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BI4ALL\git\datasetchallange\database\Acme Corporation\"/>
    </mc:Choice>
  </mc:AlternateContent>
  <xr:revisionPtr revIDLastSave="0" documentId="13_ncr:1_{D7948E50-A0BF-493A-A003-D7D985F6F955}" xr6:coauthVersionLast="47" xr6:coauthVersionMax="47" xr10:uidLastSave="{00000000-0000-0000-0000-000000000000}"/>
  <bookViews>
    <workbookView xWindow="-120" yWindow="-120" windowWidth="29040" windowHeight="15720" firstSheet="4" activeTab="13" xr2:uid="{DC38DFD6-0814-4743-9A87-D6C28BB21245}"/>
  </bookViews>
  <sheets>
    <sheet name="Name" sheetId="1" state="hidden" r:id="rId1"/>
    <sheet name="Last name" sheetId="4" state="hidden" r:id="rId2"/>
    <sheet name="Companies" sheetId="12" r:id="rId3"/>
    <sheet name="Genders" sheetId="2" r:id="rId4"/>
    <sheet name="Marital status" sheetId="13" r:id="rId5"/>
    <sheet name="Ethnicities" sheetId="5" r:id="rId6"/>
    <sheet name="Departments" sheetId="7" r:id="rId7"/>
    <sheet name="Background education" sheetId="9" r:id="rId8"/>
    <sheet name="Roles" sheetId="10" r:id="rId9"/>
    <sheet name="Levels" sheetId="11" r:id="rId10"/>
    <sheet name="Countries" sheetId="15" r:id="rId11"/>
    <sheet name="States" sheetId="14" r:id="rId12"/>
    <sheet name="Recruitment source" sheetId="18" r:id="rId13"/>
    <sheet name="Employees" sheetId="6" r:id="rId14"/>
  </sheets>
  <definedNames>
    <definedName name="_xlnm._FilterDatabase" localSheetId="7" hidden="1">'Background education'!$A$4:$B$4</definedName>
    <definedName name="_xlnm._FilterDatabase" localSheetId="2" hidden="1">Companies!$A$4:$B$4</definedName>
    <definedName name="_xlnm._FilterDatabase" localSheetId="6" hidden="1">Departments!$A$4:$B$4</definedName>
    <definedName name="_xlnm._FilterDatabase" localSheetId="13" hidden="1">Employees!$A$4:$AI$4</definedName>
    <definedName name="_xlnm._FilterDatabase" localSheetId="5" hidden="1">Ethnicities!$A$4:$B$4</definedName>
    <definedName name="_xlnm._FilterDatabase" localSheetId="3" hidden="1">Genders!$A$4:$C$4</definedName>
    <definedName name="_xlnm._FilterDatabase" localSheetId="1" hidden="1">'Last name'!$A$4:$B$4</definedName>
    <definedName name="_xlnm._FilterDatabase" localSheetId="9" hidden="1">Levels!$A$4:$B$4</definedName>
    <definedName name="_xlnm._FilterDatabase" localSheetId="4" hidden="1">'Marital status'!$A$4:$B$4</definedName>
    <definedName name="_xlnm._FilterDatabase" localSheetId="0" hidden="1">Name!$A$4:$D$4</definedName>
    <definedName name="_xlnm._FilterDatabase" localSheetId="8" hidden="1">Roles!$A$4:$B$4</definedName>
    <definedName name="_xlnm._FilterDatabase" localSheetId="11" hidden="1">States!$A$4:$D$4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60" i="6" l="1"/>
  <c r="AG1348" i="6"/>
  <c r="AG1444" i="6"/>
  <c r="AG1636" i="6"/>
  <c r="AG1840" i="6"/>
  <c r="AG1912" i="6"/>
  <c r="AG1984" i="6"/>
  <c r="AF6" i="6"/>
  <c r="AG6" i="6" s="1"/>
  <c r="AF7" i="6"/>
  <c r="AG7" i="6" s="1"/>
  <c r="AF8" i="6"/>
  <c r="AG8" i="6" s="1"/>
  <c r="AF9" i="6"/>
  <c r="AG9" i="6" s="1"/>
  <c r="AF10" i="6"/>
  <c r="AG10" i="6" s="1"/>
  <c r="AF11" i="6"/>
  <c r="AG11" i="6" s="1"/>
  <c r="AF12" i="6"/>
  <c r="AG12" i="6" s="1"/>
  <c r="AF13" i="6"/>
  <c r="AG13" i="6" s="1"/>
  <c r="AF14" i="6"/>
  <c r="AG14" i="6" s="1"/>
  <c r="AF15" i="6"/>
  <c r="AG15" i="6" s="1"/>
  <c r="AF16" i="6"/>
  <c r="AG16" i="6" s="1"/>
  <c r="AF17" i="6"/>
  <c r="AG17" i="6" s="1"/>
  <c r="AF18" i="6"/>
  <c r="AG18" i="6" s="1"/>
  <c r="AF19" i="6"/>
  <c r="AG19" i="6" s="1"/>
  <c r="AF20" i="6"/>
  <c r="AG20" i="6" s="1"/>
  <c r="AF21" i="6"/>
  <c r="AG21" i="6" s="1"/>
  <c r="AF22" i="6"/>
  <c r="AG22" i="6" s="1"/>
  <c r="AF23" i="6"/>
  <c r="AG23" i="6" s="1"/>
  <c r="AF24" i="6"/>
  <c r="AG24" i="6" s="1"/>
  <c r="AF25" i="6"/>
  <c r="AG25" i="6" s="1"/>
  <c r="AF26" i="6"/>
  <c r="AG26" i="6" s="1"/>
  <c r="AF27" i="6"/>
  <c r="AG27" i="6" s="1"/>
  <c r="AF28" i="6"/>
  <c r="AG28" i="6" s="1"/>
  <c r="AF29" i="6"/>
  <c r="AG29" i="6" s="1"/>
  <c r="AF30" i="6"/>
  <c r="AG30" i="6" s="1"/>
  <c r="AF31" i="6"/>
  <c r="AG31" i="6" s="1"/>
  <c r="AF32" i="6"/>
  <c r="AG32" i="6" s="1"/>
  <c r="AF33" i="6"/>
  <c r="AG33" i="6" s="1"/>
  <c r="AF34" i="6"/>
  <c r="AG34" i="6" s="1"/>
  <c r="AF35" i="6"/>
  <c r="AG35" i="6" s="1"/>
  <c r="AF36" i="6"/>
  <c r="AG36" i="6" s="1"/>
  <c r="AF37" i="6"/>
  <c r="AG37" i="6" s="1"/>
  <c r="AF38" i="6"/>
  <c r="AG38" i="6" s="1"/>
  <c r="AF39" i="6"/>
  <c r="AG39" i="6" s="1"/>
  <c r="AF40" i="6"/>
  <c r="AG40" i="6" s="1"/>
  <c r="AF41" i="6"/>
  <c r="AG41" i="6" s="1"/>
  <c r="AF42" i="6"/>
  <c r="AG42" i="6" s="1"/>
  <c r="AF43" i="6"/>
  <c r="AG43" i="6" s="1"/>
  <c r="AF44" i="6"/>
  <c r="AG44" i="6" s="1"/>
  <c r="AF45" i="6"/>
  <c r="AG45" i="6" s="1"/>
  <c r="AF46" i="6"/>
  <c r="AG46" i="6" s="1"/>
  <c r="AF47" i="6"/>
  <c r="AG47" i="6" s="1"/>
  <c r="AF48" i="6"/>
  <c r="AG48" i="6" s="1"/>
  <c r="AF49" i="6"/>
  <c r="AG49" i="6" s="1"/>
  <c r="AF50" i="6"/>
  <c r="AG50" i="6" s="1"/>
  <c r="AF51" i="6"/>
  <c r="AG51" i="6" s="1"/>
  <c r="AF52" i="6"/>
  <c r="AG52" i="6" s="1"/>
  <c r="AF53" i="6"/>
  <c r="AG53" i="6" s="1"/>
  <c r="AF54" i="6"/>
  <c r="AG54" i="6" s="1"/>
  <c r="AF55" i="6"/>
  <c r="AG55" i="6" s="1"/>
  <c r="AF56" i="6"/>
  <c r="AG56" i="6" s="1"/>
  <c r="AF57" i="6"/>
  <c r="AG57" i="6" s="1"/>
  <c r="AF58" i="6"/>
  <c r="AG58" i="6" s="1"/>
  <c r="AF59" i="6"/>
  <c r="AG59" i="6" s="1"/>
  <c r="AF60" i="6"/>
  <c r="AG60" i="6" s="1"/>
  <c r="AF61" i="6"/>
  <c r="AG61" i="6" s="1"/>
  <c r="AF62" i="6"/>
  <c r="AG62" i="6" s="1"/>
  <c r="AF63" i="6"/>
  <c r="AG63" i="6" s="1"/>
  <c r="AF64" i="6"/>
  <c r="AG64" i="6" s="1"/>
  <c r="AF65" i="6"/>
  <c r="AG65" i="6" s="1"/>
  <c r="AF66" i="6"/>
  <c r="AG66" i="6" s="1"/>
  <c r="AF67" i="6"/>
  <c r="AG67" i="6" s="1"/>
  <c r="AF68" i="6"/>
  <c r="AG68" i="6" s="1"/>
  <c r="AF69" i="6"/>
  <c r="AG69" i="6" s="1"/>
  <c r="AF70" i="6"/>
  <c r="AG70" i="6" s="1"/>
  <c r="AF71" i="6"/>
  <c r="AG71" i="6" s="1"/>
  <c r="AF72" i="6"/>
  <c r="AG72" i="6" s="1"/>
  <c r="AF73" i="6"/>
  <c r="AG73" i="6" s="1"/>
  <c r="AF74" i="6"/>
  <c r="AG74" i="6" s="1"/>
  <c r="AF75" i="6"/>
  <c r="AG75" i="6" s="1"/>
  <c r="AF76" i="6"/>
  <c r="AG76" i="6" s="1"/>
  <c r="AF77" i="6"/>
  <c r="AG77" i="6" s="1"/>
  <c r="AF78" i="6"/>
  <c r="AG78" i="6" s="1"/>
  <c r="AF79" i="6"/>
  <c r="AG79" i="6" s="1"/>
  <c r="AF80" i="6"/>
  <c r="AG80" i="6" s="1"/>
  <c r="AF81" i="6"/>
  <c r="AG81" i="6" s="1"/>
  <c r="AF82" i="6"/>
  <c r="AG82" i="6" s="1"/>
  <c r="AF83" i="6"/>
  <c r="AG83" i="6" s="1"/>
  <c r="AF84" i="6"/>
  <c r="AG84" i="6" s="1"/>
  <c r="AF85" i="6"/>
  <c r="AG85" i="6" s="1"/>
  <c r="AF86" i="6"/>
  <c r="AG86" i="6" s="1"/>
  <c r="AF87" i="6"/>
  <c r="AG87" i="6" s="1"/>
  <c r="AF88" i="6"/>
  <c r="AG88" i="6" s="1"/>
  <c r="AF89" i="6"/>
  <c r="AG89" i="6" s="1"/>
  <c r="AF90" i="6"/>
  <c r="AG90" i="6" s="1"/>
  <c r="AF91" i="6"/>
  <c r="AG91" i="6" s="1"/>
  <c r="AF92" i="6"/>
  <c r="AG92" i="6" s="1"/>
  <c r="AF93" i="6"/>
  <c r="AG93" i="6" s="1"/>
  <c r="AF94" i="6"/>
  <c r="AG94" i="6" s="1"/>
  <c r="AF95" i="6"/>
  <c r="AG95" i="6" s="1"/>
  <c r="AF96" i="6"/>
  <c r="AG96" i="6" s="1"/>
  <c r="AF97" i="6"/>
  <c r="AG97" i="6" s="1"/>
  <c r="AF98" i="6"/>
  <c r="AG98" i="6" s="1"/>
  <c r="AF99" i="6"/>
  <c r="AG99" i="6" s="1"/>
  <c r="AF100" i="6"/>
  <c r="AG100" i="6" s="1"/>
  <c r="AF101" i="6"/>
  <c r="AG101" i="6" s="1"/>
  <c r="AF102" i="6"/>
  <c r="AG102" i="6" s="1"/>
  <c r="AF103" i="6"/>
  <c r="AG103" i="6" s="1"/>
  <c r="AF104" i="6"/>
  <c r="AG104" i="6" s="1"/>
  <c r="AF105" i="6"/>
  <c r="AG105" i="6" s="1"/>
  <c r="AF106" i="6"/>
  <c r="AG106" i="6" s="1"/>
  <c r="AF107" i="6"/>
  <c r="AG107" i="6" s="1"/>
  <c r="AF108" i="6"/>
  <c r="AG108" i="6" s="1"/>
  <c r="AF109" i="6"/>
  <c r="AG109" i="6" s="1"/>
  <c r="AF110" i="6"/>
  <c r="AG110" i="6" s="1"/>
  <c r="AF111" i="6"/>
  <c r="AG111" i="6" s="1"/>
  <c r="AF112" i="6"/>
  <c r="AG112" i="6" s="1"/>
  <c r="AF113" i="6"/>
  <c r="AG113" i="6" s="1"/>
  <c r="AF114" i="6"/>
  <c r="AG114" i="6" s="1"/>
  <c r="AF115" i="6"/>
  <c r="AG115" i="6" s="1"/>
  <c r="AF116" i="6"/>
  <c r="AG116" i="6" s="1"/>
  <c r="AF117" i="6"/>
  <c r="AG117" i="6" s="1"/>
  <c r="AF118" i="6"/>
  <c r="AG118" i="6" s="1"/>
  <c r="AF119" i="6"/>
  <c r="AG119" i="6" s="1"/>
  <c r="AF120" i="6"/>
  <c r="AG120" i="6" s="1"/>
  <c r="AF121" i="6"/>
  <c r="AG121" i="6" s="1"/>
  <c r="AF122" i="6"/>
  <c r="AG122" i="6" s="1"/>
  <c r="AF123" i="6"/>
  <c r="AG123" i="6" s="1"/>
  <c r="AF124" i="6"/>
  <c r="AG124" i="6" s="1"/>
  <c r="AF125" i="6"/>
  <c r="AG125" i="6" s="1"/>
  <c r="AF126" i="6"/>
  <c r="AG126" i="6" s="1"/>
  <c r="AF127" i="6"/>
  <c r="AG127" i="6" s="1"/>
  <c r="AF128" i="6"/>
  <c r="AG128" i="6" s="1"/>
  <c r="AF129" i="6"/>
  <c r="AG129" i="6" s="1"/>
  <c r="AF130" i="6"/>
  <c r="AG130" i="6" s="1"/>
  <c r="AF131" i="6"/>
  <c r="AG131" i="6" s="1"/>
  <c r="AF132" i="6"/>
  <c r="AG132" i="6" s="1"/>
  <c r="AF133" i="6"/>
  <c r="AG133" i="6" s="1"/>
  <c r="AF134" i="6"/>
  <c r="AG134" i="6" s="1"/>
  <c r="AF135" i="6"/>
  <c r="AG135" i="6" s="1"/>
  <c r="AF136" i="6"/>
  <c r="AG136" i="6" s="1"/>
  <c r="AF137" i="6"/>
  <c r="AG137" i="6" s="1"/>
  <c r="AF138" i="6"/>
  <c r="AG138" i="6" s="1"/>
  <c r="AF139" i="6"/>
  <c r="AG139" i="6" s="1"/>
  <c r="AF140" i="6"/>
  <c r="AG140" i="6" s="1"/>
  <c r="AF141" i="6"/>
  <c r="AG141" i="6" s="1"/>
  <c r="AF142" i="6"/>
  <c r="AG142" i="6" s="1"/>
  <c r="AF143" i="6"/>
  <c r="AG143" i="6" s="1"/>
  <c r="AF144" i="6"/>
  <c r="AG144" i="6" s="1"/>
  <c r="AF145" i="6"/>
  <c r="AG145" i="6" s="1"/>
  <c r="AF146" i="6"/>
  <c r="AG146" i="6" s="1"/>
  <c r="AF147" i="6"/>
  <c r="AG147" i="6" s="1"/>
  <c r="AF148" i="6"/>
  <c r="AG148" i="6" s="1"/>
  <c r="AF149" i="6"/>
  <c r="AG149" i="6" s="1"/>
  <c r="AF150" i="6"/>
  <c r="AG150" i="6" s="1"/>
  <c r="AF151" i="6"/>
  <c r="AG151" i="6" s="1"/>
  <c r="AF152" i="6"/>
  <c r="AG152" i="6" s="1"/>
  <c r="AF153" i="6"/>
  <c r="AG153" i="6" s="1"/>
  <c r="AF154" i="6"/>
  <c r="AG154" i="6" s="1"/>
  <c r="AF155" i="6"/>
  <c r="AG155" i="6" s="1"/>
  <c r="AF156" i="6"/>
  <c r="AG156" i="6" s="1"/>
  <c r="AF157" i="6"/>
  <c r="AG157" i="6" s="1"/>
  <c r="AF158" i="6"/>
  <c r="AG158" i="6" s="1"/>
  <c r="AF159" i="6"/>
  <c r="AG159" i="6" s="1"/>
  <c r="AF160" i="6"/>
  <c r="AG160" i="6" s="1"/>
  <c r="AF161" i="6"/>
  <c r="AG161" i="6" s="1"/>
  <c r="AF162" i="6"/>
  <c r="AG162" i="6" s="1"/>
  <c r="AF163" i="6"/>
  <c r="AG163" i="6" s="1"/>
  <c r="AF164" i="6"/>
  <c r="AG164" i="6" s="1"/>
  <c r="AF165" i="6"/>
  <c r="AG165" i="6" s="1"/>
  <c r="AF166" i="6"/>
  <c r="AG166" i="6" s="1"/>
  <c r="AF167" i="6"/>
  <c r="AG167" i="6" s="1"/>
  <c r="AF168" i="6"/>
  <c r="AG168" i="6" s="1"/>
  <c r="AF169" i="6"/>
  <c r="AG169" i="6" s="1"/>
  <c r="AF170" i="6"/>
  <c r="AG170" i="6" s="1"/>
  <c r="AF171" i="6"/>
  <c r="AG171" i="6" s="1"/>
  <c r="AF172" i="6"/>
  <c r="AG172" i="6" s="1"/>
  <c r="AF173" i="6"/>
  <c r="AG173" i="6" s="1"/>
  <c r="AF174" i="6"/>
  <c r="AG174" i="6" s="1"/>
  <c r="AF175" i="6"/>
  <c r="AG175" i="6" s="1"/>
  <c r="AF176" i="6"/>
  <c r="AG176" i="6" s="1"/>
  <c r="AF177" i="6"/>
  <c r="AG177" i="6" s="1"/>
  <c r="AF178" i="6"/>
  <c r="AG178" i="6" s="1"/>
  <c r="AF179" i="6"/>
  <c r="AG179" i="6" s="1"/>
  <c r="AF180" i="6"/>
  <c r="AG180" i="6" s="1"/>
  <c r="AF181" i="6"/>
  <c r="AG181" i="6" s="1"/>
  <c r="AF182" i="6"/>
  <c r="AG182" i="6" s="1"/>
  <c r="AF183" i="6"/>
  <c r="AG183" i="6" s="1"/>
  <c r="AF184" i="6"/>
  <c r="AG184" i="6" s="1"/>
  <c r="AF185" i="6"/>
  <c r="AG185" i="6" s="1"/>
  <c r="AF186" i="6"/>
  <c r="AG186" i="6" s="1"/>
  <c r="AF187" i="6"/>
  <c r="AG187" i="6" s="1"/>
  <c r="AF188" i="6"/>
  <c r="AG188" i="6" s="1"/>
  <c r="AF189" i="6"/>
  <c r="AG189" i="6" s="1"/>
  <c r="AF190" i="6"/>
  <c r="AG190" i="6" s="1"/>
  <c r="AF191" i="6"/>
  <c r="AG191" i="6" s="1"/>
  <c r="AF192" i="6"/>
  <c r="AG192" i="6" s="1"/>
  <c r="AF193" i="6"/>
  <c r="AG193" i="6" s="1"/>
  <c r="AF194" i="6"/>
  <c r="AG194" i="6" s="1"/>
  <c r="AF195" i="6"/>
  <c r="AG195" i="6" s="1"/>
  <c r="AF196" i="6"/>
  <c r="AG196" i="6" s="1"/>
  <c r="AF197" i="6"/>
  <c r="AG197" i="6" s="1"/>
  <c r="AF198" i="6"/>
  <c r="AG198" i="6" s="1"/>
  <c r="AF199" i="6"/>
  <c r="AG199" i="6" s="1"/>
  <c r="AF200" i="6"/>
  <c r="AG200" i="6" s="1"/>
  <c r="AF201" i="6"/>
  <c r="AG201" i="6" s="1"/>
  <c r="AF202" i="6"/>
  <c r="AG202" i="6" s="1"/>
  <c r="AF203" i="6"/>
  <c r="AG203" i="6" s="1"/>
  <c r="AF204" i="6"/>
  <c r="AG204" i="6" s="1"/>
  <c r="AF205" i="6"/>
  <c r="AG205" i="6" s="1"/>
  <c r="AF206" i="6"/>
  <c r="AG206" i="6" s="1"/>
  <c r="AF207" i="6"/>
  <c r="AG207" i="6" s="1"/>
  <c r="AF208" i="6"/>
  <c r="AG208" i="6" s="1"/>
  <c r="AF209" i="6"/>
  <c r="AG209" i="6" s="1"/>
  <c r="AF210" i="6"/>
  <c r="AG210" i="6" s="1"/>
  <c r="AF211" i="6"/>
  <c r="AG211" i="6" s="1"/>
  <c r="AF212" i="6"/>
  <c r="AG212" i="6" s="1"/>
  <c r="AF213" i="6"/>
  <c r="AG213" i="6" s="1"/>
  <c r="AF214" i="6"/>
  <c r="AG214" i="6" s="1"/>
  <c r="AF215" i="6"/>
  <c r="AG215" i="6" s="1"/>
  <c r="AF216" i="6"/>
  <c r="AG216" i="6" s="1"/>
  <c r="AF217" i="6"/>
  <c r="AG217" i="6" s="1"/>
  <c r="AF218" i="6"/>
  <c r="AG218" i="6" s="1"/>
  <c r="AF219" i="6"/>
  <c r="AG219" i="6" s="1"/>
  <c r="AF220" i="6"/>
  <c r="AG220" i="6" s="1"/>
  <c r="AF221" i="6"/>
  <c r="AG221" i="6" s="1"/>
  <c r="AF222" i="6"/>
  <c r="AG222" i="6" s="1"/>
  <c r="AF223" i="6"/>
  <c r="AG223" i="6" s="1"/>
  <c r="AF224" i="6"/>
  <c r="AG224" i="6" s="1"/>
  <c r="AF225" i="6"/>
  <c r="AG225" i="6" s="1"/>
  <c r="AF226" i="6"/>
  <c r="AG226" i="6" s="1"/>
  <c r="AF227" i="6"/>
  <c r="AG227" i="6" s="1"/>
  <c r="AF228" i="6"/>
  <c r="AG228" i="6" s="1"/>
  <c r="AF229" i="6"/>
  <c r="AG229" i="6" s="1"/>
  <c r="AF230" i="6"/>
  <c r="AG230" i="6" s="1"/>
  <c r="AF231" i="6"/>
  <c r="AG231" i="6" s="1"/>
  <c r="AF232" i="6"/>
  <c r="AG232" i="6" s="1"/>
  <c r="AF233" i="6"/>
  <c r="AG233" i="6" s="1"/>
  <c r="AF234" i="6"/>
  <c r="AG234" i="6" s="1"/>
  <c r="AF235" i="6"/>
  <c r="AG235" i="6" s="1"/>
  <c r="AF236" i="6"/>
  <c r="AG236" i="6" s="1"/>
  <c r="AF237" i="6"/>
  <c r="AG237" i="6" s="1"/>
  <c r="AF238" i="6"/>
  <c r="AG238" i="6" s="1"/>
  <c r="AF239" i="6"/>
  <c r="AG239" i="6" s="1"/>
  <c r="AF240" i="6"/>
  <c r="AG240" i="6" s="1"/>
  <c r="AF241" i="6"/>
  <c r="AG241" i="6" s="1"/>
  <c r="AF242" i="6"/>
  <c r="AG242" i="6" s="1"/>
  <c r="AF243" i="6"/>
  <c r="AG243" i="6" s="1"/>
  <c r="AF244" i="6"/>
  <c r="AG244" i="6" s="1"/>
  <c r="AF245" i="6"/>
  <c r="AG245" i="6" s="1"/>
  <c r="AF246" i="6"/>
  <c r="AG246" i="6" s="1"/>
  <c r="AF247" i="6"/>
  <c r="AG247" i="6" s="1"/>
  <c r="AF248" i="6"/>
  <c r="AG248" i="6" s="1"/>
  <c r="AF249" i="6"/>
  <c r="AG249" i="6" s="1"/>
  <c r="AF250" i="6"/>
  <c r="AG250" i="6" s="1"/>
  <c r="AF251" i="6"/>
  <c r="AG251" i="6" s="1"/>
  <c r="AF252" i="6"/>
  <c r="AG252" i="6" s="1"/>
  <c r="AF253" i="6"/>
  <c r="AG253" i="6" s="1"/>
  <c r="AF254" i="6"/>
  <c r="AG254" i="6" s="1"/>
  <c r="AF255" i="6"/>
  <c r="AG255" i="6" s="1"/>
  <c r="AF256" i="6"/>
  <c r="AG256" i="6" s="1"/>
  <c r="AF257" i="6"/>
  <c r="AG257" i="6" s="1"/>
  <c r="AF258" i="6"/>
  <c r="AG258" i="6" s="1"/>
  <c r="AF259" i="6"/>
  <c r="AG259" i="6" s="1"/>
  <c r="AF260" i="6"/>
  <c r="AG260" i="6" s="1"/>
  <c r="AF261" i="6"/>
  <c r="AG261" i="6" s="1"/>
  <c r="AF262" i="6"/>
  <c r="AG262" i="6" s="1"/>
  <c r="AF263" i="6"/>
  <c r="AG263" i="6" s="1"/>
  <c r="AF264" i="6"/>
  <c r="AG264" i="6" s="1"/>
  <c r="AF265" i="6"/>
  <c r="AG265" i="6" s="1"/>
  <c r="AF266" i="6"/>
  <c r="AG266" i="6" s="1"/>
  <c r="AF267" i="6"/>
  <c r="AG267" i="6" s="1"/>
  <c r="AF268" i="6"/>
  <c r="AG268" i="6" s="1"/>
  <c r="AF269" i="6"/>
  <c r="AG269" i="6" s="1"/>
  <c r="AF270" i="6"/>
  <c r="AG270" i="6" s="1"/>
  <c r="AF271" i="6"/>
  <c r="AG271" i="6" s="1"/>
  <c r="AF272" i="6"/>
  <c r="AG272" i="6" s="1"/>
  <c r="AF273" i="6"/>
  <c r="AG273" i="6" s="1"/>
  <c r="AF274" i="6"/>
  <c r="AG274" i="6" s="1"/>
  <c r="AF275" i="6"/>
  <c r="AG275" i="6" s="1"/>
  <c r="AF276" i="6"/>
  <c r="AG276" i="6" s="1"/>
  <c r="AF277" i="6"/>
  <c r="AG277" i="6" s="1"/>
  <c r="AF278" i="6"/>
  <c r="AG278" i="6" s="1"/>
  <c r="AF279" i="6"/>
  <c r="AG279" i="6" s="1"/>
  <c r="AF280" i="6"/>
  <c r="AG280" i="6" s="1"/>
  <c r="AF281" i="6"/>
  <c r="AG281" i="6" s="1"/>
  <c r="AF282" i="6"/>
  <c r="AG282" i="6" s="1"/>
  <c r="AF283" i="6"/>
  <c r="AG283" i="6" s="1"/>
  <c r="AF284" i="6"/>
  <c r="AG284" i="6" s="1"/>
  <c r="AF285" i="6"/>
  <c r="AG285" i="6" s="1"/>
  <c r="AF286" i="6"/>
  <c r="AG286" i="6" s="1"/>
  <c r="AF287" i="6"/>
  <c r="AG287" i="6" s="1"/>
  <c r="AF288" i="6"/>
  <c r="AG288" i="6" s="1"/>
  <c r="AF289" i="6"/>
  <c r="AG289" i="6" s="1"/>
  <c r="AF290" i="6"/>
  <c r="AG290" i="6" s="1"/>
  <c r="AF291" i="6"/>
  <c r="AG291" i="6" s="1"/>
  <c r="AF292" i="6"/>
  <c r="AG292" i="6" s="1"/>
  <c r="AF293" i="6"/>
  <c r="AG293" i="6" s="1"/>
  <c r="AF294" i="6"/>
  <c r="AG294" i="6" s="1"/>
  <c r="AF295" i="6"/>
  <c r="AG295" i="6" s="1"/>
  <c r="AF296" i="6"/>
  <c r="AG296" i="6" s="1"/>
  <c r="AF297" i="6"/>
  <c r="AG297" i="6" s="1"/>
  <c r="AF298" i="6"/>
  <c r="AG298" i="6" s="1"/>
  <c r="AF299" i="6"/>
  <c r="AG299" i="6" s="1"/>
  <c r="AF300" i="6"/>
  <c r="AG300" i="6" s="1"/>
  <c r="AF301" i="6"/>
  <c r="AG301" i="6" s="1"/>
  <c r="AF302" i="6"/>
  <c r="AG302" i="6" s="1"/>
  <c r="AF303" i="6"/>
  <c r="AG303" i="6" s="1"/>
  <c r="AF304" i="6"/>
  <c r="AG304" i="6" s="1"/>
  <c r="AF305" i="6"/>
  <c r="AG305" i="6" s="1"/>
  <c r="AF306" i="6"/>
  <c r="AG306" i="6" s="1"/>
  <c r="AF307" i="6"/>
  <c r="AG307" i="6" s="1"/>
  <c r="AF308" i="6"/>
  <c r="AG308" i="6" s="1"/>
  <c r="AF309" i="6"/>
  <c r="AG309" i="6" s="1"/>
  <c r="AF310" i="6"/>
  <c r="AG310" i="6" s="1"/>
  <c r="AF311" i="6"/>
  <c r="AG311" i="6" s="1"/>
  <c r="AF312" i="6"/>
  <c r="AG312" i="6" s="1"/>
  <c r="AF313" i="6"/>
  <c r="AG313" i="6" s="1"/>
  <c r="AF314" i="6"/>
  <c r="AG314" i="6" s="1"/>
  <c r="AF315" i="6"/>
  <c r="AG315" i="6" s="1"/>
  <c r="AF316" i="6"/>
  <c r="AG316" i="6" s="1"/>
  <c r="AF317" i="6"/>
  <c r="AG317" i="6" s="1"/>
  <c r="AF318" i="6"/>
  <c r="AG318" i="6" s="1"/>
  <c r="AF319" i="6"/>
  <c r="AG319" i="6" s="1"/>
  <c r="AF320" i="6"/>
  <c r="AG320" i="6" s="1"/>
  <c r="AF321" i="6"/>
  <c r="AG321" i="6" s="1"/>
  <c r="AF322" i="6"/>
  <c r="AG322" i="6" s="1"/>
  <c r="AF323" i="6"/>
  <c r="AG323" i="6" s="1"/>
  <c r="AF324" i="6"/>
  <c r="AG324" i="6" s="1"/>
  <c r="AF325" i="6"/>
  <c r="AG325" i="6" s="1"/>
  <c r="AF326" i="6"/>
  <c r="AG326" i="6" s="1"/>
  <c r="AF327" i="6"/>
  <c r="AG327" i="6" s="1"/>
  <c r="AF328" i="6"/>
  <c r="AG328" i="6" s="1"/>
  <c r="AF329" i="6"/>
  <c r="AG329" i="6" s="1"/>
  <c r="AF330" i="6"/>
  <c r="AG330" i="6" s="1"/>
  <c r="AF331" i="6"/>
  <c r="AG331" i="6" s="1"/>
  <c r="AF332" i="6"/>
  <c r="AG332" i="6" s="1"/>
  <c r="AF333" i="6"/>
  <c r="AG333" i="6" s="1"/>
  <c r="AF334" i="6"/>
  <c r="AG334" i="6" s="1"/>
  <c r="AF335" i="6"/>
  <c r="AG335" i="6" s="1"/>
  <c r="AF336" i="6"/>
  <c r="AG336" i="6" s="1"/>
  <c r="AF337" i="6"/>
  <c r="AG337" i="6" s="1"/>
  <c r="AF338" i="6"/>
  <c r="AG338" i="6" s="1"/>
  <c r="AF339" i="6"/>
  <c r="AG339" i="6" s="1"/>
  <c r="AF340" i="6"/>
  <c r="AG340" i="6" s="1"/>
  <c r="AF341" i="6"/>
  <c r="AG341" i="6" s="1"/>
  <c r="AF342" i="6"/>
  <c r="AG342" i="6" s="1"/>
  <c r="AF343" i="6"/>
  <c r="AG343" i="6" s="1"/>
  <c r="AF344" i="6"/>
  <c r="AG344" i="6" s="1"/>
  <c r="AF345" i="6"/>
  <c r="AG345" i="6" s="1"/>
  <c r="AF346" i="6"/>
  <c r="AG346" i="6" s="1"/>
  <c r="AF347" i="6"/>
  <c r="AG347" i="6" s="1"/>
  <c r="AF348" i="6"/>
  <c r="AG348" i="6" s="1"/>
  <c r="AF349" i="6"/>
  <c r="AG349" i="6" s="1"/>
  <c r="AF350" i="6"/>
  <c r="AG350" i="6" s="1"/>
  <c r="AF351" i="6"/>
  <c r="AG351" i="6" s="1"/>
  <c r="AF352" i="6"/>
  <c r="AG352" i="6" s="1"/>
  <c r="AF353" i="6"/>
  <c r="AG353" i="6" s="1"/>
  <c r="AF354" i="6"/>
  <c r="AG354" i="6" s="1"/>
  <c r="AF355" i="6"/>
  <c r="AG355" i="6" s="1"/>
  <c r="AF356" i="6"/>
  <c r="AG356" i="6" s="1"/>
  <c r="AF357" i="6"/>
  <c r="AG357" i="6" s="1"/>
  <c r="AF358" i="6"/>
  <c r="AG358" i="6" s="1"/>
  <c r="AF359" i="6"/>
  <c r="AG359" i="6" s="1"/>
  <c r="AF360" i="6"/>
  <c r="AG360" i="6" s="1"/>
  <c r="AF361" i="6"/>
  <c r="AG361" i="6" s="1"/>
  <c r="AF362" i="6"/>
  <c r="AG362" i="6" s="1"/>
  <c r="AF363" i="6"/>
  <c r="AG363" i="6" s="1"/>
  <c r="AF364" i="6"/>
  <c r="AG364" i="6" s="1"/>
  <c r="AF365" i="6"/>
  <c r="AG365" i="6" s="1"/>
  <c r="AF366" i="6"/>
  <c r="AG366" i="6" s="1"/>
  <c r="AF367" i="6"/>
  <c r="AG367" i="6" s="1"/>
  <c r="AF368" i="6"/>
  <c r="AG368" i="6" s="1"/>
  <c r="AF369" i="6"/>
  <c r="AG369" i="6" s="1"/>
  <c r="AF370" i="6"/>
  <c r="AG370" i="6" s="1"/>
  <c r="AF371" i="6"/>
  <c r="AG371" i="6" s="1"/>
  <c r="AF372" i="6"/>
  <c r="AG372" i="6" s="1"/>
  <c r="AF373" i="6"/>
  <c r="AG373" i="6" s="1"/>
  <c r="AF374" i="6"/>
  <c r="AG374" i="6" s="1"/>
  <c r="AF375" i="6"/>
  <c r="AG375" i="6" s="1"/>
  <c r="AF376" i="6"/>
  <c r="AG376" i="6" s="1"/>
  <c r="AF377" i="6"/>
  <c r="AG377" i="6" s="1"/>
  <c r="AF378" i="6"/>
  <c r="AG378" i="6" s="1"/>
  <c r="AF379" i="6"/>
  <c r="AG379" i="6" s="1"/>
  <c r="AF380" i="6"/>
  <c r="AG380" i="6" s="1"/>
  <c r="AF381" i="6"/>
  <c r="AG381" i="6" s="1"/>
  <c r="AF382" i="6"/>
  <c r="AG382" i="6" s="1"/>
  <c r="AF383" i="6"/>
  <c r="AG383" i="6" s="1"/>
  <c r="AF384" i="6"/>
  <c r="AG384" i="6" s="1"/>
  <c r="AF385" i="6"/>
  <c r="AG385" i="6" s="1"/>
  <c r="AF386" i="6"/>
  <c r="AG386" i="6" s="1"/>
  <c r="AF387" i="6"/>
  <c r="AG387" i="6" s="1"/>
  <c r="AF388" i="6"/>
  <c r="AG388" i="6" s="1"/>
  <c r="AF389" i="6"/>
  <c r="AG389" i="6" s="1"/>
  <c r="AF390" i="6"/>
  <c r="AG390" i="6" s="1"/>
  <c r="AF391" i="6"/>
  <c r="AG391" i="6" s="1"/>
  <c r="AF392" i="6"/>
  <c r="AG392" i="6" s="1"/>
  <c r="AF393" i="6"/>
  <c r="AG393" i="6" s="1"/>
  <c r="AF394" i="6"/>
  <c r="AG394" i="6" s="1"/>
  <c r="AF395" i="6"/>
  <c r="AG395" i="6" s="1"/>
  <c r="AF396" i="6"/>
  <c r="AG396" i="6" s="1"/>
  <c r="AF397" i="6"/>
  <c r="AG397" i="6" s="1"/>
  <c r="AF398" i="6"/>
  <c r="AG398" i="6" s="1"/>
  <c r="AF399" i="6"/>
  <c r="AG399" i="6" s="1"/>
  <c r="AF400" i="6"/>
  <c r="AG400" i="6" s="1"/>
  <c r="AF401" i="6"/>
  <c r="AG401" i="6" s="1"/>
  <c r="AF402" i="6"/>
  <c r="AG402" i="6" s="1"/>
  <c r="AF403" i="6"/>
  <c r="AG403" i="6" s="1"/>
  <c r="AF404" i="6"/>
  <c r="AG404" i="6" s="1"/>
  <c r="AF405" i="6"/>
  <c r="AG405" i="6" s="1"/>
  <c r="AF406" i="6"/>
  <c r="AG406" i="6" s="1"/>
  <c r="AF407" i="6"/>
  <c r="AG407" i="6" s="1"/>
  <c r="AF408" i="6"/>
  <c r="AG408" i="6" s="1"/>
  <c r="AF409" i="6"/>
  <c r="AG409" i="6" s="1"/>
  <c r="AF410" i="6"/>
  <c r="AG410" i="6" s="1"/>
  <c r="AF411" i="6"/>
  <c r="AG411" i="6" s="1"/>
  <c r="AF412" i="6"/>
  <c r="AG412" i="6" s="1"/>
  <c r="AF413" i="6"/>
  <c r="AG413" i="6" s="1"/>
  <c r="AF414" i="6"/>
  <c r="AG414" i="6" s="1"/>
  <c r="AF415" i="6"/>
  <c r="AG415" i="6" s="1"/>
  <c r="AF416" i="6"/>
  <c r="AG416" i="6" s="1"/>
  <c r="AF417" i="6"/>
  <c r="AG417" i="6" s="1"/>
  <c r="AF418" i="6"/>
  <c r="AG418" i="6" s="1"/>
  <c r="AF419" i="6"/>
  <c r="AG419" i="6" s="1"/>
  <c r="AF420" i="6"/>
  <c r="AG420" i="6" s="1"/>
  <c r="AF421" i="6"/>
  <c r="AG421" i="6" s="1"/>
  <c r="AF422" i="6"/>
  <c r="AG422" i="6" s="1"/>
  <c r="AF423" i="6"/>
  <c r="AG423" i="6" s="1"/>
  <c r="AF424" i="6"/>
  <c r="AG424" i="6" s="1"/>
  <c r="AF425" i="6"/>
  <c r="AG425" i="6" s="1"/>
  <c r="AF426" i="6"/>
  <c r="AG426" i="6" s="1"/>
  <c r="AF427" i="6"/>
  <c r="AG427" i="6" s="1"/>
  <c r="AF428" i="6"/>
  <c r="AG428" i="6" s="1"/>
  <c r="AF429" i="6"/>
  <c r="AG429" i="6" s="1"/>
  <c r="AF430" i="6"/>
  <c r="AG430" i="6" s="1"/>
  <c r="AF431" i="6"/>
  <c r="AG431" i="6" s="1"/>
  <c r="AF432" i="6"/>
  <c r="AG432" i="6" s="1"/>
  <c r="AF433" i="6"/>
  <c r="AG433" i="6" s="1"/>
  <c r="AF434" i="6"/>
  <c r="AG434" i="6" s="1"/>
  <c r="AF435" i="6"/>
  <c r="AG435" i="6" s="1"/>
  <c r="AF436" i="6"/>
  <c r="AG436" i="6" s="1"/>
  <c r="AF437" i="6"/>
  <c r="AG437" i="6" s="1"/>
  <c r="AF438" i="6"/>
  <c r="AG438" i="6" s="1"/>
  <c r="AF439" i="6"/>
  <c r="AG439" i="6" s="1"/>
  <c r="AF440" i="6"/>
  <c r="AG440" i="6" s="1"/>
  <c r="AF441" i="6"/>
  <c r="AG441" i="6" s="1"/>
  <c r="AF442" i="6"/>
  <c r="AG442" i="6" s="1"/>
  <c r="AF443" i="6"/>
  <c r="AG443" i="6" s="1"/>
  <c r="AF444" i="6"/>
  <c r="AG444" i="6" s="1"/>
  <c r="AF445" i="6"/>
  <c r="AG445" i="6" s="1"/>
  <c r="AF446" i="6"/>
  <c r="AG446" i="6" s="1"/>
  <c r="AF447" i="6"/>
  <c r="AG447" i="6" s="1"/>
  <c r="AF448" i="6"/>
  <c r="AG448" i="6" s="1"/>
  <c r="AF449" i="6"/>
  <c r="AG449" i="6" s="1"/>
  <c r="AF450" i="6"/>
  <c r="AG450" i="6" s="1"/>
  <c r="AF451" i="6"/>
  <c r="AG451" i="6" s="1"/>
  <c r="AF452" i="6"/>
  <c r="AG452" i="6" s="1"/>
  <c r="AF453" i="6"/>
  <c r="AG453" i="6" s="1"/>
  <c r="AF454" i="6"/>
  <c r="AG454" i="6" s="1"/>
  <c r="AF455" i="6"/>
  <c r="AG455" i="6" s="1"/>
  <c r="AF456" i="6"/>
  <c r="AG456" i="6" s="1"/>
  <c r="AF457" i="6"/>
  <c r="AG457" i="6" s="1"/>
  <c r="AF458" i="6"/>
  <c r="AG458" i="6" s="1"/>
  <c r="AF459" i="6"/>
  <c r="AG459" i="6" s="1"/>
  <c r="AF460" i="6"/>
  <c r="AG460" i="6" s="1"/>
  <c r="AF461" i="6"/>
  <c r="AG461" i="6" s="1"/>
  <c r="AF462" i="6"/>
  <c r="AG462" i="6" s="1"/>
  <c r="AF463" i="6"/>
  <c r="AG463" i="6" s="1"/>
  <c r="AF464" i="6"/>
  <c r="AG464" i="6" s="1"/>
  <c r="AF465" i="6"/>
  <c r="AG465" i="6" s="1"/>
  <c r="AF466" i="6"/>
  <c r="AG466" i="6" s="1"/>
  <c r="AF467" i="6"/>
  <c r="AG467" i="6" s="1"/>
  <c r="AF468" i="6"/>
  <c r="AG468" i="6" s="1"/>
  <c r="AF469" i="6"/>
  <c r="AG469" i="6" s="1"/>
  <c r="AF470" i="6"/>
  <c r="AG470" i="6" s="1"/>
  <c r="AF471" i="6"/>
  <c r="AG471" i="6" s="1"/>
  <c r="AF472" i="6"/>
  <c r="AG472" i="6" s="1"/>
  <c r="AF473" i="6"/>
  <c r="AG473" i="6" s="1"/>
  <c r="AF474" i="6"/>
  <c r="AG474" i="6" s="1"/>
  <c r="AF475" i="6"/>
  <c r="AG475" i="6" s="1"/>
  <c r="AF476" i="6"/>
  <c r="AG476" i="6" s="1"/>
  <c r="AF477" i="6"/>
  <c r="AG477" i="6" s="1"/>
  <c r="AF478" i="6"/>
  <c r="AG478" i="6" s="1"/>
  <c r="AF479" i="6"/>
  <c r="AG479" i="6" s="1"/>
  <c r="AF480" i="6"/>
  <c r="AG480" i="6" s="1"/>
  <c r="AF481" i="6"/>
  <c r="AG481" i="6" s="1"/>
  <c r="AF482" i="6"/>
  <c r="AG482" i="6" s="1"/>
  <c r="AF483" i="6"/>
  <c r="AG483" i="6" s="1"/>
  <c r="AF484" i="6"/>
  <c r="AG484" i="6" s="1"/>
  <c r="AF485" i="6"/>
  <c r="AG485" i="6" s="1"/>
  <c r="AF486" i="6"/>
  <c r="AG486" i="6" s="1"/>
  <c r="AF487" i="6"/>
  <c r="AG487" i="6" s="1"/>
  <c r="AF488" i="6"/>
  <c r="AG488" i="6" s="1"/>
  <c r="AF489" i="6"/>
  <c r="AG489" i="6" s="1"/>
  <c r="AF490" i="6"/>
  <c r="AG490" i="6" s="1"/>
  <c r="AF491" i="6"/>
  <c r="AG491" i="6" s="1"/>
  <c r="AF492" i="6"/>
  <c r="AG492" i="6" s="1"/>
  <c r="AF493" i="6"/>
  <c r="AG493" i="6" s="1"/>
  <c r="AF494" i="6"/>
  <c r="AG494" i="6" s="1"/>
  <c r="AF495" i="6"/>
  <c r="AG495" i="6" s="1"/>
  <c r="AF496" i="6"/>
  <c r="AG496" i="6" s="1"/>
  <c r="AF497" i="6"/>
  <c r="AG497" i="6" s="1"/>
  <c r="AF498" i="6"/>
  <c r="AG498" i="6" s="1"/>
  <c r="AF499" i="6"/>
  <c r="AG499" i="6" s="1"/>
  <c r="AF500" i="6"/>
  <c r="AG500" i="6" s="1"/>
  <c r="AF501" i="6"/>
  <c r="AG501" i="6" s="1"/>
  <c r="AF502" i="6"/>
  <c r="AG502" i="6" s="1"/>
  <c r="AF503" i="6"/>
  <c r="AG503" i="6" s="1"/>
  <c r="AF504" i="6"/>
  <c r="AG504" i="6" s="1"/>
  <c r="AF505" i="6"/>
  <c r="AG505" i="6" s="1"/>
  <c r="AF506" i="6"/>
  <c r="AG506" i="6" s="1"/>
  <c r="AF507" i="6"/>
  <c r="AG507" i="6" s="1"/>
  <c r="AF508" i="6"/>
  <c r="AG508" i="6" s="1"/>
  <c r="AF509" i="6"/>
  <c r="AG509" i="6" s="1"/>
  <c r="AF510" i="6"/>
  <c r="AG510" i="6" s="1"/>
  <c r="AF511" i="6"/>
  <c r="AG511" i="6" s="1"/>
  <c r="AF512" i="6"/>
  <c r="AG512" i="6" s="1"/>
  <c r="AF513" i="6"/>
  <c r="AG513" i="6" s="1"/>
  <c r="AF514" i="6"/>
  <c r="AG514" i="6" s="1"/>
  <c r="AF515" i="6"/>
  <c r="AG515" i="6" s="1"/>
  <c r="AF516" i="6"/>
  <c r="AG516" i="6" s="1"/>
  <c r="AF517" i="6"/>
  <c r="AG517" i="6" s="1"/>
  <c r="AF518" i="6"/>
  <c r="AG518" i="6" s="1"/>
  <c r="AF519" i="6"/>
  <c r="AG519" i="6" s="1"/>
  <c r="AF520" i="6"/>
  <c r="AG520" i="6" s="1"/>
  <c r="AF521" i="6"/>
  <c r="AG521" i="6" s="1"/>
  <c r="AF522" i="6"/>
  <c r="AG522" i="6" s="1"/>
  <c r="AF523" i="6"/>
  <c r="AG523" i="6" s="1"/>
  <c r="AF524" i="6"/>
  <c r="AG524" i="6" s="1"/>
  <c r="AF525" i="6"/>
  <c r="AG525" i="6" s="1"/>
  <c r="AF526" i="6"/>
  <c r="AG526" i="6" s="1"/>
  <c r="AF527" i="6"/>
  <c r="AG527" i="6" s="1"/>
  <c r="AF528" i="6"/>
  <c r="AG528" i="6" s="1"/>
  <c r="AF529" i="6"/>
  <c r="AG529" i="6" s="1"/>
  <c r="AF530" i="6"/>
  <c r="AG530" i="6" s="1"/>
  <c r="AF531" i="6"/>
  <c r="AG531" i="6" s="1"/>
  <c r="AF532" i="6"/>
  <c r="AG532" i="6" s="1"/>
  <c r="AF533" i="6"/>
  <c r="AG533" i="6" s="1"/>
  <c r="AF534" i="6"/>
  <c r="AG534" i="6" s="1"/>
  <c r="AF535" i="6"/>
  <c r="AG535" i="6" s="1"/>
  <c r="AF536" i="6"/>
  <c r="AG536" i="6" s="1"/>
  <c r="AF537" i="6"/>
  <c r="AG537" i="6" s="1"/>
  <c r="AF538" i="6"/>
  <c r="AG538" i="6" s="1"/>
  <c r="AF539" i="6"/>
  <c r="AG539" i="6" s="1"/>
  <c r="AF540" i="6"/>
  <c r="AG540" i="6" s="1"/>
  <c r="AF541" i="6"/>
  <c r="AG541" i="6" s="1"/>
  <c r="AF542" i="6"/>
  <c r="AG542" i="6" s="1"/>
  <c r="AF543" i="6"/>
  <c r="AG543" i="6" s="1"/>
  <c r="AF544" i="6"/>
  <c r="AG544" i="6" s="1"/>
  <c r="AF545" i="6"/>
  <c r="AG545" i="6" s="1"/>
  <c r="AF546" i="6"/>
  <c r="AG546" i="6" s="1"/>
  <c r="AF547" i="6"/>
  <c r="AG547" i="6" s="1"/>
  <c r="AF548" i="6"/>
  <c r="AG548" i="6" s="1"/>
  <c r="AF549" i="6"/>
  <c r="AG549" i="6" s="1"/>
  <c r="AF550" i="6"/>
  <c r="AG550" i="6" s="1"/>
  <c r="AF551" i="6"/>
  <c r="AG551" i="6" s="1"/>
  <c r="AF552" i="6"/>
  <c r="AG552" i="6" s="1"/>
  <c r="AF553" i="6"/>
  <c r="AG553" i="6" s="1"/>
  <c r="AF554" i="6"/>
  <c r="AG554" i="6" s="1"/>
  <c r="AF555" i="6"/>
  <c r="AG555" i="6" s="1"/>
  <c r="AF556" i="6"/>
  <c r="AG556" i="6" s="1"/>
  <c r="AF557" i="6"/>
  <c r="AG557" i="6" s="1"/>
  <c r="AF558" i="6"/>
  <c r="AG558" i="6" s="1"/>
  <c r="AF559" i="6"/>
  <c r="AG559" i="6" s="1"/>
  <c r="AF560" i="6"/>
  <c r="AG560" i="6" s="1"/>
  <c r="AF561" i="6"/>
  <c r="AG561" i="6" s="1"/>
  <c r="AF562" i="6"/>
  <c r="AG562" i="6" s="1"/>
  <c r="AF563" i="6"/>
  <c r="AG563" i="6" s="1"/>
  <c r="AF564" i="6"/>
  <c r="AG564" i="6" s="1"/>
  <c r="AF565" i="6"/>
  <c r="AG565" i="6" s="1"/>
  <c r="AF566" i="6"/>
  <c r="AG566" i="6" s="1"/>
  <c r="AF567" i="6"/>
  <c r="AG567" i="6" s="1"/>
  <c r="AF568" i="6"/>
  <c r="AG568" i="6" s="1"/>
  <c r="AF569" i="6"/>
  <c r="AG569" i="6" s="1"/>
  <c r="AF570" i="6"/>
  <c r="AG570" i="6" s="1"/>
  <c r="AF571" i="6"/>
  <c r="AG571" i="6" s="1"/>
  <c r="AF572" i="6"/>
  <c r="AG572" i="6" s="1"/>
  <c r="AF573" i="6"/>
  <c r="AG573" i="6" s="1"/>
  <c r="AF574" i="6"/>
  <c r="AG574" i="6" s="1"/>
  <c r="AF575" i="6"/>
  <c r="AG575" i="6" s="1"/>
  <c r="AF576" i="6"/>
  <c r="AG576" i="6" s="1"/>
  <c r="AF577" i="6"/>
  <c r="AG577" i="6" s="1"/>
  <c r="AF578" i="6"/>
  <c r="AG578" i="6" s="1"/>
  <c r="AF579" i="6"/>
  <c r="AG579" i="6" s="1"/>
  <c r="AF580" i="6"/>
  <c r="AG580" i="6" s="1"/>
  <c r="AF581" i="6"/>
  <c r="AG581" i="6" s="1"/>
  <c r="AF582" i="6"/>
  <c r="AG582" i="6" s="1"/>
  <c r="AF583" i="6"/>
  <c r="AG583" i="6" s="1"/>
  <c r="AF584" i="6"/>
  <c r="AG584" i="6" s="1"/>
  <c r="AF585" i="6"/>
  <c r="AG585" i="6" s="1"/>
  <c r="AF586" i="6"/>
  <c r="AG586" i="6" s="1"/>
  <c r="AF587" i="6"/>
  <c r="AG587" i="6" s="1"/>
  <c r="AF588" i="6"/>
  <c r="AG588" i="6" s="1"/>
  <c r="AF589" i="6"/>
  <c r="AG589" i="6" s="1"/>
  <c r="AF590" i="6"/>
  <c r="AG590" i="6" s="1"/>
  <c r="AF591" i="6"/>
  <c r="AG591" i="6" s="1"/>
  <c r="AF592" i="6"/>
  <c r="AG592" i="6" s="1"/>
  <c r="AF593" i="6"/>
  <c r="AG593" i="6" s="1"/>
  <c r="AF594" i="6"/>
  <c r="AG594" i="6" s="1"/>
  <c r="AF595" i="6"/>
  <c r="AG595" i="6" s="1"/>
  <c r="AF596" i="6"/>
  <c r="AG596" i="6" s="1"/>
  <c r="AF597" i="6"/>
  <c r="AG597" i="6" s="1"/>
  <c r="AF598" i="6"/>
  <c r="AG598" i="6" s="1"/>
  <c r="AF599" i="6"/>
  <c r="AG599" i="6" s="1"/>
  <c r="AF600" i="6"/>
  <c r="AG600" i="6" s="1"/>
  <c r="AF601" i="6"/>
  <c r="AG601" i="6" s="1"/>
  <c r="AF602" i="6"/>
  <c r="AG602" i="6" s="1"/>
  <c r="AF603" i="6"/>
  <c r="AG603" i="6" s="1"/>
  <c r="AF604" i="6"/>
  <c r="AG604" i="6" s="1"/>
  <c r="AF605" i="6"/>
  <c r="AG605" i="6" s="1"/>
  <c r="AF606" i="6"/>
  <c r="AG606" i="6" s="1"/>
  <c r="AF607" i="6"/>
  <c r="AG607" i="6" s="1"/>
  <c r="AF608" i="6"/>
  <c r="AG608" i="6" s="1"/>
  <c r="AF609" i="6"/>
  <c r="AG609" i="6" s="1"/>
  <c r="AF610" i="6"/>
  <c r="AG610" i="6" s="1"/>
  <c r="AF611" i="6"/>
  <c r="AG611" i="6" s="1"/>
  <c r="AF612" i="6"/>
  <c r="AG612" i="6" s="1"/>
  <c r="AF613" i="6"/>
  <c r="AG613" i="6" s="1"/>
  <c r="AF614" i="6"/>
  <c r="AG614" i="6" s="1"/>
  <c r="AF615" i="6"/>
  <c r="AG615" i="6" s="1"/>
  <c r="AF616" i="6"/>
  <c r="AG616" i="6" s="1"/>
  <c r="AF617" i="6"/>
  <c r="AG617" i="6" s="1"/>
  <c r="AF618" i="6"/>
  <c r="AG618" i="6" s="1"/>
  <c r="AF619" i="6"/>
  <c r="AG619" i="6" s="1"/>
  <c r="AF620" i="6"/>
  <c r="AG620" i="6" s="1"/>
  <c r="AF621" i="6"/>
  <c r="AG621" i="6" s="1"/>
  <c r="AF622" i="6"/>
  <c r="AG622" i="6" s="1"/>
  <c r="AF623" i="6"/>
  <c r="AG623" i="6" s="1"/>
  <c r="AF624" i="6"/>
  <c r="AG624" i="6" s="1"/>
  <c r="AF625" i="6"/>
  <c r="AG625" i="6" s="1"/>
  <c r="AF626" i="6"/>
  <c r="AG626" i="6" s="1"/>
  <c r="AF627" i="6"/>
  <c r="AG627" i="6" s="1"/>
  <c r="AF628" i="6"/>
  <c r="AG628" i="6" s="1"/>
  <c r="AF629" i="6"/>
  <c r="AG629" i="6" s="1"/>
  <c r="AF630" i="6"/>
  <c r="AG630" i="6" s="1"/>
  <c r="AF631" i="6"/>
  <c r="AG631" i="6" s="1"/>
  <c r="AF632" i="6"/>
  <c r="AG632" i="6" s="1"/>
  <c r="AF633" i="6"/>
  <c r="AG633" i="6" s="1"/>
  <c r="AF634" i="6"/>
  <c r="AG634" i="6" s="1"/>
  <c r="AF635" i="6"/>
  <c r="AG635" i="6" s="1"/>
  <c r="AF636" i="6"/>
  <c r="AG636" i="6" s="1"/>
  <c r="AF637" i="6"/>
  <c r="AG637" i="6" s="1"/>
  <c r="AF638" i="6"/>
  <c r="AG638" i="6" s="1"/>
  <c r="AF639" i="6"/>
  <c r="AG639" i="6" s="1"/>
  <c r="AF640" i="6"/>
  <c r="AG640" i="6" s="1"/>
  <c r="AF641" i="6"/>
  <c r="AG641" i="6" s="1"/>
  <c r="AF642" i="6"/>
  <c r="AG642" i="6" s="1"/>
  <c r="AF643" i="6"/>
  <c r="AG643" i="6" s="1"/>
  <c r="AF644" i="6"/>
  <c r="AG644" i="6" s="1"/>
  <c r="AF645" i="6"/>
  <c r="AG645" i="6" s="1"/>
  <c r="AF646" i="6"/>
  <c r="AG646" i="6" s="1"/>
  <c r="AF647" i="6"/>
  <c r="AG647" i="6" s="1"/>
  <c r="AF648" i="6"/>
  <c r="AG648" i="6" s="1"/>
  <c r="AF649" i="6"/>
  <c r="AG649" i="6" s="1"/>
  <c r="AF650" i="6"/>
  <c r="AG650" i="6" s="1"/>
  <c r="AF651" i="6"/>
  <c r="AG651" i="6" s="1"/>
  <c r="AF652" i="6"/>
  <c r="AG652" i="6" s="1"/>
  <c r="AF653" i="6"/>
  <c r="AG653" i="6" s="1"/>
  <c r="AF654" i="6"/>
  <c r="AG654" i="6" s="1"/>
  <c r="AF655" i="6"/>
  <c r="AG655" i="6" s="1"/>
  <c r="AF656" i="6"/>
  <c r="AG656" i="6" s="1"/>
  <c r="AF657" i="6"/>
  <c r="AG657" i="6" s="1"/>
  <c r="AF658" i="6"/>
  <c r="AG658" i="6" s="1"/>
  <c r="AF659" i="6"/>
  <c r="AG659" i="6" s="1"/>
  <c r="AF660" i="6"/>
  <c r="AG660" i="6" s="1"/>
  <c r="AF661" i="6"/>
  <c r="AG661" i="6" s="1"/>
  <c r="AF662" i="6"/>
  <c r="AG662" i="6" s="1"/>
  <c r="AF663" i="6"/>
  <c r="AG663" i="6" s="1"/>
  <c r="AF664" i="6"/>
  <c r="AG664" i="6" s="1"/>
  <c r="AF665" i="6"/>
  <c r="AG665" i="6" s="1"/>
  <c r="AF666" i="6"/>
  <c r="AG666" i="6" s="1"/>
  <c r="AF667" i="6"/>
  <c r="AG667" i="6" s="1"/>
  <c r="AF668" i="6"/>
  <c r="AG668" i="6" s="1"/>
  <c r="AF669" i="6"/>
  <c r="AG669" i="6" s="1"/>
  <c r="AF670" i="6"/>
  <c r="AG670" i="6" s="1"/>
  <c r="AF671" i="6"/>
  <c r="AG671" i="6" s="1"/>
  <c r="AF672" i="6"/>
  <c r="AG672" i="6" s="1"/>
  <c r="AF673" i="6"/>
  <c r="AG673" i="6" s="1"/>
  <c r="AF674" i="6"/>
  <c r="AG674" i="6" s="1"/>
  <c r="AF675" i="6"/>
  <c r="AG675" i="6" s="1"/>
  <c r="AF676" i="6"/>
  <c r="AG676" i="6" s="1"/>
  <c r="AF677" i="6"/>
  <c r="AG677" i="6" s="1"/>
  <c r="AF678" i="6"/>
  <c r="AG678" i="6" s="1"/>
  <c r="AF679" i="6"/>
  <c r="AG679" i="6" s="1"/>
  <c r="AF680" i="6"/>
  <c r="AG680" i="6" s="1"/>
  <c r="AF681" i="6"/>
  <c r="AG681" i="6" s="1"/>
  <c r="AF682" i="6"/>
  <c r="AG682" i="6" s="1"/>
  <c r="AF683" i="6"/>
  <c r="AG683" i="6" s="1"/>
  <c r="AF684" i="6"/>
  <c r="AG684" i="6" s="1"/>
  <c r="AF685" i="6"/>
  <c r="AG685" i="6" s="1"/>
  <c r="AF686" i="6"/>
  <c r="AG686" i="6" s="1"/>
  <c r="AF687" i="6"/>
  <c r="AG687" i="6" s="1"/>
  <c r="AF688" i="6"/>
  <c r="AG688" i="6" s="1"/>
  <c r="AF689" i="6"/>
  <c r="AG689" i="6" s="1"/>
  <c r="AF690" i="6"/>
  <c r="AG690" i="6" s="1"/>
  <c r="AF691" i="6"/>
  <c r="AG691" i="6" s="1"/>
  <c r="AF692" i="6"/>
  <c r="AG692" i="6" s="1"/>
  <c r="AF693" i="6"/>
  <c r="AG693" i="6" s="1"/>
  <c r="AF694" i="6"/>
  <c r="AG694" i="6" s="1"/>
  <c r="AF695" i="6"/>
  <c r="AG695" i="6" s="1"/>
  <c r="AF696" i="6"/>
  <c r="AG696" i="6" s="1"/>
  <c r="AF697" i="6"/>
  <c r="AG697" i="6" s="1"/>
  <c r="AF698" i="6"/>
  <c r="AG698" i="6" s="1"/>
  <c r="AF699" i="6"/>
  <c r="AG699" i="6" s="1"/>
  <c r="AF700" i="6"/>
  <c r="AG700" i="6" s="1"/>
  <c r="AF701" i="6"/>
  <c r="AG701" i="6" s="1"/>
  <c r="AF702" i="6"/>
  <c r="AG702" i="6" s="1"/>
  <c r="AF703" i="6"/>
  <c r="AG703" i="6" s="1"/>
  <c r="AF704" i="6"/>
  <c r="AG704" i="6" s="1"/>
  <c r="AF705" i="6"/>
  <c r="AG705" i="6" s="1"/>
  <c r="AF706" i="6"/>
  <c r="AG706" i="6" s="1"/>
  <c r="AF707" i="6"/>
  <c r="AG707" i="6" s="1"/>
  <c r="AF708" i="6"/>
  <c r="AG708" i="6" s="1"/>
  <c r="AF709" i="6"/>
  <c r="AG709" i="6" s="1"/>
  <c r="AF710" i="6"/>
  <c r="AG710" i="6" s="1"/>
  <c r="AF711" i="6"/>
  <c r="AG711" i="6" s="1"/>
  <c r="AF712" i="6"/>
  <c r="AG712" i="6" s="1"/>
  <c r="AF713" i="6"/>
  <c r="AG713" i="6" s="1"/>
  <c r="AF714" i="6"/>
  <c r="AG714" i="6" s="1"/>
  <c r="AF715" i="6"/>
  <c r="AG715" i="6" s="1"/>
  <c r="AF716" i="6"/>
  <c r="AG716" i="6" s="1"/>
  <c r="AF717" i="6"/>
  <c r="AG717" i="6" s="1"/>
  <c r="AF718" i="6"/>
  <c r="AG718" i="6" s="1"/>
  <c r="AF719" i="6"/>
  <c r="AG719" i="6" s="1"/>
  <c r="AF720" i="6"/>
  <c r="AG720" i="6" s="1"/>
  <c r="AF721" i="6"/>
  <c r="AG721" i="6" s="1"/>
  <c r="AF722" i="6"/>
  <c r="AG722" i="6" s="1"/>
  <c r="AF723" i="6"/>
  <c r="AG723" i="6" s="1"/>
  <c r="AF724" i="6"/>
  <c r="AG724" i="6" s="1"/>
  <c r="AF725" i="6"/>
  <c r="AG725" i="6" s="1"/>
  <c r="AF726" i="6"/>
  <c r="AG726" i="6" s="1"/>
  <c r="AF727" i="6"/>
  <c r="AG727" i="6" s="1"/>
  <c r="AF728" i="6"/>
  <c r="AG728" i="6" s="1"/>
  <c r="AF729" i="6"/>
  <c r="AG729" i="6" s="1"/>
  <c r="AF730" i="6"/>
  <c r="AG730" i="6" s="1"/>
  <c r="AF731" i="6"/>
  <c r="AG731" i="6" s="1"/>
  <c r="AF732" i="6"/>
  <c r="AG732" i="6" s="1"/>
  <c r="AF733" i="6"/>
  <c r="AG733" i="6" s="1"/>
  <c r="AF734" i="6"/>
  <c r="AG734" i="6" s="1"/>
  <c r="AF735" i="6"/>
  <c r="AG735" i="6" s="1"/>
  <c r="AF736" i="6"/>
  <c r="AG736" i="6" s="1"/>
  <c r="AF737" i="6"/>
  <c r="AG737" i="6" s="1"/>
  <c r="AF738" i="6"/>
  <c r="AG738" i="6" s="1"/>
  <c r="AF739" i="6"/>
  <c r="AG739" i="6" s="1"/>
  <c r="AF740" i="6"/>
  <c r="AG740" i="6" s="1"/>
  <c r="AF741" i="6"/>
  <c r="AG741" i="6" s="1"/>
  <c r="AF742" i="6"/>
  <c r="AG742" i="6" s="1"/>
  <c r="AF743" i="6"/>
  <c r="AG743" i="6" s="1"/>
  <c r="AF744" i="6"/>
  <c r="AG744" i="6" s="1"/>
  <c r="AF745" i="6"/>
  <c r="AG745" i="6" s="1"/>
  <c r="AF746" i="6"/>
  <c r="AG746" i="6" s="1"/>
  <c r="AF747" i="6"/>
  <c r="AG747" i="6" s="1"/>
  <c r="AF748" i="6"/>
  <c r="AG748" i="6" s="1"/>
  <c r="AF749" i="6"/>
  <c r="AG749" i="6" s="1"/>
  <c r="AF750" i="6"/>
  <c r="AG750" i="6" s="1"/>
  <c r="AF751" i="6"/>
  <c r="AG751" i="6" s="1"/>
  <c r="AF752" i="6"/>
  <c r="AG752" i="6" s="1"/>
  <c r="AF753" i="6"/>
  <c r="AG753" i="6" s="1"/>
  <c r="AF754" i="6"/>
  <c r="AG754" i="6" s="1"/>
  <c r="AF755" i="6"/>
  <c r="AG755" i="6" s="1"/>
  <c r="AF756" i="6"/>
  <c r="AG756" i="6" s="1"/>
  <c r="AF757" i="6"/>
  <c r="AG757" i="6" s="1"/>
  <c r="AF758" i="6"/>
  <c r="AG758" i="6" s="1"/>
  <c r="AF759" i="6"/>
  <c r="AG759" i="6" s="1"/>
  <c r="AF760" i="6"/>
  <c r="AG760" i="6" s="1"/>
  <c r="AF761" i="6"/>
  <c r="AG761" i="6" s="1"/>
  <c r="AF762" i="6"/>
  <c r="AG762" i="6" s="1"/>
  <c r="AF763" i="6"/>
  <c r="AG763" i="6" s="1"/>
  <c r="AF764" i="6"/>
  <c r="AG764" i="6" s="1"/>
  <c r="AF765" i="6"/>
  <c r="AG765" i="6" s="1"/>
  <c r="AF766" i="6"/>
  <c r="AG766" i="6" s="1"/>
  <c r="AF767" i="6"/>
  <c r="AG767" i="6" s="1"/>
  <c r="AF768" i="6"/>
  <c r="AG768" i="6" s="1"/>
  <c r="AF769" i="6"/>
  <c r="AG769" i="6" s="1"/>
  <c r="AF770" i="6"/>
  <c r="AG770" i="6" s="1"/>
  <c r="AF771" i="6"/>
  <c r="AG771" i="6" s="1"/>
  <c r="AF772" i="6"/>
  <c r="AG772" i="6" s="1"/>
  <c r="AF773" i="6"/>
  <c r="AG773" i="6" s="1"/>
  <c r="AF774" i="6"/>
  <c r="AG774" i="6" s="1"/>
  <c r="AF775" i="6"/>
  <c r="AG775" i="6" s="1"/>
  <c r="AF776" i="6"/>
  <c r="AG776" i="6" s="1"/>
  <c r="AF777" i="6"/>
  <c r="AG777" i="6" s="1"/>
  <c r="AF778" i="6"/>
  <c r="AG778" i="6" s="1"/>
  <c r="AF779" i="6"/>
  <c r="AG779" i="6" s="1"/>
  <c r="AF780" i="6"/>
  <c r="AG780" i="6" s="1"/>
  <c r="AF781" i="6"/>
  <c r="AG781" i="6" s="1"/>
  <c r="AF782" i="6"/>
  <c r="AG782" i="6" s="1"/>
  <c r="AF783" i="6"/>
  <c r="AG783" i="6" s="1"/>
  <c r="AF784" i="6"/>
  <c r="AG784" i="6" s="1"/>
  <c r="AF785" i="6"/>
  <c r="AG785" i="6" s="1"/>
  <c r="AF786" i="6"/>
  <c r="AG786" i="6" s="1"/>
  <c r="AF787" i="6"/>
  <c r="AG787" i="6" s="1"/>
  <c r="AF788" i="6"/>
  <c r="AG788" i="6" s="1"/>
  <c r="AF789" i="6"/>
  <c r="AG789" i="6" s="1"/>
  <c r="AF790" i="6"/>
  <c r="AG790" i="6" s="1"/>
  <c r="AF791" i="6"/>
  <c r="AG791" i="6" s="1"/>
  <c r="AF792" i="6"/>
  <c r="AG792" i="6" s="1"/>
  <c r="AF793" i="6"/>
  <c r="AG793" i="6" s="1"/>
  <c r="AF794" i="6"/>
  <c r="AG794" i="6" s="1"/>
  <c r="AF795" i="6"/>
  <c r="AG795" i="6" s="1"/>
  <c r="AF796" i="6"/>
  <c r="AG796" i="6" s="1"/>
  <c r="AF797" i="6"/>
  <c r="AG797" i="6" s="1"/>
  <c r="AF798" i="6"/>
  <c r="AG798" i="6" s="1"/>
  <c r="AF799" i="6"/>
  <c r="AG799" i="6" s="1"/>
  <c r="AF800" i="6"/>
  <c r="AG800" i="6" s="1"/>
  <c r="AF801" i="6"/>
  <c r="AG801" i="6" s="1"/>
  <c r="AF802" i="6"/>
  <c r="AG802" i="6" s="1"/>
  <c r="AF803" i="6"/>
  <c r="AG803" i="6" s="1"/>
  <c r="AF804" i="6"/>
  <c r="AG804" i="6" s="1"/>
  <c r="AF805" i="6"/>
  <c r="AG805" i="6" s="1"/>
  <c r="AF806" i="6"/>
  <c r="AG806" i="6" s="1"/>
  <c r="AF807" i="6"/>
  <c r="AG807" i="6" s="1"/>
  <c r="AF808" i="6"/>
  <c r="AG808" i="6" s="1"/>
  <c r="AF809" i="6"/>
  <c r="AG809" i="6" s="1"/>
  <c r="AF810" i="6"/>
  <c r="AG810" i="6" s="1"/>
  <c r="AF811" i="6"/>
  <c r="AG811" i="6" s="1"/>
  <c r="AF812" i="6"/>
  <c r="AG812" i="6" s="1"/>
  <c r="AF813" i="6"/>
  <c r="AG813" i="6" s="1"/>
  <c r="AF814" i="6"/>
  <c r="AG814" i="6" s="1"/>
  <c r="AF815" i="6"/>
  <c r="AG815" i="6" s="1"/>
  <c r="AF816" i="6"/>
  <c r="AG816" i="6" s="1"/>
  <c r="AF817" i="6"/>
  <c r="AG817" i="6" s="1"/>
  <c r="AF818" i="6"/>
  <c r="AG818" i="6" s="1"/>
  <c r="AF819" i="6"/>
  <c r="AG819" i="6" s="1"/>
  <c r="AF820" i="6"/>
  <c r="AG820" i="6" s="1"/>
  <c r="AF821" i="6"/>
  <c r="AG821" i="6" s="1"/>
  <c r="AF822" i="6"/>
  <c r="AG822" i="6" s="1"/>
  <c r="AF823" i="6"/>
  <c r="AG823" i="6" s="1"/>
  <c r="AF824" i="6"/>
  <c r="AG824" i="6" s="1"/>
  <c r="AF825" i="6"/>
  <c r="AG825" i="6" s="1"/>
  <c r="AF826" i="6"/>
  <c r="AG826" i="6" s="1"/>
  <c r="AF827" i="6"/>
  <c r="AG827" i="6" s="1"/>
  <c r="AF828" i="6"/>
  <c r="AG828" i="6" s="1"/>
  <c r="AF829" i="6"/>
  <c r="AG829" i="6" s="1"/>
  <c r="AF830" i="6"/>
  <c r="AG830" i="6" s="1"/>
  <c r="AF831" i="6"/>
  <c r="AG831" i="6" s="1"/>
  <c r="AF832" i="6"/>
  <c r="AG832" i="6" s="1"/>
  <c r="AF833" i="6"/>
  <c r="AG833" i="6" s="1"/>
  <c r="AF834" i="6"/>
  <c r="AG834" i="6" s="1"/>
  <c r="AF835" i="6"/>
  <c r="AG835" i="6" s="1"/>
  <c r="AF836" i="6"/>
  <c r="AG836" i="6" s="1"/>
  <c r="AF837" i="6"/>
  <c r="AG837" i="6" s="1"/>
  <c r="AF838" i="6"/>
  <c r="AG838" i="6" s="1"/>
  <c r="AF839" i="6"/>
  <c r="AG839" i="6" s="1"/>
  <c r="AF840" i="6"/>
  <c r="AG840" i="6" s="1"/>
  <c r="AF841" i="6"/>
  <c r="AG841" i="6" s="1"/>
  <c r="AF842" i="6"/>
  <c r="AG842" i="6" s="1"/>
  <c r="AF843" i="6"/>
  <c r="AG843" i="6" s="1"/>
  <c r="AF844" i="6"/>
  <c r="AG844" i="6" s="1"/>
  <c r="AF845" i="6"/>
  <c r="AG845" i="6" s="1"/>
  <c r="AF846" i="6"/>
  <c r="AG846" i="6" s="1"/>
  <c r="AF847" i="6"/>
  <c r="AG847" i="6" s="1"/>
  <c r="AF848" i="6"/>
  <c r="AG848" i="6" s="1"/>
  <c r="AF849" i="6"/>
  <c r="AG849" i="6" s="1"/>
  <c r="AF850" i="6"/>
  <c r="AG850" i="6" s="1"/>
  <c r="AF851" i="6"/>
  <c r="AG851" i="6" s="1"/>
  <c r="AF852" i="6"/>
  <c r="AG852" i="6" s="1"/>
  <c r="AF853" i="6"/>
  <c r="AG853" i="6" s="1"/>
  <c r="AF854" i="6"/>
  <c r="AG854" i="6" s="1"/>
  <c r="AF855" i="6"/>
  <c r="AG855" i="6" s="1"/>
  <c r="AF856" i="6"/>
  <c r="AG856" i="6" s="1"/>
  <c r="AF857" i="6"/>
  <c r="AG857" i="6" s="1"/>
  <c r="AF858" i="6"/>
  <c r="AG858" i="6" s="1"/>
  <c r="AF859" i="6"/>
  <c r="AG859" i="6" s="1"/>
  <c r="AF860" i="6"/>
  <c r="AG860" i="6" s="1"/>
  <c r="AF861" i="6"/>
  <c r="AG861" i="6" s="1"/>
  <c r="AF862" i="6"/>
  <c r="AG862" i="6" s="1"/>
  <c r="AF863" i="6"/>
  <c r="AG863" i="6" s="1"/>
  <c r="AF864" i="6"/>
  <c r="AG864" i="6" s="1"/>
  <c r="AF865" i="6"/>
  <c r="AG865" i="6" s="1"/>
  <c r="AF866" i="6"/>
  <c r="AG866" i="6" s="1"/>
  <c r="AF867" i="6"/>
  <c r="AG867" i="6" s="1"/>
  <c r="AF868" i="6"/>
  <c r="AG868" i="6" s="1"/>
  <c r="AF869" i="6"/>
  <c r="AG869" i="6" s="1"/>
  <c r="AF870" i="6"/>
  <c r="AG870" i="6" s="1"/>
  <c r="AF871" i="6"/>
  <c r="AG871" i="6" s="1"/>
  <c r="AF872" i="6"/>
  <c r="AG872" i="6" s="1"/>
  <c r="AF873" i="6"/>
  <c r="AG873" i="6" s="1"/>
  <c r="AF874" i="6"/>
  <c r="AG874" i="6" s="1"/>
  <c r="AF875" i="6"/>
  <c r="AG875" i="6" s="1"/>
  <c r="AF876" i="6"/>
  <c r="AG876" i="6" s="1"/>
  <c r="AF877" i="6"/>
  <c r="AG877" i="6" s="1"/>
  <c r="AF878" i="6"/>
  <c r="AG878" i="6" s="1"/>
  <c r="AF879" i="6"/>
  <c r="AG879" i="6" s="1"/>
  <c r="AF880" i="6"/>
  <c r="AG880" i="6" s="1"/>
  <c r="AF881" i="6"/>
  <c r="AG881" i="6" s="1"/>
  <c r="AF882" i="6"/>
  <c r="AG882" i="6" s="1"/>
  <c r="AF883" i="6"/>
  <c r="AG883" i="6" s="1"/>
  <c r="AF884" i="6"/>
  <c r="AG884" i="6" s="1"/>
  <c r="AF885" i="6"/>
  <c r="AG885" i="6" s="1"/>
  <c r="AF886" i="6"/>
  <c r="AG886" i="6" s="1"/>
  <c r="AF887" i="6"/>
  <c r="AG887" i="6" s="1"/>
  <c r="AF888" i="6"/>
  <c r="AG888" i="6" s="1"/>
  <c r="AF889" i="6"/>
  <c r="AG889" i="6" s="1"/>
  <c r="AF890" i="6"/>
  <c r="AG890" i="6" s="1"/>
  <c r="AF891" i="6"/>
  <c r="AG891" i="6" s="1"/>
  <c r="AF892" i="6"/>
  <c r="AG892" i="6" s="1"/>
  <c r="AF893" i="6"/>
  <c r="AG893" i="6" s="1"/>
  <c r="AF894" i="6"/>
  <c r="AG894" i="6" s="1"/>
  <c r="AF895" i="6"/>
  <c r="AG895" i="6" s="1"/>
  <c r="AF896" i="6"/>
  <c r="AG896" i="6" s="1"/>
  <c r="AF897" i="6"/>
  <c r="AG897" i="6" s="1"/>
  <c r="AF898" i="6"/>
  <c r="AG898" i="6" s="1"/>
  <c r="AF899" i="6"/>
  <c r="AG899" i="6" s="1"/>
  <c r="AF900" i="6"/>
  <c r="AG900" i="6" s="1"/>
  <c r="AF901" i="6"/>
  <c r="AG901" i="6" s="1"/>
  <c r="AF902" i="6"/>
  <c r="AG902" i="6" s="1"/>
  <c r="AF903" i="6"/>
  <c r="AG903" i="6" s="1"/>
  <c r="AF904" i="6"/>
  <c r="AG904" i="6" s="1"/>
  <c r="AF905" i="6"/>
  <c r="AG905" i="6" s="1"/>
  <c r="AF906" i="6"/>
  <c r="AG906" i="6" s="1"/>
  <c r="AF907" i="6"/>
  <c r="AG907" i="6" s="1"/>
  <c r="AF908" i="6"/>
  <c r="AG908" i="6" s="1"/>
  <c r="AF909" i="6"/>
  <c r="AG909" i="6" s="1"/>
  <c r="AF910" i="6"/>
  <c r="AG910" i="6" s="1"/>
  <c r="AF911" i="6"/>
  <c r="AG911" i="6" s="1"/>
  <c r="AF912" i="6"/>
  <c r="AG912" i="6" s="1"/>
  <c r="AF913" i="6"/>
  <c r="AG913" i="6" s="1"/>
  <c r="AF914" i="6"/>
  <c r="AG914" i="6" s="1"/>
  <c r="AF915" i="6"/>
  <c r="AG915" i="6" s="1"/>
  <c r="AF916" i="6"/>
  <c r="AG916" i="6" s="1"/>
  <c r="AF917" i="6"/>
  <c r="AG917" i="6" s="1"/>
  <c r="AF918" i="6"/>
  <c r="AG918" i="6" s="1"/>
  <c r="AF919" i="6"/>
  <c r="AG919" i="6" s="1"/>
  <c r="AF920" i="6"/>
  <c r="AG920" i="6" s="1"/>
  <c r="AF921" i="6"/>
  <c r="AG921" i="6" s="1"/>
  <c r="AF922" i="6"/>
  <c r="AG922" i="6" s="1"/>
  <c r="AF923" i="6"/>
  <c r="AG923" i="6" s="1"/>
  <c r="AF924" i="6"/>
  <c r="AG924" i="6" s="1"/>
  <c r="AF925" i="6"/>
  <c r="AG925" i="6" s="1"/>
  <c r="AF926" i="6"/>
  <c r="AG926" i="6" s="1"/>
  <c r="AF927" i="6"/>
  <c r="AG927" i="6" s="1"/>
  <c r="AF928" i="6"/>
  <c r="AG928" i="6" s="1"/>
  <c r="AF929" i="6"/>
  <c r="AG929" i="6" s="1"/>
  <c r="AF930" i="6"/>
  <c r="AG930" i="6" s="1"/>
  <c r="AF931" i="6"/>
  <c r="AG931" i="6" s="1"/>
  <c r="AF932" i="6"/>
  <c r="AG932" i="6" s="1"/>
  <c r="AF933" i="6"/>
  <c r="AG933" i="6" s="1"/>
  <c r="AF934" i="6"/>
  <c r="AG934" i="6" s="1"/>
  <c r="AF935" i="6"/>
  <c r="AG935" i="6" s="1"/>
  <c r="AF936" i="6"/>
  <c r="AG936" i="6" s="1"/>
  <c r="AF937" i="6"/>
  <c r="AG937" i="6" s="1"/>
  <c r="AF938" i="6"/>
  <c r="AG938" i="6" s="1"/>
  <c r="AF939" i="6"/>
  <c r="AG939" i="6" s="1"/>
  <c r="AF940" i="6"/>
  <c r="AG940" i="6" s="1"/>
  <c r="AF941" i="6"/>
  <c r="AG941" i="6" s="1"/>
  <c r="AF942" i="6"/>
  <c r="AG942" i="6" s="1"/>
  <c r="AF943" i="6"/>
  <c r="AG943" i="6" s="1"/>
  <c r="AF944" i="6"/>
  <c r="AG944" i="6" s="1"/>
  <c r="AF945" i="6"/>
  <c r="AG945" i="6" s="1"/>
  <c r="AF946" i="6"/>
  <c r="AG946" i="6" s="1"/>
  <c r="AF947" i="6"/>
  <c r="AG947" i="6" s="1"/>
  <c r="AF948" i="6"/>
  <c r="AG948" i="6" s="1"/>
  <c r="AF949" i="6"/>
  <c r="AG949" i="6" s="1"/>
  <c r="AF950" i="6"/>
  <c r="AG950" i="6" s="1"/>
  <c r="AF951" i="6"/>
  <c r="AG951" i="6" s="1"/>
  <c r="AF952" i="6"/>
  <c r="AG952" i="6" s="1"/>
  <c r="AF953" i="6"/>
  <c r="AG953" i="6" s="1"/>
  <c r="AF954" i="6"/>
  <c r="AG954" i="6" s="1"/>
  <c r="AF955" i="6"/>
  <c r="AG955" i="6" s="1"/>
  <c r="AF956" i="6"/>
  <c r="AG956" i="6" s="1"/>
  <c r="AF957" i="6"/>
  <c r="AG957" i="6" s="1"/>
  <c r="AF958" i="6"/>
  <c r="AG958" i="6" s="1"/>
  <c r="AF959" i="6"/>
  <c r="AG959" i="6" s="1"/>
  <c r="AF960" i="6"/>
  <c r="AG960" i="6" s="1"/>
  <c r="AF961" i="6"/>
  <c r="AG961" i="6" s="1"/>
  <c r="AF962" i="6"/>
  <c r="AG962" i="6" s="1"/>
  <c r="AF963" i="6"/>
  <c r="AG963" i="6" s="1"/>
  <c r="AF964" i="6"/>
  <c r="AG964" i="6" s="1"/>
  <c r="AF965" i="6"/>
  <c r="AG965" i="6" s="1"/>
  <c r="AF966" i="6"/>
  <c r="AG966" i="6" s="1"/>
  <c r="AF967" i="6"/>
  <c r="AG967" i="6" s="1"/>
  <c r="AF968" i="6"/>
  <c r="AG968" i="6" s="1"/>
  <c r="AF969" i="6"/>
  <c r="AG969" i="6" s="1"/>
  <c r="AF970" i="6"/>
  <c r="AG970" i="6" s="1"/>
  <c r="AF971" i="6"/>
  <c r="AG971" i="6" s="1"/>
  <c r="AF972" i="6"/>
  <c r="AG972" i="6" s="1"/>
  <c r="AF973" i="6"/>
  <c r="AG973" i="6" s="1"/>
  <c r="AF974" i="6"/>
  <c r="AG974" i="6" s="1"/>
  <c r="AF975" i="6"/>
  <c r="AG975" i="6" s="1"/>
  <c r="AF976" i="6"/>
  <c r="AG976" i="6" s="1"/>
  <c r="AF977" i="6"/>
  <c r="AG977" i="6" s="1"/>
  <c r="AF978" i="6"/>
  <c r="AG978" i="6" s="1"/>
  <c r="AF979" i="6"/>
  <c r="AG979" i="6" s="1"/>
  <c r="AF980" i="6"/>
  <c r="AG980" i="6" s="1"/>
  <c r="AF981" i="6"/>
  <c r="AG981" i="6" s="1"/>
  <c r="AF982" i="6"/>
  <c r="AG982" i="6" s="1"/>
  <c r="AF983" i="6"/>
  <c r="AG983" i="6" s="1"/>
  <c r="AF984" i="6"/>
  <c r="AG984" i="6" s="1"/>
  <c r="AF985" i="6"/>
  <c r="AG985" i="6" s="1"/>
  <c r="AF986" i="6"/>
  <c r="AG986" i="6" s="1"/>
  <c r="AF987" i="6"/>
  <c r="AG987" i="6" s="1"/>
  <c r="AF988" i="6"/>
  <c r="AG988" i="6" s="1"/>
  <c r="AF989" i="6"/>
  <c r="AG989" i="6" s="1"/>
  <c r="AF990" i="6"/>
  <c r="AG990" i="6" s="1"/>
  <c r="AF991" i="6"/>
  <c r="AG991" i="6" s="1"/>
  <c r="AF992" i="6"/>
  <c r="AG992" i="6" s="1"/>
  <c r="AF993" i="6"/>
  <c r="AG993" i="6" s="1"/>
  <c r="AF994" i="6"/>
  <c r="AG994" i="6" s="1"/>
  <c r="AF995" i="6"/>
  <c r="AG995" i="6" s="1"/>
  <c r="AF996" i="6"/>
  <c r="AG996" i="6" s="1"/>
  <c r="AF997" i="6"/>
  <c r="AG997" i="6" s="1"/>
  <c r="AF998" i="6"/>
  <c r="AG998" i="6" s="1"/>
  <c r="AF999" i="6"/>
  <c r="AG999" i="6" s="1"/>
  <c r="AF1000" i="6"/>
  <c r="AG1000" i="6" s="1"/>
  <c r="AF1001" i="6"/>
  <c r="AG1001" i="6" s="1"/>
  <c r="AF1002" i="6"/>
  <c r="AG1002" i="6" s="1"/>
  <c r="AF1003" i="6"/>
  <c r="AG1003" i="6" s="1"/>
  <c r="AF1004" i="6"/>
  <c r="AG1004" i="6" s="1"/>
  <c r="AF1005" i="6"/>
  <c r="AG1005" i="6" s="1"/>
  <c r="AF1006" i="6"/>
  <c r="AG1006" i="6" s="1"/>
  <c r="AF1007" i="6"/>
  <c r="AG1007" i="6" s="1"/>
  <c r="AF1008" i="6"/>
  <c r="AG1008" i="6" s="1"/>
  <c r="AF1009" i="6"/>
  <c r="AG1009" i="6" s="1"/>
  <c r="AF1010" i="6"/>
  <c r="AG1010" i="6" s="1"/>
  <c r="AF1011" i="6"/>
  <c r="AG1011" i="6" s="1"/>
  <c r="AF1012" i="6"/>
  <c r="AG1012" i="6" s="1"/>
  <c r="AF1013" i="6"/>
  <c r="AG1013" i="6" s="1"/>
  <c r="AF1014" i="6"/>
  <c r="AG1014" i="6" s="1"/>
  <c r="AF1015" i="6"/>
  <c r="AG1015" i="6" s="1"/>
  <c r="AF1016" i="6"/>
  <c r="AG1016" i="6" s="1"/>
  <c r="AF1017" i="6"/>
  <c r="AG1017" i="6" s="1"/>
  <c r="AF1018" i="6"/>
  <c r="AG1018" i="6" s="1"/>
  <c r="AF1019" i="6"/>
  <c r="AG1019" i="6" s="1"/>
  <c r="AF1020" i="6"/>
  <c r="AG1020" i="6" s="1"/>
  <c r="AF1021" i="6"/>
  <c r="AG1021" i="6" s="1"/>
  <c r="AF1022" i="6"/>
  <c r="AG1022" i="6" s="1"/>
  <c r="AF1023" i="6"/>
  <c r="AG1023" i="6" s="1"/>
  <c r="AF1024" i="6"/>
  <c r="AG1024" i="6" s="1"/>
  <c r="AF1025" i="6"/>
  <c r="AG1025" i="6" s="1"/>
  <c r="AF1026" i="6"/>
  <c r="AG1026" i="6" s="1"/>
  <c r="AF1027" i="6"/>
  <c r="AG1027" i="6" s="1"/>
  <c r="AF1028" i="6"/>
  <c r="AG1028" i="6" s="1"/>
  <c r="AF1029" i="6"/>
  <c r="AG1029" i="6" s="1"/>
  <c r="AF1030" i="6"/>
  <c r="AG1030" i="6" s="1"/>
  <c r="AF1031" i="6"/>
  <c r="AG1031" i="6" s="1"/>
  <c r="AF1032" i="6"/>
  <c r="AG1032" i="6" s="1"/>
  <c r="AF1033" i="6"/>
  <c r="AG1033" i="6" s="1"/>
  <c r="AF1034" i="6"/>
  <c r="AG1034" i="6" s="1"/>
  <c r="AF1035" i="6"/>
  <c r="AG1035" i="6" s="1"/>
  <c r="AF1036" i="6"/>
  <c r="AG1036" i="6" s="1"/>
  <c r="AF1037" i="6"/>
  <c r="AG1037" i="6" s="1"/>
  <c r="AF1038" i="6"/>
  <c r="AG1038" i="6" s="1"/>
  <c r="AF1039" i="6"/>
  <c r="AG1039" i="6" s="1"/>
  <c r="AF1040" i="6"/>
  <c r="AG1040" i="6" s="1"/>
  <c r="AF1041" i="6"/>
  <c r="AG1041" i="6" s="1"/>
  <c r="AF1042" i="6"/>
  <c r="AG1042" i="6" s="1"/>
  <c r="AF1043" i="6"/>
  <c r="AG1043" i="6" s="1"/>
  <c r="AF1044" i="6"/>
  <c r="AG1044" i="6" s="1"/>
  <c r="AF1045" i="6"/>
  <c r="AG1045" i="6" s="1"/>
  <c r="AF1046" i="6"/>
  <c r="AG1046" i="6" s="1"/>
  <c r="AF1047" i="6"/>
  <c r="AG1047" i="6" s="1"/>
  <c r="AF1048" i="6"/>
  <c r="AG1048" i="6" s="1"/>
  <c r="AF1049" i="6"/>
  <c r="AG1049" i="6" s="1"/>
  <c r="AF1050" i="6"/>
  <c r="AG1050" i="6" s="1"/>
  <c r="AF1051" i="6"/>
  <c r="AG1051" i="6" s="1"/>
  <c r="AF1052" i="6"/>
  <c r="AG1052" i="6" s="1"/>
  <c r="AF1053" i="6"/>
  <c r="AG1053" i="6" s="1"/>
  <c r="AF1054" i="6"/>
  <c r="AG1054" i="6" s="1"/>
  <c r="AF1055" i="6"/>
  <c r="AG1055" i="6" s="1"/>
  <c r="AF1056" i="6"/>
  <c r="AG1056" i="6" s="1"/>
  <c r="AF1057" i="6"/>
  <c r="AG1057" i="6" s="1"/>
  <c r="AF1058" i="6"/>
  <c r="AG1058" i="6" s="1"/>
  <c r="AF1059" i="6"/>
  <c r="AG1059" i="6" s="1"/>
  <c r="AF1060" i="6"/>
  <c r="AF1061" i="6"/>
  <c r="AG1061" i="6" s="1"/>
  <c r="AF1062" i="6"/>
  <c r="AG1062" i="6" s="1"/>
  <c r="AF1063" i="6"/>
  <c r="AG1063" i="6" s="1"/>
  <c r="AF1064" i="6"/>
  <c r="AG1064" i="6" s="1"/>
  <c r="AF1065" i="6"/>
  <c r="AG1065" i="6" s="1"/>
  <c r="AF1066" i="6"/>
  <c r="AG1066" i="6" s="1"/>
  <c r="AF1067" i="6"/>
  <c r="AG1067" i="6" s="1"/>
  <c r="AF1068" i="6"/>
  <c r="AG1068" i="6" s="1"/>
  <c r="AF1069" i="6"/>
  <c r="AG1069" i="6" s="1"/>
  <c r="AF1070" i="6"/>
  <c r="AG1070" i="6" s="1"/>
  <c r="AF1071" i="6"/>
  <c r="AG1071" i="6" s="1"/>
  <c r="AF1072" i="6"/>
  <c r="AG1072" i="6" s="1"/>
  <c r="AF1073" i="6"/>
  <c r="AG1073" i="6" s="1"/>
  <c r="AF1074" i="6"/>
  <c r="AG1074" i="6" s="1"/>
  <c r="AF1075" i="6"/>
  <c r="AG1075" i="6" s="1"/>
  <c r="AF1076" i="6"/>
  <c r="AG1076" i="6" s="1"/>
  <c r="AF1077" i="6"/>
  <c r="AG1077" i="6" s="1"/>
  <c r="AF1078" i="6"/>
  <c r="AG1078" i="6" s="1"/>
  <c r="AF1079" i="6"/>
  <c r="AG1079" i="6" s="1"/>
  <c r="AF1080" i="6"/>
  <c r="AG1080" i="6" s="1"/>
  <c r="AF1081" i="6"/>
  <c r="AG1081" i="6" s="1"/>
  <c r="AF1082" i="6"/>
  <c r="AG1082" i="6" s="1"/>
  <c r="AF1083" i="6"/>
  <c r="AG1083" i="6" s="1"/>
  <c r="AF1084" i="6"/>
  <c r="AG1084" i="6" s="1"/>
  <c r="AF1085" i="6"/>
  <c r="AG1085" i="6" s="1"/>
  <c r="AF1086" i="6"/>
  <c r="AG1086" i="6" s="1"/>
  <c r="AF1087" i="6"/>
  <c r="AG1087" i="6" s="1"/>
  <c r="AF1088" i="6"/>
  <c r="AG1088" i="6" s="1"/>
  <c r="AF1089" i="6"/>
  <c r="AG1089" i="6" s="1"/>
  <c r="AF1090" i="6"/>
  <c r="AG1090" i="6" s="1"/>
  <c r="AF1091" i="6"/>
  <c r="AG1091" i="6" s="1"/>
  <c r="AF1092" i="6"/>
  <c r="AG1092" i="6" s="1"/>
  <c r="AF1093" i="6"/>
  <c r="AG1093" i="6" s="1"/>
  <c r="AF1094" i="6"/>
  <c r="AG1094" i="6" s="1"/>
  <c r="AF1095" i="6"/>
  <c r="AG1095" i="6" s="1"/>
  <c r="AF1096" i="6"/>
  <c r="AG1096" i="6" s="1"/>
  <c r="AF1097" i="6"/>
  <c r="AG1097" i="6" s="1"/>
  <c r="AF1098" i="6"/>
  <c r="AG1098" i="6" s="1"/>
  <c r="AF1099" i="6"/>
  <c r="AG1099" i="6" s="1"/>
  <c r="AF1100" i="6"/>
  <c r="AG1100" i="6" s="1"/>
  <c r="AF1101" i="6"/>
  <c r="AG1101" i="6" s="1"/>
  <c r="AF1102" i="6"/>
  <c r="AG1102" i="6" s="1"/>
  <c r="AF1103" i="6"/>
  <c r="AG1103" i="6" s="1"/>
  <c r="AF1104" i="6"/>
  <c r="AG1104" i="6" s="1"/>
  <c r="AF1105" i="6"/>
  <c r="AG1105" i="6" s="1"/>
  <c r="AF1106" i="6"/>
  <c r="AG1106" i="6" s="1"/>
  <c r="AF1107" i="6"/>
  <c r="AG1107" i="6" s="1"/>
  <c r="AF1108" i="6"/>
  <c r="AG1108" i="6" s="1"/>
  <c r="AF1109" i="6"/>
  <c r="AG1109" i="6" s="1"/>
  <c r="AF1110" i="6"/>
  <c r="AG1110" i="6" s="1"/>
  <c r="AF1111" i="6"/>
  <c r="AG1111" i="6" s="1"/>
  <c r="AF1112" i="6"/>
  <c r="AG1112" i="6" s="1"/>
  <c r="AF1113" i="6"/>
  <c r="AG1113" i="6" s="1"/>
  <c r="AF1114" i="6"/>
  <c r="AG1114" i="6" s="1"/>
  <c r="AF1115" i="6"/>
  <c r="AG1115" i="6" s="1"/>
  <c r="AF1116" i="6"/>
  <c r="AG1116" i="6" s="1"/>
  <c r="AF1117" i="6"/>
  <c r="AG1117" i="6" s="1"/>
  <c r="AF1118" i="6"/>
  <c r="AG1118" i="6" s="1"/>
  <c r="AF1119" i="6"/>
  <c r="AG1119" i="6" s="1"/>
  <c r="AF1120" i="6"/>
  <c r="AG1120" i="6" s="1"/>
  <c r="AF1121" i="6"/>
  <c r="AG1121" i="6" s="1"/>
  <c r="AF1122" i="6"/>
  <c r="AG1122" i="6" s="1"/>
  <c r="AF1123" i="6"/>
  <c r="AG1123" i="6" s="1"/>
  <c r="AF1124" i="6"/>
  <c r="AG1124" i="6" s="1"/>
  <c r="AF1125" i="6"/>
  <c r="AG1125" i="6" s="1"/>
  <c r="AF1126" i="6"/>
  <c r="AG1126" i="6" s="1"/>
  <c r="AF1127" i="6"/>
  <c r="AG1127" i="6" s="1"/>
  <c r="AF1128" i="6"/>
  <c r="AG1128" i="6" s="1"/>
  <c r="AF1129" i="6"/>
  <c r="AG1129" i="6" s="1"/>
  <c r="AF1130" i="6"/>
  <c r="AG1130" i="6" s="1"/>
  <c r="AF1131" i="6"/>
  <c r="AG1131" i="6" s="1"/>
  <c r="AF1132" i="6"/>
  <c r="AG1132" i="6" s="1"/>
  <c r="AF1133" i="6"/>
  <c r="AG1133" i="6" s="1"/>
  <c r="AF1134" i="6"/>
  <c r="AG1134" i="6" s="1"/>
  <c r="AF1135" i="6"/>
  <c r="AG1135" i="6" s="1"/>
  <c r="AF1136" i="6"/>
  <c r="AG1136" i="6" s="1"/>
  <c r="AF1137" i="6"/>
  <c r="AG1137" i="6" s="1"/>
  <c r="AF1138" i="6"/>
  <c r="AG1138" i="6" s="1"/>
  <c r="AF1139" i="6"/>
  <c r="AG1139" i="6" s="1"/>
  <c r="AF1140" i="6"/>
  <c r="AG1140" i="6" s="1"/>
  <c r="AF1141" i="6"/>
  <c r="AG1141" i="6" s="1"/>
  <c r="AF1142" i="6"/>
  <c r="AG1142" i="6" s="1"/>
  <c r="AF1143" i="6"/>
  <c r="AG1143" i="6" s="1"/>
  <c r="AF1144" i="6"/>
  <c r="AG1144" i="6" s="1"/>
  <c r="AF1145" i="6"/>
  <c r="AG1145" i="6" s="1"/>
  <c r="AF1146" i="6"/>
  <c r="AG1146" i="6" s="1"/>
  <c r="AF1147" i="6"/>
  <c r="AG1147" i="6" s="1"/>
  <c r="AF1148" i="6"/>
  <c r="AG1148" i="6" s="1"/>
  <c r="AF1149" i="6"/>
  <c r="AG1149" i="6" s="1"/>
  <c r="AF1150" i="6"/>
  <c r="AG1150" i="6" s="1"/>
  <c r="AF1151" i="6"/>
  <c r="AG1151" i="6" s="1"/>
  <c r="AF1152" i="6"/>
  <c r="AG1152" i="6" s="1"/>
  <c r="AF1153" i="6"/>
  <c r="AG1153" i="6" s="1"/>
  <c r="AF1154" i="6"/>
  <c r="AG1154" i="6" s="1"/>
  <c r="AF1155" i="6"/>
  <c r="AG1155" i="6" s="1"/>
  <c r="AF1156" i="6"/>
  <c r="AG1156" i="6" s="1"/>
  <c r="AF1157" i="6"/>
  <c r="AG1157" i="6" s="1"/>
  <c r="AF1158" i="6"/>
  <c r="AG1158" i="6" s="1"/>
  <c r="AF1159" i="6"/>
  <c r="AG1159" i="6" s="1"/>
  <c r="AF1160" i="6"/>
  <c r="AG1160" i="6" s="1"/>
  <c r="AF1161" i="6"/>
  <c r="AG1161" i="6" s="1"/>
  <c r="AF1162" i="6"/>
  <c r="AG1162" i="6" s="1"/>
  <c r="AF1163" i="6"/>
  <c r="AG1163" i="6" s="1"/>
  <c r="AF1164" i="6"/>
  <c r="AG1164" i="6" s="1"/>
  <c r="AF1165" i="6"/>
  <c r="AG1165" i="6" s="1"/>
  <c r="AF1166" i="6"/>
  <c r="AG1166" i="6" s="1"/>
  <c r="AF1167" i="6"/>
  <c r="AG1167" i="6" s="1"/>
  <c r="AF1168" i="6"/>
  <c r="AG1168" i="6" s="1"/>
  <c r="AF1169" i="6"/>
  <c r="AG1169" i="6" s="1"/>
  <c r="AF1170" i="6"/>
  <c r="AG1170" i="6" s="1"/>
  <c r="AF1171" i="6"/>
  <c r="AG1171" i="6" s="1"/>
  <c r="AF1172" i="6"/>
  <c r="AG1172" i="6" s="1"/>
  <c r="AF1173" i="6"/>
  <c r="AG1173" i="6" s="1"/>
  <c r="AF1174" i="6"/>
  <c r="AG1174" i="6" s="1"/>
  <c r="AF1175" i="6"/>
  <c r="AG1175" i="6" s="1"/>
  <c r="AF1176" i="6"/>
  <c r="AG1176" i="6" s="1"/>
  <c r="AF1177" i="6"/>
  <c r="AG1177" i="6" s="1"/>
  <c r="AF1178" i="6"/>
  <c r="AG1178" i="6" s="1"/>
  <c r="AF1179" i="6"/>
  <c r="AG1179" i="6" s="1"/>
  <c r="AF1180" i="6"/>
  <c r="AG1180" i="6" s="1"/>
  <c r="AF1181" i="6"/>
  <c r="AG1181" i="6" s="1"/>
  <c r="AF1182" i="6"/>
  <c r="AG1182" i="6" s="1"/>
  <c r="AF1183" i="6"/>
  <c r="AG1183" i="6" s="1"/>
  <c r="AF1184" i="6"/>
  <c r="AG1184" i="6" s="1"/>
  <c r="AF1185" i="6"/>
  <c r="AG1185" i="6" s="1"/>
  <c r="AF1186" i="6"/>
  <c r="AG1186" i="6" s="1"/>
  <c r="AF1187" i="6"/>
  <c r="AG1187" i="6" s="1"/>
  <c r="AF1188" i="6"/>
  <c r="AG1188" i="6" s="1"/>
  <c r="AF1189" i="6"/>
  <c r="AG1189" i="6" s="1"/>
  <c r="AF1190" i="6"/>
  <c r="AG1190" i="6" s="1"/>
  <c r="AF1191" i="6"/>
  <c r="AG1191" i="6" s="1"/>
  <c r="AF1192" i="6"/>
  <c r="AG1192" i="6" s="1"/>
  <c r="AF1193" i="6"/>
  <c r="AG1193" i="6" s="1"/>
  <c r="AF1194" i="6"/>
  <c r="AG1194" i="6" s="1"/>
  <c r="AF1195" i="6"/>
  <c r="AG1195" i="6" s="1"/>
  <c r="AF1196" i="6"/>
  <c r="AG1196" i="6" s="1"/>
  <c r="AF1197" i="6"/>
  <c r="AG1197" i="6" s="1"/>
  <c r="AF1198" i="6"/>
  <c r="AG1198" i="6" s="1"/>
  <c r="AF1199" i="6"/>
  <c r="AG1199" i="6" s="1"/>
  <c r="AF1200" i="6"/>
  <c r="AG1200" i="6" s="1"/>
  <c r="AF1201" i="6"/>
  <c r="AG1201" i="6" s="1"/>
  <c r="AF1202" i="6"/>
  <c r="AG1202" i="6" s="1"/>
  <c r="AF1203" i="6"/>
  <c r="AG1203" i="6" s="1"/>
  <c r="AF1204" i="6"/>
  <c r="AG1204" i="6" s="1"/>
  <c r="AF1205" i="6"/>
  <c r="AG1205" i="6" s="1"/>
  <c r="AF1206" i="6"/>
  <c r="AG1206" i="6" s="1"/>
  <c r="AF1207" i="6"/>
  <c r="AG1207" i="6" s="1"/>
  <c r="AF1208" i="6"/>
  <c r="AG1208" i="6" s="1"/>
  <c r="AF1209" i="6"/>
  <c r="AG1209" i="6" s="1"/>
  <c r="AF1210" i="6"/>
  <c r="AG1210" i="6" s="1"/>
  <c r="AF1211" i="6"/>
  <c r="AG1211" i="6" s="1"/>
  <c r="AF1212" i="6"/>
  <c r="AG1212" i="6" s="1"/>
  <c r="AF1213" i="6"/>
  <c r="AG1213" i="6" s="1"/>
  <c r="AF1214" i="6"/>
  <c r="AG1214" i="6" s="1"/>
  <c r="AF1215" i="6"/>
  <c r="AG1215" i="6" s="1"/>
  <c r="AF1216" i="6"/>
  <c r="AG1216" i="6" s="1"/>
  <c r="AF1217" i="6"/>
  <c r="AG1217" i="6" s="1"/>
  <c r="AF1218" i="6"/>
  <c r="AG1218" i="6" s="1"/>
  <c r="AF1219" i="6"/>
  <c r="AG1219" i="6" s="1"/>
  <c r="AF1220" i="6"/>
  <c r="AG1220" i="6" s="1"/>
  <c r="AF1221" i="6"/>
  <c r="AG1221" i="6" s="1"/>
  <c r="AF1222" i="6"/>
  <c r="AG1222" i="6" s="1"/>
  <c r="AF1223" i="6"/>
  <c r="AG1223" i="6" s="1"/>
  <c r="AF1224" i="6"/>
  <c r="AG1224" i="6" s="1"/>
  <c r="AF1225" i="6"/>
  <c r="AG1225" i="6" s="1"/>
  <c r="AF1226" i="6"/>
  <c r="AG1226" i="6" s="1"/>
  <c r="AF1227" i="6"/>
  <c r="AG1227" i="6" s="1"/>
  <c r="AF1228" i="6"/>
  <c r="AG1228" i="6" s="1"/>
  <c r="AF1229" i="6"/>
  <c r="AG1229" i="6" s="1"/>
  <c r="AF1230" i="6"/>
  <c r="AG1230" i="6" s="1"/>
  <c r="AF1231" i="6"/>
  <c r="AG1231" i="6" s="1"/>
  <c r="AF1232" i="6"/>
  <c r="AG1232" i="6" s="1"/>
  <c r="AF1233" i="6"/>
  <c r="AG1233" i="6" s="1"/>
  <c r="AF1234" i="6"/>
  <c r="AG1234" i="6" s="1"/>
  <c r="AF1235" i="6"/>
  <c r="AG1235" i="6" s="1"/>
  <c r="AF1236" i="6"/>
  <c r="AG1236" i="6" s="1"/>
  <c r="AF1237" i="6"/>
  <c r="AG1237" i="6" s="1"/>
  <c r="AF1238" i="6"/>
  <c r="AG1238" i="6" s="1"/>
  <c r="AF1239" i="6"/>
  <c r="AG1239" i="6" s="1"/>
  <c r="AF1240" i="6"/>
  <c r="AG1240" i="6" s="1"/>
  <c r="AF1241" i="6"/>
  <c r="AG1241" i="6" s="1"/>
  <c r="AF1242" i="6"/>
  <c r="AG1242" i="6" s="1"/>
  <c r="AF1243" i="6"/>
  <c r="AG1243" i="6" s="1"/>
  <c r="AF1244" i="6"/>
  <c r="AG1244" i="6" s="1"/>
  <c r="AF1245" i="6"/>
  <c r="AG1245" i="6" s="1"/>
  <c r="AF1246" i="6"/>
  <c r="AG1246" i="6" s="1"/>
  <c r="AF1247" i="6"/>
  <c r="AG1247" i="6" s="1"/>
  <c r="AF1248" i="6"/>
  <c r="AG1248" i="6" s="1"/>
  <c r="AF1249" i="6"/>
  <c r="AG1249" i="6" s="1"/>
  <c r="AF1250" i="6"/>
  <c r="AG1250" i="6" s="1"/>
  <c r="AF1251" i="6"/>
  <c r="AG1251" i="6" s="1"/>
  <c r="AF1252" i="6"/>
  <c r="AG1252" i="6" s="1"/>
  <c r="AF1253" i="6"/>
  <c r="AG1253" i="6" s="1"/>
  <c r="AF1254" i="6"/>
  <c r="AG1254" i="6" s="1"/>
  <c r="AF1255" i="6"/>
  <c r="AG1255" i="6" s="1"/>
  <c r="AF1256" i="6"/>
  <c r="AG1256" i="6" s="1"/>
  <c r="AF1257" i="6"/>
  <c r="AG1257" i="6" s="1"/>
  <c r="AF1258" i="6"/>
  <c r="AG1258" i="6" s="1"/>
  <c r="AF1259" i="6"/>
  <c r="AG1259" i="6" s="1"/>
  <c r="AF1260" i="6"/>
  <c r="AG1260" i="6" s="1"/>
  <c r="AF1261" i="6"/>
  <c r="AG1261" i="6" s="1"/>
  <c r="AF1262" i="6"/>
  <c r="AG1262" i="6" s="1"/>
  <c r="AF1263" i="6"/>
  <c r="AG1263" i="6" s="1"/>
  <c r="AF1264" i="6"/>
  <c r="AG1264" i="6" s="1"/>
  <c r="AF1265" i="6"/>
  <c r="AG1265" i="6" s="1"/>
  <c r="AF1266" i="6"/>
  <c r="AG1266" i="6" s="1"/>
  <c r="AF1267" i="6"/>
  <c r="AG1267" i="6" s="1"/>
  <c r="AF1268" i="6"/>
  <c r="AG1268" i="6" s="1"/>
  <c r="AF1269" i="6"/>
  <c r="AG1269" i="6" s="1"/>
  <c r="AF1270" i="6"/>
  <c r="AG1270" i="6" s="1"/>
  <c r="AF1271" i="6"/>
  <c r="AG1271" i="6" s="1"/>
  <c r="AF1272" i="6"/>
  <c r="AG1272" i="6" s="1"/>
  <c r="AF1273" i="6"/>
  <c r="AG1273" i="6" s="1"/>
  <c r="AF1274" i="6"/>
  <c r="AG1274" i="6" s="1"/>
  <c r="AF1275" i="6"/>
  <c r="AG1275" i="6" s="1"/>
  <c r="AF1276" i="6"/>
  <c r="AG1276" i="6" s="1"/>
  <c r="AF1277" i="6"/>
  <c r="AG1277" i="6" s="1"/>
  <c r="AF1278" i="6"/>
  <c r="AG1278" i="6" s="1"/>
  <c r="AF1279" i="6"/>
  <c r="AG1279" i="6" s="1"/>
  <c r="AF1280" i="6"/>
  <c r="AG1280" i="6" s="1"/>
  <c r="AF1281" i="6"/>
  <c r="AG1281" i="6" s="1"/>
  <c r="AF1282" i="6"/>
  <c r="AG1282" i="6" s="1"/>
  <c r="AF1283" i="6"/>
  <c r="AG1283" i="6" s="1"/>
  <c r="AF1284" i="6"/>
  <c r="AG1284" i="6" s="1"/>
  <c r="AF1285" i="6"/>
  <c r="AG1285" i="6" s="1"/>
  <c r="AF1286" i="6"/>
  <c r="AG1286" i="6" s="1"/>
  <c r="AF1287" i="6"/>
  <c r="AG1287" i="6" s="1"/>
  <c r="AF1288" i="6"/>
  <c r="AG1288" i="6" s="1"/>
  <c r="AF1289" i="6"/>
  <c r="AG1289" i="6" s="1"/>
  <c r="AF1290" i="6"/>
  <c r="AG1290" i="6" s="1"/>
  <c r="AF1291" i="6"/>
  <c r="AG1291" i="6" s="1"/>
  <c r="AF1292" i="6"/>
  <c r="AG1292" i="6" s="1"/>
  <c r="AF1293" i="6"/>
  <c r="AG1293" i="6" s="1"/>
  <c r="AF1294" i="6"/>
  <c r="AG1294" i="6" s="1"/>
  <c r="AF1295" i="6"/>
  <c r="AG1295" i="6" s="1"/>
  <c r="AF1296" i="6"/>
  <c r="AG1296" i="6" s="1"/>
  <c r="AF1297" i="6"/>
  <c r="AG1297" i="6" s="1"/>
  <c r="AF1298" i="6"/>
  <c r="AG1298" i="6" s="1"/>
  <c r="AF1299" i="6"/>
  <c r="AG1299" i="6" s="1"/>
  <c r="AF1300" i="6"/>
  <c r="AG1300" i="6" s="1"/>
  <c r="AF1301" i="6"/>
  <c r="AG1301" i="6" s="1"/>
  <c r="AF1302" i="6"/>
  <c r="AG1302" i="6" s="1"/>
  <c r="AF1303" i="6"/>
  <c r="AG1303" i="6" s="1"/>
  <c r="AF1304" i="6"/>
  <c r="AG1304" i="6" s="1"/>
  <c r="AF1305" i="6"/>
  <c r="AG1305" i="6" s="1"/>
  <c r="AF1306" i="6"/>
  <c r="AG1306" i="6" s="1"/>
  <c r="AF1307" i="6"/>
  <c r="AG1307" i="6" s="1"/>
  <c r="AF1308" i="6"/>
  <c r="AG1308" i="6" s="1"/>
  <c r="AF1309" i="6"/>
  <c r="AG1309" i="6" s="1"/>
  <c r="AF1310" i="6"/>
  <c r="AG1310" i="6" s="1"/>
  <c r="AF1311" i="6"/>
  <c r="AG1311" i="6" s="1"/>
  <c r="AF1312" i="6"/>
  <c r="AG1312" i="6" s="1"/>
  <c r="AF1313" i="6"/>
  <c r="AG1313" i="6" s="1"/>
  <c r="AF1314" i="6"/>
  <c r="AG1314" i="6" s="1"/>
  <c r="AF1315" i="6"/>
  <c r="AG1315" i="6" s="1"/>
  <c r="AF1316" i="6"/>
  <c r="AG1316" i="6" s="1"/>
  <c r="AF1317" i="6"/>
  <c r="AG1317" i="6" s="1"/>
  <c r="AF1318" i="6"/>
  <c r="AG1318" i="6" s="1"/>
  <c r="AF1319" i="6"/>
  <c r="AG1319" i="6" s="1"/>
  <c r="AF1320" i="6"/>
  <c r="AG1320" i="6" s="1"/>
  <c r="AF1321" i="6"/>
  <c r="AG1321" i="6" s="1"/>
  <c r="AF1322" i="6"/>
  <c r="AG1322" i="6" s="1"/>
  <c r="AF1323" i="6"/>
  <c r="AG1323" i="6" s="1"/>
  <c r="AF1324" i="6"/>
  <c r="AG1324" i="6" s="1"/>
  <c r="AF1325" i="6"/>
  <c r="AG1325" i="6" s="1"/>
  <c r="AF1326" i="6"/>
  <c r="AG1326" i="6" s="1"/>
  <c r="AF1327" i="6"/>
  <c r="AG1327" i="6" s="1"/>
  <c r="AF1328" i="6"/>
  <c r="AG1328" i="6" s="1"/>
  <c r="AF1329" i="6"/>
  <c r="AG1329" i="6" s="1"/>
  <c r="AF1330" i="6"/>
  <c r="AG1330" i="6" s="1"/>
  <c r="AF1331" i="6"/>
  <c r="AG1331" i="6" s="1"/>
  <c r="AF1332" i="6"/>
  <c r="AG1332" i="6" s="1"/>
  <c r="AF1333" i="6"/>
  <c r="AG1333" i="6" s="1"/>
  <c r="AF1334" i="6"/>
  <c r="AG1334" i="6" s="1"/>
  <c r="AF1335" i="6"/>
  <c r="AG1335" i="6" s="1"/>
  <c r="AF1336" i="6"/>
  <c r="AG1336" i="6" s="1"/>
  <c r="AF1337" i="6"/>
  <c r="AG1337" i="6" s="1"/>
  <c r="AF1338" i="6"/>
  <c r="AG1338" i="6" s="1"/>
  <c r="AF1339" i="6"/>
  <c r="AG1339" i="6" s="1"/>
  <c r="AF1340" i="6"/>
  <c r="AG1340" i="6" s="1"/>
  <c r="AF1341" i="6"/>
  <c r="AG1341" i="6" s="1"/>
  <c r="AF1342" i="6"/>
  <c r="AG1342" i="6" s="1"/>
  <c r="AF1343" i="6"/>
  <c r="AG1343" i="6" s="1"/>
  <c r="AF1344" i="6"/>
  <c r="AG1344" i="6" s="1"/>
  <c r="AF1345" i="6"/>
  <c r="AG1345" i="6" s="1"/>
  <c r="AF1346" i="6"/>
  <c r="AG1346" i="6" s="1"/>
  <c r="AF1347" i="6"/>
  <c r="AG1347" i="6" s="1"/>
  <c r="AF1348" i="6"/>
  <c r="AF1349" i="6"/>
  <c r="AG1349" i="6" s="1"/>
  <c r="AF1350" i="6"/>
  <c r="AG1350" i="6" s="1"/>
  <c r="AF1351" i="6"/>
  <c r="AG1351" i="6" s="1"/>
  <c r="AF1352" i="6"/>
  <c r="AG1352" i="6" s="1"/>
  <c r="AF1353" i="6"/>
  <c r="AG1353" i="6" s="1"/>
  <c r="AF1354" i="6"/>
  <c r="AG1354" i="6" s="1"/>
  <c r="AF1355" i="6"/>
  <c r="AG1355" i="6" s="1"/>
  <c r="AF1356" i="6"/>
  <c r="AG1356" i="6" s="1"/>
  <c r="AF1357" i="6"/>
  <c r="AG1357" i="6" s="1"/>
  <c r="AF1358" i="6"/>
  <c r="AG1358" i="6" s="1"/>
  <c r="AF1359" i="6"/>
  <c r="AG1359" i="6" s="1"/>
  <c r="AF1360" i="6"/>
  <c r="AG1360" i="6" s="1"/>
  <c r="AF1361" i="6"/>
  <c r="AG1361" i="6" s="1"/>
  <c r="AF1362" i="6"/>
  <c r="AG1362" i="6" s="1"/>
  <c r="AF1363" i="6"/>
  <c r="AG1363" i="6" s="1"/>
  <c r="AF1364" i="6"/>
  <c r="AG1364" i="6" s="1"/>
  <c r="AF1365" i="6"/>
  <c r="AG1365" i="6" s="1"/>
  <c r="AF1366" i="6"/>
  <c r="AG1366" i="6" s="1"/>
  <c r="AF1367" i="6"/>
  <c r="AG1367" i="6" s="1"/>
  <c r="AF1368" i="6"/>
  <c r="AG1368" i="6" s="1"/>
  <c r="AF1369" i="6"/>
  <c r="AG1369" i="6" s="1"/>
  <c r="AF1370" i="6"/>
  <c r="AG1370" i="6" s="1"/>
  <c r="AF1371" i="6"/>
  <c r="AG1371" i="6" s="1"/>
  <c r="AF1372" i="6"/>
  <c r="AG1372" i="6" s="1"/>
  <c r="AF1373" i="6"/>
  <c r="AG1373" i="6" s="1"/>
  <c r="AF1374" i="6"/>
  <c r="AG1374" i="6" s="1"/>
  <c r="AF1375" i="6"/>
  <c r="AG1375" i="6" s="1"/>
  <c r="AF1376" i="6"/>
  <c r="AG1376" i="6" s="1"/>
  <c r="AF1377" i="6"/>
  <c r="AG1377" i="6" s="1"/>
  <c r="AF1378" i="6"/>
  <c r="AG1378" i="6" s="1"/>
  <c r="AF1379" i="6"/>
  <c r="AG1379" i="6" s="1"/>
  <c r="AF1380" i="6"/>
  <c r="AG1380" i="6" s="1"/>
  <c r="AF1381" i="6"/>
  <c r="AG1381" i="6" s="1"/>
  <c r="AF1382" i="6"/>
  <c r="AG1382" i="6" s="1"/>
  <c r="AF1383" i="6"/>
  <c r="AG1383" i="6" s="1"/>
  <c r="AF1384" i="6"/>
  <c r="AG1384" i="6" s="1"/>
  <c r="AF1385" i="6"/>
  <c r="AG1385" i="6" s="1"/>
  <c r="AF1386" i="6"/>
  <c r="AG1386" i="6" s="1"/>
  <c r="AF1387" i="6"/>
  <c r="AG1387" i="6" s="1"/>
  <c r="AF1388" i="6"/>
  <c r="AG1388" i="6" s="1"/>
  <c r="AF1389" i="6"/>
  <c r="AG1389" i="6" s="1"/>
  <c r="AF1390" i="6"/>
  <c r="AG1390" i="6" s="1"/>
  <c r="AF1391" i="6"/>
  <c r="AG1391" i="6" s="1"/>
  <c r="AF1392" i="6"/>
  <c r="AG1392" i="6" s="1"/>
  <c r="AF1393" i="6"/>
  <c r="AG1393" i="6" s="1"/>
  <c r="AF1394" i="6"/>
  <c r="AG1394" i="6" s="1"/>
  <c r="AF1395" i="6"/>
  <c r="AG1395" i="6" s="1"/>
  <c r="AF1396" i="6"/>
  <c r="AG1396" i="6" s="1"/>
  <c r="AF1397" i="6"/>
  <c r="AG1397" i="6" s="1"/>
  <c r="AF1398" i="6"/>
  <c r="AG1398" i="6" s="1"/>
  <c r="AF1399" i="6"/>
  <c r="AG1399" i="6" s="1"/>
  <c r="AF1400" i="6"/>
  <c r="AG1400" i="6" s="1"/>
  <c r="AF1401" i="6"/>
  <c r="AG1401" i="6" s="1"/>
  <c r="AF1402" i="6"/>
  <c r="AG1402" i="6" s="1"/>
  <c r="AF1403" i="6"/>
  <c r="AG1403" i="6" s="1"/>
  <c r="AF1404" i="6"/>
  <c r="AG1404" i="6" s="1"/>
  <c r="AF1405" i="6"/>
  <c r="AG1405" i="6" s="1"/>
  <c r="AF1406" i="6"/>
  <c r="AG1406" i="6" s="1"/>
  <c r="AF1407" i="6"/>
  <c r="AG1407" i="6" s="1"/>
  <c r="AF1408" i="6"/>
  <c r="AG1408" i="6" s="1"/>
  <c r="AF1409" i="6"/>
  <c r="AG1409" i="6" s="1"/>
  <c r="AF1410" i="6"/>
  <c r="AG1410" i="6" s="1"/>
  <c r="AF1411" i="6"/>
  <c r="AG1411" i="6" s="1"/>
  <c r="AF1412" i="6"/>
  <c r="AG1412" i="6" s="1"/>
  <c r="AF1413" i="6"/>
  <c r="AG1413" i="6" s="1"/>
  <c r="AF1414" i="6"/>
  <c r="AG1414" i="6" s="1"/>
  <c r="AF1415" i="6"/>
  <c r="AG1415" i="6" s="1"/>
  <c r="AF1416" i="6"/>
  <c r="AG1416" i="6" s="1"/>
  <c r="AF1417" i="6"/>
  <c r="AG1417" i="6" s="1"/>
  <c r="AF1418" i="6"/>
  <c r="AG1418" i="6" s="1"/>
  <c r="AF1419" i="6"/>
  <c r="AG1419" i="6" s="1"/>
  <c r="AF1420" i="6"/>
  <c r="AG1420" i="6" s="1"/>
  <c r="AF1421" i="6"/>
  <c r="AG1421" i="6" s="1"/>
  <c r="AF1422" i="6"/>
  <c r="AG1422" i="6" s="1"/>
  <c r="AF1423" i="6"/>
  <c r="AG1423" i="6" s="1"/>
  <c r="AF1424" i="6"/>
  <c r="AG1424" i="6" s="1"/>
  <c r="AF1425" i="6"/>
  <c r="AG1425" i="6" s="1"/>
  <c r="AF1426" i="6"/>
  <c r="AG1426" i="6" s="1"/>
  <c r="AF1427" i="6"/>
  <c r="AG1427" i="6" s="1"/>
  <c r="AF1428" i="6"/>
  <c r="AG1428" i="6" s="1"/>
  <c r="AF1429" i="6"/>
  <c r="AG1429" i="6" s="1"/>
  <c r="AF1430" i="6"/>
  <c r="AG1430" i="6" s="1"/>
  <c r="AF1431" i="6"/>
  <c r="AG1431" i="6" s="1"/>
  <c r="AF1432" i="6"/>
  <c r="AG1432" i="6" s="1"/>
  <c r="AF1433" i="6"/>
  <c r="AG1433" i="6" s="1"/>
  <c r="AF1434" i="6"/>
  <c r="AG1434" i="6" s="1"/>
  <c r="AF1435" i="6"/>
  <c r="AG1435" i="6" s="1"/>
  <c r="AF1436" i="6"/>
  <c r="AG1436" i="6" s="1"/>
  <c r="AF1437" i="6"/>
  <c r="AG1437" i="6" s="1"/>
  <c r="AF1438" i="6"/>
  <c r="AG1438" i="6" s="1"/>
  <c r="AF1439" i="6"/>
  <c r="AG1439" i="6" s="1"/>
  <c r="AF1440" i="6"/>
  <c r="AG1440" i="6" s="1"/>
  <c r="AF1441" i="6"/>
  <c r="AG1441" i="6" s="1"/>
  <c r="AF1442" i="6"/>
  <c r="AG1442" i="6" s="1"/>
  <c r="AF1443" i="6"/>
  <c r="AG1443" i="6" s="1"/>
  <c r="AF1444" i="6"/>
  <c r="AF1445" i="6"/>
  <c r="AG1445" i="6" s="1"/>
  <c r="AF1446" i="6"/>
  <c r="AG1446" i="6" s="1"/>
  <c r="AF1447" i="6"/>
  <c r="AG1447" i="6" s="1"/>
  <c r="AF1448" i="6"/>
  <c r="AG1448" i="6" s="1"/>
  <c r="AF1449" i="6"/>
  <c r="AG1449" i="6" s="1"/>
  <c r="AF1450" i="6"/>
  <c r="AG1450" i="6" s="1"/>
  <c r="AF1451" i="6"/>
  <c r="AG1451" i="6" s="1"/>
  <c r="AF1452" i="6"/>
  <c r="AG1452" i="6" s="1"/>
  <c r="AF1453" i="6"/>
  <c r="AG1453" i="6" s="1"/>
  <c r="AF1454" i="6"/>
  <c r="AG1454" i="6" s="1"/>
  <c r="AF1455" i="6"/>
  <c r="AG1455" i="6" s="1"/>
  <c r="AF1456" i="6"/>
  <c r="AG1456" i="6" s="1"/>
  <c r="AF1457" i="6"/>
  <c r="AG1457" i="6" s="1"/>
  <c r="AF1458" i="6"/>
  <c r="AG1458" i="6" s="1"/>
  <c r="AF1459" i="6"/>
  <c r="AG1459" i="6" s="1"/>
  <c r="AF1460" i="6"/>
  <c r="AG1460" i="6" s="1"/>
  <c r="AF1461" i="6"/>
  <c r="AG1461" i="6" s="1"/>
  <c r="AF1462" i="6"/>
  <c r="AG1462" i="6" s="1"/>
  <c r="AF1463" i="6"/>
  <c r="AG1463" i="6" s="1"/>
  <c r="AF1464" i="6"/>
  <c r="AG1464" i="6" s="1"/>
  <c r="AF1465" i="6"/>
  <c r="AG1465" i="6" s="1"/>
  <c r="AF1466" i="6"/>
  <c r="AG1466" i="6" s="1"/>
  <c r="AF1467" i="6"/>
  <c r="AG1467" i="6" s="1"/>
  <c r="AF1468" i="6"/>
  <c r="AG1468" i="6" s="1"/>
  <c r="AF1469" i="6"/>
  <c r="AG1469" i="6" s="1"/>
  <c r="AF1470" i="6"/>
  <c r="AG1470" i="6" s="1"/>
  <c r="AF1471" i="6"/>
  <c r="AG1471" i="6" s="1"/>
  <c r="AF1472" i="6"/>
  <c r="AG1472" i="6" s="1"/>
  <c r="AF1473" i="6"/>
  <c r="AG1473" i="6" s="1"/>
  <c r="AF1474" i="6"/>
  <c r="AG1474" i="6" s="1"/>
  <c r="AF1475" i="6"/>
  <c r="AG1475" i="6" s="1"/>
  <c r="AF1476" i="6"/>
  <c r="AG1476" i="6" s="1"/>
  <c r="AF1477" i="6"/>
  <c r="AG1477" i="6" s="1"/>
  <c r="AF1478" i="6"/>
  <c r="AG1478" i="6" s="1"/>
  <c r="AF1479" i="6"/>
  <c r="AG1479" i="6" s="1"/>
  <c r="AF1480" i="6"/>
  <c r="AG1480" i="6" s="1"/>
  <c r="AF1481" i="6"/>
  <c r="AG1481" i="6" s="1"/>
  <c r="AF1482" i="6"/>
  <c r="AG1482" i="6" s="1"/>
  <c r="AF1483" i="6"/>
  <c r="AG1483" i="6" s="1"/>
  <c r="AF1484" i="6"/>
  <c r="AG1484" i="6" s="1"/>
  <c r="AF1485" i="6"/>
  <c r="AG1485" i="6" s="1"/>
  <c r="AF1486" i="6"/>
  <c r="AG1486" i="6" s="1"/>
  <c r="AF1487" i="6"/>
  <c r="AG1487" i="6" s="1"/>
  <c r="AF1488" i="6"/>
  <c r="AG1488" i="6" s="1"/>
  <c r="AF1489" i="6"/>
  <c r="AG1489" i="6" s="1"/>
  <c r="AF1490" i="6"/>
  <c r="AG1490" i="6" s="1"/>
  <c r="AF1491" i="6"/>
  <c r="AG1491" i="6" s="1"/>
  <c r="AF1492" i="6"/>
  <c r="AG1492" i="6" s="1"/>
  <c r="AF1493" i="6"/>
  <c r="AG1493" i="6" s="1"/>
  <c r="AF1494" i="6"/>
  <c r="AG1494" i="6" s="1"/>
  <c r="AF1495" i="6"/>
  <c r="AG1495" i="6" s="1"/>
  <c r="AF1496" i="6"/>
  <c r="AG1496" i="6" s="1"/>
  <c r="AF1497" i="6"/>
  <c r="AG1497" i="6" s="1"/>
  <c r="AF1498" i="6"/>
  <c r="AG1498" i="6" s="1"/>
  <c r="AF1499" i="6"/>
  <c r="AG1499" i="6" s="1"/>
  <c r="AF1500" i="6"/>
  <c r="AG1500" i="6" s="1"/>
  <c r="AF1501" i="6"/>
  <c r="AG1501" i="6" s="1"/>
  <c r="AF1502" i="6"/>
  <c r="AG1502" i="6" s="1"/>
  <c r="AF1503" i="6"/>
  <c r="AG1503" i="6" s="1"/>
  <c r="AF1504" i="6"/>
  <c r="AG1504" i="6" s="1"/>
  <c r="AF1505" i="6"/>
  <c r="AG1505" i="6" s="1"/>
  <c r="AF1506" i="6"/>
  <c r="AG1506" i="6" s="1"/>
  <c r="AF1507" i="6"/>
  <c r="AG1507" i="6" s="1"/>
  <c r="AF1508" i="6"/>
  <c r="AG1508" i="6" s="1"/>
  <c r="AF1509" i="6"/>
  <c r="AG1509" i="6" s="1"/>
  <c r="AF1510" i="6"/>
  <c r="AG1510" i="6" s="1"/>
  <c r="AF1511" i="6"/>
  <c r="AG1511" i="6" s="1"/>
  <c r="AF1512" i="6"/>
  <c r="AG1512" i="6" s="1"/>
  <c r="AF1513" i="6"/>
  <c r="AG1513" i="6" s="1"/>
  <c r="AF1514" i="6"/>
  <c r="AG1514" i="6" s="1"/>
  <c r="AF1515" i="6"/>
  <c r="AG1515" i="6" s="1"/>
  <c r="AF1516" i="6"/>
  <c r="AG1516" i="6" s="1"/>
  <c r="AF1517" i="6"/>
  <c r="AG1517" i="6" s="1"/>
  <c r="AF1518" i="6"/>
  <c r="AG1518" i="6" s="1"/>
  <c r="AF1519" i="6"/>
  <c r="AG1519" i="6" s="1"/>
  <c r="AF1520" i="6"/>
  <c r="AG1520" i="6" s="1"/>
  <c r="AF1521" i="6"/>
  <c r="AG1521" i="6" s="1"/>
  <c r="AF1522" i="6"/>
  <c r="AG1522" i="6" s="1"/>
  <c r="AF1523" i="6"/>
  <c r="AG1523" i="6" s="1"/>
  <c r="AF1524" i="6"/>
  <c r="AG1524" i="6" s="1"/>
  <c r="AF1525" i="6"/>
  <c r="AG1525" i="6" s="1"/>
  <c r="AF1526" i="6"/>
  <c r="AG1526" i="6" s="1"/>
  <c r="AF1527" i="6"/>
  <c r="AG1527" i="6" s="1"/>
  <c r="AF1528" i="6"/>
  <c r="AG1528" i="6" s="1"/>
  <c r="AF1529" i="6"/>
  <c r="AG1529" i="6" s="1"/>
  <c r="AF1530" i="6"/>
  <c r="AG1530" i="6" s="1"/>
  <c r="AF1531" i="6"/>
  <c r="AG1531" i="6" s="1"/>
  <c r="AF1532" i="6"/>
  <c r="AG1532" i="6" s="1"/>
  <c r="AF1533" i="6"/>
  <c r="AG1533" i="6" s="1"/>
  <c r="AF1534" i="6"/>
  <c r="AG1534" i="6" s="1"/>
  <c r="AF1535" i="6"/>
  <c r="AG1535" i="6" s="1"/>
  <c r="AF1536" i="6"/>
  <c r="AG1536" i="6" s="1"/>
  <c r="AF1537" i="6"/>
  <c r="AG1537" i="6" s="1"/>
  <c r="AF1538" i="6"/>
  <c r="AG1538" i="6" s="1"/>
  <c r="AF1539" i="6"/>
  <c r="AG1539" i="6" s="1"/>
  <c r="AF1540" i="6"/>
  <c r="AG1540" i="6" s="1"/>
  <c r="AF1541" i="6"/>
  <c r="AG1541" i="6" s="1"/>
  <c r="AF1542" i="6"/>
  <c r="AG1542" i="6" s="1"/>
  <c r="AF1543" i="6"/>
  <c r="AG1543" i="6" s="1"/>
  <c r="AF1544" i="6"/>
  <c r="AG1544" i="6" s="1"/>
  <c r="AF1545" i="6"/>
  <c r="AG1545" i="6" s="1"/>
  <c r="AF1546" i="6"/>
  <c r="AG1546" i="6" s="1"/>
  <c r="AF1547" i="6"/>
  <c r="AG1547" i="6" s="1"/>
  <c r="AF1548" i="6"/>
  <c r="AG1548" i="6" s="1"/>
  <c r="AF1549" i="6"/>
  <c r="AG1549" i="6" s="1"/>
  <c r="AF1550" i="6"/>
  <c r="AG1550" i="6" s="1"/>
  <c r="AF1551" i="6"/>
  <c r="AG1551" i="6" s="1"/>
  <c r="AF1552" i="6"/>
  <c r="AG1552" i="6" s="1"/>
  <c r="AF1553" i="6"/>
  <c r="AG1553" i="6" s="1"/>
  <c r="AF1554" i="6"/>
  <c r="AG1554" i="6" s="1"/>
  <c r="AF1555" i="6"/>
  <c r="AG1555" i="6" s="1"/>
  <c r="AF1556" i="6"/>
  <c r="AG1556" i="6" s="1"/>
  <c r="AF1557" i="6"/>
  <c r="AG1557" i="6" s="1"/>
  <c r="AF1558" i="6"/>
  <c r="AG1558" i="6" s="1"/>
  <c r="AF1559" i="6"/>
  <c r="AG1559" i="6" s="1"/>
  <c r="AF1560" i="6"/>
  <c r="AG1560" i="6" s="1"/>
  <c r="AF1561" i="6"/>
  <c r="AG1561" i="6" s="1"/>
  <c r="AF1562" i="6"/>
  <c r="AG1562" i="6" s="1"/>
  <c r="AF1563" i="6"/>
  <c r="AG1563" i="6" s="1"/>
  <c r="AF1564" i="6"/>
  <c r="AG1564" i="6" s="1"/>
  <c r="AF1565" i="6"/>
  <c r="AG1565" i="6" s="1"/>
  <c r="AF1566" i="6"/>
  <c r="AG1566" i="6" s="1"/>
  <c r="AF1567" i="6"/>
  <c r="AG1567" i="6" s="1"/>
  <c r="AF1568" i="6"/>
  <c r="AG1568" i="6" s="1"/>
  <c r="AF1569" i="6"/>
  <c r="AG1569" i="6" s="1"/>
  <c r="AF1570" i="6"/>
  <c r="AG1570" i="6" s="1"/>
  <c r="AF1571" i="6"/>
  <c r="AG1571" i="6" s="1"/>
  <c r="AF1572" i="6"/>
  <c r="AG1572" i="6" s="1"/>
  <c r="AF1573" i="6"/>
  <c r="AG1573" i="6" s="1"/>
  <c r="AF1574" i="6"/>
  <c r="AG1574" i="6" s="1"/>
  <c r="AF1575" i="6"/>
  <c r="AG1575" i="6" s="1"/>
  <c r="AF1576" i="6"/>
  <c r="AG1576" i="6" s="1"/>
  <c r="AF1577" i="6"/>
  <c r="AG1577" i="6" s="1"/>
  <c r="AF1578" i="6"/>
  <c r="AG1578" i="6" s="1"/>
  <c r="AF1579" i="6"/>
  <c r="AG1579" i="6" s="1"/>
  <c r="AF1580" i="6"/>
  <c r="AG1580" i="6" s="1"/>
  <c r="AF1581" i="6"/>
  <c r="AG1581" i="6" s="1"/>
  <c r="AF1582" i="6"/>
  <c r="AG1582" i="6" s="1"/>
  <c r="AF1583" i="6"/>
  <c r="AG1583" i="6" s="1"/>
  <c r="AF1584" i="6"/>
  <c r="AG1584" i="6" s="1"/>
  <c r="AF1585" i="6"/>
  <c r="AG1585" i="6" s="1"/>
  <c r="AF1586" i="6"/>
  <c r="AG1586" i="6" s="1"/>
  <c r="AF1587" i="6"/>
  <c r="AG1587" i="6" s="1"/>
  <c r="AF1588" i="6"/>
  <c r="AG1588" i="6" s="1"/>
  <c r="AF1589" i="6"/>
  <c r="AG1589" i="6" s="1"/>
  <c r="AF1590" i="6"/>
  <c r="AG1590" i="6" s="1"/>
  <c r="AF1591" i="6"/>
  <c r="AG1591" i="6" s="1"/>
  <c r="AF1592" i="6"/>
  <c r="AG1592" i="6" s="1"/>
  <c r="AF1593" i="6"/>
  <c r="AG1593" i="6" s="1"/>
  <c r="AF1594" i="6"/>
  <c r="AG1594" i="6" s="1"/>
  <c r="AF1595" i="6"/>
  <c r="AG1595" i="6" s="1"/>
  <c r="AF1596" i="6"/>
  <c r="AG1596" i="6" s="1"/>
  <c r="AF1597" i="6"/>
  <c r="AG1597" i="6" s="1"/>
  <c r="AF1598" i="6"/>
  <c r="AG1598" i="6" s="1"/>
  <c r="AF1599" i="6"/>
  <c r="AG1599" i="6" s="1"/>
  <c r="AF1600" i="6"/>
  <c r="AG1600" i="6" s="1"/>
  <c r="AF1601" i="6"/>
  <c r="AG1601" i="6" s="1"/>
  <c r="AF1602" i="6"/>
  <c r="AG1602" i="6" s="1"/>
  <c r="AF1603" i="6"/>
  <c r="AG1603" i="6" s="1"/>
  <c r="AF1604" i="6"/>
  <c r="AG1604" i="6" s="1"/>
  <c r="AF1605" i="6"/>
  <c r="AG1605" i="6" s="1"/>
  <c r="AF1606" i="6"/>
  <c r="AG1606" i="6" s="1"/>
  <c r="AF1607" i="6"/>
  <c r="AG1607" i="6" s="1"/>
  <c r="AF1608" i="6"/>
  <c r="AG1608" i="6" s="1"/>
  <c r="AF1609" i="6"/>
  <c r="AG1609" i="6" s="1"/>
  <c r="AF1610" i="6"/>
  <c r="AG1610" i="6" s="1"/>
  <c r="AF1611" i="6"/>
  <c r="AG1611" i="6" s="1"/>
  <c r="AF1612" i="6"/>
  <c r="AG1612" i="6" s="1"/>
  <c r="AF1613" i="6"/>
  <c r="AG1613" i="6" s="1"/>
  <c r="AF1614" i="6"/>
  <c r="AG1614" i="6" s="1"/>
  <c r="AF1615" i="6"/>
  <c r="AG1615" i="6" s="1"/>
  <c r="AF1616" i="6"/>
  <c r="AG1616" i="6" s="1"/>
  <c r="AF1617" i="6"/>
  <c r="AG1617" i="6" s="1"/>
  <c r="AF1618" i="6"/>
  <c r="AG1618" i="6" s="1"/>
  <c r="AF1619" i="6"/>
  <c r="AG1619" i="6" s="1"/>
  <c r="AF1620" i="6"/>
  <c r="AG1620" i="6" s="1"/>
  <c r="AF1621" i="6"/>
  <c r="AG1621" i="6" s="1"/>
  <c r="AF1622" i="6"/>
  <c r="AG1622" i="6" s="1"/>
  <c r="AF1623" i="6"/>
  <c r="AG1623" i="6" s="1"/>
  <c r="AF1624" i="6"/>
  <c r="AG1624" i="6" s="1"/>
  <c r="AF1625" i="6"/>
  <c r="AG1625" i="6" s="1"/>
  <c r="AF1626" i="6"/>
  <c r="AG1626" i="6" s="1"/>
  <c r="AF1627" i="6"/>
  <c r="AG1627" i="6" s="1"/>
  <c r="AF1628" i="6"/>
  <c r="AG1628" i="6" s="1"/>
  <c r="AF1629" i="6"/>
  <c r="AG1629" i="6" s="1"/>
  <c r="AF1630" i="6"/>
  <c r="AG1630" i="6" s="1"/>
  <c r="AF1631" i="6"/>
  <c r="AG1631" i="6" s="1"/>
  <c r="AF1632" i="6"/>
  <c r="AG1632" i="6" s="1"/>
  <c r="AF1633" i="6"/>
  <c r="AG1633" i="6" s="1"/>
  <c r="AF1634" i="6"/>
  <c r="AG1634" i="6" s="1"/>
  <c r="AF1635" i="6"/>
  <c r="AG1635" i="6" s="1"/>
  <c r="AF1636" i="6"/>
  <c r="AF1637" i="6"/>
  <c r="AG1637" i="6" s="1"/>
  <c r="AF1638" i="6"/>
  <c r="AG1638" i="6" s="1"/>
  <c r="AF1639" i="6"/>
  <c r="AG1639" i="6" s="1"/>
  <c r="AF1640" i="6"/>
  <c r="AG1640" i="6" s="1"/>
  <c r="AF1641" i="6"/>
  <c r="AG1641" i="6" s="1"/>
  <c r="AF1642" i="6"/>
  <c r="AG1642" i="6" s="1"/>
  <c r="AF1643" i="6"/>
  <c r="AG1643" i="6" s="1"/>
  <c r="AF1644" i="6"/>
  <c r="AG1644" i="6" s="1"/>
  <c r="AF1645" i="6"/>
  <c r="AG1645" i="6" s="1"/>
  <c r="AF1646" i="6"/>
  <c r="AG1646" i="6" s="1"/>
  <c r="AF1647" i="6"/>
  <c r="AG1647" i="6" s="1"/>
  <c r="AF1648" i="6"/>
  <c r="AG1648" i="6" s="1"/>
  <c r="AF1649" i="6"/>
  <c r="AG1649" i="6" s="1"/>
  <c r="AF1650" i="6"/>
  <c r="AG1650" i="6" s="1"/>
  <c r="AF1651" i="6"/>
  <c r="AG1651" i="6" s="1"/>
  <c r="AF1652" i="6"/>
  <c r="AG1652" i="6" s="1"/>
  <c r="AF1653" i="6"/>
  <c r="AG1653" i="6" s="1"/>
  <c r="AF1654" i="6"/>
  <c r="AG1654" i="6" s="1"/>
  <c r="AF1655" i="6"/>
  <c r="AG1655" i="6" s="1"/>
  <c r="AF1656" i="6"/>
  <c r="AG1656" i="6" s="1"/>
  <c r="AF1657" i="6"/>
  <c r="AG1657" i="6" s="1"/>
  <c r="AF1658" i="6"/>
  <c r="AG1658" i="6" s="1"/>
  <c r="AF1659" i="6"/>
  <c r="AG1659" i="6" s="1"/>
  <c r="AF1660" i="6"/>
  <c r="AG1660" i="6" s="1"/>
  <c r="AF1661" i="6"/>
  <c r="AG1661" i="6" s="1"/>
  <c r="AF1662" i="6"/>
  <c r="AG1662" i="6" s="1"/>
  <c r="AF1663" i="6"/>
  <c r="AG1663" i="6" s="1"/>
  <c r="AF1664" i="6"/>
  <c r="AG1664" i="6" s="1"/>
  <c r="AF1665" i="6"/>
  <c r="AG1665" i="6" s="1"/>
  <c r="AF1666" i="6"/>
  <c r="AG1666" i="6" s="1"/>
  <c r="AF1667" i="6"/>
  <c r="AG1667" i="6" s="1"/>
  <c r="AF1668" i="6"/>
  <c r="AG1668" i="6" s="1"/>
  <c r="AF1669" i="6"/>
  <c r="AG1669" i="6" s="1"/>
  <c r="AF1670" i="6"/>
  <c r="AG1670" i="6" s="1"/>
  <c r="AF1671" i="6"/>
  <c r="AG1671" i="6" s="1"/>
  <c r="AF1672" i="6"/>
  <c r="AG1672" i="6" s="1"/>
  <c r="AF1673" i="6"/>
  <c r="AG1673" i="6" s="1"/>
  <c r="AF1674" i="6"/>
  <c r="AG1674" i="6" s="1"/>
  <c r="AF1675" i="6"/>
  <c r="AG1675" i="6" s="1"/>
  <c r="AF1676" i="6"/>
  <c r="AG1676" i="6" s="1"/>
  <c r="AF1677" i="6"/>
  <c r="AG1677" i="6" s="1"/>
  <c r="AF1678" i="6"/>
  <c r="AG1678" i="6" s="1"/>
  <c r="AF1679" i="6"/>
  <c r="AG1679" i="6" s="1"/>
  <c r="AF1680" i="6"/>
  <c r="AG1680" i="6" s="1"/>
  <c r="AF1681" i="6"/>
  <c r="AG1681" i="6" s="1"/>
  <c r="AF1682" i="6"/>
  <c r="AG1682" i="6" s="1"/>
  <c r="AF1683" i="6"/>
  <c r="AG1683" i="6" s="1"/>
  <c r="AF1684" i="6"/>
  <c r="AG1684" i="6" s="1"/>
  <c r="AF1685" i="6"/>
  <c r="AG1685" i="6" s="1"/>
  <c r="AF1686" i="6"/>
  <c r="AG1686" i="6" s="1"/>
  <c r="AF1687" i="6"/>
  <c r="AG1687" i="6" s="1"/>
  <c r="AF1688" i="6"/>
  <c r="AG1688" i="6" s="1"/>
  <c r="AF1689" i="6"/>
  <c r="AG1689" i="6" s="1"/>
  <c r="AF1690" i="6"/>
  <c r="AG1690" i="6" s="1"/>
  <c r="AF1691" i="6"/>
  <c r="AG1691" i="6" s="1"/>
  <c r="AF1692" i="6"/>
  <c r="AG1692" i="6" s="1"/>
  <c r="AF1693" i="6"/>
  <c r="AG1693" i="6" s="1"/>
  <c r="AF1694" i="6"/>
  <c r="AG1694" i="6" s="1"/>
  <c r="AF1695" i="6"/>
  <c r="AG1695" i="6" s="1"/>
  <c r="AF1696" i="6"/>
  <c r="AG1696" i="6" s="1"/>
  <c r="AF1697" i="6"/>
  <c r="AG1697" i="6" s="1"/>
  <c r="AF1698" i="6"/>
  <c r="AG1698" i="6" s="1"/>
  <c r="AF1699" i="6"/>
  <c r="AG1699" i="6" s="1"/>
  <c r="AF1700" i="6"/>
  <c r="AG1700" i="6" s="1"/>
  <c r="AF1701" i="6"/>
  <c r="AG1701" i="6" s="1"/>
  <c r="AF1702" i="6"/>
  <c r="AG1702" i="6" s="1"/>
  <c r="AF1703" i="6"/>
  <c r="AG1703" i="6" s="1"/>
  <c r="AF1704" i="6"/>
  <c r="AG1704" i="6" s="1"/>
  <c r="AF1705" i="6"/>
  <c r="AG1705" i="6" s="1"/>
  <c r="AF1706" i="6"/>
  <c r="AG1706" i="6" s="1"/>
  <c r="AF1707" i="6"/>
  <c r="AG1707" i="6" s="1"/>
  <c r="AF1708" i="6"/>
  <c r="AG1708" i="6" s="1"/>
  <c r="AF1709" i="6"/>
  <c r="AG1709" i="6" s="1"/>
  <c r="AF1710" i="6"/>
  <c r="AG1710" i="6" s="1"/>
  <c r="AF1711" i="6"/>
  <c r="AG1711" i="6" s="1"/>
  <c r="AF1712" i="6"/>
  <c r="AG1712" i="6" s="1"/>
  <c r="AF1713" i="6"/>
  <c r="AG1713" i="6" s="1"/>
  <c r="AF1714" i="6"/>
  <c r="AG1714" i="6" s="1"/>
  <c r="AF1715" i="6"/>
  <c r="AG1715" i="6" s="1"/>
  <c r="AF1716" i="6"/>
  <c r="AG1716" i="6" s="1"/>
  <c r="AF1717" i="6"/>
  <c r="AG1717" i="6" s="1"/>
  <c r="AF1718" i="6"/>
  <c r="AG1718" i="6" s="1"/>
  <c r="AF1719" i="6"/>
  <c r="AG1719" i="6" s="1"/>
  <c r="AF1720" i="6"/>
  <c r="AG1720" i="6" s="1"/>
  <c r="AF1721" i="6"/>
  <c r="AG1721" i="6" s="1"/>
  <c r="AF1722" i="6"/>
  <c r="AG1722" i="6" s="1"/>
  <c r="AF1723" i="6"/>
  <c r="AG1723" i="6" s="1"/>
  <c r="AF1724" i="6"/>
  <c r="AG1724" i="6" s="1"/>
  <c r="AF1725" i="6"/>
  <c r="AG1725" i="6" s="1"/>
  <c r="AF1726" i="6"/>
  <c r="AG1726" i="6" s="1"/>
  <c r="AF1727" i="6"/>
  <c r="AG1727" i="6" s="1"/>
  <c r="AF1728" i="6"/>
  <c r="AG1728" i="6" s="1"/>
  <c r="AF1729" i="6"/>
  <c r="AG1729" i="6" s="1"/>
  <c r="AF1730" i="6"/>
  <c r="AG1730" i="6" s="1"/>
  <c r="AF1731" i="6"/>
  <c r="AG1731" i="6" s="1"/>
  <c r="AF1732" i="6"/>
  <c r="AG1732" i="6" s="1"/>
  <c r="AF1733" i="6"/>
  <c r="AG1733" i="6" s="1"/>
  <c r="AF1734" i="6"/>
  <c r="AG1734" i="6" s="1"/>
  <c r="AF1735" i="6"/>
  <c r="AG1735" i="6" s="1"/>
  <c r="AF1736" i="6"/>
  <c r="AG1736" i="6" s="1"/>
  <c r="AF1737" i="6"/>
  <c r="AG1737" i="6" s="1"/>
  <c r="AF1738" i="6"/>
  <c r="AG1738" i="6" s="1"/>
  <c r="AF1739" i="6"/>
  <c r="AG1739" i="6" s="1"/>
  <c r="AF1740" i="6"/>
  <c r="AG1740" i="6" s="1"/>
  <c r="AF1741" i="6"/>
  <c r="AG1741" i="6" s="1"/>
  <c r="AF1742" i="6"/>
  <c r="AG1742" i="6" s="1"/>
  <c r="AF1743" i="6"/>
  <c r="AG1743" i="6" s="1"/>
  <c r="AF1744" i="6"/>
  <c r="AG1744" i="6" s="1"/>
  <c r="AF1745" i="6"/>
  <c r="AG1745" i="6" s="1"/>
  <c r="AF1746" i="6"/>
  <c r="AG1746" i="6" s="1"/>
  <c r="AF1747" i="6"/>
  <c r="AG1747" i="6" s="1"/>
  <c r="AF1748" i="6"/>
  <c r="AG1748" i="6" s="1"/>
  <c r="AF1749" i="6"/>
  <c r="AG1749" i="6" s="1"/>
  <c r="AF1750" i="6"/>
  <c r="AG1750" i="6" s="1"/>
  <c r="AF1751" i="6"/>
  <c r="AG1751" i="6" s="1"/>
  <c r="AF1752" i="6"/>
  <c r="AG1752" i="6" s="1"/>
  <c r="AF1753" i="6"/>
  <c r="AG1753" i="6" s="1"/>
  <c r="AF1754" i="6"/>
  <c r="AG1754" i="6" s="1"/>
  <c r="AF1755" i="6"/>
  <c r="AG1755" i="6" s="1"/>
  <c r="AF1756" i="6"/>
  <c r="AG1756" i="6" s="1"/>
  <c r="AF1757" i="6"/>
  <c r="AG1757" i="6" s="1"/>
  <c r="AF1758" i="6"/>
  <c r="AG1758" i="6" s="1"/>
  <c r="AF1759" i="6"/>
  <c r="AG1759" i="6" s="1"/>
  <c r="AF1760" i="6"/>
  <c r="AG1760" i="6" s="1"/>
  <c r="AF1761" i="6"/>
  <c r="AG1761" i="6" s="1"/>
  <c r="AF1762" i="6"/>
  <c r="AG1762" i="6" s="1"/>
  <c r="AF1763" i="6"/>
  <c r="AG1763" i="6" s="1"/>
  <c r="AF1764" i="6"/>
  <c r="AG1764" i="6" s="1"/>
  <c r="AF1765" i="6"/>
  <c r="AG1765" i="6" s="1"/>
  <c r="AF1766" i="6"/>
  <c r="AG1766" i="6" s="1"/>
  <c r="AF1767" i="6"/>
  <c r="AG1767" i="6" s="1"/>
  <c r="AF1768" i="6"/>
  <c r="AG1768" i="6" s="1"/>
  <c r="AF1769" i="6"/>
  <c r="AG1769" i="6" s="1"/>
  <c r="AF1770" i="6"/>
  <c r="AG1770" i="6" s="1"/>
  <c r="AF1771" i="6"/>
  <c r="AG1771" i="6" s="1"/>
  <c r="AF1772" i="6"/>
  <c r="AG1772" i="6" s="1"/>
  <c r="AF1773" i="6"/>
  <c r="AG1773" i="6" s="1"/>
  <c r="AF1774" i="6"/>
  <c r="AG1774" i="6" s="1"/>
  <c r="AF1775" i="6"/>
  <c r="AG1775" i="6" s="1"/>
  <c r="AF1776" i="6"/>
  <c r="AG1776" i="6" s="1"/>
  <c r="AF1777" i="6"/>
  <c r="AG1777" i="6" s="1"/>
  <c r="AF1778" i="6"/>
  <c r="AG1778" i="6" s="1"/>
  <c r="AF1779" i="6"/>
  <c r="AG1779" i="6" s="1"/>
  <c r="AF1780" i="6"/>
  <c r="AG1780" i="6" s="1"/>
  <c r="AF1781" i="6"/>
  <c r="AG1781" i="6" s="1"/>
  <c r="AF1782" i="6"/>
  <c r="AG1782" i="6" s="1"/>
  <c r="AF1783" i="6"/>
  <c r="AG1783" i="6" s="1"/>
  <c r="AF1784" i="6"/>
  <c r="AG1784" i="6" s="1"/>
  <c r="AF1785" i="6"/>
  <c r="AG1785" i="6" s="1"/>
  <c r="AF1786" i="6"/>
  <c r="AG1786" i="6" s="1"/>
  <c r="AF1787" i="6"/>
  <c r="AG1787" i="6" s="1"/>
  <c r="AF1788" i="6"/>
  <c r="AG1788" i="6" s="1"/>
  <c r="AF1789" i="6"/>
  <c r="AG1789" i="6" s="1"/>
  <c r="AF1790" i="6"/>
  <c r="AG1790" i="6" s="1"/>
  <c r="AF1791" i="6"/>
  <c r="AG1791" i="6" s="1"/>
  <c r="AF1792" i="6"/>
  <c r="AG1792" i="6" s="1"/>
  <c r="AF1793" i="6"/>
  <c r="AG1793" i="6" s="1"/>
  <c r="AF1794" i="6"/>
  <c r="AG1794" i="6" s="1"/>
  <c r="AF1795" i="6"/>
  <c r="AG1795" i="6" s="1"/>
  <c r="AF1796" i="6"/>
  <c r="AG1796" i="6" s="1"/>
  <c r="AF1797" i="6"/>
  <c r="AG1797" i="6" s="1"/>
  <c r="AF1798" i="6"/>
  <c r="AG1798" i="6" s="1"/>
  <c r="AF1799" i="6"/>
  <c r="AG1799" i="6" s="1"/>
  <c r="AF1800" i="6"/>
  <c r="AG1800" i="6" s="1"/>
  <c r="AF1801" i="6"/>
  <c r="AG1801" i="6" s="1"/>
  <c r="AF1802" i="6"/>
  <c r="AG1802" i="6" s="1"/>
  <c r="AF1803" i="6"/>
  <c r="AG1803" i="6" s="1"/>
  <c r="AF1804" i="6"/>
  <c r="AG1804" i="6" s="1"/>
  <c r="AF1805" i="6"/>
  <c r="AG1805" i="6" s="1"/>
  <c r="AF1806" i="6"/>
  <c r="AG1806" i="6" s="1"/>
  <c r="AF1807" i="6"/>
  <c r="AG1807" i="6" s="1"/>
  <c r="AF1808" i="6"/>
  <c r="AG1808" i="6" s="1"/>
  <c r="AF1809" i="6"/>
  <c r="AG1809" i="6" s="1"/>
  <c r="AF1810" i="6"/>
  <c r="AG1810" i="6" s="1"/>
  <c r="AF1811" i="6"/>
  <c r="AG1811" i="6" s="1"/>
  <c r="AF1812" i="6"/>
  <c r="AG1812" i="6" s="1"/>
  <c r="AF1813" i="6"/>
  <c r="AG1813" i="6" s="1"/>
  <c r="AF1814" i="6"/>
  <c r="AG1814" i="6" s="1"/>
  <c r="AF1815" i="6"/>
  <c r="AG1815" i="6" s="1"/>
  <c r="AF1816" i="6"/>
  <c r="AG1816" i="6" s="1"/>
  <c r="AF1817" i="6"/>
  <c r="AG1817" i="6" s="1"/>
  <c r="AF1818" i="6"/>
  <c r="AG1818" i="6" s="1"/>
  <c r="AF1819" i="6"/>
  <c r="AG1819" i="6" s="1"/>
  <c r="AF1820" i="6"/>
  <c r="AG1820" i="6" s="1"/>
  <c r="AF1821" i="6"/>
  <c r="AG1821" i="6" s="1"/>
  <c r="AF1822" i="6"/>
  <c r="AG1822" i="6" s="1"/>
  <c r="AF1823" i="6"/>
  <c r="AG1823" i="6" s="1"/>
  <c r="AF1824" i="6"/>
  <c r="AG1824" i="6" s="1"/>
  <c r="AF1825" i="6"/>
  <c r="AG1825" i="6" s="1"/>
  <c r="AF1826" i="6"/>
  <c r="AG1826" i="6" s="1"/>
  <c r="AF1827" i="6"/>
  <c r="AG1827" i="6" s="1"/>
  <c r="AF1828" i="6"/>
  <c r="AG1828" i="6" s="1"/>
  <c r="AF1829" i="6"/>
  <c r="AG1829" i="6" s="1"/>
  <c r="AF1830" i="6"/>
  <c r="AG1830" i="6" s="1"/>
  <c r="AF1831" i="6"/>
  <c r="AG1831" i="6" s="1"/>
  <c r="AF1832" i="6"/>
  <c r="AG1832" i="6" s="1"/>
  <c r="AF1833" i="6"/>
  <c r="AG1833" i="6" s="1"/>
  <c r="AF1834" i="6"/>
  <c r="AG1834" i="6" s="1"/>
  <c r="AF1835" i="6"/>
  <c r="AG1835" i="6" s="1"/>
  <c r="AF1836" i="6"/>
  <c r="AG1836" i="6" s="1"/>
  <c r="AF1837" i="6"/>
  <c r="AG1837" i="6" s="1"/>
  <c r="AF1838" i="6"/>
  <c r="AG1838" i="6" s="1"/>
  <c r="AF1839" i="6"/>
  <c r="AG1839" i="6" s="1"/>
  <c r="AF1840" i="6"/>
  <c r="AF1841" i="6"/>
  <c r="AG1841" i="6" s="1"/>
  <c r="AF1842" i="6"/>
  <c r="AG1842" i="6" s="1"/>
  <c r="AF1843" i="6"/>
  <c r="AG1843" i="6" s="1"/>
  <c r="AF1844" i="6"/>
  <c r="AG1844" i="6" s="1"/>
  <c r="AF1845" i="6"/>
  <c r="AG1845" i="6" s="1"/>
  <c r="AF1846" i="6"/>
  <c r="AG1846" i="6" s="1"/>
  <c r="AF1847" i="6"/>
  <c r="AG1847" i="6" s="1"/>
  <c r="AF1848" i="6"/>
  <c r="AG1848" i="6" s="1"/>
  <c r="AF1849" i="6"/>
  <c r="AG1849" i="6" s="1"/>
  <c r="AF1850" i="6"/>
  <c r="AG1850" i="6" s="1"/>
  <c r="AF1851" i="6"/>
  <c r="AG1851" i="6" s="1"/>
  <c r="AF1852" i="6"/>
  <c r="AG1852" i="6" s="1"/>
  <c r="AF1853" i="6"/>
  <c r="AG1853" i="6" s="1"/>
  <c r="AF1854" i="6"/>
  <c r="AG1854" i="6" s="1"/>
  <c r="AF1855" i="6"/>
  <c r="AG1855" i="6" s="1"/>
  <c r="AF1856" i="6"/>
  <c r="AG1856" i="6" s="1"/>
  <c r="AF1857" i="6"/>
  <c r="AG1857" i="6" s="1"/>
  <c r="AF1858" i="6"/>
  <c r="AG1858" i="6" s="1"/>
  <c r="AF1859" i="6"/>
  <c r="AG1859" i="6" s="1"/>
  <c r="AF1860" i="6"/>
  <c r="AG1860" i="6" s="1"/>
  <c r="AF1861" i="6"/>
  <c r="AG1861" i="6" s="1"/>
  <c r="AF1862" i="6"/>
  <c r="AG1862" i="6" s="1"/>
  <c r="AF1863" i="6"/>
  <c r="AG1863" i="6" s="1"/>
  <c r="AF1864" i="6"/>
  <c r="AG1864" i="6" s="1"/>
  <c r="AF1865" i="6"/>
  <c r="AG1865" i="6" s="1"/>
  <c r="AF1866" i="6"/>
  <c r="AG1866" i="6" s="1"/>
  <c r="AF1867" i="6"/>
  <c r="AG1867" i="6" s="1"/>
  <c r="AF1868" i="6"/>
  <c r="AG1868" i="6" s="1"/>
  <c r="AF1869" i="6"/>
  <c r="AG1869" i="6" s="1"/>
  <c r="AF1870" i="6"/>
  <c r="AG1870" i="6" s="1"/>
  <c r="AF1871" i="6"/>
  <c r="AG1871" i="6" s="1"/>
  <c r="AF1872" i="6"/>
  <c r="AG1872" i="6" s="1"/>
  <c r="AF1873" i="6"/>
  <c r="AG1873" i="6" s="1"/>
  <c r="AF1874" i="6"/>
  <c r="AG1874" i="6" s="1"/>
  <c r="AF1875" i="6"/>
  <c r="AG1875" i="6" s="1"/>
  <c r="AF1876" i="6"/>
  <c r="AG1876" i="6" s="1"/>
  <c r="AF1877" i="6"/>
  <c r="AG1877" i="6" s="1"/>
  <c r="AF1878" i="6"/>
  <c r="AG1878" i="6" s="1"/>
  <c r="AF1879" i="6"/>
  <c r="AG1879" i="6" s="1"/>
  <c r="AF1880" i="6"/>
  <c r="AG1880" i="6" s="1"/>
  <c r="AF1881" i="6"/>
  <c r="AG1881" i="6" s="1"/>
  <c r="AF1882" i="6"/>
  <c r="AG1882" i="6" s="1"/>
  <c r="AF1883" i="6"/>
  <c r="AG1883" i="6" s="1"/>
  <c r="AF1884" i="6"/>
  <c r="AG1884" i="6" s="1"/>
  <c r="AF1885" i="6"/>
  <c r="AG1885" i="6" s="1"/>
  <c r="AF1886" i="6"/>
  <c r="AG1886" i="6" s="1"/>
  <c r="AF1887" i="6"/>
  <c r="AG1887" i="6" s="1"/>
  <c r="AF1888" i="6"/>
  <c r="AG1888" i="6" s="1"/>
  <c r="AF1889" i="6"/>
  <c r="AG1889" i="6" s="1"/>
  <c r="AF1890" i="6"/>
  <c r="AG1890" i="6" s="1"/>
  <c r="AF1891" i="6"/>
  <c r="AG1891" i="6" s="1"/>
  <c r="AF1892" i="6"/>
  <c r="AG1892" i="6" s="1"/>
  <c r="AF1893" i="6"/>
  <c r="AG1893" i="6" s="1"/>
  <c r="AF1894" i="6"/>
  <c r="AG1894" i="6" s="1"/>
  <c r="AF1895" i="6"/>
  <c r="AG1895" i="6" s="1"/>
  <c r="AF1896" i="6"/>
  <c r="AG1896" i="6" s="1"/>
  <c r="AF1897" i="6"/>
  <c r="AG1897" i="6" s="1"/>
  <c r="AF1898" i="6"/>
  <c r="AG1898" i="6" s="1"/>
  <c r="AF1899" i="6"/>
  <c r="AG1899" i="6" s="1"/>
  <c r="AF1900" i="6"/>
  <c r="AG1900" i="6" s="1"/>
  <c r="AF1901" i="6"/>
  <c r="AG1901" i="6" s="1"/>
  <c r="AF1902" i="6"/>
  <c r="AG1902" i="6" s="1"/>
  <c r="AF1903" i="6"/>
  <c r="AG1903" i="6" s="1"/>
  <c r="AF1904" i="6"/>
  <c r="AG1904" i="6" s="1"/>
  <c r="AF1905" i="6"/>
  <c r="AG1905" i="6" s="1"/>
  <c r="AF1906" i="6"/>
  <c r="AG1906" i="6" s="1"/>
  <c r="AF1907" i="6"/>
  <c r="AG1907" i="6" s="1"/>
  <c r="AF1908" i="6"/>
  <c r="AG1908" i="6" s="1"/>
  <c r="AF1909" i="6"/>
  <c r="AG1909" i="6" s="1"/>
  <c r="AF1910" i="6"/>
  <c r="AG1910" i="6" s="1"/>
  <c r="AF1911" i="6"/>
  <c r="AG1911" i="6" s="1"/>
  <c r="AF1912" i="6"/>
  <c r="AF1913" i="6"/>
  <c r="AG1913" i="6" s="1"/>
  <c r="AF1914" i="6"/>
  <c r="AG1914" i="6" s="1"/>
  <c r="AF1915" i="6"/>
  <c r="AG1915" i="6" s="1"/>
  <c r="AF1916" i="6"/>
  <c r="AG1916" i="6" s="1"/>
  <c r="AF1917" i="6"/>
  <c r="AG1917" i="6" s="1"/>
  <c r="AF1918" i="6"/>
  <c r="AG1918" i="6" s="1"/>
  <c r="AF1919" i="6"/>
  <c r="AG1919" i="6" s="1"/>
  <c r="AF1920" i="6"/>
  <c r="AG1920" i="6" s="1"/>
  <c r="AF1921" i="6"/>
  <c r="AG1921" i="6" s="1"/>
  <c r="AF1922" i="6"/>
  <c r="AG1922" i="6" s="1"/>
  <c r="AF1923" i="6"/>
  <c r="AG1923" i="6" s="1"/>
  <c r="AF1924" i="6"/>
  <c r="AG1924" i="6" s="1"/>
  <c r="AF1925" i="6"/>
  <c r="AG1925" i="6" s="1"/>
  <c r="AF1926" i="6"/>
  <c r="AG1926" i="6" s="1"/>
  <c r="AF1927" i="6"/>
  <c r="AG1927" i="6" s="1"/>
  <c r="AF1928" i="6"/>
  <c r="AG1928" i="6" s="1"/>
  <c r="AF1929" i="6"/>
  <c r="AG1929" i="6" s="1"/>
  <c r="AF1930" i="6"/>
  <c r="AG1930" i="6" s="1"/>
  <c r="AF1931" i="6"/>
  <c r="AG1931" i="6" s="1"/>
  <c r="AF1932" i="6"/>
  <c r="AG1932" i="6" s="1"/>
  <c r="AF1933" i="6"/>
  <c r="AG1933" i="6" s="1"/>
  <c r="AF1934" i="6"/>
  <c r="AG1934" i="6" s="1"/>
  <c r="AF1935" i="6"/>
  <c r="AG1935" i="6" s="1"/>
  <c r="AF1936" i="6"/>
  <c r="AG1936" i="6" s="1"/>
  <c r="AF1937" i="6"/>
  <c r="AG1937" i="6" s="1"/>
  <c r="AF1938" i="6"/>
  <c r="AG1938" i="6" s="1"/>
  <c r="AF1939" i="6"/>
  <c r="AG1939" i="6" s="1"/>
  <c r="AF1940" i="6"/>
  <c r="AG1940" i="6" s="1"/>
  <c r="AF1941" i="6"/>
  <c r="AG1941" i="6" s="1"/>
  <c r="AF1942" i="6"/>
  <c r="AG1942" i="6" s="1"/>
  <c r="AF1943" i="6"/>
  <c r="AG1943" i="6" s="1"/>
  <c r="AF1944" i="6"/>
  <c r="AG1944" i="6" s="1"/>
  <c r="AF1945" i="6"/>
  <c r="AG1945" i="6" s="1"/>
  <c r="AF1946" i="6"/>
  <c r="AG1946" i="6" s="1"/>
  <c r="AF1947" i="6"/>
  <c r="AG1947" i="6" s="1"/>
  <c r="AF1948" i="6"/>
  <c r="AG1948" i="6" s="1"/>
  <c r="AF1949" i="6"/>
  <c r="AG1949" i="6" s="1"/>
  <c r="AF1950" i="6"/>
  <c r="AG1950" i="6" s="1"/>
  <c r="AF1951" i="6"/>
  <c r="AG1951" i="6" s="1"/>
  <c r="AF1952" i="6"/>
  <c r="AG1952" i="6" s="1"/>
  <c r="AF1953" i="6"/>
  <c r="AG1953" i="6" s="1"/>
  <c r="AF1954" i="6"/>
  <c r="AG1954" i="6" s="1"/>
  <c r="AF1955" i="6"/>
  <c r="AG1955" i="6" s="1"/>
  <c r="AF1956" i="6"/>
  <c r="AG1956" i="6" s="1"/>
  <c r="AF1957" i="6"/>
  <c r="AG1957" i="6" s="1"/>
  <c r="AF1958" i="6"/>
  <c r="AG1958" i="6" s="1"/>
  <c r="AF1959" i="6"/>
  <c r="AG1959" i="6" s="1"/>
  <c r="AF1960" i="6"/>
  <c r="AG1960" i="6" s="1"/>
  <c r="AF1961" i="6"/>
  <c r="AG1961" i="6" s="1"/>
  <c r="AF1962" i="6"/>
  <c r="AG1962" i="6" s="1"/>
  <c r="AF1963" i="6"/>
  <c r="AG1963" i="6" s="1"/>
  <c r="AF1964" i="6"/>
  <c r="AG1964" i="6" s="1"/>
  <c r="AF1965" i="6"/>
  <c r="AG1965" i="6" s="1"/>
  <c r="AF1966" i="6"/>
  <c r="AG1966" i="6" s="1"/>
  <c r="AF1967" i="6"/>
  <c r="AG1967" i="6" s="1"/>
  <c r="AF1968" i="6"/>
  <c r="AG1968" i="6" s="1"/>
  <c r="AF1969" i="6"/>
  <c r="AG1969" i="6" s="1"/>
  <c r="AF1970" i="6"/>
  <c r="AG1970" i="6" s="1"/>
  <c r="AF1971" i="6"/>
  <c r="AG1971" i="6" s="1"/>
  <c r="AF1972" i="6"/>
  <c r="AG1972" i="6" s="1"/>
  <c r="AF1973" i="6"/>
  <c r="AG1973" i="6" s="1"/>
  <c r="AF1974" i="6"/>
  <c r="AG1974" i="6" s="1"/>
  <c r="AF1975" i="6"/>
  <c r="AG1975" i="6" s="1"/>
  <c r="AF1976" i="6"/>
  <c r="AG1976" i="6" s="1"/>
  <c r="AF1977" i="6"/>
  <c r="AG1977" i="6" s="1"/>
  <c r="AF1978" i="6"/>
  <c r="AG1978" i="6" s="1"/>
  <c r="AF1979" i="6"/>
  <c r="AG1979" i="6" s="1"/>
  <c r="AF1980" i="6"/>
  <c r="AG1980" i="6" s="1"/>
  <c r="AF1981" i="6"/>
  <c r="AG1981" i="6" s="1"/>
  <c r="AF1982" i="6"/>
  <c r="AG1982" i="6" s="1"/>
  <c r="AF1983" i="6"/>
  <c r="AG1983" i="6" s="1"/>
  <c r="AF1984" i="6"/>
  <c r="AF1985" i="6"/>
  <c r="AG1985" i="6" s="1"/>
  <c r="AF1986" i="6"/>
  <c r="AG1986" i="6" s="1"/>
  <c r="AF1987" i="6"/>
  <c r="AG1987" i="6" s="1"/>
  <c r="AF1988" i="6"/>
  <c r="AG1988" i="6" s="1"/>
  <c r="AF1989" i="6"/>
  <c r="AG1989" i="6" s="1"/>
  <c r="AF1990" i="6"/>
  <c r="AG1990" i="6" s="1"/>
  <c r="AF1991" i="6"/>
  <c r="AG1991" i="6" s="1"/>
  <c r="AF1992" i="6"/>
  <c r="AG1992" i="6" s="1"/>
  <c r="AF1993" i="6"/>
  <c r="AG1993" i="6" s="1"/>
  <c r="AF1994" i="6"/>
  <c r="AG1994" i="6" s="1"/>
  <c r="AF1995" i="6"/>
  <c r="AG1995" i="6" s="1"/>
  <c r="AF1996" i="6"/>
  <c r="AG1996" i="6" s="1"/>
  <c r="AF1997" i="6"/>
  <c r="AG1997" i="6" s="1"/>
  <c r="AF1998" i="6"/>
  <c r="AG1998" i="6" s="1"/>
  <c r="AF1999" i="6"/>
  <c r="AG1999" i="6" s="1"/>
  <c r="AF2000" i="6"/>
  <c r="AG2000" i="6" s="1"/>
  <c r="AF2001" i="6"/>
  <c r="AG2001" i="6" s="1"/>
  <c r="AF2002" i="6"/>
  <c r="AG2002" i="6" s="1"/>
  <c r="AF2003" i="6"/>
  <c r="AG2003" i="6" s="1"/>
  <c r="AF2004" i="6"/>
  <c r="AG2004" i="6" s="1"/>
  <c r="AF2005" i="6"/>
  <c r="AG2005" i="6" s="1"/>
  <c r="AF2006" i="6"/>
  <c r="AG2006" i="6" s="1"/>
  <c r="AF2007" i="6"/>
  <c r="AG2007" i="6" s="1"/>
  <c r="AF2008" i="6"/>
  <c r="AG2008" i="6" s="1"/>
  <c r="AF2009" i="6"/>
  <c r="AG2009" i="6" s="1"/>
  <c r="AF2010" i="6"/>
  <c r="AG2010" i="6" s="1"/>
  <c r="AF2011" i="6"/>
  <c r="AG2011" i="6" s="1"/>
  <c r="AF2012" i="6"/>
  <c r="AG2012" i="6" s="1"/>
  <c r="AF2013" i="6"/>
  <c r="AG2013" i="6" s="1"/>
  <c r="AF2014" i="6"/>
  <c r="AG2014" i="6" s="1"/>
  <c r="AF2015" i="6"/>
  <c r="AG2015" i="6" s="1"/>
  <c r="AF2016" i="6"/>
  <c r="AG2016" i="6" s="1"/>
  <c r="AF2017" i="6"/>
  <c r="AG2017" i="6" s="1"/>
  <c r="AF2018" i="6"/>
  <c r="AG2018" i="6" s="1"/>
  <c r="AF2019" i="6"/>
  <c r="AG2019" i="6" s="1"/>
  <c r="AF2020" i="6"/>
  <c r="AG2020" i="6" s="1"/>
  <c r="AF2021" i="6"/>
  <c r="AG2021" i="6" s="1"/>
  <c r="AF2022" i="6"/>
  <c r="AG2022" i="6" s="1"/>
  <c r="AF2023" i="6"/>
  <c r="AG2023" i="6" s="1"/>
  <c r="AF2024" i="6"/>
  <c r="AG2024" i="6" s="1"/>
  <c r="AF2025" i="6"/>
  <c r="AG2025" i="6" s="1"/>
  <c r="AF2026" i="6"/>
  <c r="AG2026" i="6" s="1"/>
  <c r="AF2027" i="6"/>
  <c r="AG2027" i="6" s="1"/>
  <c r="AF2028" i="6"/>
  <c r="AG2028" i="6" s="1"/>
  <c r="AF2029" i="6"/>
  <c r="AG2029" i="6" s="1"/>
  <c r="AF2030" i="6"/>
  <c r="AG2030" i="6" s="1"/>
  <c r="AF2031" i="6"/>
  <c r="AG2031" i="6" s="1"/>
  <c r="AF2032" i="6"/>
  <c r="AG2032" i="6" s="1"/>
  <c r="AF2033" i="6"/>
  <c r="AG2033" i="6" s="1"/>
  <c r="AF2034" i="6"/>
  <c r="AG2034" i="6" s="1"/>
  <c r="AF5" i="6"/>
  <c r="AG5" i="6" s="1"/>
  <c r="A6" i="18"/>
  <c r="A7" i="18"/>
  <c r="A8" i="18"/>
  <c r="A9" i="18"/>
  <c r="A10" i="18"/>
  <c r="A11" i="18"/>
  <c r="A12" i="18"/>
  <c r="A13" i="18"/>
  <c r="A14" i="18"/>
  <c r="A15" i="18"/>
  <c r="A5" i="18"/>
  <c r="D5" i="18" s="1"/>
  <c r="N6" i="6" a="1"/>
  <c r="N6" i="6" s="1"/>
  <c r="N7" i="6" a="1"/>
  <c r="N7" i="6" s="1"/>
  <c r="N8" i="6" a="1"/>
  <c r="N8" i="6" s="1"/>
  <c r="N9" i="6" a="1"/>
  <c r="N9" i="6" s="1"/>
  <c r="N10" i="6" a="1"/>
  <c r="N10" i="6" s="1"/>
  <c r="N11" i="6" a="1"/>
  <c r="N11" i="6" s="1"/>
  <c r="N12" i="6" a="1"/>
  <c r="N12" i="6" s="1"/>
  <c r="N13" i="6" a="1"/>
  <c r="N13" i="6" s="1"/>
  <c r="N14" i="6" a="1"/>
  <c r="N14" i="6" s="1"/>
  <c r="N15" i="6" a="1"/>
  <c r="N15" i="6" s="1"/>
  <c r="N16" i="6" a="1"/>
  <c r="N16" i="6" s="1"/>
  <c r="N17" i="6" a="1"/>
  <c r="N17" i="6" s="1"/>
  <c r="N18" i="6" a="1"/>
  <c r="N18" i="6" s="1"/>
  <c r="N19" i="6" a="1"/>
  <c r="N19" i="6" s="1"/>
  <c r="N20" i="6" a="1"/>
  <c r="N20" i="6" s="1"/>
  <c r="N21" i="6" a="1"/>
  <c r="N21" i="6" s="1"/>
  <c r="N22" i="6" a="1"/>
  <c r="N22" i="6" s="1"/>
  <c r="N23" i="6" a="1"/>
  <c r="N23" i="6" s="1"/>
  <c r="N24" i="6" a="1"/>
  <c r="N24" i="6" s="1"/>
  <c r="N25" i="6" a="1"/>
  <c r="N25" i="6" s="1"/>
  <c r="N26" i="6" a="1"/>
  <c r="N26" i="6" s="1"/>
  <c r="N27" i="6" a="1"/>
  <c r="N27" i="6" s="1"/>
  <c r="N28" i="6" a="1"/>
  <c r="N28" i="6" s="1"/>
  <c r="N29" i="6" a="1"/>
  <c r="N29" i="6" s="1"/>
  <c r="N30" i="6" a="1"/>
  <c r="N30" i="6" s="1"/>
  <c r="N31" i="6" a="1"/>
  <c r="N31" i="6" s="1"/>
  <c r="N32" i="6" a="1"/>
  <c r="N32" i="6" s="1"/>
  <c r="N33" i="6" a="1"/>
  <c r="N33" i="6" s="1"/>
  <c r="N34" i="6" a="1"/>
  <c r="N34" i="6" s="1"/>
  <c r="N35" i="6" a="1"/>
  <c r="N35" i="6" s="1"/>
  <c r="N36" i="6" a="1"/>
  <c r="N36" i="6" s="1"/>
  <c r="N37" i="6" a="1"/>
  <c r="N37" i="6" s="1"/>
  <c r="N38" i="6" a="1"/>
  <c r="N38" i="6" s="1"/>
  <c r="N39" i="6" a="1"/>
  <c r="N39" i="6" s="1"/>
  <c r="N40" i="6" a="1"/>
  <c r="N40" i="6" s="1"/>
  <c r="N41" i="6" a="1"/>
  <c r="N41" i="6" s="1"/>
  <c r="N42" i="6" a="1"/>
  <c r="N42" i="6" s="1"/>
  <c r="N43" i="6" a="1"/>
  <c r="N43" i="6" s="1"/>
  <c r="N44" i="6" a="1"/>
  <c r="N44" i="6" s="1"/>
  <c r="N45" i="6" a="1"/>
  <c r="N45" i="6" s="1"/>
  <c r="N46" i="6" a="1"/>
  <c r="N46" i="6" s="1"/>
  <c r="N47" i="6" a="1"/>
  <c r="N47" i="6" s="1"/>
  <c r="N48" i="6" a="1"/>
  <c r="N48" i="6" s="1"/>
  <c r="N49" i="6" a="1"/>
  <c r="N49" i="6" s="1"/>
  <c r="N50" i="6" a="1"/>
  <c r="N50" i="6" s="1"/>
  <c r="N51" i="6" a="1"/>
  <c r="N51" i="6" s="1"/>
  <c r="N52" i="6" a="1"/>
  <c r="N52" i="6" s="1"/>
  <c r="N53" i="6" a="1"/>
  <c r="N53" i="6" s="1"/>
  <c r="N54" i="6" a="1"/>
  <c r="N54" i="6" s="1"/>
  <c r="N55" i="6" a="1"/>
  <c r="N55" i="6" s="1"/>
  <c r="N56" i="6" a="1"/>
  <c r="N56" i="6" s="1"/>
  <c r="N57" i="6" a="1"/>
  <c r="N57" i="6" s="1"/>
  <c r="N58" i="6" a="1"/>
  <c r="N58" i="6" s="1"/>
  <c r="N59" i="6" a="1"/>
  <c r="N59" i="6" s="1"/>
  <c r="N60" i="6" a="1"/>
  <c r="N60" i="6" s="1"/>
  <c r="N61" i="6" a="1"/>
  <c r="N61" i="6" s="1"/>
  <c r="N62" i="6" a="1"/>
  <c r="N62" i="6" s="1"/>
  <c r="N63" i="6" a="1"/>
  <c r="N63" i="6" s="1"/>
  <c r="N64" i="6" a="1"/>
  <c r="N64" i="6" s="1"/>
  <c r="N65" i="6" a="1"/>
  <c r="N65" i="6" s="1"/>
  <c r="N66" i="6" a="1"/>
  <c r="N66" i="6" s="1"/>
  <c r="N67" i="6" a="1"/>
  <c r="N67" i="6" s="1"/>
  <c r="N68" i="6" a="1"/>
  <c r="N68" i="6" s="1"/>
  <c r="N69" i="6" a="1"/>
  <c r="N69" i="6" s="1"/>
  <c r="N70" i="6" a="1"/>
  <c r="N70" i="6" s="1"/>
  <c r="N71" i="6" a="1"/>
  <c r="N71" i="6" s="1"/>
  <c r="N72" i="6" a="1"/>
  <c r="N72" i="6" s="1"/>
  <c r="N73" i="6" a="1"/>
  <c r="N73" i="6" s="1"/>
  <c r="N74" i="6" a="1"/>
  <c r="N74" i="6" s="1"/>
  <c r="N75" i="6" a="1"/>
  <c r="N75" i="6" s="1"/>
  <c r="N76" i="6" a="1"/>
  <c r="N76" i="6" s="1"/>
  <c r="N77" i="6" a="1"/>
  <c r="N77" i="6" s="1"/>
  <c r="N78" i="6" a="1"/>
  <c r="N78" i="6" s="1"/>
  <c r="N79" i="6" a="1"/>
  <c r="N79" i="6" s="1"/>
  <c r="N80" i="6" a="1"/>
  <c r="N80" i="6" s="1"/>
  <c r="N81" i="6" a="1"/>
  <c r="N81" i="6" s="1"/>
  <c r="N82" i="6" a="1"/>
  <c r="N82" i="6" s="1"/>
  <c r="N83" i="6" a="1"/>
  <c r="N83" i="6" s="1"/>
  <c r="N84" i="6" a="1"/>
  <c r="N84" i="6" s="1"/>
  <c r="N85" i="6" a="1"/>
  <c r="N85" i="6" s="1"/>
  <c r="N86" i="6" a="1"/>
  <c r="N86" i="6" s="1"/>
  <c r="N87" i="6" a="1"/>
  <c r="N87" i="6" s="1"/>
  <c r="N88" i="6" a="1"/>
  <c r="N88" i="6" s="1"/>
  <c r="N89" i="6" a="1"/>
  <c r="N89" i="6" s="1"/>
  <c r="N90" i="6" a="1"/>
  <c r="N90" i="6" s="1"/>
  <c r="N91" i="6" a="1"/>
  <c r="N91" i="6" s="1"/>
  <c r="N92" i="6" a="1"/>
  <c r="N92" i="6" s="1"/>
  <c r="N93" i="6" a="1"/>
  <c r="N93" i="6" s="1"/>
  <c r="N94" i="6" a="1"/>
  <c r="N94" i="6" s="1"/>
  <c r="N95" i="6" a="1"/>
  <c r="N95" i="6" s="1"/>
  <c r="N96" i="6" a="1"/>
  <c r="N96" i="6" s="1"/>
  <c r="N97" i="6" a="1"/>
  <c r="N97" i="6" s="1"/>
  <c r="N98" i="6" a="1"/>
  <c r="N98" i="6" s="1"/>
  <c r="N99" i="6" a="1"/>
  <c r="N99" i="6" s="1"/>
  <c r="N100" i="6" a="1"/>
  <c r="N100" i="6" s="1"/>
  <c r="N101" i="6" a="1"/>
  <c r="N101" i="6" s="1"/>
  <c r="N102" i="6" a="1"/>
  <c r="N102" i="6" s="1"/>
  <c r="N103" i="6" a="1"/>
  <c r="N103" i="6" s="1"/>
  <c r="N104" i="6" a="1"/>
  <c r="N104" i="6" s="1"/>
  <c r="N105" i="6" a="1"/>
  <c r="N105" i="6" s="1"/>
  <c r="N106" i="6" a="1"/>
  <c r="N106" i="6" s="1"/>
  <c r="N107" i="6" a="1"/>
  <c r="N107" i="6" s="1"/>
  <c r="N108" i="6" a="1"/>
  <c r="N108" i="6" s="1"/>
  <c r="N109" i="6" a="1"/>
  <c r="N109" i="6" s="1"/>
  <c r="N110" i="6" a="1"/>
  <c r="N110" i="6" s="1"/>
  <c r="N111" i="6" a="1"/>
  <c r="N111" i="6" s="1"/>
  <c r="N112" i="6" a="1"/>
  <c r="N112" i="6" s="1"/>
  <c r="N113" i="6" a="1"/>
  <c r="N113" i="6" s="1"/>
  <c r="N114" i="6" a="1"/>
  <c r="N114" i="6" s="1"/>
  <c r="N115" i="6" a="1"/>
  <c r="N115" i="6" s="1"/>
  <c r="N116" i="6" a="1"/>
  <c r="N116" i="6" s="1"/>
  <c r="N117" i="6" a="1"/>
  <c r="N117" i="6" s="1"/>
  <c r="N118" i="6" a="1"/>
  <c r="N118" i="6" s="1"/>
  <c r="N119" i="6" a="1"/>
  <c r="N119" i="6" s="1"/>
  <c r="N120" i="6" a="1"/>
  <c r="N120" i="6" s="1"/>
  <c r="N121" i="6" a="1"/>
  <c r="N121" i="6" s="1"/>
  <c r="N122" i="6" a="1"/>
  <c r="N122" i="6" s="1"/>
  <c r="N123" i="6" a="1"/>
  <c r="N123" i="6" s="1"/>
  <c r="N124" i="6" a="1"/>
  <c r="N124" i="6" s="1"/>
  <c r="N125" i="6" a="1"/>
  <c r="N125" i="6" s="1"/>
  <c r="N126" i="6" a="1"/>
  <c r="N126" i="6" s="1"/>
  <c r="N127" i="6" a="1"/>
  <c r="N127" i="6" s="1"/>
  <c r="N128" i="6" a="1"/>
  <c r="N128" i="6" s="1"/>
  <c r="N129" i="6" a="1"/>
  <c r="N129" i="6" s="1"/>
  <c r="N130" i="6" a="1"/>
  <c r="N130" i="6" s="1"/>
  <c r="N131" i="6" a="1"/>
  <c r="N131" i="6" s="1"/>
  <c r="N132" i="6" a="1"/>
  <c r="N132" i="6" s="1"/>
  <c r="N133" i="6" a="1"/>
  <c r="N133" i="6" s="1"/>
  <c r="N134" i="6" a="1"/>
  <c r="N134" i="6" s="1"/>
  <c r="N135" i="6" a="1"/>
  <c r="N135" i="6" s="1"/>
  <c r="N136" i="6" a="1"/>
  <c r="N136" i="6" s="1"/>
  <c r="N137" i="6" a="1"/>
  <c r="N137" i="6" s="1"/>
  <c r="N138" i="6" a="1"/>
  <c r="N138" i="6" s="1"/>
  <c r="N139" i="6" a="1"/>
  <c r="N139" i="6" s="1"/>
  <c r="N140" i="6" a="1"/>
  <c r="N140" i="6" s="1"/>
  <c r="N141" i="6" a="1"/>
  <c r="N141" i="6" s="1"/>
  <c r="N142" i="6" a="1"/>
  <c r="N142" i="6" s="1"/>
  <c r="N143" i="6" a="1"/>
  <c r="N143" i="6" s="1"/>
  <c r="N144" i="6" a="1"/>
  <c r="N144" i="6" s="1"/>
  <c r="N145" i="6" a="1"/>
  <c r="N145" i="6" s="1"/>
  <c r="N146" i="6" a="1"/>
  <c r="N146" i="6" s="1"/>
  <c r="N147" i="6" a="1"/>
  <c r="N147" i="6" s="1"/>
  <c r="N148" i="6" a="1"/>
  <c r="N148" i="6" s="1"/>
  <c r="N149" i="6" a="1"/>
  <c r="N149" i="6" s="1"/>
  <c r="N150" i="6" a="1"/>
  <c r="N150" i="6" s="1"/>
  <c r="N151" i="6" a="1"/>
  <c r="N151" i="6" s="1"/>
  <c r="N152" i="6" a="1"/>
  <c r="N152" i="6" s="1"/>
  <c r="N153" i="6" a="1"/>
  <c r="N153" i="6" s="1"/>
  <c r="N154" i="6" a="1"/>
  <c r="N154" i="6" s="1"/>
  <c r="N155" i="6" a="1"/>
  <c r="N155" i="6" s="1"/>
  <c r="N156" i="6" a="1"/>
  <c r="N156" i="6" s="1"/>
  <c r="N157" i="6" a="1"/>
  <c r="N157" i="6" s="1"/>
  <c r="N158" i="6" a="1"/>
  <c r="N158" i="6" s="1"/>
  <c r="N159" i="6" a="1"/>
  <c r="N159" i="6" s="1"/>
  <c r="N160" i="6" a="1"/>
  <c r="N160" i="6" s="1"/>
  <c r="N161" i="6" a="1"/>
  <c r="N161" i="6" s="1"/>
  <c r="N162" i="6" a="1"/>
  <c r="N162" i="6" s="1"/>
  <c r="N163" i="6" a="1"/>
  <c r="N163" i="6" s="1"/>
  <c r="N164" i="6" a="1"/>
  <c r="N164" i="6" s="1"/>
  <c r="N165" i="6" a="1"/>
  <c r="N165" i="6" s="1"/>
  <c r="N166" i="6" a="1"/>
  <c r="N166" i="6" s="1"/>
  <c r="N167" i="6" a="1"/>
  <c r="N167" i="6" s="1"/>
  <c r="N168" i="6" a="1"/>
  <c r="N168" i="6" s="1"/>
  <c r="N169" i="6" a="1"/>
  <c r="N169" i="6" s="1"/>
  <c r="N170" i="6" a="1"/>
  <c r="N170" i="6" s="1"/>
  <c r="N171" i="6" a="1"/>
  <c r="N171" i="6" s="1"/>
  <c r="N172" i="6" a="1"/>
  <c r="N172" i="6" s="1"/>
  <c r="N173" i="6" a="1"/>
  <c r="N173" i="6" s="1"/>
  <c r="N174" i="6" a="1"/>
  <c r="N174" i="6" s="1"/>
  <c r="N175" i="6" a="1"/>
  <c r="N175" i="6" s="1"/>
  <c r="N176" i="6" a="1"/>
  <c r="N176" i="6" s="1"/>
  <c r="N177" i="6" a="1"/>
  <c r="N177" i="6" s="1"/>
  <c r="N178" i="6" a="1"/>
  <c r="N178" i="6" s="1"/>
  <c r="N179" i="6" a="1"/>
  <c r="N179" i="6" s="1"/>
  <c r="N180" i="6" a="1"/>
  <c r="N180" i="6" s="1"/>
  <c r="N181" i="6" a="1"/>
  <c r="N181" i="6" s="1"/>
  <c r="N182" i="6" a="1"/>
  <c r="N182" i="6" s="1"/>
  <c r="N183" i="6" a="1"/>
  <c r="N183" i="6" s="1"/>
  <c r="N184" i="6" a="1"/>
  <c r="N184" i="6" s="1"/>
  <c r="N185" i="6" a="1"/>
  <c r="N185" i="6" s="1"/>
  <c r="N186" i="6" a="1"/>
  <c r="N186" i="6" s="1"/>
  <c r="N187" i="6" a="1"/>
  <c r="N187" i="6" s="1"/>
  <c r="N188" i="6" a="1"/>
  <c r="N188" i="6" s="1"/>
  <c r="N189" i="6" a="1"/>
  <c r="N189" i="6" s="1"/>
  <c r="N190" i="6" a="1"/>
  <c r="N190" i="6" s="1"/>
  <c r="N191" i="6" a="1"/>
  <c r="N191" i="6" s="1"/>
  <c r="N192" i="6" a="1"/>
  <c r="N192" i="6" s="1"/>
  <c r="N193" i="6" a="1"/>
  <c r="N193" i="6" s="1"/>
  <c r="N194" i="6" a="1"/>
  <c r="N194" i="6" s="1"/>
  <c r="N195" i="6" a="1"/>
  <c r="N195" i="6" s="1"/>
  <c r="N196" i="6" a="1"/>
  <c r="N196" i="6" s="1"/>
  <c r="N197" i="6" a="1"/>
  <c r="N197" i="6" s="1"/>
  <c r="N198" i="6" a="1"/>
  <c r="N198" i="6" s="1"/>
  <c r="N199" i="6" a="1"/>
  <c r="N199" i="6" s="1"/>
  <c r="N200" i="6" a="1"/>
  <c r="N200" i="6" s="1"/>
  <c r="N201" i="6" a="1"/>
  <c r="N201" i="6" s="1"/>
  <c r="N202" i="6" a="1"/>
  <c r="N202" i="6" s="1"/>
  <c r="N203" i="6" a="1"/>
  <c r="N203" i="6" s="1"/>
  <c r="N204" i="6" a="1"/>
  <c r="N204" i="6" s="1"/>
  <c r="N205" i="6" a="1"/>
  <c r="N205" i="6" s="1"/>
  <c r="N206" i="6" a="1"/>
  <c r="N206" i="6" s="1"/>
  <c r="N207" i="6" a="1"/>
  <c r="N207" i="6" s="1"/>
  <c r="N208" i="6" a="1"/>
  <c r="N208" i="6" s="1"/>
  <c r="N209" i="6" a="1"/>
  <c r="N209" i="6" s="1"/>
  <c r="N210" i="6" a="1"/>
  <c r="N210" i="6" s="1"/>
  <c r="N211" i="6" a="1"/>
  <c r="N211" i="6" s="1"/>
  <c r="N212" i="6" a="1"/>
  <c r="N212" i="6" s="1"/>
  <c r="N213" i="6" a="1"/>
  <c r="N213" i="6" s="1"/>
  <c r="N214" i="6" a="1"/>
  <c r="N214" i="6" s="1"/>
  <c r="N215" i="6" a="1"/>
  <c r="N215" i="6" s="1"/>
  <c r="N216" i="6" a="1"/>
  <c r="N216" i="6" s="1"/>
  <c r="N217" i="6" a="1"/>
  <c r="N217" i="6" s="1"/>
  <c r="N218" i="6" a="1"/>
  <c r="N218" i="6" s="1"/>
  <c r="N219" i="6" a="1"/>
  <c r="N219" i="6" s="1"/>
  <c r="N220" i="6" a="1"/>
  <c r="N220" i="6" s="1"/>
  <c r="N221" i="6" a="1"/>
  <c r="N221" i="6" s="1"/>
  <c r="N222" i="6" a="1"/>
  <c r="N222" i="6" s="1"/>
  <c r="N223" i="6" a="1"/>
  <c r="N223" i="6" s="1"/>
  <c r="N224" i="6" a="1"/>
  <c r="N224" i="6" s="1"/>
  <c r="N225" i="6" a="1"/>
  <c r="N225" i="6" s="1"/>
  <c r="N226" i="6" a="1"/>
  <c r="N226" i="6" s="1"/>
  <c r="N227" i="6" a="1"/>
  <c r="N227" i="6" s="1"/>
  <c r="N228" i="6" a="1"/>
  <c r="N228" i="6" s="1"/>
  <c r="N229" i="6" a="1"/>
  <c r="N229" i="6" s="1"/>
  <c r="N230" i="6" a="1"/>
  <c r="N230" i="6" s="1"/>
  <c r="N231" i="6" a="1"/>
  <c r="N231" i="6" s="1"/>
  <c r="N232" i="6" a="1"/>
  <c r="N232" i="6" s="1"/>
  <c r="N233" i="6" a="1"/>
  <c r="N233" i="6" s="1"/>
  <c r="N234" i="6" a="1"/>
  <c r="N234" i="6" s="1"/>
  <c r="N235" i="6" a="1"/>
  <c r="N235" i="6" s="1"/>
  <c r="N236" i="6" a="1"/>
  <c r="N236" i="6" s="1"/>
  <c r="N237" i="6" a="1"/>
  <c r="N237" i="6" s="1"/>
  <c r="N238" i="6" a="1"/>
  <c r="N238" i="6" s="1"/>
  <c r="N239" i="6" a="1"/>
  <c r="N239" i="6" s="1"/>
  <c r="N240" i="6" a="1"/>
  <c r="N240" i="6" s="1"/>
  <c r="N241" i="6" a="1"/>
  <c r="N241" i="6" s="1"/>
  <c r="N242" i="6" a="1"/>
  <c r="N242" i="6" s="1"/>
  <c r="N243" i="6" a="1"/>
  <c r="N243" i="6" s="1"/>
  <c r="N244" i="6" a="1"/>
  <c r="N244" i="6" s="1"/>
  <c r="N245" i="6" a="1"/>
  <c r="N245" i="6" s="1"/>
  <c r="N246" i="6" a="1"/>
  <c r="N246" i="6" s="1"/>
  <c r="N247" i="6" a="1"/>
  <c r="N247" i="6" s="1"/>
  <c r="N248" i="6" a="1"/>
  <c r="N248" i="6" s="1"/>
  <c r="N249" i="6" a="1"/>
  <c r="N249" i="6" s="1"/>
  <c r="N250" i="6" a="1"/>
  <c r="N250" i="6" s="1"/>
  <c r="N251" i="6" a="1"/>
  <c r="N251" i="6" s="1"/>
  <c r="N252" i="6" a="1"/>
  <c r="N252" i="6" s="1"/>
  <c r="N253" i="6" a="1"/>
  <c r="N253" i="6" s="1"/>
  <c r="N254" i="6" a="1"/>
  <c r="N254" i="6" s="1"/>
  <c r="N255" i="6" a="1"/>
  <c r="N255" i="6" s="1"/>
  <c r="N256" i="6" a="1"/>
  <c r="N256" i="6" s="1"/>
  <c r="N257" i="6" a="1"/>
  <c r="N257" i="6" s="1"/>
  <c r="N258" i="6" a="1"/>
  <c r="N258" i="6" s="1"/>
  <c r="N259" i="6" a="1"/>
  <c r="N259" i="6" s="1"/>
  <c r="N260" i="6" a="1"/>
  <c r="N260" i="6" s="1"/>
  <c r="N261" i="6" a="1"/>
  <c r="N261" i="6" s="1"/>
  <c r="N262" i="6" a="1"/>
  <c r="N262" i="6" s="1"/>
  <c r="N263" i="6" a="1"/>
  <c r="N263" i="6" s="1"/>
  <c r="N264" i="6" a="1"/>
  <c r="N264" i="6" s="1"/>
  <c r="N265" i="6" a="1"/>
  <c r="N265" i="6" s="1"/>
  <c r="N266" i="6" a="1"/>
  <c r="N266" i="6" s="1"/>
  <c r="N267" i="6" a="1"/>
  <c r="N267" i="6" s="1"/>
  <c r="N268" i="6" a="1"/>
  <c r="N268" i="6" s="1"/>
  <c r="N269" i="6" a="1"/>
  <c r="N269" i="6" s="1"/>
  <c r="N270" i="6" a="1"/>
  <c r="N270" i="6" s="1"/>
  <c r="N271" i="6" a="1"/>
  <c r="N271" i="6" s="1"/>
  <c r="N272" i="6" a="1"/>
  <c r="N272" i="6" s="1"/>
  <c r="N273" i="6" a="1"/>
  <c r="N273" i="6" s="1"/>
  <c r="N274" i="6" a="1"/>
  <c r="N274" i="6" s="1"/>
  <c r="N275" i="6" a="1"/>
  <c r="N275" i="6" s="1"/>
  <c r="N276" i="6" a="1"/>
  <c r="N276" i="6" s="1"/>
  <c r="N277" i="6" a="1"/>
  <c r="N277" i="6" s="1"/>
  <c r="N278" i="6" a="1"/>
  <c r="N278" i="6" s="1"/>
  <c r="N279" i="6" a="1"/>
  <c r="N279" i="6" s="1"/>
  <c r="N280" i="6" a="1"/>
  <c r="N280" i="6" s="1"/>
  <c r="N281" i="6" a="1"/>
  <c r="N281" i="6" s="1"/>
  <c r="N282" i="6" a="1"/>
  <c r="N282" i="6" s="1"/>
  <c r="N283" i="6" a="1"/>
  <c r="N283" i="6" s="1"/>
  <c r="N284" i="6" a="1"/>
  <c r="N284" i="6" s="1"/>
  <c r="N285" i="6" a="1"/>
  <c r="N285" i="6" s="1"/>
  <c r="N286" i="6" a="1"/>
  <c r="N286" i="6" s="1"/>
  <c r="N287" i="6" a="1"/>
  <c r="N287" i="6" s="1"/>
  <c r="N288" i="6" a="1"/>
  <c r="N288" i="6" s="1"/>
  <c r="N289" i="6" a="1"/>
  <c r="N289" i="6" s="1"/>
  <c r="N290" i="6" a="1"/>
  <c r="N290" i="6" s="1"/>
  <c r="N291" i="6" a="1"/>
  <c r="N291" i="6" s="1"/>
  <c r="N292" i="6" a="1"/>
  <c r="N292" i="6" s="1"/>
  <c r="N293" i="6" a="1"/>
  <c r="N293" i="6" s="1"/>
  <c r="N294" i="6" a="1"/>
  <c r="N294" i="6" s="1"/>
  <c r="N295" i="6" a="1"/>
  <c r="N295" i="6" s="1"/>
  <c r="N296" i="6" a="1"/>
  <c r="N296" i="6" s="1"/>
  <c r="N297" i="6" a="1"/>
  <c r="N297" i="6" s="1"/>
  <c r="N298" i="6" a="1"/>
  <c r="N298" i="6" s="1"/>
  <c r="N299" i="6" a="1"/>
  <c r="N299" i="6" s="1"/>
  <c r="N300" i="6" a="1"/>
  <c r="N300" i="6" s="1"/>
  <c r="N301" i="6" a="1"/>
  <c r="N301" i="6" s="1"/>
  <c r="N302" i="6" a="1"/>
  <c r="N302" i="6" s="1"/>
  <c r="N303" i="6" a="1"/>
  <c r="N303" i="6" s="1"/>
  <c r="N304" i="6" a="1"/>
  <c r="N304" i="6" s="1"/>
  <c r="N305" i="6" a="1"/>
  <c r="N305" i="6" s="1"/>
  <c r="N306" i="6" a="1"/>
  <c r="N306" i="6" s="1"/>
  <c r="N307" i="6" a="1"/>
  <c r="N307" i="6" s="1"/>
  <c r="N308" i="6" a="1"/>
  <c r="N308" i="6" s="1"/>
  <c r="N309" i="6" a="1"/>
  <c r="N309" i="6" s="1"/>
  <c r="N310" i="6" a="1"/>
  <c r="N310" i="6" s="1"/>
  <c r="N311" i="6" a="1"/>
  <c r="N311" i="6" s="1"/>
  <c r="N312" i="6" a="1"/>
  <c r="N312" i="6" s="1"/>
  <c r="N313" i="6" a="1"/>
  <c r="N313" i="6" s="1"/>
  <c r="N314" i="6" a="1"/>
  <c r="N314" i="6" s="1"/>
  <c r="N315" i="6" a="1"/>
  <c r="N315" i="6" s="1"/>
  <c r="N316" i="6" a="1"/>
  <c r="N316" i="6" s="1"/>
  <c r="N317" i="6" a="1"/>
  <c r="N317" i="6" s="1"/>
  <c r="N318" i="6" a="1"/>
  <c r="N318" i="6" s="1"/>
  <c r="N319" i="6" a="1"/>
  <c r="N319" i="6" s="1"/>
  <c r="N320" i="6" a="1"/>
  <c r="N320" i="6" s="1"/>
  <c r="N321" i="6" a="1"/>
  <c r="N321" i="6" s="1"/>
  <c r="N322" i="6" a="1"/>
  <c r="N322" i="6" s="1"/>
  <c r="N323" i="6" a="1"/>
  <c r="N323" i="6" s="1"/>
  <c r="N324" i="6" a="1"/>
  <c r="N324" i="6" s="1"/>
  <c r="N325" i="6" a="1"/>
  <c r="N325" i="6" s="1"/>
  <c r="N326" i="6" a="1"/>
  <c r="N326" i="6" s="1"/>
  <c r="N327" i="6" a="1"/>
  <c r="N327" i="6" s="1"/>
  <c r="N328" i="6" a="1"/>
  <c r="N328" i="6" s="1"/>
  <c r="N329" i="6" a="1"/>
  <c r="N329" i="6" s="1"/>
  <c r="N330" i="6" a="1"/>
  <c r="N330" i="6" s="1"/>
  <c r="N331" i="6" a="1"/>
  <c r="N331" i="6" s="1"/>
  <c r="N332" i="6" a="1"/>
  <c r="N332" i="6" s="1"/>
  <c r="N333" i="6" a="1"/>
  <c r="N333" i="6" s="1"/>
  <c r="N334" i="6" a="1"/>
  <c r="N334" i="6" s="1"/>
  <c r="N335" i="6" a="1"/>
  <c r="N335" i="6" s="1"/>
  <c r="N336" i="6" a="1"/>
  <c r="N336" i="6" s="1"/>
  <c r="N337" i="6" a="1"/>
  <c r="N337" i="6" s="1"/>
  <c r="N338" i="6" a="1"/>
  <c r="N338" i="6" s="1"/>
  <c r="N339" i="6" a="1"/>
  <c r="N339" i="6" s="1"/>
  <c r="N340" i="6" a="1"/>
  <c r="N340" i="6" s="1"/>
  <c r="N341" i="6" a="1"/>
  <c r="N341" i="6" s="1"/>
  <c r="N342" i="6" a="1"/>
  <c r="N342" i="6" s="1"/>
  <c r="N343" i="6" a="1"/>
  <c r="N343" i="6" s="1"/>
  <c r="N344" i="6" a="1"/>
  <c r="N344" i="6" s="1"/>
  <c r="N345" i="6" a="1"/>
  <c r="N345" i="6" s="1"/>
  <c r="N346" i="6" a="1"/>
  <c r="N346" i="6" s="1"/>
  <c r="N347" i="6" a="1"/>
  <c r="N347" i="6" s="1"/>
  <c r="N348" i="6" a="1"/>
  <c r="N348" i="6" s="1"/>
  <c r="N349" i="6" a="1"/>
  <c r="N349" i="6" s="1"/>
  <c r="N350" i="6" a="1"/>
  <c r="N350" i="6" s="1"/>
  <c r="N351" i="6" a="1"/>
  <c r="N351" i="6" s="1"/>
  <c r="N352" i="6" a="1"/>
  <c r="N352" i="6" s="1"/>
  <c r="N353" i="6" a="1"/>
  <c r="N353" i="6" s="1"/>
  <c r="N354" i="6" a="1"/>
  <c r="N354" i="6" s="1"/>
  <c r="N355" i="6" a="1"/>
  <c r="N355" i="6" s="1"/>
  <c r="N356" i="6" a="1"/>
  <c r="N356" i="6" s="1"/>
  <c r="N357" i="6" a="1"/>
  <c r="N357" i="6" s="1"/>
  <c r="N358" i="6" a="1"/>
  <c r="N358" i="6" s="1"/>
  <c r="N359" i="6" a="1"/>
  <c r="N359" i="6" s="1"/>
  <c r="N360" i="6" a="1"/>
  <c r="N360" i="6" s="1"/>
  <c r="N361" i="6" a="1"/>
  <c r="N361" i="6" s="1"/>
  <c r="N362" i="6" a="1"/>
  <c r="N362" i="6" s="1"/>
  <c r="N363" i="6" a="1"/>
  <c r="N363" i="6" s="1"/>
  <c r="N364" i="6" a="1"/>
  <c r="N364" i="6" s="1"/>
  <c r="N365" i="6" a="1"/>
  <c r="N365" i="6" s="1"/>
  <c r="N366" i="6" a="1"/>
  <c r="N366" i="6" s="1"/>
  <c r="N367" i="6" a="1"/>
  <c r="N367" i="6" s="1"/>
  <c r="N368" i="6" a="1"/>
  <c r="N368" i="6" s="1"/>
  <c r="N369" i="6" a="1"/>
  <c r="N369" i="6" s="1"/>
  <c r="N370" i="6" a="1"/>
  <c r="N370" i="6" s="1"/>
  <c r="N371" i="6" a="1"/>
  <c r="N371" i="6" s="1"/>
  <c r="N372" i="6" a="1"/>
  <c r="N372" i="6" s="1"/>
  <c r="N373" i="6" a="1"/>
  <c r="N373" i="6" s="1"/>
  <c r="N374" i="6" a="1"/>
  <c r="N374" i="6" s="1"/>
  <c r="N375" i="6" a="1"/>
  <c r="N375" i="6" s="1"/>
  <c r="N376" i="6" a="1"/>
  <c r="N376" i="6" s="1"/>
  <c r="N377" i="6" a="1"/>
  <c r="N377" i="6" s="1"/>
  <c r="N378" i="6" a="1"/>
  <c r="N378" i="6" s="1"/>
  <c r="N379" i="6" a="1"/>
  <c r="N379" i="6" s="1"/>
  <c r="N380" i="6" a="1"/>
  <c r="N380" i="6" s="1"/>
  <c r="N381" i="6" a="1"/>
  <c r="N381" i="6" s="1"/>
  <c r="N382" i="6" a="1"/>
  <c r="N382" i="6" s="1"/>
  <c r="N383" i="6" a="1"/>
  <c r="N383" i="6" s="1"/>
  <c r="N384" i="6" a="1"/>
  <c r="N384" i="6" s="1"/>
  <c r="N385" i="6" a="1"/>
  <c r="N385" i="6" s="1"/>
  <c r="N386" i="6" a="1"/>
  <c r="N386" i="6" s="1"/>
  <c r="N387" i="6" a="1"/>
  <c r="N387" i="6" s="1"/>
  <c r="N388" i="6" a="1"/>
  <c r="N388" i="6" s="1"/>
  <c r="N389" i="6" a="1"/>
  <c r="N389" i="6" s="1"/>
  <c r="N390" i="6" a="1"/>
  <c r="N390" i="6" s="1"/>
  <c r="N391" i="6" a="1"/>
  <c r="N391" i="6" s="1"/>
  <c r="N392" i="6" a="1"/>
  <c r="N392" i="6" s="1"/>
  <c r="N393" i="6" a="1"/>
  <c r="N393" i="6" s="1"/>
  <c r="N394" i="6" a="1"/>
  <c r="N394" i="6" s="1"/>
  <c r="N395" i="6" a="1"/>
  <c r="N395" i="6" s="1"/>
  <c r="N396" i="6" a="1"/>
  <c r="N396" i="6" s="1"/>
  <c r="N397" i="6" a="1"/>
  <c r="N397" i="6" s="1"/>
  <c r="N398" i="6" a="1"/>
  <c r="N398" i="6" s="1"/>
  <c r="N399" i="6" a="1"/>
  <c r="N399" i="6" s="1"/>
  <c r="N400" i="6" a="1"/>
  <c r="N400" i="6" s="1"/>
  <c r="N401" i="6" a="1"/>
  <c r="N401" i="6" s="1"/>
  <c r="N402" i="6" a="1"/>
  <c r="N402" i="6" s="1"/>
  <c r="N403" i="6" a="1"/>
  <c r="N403" i="6" s="1"/>
  <c r="N404" i="6" a="1"/>
  <c r="N404" i="6" s="1"/>
  <c r="N405" i="6" a="1"/>
  <c r="N405" i="6" s="1"/>
  <c r="N406" i="6" a="1"/>
  <c r="N406" i="6" s="1"/>
  <c r="N407" i="6" a="1"/>
  <c r="N407" i="6" s="1"/>
  <c r="N408" i="6" a="1"/>
  <c r="N408" i="6" s="1"/>
  <c r="N409" i="6" a="1"/>
  <c r="N409" i="6" s="1"/>
  <c r="N410" i="6" a="1"/>
  <c r="N410" i="6" s="1"/>
  <c r="N411" i="6" a="1"/>
  <c r="N411" i="6" s="1"/>
  <c r="N412" i="6" a="1"/>
  <c r="N412" i="6" s="1"/>
  <c r="N413" i="6" a="1"/>
  <c r="N413" i="6" s="1"/>
  <c r="N414" i="6" a="1"/>
  <c r="N414" i="6" s="1"/>
  <c r="N415" i="6" a="1"/>
  <c r="N415" i="6" s="1"/>
  <c r="N416" i="6" a="1"/>
  <c r="N416" i="6" s="1"/>
  <c r="N417" i="6" a="1"/>
  <c r="N417" i="6" s="1"/>
  <c r="N418" i="6" a="1"/>
  <c r="N418" i="6" s="1"/>
  <c r="N419" i="6" a="1"/>
  <c r="N419" i="6" s="1"/>
  <c r="N420" i="6" a="1"/>
  <c r="N420" i="6" s="1"/>
  <c r="N421" i="6" a="1"/>
  <c r="N421" i="6" s="1"/>
  <c r="N422" i="6" a="1"/>
  <c r="N422" i="6" s="1"/>
  <c r="N423" i="6" a="1"/>
  <c r="N423" i="6" s="1"/>
  <c r="N424" i="6" a="1"/>
  <c r="N424" i="6" s="1"/>
  <c r="N425" i="6" a="1"/>
  <c r="N425" i="6" s="1"/>
  <c r="N426" i="6" a="1"/>
  <c r="N426" i="6" s="1"/>
  <c r="N427" i="6" a="1"/>
  <c r="N427" i="6" s="1"/>
  <c r="N428" i="6" a="1"/>
  <c r="N428" i="6" s="1"/>
  <c r="N429" i="6" a="1"/>
  <c r="N429" i="6" s="1"/>
  <c r="N430" i="6" a="1"/>
  <c r="N430" i="6" s="1"/>
  <c r="N431" i="6" a="1"/>
  <c r="N431" i="6" s="1"/>
  <c r="N432" i="6" a="1"/>
  <c r="N432" i="6" s="1"/>
  <c r="N433" i="6" a="1"/>
  <c r="N433" i="6" s="1"/>
  <c r="N434" i="6" a="1"/>
  <c r="N434" i="6" s="1"/>
  <c r="N435" i="6" a="1"/>
  <c r="N435" i="6" s="1"/>
  <c r="N436" i="6" a="1"/>
  <c r="N436" i="6" s="1"/>
  <c r="N437" i="6" a="1"/>
  <c r="N437" i="6" s="1"/>
  <c r="N438" i="6" a="1"/>
  <c r="N438" i="6" s="1"/>
  <c r="N439" i="6" a="1"/>
  <c r="N439" i="6" s="1"/>
  <c r="N440" i="6" a="1"/>
  <c r="N440" i="6" s="1"/>
  <c r="N441" i="6" a="1"/>
  <c r="N441" i="6" s="1"/>
  <c r="N442" i="6" a="1"/>
  <c r="N442" i="6" s="1"/>
  <c r="N443" i="6" a="1"/>
  <c r="N443" i="6" s="1"/>
  <c r="N444" i="6" a="1"/>
  <c r="N444" i="6" s="1"/>
  <c r="N445" i="6" a="1"/>
  <c r="N445" i="6" s="1"/>
  <c r="N446" i="6" a="1"/>
  <c r="N446" i="6" s="1"/>
  <c r="N447" i="6" a="1"/>
  <c r="N447" i="6" s="1"/>
  <c r="N448" i="6" a="1"/>
  <c r="N448" i="6" s="1"/>
  <c r="N449" i="6" a="1"/>
  <c r="N449" i="6" s="1"/>
  <c r="N450" i="6" a="1"/>
  <c r="N450" i="6" s="1"/>
  <c r="N451" i="6" a="1"/>
  <c r="N451" i="6" s="1"/>
  <c r="N452" i="6" a="1"/>
  <c r="N452" i="6" s="1"/>
  <c r="N453" i="6" a="1"/>
  <c r="N453" i="6" s="1"/>
  <c r="N454" i="6" a="1"/>
  <c r="N454" i="6" s="1"/>
  <c r="N455" i="6" a="1"/>
  <c r="N455" i="6" s="1"/>
  <c r="N456" i="6" a="1"/>
  <c r="N456" i="6" s="1"/>
  <c r="N457" i="6" a="1"/>
  <c r="N457" i="6" s="1"/>
  <c r="N458" i="6" a="1"/>
  <c r="N458" i="6" s="1"/>
  <c r="N459" i="6" a="1"/>
  <c r="N459" i="6" s="1"/>
  <c r="N460" i="6" a="1"/>
  <c r="N460" i="6" s="1"/>
  <c r="N461" i="6" a="1"/>
  <c r="N461" i="6" s="1"/>
  <c r="N462" i="6" a="1"/>
  <c r="N462" i="6" s="1"/>
  <c r="N463" i="6" a="1"/>
  <c r="N463" i="6" s="1"/>
  <c r="N464" i="6" a="1"/>
  <c r="N464" i="6" s="1"/>
  <c r="N465" i="6" a="1"/>
  <c r="N465" i="6" s="1"/>
  <c r="N466" i="6" a="1"/>
  <c r="N466" i="6" s="1"/>
  <c r="N467" i="6" a="1"/>
  <c r="N467" i="6" s="1"/>
  <c r="N468" i="6" a="1"/>
  <c r="N468" i="6" s="1"/>
  <c r="N469" i="6" a="1"/>
  <c r="N469" i="6" s="1"/>
  <c r="N470" i="6" a="1"/>
  <c r="N470" i="6" s="1"/>
  <c r="N471" i="6" a="1"/>
  <c r="N471" i="6" s="1"/>
  <c r="N472" i="6" a="1"/>
  <c r="N472" i="6" s="1"/>
  <c r="N473" i="6" a="1"/>
  <c r="N473" i="6" s="1"/>
  <c r="N474" i="6" a="1"/>
  <c r="N474" i="6" s="1"/>
  <c r="N475" i="6" a="1"/>
  <c r="N475" i="6" s="1"/>
  <c r="N476" i="6" a="1"/>
  <c r="N476" i="6" s="1"/>
  <c r="N477" i="6" a="1"/>
  <c r="N477" i="6" s="1"/>
  <c r="N478" i="6" a="1"/>
  <c r="N478" i="6" s="1"/>
  <c r="N479" i="6" a="1"/>
  <c r="N479" i="6" s="1"/>
  <c r="N480" i="6" a="1"/>
  <c r="N480" i="6" s="1"/>
  <c r="N481" i="6" a="1"/>
  <c r="N481" i="6" s="1"/>
  <c r="N482" i="6" a="1"/>
  <c r="N482" i="6" s="1"/>
  <c r="N483" i="6" a="1"/>
  <c r="N483" i="6" s="1"/>
  <c r="N484" i="6" a="1"/>
  <c r="N484" i="6" s="1"/>
  <c r="N485" i="6" a="1"/>
  <c r="N485" i="6" s="1"/>
  <c r="N486" i="6" a="1"/>
  <c r="N486" i="6" s="1"/>
  <c r="N487" i="6" a="1"/>
  <c r="N487" i="6" s="1"/>
  <c r="N488" i="6" a="1"/>
  <c r="N488" i="6" s="1"/>
  <c r="N489" i="6" a="1"/>
  <c r="N489" i="6" s="1"/>
  <c r="N490" i="6" a="1"/>
  <c r="N490" i="6" s="1"/>
  <c r="N491" i="6" a="1"/>
  <c r="N491" i="6" s="1"/>
  <c r="N492" i="6" a="1"/>
  <c r="N492" i="6" s="1"/>
  <c r="N493" i="6" a="1"/>
  <c r="N493" i="6" s="1"/>
  <c r="N494" i="6" a="1"/>
  <c r="N494" i="6" s="1"/>
  <c r="N495" i="6" a="1"/>
  <c r="N495" i="6" s="1"/>
  <c r="N496" i="6" a="1"/>
  <c r="N496" i="6" s="1"/>
  <c r="N497" i="6" a="1"/>
  <c r="N497" i="6" s="1"/>
  <c r="N498" i="6" a="1"/>
  <c r="N498" i="6" s="1"/>
  <c r="N499" i="6" a="1"/>
  <c r="N499" i="6" s="1"/>
  <c r="N500" i="6" a="1"/>
  <c r="N500" i="6" s="1"/>
  <c r="N501" i="6" a="1"/>
  <c r="N501" i="6" s="1"/>
  <c r="N502" i="6" a="1"/>
  <c r="N502" i="6" s="1"/>
  <c r="N503" i="6" a="1"/>
  <c r="N503" i="6" s="1"/>
  <c r="N504" i="6" a="1"/>
  <c r="N504" i="6" s="1"/>
  <c r="N505" i="6" a="1"/>
  <c r="N505" i="6" s="1"/>
  <c r="N506" i="6" a="1"/>
  <c r="N506" i="6" s="1"/>
  <c r="N507" i="6" a="1"/>
  <c r="N507" i="6" s="1"/>
  <c r="N508" i="6" a="1"/>
  <c r="N508" i="6" s="1"/>
  <c r="N509" i="6" a="1"/>
  <c r="N509" i="6" s="1"/>
  <c r="N510" i="6" a="1"/>
  <c r="N510" i="6" s="1"/>
  <c r="N511" i="6" a="1"/>
  <c r="N511" i="6" s="1"/>
  <c r="N512" i="6" a="1"/>
  <c r="N512" i="6" s="1"/>
  <c r="N513" i="6" a="1"/>
  <c r="N513" i="6" s="1"/>
  <c r="N514" i="6" a="1"/>
  <c r="N514" i="6" s="1"/>
  <c r="N515" i="6" a="1"/>
  <c r="N515" i="6" s="1"/>
  <c r="N516" i="6" a="1"/>
  <c r="N516" i="6" s="1"/>
  <c r="N517" i="6" a="1"/>
  <c r="N517" i="6" s="1"/>
  <c r="N518" i="6" a="1"/>
  <c r="N518" i="6" s="1"/>
  <c r="N519" i="6" a="1"/>
  <c r="N519" i="6" s="1"/>
  <c r="N520" i="6" a="1"/>
  <c r="N520" i="6" s="1"/>
  <c r="N521" i="6" a="1"/>
  <c r="N521" i="6" s="1"/>
  <c r="N522" i="6" a="1"/>
  <c r="N522" i="6" s="1"/>
  <c r="N523" i="6" a="1"/>
  <c r="N523" i="6" s="1"/>
  <c r="N524" i="6" a="1"/>
  <c r="N524" i="6" s="1"/>
  <c r="N525" i="6" a="1"/>
  <c r="N525" i="6" s="1"/>
  <c r="N526" i="6" a="1"/>
  <c r="N526" i="6" s="1"/>
  <c r="N527" i="6" a="1"/>
  <c r="N527" i="6" s="1"/>
  <c r="N528" i="6" a="1"/>
  <c r="N528" i="6" s="1"/>
  <c r="N529" i="6" a="1"/>
  <c r="N529" i="6" s="1"/>
  <c r="N530" i="6" a="1"/>
  <c r="N530" i="6" s="1"/>
  <c r="N531" i="6" a="1"/>
  <c r="N531" i="6" s="1"/>
  <c r="N532" i="6" a="1"/>
  <c r="N532" i="6" s="1"/>
  <c r="N533" i="6" a="1"/>
  <c r="N533" i="6" s="1"/>
  <c r="N534" i="6" a="1"/>
  <c r="N534" i="6" s="1"/>
  <c r="N535" i="6" a="1"/>
  <c r="N535" i="6" s="1"/>
  <c r="N536" i="6" a="1"/>
  <c r="N536" i="6" s="1"/>
  <c r="N537" i="6" a="1"/>
  <c r="N537" i="6" s="1"/>
  <c r="N538" i="6" a="1"/>
  <c r="N538" i="6" s="1"/>
  <c r="N539" i="6" a="1"/>
  <c r="N539" i="6" s="1"/>
  <c r="N540" i="6" a="1"/>
  <c r="N540" i="6" s="1"/>
  <c r="N541" i="6" a="1"/>
  <c r="N541" i="6" s="1"/>
  <c r="N542" i="6" a="1"/>
  <c r="N542" i="6" s="1"/>
  <c r="N543" i="6" a="1"/>
  <c r="N543" i="6" s="1"/>
  <c r="N544" i="6" a="1"/>
  <c r="N544" i="6" s="1"/>
  <c r="N545" i="6" a="1"/>
  <c r="N545" i="6" s="1"/>
  <c r="N546" i="6" a="1"/>
  <c r="N546" i="6" s="1"/>
  <c r="N547" i="6" a="1"/>
  <c r="N547" i="6" s="1"/>
  <c r="N548" i="6" a="1"/>
  <c r="N548" i="6" s="1"/>
  <c r="N549" i="6" a="1"/>
  <c r="N549" i="6" s="1"/>
  <c r="N550" i="6" a="1"/>
  <c r="N550" i="6" s="1"/>
  <c r="N551" i="6" a="1"/>
  <c r="N551" i="6" s="1"/>
  <c r="N552" i="6" a="1"/>
  <c r="N552" i="6" s="1"/>
  <c r="N553" i="6" a="1"/>
  <c r="N553" i="6" s="1"/>
  <c r="N554" i="6" a="1"/>
  <c r="N554" i="6" s="1"/>
  <c r="N555" i="6" a="1"/>
  <c r="N555" i="6" s="1"/>
  <c r="N556" i="6" a="1"/>
  <c r="N556" i="6" s="1"/>
  <c r="N557" i="6" a="1"/>
  <c r="N557" i="6" s="1"/>
  <c r="N558" i="6" a="1"/>
  <c r="N558" i="6" s="1"/>
  <c r="N559" i="6" a="1"/>
  <c r="N559" i="6" s="1"/>
  <c r="N560" i="6" a="1"/>
  <c r="N560" i="6" s="1"/>
  <c r="N561" i="6" a="1"/>
  <c r="N561" i="6" s="1"/>
  <c r="N562" i="6" a="1"/>
  <c r="N562" i="6" s="1"/>
  <c r="N563" i="6" a="1"/>
  <c r="N563" i="6" s="1"/>
  <c r="N564" i="6" a="1"/>
  <c r="N564" i="6" s="1"/>
  <c r="N565" i="6" a="1"/>
  <c r="N565" i="6" s="1"/>
  <c r="N566" i="6" a="1"/>
  <c r="N566" i="6" s="1"/>
  <c r="N567" i="6" a="1"/>
  <c r="N567" i="6" s="1"/>
  <c r="N568" i="6" a="1"/>
  <c r="N568" i="6" s="1"/>
  <c r="N569" i="6" a="1"/>
  <c r="N569" i="6" s="1"/>
  <c r="N570" i="6" a="1"/>
  <c r="N570" i="6" s="1"/>
  <c r="N571" i="6" a="1"/>
  <c r="N571" i="6" s="1"/>
  <c r="N572" i="6" a="1"/>
  <c r="N572" i="6" s="1"/>
  <c r="N573" i="6" a="1"/>
  <c r="N573" i="6" s="1"/>
  <c r="N574" i="6" a="1"/>
  <c r="N574" i="6" s="1"/>
  <c r="N575" i="6" a="1"/>
  <c r="N575" i="6" s="1"/>
  <c r="N576" i="6" a="1"/>
  <c r="N576" i="6" s="1"/>
  <c r="N577" i="6" a="1"/>
  <c r="N577" i="6" s="1"/>
  <c r="N578" i="6" a="1"/>
  <c r="N578" i="6" s="1"/>
  <c r="N579" i="6" a="1"/>
  <c r="N579" i="6" s="1"/>
  <c r="N580" i="6" a="1"/>
  <c r="N580" i="6" s="1"/>
  <c r="N581" i="6" a="1"/>
  <c r="N581" i="6" s="1"/>
  <c r="N582" i="6" a="1"/>
  <c r="N582" i="6" s="1"/>
  <c r="N583" i="6" a="1"/>
  <c r="N583" i="6" s="1"/>
  <c r="N584" i="6" a="1"/>
  <c r="N584" i="6" s="1"/>
  <c r="N585" i="6" a="1"/>
  <c r="N585" i="6" s="1"/>
  <c r="N586" i="6" a="1"/>
  <c r="N586" i="6" s="1"/>
  <c r="N587" i="6" a="1"/>
  <c r="N587" i="6" s="1"/>
  <c r="N588" i="6" a="1"/>
  <c r="N588" i="6" s="1"/>
  <c r="N589" i="6" a="1"/>
  <c r="N589" i="6" s="1"/>
  <c r="N590" i="6" a="1"/>
  <c r="N590" i="6" s="1"/>
  <c r="N591" i="6" a="1"/>
  <c r="N591" i="6" s="1"/>
  <c r="N592" i="6" a="1"/>
  <c r="N592" i="6" s="1"/>
  <c r="N593" i="6" a="1"/>
  <c r="N593" i="6" s="1"/>
  <c r="N594" i="6" a="1"/>
  <c r="N594" i="6" s="1"/>
  <c r="N595" i="6" a="1"/>
  <c r="N595" i="6" s="1"/>
  <c r="N596" i="6" a="1"/>
  <c r="N596" i="6" s="1"/>
  <c r="N597" i="6" a="1"/>
  <c r="N597" i="6" s="1"/>
  <c r="N598" i="6" a="1"/>
  <c r="N598" i="6" s="1"/>
  <c r="N599" i="6" a="1"/>
  <c r="N599" i="6" s="1"/>
  <c r="N600" i="6" a="1"/>
  <c r="N600" i="6" s="1"/>
  <c r="N601" i="6" a="1"/>
  <c r="N601" i="6" s="1"/>
  <c r="N602" i="6" a="1"/>
  <c r="N602" i="6" s="1"/>
  <c r="N603" i="6" a="1"/>
  <c r="N603" i="6" s="1"/>
  <c r="N604" i="6" a="1"/>
  <c r="N604" i="6" s="1"/>
  <c r="N605" i="6" a="1"/>
  <c r="N605" i="6" s="1"/>
  <c r="N606" i="6" a="1"/>
  <c r="N606" i="6" s="1"/>
  <c r="N607" i="6" a="1"/>
  <c r="N607" i="6" s="1"/>
  <c r="N608" i="6" a="1"/>
  <c r="N608" i="6" s="1"/>
  <c r="N609" i="6" a="1"/>
  <c r="N609" i="6" s="1"/>
  <c r="N610" i="6" a="1"/>
  <c r="N610" i="6" s="1"/>
  <c r="N611" i="6" a="1"/>
  <c r="N611" i="6" s="1"/>
  <c r="N612" i="6" a="1"/>
  <c r="N612" i="6" s="1"/>
  <c r="N613" i="6" a="1"/>
  <c r="N613" i="6" s="1"/>
  <c r="N614" i="6" a="1"/>
  <c r="N614" i="6" s="1"/>
  <c r="N615" i="6" a="1"/>
  <c r="N615" i="6" s="1"/>
  <c r="N616" i="6" a="1"/>
  <c r="N616" i="6" s="1"/>
  <c r="N617" i="6" a="1"/>
  <c r="N617" i="6" s="1"/>
  <c r="N618" i="6" a="1"/>
  <c r="N618" i="6" s="1"/>
  <c r="N619" i="6" a="1"/>
  <c r="N619" i="6" s="1"/>
  <c r="N620" i="6" a="1"/>
  <c r="N620" i="6" s="1"/>
  <c r="N621" i="6" a="1"/>
  <c r="N621" i="6" s="1"/>
  <c r="N622" i="6" a="1"/>
  <c r="N622" i="6" s="1"/>
  <c r="N623" i="6" a="1"/>
  <c r="N623" i="6" s="1"/>
  <c r="N624" i="6" a="1"/>
  <c r="N624" i="6" s="1"/>
  <c r="N625" i="6" a="1"/>
  <c r="N625" i="6" s="1"/>
  <c r="N626" i="6" a="1"/>
  <c r="N626" i="6" s="1"/>
  <c r="N627" i="6" a="1"/>
  <c r="N627" i="6" s="1"/>
  <c r="N628" i="6" a="1"/>
  <c r="N628" i="6" s="1"/>
  <c r="N629" i="6" a="1"/>
  <c r="N629" i="6" s="1"/>
  <c r="N630" i="6" a="1"/>
  <c r="N630" i="6" s="1"/>
  <c r="N631" i="6" a="1"/>
  <c r="N631" i="6" s="1"/>
  <c r="N632" i="6" a="1"/>
  <c r="N632" i="6" s="1"/>
  <c r="N633" i="6" a="1"/>
  <c r="N633" i="6" s="1"/>
  <c r="N634" i="6" a="1"/>
  <c r="N634" i="6" s="1"/>
  <c r="N635" i="6" a="1"/>
  <c r="N635" i="6" s="1"/>
  <c r="N636" i="6" a="1"/>
  <c r="N636" i="6" s="1"/>
  <c r="N637" i="6" a="1"/>
  <c r="N637" i="6" s="1"/>
  <c r="N638" i="6" a="1"/>
  <c r="N638" i="6" s="1"/>
  <c r="N639" i="6" a="1"/>
  <c r="N639" i="6" s="1"/>
  <c r="N640" i="6" a="1"/>
  <c r="N640" i="6" s="1"/>
  <c r="N641" i="6" a="1"/>
  <c r="N641" i="6" s="1"/>
  <c r="N642" i="6" a="1"/>
  <c r="N642" i="6" s="1"/>
  <c r="N643" i="6" a="1"/>
  <c r="N643" i="6" s="1"/>
  <c r="N644" i="6" a="1"/>
  <c r="N644" i="6" s="1"/>
  <c r="N645" i="6" a="1"/>
  <c r="N645" i="6" s="1"/>
  <c r="N646" i="6" a="1"/>
  <c r="N646" i="6" s="1"/>
  <c r="N647" i="6" a="1"/>
  <c r="N647" i="6" s="1"/>
  <c r="N648" i="6" a="1"/>
  <c r="N648" i="6" s="1"/>
  <c r="N649" i="6" a="1"/>
  <c r="N649" i="6" s="1"/>
  <c r="N650" i="6" a="1"/>
  <c r="N650" i="6" s="1"/>
  <c r="N651" i="6" a="1"/>
  <c r="N651" i="6" s="1"/>
  <c r="N652" i="6" a="1"/>
  <c r="N652" i="6" s="1"/>
  <c r="N653" i="6" a="1"/>
  <c r="N653" i="6" s="1"/>
  <c r="N654" i="6" a="1"/>
  <c r="N654" i="6" s="1"/>
  <c r="N655" i="6" a="1"/>
  <c r="N655" i="6" s="1"/>
  <c r="N656" i="6" a="1"/>
  <c r="N656" i="6" s="1"/>
  <c r="N657" i="6" a="1"/>
  <c r="N657" i="6" s="1"/>
  <c r="N658" i="6" a="1"/>
  <c r="N658" i="6" s="1"/>
  <c r="N659" i="6" a="1"/>
  <c r="N659" i="6" s="1"/>
  <c r="N660" i="6" a="1"/>
  <c r="N660" i="6" s="1"/>
  <c r="N661" i="6" a="1"/>
  <c r="N661" i="6" s="1"/>
  <c r="N662" i="6" a="1"/>
  <c r="N662" i="6" s="1"/>
  <c r="N663" i="6" a="1"/>
  <c r="N663" i="6" s="1"/>
  <c r="N664" i="6" a="1"/>
  <c r="N664" i="6" s="1"/>
  <c r="N665" i="6" a="1"/>
  <c r="N665" i="6" s="1"/>
  <c r="N666" i="6" a="1"/>
  <c r="N666" i="6" s="1"/>
  <c r="N667" i="6" a="1"/>
  <c r="N667" i="6" s="1"/>
  <c r="N668" i="6" a="1"/>
  <c r="N668" i="6" s="1"/>
  <c r="N669" i="6" a="1"/>
  <c r="N669" i="6" s="1"/>
  <c r="N670" i="6" a="1"/>
  <c r="N670" i="6" s="1"/>
  <c r="N671" i="6" a="1"/>
  <c r="N671" i="6" s="1"/>
  <c r="N672" i="6" a="1"/>
  <c r="N672" i="6" s="1"/>
  <c r="N673" i="6" a="1"/>
  <c r="N673" i="6" s="1"/>
  <c r="N674" i="6" a="1"/>
  <c r="N674" i="6" s="1"/>
  <c r="N675" i="6" a="1"/>
  <c r="N675" i="6" s="1"/>
  <c r="N676" i="6" a="1"/>
  <c r="N676" i="6" s="1"/>
  <c r="N677" i="6" a="1"/>
  <c r="N677" i="6" s="1"/>
  <c r="N678" i="6" a="1"/>
  <c r="N678" i="6" s="1"/>
  <c r="N679" i="6" a="1"/>
  <c r="N679" i="6" s="1"/>
  <c r="N680" i="6" a="1"/>
  <c r="N680" i="6" s="1"/>
  <c r="N681" i="6" a="1"/>
  <c r="N681" i="6" s="1"/>
  <c r="N682" i="6" a="1"/>
  <c r="N682" i="6" s="1"/>
  <c r="N683" i="6" a="1"/>
  <c r="N683" i="6" s="1"/>
  <c r="N684" i="6" a="1"/>
  <c r="N684" i="6" s="1"/>
  <c r="N685" i="6" a="1"/>
  <c r="N685" i="6" s="1"/>
  <c r="N686" i="6" a="1"/>
  <c r="N686" i="6" s="1"/>
  <c r="N687" i="6" a="1"/>
  <c r="N687" i="6" s="1"/>
  <c r="N688" i="6" a="1"/>
  <c r="N688" i="6" s="1"/>
  <c r="N689" i="6" a="1"/>
  <c r="N689" i="6" s="1"/>
  <c r="N690" i="6" a="1"/>
  <c r="N690" i="6" s="1"/>
  <c r="N691" i="6" a="1"/>
  <c r="N691" i="6" s="1"/>
  <c r="N692" i="6" a="1"/>
  <c r="N692" i="6" s="1"/>
  <c r="N693" i="6" a="1"/>
  <c r="N693" i="6" s="1"/>
  <c r="N694" i="6" a="1"/>
  <c r="N694" i="6" s="1"/>
  <c r="N695" i="6" a="1"/>
  <c r="N695" i="6" s="1"/>
  <c r="N696" i="6" a="1"/>
  <c r="N696" i="6" s="1"/>
  <c r="N697" i="6" a="1"/>
  <c r="N697" i="6" s="1"/>
  <c r="N698" i="6" a="1"/>
  <c r="N698" i="6" s="1"/>
  <c r="N699" i="6" a="1"/>
  <c r="N699" i="6" s="1"/>
  <c r="N700" i="6" a="1"/>
  <c r="N700" i="6" s="1"/>
  <c r="N701" i="6" a="1"/>
  <c r="N701" i="6" s="1"/>
  <c r="N702" i="6" a="1"/>
  <c r="N702" i="6" s="1"/>
  <c r="N703" i="6" a="1"/>
  <c r="N703" i="6" s="1"/>
  <c r="N704" i="6" a="1"/>
  <c r="N704" i="6" s="1"/>
  <c r="N705" i="6" a="1"/>
  <c r="N705" i="6" s="1"/>
  <c r="N706" i="6" a="1"/>
  <c r="N706" i="6" s="1"/>
  <c r="N707" i="6" a="1"/>
  <c r="N707" i="6" s="1"/>
  <c r="N708" i="6" a="1"/>
  <c r="N708" i="6" s="1"/>
  <c r="N709" i="6" a="1"/>
  <c r="N709" i="6" s="1"/>
  <c r="N710" i="6" a="1"/>
  <c r="N710" i="6" s="1"/>
  <c r="N711" i="6" a="1"/>
  <c r="N711" i="6" s="1"/>
  <c r="N712" i="6" a="1"/>
  <c r="N712" i="6" s="1"/>
  <c r="N713" i="6" a="1"/>
  <c r="N713" i="6" s="1"/>
  <c r="N714" i="6" a="1"/>
  <c r="N714" i="6" s="1"/>
  <c r="N715" i="6" a="1"/>
  <c r="N715" i="6" s="1"/>
  <c r="N716" i="6" a="1"/>
  <c r="N716" i="6" s="1"/>
  <c r="N717" i="6" a="1"/>
  <c r="N717" i="6" s="1"/>
  <c r="N718" i="6" a="1"/>
  <c r="N718" i="6" s="1"/>
  <c r="N719" i="6" a="1"/>
  <c r="N719" i="6" s="1"/>
  <c r="N720" i="6" a="1"/>
  <c r="N720" i="6" s="1"/>
  <c r="N721" i="6" a="1"/>
  <c r="N721" i="6" s="1"/>
  <c r="N722" i="6" a="1"/>
  <c r="N722" i="6" s="1"/>
  <c r="N723" i="6" a="1"/>
  <c r="N723" i="6" s="1"/>
  <c r="N724" i="6" a="1"/>
  <c r="N724" i="6" s="1"/>
  <c r="N725" i="6" a="1"/>
  <c r="N725" i="6" s="1"/>
  <c r="N726" i="6" a="1"/>
  <c r="N726" i="6" s="1"/>
  <c r="N727" i="6" a="1"/>
  <c r="N727" i="6" s="1"/>
  <c r="N728" i="6" a="1"/>
  <c r="N728" i="6" s="1"/>
  <c r="N729" i="6" a="1"/>
  <c r="N729" i="6" s="1"/>
  <c r="N730" i="6" a="1"/>
  <c r="N730" i="6" s="1"/>
  <c r="N731" i="6" a="1"/>
  <c r="N731" i="6" s="1"/>
  <c r="N732" i="6" a="1"/>
  <c r="N732" i="6" s="1"/>
  <c r="N733" i="6" a="1"/>
  <c r="N733" i="6" s="1"/>
  <c r="N734" i="6" a="1"/>
  <c r="N734" i="6" s="1"/>
  <c r="N735" i="6" a="1"/>
  <c r="N735" i="6" s="1"/>
  <c r="N736" i="6" a="1"/>
  <c r="N736" i="6" s="1"/>
  <c r="N737" i="6" a="1"/>
  <c r="N737" i="6" s="1"/>
  <c r="N738" i="6" a="1"/>
  <c r="N738" i="6" s="1"/>
  <c r="N739" i="6" a="1"/>
  <c r="N739" i="6" s="1"/>
  <c r="N740" i="6" a="1"/>
  <c r="N740" i="6" s="1"/>
  <c r="N741" i="6" a="1"/>
  <c r="N741" i="6" s="1"/>
  <c r="N742" i="6" a="1"/>
  <c r="N742" i="6" s="1"/>
  <c r="N743" i="6" a="1"/>
  <c r="N743" i="6" s="1"/>
  <c r="N744" i="6" a="1"/>
  <c r="N744" i="6" s="1"/>
  <c r="N745" i="6" a="1"/>
  <c r="N745" i="6" s="1"/>
  <c r="N746" i="6" a="1"/>
  <c r="N746" i="6" s="1"/>
  <c r="N747" i="6" a="1"/>
  <c r="N747" i="6" s="1"/>
  <c r="N748" i="6" a="1"/>
  <c r="N748" i="6" s="1"/>
  <c r="N749" i="6" a="1"/>
  <c r="N749" i="6" s="1"/>
  <c r="N750" i="6" a="1"/>
  <c r="N750" i="6" s="1"/>
  <c r="N751" i="6" a="1"/>
  <c r="N751" i="6" s="1"/>
  <c r="N752" i="6" a="1"/>
  <c r="N752" i="6" s="1"/>
  <c r="N753" i="6" a="1"/>
  <c r="N753" i="6" s="1"/>
  <c r="N754" i="6" a="1"/>
  <c r="N754" i="6" s="1"/>
  <c r="N755" i="6" a="1"/>
  <c r="N755" i="6" s="1"/>
  <c r="N756" i="6" a="1"/>
  <c r="N756" i="6" s="1"/>
  <c r="N757" i="6" a="1"/>
  <c r="N757" i="6" s="1"/>
  <c r="N758" i="6" a="1"/>
  <c r="N758" i="6" s="1"/>
  <c r="N759" i="6" a="1"/>
  <c r="N759" i="6" s="1"/>
  <c r="N760" i="6" a="1"/>
  <c r="N760" i="6" s="1"/>
  <c r="N761" i="6" a="1"/>
  <c r="N761" i="6" s="1"/>
  <c r="N762" i="6" a="1"/>
  <c r="N762" i="6" s="1"/>
  <c r="N763" i="6" a="1"/>
  <c r="N763" i="6" s="1"/>
  <c r="N764" i="6" a="1"/>
  <c r="N764" i="6" s="1"/>
  <c r="N765" i="6" a="1"/>
  <c r="N765" i="6" s="1"/>
  <c r="N766" i="6" a="1"/>
  <c r="N766" i="6" s="1"/>
  <c r="N767" i="6" a="1"/>
  <c r="N767" i="6" s="1"/>
  <c r="N768" i="6" a="1"/>
  <c r="N768" i="6" s="1"/>
  <c r="N769" i="6" a="1"/>
  <c r="N769" i="6" s="1"/>
  <c r="N770" i="6" a="1"/>
  <c r="N770" i="6" s="1"/>
  <c r="N771" i="6" a="1"/>
  <c r="N771" i="6" s="1"/>
  <c r="N772" i="6" a="1"/>
  <c r="N772" i="6" s="1"/>
  <c r="N773" i="6" a="1"/>
  <c r="N773" i="6" s="1"/>
  <c r="N774" i="6" a="1"/>
  <c r="N774" i="6" s="1"/>
  <c r="N775" i="6" a="1"/>
  <c r="N775" i="6" s="1"/>
  <c r="N776" i="6" a="1"/>
  <c r="N776" i="6" s="1"/>
  <c r="N777" i="6" a="1"/>
  <c r="N777" i="6" s="1"/>
  <c r="N778" i="6" a="1"/>
  <c r="N778" i="6" s="1"/>
  <c r="N779" i="6" a="1"/>
  <c r="N779" i="6" s="1"/>
  <c r="N780" i="6" a="1"/>
  <c r="N780" i="6" s="1"/>
  <c r="N781" i="6" a="1"/>
  <c r="N781" i="6" s="1"/>
  <c r="N782" i="6" a="1"/>
  <c r="N782" i="6" s="1"/>
  <c r="N783" i="6" a="1"/>
  <c r="N783" i="6" s="1"/>
  <c r="N784" i="6" a="1"/>
  <c r="N784" i="6" s="1"/>
  <c r="N785" i="6" a="1"/>
  <c r="N785" i="6" s="1"/>
  <c r="N786" i="6" a="1"/>
  <c r="N786" i="6" s="1"/>
  <c r="N787" i="6" a="1"/>
  <c r="N787" i="6" s="1"/>
  <c r="N788" i="6" a="1"/>
  <c r="N788" i="6" s="1"/>
  <c r="N789" i="6" a="1"/>
  <c r="N789" i="6" s="1"/>
  <c r="N790" i="6" a="1"/>
  <c r="N790" i="6" s="1"/>
  <c r="N791" i="6" a="1"/>
  <c r="N791" i="6" s="1"/>
  <c r="N792" i="6" a="1"/>
  <c r="N792" i="6" s="1"/>
  <c r="N793" i="6" a="1"/>
  <c r="N793" i="6" s="1"/>
  <c r="N794" i="6" a="1"/>
  <c r="N794" i="6" s="1"/>
  <c r="N795" i="6" a="1"/>
  <c r="N795" i="6" s="1"/>
  <c r="N796" i="6" a="1"/>
  <c r="N796" i="6" s="1"/>
  <c r="N797" i="6" a="1"/>
  <c r="N797" i="6" s="1"/>
  <c r="N798" i="6" a="1"/>
  <c r="N798" i="6" s="1"/>
  <c r="N799" i="6" a="1"/>
  <c r="N799" i="6" s="1"/>
  <c r="N800" i="6" a="1"/>
  <c r="N800" i="6" s="1"/>
  <c r="N801" i="6" a="1"/>
  <c r="N801" i="6" s="1"/>
  <c r="N802" i="6" a="1"/>
  <c r="N802" i="6" s="1"/>
  <c r="N803" i="6" a="1"/>
  <c r="N803" i="6" s="1"/>
  <c r="N804" i="6" a="1"/>
  <c r="N804" i="6" s="1"/>
  <c r="N805" i="6" a="1"/>
  <c r="N805" i="6" s="1"/>
  <c r="N806" i="6" a="1"/>
  <c r="N806" i="6" s="1"/>
  <c r="N807" i="6" a="1"/>
  <c r="N807" i="6" s="1"/>
  <c r="N808" i="6" a="1"/>
  <c r="N808" i="6" s="1"/>
  <c r="N809" i="6" a="1"/>
  <c r="N809" i="6" s="1"/>
  <c r="N810" i="6" a="1"/>
  <c r="N810" i="6" s="1"/>
  <c r="N811" i="6" a="1"/>
  <c r="N811" i="6" s="1"/>
  <c r="N812" i="6" a="1"/>
  <c r="N812" i="6" s="1"/>
  <c r="N813" i="6" a="1"/>
  <c r="N813" i="6" s="1"/>
  <c r="N814" i="6" a="1"/>
  <c r="N814" i="6" s="1"/>
  <c r="N815" i="6" a="1"/>
  <c r="N815" i="6" s="1"/>
  <c r="N816" i="6" a="1"/>
  <c r="N816" i="6" s="1"/>
  <c r="N817" i="6" a="1"/>
  <c r="N817" i="6" s="1"/>
  <c r="N818" i="6" a="1"/>
  <c r="N818" i="6" s="1"/>
  <c r="N819" i="6" a="1"/>
  <c r="N819" i="6" s="1"/>
  <c r="N820" i="6" a="1"/>
  <c r="N820" i="6" s="1"/>
  <c r="N821" i="6" a="1"/>
  <c r="N821" i="6" s="1"/>
  <c r="N822" i="6" a="1"/>
  <c r="N822" i="6" s="1"/>
  <c r="N823" i="6" a="1"/>
  <c r="N823" i="6" s="1"/>
  <c r="N824" i="6" a="1"/>
  <c r="N824" i="6" s="1"/>
  <c r="N825" i="6" a="1"/>
  <c r="N825" i="6" s="1"/>
  <c r="N826" i="6" a="1"/>
  <c r="N826" i="6" s="1"/>
  <c r="N827" i="6" a="1"/>
  <c r="N827" i="6" s="1"/>
  <c r="N828" i="6" a="1"/>
  <c r="N828" i="6" s="1"/>
  <c r="N829" i="6" a="1"/>
  <c r="N829" i="6" s="1"/>
  <c r="N830" i="6" a="1"/>
  <c r="N830" i="6" s="1"/>
  <c r="N831" i="6" a="1"/>
  <c r="N831" i="6" s="1"/>
  <c r="N832" i="6" a="1"/>
  <c r="N832" i="6" s="1"/>
  <c r="N833" i="6" a="1"/>
  <c r="N833" i="6" s="1"/>
  <c r="N834" i="6" a="1"/>
  <c r="N834" i="6" s="1"/>
  <c r="N835" i="6" a="1"/>
  <c r="N835" i="6" s="1"/>
  <c r="N836" i="6" a="1"/>
  <c r="N836" i="6" s="1"/>
  <c r="N837" i="6" a="1"/>
  <c r="N837" i="6" s="1"/>
  <c r="N838" i="6" a="1"/>
  <c r="N838" i="6" s="1"/>
  <c r="N839" i="6" a="1"/>
  <c r="N839" i="6" s="1"/>
  <c r="N840" i="6" a="1"/>
  <c r="N840" i="6" s="1"/>
  <c r="N841" i="6" a="1"/>
  <c r="N841" i="6" s="1"/>
  <c r="N842" i="6" a="1"/>
  <c r="N842" i="6" s="1"/>
  <c r="N843" i="6" a="1"/>
  <c r="N843" i="6" s="1"/>
  <c r="N844" i="6" a="1"/>
  <c r="N844" i="6" s="1"/>
  <c r="N845" i="6" a="1"/>
  <c r="N845" i="6" s="1"/>
  <c r="N846" i="6" a="1"/>
  <c r="N846" i="6" s="1"/>
  <c r="N847" i="6" a="1"/>
  <c r="N847" i="6" s="1"/>
  <c r="N848" i="6" a="1"/>
  <c r="N848" i="6" s="1"/>
  <c r="N849" i="6" a="1"/>
  <c r="N849" i="6" s="1"/>
  <c r="N850" i="6" a="1"/>
  <c r="N850" i="6" s="1"/>
  <c r="N851" i="6" a="1"/>
  <c r="N851" i="6" s="1"/>
  <c r="N852" i="6" a="1"/>
  <c r="N852" i="6" s="1"/>
  <c r="N853" i="6" a="1"/>
  <c r="N853" i="6" s="1"/>
  <c r="N854" i="6" a="1"/>
  <c r="N854" i="6" s="1"/>
  <c r="N855" i="6" a="1"/>
  <c r="N855" i="6" s="1"/>
  <c r="N856" i="6" a="1"/>
  <c r="N856" i="6" s="1"/>
  <c r="N857" i="6" a="1"/>
  <c r="N857" i="6" s="1"/>
  <c r="N858" i="6" a="1"/>
  <c r="N858" i="6" s="1"/>
  <c r="N859" i="6" a="1"/>
  <c r="N859" i="6" s="1"/>
  <c r="N860" i="6" a="1"/>
  <c r="N860" i="6" s="1"/>
  <c r="N861" i="6" a="1"/>
  <c r="N861" i="6" s="1"/>
  <c r="N862" i="6" a="1"/>
  <c r="N862" i="6" s="1"/>
  <c r="N863" i="6" a="1"/>
  <c r="N863" i="6" s="1"/>
  <c r="N864" i="6" a="1"/>
  <c r="N864" i="6" s="1"/>
  <c r="N865" i="6" a="1"/>
  <c r="N865" i="6" s="1"/>
  <c r="N866" i="6" a="1"/>
  <c r="N866" i="6" s="1"/>
  <c r="N867" i="6" a="1"/>
  <c r="N867" i="6" s="1"/>
  <c r="N868" i="6" a="1"/>
  <c r="N868" i="6" s="1"/>
  <c r="N869" i="6" a="1"/>
  <c r="N869" i="6" s="1"/>
  <c r="N870" i="6" a="1"/>
  <c r="N870" i="6" s="1"/>
  <c r="N871" i="6" a="1"/>
  <c r="N871" i="6" s="1"/>
  <c r="N872" i="6" a="1"/>
  <c r="N872" i="6" s="1"/>
  <c r="N873" i="6" a="1"/>
  <c r="N873" i="6" s="1"/>
  <c r="N874" i="6" a="1"/>
  <c r="N874" i="6" s="1"/>
  <c r="N875" i="6" a="1"/>
  <c r="N875" i="6" s="1"/>
  <c r="N876" i="6" a="1"/>
  <c r="N876" i="6" s="1"/>
  <c r="N877" i="6" a="1"/>
  <c r="N877" i="6" s="1"/>
  <c r="N878" i="6" a="1"/>
  <c r="N878" i="6" s="1"/>
  <c r="N879" i="6" a="1"/>
  <c r="N879" i="6" s="1"/>
  <c r="N880" i="6" a="1"/>
  <c r="N880" i="6" s="1"/>
  <c r="N881" i="6" a="1"/>
  <c r="N881" i="6" s="1"/>
  <c r="N882" i="6" a="1"/>
  <c r="N882" i="6" s="1"/>
  <c r="N883" i="6" a="1"/>
  <c r="N883" i="6" s="1"/>
  <c r="N884" i="6" a="1"/>
  <c r="N884" i="6" s="1"/>
  <c r="N885" i="6" a="1"/>
  <c r="N885" i="6" s="1"/>
  <c r="N886" i="6" a="1"/>
  <c r="N886" i="6" s="1"/>
  <c r="N887" i="6" a="1"/>
  <c r="N887" i="6" s="1"/>
  <c r="N888" i="6" a="1"/>
  <c r="N888" i="6" s="1"/>
  <c r="N889" i="6" a="1"/>
  <c r="N889" i="6" s="1"/>
  <c r="N890" i="6" a="1"/>
  <c r="N890" i="6" s="1"/>
  <c r="N891" i="6" a="1"/>
  <c r="N891" i="6" s="1"/>
  <c r="N892" i="6" a="1"/>
  <c r="N892" i="6" s="1"/>
  <c r="N893" i="6" a="1"/>
  <c r="N893" i="6" s="1"/>
  <c r="N894" i="6" a="1"/>
  <c r="N894" i="6" s="1"/>
  <c r="N895" i="6" a="1"/>
  <c r="N895" i="6" s="1"/>
  <c r="N896" i="6" a="1"/>
  <c r="N896" i="6" s="1"/>
  <c r="N897" i="6" a="1"/>
  <c r="N897" i="6" s="1"/>
  <c r="N898" i="6" a="1"/>
  <c r="N898" i="6" s="1"/>
  <c r="N899" i="6" a="1"/>
  <c r="N899" i="6" s="1"/>
  <c r="N900" i="6" a="1"/>
  <c r="N900" i="6" s="1"/>
  <c r="N901" i="6" a="1"/>
  <c r="N901" i="6" s="1"/>
  <c r="N902" i="6" a="1"/>
  <c r="N902" i="6" s="1"/>
  <c r="N903" i="6" a="1"/>
  <c r="N903" i="6" s="1"/>
  <c r="N904" i="6" a="1"/>
  <c r="N904" i="6" s="1"/>
  <c r="N905" i="6" a="1"/>
  <c r="N905" i="6" s="1"/>
  <c r="N906" i="6" a="1"/>
  <c r="N906" i="6" s="1"/>
  <c r="N907" i="6" a="1"/>
  <c r="N907" i="6" s="1"/>
  <c r="N908" i="6" a="1"/>
  <c r="N908" i="6" s="1"/>
  <c r="N909" i="6" a="1"/>
  <c r="N909" i="6" s="1"/>
  <c r="N910" i="6" a="1"/>
  <c r="N910" i="6" s="1"/>
  <c r="N911" i="6" a="1"/>
  <c r="N911" i="6" s="1"/>
  <c r="N912" i="6" a="1"/>
  <c r="N912" i="6" s="1"/>
  <c r="N913" i="6" a="1"/>
  <c r="N913" i="6" s="1"/>
  <c r="N914" i="6" a="1"/>
  <c r="N914" i="6" s="1"/>
  <c r="N915" i="6" a="1"/>
  <c r="N915" i="6" s="1"/>
  <c r="N916" i="6" a="1"/>
  <c r="N916" i="6" s="1"/>
  <c r="N917" i="6" a="1"/>
  <c r="N917" i="6" s="1"/>
  <c r="N918" i="6" a="1"/>
  <c r="N918" i="6" s="1"/>
  <c r="N919" i="6" a="1"/>
  <c r="N919" i="6" s="1"/>
  <c r="N920" i="6" a="1"/>
  <c r="N920" i="6" s="1"/>
  <c r="N921" i="6" a="1"/>
  <c r="N921" i="6" s="1"/>
  <c r="N922" i="6" a="1"/>
  <c r="N922" i="6" s="1"/>
  <c r="N923" i="6" a="1"/>
  <c r="N923" i="6" s="1"/>
  <c r="N924" i="6" a="1"/>
  <c r="N924" i="6" s="1"/>
  <c r="N925" i="6" a="1"/>
  <c r="N925" i="6" s="1"/>
  <c r="N926" i="6" a="1"/>
  <c r="N926" i="6" s="1"/>
  <c r="N927" i="6" a="1"/>
  <c r="N927" i="6" s="1"/>
  <c r="N928" i="6" a="1"/>
  <c r="N928" i="6" s="1"/>
  <c r="N929" i="6" a="1"/>
  <c r="N929" i="6" s="1"/>
  <c r="N930" i="6" a="1"/>
  <c r="N930" i="6" s="1"/>
  <c r="N931" i="6" a="1"/>
  <c r="N931" i="6" s="1"/>
  <c r="N932" i="6" a="1"/>
  <c r="N932" i="6" s="1"/>
  <c r="N933" i="6" a="1"/>
  <c r="N933" i="6" s="1"/>
  <c r="N934" i="6" a="1"/>
  <c r="N934" i="6" s="1"/>
  <c r="N935" i="6" a="1"/>
  <c r="N935" i="6" s="1"/>
  <c r="N936" i="6" a="1"/>
  <c r="N936" i="6" s="1"/>
  <c r="N937" i="6" a="1"/>
  <c r="N937" i="6" s="1"/>
  <c r="N938" i="6" a="1"/>
  <c r="N938" i="6" s="1"/>
  <c r="N939" i="6" a="1"/>
  <c r="N939" i="6" s="1"/>
  <c r="N940" i="6" a="1"/>
  <c r="N940" i="6" s="1"/>
  <c r="N941" i="6" a="1"/>
  <c r="N941" i="6" s="1"/>
  <c r="N942" i="6" a="1"/>
  <c r="N942" i="6" s="1"/>
  <c r="N943" i="6" a="1"/>
  <c r="N943" i="6" s="1"/>
  <c r="N944" i="6" a="1"/>
  <c r="N944" i="6" s="1"/>
  <c r="N945" i="6" a="1"/>
  <c r="N945" i="6" s="1"/>
  <c r="N946" i="6" a="1"/>
  <c r="N946" i="6" s="1"/>
  <c r="N947" i="6" a="1"/>
  <c r="N947" i="6" s="1"/>
  <c r="N948" i="6" a="1"/>
  <c r="N948" i="6" s="1"/>
  <c r="N949" i="6" a="1"/>
  <c r="N949" i="6" s="1"/>
  <c r="N950" i="6" a="1"/>
  <c r="N950" i="6" s="1"/>
  <c r="N951" i="6" a="1"/>
  <c r="N951" i="6" s="1"/>
  <c r="N952" i="6" a="1"/>
  <c r="N952" i="6" s="1"/>
  <c r="N953" i="6" a="1"/>
  <c r="N953" i="6" s="1"/>
  <c r="N954" i="6" a="1"/>
  <c r="N954" i="6" s="1"/>
  <c r="N955" i="6" a="1"/>
  <c r="N955" i="6" s="1"/>
  <c r="N956" i="6" a="1"/>
  <c r="N956" i="6" s="1"/>
  <c r="N957" i="6" a="1"/>
  <c r="N957" i="6" s="1"/>
  <c r="N958" i="6" a="1"/>
  <c r="N958" i="6" s="1"/>
  <c r="N959" i="6" a="1"/>
  <c r="N959" i="6" s="1"/>
  <c r="N960" i="6" a="1"/>
  <c r="N960" i="6" s="1"/>
  <c r="N961" i="6" a="1"/>
  <c r="N961" i="6" s="1"/>
  <c r="N962" i="6" a="1"/>
  <c r="N962" i="6" s="1"/>
  <c r="N963" i="6" a="1"/>
  <c r="N963" i="6" s="1"/>
  <c r="N964" i="6" a="1"/>
  <c r="N964" i="6" s="1"/>
  <c r="N965" i="6" a="1"/>
  <c r="N965" i="6" s="1"/>
  <c r="N966" i="6" a="1"/>
  <c r="N966" i="6" s="1"/>
  <c r="N967" i="6" a="1"/>
  <c r="N967" i="6" s="1"/>
  <c r="N968" i="6" a="1"/>
  <c r="N968" i="6" s="1"/>
  <c r="N969" i="6" a="1"/>
  <c r="N969" i="6" s="1"/>
  <c r="N970" i="6" a="1"/>
  <c r="N970" i="6" s="1"/>
  <c r="N971" i="6" a="1"/>
  <c r="N971" i="6" s="1"/>
  <c r="N972" i="6" a="1"/>
  <c r="N972" i="6" s="1"/>
  <c r="N973" i="6" a="1"/>
  <c r="N973" i="6" s="1"/>
  <c r="N974" i="6" a="1"/>
  <c r="N974" i="6" s="1"/>
  <c r="N975" i="6" a="1"/>
  <c r="N975" i="6" s="1"/>
  <c r="N976" i="6" a="1"/>
  <c r="N976" i="6" s="1"/>
  <c r="N977" i="6" a="1"/>
  <c r="N977" i="6" s="1"/>
  <c r="N978" i="6" a="1"/>
  <c r="N978" i="6" s="1"/>
  <c r="N979" i="6" a="1"/>
  <c r="N979" i="6" s="1"/>
  <c r="N980" i="6" a="1"/>
  <c r="N980" i="6" s="1"/>
  <c r="N981" i="6" a="1"/>
  <c r="N981" i="6" s="1"/>
  <c r="N982" i="6" a="1"/>
  <c r="N982" i="6" s="1"/>
  <c r="N983" i="6" a="1"/>
  <c r="N983" i="6" s="1"/>
  <c r="N984" i="6" a="1"/>
  <c r="N984" i="6" s="1"/>
  <c r="N985" i="6" a="1"/>
  <c r="N985" i="6" s="1"/>
  <c r="N986" i="6" a="1"/>
  <c r="N986" i="6" s="1"/>
  <c r="N987" i="6" a="1"/>
  <c r="N987" i="6" s="1"/>
  <c r="N988" i="6" a="1"/>
  <c r="N988" i="6" s="1"/>
  <c r="N989" i="6" a="1"/>
  <c r="N989" i="6" s="1"/>
  <c r="N990" i="6" a="1"/>
  <c r="N990" i="6" s="1"/>
  <c r="N991" i="6" a="1"/>
  <c r="N991" i="6" s="1"/>
  <c r="N992" i="6" a="1"/>
  <c r="N992" i="6" s="1"/>
  <c r="N993" i="6" a="1"/>
  <c r="N993" i="6" s="1"/>
  <c r="N994" i="6" a="1"/>
  <c r="N994" i="6" s="1"/>
  <c r="N995" i="6" a="1"/>
  <c r="N995" i="6" s="1"/>
  <c r="N996" i="6" a="1"/>
  <c r="N996" i="6" s="1"/>
  <c r="N997" i="6" a="1"/>
  <c r="N997" i="6" s="1"/>
  <c r="N998" i="6" a="1"/>
  <c r="N998" i="6" s="1"/>
  <c r="N999" i="6" a="1"/>
  <c r="N999" i="6" s="1"/>
  <c r="N1000" i="6" a="1"/>
  <c r="N1000" i="6" s="1"/>
  <c r="N1001" i="6" a="1"/>
  <c r="N1001" i="6" s="1"/>
  <c r="N1002" i="6" a="1"/>
  <c r="N1002" i="6" s="1"/>
  <c r="N1003" i="6" a="1"/>
  <c r="N1003" i="6" s="1"/>
  <c r="N1004" i="6" a="1"/>
  <c r="N1004" i="6" s="1"/>
  <c r="N1005" i="6" a="1"/>
  <c r="N1005" i="6" s="1"/>
  <c r="N1006" i="6" a="1"/>
  <c r="N1006" i="6" s="1"/>
  <c r="N1007" i="6" a="1"/>
  <c r="N1007" i="6" s="1"/>
  <c r="N1008" i="6" a="1"/>
  <c r="N1008" i="6" s="1"/>
  <c r="N1009" i="6" a="1"/>
  <c r="N1009" i="6" s="1"/>
  <c r="N1010" i="6" a="1"/>
  <c r="N1010" i="6" s="1"/>
  <c r="N1011" i="6" a="1"/>
  <c r="N1011" i="6" s="1"/>
  <c r="N1012" i="6" a="1"/>
  <c r="N1012" i="6" s="1"/>
  <c r="N1013" i="6" a="1"/>
  <c r="N1013" i="6" s="1"/>
  <c r="N1014" i="6" a="1"/>
  <c r="N1014" i="6" s="1"/>
  <c r="O1014" i="6" s="1"/>
  <c r="N1015" i="6" a="1"/>
  <c r="N1015" i="6" s="1"/>
  <c r="N1016" i="6" a="1"/>
  <c r="N1016" i="6" s="1"/>
  <c r="N1017" i="6" a="1"/>
  <c r="N1017" i="6" s="1"/>
  <c r="N1018" i="6" a="1"/>
  <c r="N1018" i="6" s="1"/>
  <c r="N1019" i="6" a="1"/>
  <c r="N1019" i="6" s="1"/>
  <c r="N1020" i="6" a="1"/>
  <c r="N1020" i="6" s="1"/>
  <c r="N1021" i="6" a="1"/>
  <c r="N1021" i="6" s="1"/>
  <c r="N1022" i="6" a="1"/>
  <c r="N1022" i="6" s="1"/>
  <c r="N1023" i="6" a="1"/>
  <c r="N1023" i="6" s="1"/>
  <c r="N1024" i="6" a="1"/>
  <c r="N1024" i="6" s="1"/>
  <c r="N1025" i="6" a="1"/>
  <c r="N1025" i="6" s="1"/>
  <c r="N1026" i="6" a="1"/>
  <c r="N1026" i="6" s="1"/>
  <c r="N1027" i="6" a="1"/>
  <c r="N1027" i="6" s="1"/>
  <c r="N1028" i="6" a="1"/>
  <c r="N1028" i="6" s="1"/>
  <c r="N1029" i="6" a="1"/>
  <c r="N1029" i="6" s="1"/>
  <c r="N1030" i="6" a="1"/>
  <c r="N1030" i="6" s="1"/>
  <c r="N1031" i="6" a="1"/>
  <c r="N1031" i="6" s="1"/>
  <c r="N1032" i="6" a="1"/>
  <c r="N1032" i="6" s="1"/>
  <c r="N1033" i="6" a="1"/>
  <c r="N1033" i="6" s="1"/>
  <c r="N1034" i="6" a="1"/>
  <c r="N1034" i="6" s="1"/>
  <c r="N1035" i="6" a="1"/>
  <c r="N1035" i="6" s="1"/>
  <c r="N1036" i="6" a="1"/>
  <c r="N1036" i="6" s="1"/>
  <c r="N1037" i="6" a="1"/>
  <c r="N1037" i="6" s="1"/>
  <c r="N1038" i="6" a="1"/>
  <c r="N1038" i="6" s="1"/>
  <c r="N1039" i="6" a="1"/>
  <c r="N1039" i="6" s="1"/>
  <c r="N1040" i="6" a="1"/>
  <c r="N1040" i="6" s="1"/>
  <c r="N1041" i="6" a="1"/>
  <c r="N1041" i="6" s="1"/>
  <c r="N1042" i="6" a="1"/>
  <c r="N1042" i="6" s="1"/>
  <c r="N1043" i="6" a="1"/>
  <c r="N1043" i="6" s="1"/>
  <c r="N1044" i="6" a="1"/>
  <c r="N1044" i="6" s="1"/>
  <c r="N1045" i="6" a="1"/>
  <c r="N1045" i="6" s="1"/>
  <c r="N1046" i="6" a="1"/>
  <c r="N1046" i="6" s="1"/>
  <c r="N1047" i="6" a="1"/>
  <c r="N1047" i="6" s="1"/>
  <c r="N1048" i="6" a="1"/>
  <c r="N1048" i="6" s="1"/>
  <c r="N1049" i="6" a="1"/>
  <c r="N1049" i="6" s="1"/>
  <c r="N1050" i="6" a="1"/>
  <c r="N1050" i="6" s="1"/>
  <c r="N1051" i="6" a="1"/>
  <c r="N1051" i="6" s="1"/>
  <c r="N1052" i="6" a="1"/>
  <c r="N1052" i="6" s="1"/>
  <c r="N1053" i="6" a="1"/>
  <c r="N1053" i="6" s="1"/>
  <c r="N1054" i="6" a="1"/>
  <c r="N1054" i="6" s="1"/>
  <c r="N1055" i="6" a="1"/>
  <c r="N1055" i="6" s="1"/>
  <c r="N1056" i="6" a="1"/>
  <c r="N1056" i="6" s="1"/>
  <c r="N1057" i="6" a="1"/>
  <c r="N1057" i="6" s="1"/>
  <c r="N1058" i="6" a="1"/>
  <c r="N1058" i="6" s="1"/>
  <c r="N1059" i="6" a="1"/>
  <c r="N1059" i="6" s="1"/>
  <c r="N1060" i="6" a="1"/>
  <c r="N1060" i="6" s="1"/>
  <c r="N1061" i="6" a="1"/>
  <c r="N1061" i="6" s="1"/>
  <c r="N1062" i="6" a="1"/>
  <c r="N1062" i="6" s="1"/>
  <c r="N1063" i="6" a="1"/>
  <c r="N1063" i="6" s="1"/>
  <c r="N1064" i="6" a="1"/>
  <c r="N1064" i="6" s="1"/>
  <c r="N1065" i="6" a="1"/>
  <c r="N1065" i="6" s="1"/>
  <c r="N1066" i="6" a="1"/>
  <c r="N1066" i="6" s="1"/>
  <c r="N1067" i="6" a="1"/>
  <c r="N1067" i="6" s="1"/>
  <c r="N1068" i="6" a="1"/>
  <c r="N1068" i="6" s="1"/>
  <c r="N1069" i="6" a="1"/>
  <c r="N1069" i="6" s="1"/>
  <c r="N1070" i="6" a="1"/>
  <c r="N1070" i="6" s="1"/>
  <c r="N1071" i="6" a="1"/>
  <c r="N1071" i="6" s="1"/>
  <c r="N1072" i="6" a="1"/>
  <c r="N1072" i="6" s="1"/>
  <c r="N1073" i="6" a="1"/>
  <c r="N1073" i="6" s="1"/>
  <c r="N1074" i="6" a="1"/>
  <c r="N1074" i="6" s="1"/>
  <c r="N1075" i="6" a="1"/>
  <c r="N1075" i="6" s="1"/>
  <c r="N1076" i="6" a="1"/>
  <c r="N1076" i="6" s="1"/>
  <c r="N1077" i="6" a="1"/>
  <c r="N1077" i="6" s="1"/>
  <c r="N1078" i="6" a="1"/>
  <c r="N1078" i="6" s="1"/>
  <c r="N1079" i="6" a="1"/>
  <c r="N1079" i="6" s="1"/>
  <c r="N1080" i="6" a="1"/>
  <c r="N1080" i="6" s="1"/>
  <c r="N1081" i="6" a="1"/>
  <c r="N1081" i="6" s="1"/>
  <c r="N1082" i="6" a="1"/>
  <c r="N1082" i="6" s="1"/>
  <c r="N1083" i="6" a="1"/>
  <c r="N1083" i="6" s="1"/>
  <c r="N1084" i="6" a="1"/>
  <c r="N1084" i="6" s="1"/>
  <c r="N1085" i="6" a="1"/>
  <c r="N1085" i="6" s="1"/>
  <c r="N1086" i="6" a="1"/>
  <c r="N1086" i="6" s="1"/>
  <c r="N1087" i="6" a="1"/>
  <c r="N1087" i="6" s="1"/>
  <c r="N1088" i="6" a="1"/>
  <c r="N1088" i="6" s="1"/>
  <c r="N1089" i="6" a="1"/>
  <c r="N1089" i="6" s="1"/>
  <c r="N1090" i="6" a="1"/>
  <c r="N1090" i="6" s="1"/>
  <c r="N1091" i="6" a="1"/>
  <c r="N1091" i="6" s="1"/>
  <c r="N1092" i="6" a="1"/>
  <c r="N1092" i="6" s="1"/>
  <c r="N1093" i="6" a="1"/>
  <c r="N1093" i="6" s="1"/>
  <c r="N1094" i="6" a="1"/>
  <c r="N1094" i="6" s="1"/>
  <c r="N1095" i="6" a="1"/>
  <c r="N1095" i="6" s="1"/>
  <c r="N1096" i="6" a="1"/>
  <c r="N1096" i="6" s="1"/>
  <c r="N1097" i="6" a="1"/>
  <c r="N1097" i="6" s="1"/>
  <c r="N1098" i="6" a="1"/>
  <c r="N1098" i="6" s="1"/>
  <c r="N1099" i="6" a="1"/>
  <c r="N1099" i="6" s="1"/>
  <c r="N1100" i="6" a="1"/>
  <c r="N1100" i="6" s="1"/>
  <c r="N1101" i="6" a="1"/>
  <c r="N1101" i="6" s="1"/>
  <c r="N1102" i="6" a="1"/>
  <c r="N1102" i="6" s="1"/>
  <c r="N1103" i="6" a="1"/>
  <c r="N1103" i="6" s="1"/>
  <c r="N1104" i="6" a="1"/>
  <c r="N1104" i="6" s="1"/>
  <c r="N1105" i="6" a="1"/>
  <c r="N1105" i="6" s="1"/>
  <c r="N1106" i="6" a="1"/>
  <c r="N1106" i="6" s="1"/>
  <c r="N1107" i="6" a="1"/>
  <c r="N1107" i="6" s="1"/>
  <c r="N1108" i="6" a="1"/>
  <c r="N1108" i="6" s="1"/>
  <c r="N1109" i="6" a="1"/>
  <c r="N1109" i="6" s="1"/>
  <c r="N1110" i="6" a="1"/>
  <c r="N1110" i="6" s="1"/>
  <c r="N1111" i="6" a="1"/>
  <c r="N1111" i="6" s="1"/>
  <c r="N1112" i="6" a="1"/>
  <c r="N1112" i="6" s="1"/>
  <c r="N1113" i="6" a="1"/>
  <c r="N1113" i="6" s="1"/>
  <c r="N1114" i="6" a="1"/>
  <c r="N1114" i="6" s="1"/>
  <c r="N1115" i="6" a="1"/>
  <c r="N1115" i="6" s="1"/>
  <c r="N1116" i="6" a="1"/>
  <c r="N1116" i="6" s="1"/>
  <c r="N1117" i="6" a="1"/>
  <c r="N1117" i="6" s="1"/>
  <c r="N1118" i="6" a="1"/>
  <c r="N1118" i="6" s="1"/>
  <c r="N1119" i="6" a="1"/>
  <c r="N1119" i="6" s="1"/>
  <c r="N1120" i="6" a="1"/>
  <c r="N1120" i="6" s="1"/>
  <c r="N1121" i="6" a="1"/>
  <c r="N1121" i="6" s="1"/>
  <c r="N1122" i="6" a="1"/>
  <c r="N1122" i="6" s="1"/>
  <c r="N1123" i="6" a="1"/>
  <c r="N1123" i="6" s="1"/>
  <c r="N1124" i="6" a="1"/>
  <c r="N1124" i="6" s="1"/>
  <c r="N1125" i="6" a="1"/>
  <c r="N1125" i="6" s="1"/>
  <c r="N1126" i="6" a="1"/>
  <c r="N1126" i="6" s="1"/>
  <c r="N1127" i="6" a="1"/>
  <c r="N1127" i="6" s="1"/>
  <c r="N1128" i="6" a="1"/>
  <c r="N1128" i="6" s="1"/>
  <c r="N1129" i="6" a="1"/>
  <c r="N1129" i="6" s="1"/>
  <c r="N1130" i="6" a="1"/>
  <c r="N1130" i="6" s="1"/>
  <c r="N1131" i="6" a="1"/>
  <c r="N1131" i="6" s="1"/>
  <c r="N1132" i="6" a="1"/>
  <c r="N1132" i="6" s="1"/>
  <c r="N1133" i="6" a="1"/>
  <c r="N1133" i="6" s="1"/>
  <c r="N1134" i="6" a="1"/>
  <c r="N1134" i="6" s="1"/>
  <c r="N1135" i="6" a="1"/>
  <c r="N1135" i="6" s="1"/>
  <c r="N1136" i="6" a="1"/>
  <c r="N1136" i="6" s="1"/>
  <c r="N1137" i="6" a="1"/>
  <c r="N1137" i="6" s="1"/>
  <c r="N1138" i="6" a="1"/>
  <c r="N1138" i="6" s="1"/>
  <c r="N1139" i="6" a="1"/>
  <c r="N1139" i="6" s="1"/>
  <c r="N1140" i="6" a="1"/>
  <c r="N1140" i="6" s="1"/>
  <c r="N1141" i="6" a="1"/>
  <c r="N1141" i="6" s="1"/>
  <c r="N1142" i="6" a="1"/>
  <c r="N1142" i="6" s="1"/>
  <c r="N1143" i="6" a="1"/>
  <c r="N1143" i="6" s="1"/>
  <c r="N1144" i="6" a="1"/>
  <c r="N1144" i="6" s="1"/>
  <c r="N1145" i="6" a="1"/>
  <c r="N1145" i="6" s="1"/>
  <c r="N1146" i="6" a="1"/>
  <c r="N1146" i="6" s="1"/>
  <c r="N1147" i="6" a="1"/>
  <c r="N1147" i="6" s="1"/>
  <c r="N1148" i="6" a="1"/>
  <c r="N1148" i="6" s="1"/>
  <c r="N1149" i="6" a="1"/>
  <c r="N1149" i="6" s="1"/>
  <c r="N1150" i="6" a="1"/>
  <c r="N1150" i="6" s="1"/>
  <c r="N1151" i="6" a="1"/>
  <c r="N1151" i="6" s="1"/>
  <c r="O1151" i="6" s="1"/>
  <c r="N1152" i="6" a="1"/>
  <c r="N1152" i="6" s="1"/>
  <c r="N1153" i="6" a="1"/>
  <c r="N1153" i="6" s="1"/>
  <c r="N1154" i="6" a="1"/>
  <c r="N1154" i="6" s="1"/>
  <c r="N1155" i="6" a="1"/>
  <c r="N1155" i="6" s="1"/>
  <c r="N1156" i="6" a="1"/>
  <c r="N1156" i="6" s="1"/>
  <c r="N1157" i="6" a="1"/>
  <c r="N1157" i="6" s="1"/>
  <c r="N1158" i="6" a="1"/>
  <c r="N1158" i="6" s="1"/>
  <c r="N1159" i="6" a="1"/>
  <c r="N1159" i="6" s="1"/>
  <c r="N1160" i="6" a="1"/>
  <c r="N1160" i="6" s="1"/>
  <c r="N1161" i="6" a="1"/>
  <c r="N1161" i="6" s="1"/>
  <c r="N1162" i="6" a="1"/>
  <c r="N1162" i="6" s="1"/>
  <c r="N1163" i="6" a="1"/>
  <c r="N1163" i="6" s="1"/>
  <c r="N1164" i="6" a="1"/>
  <c r="N1164" i="6" s="1"/>
  <c r="N1165" i="6" a="1"/>
  <c r="N1165" i="6" s="1"/>
  <c r="N1166" i="6" a="1"/>
  <c r="N1166" i="6" s="1"/>
  <c r="N1167" i="6" a="1"/>
  <c r="N1167" i="6" s="1"/>
  <c r="N1168" i="6" a="1"/>
  <c r="N1168" i="6" s="1"/>
  <c r="N1169" i="6" a="1"/>
  <c r="N1169" i="6" s="1"/>
  <c r="N1170" i="6" a="1"/>
  <c r="N1170" i="6" s="1"/>
  <c r="N1171" i="6" a="1"/>
  <c r="N1171" i="6" s="1"/>
  <c r="N1172" i="6" a="1"/>
  <c r="N1172" i="6" s="1"/>
  <c r="N1173" i="6" a="1"/>
  <c r="N1173" i="6" s="1"/>
  <c r="N1174" i="6" a="1"/>
  <c r="N1174" i="6" s="1"/>
  <c r="N1175" i="6" a="1"/>
  <c r="N1175" i="6" s="1"/>
  <c r="N1176" i="6" a="1"/>
  <c r="N1176" i="6" s="1"/>
  <c r="N1177" i="6" a="1"/>
  <c r="N1177" i="6" s="1"/>
  <c r="N1178" i="6" a="1"/>
  <c r="N1178" i="6" s="1"/>
  <c r="N1179" i="6" a="1"/>
  <c r="N1179" i="6" s="1"/>
  <c r="N1180" i="6" a="1"/>
  <c r="N1180" i="6" s="1"/>
  <c r="N1181" i="6" a="1"/>
  <c r="N1181" i="6" s="1"/>
  <c r="N1182" i="6" a="1"/>
  <c r="N1182" i="6" s="1"/>
  <c r="N1183" i="6" a="1"/>
  <c r="N1183" i="6" s="1"/>
  <c r="N1184" i="6" a="1"/>
  <c r="N1184" i="6" s="1"/>
  <c r="N1185" i="6" a="1"/>
  <c r="N1185" i="6" s="1"/>
  <c r="N1186" i="6" a="1"/>
  <c r="N1186" i="6" s="1"/>
  <c r="N1187" i="6" a="1"/>
  <c r="N1187" i="6" s="1"/>
  <c r="N1188" i="6" a="1"/>
  <c r="N1188" i="6" s="1"/>
  <c r="N1189" i="6" a="1"/>
  <c r="N1189" i="6" s="1"/>
  <c r="N1190" i="6" a="1"/>
  <c r="N1190" i="6" s="1"/>
  <c r="N1191" i="6" a="1"/>
  <c r="N1191" i="6" s="1"/>
  <c r="N1192" i="6" a="1"/>
  <c r="N1192" i="6" s="1"/>
  <c r="N1193" i="6" a="1"/>
  <c r="N1193" i="6" s="1"/>
  <c r="N1194" i="6" a="1"/>
  <c r="N1194" i="6" s="1"/>
  <c r="N1195" i="6" a="1"/>
  <c r="N1195" i="6" s="1"/>
  <c r="N1196" i="6" a="1"/>
  <c r="N1196" i="6" s="1"/>
  <c r="N1197" i="6" a="1"/>
  <c r="N1197" i="6" s="1"/>
  <c r="N1198" i="6" a="1"/>
  <c r="N1198" i="6" s="1"/>
  <c r="N1199" i="6" a="1"/>
  <c r="N1199" i="6" s="1"/>
  <c r="N1200" i="6" a="1"/>
  <c r="N1200" i="6" s="1"/>
  <c r="N1201" i="6" a="1"/>
  <c r="N1201" i="6" s="1"/>
  <c r="N1202" i="6" a="1"/>
  <c r="N1202" i="6" s="1"/>
  <c r="N1203" i="6" a="1"/>
  <c r="N1203" i="6" s="1"/>
  <c r="N1204" i="6" a="1"/>
  <c r="N1204" i="6" s="1"/>
  <c r="N1205" i="6" a="1"/>
  <c r="N1205" i="6" s="1"/>
  <c r="N1206" i="6" a="1"/>
  <c r="N1206" i="6" s="1"/>
  <c r="N1207" i="6" a="1"/>
  <c r="N1207" i="6" s="1"/>
  <c r="N1208" i="6" a="1"/>
  <c r="N1208" i="6" s="1"/>
  <c r="N1209" i="6" a="1"/>
  <c r="N1209" i="6" s="1"/>
  <c r="N1210" i="6" a="1"/>
  <c r="N1210" i="6" s="1"/>
  <c r="N1211" i="6" a="1"/>
  <c r="N1211" i="6" s="1"/>
  <c r="N1212" i="6" a="1"/>
  <c r="N1212" i="6" s="1"/>
  <c r="N1213" i="6" a="1"/>
  <c r="N1213" i="6" s="1"/>
  <c r="N1214" i="6" a="1"/>
  <c r="N1214" i="6" s="1"/>
  <c r="N1215" i="6" a="1"/>
  <c r="N1215" i="6" s="1"/>
  <c r="N1216" i="6" a="1"/>
  <c r="N1216" i="6" s="1"/>
  <c r="N1217" i="6" a="1"/>
  <c r="N1217" i="6" s="1"/>
  <c r="N1218" i="6" a="1"/>
  <c r="N1218" i="6" s="1"/>
  <c r="N1219" i="6" a="1"/>
  <c r="N1219" i="6" s="1"/>
  <c r="N1220" i="6" a="1"/>
  <c r="N1220" i="6" s="1"/>
  <c r="N1221" i="6" a="1"/>
  <c r="N1221" i="6" s="1"/>
  <c r="N1222" i="6" a="1"/>
  <c r="N1222" i="6" s="1"/>
  <c r="N1223" i="6" a="1"/>
  <c r="N1223" i="6" s="1"/>
  <c r="N1224" i="6" a="1"/>
  <c r="N1224" i="6" s="1"/>
  <c r="N1225" i="6" a="1"/>
  <c r="N1225" i="6" s="1"/>
  <c r="N1226" i="6" a="1"/>
  <c r="N1226" i="6" s="1"/>
  <c r="N1227" i="6" a="1"/>
  <c r="N1227" i="6" s="1"/>
  <c r="N1228" i="6" a="1"/>
  <c r="N1228" i="6" s="1"/>
  <c r="N1229" i="6" a="1"/>
  <c r="N1229" i="6" s="1"/>
  <c r="N1230" i="6" a="1"/>
  <c r="N1230" i="6" s="1"/>
  <c r="N1231" i="6" a="1"/>
  <c r="N1231" i="6" s="1"/>
  <c r="N1232" i="6" a="1"/>
  <c r="N1232" i="6" s="1"/>
  <c r="N1233" i="6" a="1"/>
  <c r="N1233" i="6" s="1"/>
  <c r="N1234" i="6" a="1"/>
  <c r="N1234" i="6" s="1"/>
  <c r="N1235" i="6" a="1"/>
  <c r="N1235" i="6" s="1"/>
  <c r="N1236" i="6" a="1"/>
  <c r="N1236" i="6" s="1"/>
  <c r="O1236" i="6" s="1"/>
  <c r="N1237" i="6" a="1"/>
  <c r="N1237" i="6" s="1"/>
  <c r="N1238" i="6" a="1"/>
  <c r="N1238" i="6" s="1"/>
  <c r="N1239" i="6" a="1"/>
  <c r="N1239" i="6" s="1"/>
  <c r="N1240" i="6" a="1"/>
  <c r="N1240" i="6" s="1"/>
  <c r="N1241" i="6" a="1"/>
  <c r="N1241" i="6" s="1"/>
  <c r="N1242" i="6" a="1"/>
  <c r="N1242" i="6" s="1"/>
  <c r="N1243" i="6" a="1"/>
  <c r="N1243" i="6" s="1"/>
  <c r="N1244" i="6" a="1"/>
  <c r="N1244" i="6" s="1"/>
  <c r="N1245" i="6" a="1"/>
  <c r="N1245" i="6" s="1"/>
  <c r="N1246" i="6" a="1"/>
  <c r="N1246" i="6" s="1"/>
  <c r="N1247" i="6" a="1"/>
  <c r="N1247" i="6" s="1"/>
  <c r="N1248" i="6" a="1"/>
  <c r="N1248" i="6" s="1"/>
  <c r="N1249" i="6" a="1"/>
  <c r="N1249" i="6" s="1"/>
  <c r="N1250" i="6" a="1"/>
  <c r="N1250" i="6" s="1"/>
  <c r="N1251" i="6" a="1"/>
  <c r="N1251" i="6" s="1"/>
  <c r="N1252" i="6" a="1"/>
  <c r="N1252" i="6" s="1"/>
  <c r="N1253" i="6" a="1"/>
  <c r="N1253" i="6" s="1"/>
  <c r="N1254" i="6" a="1"/>
  <c r="N1254" i="6" s="1"/>
  <c r="N1255" i="6" a="1"/>
  <c r="N1255" i="6" s="1"/>
  <c r="N1256" i="6" a="1"/>
  <c r="N1256" i="6" s="1"/>
  <c r="N1257" i="6" a="1"/>
  <c r="N1257" i="6" s="1"/>
  <c r="N1258" i="6" a="1"/>
  <c r="N1258" i="6" s="1"/>
  <c r="N1259" i="6" a="1"/>
  <c r="N1259" i="6" s="1"/>
  <c r="N1260" i="6" a="1"/>
  <c r="N1260" i="6" s="1"/>
  <c r="N1261" i="6" a="1"/>
  <c r="N1261" i="6" s="1"/>
  <c r="N1262" i="6" a="1"/>
  <c r="N1262" i="6" s="1"/>
  <c r="N1263" i="6" a="1"/>
  <c r="N1263" i="6" s="1"/>
  <c r="N1264" i="6" a="1"/>
  <c r="N1264" i="6" s="1"/>
  <c r="N1265" i="6" a="1"/>
  <c r="N1265" i="6" s="1"/>
  <c r="N1266" i="6" a="1"/>
  <c r="N1266" i="6" s="1"/>
  <c r="N1267" i="6" a="1"/>
  <c r="N1267" i="6" s="1"/>
  <c r="N1268" i="6" a="1"/>
  <c r="N1268" i="6" s="1"/>
  <c r="N1269" i="6" a="1"/>
  <c r="N1269" i="6" s="1"/>
  <c r="N1270" i="6" a="1"/>
  <c r="N1270" i="6" s="1"/>
  <c r="N1271" i="6" a="1"/>
  <c r="N1271" i="6" s="1"/>
  <c r="N1272" i="6" a="1"/>
  <c r="N1272" i="6" s="1"/>
  <c r="N1273" i="6" a="1"/>
  <c r="N1273" i="6" s="1"/>
  <c r="N1274" i="6" a="1"/>
  <c r="N1274" i="6" s="1"/>
  <c r="N1275" i="6" a="1"/>
  <c r="N1275" i="6" s="1"/>
  <c r="N1276" i="6" a="1"/>
  <c r="N1276" i="6" s="1"/>
  <c r="N1277" i="6" a="1"/>
  <c r="N1277" i="6" s="1"/>
  <c r="N1278" i="6" a="1"/>
  <c r="N1278" i="6" s="1"/>
  <c r="N1279" i="6" a="1"/>
  <c r="N1279" i="6" s="1"/>
  <c r="N1280" i="6" a="1"/>
  <c r="N1280" i="6" s="1"/>
  <c r="N1281" i="6" a="1"/>
  <c r="N1281" i="6" s="1"/>
  <c r="N1282" i="6" a="1"/>
  <c r="N1282" i="6" s="1"/>
  <c r="N1283" i="6" a="1"/>
  <c r="N1283" i="6" s="1"/>
  <c r="N1284" i="6" a="1"/>
  <c r="N1284" i="6" s="1"/>
  <c r="N1285" i="6" a="1"/>
  <c r="N1285" i="6" s="1"/>
  <c r="N1286" i="6" a="1"/>
  <c r="N1286" i="6" s="1"/>
  <c r="N1287" i="6" a="1"/>
  <c r="N1287" i="6" s="1"/>
  <c r="N1288" i="6" a="1"/>
  <c r="N1288" i="6" s="1"/>
  <c r="N1289" i="6" a="1"/>
  <c r="N1289" i="6" s="1"/>
  <c r="N1290" i="6" a="1"/>
  <c r="N1290" i="6" s="1"/>
  <c r="N1291" i="6" a="1"/>
  <c r="N1291" i="6" s="1"/>
  <c r="N1292" i="6" a="1"/>
  <c r="N1292" i="6" s="1"/>
  <c r="N1293" i="6" a="1"/>
  <c r="N1293" i="6" s="1"/>
  <c r="N1294" i="6" a="1"/>
  <c r="N1294" i="6" s="1"/>
  <c r="N1295" i="6" a="1"/>
  <c r="N1295" i="6" s="1"/>
  <c r="N1296" i="6" a="1"/>
  <c r="N1296" i="6" s="1"/>
  <c r="N1297" i="6" a="1"/>
  <c r="N1297" i="6" s="1"/>
  <c r="O1297" i="6" s="1"/>
  <c r="N1298" i="6" a="1"/>
  <c r="N1298" i="6" s="1"/>
  <c r="N1299" i="6" a="1"/>
  <c r="N1299" i="6" s="1"/>
  <c r="N1300" i="6" a="1"/>
  <c r="N1300" i="6" s="1"/>
  <c r="N1301" i="6" a="1"/>
  <c r="N1301" i="6" s="1"/>
  <c r="N1302" i="6" a="1"/>
  <c r="N1302" i="6" s="1"/>
  <c r="N1303" i="6" a="1"/>
  <c r="N1303" i="6" s="1"/>
  <c r="N1304" i="6" a="1"/>
  <c r="N1304" i="6" s="1"/>
  <c r="N1305" i="6" a="1"/>
  <c r="N1305" i="6" s="1"/>
  <c r="N1306" i="6" a="1"/>
  <c r="N1306" i="6" s="1"/>
  <c r="N1307" i="6" a="1"/>
  <c r="N1307" i="6" s="1"/>
  <c r="N1308" i="6" a="1"/>
  <c r="N1308" i="6" s="1"/>
  <c r="N1309" i="6" a="1"/>
  <c r="N1309" i="6" s="1"/>
  <c r="N1310" i="6" a="1"/>
  <c r="N1310" i="6" s="1"/>
  <c r="N1311" i="6" a="1"/>
  <c r="N1311" i="6" s="1"/>
  <c r="N1312" i="6" a="1"/>
  <c r="N1312" i="6" s="1"/>
  <c r="N1313" i="6" a="1"/>
  <c r="N1313" i="6" s="1"/>
  <c r="N1314" i="6" a="1"/>
  <c r="N1314" i="6" s="1"/>
  <c r="N1315" i="6" a="1"/>
  <c r="N1315" i="6" s="1"/>
  <c r="N1316" i="6" a="1"/>
  <c r="N1316" i="6" s="1"/>
  <c r="N1317" i="6" a="1"/>
  <c r="N1317" i="6" s="1"/>
  <c r="N1318" i="6" a="1"/>
  <c r="N1318" i="6" s="1"/>
  <c r="N1319" i="6" a="1"/>
  <c r="N1319" i="6" s="1"/>
  <c r="N1320" i="6" a="1"/>
  <c r="N1320" i="6" s="1"/>
  <c r="N1321" i="6" a="1"/>
  <c r="N1321" i="6" s="1"/>
  <c r="N1322" i="6" a="1"/>
  <c r="N1322" i="6" s="1"/>
  <c r="N1323" i="6" a="1"/>
  <c r="N1323" i="6" s="1"/>
  <c r="N1324" i="6" a="1"/>
  <c r="N1324" i="6" s="1"/>
  <c r="N1325" i="6" a="1"/>
  <c r="N1325" i="6" s="1"/>
  <c r="N1326" i="6" a="1"/>
  <c r="N1326" i="6" s="1"/>
  <c r="N1327" i="6" a="1"/>
  <c r="N1327" i="6" s="1"/>
  <c r="N1328" i="6" a="1"/>
  <c r="N1328" i="6" s="1"/>
  <c r="N1329" i="6" a="1"/>
  <c r="N1329" i="6" s="1"/>
  <c r="N1330" i="6" a="1"/>
  <c r="N1330" i="6" s="1"/>
  <c r="N1331" i="6" a="1"/>
  <c r="N1331" i="6" s="1"/>
  <c r="N1332" i="6" a="1"/>
  <c r="N1332" i="6" s="1"/>
  <c r="N1333" i="6" a="1"/>
  <c r="N1333" i="6" s="1"/>
  <c r="N1334" i="6" a="1"/>
  <c r="N1334" i="6" s="1"/>
  <c r="N1335" i="6" a="1"/>
  <c r="N1335" i="6" s="1"/>
  <c r="N1336" i="6" a="1"/>
  <c r="N1336" i="6" s="1"/>
  <c r="N1337" i="6" a="1"/>
  <c r="N1337" i="6" s="1"/>
  <c r="O1337" i="6" s="1"/>
  <c r="N1338" i="6" a="1"/>
  <c r="N1338" i="6" s="1"/>
  <c r="N1339" i="6" a="1"/>
  <c r="N1339" i="6" s="1"/>
  <c r="N1340" i="6" a="1"/>
  <c r="N1340" i="6" s="1"/>
  <c r="N1341" i="6" a="1"/>
  <c r="N1341" i="6" s="1"/>
  <c r="N1342" i="6" a="1"/>
  <c r="N1342" i="6" s="1"/>
  <c r="N1343" i="6" a="1"/>
  <c r="N1343" i="6" s="1"/>
  <c r="N1344" i="6" a="1"/>
  <c r="N1344" i="6" s="1"/>
  <c r="N1345" i="6" a="1"/>
  <c r="N1345" i="6" s="1"/>
  <c r="N1346" i="6" a="1"/>
  <c r="N1346" i="6" s="1"/>
  <c r="N1347" i="6" a="1"/>
  <c r="N1347" i="6" s="1"/>
  <c r="N1348" i="6" a="1"/>
  <c r="N1348" i="6" s="1"/>
  <c r="N1349" i="6" a="1"/>
  <c r="N1349" i="6" s="1"/>
  <c r="N1350" i="6" a="1"/>
  <c r="N1350" i="6" s="1"/>
  <c r="N1351" i="6" a="1"/>
  <c r="N1351" i="6" s="1"/>
  <c r="N1352" i="6" a="1"/>
  <c r="N1352" i="6" s="1"/>
  <c r="N1353" i="6" a="1"/>
  <c r="N1353" i="6" s="1"/>
  <c r="N1354" i="6" a="1"/>
  <c r="N1354" i="6" s="1"/>
  <c r="N1355" i="6" a="1"/>
  <c r="N1355" i="6" s="1"/>
  <c r="N1356" i="6" a="1"/>
  <c r="N1356" i="6" s="1"/>
  <c r="N1357" i="6" a="1"/>
  <c r="N1357" i="6" s="1"/>
  <c r="N1358" i="6" a="1"/>
  <c r="N1358" i="6" s="1"/>
  <c r="N1359" i="6" a="1"/>
  <c r="N1359" i="6" s="1"/>
  <c r="N1360" i="6" a="1"/>
  <c r="N1360" i="6" s="1"/>
  <c r="N1361" i="6" a="1"/>
  <c r="N1361" i="6" s="1"/>
  <c r="N1362" i="6" a="1"/>
  <c r="N1362" i="6" s="1"/>
  <c r="O1362" i="6" s="1"/>
  <c r="N1363" i="6" a="1"/>
  <c r="N1363" i="6" s="1"/>
  <c r="N1364" i="6" a="1"/>
  <c r="N1364" i="6" s="1"/>
  <c r="N1365" i="6" a="1"/>
  <c r="N1365" i="6" s="1"/>
  <c r="N1366" i="6" a="1"/>
  <c r="N1366" i="6" s="1"/>
  <c r="N1367" i="6" a="1"/>
  <c r="N1367" i="6" s="1"/>
  <c r="N1368" i="6" a="1"/>
  <c r="N1368" i="6" s="1"/>
  <c r="N1369" i="6" a="1"/>
  <c r="N1369" i="6" s="1"/>
  <c r="N1370" i="6" a="1"/>
  <c r="N1370" i="6" s="1"/>
  <c r="N1371" i="6" a="1"/>
  <c r="N1371" i="6" s="1"/>
  <c r="N1372" i="6" a="1"/>
  <c r="N1372" i="6" s="1"/>
  <c r="N1373" i="6" a="1"/>
  <c r="N1373" i="6" s="1"/>
  <c r="N1374" i="6" a="1"/>
  <c r="N1374" i="6" s="1"/>
  <c r="N1375" i="6" a="1"/>
  <c r="N1375" i="6" s="1"/>
  <c r="N1376" i="6" a="1"/>
  <c r="N1376" i="6" s="1"/>
  <c r="N1377" i="6" a="1"/>
  <c r="N1377" i="6" s="1"/>
  <c r="N1378" i="6" a="1"/>
  <c r="N1378" i="6" s="1"/>
  <c r="N1379" i="6" a="1"/>
  <c r="N1379" i="6" s="1"/>
  <c r="N1380" i="6" a="1"/>
  <c r="N1380" i="6" s="1"/>
  <c r="N1381" i="6" a="1"/>
  <c r="N1381" i="6" s="1"/>
  <c r="N1382" i="6" a="1"/>
  <c r="N1382" i="6" s="1"/>
  <c r="N1383" i="6" a="1"/>
  <c r="N1383" i="6" s="1"/>
  <c r="N1384" i="6" a="1"/>
  <c r="N1384" i="6" s="1"/>
  <c r="O1384" i="6" s="1"/>
  <c r="N1385" i="6" a="1"/>
  <c r="N1385" i="6" s="1"/>
  <c r="N1386" i="6" a="1"/>
  <c r="N1386" i="6" s="1"/>
  <c r="N1387" i="6" a="1"/>
  <c r="N1387" i="6" s="1"/>
  <c r="O1387" i="6" s="1"/>
  <c r="N1388" i="6" a="1"/>
  <c r="N1388" i="6" s="1"/>
  <c r="N1389" i="6" a="1"/>
  <c r="N1389" i="6" s="1"/>
  <c r="N1390" i="6" a="1"/>
  <c r="N1390" i="6" s="1"/>
  <c r="N1391" i="6" a="1"/>
  <c r="N1391" i="6" s="1"/>
  <c r="N1392" i="6" a="1"/>
  <c r="N1392" i="6" s="1"/>
  <c r="N1393" i="6" a="1"/>
  <c r="N1393" i="6" s="1"/>
  <c r="N1394" i="6" a="1"/>
  <c r="N1394" i="6" s="1"/>
  <c r="N1395" i="6" a="1"/>
  <c r="N1395" i="6" s="1"/>
  <c r="N1396" i="6" a="1"/>
  <c r="N1396" i="6" s="1"/>
  <c r="N1397" i="6" a="1"/>
  <c r="N1397" i="6" s="1"/>
  <c r="N1398" i="6" a="1"/>
  <c r="N1398" i="6" s="1"/>
  <c r="N1399" i="6" a="1"/>
  <c r="N1399" i="6" s="1"/>
  <c r="N1400" i="6" a="1"/>
  <c r="N1400" i="6" s="1"/>
  <c r="N1401" i="6" a="1"/>
  <c r="N1401" i="6" s="1"/>
  <c r="N1402" i="6" a="1"/>
  <c r="N1402" i="6" s="1"/>
  <c r="N1403" i="6" a="1"/>
  <c r="N1403" i="6" s="1"/>
  <c r="N1404" i="6" a="1"/>
  <c r="N1404" i="6" s="1"/>
  <c r="N1405" i="6" a="1"/>
  <c r="N1405" i="6" s="1"/>
  <c r="N1406" i="6" a="1"/>
  <c r="N1406" i="6" s="1"/>
  <c r="O1406" i="6" s="1"/>
  <c r="N1407" i="6" a="1"/>
  <c r="N1407" i="6" s="1"/>
  <c r="N1408" i="6" a="1"/>
  <c r="N1408" i="6" s="1"/>
  <c r="N1409" i="6" a="1"/>
  <c r="N1409" i="6" s="1"/>
  <c r="N1410" i="6" a="1"/>
  <c r="N1410" i="6" s="1"/>
  <c r="N1411" i="6" a="1"/>
  <c r="N1411" i="6" s="1"/>
  <c r="N1412" i="6" a="1"/>
  <c r="N1412" i="6" s="1"/>
  <c r="N1413" i="6" a="1"/>
  <c r="N1413" i="6" s="1"/>
  <c r="N1414" i="6" a="1"/>
  <c r="N1414" i="6" s="1"/>
  <c r="N1415" i="6" a="1"/>
  <c r="N1415" i="6" s="1"/>
  <c r="N1416" i="6" a="1"/>
  <c r="N1416" i="6" s="1"/>
  <c r="N1417" i="6" a="1"/>
  <c r="N1417" i="6" s="1"/>
  <c r="N1418" i="6" a="1"/>
  <c r="N1418" i="6" s="1"/>
  <c r="N1419" i="6" a="1"/>
  <c r="N1419" i="6" s="1"/>
  <c r="N1420" i="6" a="1"/>
  <c r="N1420" i="6" s="1"/>
  <c r="N1421" i="6" a="1"/>
  <c r="N1421" i="6" s="1"/>
  <c r="N1422" i="6" a="1"/>
  <c r="N1422" i="6" s="1"/>
  <c r="N1423" i="6" a="1"/>
  <c r="N1423" i="6" s="1"/>
  <c r="N1424" i="6" a="1"/>
  <c r="N1424" i="6" s="1"/>
  <c r="N1425" i="6" a="1"/>
  <c r="N1425" i="6" s="1"/>
  <c r="N1426" i="6" a="1"/>
  <c r="N1426" i="6" s="1"/>
  <c r="N1427" i="6" a="1"/>
  <c r="N1427" i="6" s="1"/>
  <c r="O1427" i="6" s="1"/>
  <c r="N1428" i="6" a="1"/>
  <c r="N1428" i="6" s="1"/>
  <c r="N1429" i="6" a="1"/>
  <c r="N1429" i="6" s="1"/>
  <c r="N1430" i="6" a="1"/>
  <c r="N1430" i="6" s="1"/>
  <c r="N1431" i="6" a="1"/>
  <c r="N1431" i="6" s="1"/>
  <c r="N1432" i="6" a="1"/>
  <c r="N1432" i="6" s="1"/>
  <c r="N1433" i="6" a="1"/>
  <c r="N1433" i="6" s="1"/>
  <c r="N1434" i="6" a="1"/>
  <c r="N1434" i="6" s="1"/>
  <c r="N1435" i="6" a="1"/>
  <c r="N1435" i="6" s="1"/>
  <c r="N1436" i="6" a="1"/>
  <c r="N1436" i="6" s="1"/>
  <c r="N1437" i="6" a="1"/>
  <c r="N1437" i="6" s="1"/>
  <c r="N1438" i="6" a="1"/>
  <c r="N1438" i="6" s="1"/>
  <c r="N1439" i="6" a="1"/>
  <c r="N1439" i="6" s="1"/>
  <c r="N1440" i="6" a="1"/>
  <c r="N1440" i="6" s="1"/>
  <c r="N1441" i="6" a="1"/>
  <c r="N1441" i="6" s="1"/>
  <c r="N1442" i="6" a="1"/>
  <c r="N1442" i="6" s="1"/>
  <c r="N1443" i="6" a="1"/>
  <c r="N1443" i="6" s="1"/>
  <c r="N1444" i="6" a="1"/>
  <c r="N1444" i="6" s="1"/>
  <c r="N1445" i="6" a="1"/>
  <c r="N1445" i="6" s="1"/>
  <c r="N1446" i="6" a="1"/>
  <c r="N1446" i="6" s="1"/>
  <c r="N1447" i="6" a="1"/>
  <c r="N1447" i="6" s="1"/>
  <c r="N1448" i="6" a="1"/>
  <c r="N1448" i="6" s="1"/>
  <c r="N1449" i="6" a="1"/>
  <c r="N1449" i="6" s="1"/>
  <c r="O1449" i="6" s="1"/>
  <c r="N1450" i="6" a="1"/>
  <c r="N1450" i="6" s="1"/>
  <c r="N1451" i="6" a="1"/>
  <c r="N1451" i="6" s="1"/>
  <c r="N1452" i="6" a="1"/>
  <c r="N1452" i="6" s="1"/>
  <c r="N1453" i="6" a="1"/>
  <c r="N1453" i="6" s="1"/>
  <c r="N1454" i="6" a="1"/>
  <c r="N1454" i="6" s="1"/>
  <c r="N1455" i="6" a="1"/>
  <c r="N1455" i="6" s="1"/>
  <c r="N1456" i="6" a="1"/>
  <c r="N1456" i="6" s="1"/>
  <c r="N1457" i="6" a="1"/>
  <c r="N1457" i="6" s="1"/>
  <c r="N1458" i="6" a="1"/>
  <c r="N1458" i="6" s="1"/>
  <c r="N1459" i="6" a="1"/>
  <c r="N1459" i="6" s="1"/>
  <c r="N1460" i="6" a="1"/>
  <c r="N1460" i="6" s="1"/>
  <c r="N1461" i="6" a="1"/>
  <c r="N1461" i="6" s="1"/>
  <c r="N1462" i="6" a="1"/>
  <c r="N1462" i="6" s="1"/>
  <c r="N1463" i="6" a="1"/>
  <c r="N1463" i="6" s="1"/>
  <c r="N1464" i="6" a="1"/>
  <c r="N1464" i="6" s="1"/>
  <c r="N1465" i="6" a="1"/>
  <c r="N1465" i="6" s="1"/>
  <c r="N1466" i="6" a="1"/>
  <c r="N1466" i="6" s="1"/>
  <c r="N1467" i="6" a="1"/>
  <c r="N1467" i="6" s="1"/>
  <c r="N1468" i="6" a="1"/>
  <c r="N1468" i="6" s="1"/>
  <c r="N1469" i="6" a="1"/>
  <c r="N1469" i="6" s="1"/>
  <c r="N1470" i="6" a="1"/>
  <c r="N1470" i="6" s="1"/>
  <c r="O1470" i="6" s="1"/>
  <c r="N1471" i="6" a="1"/>
  <c r="N1471" i="6" s="1"/>
  <c r="N1472" i="6" a="1"/>
  <c r="N1472" i="6" s="1"/>
  <c r="N1473" i="6" a="1"/>
  <c r="N1473" i="6" s="1"/>
  <c r="N1474" i="6" a="1"/>
  <c r="N1474" i="6" s="1"/>
  <c r="N1475" i="6" a="1"/>
  <c r="N1475" i="6" s="1"/>
  <c r="N1476" i="6" a="1"/>
  <c r="N1476" i="6" s="1"/>
  <c r="N1477" i="6" a="1"/>
  <c r="N1477" i="6" s="1"/>
  <c r="N1478" i="6" a="1"/>
  <c r="N1478" i="6" s="1"/>
  <c r="N1479" i="6" a="1"/>
  <c r="N1479" i="6" s="1"/>
  <c r="N1480" i="6" a="1"/>
  <c r="N1480" i="6" s="1"/>
  <c r="N1481" i="6" a="1"/>
  <c r="N1481" i="6" s="1"/>
  <c r="N1482" i="6" a="1"/>
  <c r="N1482" i="6" s="1"/>
  <c r="N1483" i="6" a="1"/>
  <c r="N1483" i="6" s="1"/>
  <c r="N1484" i="6" a="1"/>
  <c r="N1484" i="6" s="1"/>
  <c r="N1485" i="6" a="1"/>
  <c r="N1485" i="6" s="1"/>
  <c r="N1486" i="6" a="1"/>
  <c r="N1486" i="6" s="1"/>
  <c r="N1487" i="6" a="1"/>
  <c r="N1487" i="6" s="1"/>
  <c r="N1488" i="6" a="1"/>
  <c r="N1488" i="6" s="1"/>
  <c r="N1489" i="6" a="1"/>
  <c r="N1489" i="6" s="1"/>
  <c r="N1490" i="6" a="1"/>
  <c r="N1490" i="6" s="1"/>
  <c r="N1491" i="6" a="1"/>
  <c r="N1491" i="6" s="1"/>
  <c r="N1492" i="6" a="1"/>
  <c r="N1492" i="6" s="1"/>
  <c r="O1492" i="6" s="1"/>
  <c r="N1493" i="6" a="1"/>
  <c r="N1493" i="6" s="1"/>
  <c r="N1494" i="6" a="1"/>
  <c r="N1494" i="6" s="1"/>
  <c r="N1495" i="6" a="1"/>
  <c r="N1495" i="6" s="1"/>
  <c r="N1496" i="6" a="1"/>
  <c r="N1496" i="6" s="1"/>
  <c r="N1497" i="6" a="1"/>
  <c r="N1497" i="6" s="1"/>
  <c r="N1498" i="6" a="1"/>
  <c r="N1498" i="6" s="1"/>
  <c r="N1499" i="6" a="1"/>
  <c r="N1499" i="6" s="1"/>
  <c r="N1500" i="6" a="1"/>
  <c r="N1500" i="6" s="1"/>
  <c r="N1501" i="6" a="1"/>
  <c r="N1501" i="6" s="1"/>
  <c r="N1502" i="6" a="1"/>
  <c r="N1502" i="6" s="1"/>
  <c r="N1503" i="6" a="1"/>
  <c r="N1503" i="6" s="1"/>
  <c r="N1504" i="6" a="1"/>
  <c r="N1504" i="6" s="1"/>
  <c r="N1505" i="6" a="1"/>
  <c r="N1505" i="6" s="1"/>
  <c r="N1506" i="6" a="1"/>
  <c r="N1506" i="6" s="1"/>
  <c r="N1507" i="6" a="1"/>
  <c r="N1507" i="6" s="1"/>
  <c r="N1508" i="6" a="1"/>
  <c r="N1508" i="6" s="1"/>
  <c r="N1509" i="6" a="1"/>
  <c r="N1509" i="6" s="1"/>
  <c r="N1510" i="6" a="1"/>
  <c r="N1510" i="6" s="1"/>
  <c r="O1510" i="6" s="1"/>
  <c r="N1511" i="6" a="1"/>
  <c r="N1511" i="6" s="1"/>
  <c r="N1512" i="6" a="1"/>
  <c r="N1512" i="6" s="1"/>
  <c r="N1513" i="6" a="1"/>
  <c r="N1513" i="6" s="1"/>
  <c r="N1514" i="6" a="1"/>
  <c r="N1514" i="6" s="1"/>
  <c r="N1515" i="6" a="1"/>
  <c r="N1515" i="6" s="1"/>
  <c r="N1516" i="6" a="1"/>
  <c r="N1516" i="6" s="1"/>
  <c r="N1517" i="6" a="1"/>
  <c r="N1517" i="6" s="1"/>
  <c r="N1518" i="6" a="1"/>
  <c r="N1518" i="6" s="1"/>
  <c r="N1519" i="6" a="1"/>
  <c r="N1519" i="6" s="1"/>
  <c r="N1520" i="6" a="1"/>
  <c r="N1520" i="6" s="1"/>
  <c r="N1521" i="6" a="1"/>
  <c r="N1521" i="6" s="1"/>
  <c r="N1522" i="6" a="1"/>
  <c r="N1522" i="6" s="1"/>
  <c r="N1523" i="6" a="1"/>
  <c r="N1523" i="6" s="1"/>
  <c r="N1524" i="6" a="1"/>
  <c r="N1524" i="6" s="1"/>
  <c r="N1525" i="6" a="1"/>
  <c r="N1525" i="6" s="1"/>
  <c r="N1526" i="6" a="1"/>
  <c r="N1526" i="6" s="1"/>
  <c r="N1527" i="6" a="1"/>
  <c r="N1527" i="6" s="1"/>
  <c r="N1528" i="6" a="1"/>
  <c r="N1528" i="6" s="1"/>
  <c r="O1528" i="6" s="1"/>
  <c r="N1529" i="6" a="1"/>
  <c r="N1529" i="6" s="1"/>
  <c r="N1530" i="6" a="1"/>
  <c r="N1530" i="6" s="1"/>
  <c r="N1531" i="6" a="1"/>
  <c r="N1531" i="6" s="1"/>
  <c r="N1532" i="6" a="1"/>
  <c r="N1532" i="6" s="1"/>
  <c r="N1533" i="6" a="1"/>
  <c r="N1533" i="6" s="1"/>
  <c r="N1534" i="6" a="1"/>
  <c r="N1534" i="6" s="1"/>
  <c r="N1535" i="6" a="1"/>
  <c r="N1535" i="6" s="1"/>
  <c r="N1536" i="6" a="1"/>
  <c r="N1536" i="6" s="1"/>
  <c r="N1537" i="6" a="1"/>
  <c r="N1537" i="6" s="1"/>
  <c r="N1538" i="6" a="1"/>
  <c r="N1538" i="6" s="1"/>
  <c r="N1539" i="6" a="1"/>
  <c r="N1539" i="6" s="1"/>
  <c r="N1540" i="6" a="1"/>
  <c r="N1540" i="6" s="1"/>
  <c r="N1541" i="6" a="1"/>
  <c r="N1541" i="6" s="1"/>
  <c r="N1542" i="6" a="1"/>
  <c r="N1542" i="6" s="1"/>
  <c r="N1543" i="6" a="1"/>
  <c r="N1543" i="6" s="1"/>
  <c r="N1544" i="6" a="1"/>
  <c r="N1544" i="6" s="1"/>
  <c r="N1545" i="6" a="1"/>
  <c r="N1545" i="6" s="1"/>
  <c r="N1546" i="6" a="1"/>
  <c r="N1546" i="6" s="1"/>
  <c r="O1546" i="6" s="1"/>
  <c r="N1547" i="6" a="1"/>
  <c r="N1547" i="6" s="1"/>
  <c r="N1548" i="6" a="1"/>
  <c r="N1548" i="6" s="1"/>
  <c r="N1549" i="6" a="1"/>
  <c r="N1549" i="6" s="1"/>
  <c r="N1550" i="6" a="1"/>
  <c r="N1550" i="6" s="1"/>
  <c r="N1551" i="6" a="1"/>
  <c r="N1551" i="6" s="1"/>
  <c r="N1552" i="6" a="1"/>
  <c r="N1552" i="6" s="1"/>
  <c r="N1553" i="6" a="1"/>
  <c r="N1553" i="6" s="1"/>
  <c r="N1554" i="6" a="1"/>
  <c r="N1554" i="6" s="1"/>
  <c r="N1555" i="6" a="1"/>
  <c r="N1555" i="6" s="1"/>
  <c r="N1556" i="6" a="1"/>
  <c r="N1556" i="6" s="1"/>
  <c r="N1557" i="6" a="1"/>
  <c r="N1557" i="6" s="1"/>
  <c r="N1558" i="6" a="1"/>
  <c r="N1558" i="6" s="1"/>
  <c r="N1559" i="6" a="1"/>
  <c r="N1559" i="6" s="1"/>
  <c r="N1560" i="6" a="1"/>
  <c r="N1560" i="6" s="1"/>
  <c r="N1561" i="6" a="1"/>
  <c r="N1561" i="6" s="1"/>
  <c r="N1562" i="6" a="1"/>
  <c r="N1562" i="6" s="1"/>
  <c r="N1563" i="6" a="1"/>
  <c r="N1563" i="6" s="1"/>
  <c r="N1564" i="6" a="1"/>
  <c r="N1564" i="6" s="1"/>
  <c r="O1564" i="6" s="1"/>
  <c r="N1565" i="6" a="1"/>
  <c r="N1565" i="6" s="1"/>
  <c r="N1566" i="6" a="1"/>
  <c r="N1566" i="6" s="1"/>
  <c r="N1567" i="6" a="1"/>
  <c r="N1567" i="6" s="1"/>
  <c r="N1568" i="6" a="1"/>
  <c r="N1568" i="6" s="1"/>
  <c r="N1569" i="6" a="1"/>
  <c r="N1569" i="6" s="1"/>
  <c r="N1570" i="6" a="1"/>
  <c r="N1570" i="6" s="1"/>
  <c r="N1571" i="6" a="1"/>
  <c r="N1571" i="6" s="1"/>
  <c r="N1572" i="6" a="1"/>
  <c r="N1572" i="6" s="1"/>
  <c r="N1573" i="6" a="1"/>
  <c r="N1573" i="6" s="1"/>
  <c r="N1574" i="6" a="1"/>
  <c r="N1574" i="6" s="1"/>
  <c r="N1575" i="6" a="1"/>
  <c r="N1575" i="6" s="1"/>
  <c r="N1576" i="6" a="1"/>
  <c r="N1576" i="6" s="1"/>
  <c r="N1577" i="6" a="1"/>
  <c r="N1577" i="6" s="1"/>
  <c r="N1578" i="6" a="1"/>
  <c r="N1578" i="6" s="1"/>
  <c r="N1579" i="6" a="1"/>
  <c r="N1579" i="6" s="1"/>
  <c r="N1580" i="6" a="1"/>
  <c r="N1580" i="6" s="1"/>
  <c r="N1581" i="6" a="1"/>
  <c r="N1581" i="6" s="1"/>
  <c r="N1582" i="6" a="1"/>
  <c r="N1582" i="6" s="1"/>
  <c r="O1582" i="6" s="1"/>
  <c r="N1583" i="6" a="1"/>
  <c r="N1583" i="6" s="1"/>
  <c r="N1584" i="6" a="1"/>
  <c r="N1584" i="6" s="1"/>
  <c r="N1585" i="6" a="1"/>
  <c r="N1585" i="6" s="1"/>
  <c r="N1586" i="6" a="1"/>
  <c r="N1586" i="6" s="1"/>
  <c r="N1587" i="6" a="1"/>
  <c r="N1587" i="6" s="1"/>
  <c r="N1588" i="6" a="1"/>
  <c r="N1588" i="6" s="1"/>
  <c r="N1589" i="6" a="1"/>
  <c r="N1589" i="6" s="1"/>
  <c r="N1590" i="6" a="1"/>
  <c r="N1590" i="6" s="1"/>
  <c r="N1591" i="6" a="1"/>
  <c r="N1591" i="6" s="1"/>
  <c r="N1592" i="6" a="1"/>
  <c r="N1592" i="6" s="1"/>
  <c r="N1593" i="6" a="1"/>
  <c r="N1593" i="6" s="1"/>
  <c r="N1594" i="6" a="1"/>
  <c r="N1594" i="6" s="1"/>
  <c r="N1595" i="6" a="1"/>
  <c r="N1595" i="6" s="1"/>
  <c r="N1596" i="6" a="1"/>
  <c r="N1596" i="6" s="1"/>
  <c r="O1596" i="6" s="1"/>
  <c r="N1597" i="6" a="1"/>
  <c r="N1597" i="6" s="1"/>
  <c r="N1598" i="6" a="1"/>
  <c r="N1598" i="6" s="1"/>
  <c r="N1599" i="6" a="1"/>
  <c r="N1599" i="6" s="1"/>
  <c r="N1600" i="6" a="1"/>
  <c r="N1600" i="6" s="1"/>
  <c r="N1601" i="6" a="1"/>
  <c r="N1601" i="6" s="1"/>
  <c r="N1602" i="6" a="1"/>
  <c r="N1602" i="6" s="1"/>
  <c r="N1603" i="6" a="1"/>
  <c r="N1603" i="6" s="1"/>
  <c r="N1604" i="6" a="1"/>
  <c r="N1604" i="6" s="1"/>
  <c r="N1605" i="6" a="1"/>
  <c r="N1605" i="6" s="1"/>
  <c r="N1606" i="6" a="1"/>
  <c r="N1606" i="6" s="1"/>
  <c r="N1607" i="6" a="1"/>
  <c r="N1607" i="6" s="1"/>
  <c r="N1608" i="6" a="1"/>
  <c r="N1608" i="6" s="1"/>
  <c r="N1609" i="6" a="1"/>
  <c r="N1609" i="6" s="1"/>
  <c r="O1609" i="6" s="1"/>
  <c r="N1610" i="6" a="1"/>
  <c r="N1610" i="6" s="1"/>
  <c r="N1611" i="6" a="1"/>
  <c r="N1611" i="6" s="1"/>
  <c r="N1612" i="6" a="1"/>
  <c r="N1612" i="6" s="1"/>
  <c r="N1613" i="6" a="1"/>
  <c r="N1613" i="6" s="1"/>
  <c r="N1614" i="6" a="1"/>
  <c r="N1614" i="6" s="1"/>
  <c r="N1615" i="6" a="1"/>
  <c r="N1615" i="6" s="1"/>
  <c r="N1616" i="6" a="1"/>
  <c r="N1616" i="6" s="1"/>
  <c r="N1617" i="6" a="1"/>
  <c r="N1617" i="6" s="1"/>
  <c r="N1618" i="6" a="1"/>
  <c r="N1618" i="6" s="1"/>
  <c r="N1619" i="6" a="1"/>
  <c r="N1619" i="6" s="1"/>
  <c r="N1620" i="6" a="1"/>
  <c r="N1620" i="6" s="1"/>
  <c r="N1621" i="6" a="1"/>
  <c r="N1621" i="6" s="1"/>
  <c r="N1622" i="6" a="1"/>
  <c r="N1622" i="6" s="1"/>
  <c r="N1623" i="6" a="1"/>
  <c r="N1623" i="6" s="1"/>
  <c r="N1624" i="6" a="1"/>
  <c r="N1624" i="6" s="1"/>
  <c r="O1624" i="6" s="1"/>
  <c r="N1625" i="6" a="1"/>
  <c r="N1625" i="6" s="1"/>
  <c r="N1626" i="6" a="1"/>
  <c r="N1626" i="6" s="1"/>
  <c r="O1626" i="6" s="1"/>
  <c r="N1627" i="6" a="1"/>
  <c r="N1627" i="6" s="1"/>
  <c r="N1628" i="6" a="1"/>
  <c r="N1628" i="6" s="1"/>
  <c r="N1629" i="6" a="1"/>
  <c r="N1629" i="6" s="1"/>
  <c r="N1630" i="6" a="1"/>
  <c r="N1630" i="6" s="1"/>
  <c r="N1631" i="6" a="1"/>
  <c r="N1631" i="6" s="1"/>
  <c r="N1632" i="6" a="1"/>
  <c r="N1632" i="6" s="1"/>
  <c r="N1633" i="6" a="1"/>
  <c r="N1633" i="6" s="1"/>
  <c r="N1634" i="6" a="1"/>
  <c r="N1634" i="6" s="1"/>
  <c r="N1635" i="6" a="1"/>
  <c r="N1635" i="6" s="1"/>
  <c r="N1636" i="6" a="1"/>
  <c r="N1636" i="6" s="1"/>
  <c r="N1637" i="6" a="1"/>
  <c r="N1637" i="6" s="1"/>
  <c r="N1638" i="6" a="1"/>
  <c r="N1638" i="6" s="1"/>
  <c r="O1638" i="6" s="1"/>
  <c r="N1639" i="6" a="1"/>
  <c r="N1639" i="6" s="1"/>
  <c r="N1640" i="6" a="1"/>
  <c r="N1640" i="6" s="1"/>
  <c r="N1641" i="6" a="1"/>
  <c r="N1641" i="6" s="1"/>
  <c r="N1642" i="6" a="1"/>
  <c r="N1642" i="6" s="1"/>
  <c r="N1643" i="6" a="1"/>
  <c r="N1643" i="6" s="1"/>
  <c r="N1644" i="6" a="1"/>
  <c r="N1644" i="6" s="1"/>
  <c r="N1645" i="6" a="1"/>
  <c r="N1645" i="6" s="1"/>
  <c r="N1646" i="6" a="1"/>
  <c r="N1646" i="6" s="1"/>
  <c r="N1647" i="6" a="1"/>
  <c r="N1647" i="6" s="1"/>
  <c r="N1648" i="6" a="1"/>
  <c r="N1648" i="6" s="1"/>
  <c r="O1648" i="6" s="1"/>
  <c r="N1649" i="6" a="1"/>
  <c r="N1649" i="6" s="1"/>
  <c r="O1649" i="6" s="1"/>
  <c r="N1650" i="6" a="1"/>
  <c r="N1650" i="6" s="1"/>
  <c r="N1651" i="6" a="1"/>
  <c r="N1651" i="6" s="1"/>
  <c r="N1652" i="6" a="1"/>
  <c r="N1652" i="6" s="1"/>
  <c r="N1653" i="6" a="1"/>
  <c r="N1653" i="6" s="1"/>
  <c r="N1654" i="6" a="1"/>
  <c r="N1654" i="6" s="1"/>
  <c r="N1655" i="6" a="1"/>
  <c r="N1655" i="6" s="1"/>
  <c r="N1656" i="6" a="1"/>
  <c r="N1656" i="6" s="1"/>
  <c r="N1657" i="6" a="1"/>
  <c r="N1657" i="6" s="1"/>
  <c r="N1658" i="6" a="1"/>
  <c r="N1658" i="6" s="1"/>
  <c r="O1658" i="6" s="1"/>
  <c r="N1659" i="6" a="1"/>
  <c r="N1659" i="6" s="1"/>
  <c r="N1660" i="6" a="1"/>
  <c r="N1660" i="6" s="1"/>
  <c r="N1661" i="6" a="1"/>
  <c r="N1661" i="6" s="1"/>
  <c r="N1662" i="6" a="1"/>
  <c r="N1662" i="6" s="1"/>
  <c r="N1663" i="6" a="1"/>
  <c r="N1663" i="6" s="1"/>
  <c r="N1664" i="6" a="1"/>
  <c r="N1664" i="6" s="1"/>
  <c r="N1665" i="6" a="1"/>
  <c r="N1665" i="6" s="1"/>
  <c r="N1666" i="6" a="1"/>
  <c r="N1666" i="6" s="1"/>
  <c r="N1667" i="6" a="1"/>
  <c r="N1667" i="6" s="1"/>
  <c r="N1668" i="6" a="1"/>
  <c r="N1668" i="6" s="1"/>
  <c r="N1669" i="6" a="1"/>
  <c r="N1669" i="6" s="1"/>
  <c r="O1669" i="6" s="1"/>
  <c r="N1670" i="6" a="1"/>
  <c r="N1670" i="6" s="1"/>
  <c r="N1671" i="6" a="1"/>
  <c r="N1671" i="6" s="1"/>
  <c r="N1672" i="6" a="1"/>
  <c r="N1672" i="6" s="1"/>
  <c r="N1673" i="6" a="1"/>
  <c r="N1673" i="6" s="1"/>
  <c r="N1674" i="6" a="1"/>
  <c r="N1674" i="6" s="1"/>
  <c r="N1675" i="6" a="1"/>
  <c r="N1675" i="6" s="1"/>
  <c r="N1676" i="6" a="1"/>
  <c r="N1676" i="6" s="1"/>
  <c r="N1677" i="6" a="1"/>
  <c r="N1677" i="6" s="1"/>
  <c r="N1678" i="6" a="1"/>
  <c r="N1678" i="6" s="1"/>
  <c r="N1679" i="6" a="1"/>
  <c r="N1679" i="6" s="1"/>
  <c r="O1679" i="6" s="1"/>
  <c r="N1680" i="6" a="1"/>
  <c r="N1680" i="6" s="1"/>
  <c r="O1680" i="6" s="1"/>
  <c r="N1681" i="6" a="1"/>
  <c r="N1681" i="6" s="1"/>
  <c r="N1682" i="6" a="1"/>
  <c r="N1682" i="6" s="1"/>
  <c r="N1683" i="6" a="1"/>
  <c r="N1683" i="6" s="1"/>
  <c r="N1684" i="6" a="1"/>
  <c r="N1684" i="6" s="1"/>
  <c r="N1685" i="6" a="1"/>
  <c r="N1685" i="6" s="1"/>
  <c r="N1686" i="6" a="1"/>
  <c r="N1686" i="6" s="1"/>
  <c r="N1687" i="6" a="1"/>
  <c r="N1687" i="6" s="1"/>
  <c r="N1688" i="6" a="1"/>
  <c r="N1688" i="6" s="1"/>
  <c r="O1688" i="6" s="1"/>
  <c r="N1689" i="6" a="1"/>
  <c r="N1689" i="6" s="1"/>
  <c r="N1690" i="6" a="1"/>
  <c r="N1690" i="6" s="1"/>
  <c r="O1690" i="6" s="1"/>
  <c r="N1691" i="6" a="1"/>
  <c r="N1691" i="6" s="1"/>
  <c r="N1692" i="6" a="1"/>
  <c r="N1692" i="6" s="1"/>
  <c r="N1693" i="6" a="1"/>
  <c r="N1693" i="6" s="1"/>
  <c r="N1694" i="6" a="1"/>
  <c r="N1694" i="6" s="1"/>
  <c r="N1695" i="6" a="1"/>
  <c r="N1695" i="6" s="1"/>
  <c r="N1696" i="6" a="1"/>
  <c r="N1696" i="6" s="1"/>
  <c r="N1697" i="6" a="1"/>
  <c r="N1697" i="6" s="1"/>
  <c r="N1698" i="6" a="1"/>
  <c r="N1698" i="6" s="1"/>
  <c r="N1699" i="6" a="1"/>
  <c r="N1699" i="6" s="1"/>
  <c r="O1699" i="6" s="1"/>
  <c r="N1700" i="6" a="1"/>
  <c r="N1700" i="6" s="1"/>
  <c r="N1701" i="6" a="1"/>
  <c r="N1701" i="6" s="1"/>
  <c r="N1702" i="6" a="1"/>
  <c r="N1702" i="6" s="1"/>
  <c r="N1703" i="6" a="1"/>
  <c r="N1703" i="6" s="1"/>
  <c r="N1704" i="6" a="1"/>
  <c r="N1704" i="6" s="1"/>
  <c r="N1705" i="6" a="1"/>
  <c r="N1705" i="6" s="1"/>
  <c r="N1706" i="6" a="1"/>
  <c r="N1706" i="6" s="1"/>
  <c r="N1707" i="6" a="1"/>
  <c r="N1707" i="6" s="1"/>
  <c r="N1708" i="6" a="1"/>
  <c r="N1708" i="6" s="1"/>
  <c r="N1709" i="6" a="1"/>
  <c r="N1709" i="6" s="1"/>
  <c r="O1709" i="6" s="1"/>
  <c r="N1710" i="6" a="1"/>
  <c r="N1710" i="6" s="1"/>
  <c r="O1710" i="6" s="1"/>
  <c r="N1711" i="6" a="1"/>
  <c r="N1711" i="6" s="1"/>
  <c r="N1712" i="6" a="1"/>
  <c r="N1712" i="6" s="1"/>
  <c r="N1713" i="6" a="1"/>
  <c r="N1713" i="6" s="1"/>
  <c r="N1714" i="6" a="1"/>
  <c r="N1714" i="6" s="1"/>
  <c r="N1715" i="6" a="1"/>
  <c r="N1715" i="6" s="1"/>
  <c r="N1716" i="6" a="1"/>
  <c r="N1716" i="6" s="1"/>
  <c r="N1717" i="6" a="1"/>
  <c r="N1717" i="6" s="1"/>
  <c r="N1718" i="6" a="1"/>
  <c r="N1718" i="6" s="1"/>
  <c r="O1718" i="6" s="1"/>
  <c r="N1719" i="6" a="1"/>
  <c r="N1719" i="6" s="1"/>
  <c r="N1720" i="6" a="1"/>
  <c r="N1720" i="6" s="1"/>
  <c r="N1721" i="6" a="1"/>
  <c r="N1721" i="6" s="1"/>
  <c r="N1722" i="6" a="1"/>
  <c r="N1722" i="6" s="1"/>
  <c r="N1723" i="6" a="1"/>
  <c r="N1723" i="6" s="1"/>
  <c r="N1724" i="6" a="1"/>
  <c r="N1724" i="6" s="1"/>
  <c r="N1725" i="6" a="1"/>
  <c r="N1725" i="6" s="1"/>
  <c r="N1726" i="6" a="1"/>
  <c r="N1726" i="6" s="1"/>
  <c r="N1727" i="6" a="1"/>
  <c r="N1727" i="6" s="1"/>
  <c r="O1727" i="6" s="1"/>
  <c r="N1728" i="6" a="1"/>
  <c r="N1728" i="6" s="1"/>
  <c r="O1728" i="6" s="1"/>
  <c r="N1729" i="6" a="1"/>
  <c r="N1729" i="6" s="1"/>
  <c r="N1730" i="6" a="1"/>
  <c r="N1730" i="6" s="1"/>
  <c r="N1731" i="6" a="1"/>
  <c r="N1731" i="6" s="1"/>
  <c r="N1732" i="6" a="1"/>
  <c r="N1732" i="6" s="1"/>
  <c r="N1733" i="6" a="1"/>
  <c r="N1733" i="6" s="1"/>
  <c r="N1734" i="6" a="1"/>
  <c r="N1734" i="6" s="1"/>
  <c r="N1735" i="6" a="1"/>
  <c r="N1735" i="6" s="1"/>
  <c r="N1736" i="6" a="1"/>
  <c r="N1736" i="6" s="1"/>
  <c r="O1736" i="6" s="1"/>
  <c r="N1737" i="6" a="1"/>
  <c r="N1737" i="6" s="1"/>
  <c r="N1738" i="6" a="1"/>
  <c r="N1738" i="6" s="1"/>
  <c r="N1739" i="6" a="1"/>
  <c r="N1739" i="6" s="1"/>
  <c r="N1740" i="6" a="1"/>
  <c r="N1740" i="6" s="1"/>
  <c r="N1741" i="6" a="1"/>
  <c r="N1741" i="6" s="1"/>
  <c r="N1742" i="6" a="1"/>
  <c r="N1742" i="6" s="1"/>
  <c r="N1743" i="6" a="1"/>
  <c r="N1743" i="6" s="1"/>
  <c r="N1744" i="6" a="1"/>
  <c r="N1744" i="6" s="1"/>
  <c r="N1745" i="6" a="1"/>
  <c r="N1745" i="6" s="1"/>
  <c r="O1745" i="6" s="1"/>
  <c r="N1746" i="6" a="1"/>
  <c r="N1746" i="6" s="1"/>
  <c r="N1747" i="6" a="1"/>
  <c r="N1747" i="6" s="1"/>
  <c r="N1748" i="6" a="1"/>
  <c r="N1748" i="6" s="1"/>
  <c r="N1749" i="6" a="1"/>
  <c r="N1749" i="6" s="1"/>
  <c r="N1750" i="6" a="1"/>
  <c r="N1750" i="6" s="1"/>
  <c r="N1751" i="6" a="1"/>
  <c r="N1751" i="6" s="1"/>
  <c r="N1752" i="6" a="1"/>
  <c r="N1752" i="6" s="1"/>
  <c r="O1752" i="6" s="1"/>
  <c r="N1753" i="6" a="1"/>
  <c r="N1753" i="6" s="1"/>
  <c r="N1754" i="6" a="1"/>
  <c r="N1754" i="6" s="1"/>
  <c r="N1755" i="6" a="1"/>
  <c r="N1755" i="6" s="1"/>
  <c r="N1756" i="6" a="1"/>
  <c r="N1756" i="6" s="1"/>
  <c r="N1757" i="6" a="1"/>
  <c r="N1757" i="6" s="1"/>
  <c r="N1758" i="6" a="1"/>
  <c r="N1758" i="6" s="1"/>
  <c r="N1759" i="6" a="1"/>
  <c r="N1759" i="6" s="1"/>
  <c r="O1759" i="6" s="1"/>
  <c r="N1760" i="6" a="1"/>
  <c r="N1760" i="6" s="1"/>
  <c r="N1761" i="6" a="1"/>
  <c r="N1761" i="6" s="1"/>
  <c r="N1762" i="6" a="1"/>
  <c r="N1762" i="6" s="1"/>
  <c r="N1763" i="6" a="1"/>
  <c r="N1763" i="6" s="1"/>
  <c r="N1764" i="6" a="1"/>
  <c r="N1764" i="6" s="1"/>
  <c r="N1765" i="6" a="1"/>
  <c r="N1765" i="6" s="1"/>
  <c r="N1766" i="6" a="1"/>
  <c r="N1766" i="6" s="1"/>
  <c r="O1766" i="6" s="1"/>
  <c r="N1767" i="6" a="1"/>
  <c r="N1767" i="6" s="1"/>
  <c r="O1767" i="6" s="1"/>
  <c r="N1768" i="6" a="1"/>
  <c r="N1768" i="6" s="1"/>
  <c r="N1769" i="6" a="1"/>
  <c r="N1769" i="6" s="1"/>
  <c r="N1770" i="6" a="1"/>
  <c r="N1770" i="6" s="1"/>
  <c r="N1771" i="6" a="1"/>
  <c r="N1771" i="6" s="1"/>
  <c r="N1772" i="6" a="1"/>
  <c r="N1772" i="6" s="1"/>
  <c r="N1773" i="6" a="1"/>
  <c r="N1773" i="6" s="1"/>
  <c r="N1774" i="6" a="1"/>
  <c r="N1774" i="6" s="1"/>
  <c r="O1774" i="6" s="1"/>
  <c r="N1775" i="6" a="1"/>
  <c r="N1775" i="6" s="1"/>
  <c r="N1776" i="6" a="1"/>
  <c r="N1776" i="6" s="1"/>
  <c r="N1777" i="6" a="1"/>
  <c r="N1777" i="6" s="1"/>
  <c r="N1778" i="6" a="1"/>
  <c r="N1778" i="6" s="1"/>
  <c r="N1779" i="6" a="1"/>
  <c r="N1779" i="6" s="1"/>
  <c r="N1780" i="6" a="1"/>
  <c r="N1780" i="6" s="1"/>
  <c r="N1781" i="6" a="1"/>
  <c r="N1781" i="6" s="1"/>
  <c r="O1781" i="6" s="1"/>
  <c r="N1782" i="6" a="1"/>
  <c r="N1782" i="6" s="1"/>
  <c r="N1783" i="6" a="1"/>
  <c r="N1783" i="6" s="1"/>
  <c r="N1784" i="6" a="1"/>
  <c r="N1784" i="6" s="1"/>
  <c r="N1785" i="6" a="1"/>
  <c r="N1785" i="6" s="1"/>
  <c r="N1786" i="6" a="1"/>
  <c r="N1786" i="6" s="1"/>
  <c r="N1787" i="6" a="1"/>
  <c r="N1787" i="6" s="1"/>
  <c r="N1788" i="6" a="1"/>
  <c r="N1788" i="6" s="1"/>
  <c r="O1788" i="6" s="1"/>
  <c r="N1789" i="6" a="1"/>
  <c r="N1789" i="6" s="1"/>
  <c r="N1790" i="6" a="1"/>
  <c r="N1790" i="6" s="1"/>
  <c r="N1791" i="6" a="1"/>
  <c r="N1791" i="6" s="1"/>
  <c r="N1792" i="6" a="1"/>
  <c r="N1792" i="6" s="1"/>
  <c r="N1793" i="6" a="1"/>
  <c r="N1793" i="6" s="1"/>
  <c r="N1794" i="6" a="1"/>
  <c r="N1794" i="6" s="1"/>
  <c r="O1794" i="6" s="1"/>
  <c r="N1795" i="6" a="1"/>
  <c r="N1795" i="6" s="1"/>
  <c r="N1796" i="6" a="1"/>
  <c r="N1796" i="6" s="1"/>
  <c r="N1797" i="6" a="1"/>
  <c r="N1797" i="6" s="1"/>
  <c r="N1798" i="6" a="1"/>
  <c r="N1798" i="6" s="1"/>
  <c r="N1799" i="6" a="1"/>
  <c r="N1799" i="6" s="1"/>
  <c r="N1800" i="6" a="1"/>
  <c r="N1800" i="6" s="1"/>
  <c r="N1801" i="6" a="1"/>
  <c r="N1801" i="6" s="1"/>
  <c r="O1801" i="6" s="1"/>
  <c r="N1802" i="6" a="1"/>
  <c r="N1802" i="6" s="1"/>
  <c r="N1803" i="6" a="1"/>
  <c r="N1803" i="6" s="1"/>
  <c r="N1804" i="6" a="1"/>
  <c r="N1804" i="6" s="1"/>
  <c r="N1805" i="6" a="1"/>
  <c r="N1805" i="6" s="1"/>
  <c r="N1806" i="6" a="1"/>
  <c r="N1806" i="6" s="1"/>
  <c r="N1807" i="6" a="1"/>
  <c r="N1807" i="6" s="1"/>
  <c r="O1807" i="6" s="1"/>
  <c r="N1808" i="6" a="1"/>
  <c r="N1808" i="6" s="1"/>
  <c r="N1809" i="6" a="1"/>
  <c r="N1809" i="6" s="1"/>
  <c r="N1810" i="6" a="1"/>
  <c r="N1810" i="6" s="1"/>
  <c r="N1811" i="6" a="1"/>
  <c r="N1811" i="6" s="1"/>
  <c r="N1812" i="6" a="1"/>
  <c r="N1812" i="6" s="1"/>
  <c r="N1813" i="6" a="1"/>
  <c r="N1813" i="6" s="1"/>
  <c r="N1814" i="6" a="1"/>
  <c r="N1814" i="6" s="1"/>
  <c r="O1814" i="6" s="1"/>
  <c r="N1815" i="6" a="1"/>
  <c r="N1815" i="6" s="1"/>
  <c r="N1816" i="6" a="1"/>
  <c r="N1816" i="6" s="1"/>
  <c r="N1817" i="6" a="1"/>
  <c r="N1817" i="6" s="1"/>
  <c r="N1818" i="6" a="1"/>
  <c r="N1818" i="6" s="1"/>
  <c r="N1819" i="6" a="1"/>
  <c r="N1819" i="6" s="1"/>
  <c r="N1820" i="6" a="1"/>
  <c r="N1820" i="6" s="1"/>
  <c r="O1820" i="6" s="1"/>
  <c r="N1821" i="6" a="1"/>
  <c r="N1821" i="6" s="1"/>
  <c r="O1821" i="6" s="1"/>
  <c r="N1822" i="6" a="1"/>
  <c r="N1822" i="6" s="1"/>
  <c r="N1823" i="6" a="1"/>
  <c r="N1823" i="6" s="1"/>
  <c r="N1824" i="6" a="1"/>
  <c r="N1824" i="6" s="1"/>
  <c r="N1825" i="6" a="1"/>
  <c r="N1825" i="6" s="1"/>
  <c r="N1826" i="6" a="1"/>
  <c r="N1826" i="6" s="1"/>
  <c r="N1827" i="6" a="1"/>
  <c r="N1827" i="6" s="1"/>
  <c r="O1827" i="6" s="1"/>
  <c r="N1828" i="6" a="1"/>
  <c r="N1828" i="6" s="1"/>
  <c r="N1829" i="6" a="1"/>
  <c r="N1829" i="6" s="1"/>
  <c r="N1830" i="6" a="1"/>
  <c r="N1830" i="6" s="1"/>
  <c r="N1831" i="6" a="1"/>
  <c r="N1831" i="6" s="1"/>
  <c r="N1832" i="6" a="1"/>
  <c r="N1832" i="6" s="1"/>
  <c r="N1833" i="6" a="1"/>
  <c r="N1833" i="6" s="1"/>
  <c r="N1834" i="6" a="1"/>
  <c r="N1834" i="6" s="1"/>
  <c r="O1834" i="6" s="1"/>
  <c r="N1835" i="6" a="1"/>
  <c r="N1835" i="6" s="1"/>
  <c r="N1836" i="6" a="1"/>
  <c r="N1836" i="6" s="1"/>
  <c r="N1837" i="6" a="1"/>
  <c r="N1837" i="6" s="1"/>
  <c r="N1838" i="6" a="1"/>
  <c r="N1838" i="6" s="1"/>
  <c r="N1839" i="6" a="1"/>
  <c r="N1839" i="6" s="1"/>
  <c r="N1840" i="6" a="1"/>
  <c r="N1840" i="6" s="1"/>
  <c r="O1840" i="6" s="1"/>
  <c r="N1841" i="6" a="1"/>
  <c r="N1841" i="6" s="1"/>
  <c r="N1842" i="6" a="1"/>
  <c r="N1842" i="6" s="1"/>
  <c r="N1843" i="6" a="1"/>
  <c r="N1843" i="6" s="1"/>
  <c r="N1844" i="6" a="1"/>
  <c r="N1844" i="6" s="1"/>
  <c r="N1845" i="6" a="1"/>
  <c r="N1845" i="6" s="1"/>
  <c r="N1846" i="6" a="1"/>
  <c r="N1846" i="6" s="1"/>
  <c r="N1847" i="6" a="1"/>
  <c r="N1847" i="6" s="1"/>
  <c r="O1847" i="6" s="1"/>
  <c r="N1848" i="6" a="1"/>
  <c r="N1848" i="6" s="1"/>
  <c r="N1849" i="6" a="1"/>
  <c r="N1849" i="6" s="1"/>
  <c r="N1850" i="6" a="1"/>
  <c r="N1850" i="6" s="1"/>
  <c r="N1851" i="6" a="1"/>
  <c r="N1851" i="6" s="1"/>
  <c r="N1852" i="6" a="1"/>
  <c r="N1852" i="6" s="1"/>
  <c r="N1853" i="6" a="1"/>
  <c r="N1853" i="6" s="1"/>
  <c r="O1853" i="6" s="1"/>
  <c r="N1854" i="6" a="1"/>
  <c r="N1854" i="6" s="1"/>
  <c r="N1855" i="6" a="1"/>
  <c r="N1855" i="6" s="1"/>
  <c r="N1856" i="6" a="1"/>
  <c r="N1856" i="6" s="1"/>
  <c r="N1857" i="6" a="1"/>
  <c r="N1857" i="6" s="1"/>
  <c r="N1858" i="6" a="1"/>
  <c r="N1858" i="6" s="1"/>
  <c r="N1859" i="6" a="1"/>
  <c r="N1859" i="6" s="1"/>
  <c r="N1860" i="6" a="1"/>
  <c r="N1860" i="6" s="1"/>
  <c r="O1860" i="6" s="1"/>
  <c r="N1861" i="6" a="1"/>
  <c r="N1861" i="6" s="1"/>
  <c r="N1862" i="6" a="1"/>
  <c r="N1862" i="6" s="1"/>
  <c r="N1863" i="6" a="1"/>
  <c r="N1863" i="6" s="1"/>
  <c r="N1864" i="6" a="1"/>
  <c r="N1864" i="6" s="1"/>
  <c r="N1865" i="6" a="1"/>
  <c r="N1865" i="6" s="1"/>
  <c r="N1866" i="6" a="1"/>
  <c r="N1866" i="6" s="1"/>
  <c r="O1866" i="6" s="1"/>
  <c r="N1867" i="6" a="1"/>
  <c r="N1867" i="6" s="1"/>
  <c r="N1868" i="6" a="1"/>
  <c r="N1868" i="6" s="1"/>
  <c r="N1869" i="6" a="1"/>
  <c r="N1869" i="6" s="1"/>
  <c r="N1870" i="6" a="1"/>
  <c r="N1870" i="6" s="1"/>
  <c r="N1871" i="6" a="1"/>
  <c r="N1871" i="6" s="1"/>
  <c r="N1872" i="6" a="1"/>
  <c r="N1872" i="6" s="1"/>
  <c r="N1873" i="6" a="1"/>
  <c r="N1873" i="6" s="1"/>
  <c r="O1873" i="6" s="1"/>
  <c r="N1874" i="6" a="1"/>
  <c r="N1874" i="6" s="1"/>
  <c r="N1875" i="6" a="1"/>
  <c r="N1875" i="6" s="1"/>
  <c r="N1876" i="6" a="1"/>
  <c r="N1876" i="6" s="1"/>
  <c r="N1877" i="6" a="1"/>
  <c r="N1877" i="6" s="1"/>
  <c r="N1878" i="6" a="1"/>
  <c r="N1878" i="6" s="1"/>
  <c r="N1879" i="6" a="1"/>
  <c r="N1879" i="6" s="1"/>
  <c r="O1879" i="6" s="1"/>
  <c r="N1880" i="6" a="1"/>
  <c r="N1880" i="6" s="1"/>
  <c r="N1881" i="6" a="1"/>
  <c r="N1881" i="6" s="1"/>
  <c r="N1882" i="6" a="1"/>
  <c r="N1882" i="6" s="1"/>
  <c r="N1883" i="6" a="1"/>
  <c r="N1883" i="6" s="1"/>
  <c r="N1884" i="6" a="1"/>
  <c r="N1884" i="6" s="1"/>
  <c r="N1885" i="6" a="1"/>
  <c r="N1885" i="6" s="1"/>
  <c r="N1886" i="6" a="1"/>
  <c r="N1886" i="6" s="1"/>
  <c r="O1886" i="6" s="1"/>
  <c r="N1887" i="6" a="1"/>
  <c r="N1887" i="6" s="1"/>
  <c r="N1888" i="6" a="1"/>
  <c r="N1888" i="6" s="1"/>
  <c r="N1889" i="6" a="1"/>
  <c r="N1889" i="6" s="1"/>
  <c r="N1890" i="6" a="1"/>
  <c r="N1890" i="6" s="1"/>
  <c r="N1891" i="6" a="1"/>
  <c r="N1891" i="6" s="1"/>
  <c r="N1892" i="6" a="1"/>
  <c r="N1892" i="6" s="1"/>
  <c r="O1892" i="6" s="1"/>
  <c r="N1893" i="6" a="1"/>
  <c r="N1893" i="6" s="1"/>
  <c r="O1893" i="6" s="1"/>
  <c r="N1894" i="6" a="1"/>
  <c r="N1894" i="6" s="1"/>
  <c r="N1895" i="6" a="1"/>
  <c r="N1895" i="6" s="1"/>
  <c r="N1896" i="6" a="1"/>
  <c r="N1896" i="6" s="1"/>
  <c r="N1897" i="6" a="1"/>
  <c r="N1897" i="6" s="1"/>
  <c r="N1898" i="6" a="1"/>
  <c r="N1898" i="6" s="1"/>
  <c r="N1899" i="6" a="1"/>
  <c r="N1899" i="6" s="1"/>
  <c r="O1899" i="6" s="1"/>
  <c r="N1900" i="6" a="1"/>
  <c r="N1900" i="6" s="1"/>
  <c r="N1901" i="6" a="1"/>
  <c r="N1901" i="6" s="1"/>
  <c r="N1902" i="6" a="1"/>
  <c r="N1902" i="6" s="1"/>
  <c r="N1903" i="6" a="1"/>
  <c r="N1903" i="6" s="1"/>
  <c r="N1904" i="6" a="1"/>
  <c r="N1904" i="6" s="1"/>
  <c r="N1905" i="6" a="1"/>
  <c r="N1905" i="6" s="1"/>
  <c r="N1906" i="6" a="1"/>
  <c r="N1906" i="6" s="1"/>
  <c r="O1906" i="6" s="1"/>
  <c r="N1907" i="6" a="1"/>
  <c r="N1907" i="6" s="1"/>
  <c r="N1908" i="6" a="1"/>
  <c r="N1908" i="6" s="1"/>
  <c r="N1909" i="6" a="1"/>
  <c r="N1909" i="6" s="1"/>
  <c r="N1910" i="6" a="1"/>
  <c r="N1910" i="6" s="1"/>
  <c r="N1911" i="6" a="1"/>
  <c r="N1911" i="6" s="1"/>
  <c r="N1912" i="6" a="1"/>
  <c r="N1912" i="6" s="1"/>
  <c r="O1912" i="6" s="1"/>
  <c r="N1913" i="6" a="1"/>
  <c r="N1913" i="6" s="1"/>
  <c r="N1914" i="6" a="1"/>
  <c r="N1914" i="6" s="1"/>
  <c r="N1915" i="6" a="1"/>
  <c r="N1915" i="6" s="1"/>
  <c r="N1916" i="6" a="1"/>
  <c r="N1916" i="6" s="1"/>
  <c r="N1917" i="6" a="1"/>
  <c r="N1917" i="6" s="1"/>
  <c r="N1918" i="6" a="1"/>
  <c r="N1918" i="6" s="1"/>
  <c r="N1919" i="6" a="1"/>
  <c r="N1919" i="6" s="1"/>
  <c r="O1919" i="6" s="1"/>
  <c r="N1920" i="6" a="1"/>
  <c r="N1920" i="6" s="1"/>
  <c r="N1921" i="6" a="1"/>
  <c r="N1921" i="6" s="1"/>
  <c r="N1922" i="6" a="1"/>
  <c r="N1922" i="6" s="1"/>
  <c r="N1923" i="6" a="1"/>
  <c r="N1923" i="6" s="1"/>
  <c r="N1924" i="6" a="1"/>
  <c r="N1924" i="6" s="1"/>
  <c r="N1925" i="6" a="1"/>
  <c r="N1925" i="6" s="1"/>
  <c r="O1925" i="6" s="1"/>
  <c r="N1926" i="6" a="1"/>
  <c r="N1926" i="6" s="1"/>
  <c r="N1927" i="6" a="1"/>
  <c r="N1927" i="6" s="1"/>
  <c r="N1928" i="6" a="1"/>
  <c r="N1928" i="6" s="1"/>
  <c r="N1929" i="6" a="1"/>
  <c r="N1929" i="6" s="1"/>
  <c r="N1930" i="6" a="1"/>
  <c r="N1930" i="6" s="1"/>
  <c r="N1931" i="6" a="1"/>
  <c r="N1931" i="6" s="1"/>
  <c r="N1932" i="6" a="1"/>
  <c r="N1932" i="6" s="1"/>
  <c r="O1932" i="6" s="1"/>
  <c r="N1933" i="6" a="1"/>
  <c r="N1933" i="6" s="1"/>
  <c r="N1934" i="6" a="1"/>
  <c r="N1934" i="6" s="1"/>
  <c r="N1935" i="6" a="1"/>
  <c r="N1935" i="6" s="1"/>
  <c r="N1936" i="6" a="1"/>
  <c r="N1936" i="6" s="1"/>
  <c r="N1937" i="6" a="1"/>
  <c r="N1937" i="6" s="1"/>
  <c r="N1938" i="6" a="1"/>
  <c r="N1938" i="6" s="1"/>
  <c r="O1938" i="6" s="1"/>
  <c r="N1939" i="6" a="1"/>
  <c r="N1939" i="6" s="1"/>
  <c r="N1940" i="6" a="1"/>
  <c r="N1940" i="6" s="1"/>
  <c r="N1941" i="6" a="1"/>
  <c r="N1941" i="6" s="1"/>
  <c r="N1942" i="6" a="1"/>
  <c r="N1942" i="6" s="1"/>
  <c r="N1943" i="6" a="1"/>
  <c r="N1943" i="6" s="1"/>
  <c r="N1944" i="6" a="1"/>
  <c r="N1944" i="6" s="1"/>
  <c r="N1945" i="6" a="1"/>
  <c r="N1945" i="6" s="1"/>
  <c r="O1945" i="6" s="1"/>
  <c r="N1946" i="6" a="1"/>
  <c r="N1946" i="6" s="1"/>
  <c r="N1947" i="6" a="1"/>
  <c r="N1947" i="6" s="1"/>
  <c r="N1948" i="6" a="1"/>
  <c r="N1948" i="6" s="1"/>
  <c r="N1949" i="6" a="1"/>
  <c r="N1949" i="6" s="1"/>
  <c r="N1950" i="6" a="1"/>
  <c r="N1950" i="6" s="1"/>
  <c r="N1951" i="6" a="1"/>
  <c r="N1951" i="6" s="1"/>
  <c r="O1951" i="6" s="1"/>
  <c r="N1952" i="6" a="1"/>
  <c r="N1952" i="6" s="1"/>
  <c r="N1953" i="6" a="1"/>
  <c r="N1953" i="6" s="1"/>
  <c r="N1954" i="6" a="1"/>
  <c r="N1954" i="6" s="1"/>
  <c r="N1955" i="6" a="1"/>
  <c r="N1955" i="6" s="1"/>
  <c r="N1956" i="6" a="1"/>
  <c r="N1956" i="6" s="1"/>
  <c r="N1957" i="6" a="1"/>
  <c r="N1957" i="6" s="1"/>
  <c r="N1958" i="6" a="1"/>
  <c r="N1958" i="6" s="1"/>
  <c r="O1958" i="6" s="1"/>
  <c r="N1959" i="6" a="1"/>
  <c r="N1959" i="6" s="1"/>
  <c r="N1960" i="6" a="1"/>
  <c r="N1960" i="6" s="1"/>
  <c r="N1961" i="6" a="1"/>
  <c r="N1961" i="6" s="1"/>
  <c r="N1962" i="6" a="1"/>
  <c r="N1962" i="6" s="1"/>
  <c r="N1963" i="6" a="1"/>
  <c r="N1963" i="6" s="1"/>
  <c r="N1964" i="6" a="1"/>
  <c r="N1964" i="6" s="1"/>
  <c r="O1964" i="6" s="1"/>
  <c r="N1965" i="6" a="1"/>
  <c r="N1965" i="6" s="1"/>
  <c r="O1965" i="6" s="1"/>
  <c r="N1966" i="6" a="1"/>
  <c r="N1966" i="6" s="1"/>
  <c r="N1967" i="6" a="1"/>
  <c r="N1967" i="6" s="1"/>
  <c r="N1968" i="6" a="1"/>
  <c r="N1968" i="6" s="1"/>
  <c r="N1969" i="6" a="1"/>
  <c r="N1969" i="6" s="1"/>
  <c r="N1970" i="6" a="1"/>
  <c r="N1970" i="6" s="1"/>
  <c r="N1971" i="6" a="1"/>
  <c r="N1971" i="6" s="1"/>
  <c r="O1971" i="6" s="1"/>
  <c r="N1972" i="6" a="1"/>
  <c r="N1972" i="6" s="1"/>
  <c r="N1973" i="6" a="1"/>
  <c r="N1973" i="6" s="1"/>
  <c r="N1974" i="6" a="1"/>
  <c r="N1974" i="6" s="1"/>
  <c r="N1975" i="6" a="1"/>
  <c r="N1975" i="6" s="1"/>
  <c r="N1976" i="6" a="1"/>
  <c r="N1976" i="6" s="1"/>
  <c r="N1977" i="6" a="1"/>
  <c r="N1977" i="6" s="1"/>
  <c r="N1978" i="6" a="1"/>
  <c r="N1978" i="6" s="1"/>
  <c r="O1978" i="6" s="1"/>
  <c r="N1979" i="6" a="1"/>
  <c r="N1979" i="6" s="1"/>
  <c r="N1980" i="6" a="1"/>
  <c r="N1980" i="6" s="1"/>
  <c r="N1981" i="6" a="1"/>
  <c r="N1981" i="6" s="1"/>
  <c r="N1982" i="6" a="1"/>
  <c r="N1982" i="6" s="1"/>
  <c r="N1983" i="6" a="1"/>
  <c r="N1983" i="6" s="1"/>
  <c r="N1984" i="6" a="1"/>
  <c r="N1984" i="6" s="1"/>
  <c r="O1984" i="6" s="1"/>
  <c r="N1985" i="6" a="1"/>
  <c r="N1985" i="6" s="1"/>
  <c r="N1986" i="6" a="1"/>
  <c r="N1986" i="6" s="1"/>
  <c r="N1987" i="6" a="1"/>
  <c r="N1987" i="6" s="1"/>
  <c r="N1988" i="6" a="1"/>
  <c r="N1988" i="6" s="1"/>
  <c r="N1989" i="6" a="1"/>
  <c r="N1989" i="6" s="1"/>
  <c r="N1990" i="6" a="1"/>
  <c r="N1990" i="6" s="1"/>
  <c r="N1991" i="6" a="1"/>
  <c r="N1991" i="6" s="1"/>
  <c r="O1991" i="6" s="1"/>
  <c r="N1992" i="6" a="1"/>
  <c r="N1992" i="6" s="1"/>
  <c r="N1993" i="6" a="1"/>
  <c r="N1993" i="6" s="1"/>
  <c r="N1994" i="6" a="1"/>
  <c r="N1994" i="6" s="1"/>
  <c r="N1995" i="6" a="1"/>
  <c r="N1995" i="6" s="1"/>
  <c r="N1996" i="6" a="1"/>
  <c r="N1996" i="6" s="1"/>
  <c r="N1997" i="6" a="1"/>
  <c r="N1997" i="6" s="1"/>
  <c r="O1997" i="6" s="1"/>
  <c r="N1998" i="6" a="1"/>
  <c r="N1998" i="6" s="1"/>
  <c r="N1999" i="6" a="1"/>
  <c r="N1999" i="6" s="1"/>
  <c r="N2000" i="6" a="1"/>
  <c r="N2000" i="6" s="1"/>
  <c r="N2001" i="6" a="1"/>
  <c r="N2001" i="6" s="1"/>
  <c r="N2002" i="6" a="1"/>
  <c r="N2002" i="6" s="1"/>
  <c r="N2003" i="6" a="1"/>
  <c r="N2003" i="6" s="1"/>
  <c r="O2003" i="6" s="1"/>
  <c r="N2004" i="6" a="1"/>
  <c r="N2004" i="6" s="1"/>
  <c r="N2005" i="6" a="1"/>
  <c r="N2005" i="6" s="1"/>
  <c r="N2006" i="6" a="1"/>
  <c r="N2006" i="6" s="1"/>
  <c r="N2007" i="6" a="1"/>
  <c r="N2007" i="6" s="1"/>
  <c r="N2008" i="6" a="1"/>
  <c r="N2008" i="6" s="1"/>
  <c r="N2009" i="6" a="1"/>
  <c r="N2009" i="6" s="1"/>
  <c r="O2009" i="6" s="1"/>
  <c r="N2010" i="6" a="1"/>
  <c r="N2010" i="6" s="1"/>
  <c r="N2011" i="6" a="1"/>
  <c r="N2011" i="6" s="1"/>
  <c r="N2012" i="6" a="1"/>
  <c r="N2012" i="6" s="1"/>
  <c r="N2013" i="6" a="1"/>
  <c r="N2013" i="6" s="1"/>
  <c r="N2014" i="6" a="1"/>
  <c r="N2014" i="6" s="1"/>
  <c r="N2015" i="6" a="1"/>
  <c r="N2015" i="6" s="1"/>
  <c r="O2015" i="6" s="1"/>
  <c r="N2016" i="6" a="1"/>
  <c r="N2016" i="6" s="1"/>
  <c r="N2017" i="6" a="1"/>
  <c r="N2017" i="6" s="1"/>
  <c r="N2018" i="6" a="1"/>
  <c r="N2018" i="6" s="1"/>
  <c r="N2019" i="6" a="1"/>
  <c r="N2019" i="6" s="1"/>
  <c r="N2020" i="6" a="1"/>
  <c r="N2020" i="6" s="1"/>
  <c r="N2021" i="6" a="1"/>
  <c r="N2021" i="6" s="1"/>
  <c r="O2021" i="6" s="1"/>
  <c r="N2022" i="6" a="1"/>
  <c r="N2022" i="6" s="1"/>
  <c r="N2023" i="6" a="1"/>
  <c r="N2023" i="6" s="1"/>
  <c r="N2024" i="6" a="1"/>
  <c r="N2024" i="6" s="1"/>
  <c r="N2025" i="6" a="1"/>
  <c r="N2025" i="6" s="1"/>
  <c r="N2026" i="6" a="1"/>
  <c r="N2026" i="6" s="1"/>
  <c r="N2027" i="6" a="1"/>
  <c r="N2027" i="6" s="1"/>
  <c r="O2027" i="6" s="1"/>
  <c r="N2028" i="6" a="1"/>
  <c r="N2028" i="6" s="1"/>
  <c r="N2029" i="6" a="1"/>
  <c r="N2029" i="6" s="1"/>
  <c r="N2030" i="6" a="1"/>
  <c r="N2030" i="6" s="1"/>
  <c r="N2031" i="6" a="1"/>
  <c r="N2031" i="6" s="1"/>
  <c r="N2032" i="6" a="1"/>
  <c r="N2032" i="6" s="1"/>
  <c r="N2033" i="6" a="1"/>
  <c r="N2033" i="6" s="1"/>
  <c r="O2033" i="6" s="1"/>
  <c r="N2034" i="6" a="1"/>
  <c r="N2034" i="6" s="1"/>
  <c r="N5" i="6" a="1"/>
  <c r="N5" i="6" s="1"/>
  <c r="O5" i="6" s="1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6" i="14"/>
  <c r="E5" i="14"/>
  <c r="C6" i="11"/>
  <c r="C7" i="11"/>
  <c r="C5" i="11"/>
  <c r="C6" i="10"/>
  <c r="C7" i="10"/>
  <c r="C8" i="10"/>
  <c r="C9" i="10"/>
  <c r="C10" i="10"/>
  <c r="C11" i="10"/>
  <c r="C12" i="10"/>
  <c r="C13" i="10"/>
  <c r="C14" i="10"/>
  <c r="C5" i="10"/>
  <c r="C6" i="9"/>
  <c r="C7" i="9"/>
  <c r="C8" i="9"/>
  <c r="C9" i="9"/>
  <c r="C10" i="9"/>
  <c r="C5" i="9"/>
  <c r="C6" i="7"/>
  <c r="C7" i="7"/>
  <c r="C8" i="7"/>
  <c r="C9" i="7"/>
  <c r="C10" i="7"/>
  <c r="C11" i="7"/>
  <c r="C12" i="7"/>
  <c r="C13" i="7"/>
  <c r="C14" i="7"/>
  <c r="C15" i="7"/>
  <c r="C16" i="7"/>
  <c r="C5" i="7"/>
  <c r="C6" i="5"/>
  <c r="C7" i="5"/>
  <c r="C8" i="5"/>
  <c r="C9" i="5"/>
  <c r="C10" i="5"/>
  <c r="C5" i="5"/>
  <c r="C6" i="13"/>
  <c r="C7" i="13"/>
  <c r="C8" i="13"/>
  <c r="C9" i="13"/>
  <c r="C5" i="13"/>
  <c r="D6" i="2"/>
  <c r="D5" i="2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5" i="14"/>
  <c r="A5" i="15"/>
  <c r="C5" i="15" s="1"/>
  <c r="A6" i="5"/>
  <c r="A7" i="5"/>
  <c r="A8" i="5"/>
  <c r="A9" i="5"/>
  <c r="A10" i="5"/>
  <c r="A5" i="5"/>
  <c r="A6" i="13"/>
  <c r="A7" i="13"/>
  <c r="A8" i="13"/>
  <c r="A9" i="13"/>
  <c r="A5" i="13"/>
  <c r="A6" i="2"/>
  <c r="A5" i="2"/>
  <c r="C5" i="12"/>
  <c r="A5" i="12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5" i="14"/>
  <c r="A6" i="9"/>
  <c r="A7" i="9"/>
  <c r="A8" i="9"/>
  <c r="A9" i="9"/>
  <c r="A10" i="9"/>
  <c r="A5" i="9"/>
  <c r="A6" i="11"/>
  <c r="A7" i="11"/>
  <c r="A5" i="11"/>
  <c r="A6" i="7"/>
  <c r="A7" i="7"/>
  <c r="A8" i="7"/>
  <c r="A9" i="7"/>
  <c r="A10" i="7"/>
  <c r="A11" i="7"/>
  <c r="A12" i="7"/>
  <c r="A13" i="7"/>
  <c r="A14" i="7"/>
  <c r="A15" i="7"/>
  <c r="A16" i="7"/>
  <c r="A5" i="7"/>
  <c r="A6" i="10"/>
  <c r="A7" i="10"/>
  <c r="A8" i="10"/>
  <c r="A9" i="10"/>
  <c r="A10" i="10"/>
  <c r="A11" i="10"/>
  <c r="A12" i="10"/>
  <c r="A13" i="10"/>
  <c r="A14" i="10"/>
  <c r="A5" i="10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E27" i="1" s="1"/>
  <c r="A28" i="1"/>
  <c r="E28" i="1" s="1"/>
  <c r="A29" i="1"/>
  <c r="A30" i="1"/>
  <c r="A31" i="1"/>
  <c r="A32" i="1"/>
  <c r="A33" i="1"/>
  <c r="A34" i="1"/>
  <c r="A35" i="1"/>
  <c r="A36" i="1"/>
  <c r="A37" i="1"/>
  <c r="A38" i="1"/>
  <c r="A39" i="1"/>
  <c r="E39" i="1" s="1"/>
  <c r="A40" i="1"/>
  <c r="E40" i="1" s="1"/>
  <c r="A41" i="1"/>
  <c r="A42" i="1"/>
  <c r="A43" i="1"/>
  <c r="A44" i="1"/>
  <c r="A45" i="1"/>
  <c r="A46" i="1"/>
  <c r="A47" i="1"/>
  <c r="A48" i="1"/>
  <c r="A49" i="1"/>
  <c r="A50" i="1"/>
  <c r="A51" i="1"/>
  <c r="E51" i="1" s="1"/>
  <c r="A52" i="1"/>
  <c r="E52" i="1" s="1"/>
  <c r="A53" i="1"/>
  <c r="A54" i="1"/>
  <c r="A55" i="1"/>
  <c r="A56" i="1"/>
  <c r="A57" i="1"/>
  <c r="A58" i="1"/>
  <c r="A59" i="1"/>
  <c r="A60" i="1"/>
  <c r="A61" i="1"/>
  <c r="A62" i="1"/>
  <c r="A63" i="1"/>
  <c r="E63" i="1" s="1"/>
  <c r="A64" i="1"/>
  <c r="E64" i="1" s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E87" i="1" s="1"/>
  <c r="A88" i="1"/>
  <c r="E88" i="1" s="1"/>
  <c r="A89" i="1"/>
  <c r="A90" i="1"/>
  <c r="A91" i="1"/>
  <c r="A92" i="1"/>
  <c r="A93" i="1"/>
  <c r="A94" i="1"/>
  <c r="A95" i="1"/>
  <c r="A96" i="1"/>
  <c r="A97" i="1"/>
  <c r="A98" i="1"/>
  <c r="A99" i="1"/>
  <c r="E99" i="1" s="1"/>
  <c r="A100" i="1"/>
  <c r="E100" i="1" s="1"/>
  <c r="A101" i="1"/>
  <c r="A102" i="1"/>
  <c r="A103" i="1"/>
  <c r="A104" i="1"/>
  <c r="A105" i="1"/>
  <c r="A106" i="1"/>
  <c r="A107" i="1"/>
  <c r="A108" i="1"/>
  <c r="A109" i="1"/>
  <c r="A110" i="1"/>
  <c r="A111" i="1"/>
  <c r="E111" i="1" s="1"/>
  <c r="A112" i="1"/>
  <c r="E112" i="1" s="1"/>
  <c r="A113" i="1"/>
  <c r="A114" i="1"/>
  <c r="A115" i="1"/>
  <c r="A116" i="1"/>
  <c r="A117" i="1"/>
  <c r="A118" i="1"/>
  <c r="A119" i="1"/>
  <c r="A120" i="1"/>
  <c r="A121" i="1"/>
  <c r="A122" i="1"/>
  <c r="A123" i="1"/>
  <c r="E123" i="1" s="1"/>
  <c r="A124" i="1"/>
  <c r="E124" i="1" s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E147" i="1" s="1"/>
  <c r="A148" i="1"/>
  <c r="E148" i="1" s="1"/>
  <c r="A149" i="1"/>
  <c r="A150" i="1"/>
  <c r="A151" i="1"/>
  <c r="A152" i="1"/>
  <c r="A153" i="1"/>
  <c r="A154" i="1"/>
  <c r="A155" i="1"/>
  <c r="A156" i="1"/>
  <c r="A157" i="1"/>
  <c r="A158" i="1"/>
  <c r="A159" i="1"/>
  <c r="E159" i="1" s="1"/>
  <c r="A160" i="1"/>
  <c r="E160" i="1" s="1"/>
  <c r="A161" i="1"/>
  <c r="A162" i="1"/>
  <c r="A163" i="1"/>
  <c r="A164" i="1"/>
  <c r="A165" i="1"/>
  <c r="A166" i="1"/>
  <c r="A167" i="1"/>
  <c r="A168" i="1"/>
  <c r="A169" i="1"/>
  <c r="A170" i="1"/>
  <c r="A171" i="1"/>
  <c r="E171" i="1" s="1"/>
  <c r="A172" i="1"/>
  <c r="E172" i="1" s="1"/>
  <c r="A173" i="1"/>
  <c r="A174" i="1"/>
  <c r="A175" i="1"/>
  <c r="A176" i="1"/>
  <c r="A177" i="1"/>
  <c r="A178" i="1"/>
  <c r="A179" i="1"/>
  <c r="A180" i="1"/>
  <c r="A181" i="1"/>
  <c r="A182" i="1"/>
  <c r="A183" i="1"/>
  <c r="E183" i="1" s="1"/>
  <c r="A184" i="1"/>
  <c r="E184" i="1" s="1"/>
  <c r="A185" i="1"/>
  <c r="A186" i="1"/>
  <c r="A187" i="1"/>
  <c r="A188" i="1"/>
  <c r="A189" i="1"/>
  <c r="A190" i="1"/>
  <c r="A191" i="1"/>
  <c r="A192" i="1"/>
  <c r="A193" i="1"/>
  <c r="A194" i="1"/>
  <c r="A195" i="1"/>
  <c r="E195" i="1" s="1"/>
  <c r="A196" i="1"/>
  <c r="E196" i="1" s="1"/>
  <c r="A197" i="1"/>
  <c r="A198" i="1"/>
  <c r="A199" i="1"/>
  <c r="A200" i="1"/>
  <c r="A201" i="1"/>
  <c r="A202" i="1"/>
  <c r="A203" i="1"/>
  <c r="A204" i="1"/>
  <c r="A205" i="1"/>
  <c r="A206" i="1"/>
  <c r="A207" i="1"/>
  <c r="E207" i="1" s="1"/>
  <c r="A208" i="1"/>
  <c r="E208" i="1" s="1"/>
  <c r="A209" i="1"/>
  <c r="A210" i="1"/>
  <c r="A211" i="1"/>
  <c r="A212" i="1"/>
  <c r="A213" i="1"/>
  <c r="A214" i="1"/>
  <c r="A215" i="1"/>
  <c r="A216" i="1"/>
  <c r="A217" i="1"/>
  <c r="A218" i="1"/>
  <c r="A219" i="1"/>
  <c r="E219" i="1" s="1"/>
  <c r="A220" i="1"/>
  <c r="E220" i="1" s="1"/>
  <c r="A221" i="1"/>
  <c r="A222" i="1"/>
  <c r="A223" i="1"/>
  <c r="A224" i="1"/>
  <c r="A225" i="1"/>
  <c r="A226" i="1"/>
  <c r="A227" i="1"/>
  <c r="A228" i="1"/>
  <c r="A229" i="1"/>
  <c r="A230" i="1"/>
  <c r="A231" i="1"/>
  <c r="E231" i="1" s="1"/>
  <c r="A232" i="1"/>
  <c r="E232" i="1" s="1"/>
  <c r="A233" i="1"/>
  <c r="A234" i="1"/>
  <c r="A235" i="1"/>
  <c r="A236" i="1"/>
  <c r="A237" i="1"/>
  <c r="A238" i="1"/>
  <c r="A239" i="1"/>
  <c r="A240" i="1"/>
  <c r="A241" i="1"/>
  <c r="A242" i="1"/>
  <c r="A243" i="1"/>
  <c r="E243" i="1" s="1"/>
  <c r="A244" i="1"/>
  <c r="A245" i="1"/>
  <c r="A246" i="1"/>
  <c r="A247" i="1"/>
  <c r="A248" i="1"/>
  <c r="A249" i="1"/>
  <c r="A250" i="1"/>
  <c r="A251" i="1"/>
  <c r="A252" i="1"/>
  <c r="A253" i="1"/>
  <c r="A254" i="1"/>
  <c r="A255" i="1"/>
  <c r="E255" i="1" s="1"/>
  <c r="A256" i="1"/>
  <c r="E256" i="1" s="1"/>
  <c r="A257" i="1"/>
  <c r="A258" i="1"/>
  <c r="A259" i="1"/>
  <c r="A260" i="1"/>
  <c r="A261" i="1"/>
  <c r="A262" i="1"/>
  <c r="A263" i="1"/>
  <c r="A264" i="1"/>
  <c r="A265" i="1"/>
  <c r="A266" i="1"/>
  <c r="A267" i="1"/>
  <c r="A268" i="1"/>
  <c r="E268" i="1" s="1"/>
  <c r="A269" i="1"/>
  <c r="A270" i="1"/>
  <c r="A271" i="1"/>
  <c r="A272" i="1"/>
  <c r="A273" i="1"/>
  <c r="A274" i="1"/>
  <c r="A275" i="1"/>
  <c r="A276" i="1"/>
  <c r="A277" i="1"/>
  <c r="A278" i="1"/>
  <c r="A279" i="1"/>
  <c r="A280" i="1"/>
  <c r="E280" i="1" s="1"/>
  <c r="A281" i="1"/>
  <c r="A282" i="1"/>
  <c r="A283" i="1"/>
  <c r="A284" i="1"/>
  <c r="A285" i="1"/>
  <c r="A286" i="1"/>
  <c r="A287" i="1"/>
  <c r="A288" i="1"/>
  <c r="A289" i="1"/>
  <c r="A290" i="1"/>
  <c r="A291" i="1"/>
  <c r="A292" i="1"/>
  <c r="E292" i="1" s="1"/>
  <c r="A293" i="1"/>
  <c r="A294" i="1"/>
  <c r="A295" i="1"/>
  <c r="A296" i="1"/>
  <c r="A297" i="1"/>
  <c r="A298" i="1"/>
  <c r="A299" i="1"/>
  <c r="A300" i="1"/>
  <c r="A301" i="1"/>
  <c r="A302" i="1"/>
  <c r="A303" i="1"/>
  <c r="E303" i="1" s="1"/>
  <c r="A304" i="1"/>
  <c r="E304" i="1" s="1"/>
  <c r="A305" i="1"/>
  <c r="A306" i="1"/>
  <c r="A307" i="1"/>
  <c r="A308" i="1"/>
  <c r="A309" i="1"/>
  <c r="A310" i="1"/>
  <c r="A311" i="1"/>
  <c r="A312" i="1"/>
  <c r="A313" i="1"/>
  <c r="A314" i="1"/>
  <c r="A315" i="1"/>
  <c r="E315" i="1" s="1"/>
  <c r="A316" i="1"/>
  <c r="E316" i="1" s="1"/>
  <c r="A317" i="1"/>
  <c r="A318" i="1"/>
  <c r="A319" i="1"/>
  <c r="A320" i="1"/>
  <c r="A321" i="1"/>
  <c r="A322" i="1"/>
  <c r="A323" i="1"/>
  <c r="A324" i="1"/>
  <c r="A325" i="1"/>
  <c r="A326" i="1"/>
  <c r="A327" i="1"/>
  <c r="E327" i="1" s="1"/>
  <c r="A328" i="1"/>
  <c r="E328" i="1" s="1"/>
  <c r="A329" i="1"/>
  <c r="A330" i="1"/>
  <c r="A331" i="1"/>
  <c r="A332" i="1"/>
  <c r="A333" i="1"/>
  <c r="A334" i="1"/>
  <c r="A335" i="1"/>
  <c r="A336" i="1"/>
  <c r="A337" i="1"/>
  <c r="A338" i="1"/>
  <c r="A339" i="1"/>
  <c r="A340" i="1"/>
  <c r="E340" i="1" s="1"/>
  <c r="A341" i="1"/>
  <c r="A342" i="1"/>
  <c r="A343" i="1"/>
  <c r="A344" i="1"/>
  <c r="A345" i="1"/>
  <c r="A346" i="1"/>
  <c r="A347" i="1"/>
  <c r="A348" i="1"/>
  <c r="A349" i="1"/>
  <c r="A350" i="1"/>
  <c r="A351" i="1"/>
  <c r="E351" i="1" s="1"/>
  <c r="A352" i="1"/>
  <c r="E352" i="1" s="1"/>
  <c r="A353" i="1"/>
  <c r="A354" i="1"/>
  <c r="A355" i="1"/>
  <c r="A356" i="1"/>
  <c r="A357" i="1"/>
  <c r="A358" i="1"/>
  <c r="A359" i="1"/>
  <c r="A360" i="1"/>
  <c r="A361" i="1"/>
  <c r="A362" i="1"/>
  <c r="A363" i="1"/>
  <c r="E363" i="1" s="1"/>
  <c r="A364" i="1"/>
  <c r="E364" i="1" s="1"/>
  <c r="A365" i="1"/>
  <c r="A366" i="1"/>
  <c r="A367" i="1"/>
  <c r="A5" i="1"/>
  <c r="A6" i="4"/>
  <c r="A7" i="4"/>
  <c r="A8" i="4"/>
  <c r="A9" i="4"/>
  <c r="A10" i="4"/>
  <c r="A11" i="4"/>
  <c r="A12" i="4"/>
  <c r="A13" i="4"/>
  <c r="A14" i="4"/>
  <c r="C14" i="4" s="1"/>
  <c r="A15" i="4"/>
  <c r="A16" i="4"/>
  <c r="C16" i="4" s="1"/>
  <c r="A17" i="4"/>
  <c r="A18" i="4"/>
  <c r="A19" i="4"/>
  <c r="A20" i="4"/>
  <c r="A21" i="4"/>
  <c r="A22" i="4"/>
  <c r="A23" i="4"/>
  <c r="A24" i="4"/>
  <c r="A25" i="4"/>
  <c r="A26" i="4"/>
  <c r="C26" i="4" s="1"/>
  <c r="A27" i="4"/>
  <c r="A28" i="4"/>
  <c r="C28" i="4" s="1"/>
  <c r="A29" i="4"/>
  <c r="A30" i="4"/>
  <c r="A31" i="4"/>
  <c r="A32" i="4"/>
  <c r="A33" i="4"/>
  <c r="A34" i="4"/>
  <c r="A35" i="4"/>
  <c r="A36" i="4"/>
  <c r="A37" i="4"/>
  <c r="A38" i="4"/>
  <c r="C38" i="4" s="1"/>
  <c r="A39" i="4"/>
  <c r="A40" i="4"/>
  <c r="C40" i="4" s="1"/>
  <c r="A41" i="4"/>
  <c r="A42" i="4"/>
  <c r="A43" i="4"/>
  <c r="A44" i="4"/>
  <c r="A45" i="4"/>
  <c r="A46" i="4"/>
  <c r="A47" i="4"/>
  <c r="A48" i="4"/>
  <c r="A49" i="4"/>
  <c r="A50" i="4"/>
  <c r="C50" i="4" s="1"/>
  <c r="A51" i="4"/>
  <c r="A52" i="4"/>
  <c r="C52" i="4" s="1"/>
  <c r="A53" i="4"/>
  <c r="A54" i="4"/>
  <c r="A55" i="4"/>
  <c r="A56" i="4"/>
  <c r="A57" i="4"/>
  <c r="A58" i="4"/>
  <c r="A59" i="4"/>
  <c r="A60" i="4"/>
  <c r="A61" i="4"/>
  <c r="A62" i="4"/>
  <c r="C62" i="4" s="1"/>
  <c r="A63" i="4"/>
  <c r="A64" i="4"/>
  <c r="C64" i="4" s="1"/>
  <c r="A65" i="4"/>
  <c r="A66" i="4"/>
  <c r="A67" i="4"/>
  <c r="A68" i="4"/>
  <c r="A69" i="4"/>
  <c r="A70" i="4"/>
  <c r="A71" i="4"/>
  <c r="A72" i="4"/>
  <c r="A73" i="4"/>
  <c r="A74" i="4"/>
  <c r="C74" i="4" s="1"/>
  <c r="A75" i="4"/>
  <c r="A76" i="4"/>
  <c r="C76" i="4" s="1"/>
  <c r="A77" i="4"/>
  <c r="A78" i="4"/>
  <c r="A79" i="4"/>
  <c r="A80" i="4"/>
  <c r="A81" i="4"/>
  <c r="A82" i="4"/>
  <c r="A83" i="4"/>
  <c r="A84" i="4"/>
  <c r="A85" i="4"/>
  <c r="A86" i="4"/>
  <c r="C86" i="4" s="1"/>
  <c r="A87" i="4"/>
  <c r="A88" i="4"/>
  <c r="C88" i="4" s="1"/>
  <c r="A89" i="4"/>
  <c r="A90" i="4"/>
  <c r="A91" i="4"/>
  <c r="A92" i="4"/>
  <c r="A93" i="4"/>
  <c r="A94" i="4"/>
  <c r="A95" i="4"/>
  <c r="A96" i="4"/>
  <c r="A97" i="4"/>
  <c r="A98" i="4"/>
  <c r="C98" i="4" s="1"/>
  <c r="A99" i="4"/>
  <c r="A100" i="4"/>
  <c r="C100" i="4" s="1"/>
  <c r="A101" i="4"/>
  <c r="A102" i="4"/>
  <c r="A103" i="4"/>
  <c r="A104" i="4"/>
  <c r="A105" i="4"/>
  <c r="A106" i="4"/>
  <c r="A107" i="4"/>
  <c r="A108" i="4"/>
  <c r="A109" i="4"/>
  <c r="A110" i="4"/>
  <c r="C110" i="4" s="1"/>
  <c r="A111" i="4"/>
  <c r="A112" i="4"/>
  <c r="C112" i="4" s="1"/>
  <c r="A113" i="4"/>
  <c r="A114" i="4"/>
  <c r="A115" i="4"/>
  <c r="A116" i="4"/>
  <c r="A117" i="4"/>
  <c r="A118" i="4"/>
  <c r="A119" i="4"/>
  <c r="A120" i="4"/>
  <c r="A121" i="4"/>
  <c r="A122" i="4"/>
  <c r="A123" i="4"/>
  <c r="A124" i="4"/>
  <c r="C124" i="4" s="1"/>
  <c r="A125" i="4"/>
  <c r="A126" i="4"/>
  <c r="A127" i="4"/>
  <c r="A128" i="4"/>
  <c r="A129" i="4"/>
  <c r="A130" i="4"/>
  <c r="A131" i="4"/>
  <c r="A132" i="4"/>
  <c r="A133" i="4"/>
  <c r="A134" i="4"/>
  <c r="C134" i="4" s="1"/>
  <c r="A135" i="4"/>
  <c r="A136" i="4"/>
  <c r="C136" i="4" s="1"/>
  <c r="A137" i="4"/>
  <c r="A138" i="4"/>
  <c r="A139" i="4"/>
  <c r="A140" i="4"/>
  <c r="A141" i="4"/>
  <c r="A142" i="4"/>
  <c r="A143" i="4"/>
  <c r="A144" i="4"/>
  <c r="A145" i="4"/>
  <c r="A146" i="4"/>
  <c r="C146" i="4" s="1"/>
  <c r="A147" i="4"/>
  <c r="A148" i="4"/>
  <c r="C148" i="4" s="1"/>
  <c r="A149" i="4"/>
  <c r="A150" i="4"/>
  <c r="A151" i="4"/>
  <c r="A152" i="4"/>
  <c r="A153" i="4"/>
  <c r="A154" i="4"/>
  <c r="A155" i="4"/>
  <c r="A156" i="4"/>
  <c r="A157" i="4"/>
  <c r="A158" i="4"/>
  <c r="A159" i="4"/>
  <c r="A160" i="4"/>
  <c r="C160" i="4" s="1"/>
  <c r="A161" i="4"/>
  <c r="A162" i="4"/>
  <c r="A163" i="4"/>
  <c r="A164" i="4"/>
  <c r="A165" i="4"/>
  <c r="A166" i="4"/>
  <c r="A167" i="4"/>
  <c r="A168" i="4"/>
  <c r="A169" i="4"/>
  <c r="A170" i="4"/>
  <c r="C170" i="4" s="1"/>
  <c r="A171" i="4"/>
  <c r="A172" i="4"/>
  <c r="C172" i="4" s="1"/>
  <c r="A173" i="4"/>
  <c r="A174" i="4"/>
  <c r="A175" i="4"/>
  <c r="A176" i="4"/>
  <c r="A177" i="4"/>
  <c r="A178" i="4"/>
  <c r="A179" i="4"/>
  <c r="A180" i="4"/>
  <c r="A181" i="4"/>
  <c r="A182" i="4"/>
  <c r="C182" i="4" s="1"/>
  <c r="A183" i="4"/>
  <c r="A184" i="4"/>
  <c r="C184" i="4" s="1"/>
  <c r="A185" i="4"/>
  <c r="A186" i="4"/>
  <c r="A187" i="4"/>
  <c r="A188" i="4"/>
  <c r="A189" i="4"/>
  <c r="A190" i="4"/>
  <c r="A191" i="4"/>
  <c r="A192" i="4"/>
  <c r="A193" i="4"/>
  <c r="A194" i="4"/>
  <c r="A195" i="4"/>
  <c r="A5" i="4"/>
  <c r="E50" i="1"/>
  <c r="E62" i="1"/>
  <c r="E74" i="1"/>
  <c r="E86" i="1"/>
  <c r="E98" i="1"/>
  <c r="E110" i="1"/>
  <c r="E122" i="1"/>
  <c r="E134" i="1"/>
  <c r="E146" i="1"/>
  <c r="E158" i="1"/>
  <c r="E170" i="1"/>
  <c r="E194" i="1"/>
  <c r="E206" i="1"/>
  <c r="E218" i="1"/>
  <c r="E230" i="1"/>
  <c r="E254" i="1"/>
  <c r="E266" i="1"/>
  <c r="E278" i="1"/>
  <c r="E290" i="1"/>
  <c r="E302" i="1"/>
  <c r="E326" i="1"/>
  <c r="E338" i="1"/>
  <c r="E350" i="1"/>
  <c r="E362" i="1"/>
  <c r="C6" i="6"/>
  <c r="AA6" i="6" s="1"/>
  <c r="AE6" i="6" s="1"/>
  <c r="C7" i="6"/>
  <c r="AA7" i="6" s="1"/>
  <c r="AE7" i="6" s="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F73" i="6" s="1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F109" i="6" s="1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F130" i="6" s="1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AA158" i="6" s="1"/>
  <c r="C159" i="6"/>
  <c r="AA159" i="6" s="1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F193" i="6" s="1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F213" i="6" s="1"/>
  <c r="C214" i="6"/>
  <c r="C215" i="6"/>
  <c r="C216" i="6"/>
  <c r="C217" i="6"/>
  <c r="F217" i="6" s="1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F241" i="6" s="1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F290" i="6" s="1"/>
  <c r="C291" i="6"/>
  <c r="C292" i="6"/>
  <c r="F292" i="6" s="1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F366" i="6" s="1"/>
  <c r="C367" i="6"/>
  <c r="C368" i="6"/>
  <c r="C369" i="6"/>
  <c r="C370" i="6"/>
  <c r="C371" i="6"/>
  <c r="C372" i="6"/>
  <c r="C373" i="6"/>
  <c r="C374" i="6"/>
  <c r="F374" i="6" s="1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F414" i="6" s="1"/>
  <c r="C415" i="6"/>
  <c r="F415" i="6" s="1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F492" i="6" s="1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F518" i="6" s="1"/>
  <c r="C519" i="6"/>
  <c r="C520" i="6"/>
  <c r="C521" i="6"/>
  <c r="C522" i="6"/>
  <c r="F522" i="6" s="1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AA537" i="6" s="1"/>
  <c r="C538" i="6"/>
  <c r="C539" i="6"/>
  <c r="C540" i="6"/>
  <c r="C541" i="6"/>
  <c r="C542" i="6"/>
  <c r="AA542" i="6" s="1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F558" i="6" s="1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F589" i="6" s="1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F618" i="6" s="1"/>
  <c r="C619" i="6"/>
  <c r="C620" i="6"/>
  <c r="F620" i="6" s="1"/>
  <c r="C621" i="6"/>
  <c r="F621" i="6" s="1"/>
  <c r="C622" i="6"/>
  <c r="F622" i="6" s="1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F656" i="6" s="1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F679" i="6" s="1"/>
  <c r="C680" i="6"/>
  <c r="C681" i="6"/>
  <c r="C682" i="6"/>
  <c r="C683" i="6"/>
  <c r="C684" i="6"/>
  <c r="C685" i="6"/>
  <c r="C686" i="6"/>
  <c r="C687" i="6"/>
  <c r="C688" i="6"/>
  <c r="C689" i="6"/>
  <c r="C690" i="6"/>
  <c r="F690" i="6" s="1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F714" i="6" s="1"/>
  <c r="C715" i="6"/>
  <c r="C716" i="6"/>
  <c r="C717" i="6"/>
  <c r="C718" i="6"/>
  <c r="C719" i="6"/>
  <c r="C720" i="6"/>
  <c r="C721" i="6"/>
  <c r="F721" i="6" s="1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F748" i="6" s="1"/>
  <c r="C749" i="6"/>
  <c r="C750" i="6"/>
  <c r="C751" i="6"/>
  <c r="C752" i="6"/>
  <c r="C753" i="6"/>
  <c r="C754" i="6"/>
  <c r="C755" i="6"/>
  <c r="C756" i="6"/>
  <c r="C757" i="6"/>
  <c r="F757" i="6" s="1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F811" i="6" s="1"/>
  <c r="C812" i="6"/>
  <c r="C813" i="6"/>
  <c r="F813" i="6" s="1"/>
  <c r="C814" i="6"/>
  <c r="C815" i="6"/>
  <c r="C816" i="6"/>
  <c r="C817" i="6"/>
  <c r="C818" i="6"/>
  <c r="AA818" i="6" s="1"/>
  <c r="C819" i="6"/>
  <c r="C820" i="6"/>
  <c r="C821" i="6"/>
  <c r="C822" i="6"/>
  <c r="F822" i="6" s="1"/>
  <c r="C823" i="6"/>
  <c r="C824" i="6"/>
  <c r="C825" i="6"/>
  <c r="C826" i="6"/>
  <c r="C827" i="6"/>
  <c r="C828" i="6"/>
  <c r="C829" i="6"/>
  <c r="C830" i="6"/>
  <c r="C831" i="6"/>
  <c r="C832" i="6"/>
  <c r="AA832" i="6" s="1"/>
  <c r="C833" i="6"/>
  <c r="C834" i="6"/>
  <c r="C835" i="6"/>
  <c r="C836" i="6"/>
  <c r="C837" i="6"/>
  <c r="C838" i="6"/>
  <c r="C839" i="6"/>
  <c r="C840" i="6"/>
  <c r="C841" i="6"/>
  <c r="C842" i="6"/>
  <c r="F842" i="6" s="1"/>
  <c r="C843" i="6"/>
  <c r="C844" i="6"/>
  <c r="C845" i="6"/>
  <c r="C846" i="6"/>
  <c r="C847" i="6"/>
  <c r="C848" i="6"/>
  <c r="C849" i="6"/>
  <c r="C850" i="6"/>
  <c r="C851" i="6"/>
  <c r="C852" i="6"/>
  <c r="C853" i="6"/>
  <c r="F853" i="6" s="1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F882" i="6" s="1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F910" i="6" s="1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F967" i="6" s="1"/>
  <c r="C968" i="6"/>
  <c r="C969" i="6"/>
  <c r="F969" i="6" s="1"/>
  <c r="C970" i="6"/>
  <c r="C971" i="6"/>
  <c r="C972" i="6"/>
  <c r="C973" i="6"/>
  <c r="AA973" i="6" s="1"/>
  <c r="C974" i="6"/>
  <c r="AA974" i="6" s="1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F1075" i="6" s="1"/>
  <c r="C1076" i="6"/>
  <c r="C1077" i="6"/>
  <c r="C1078" i="6"/>
  <c r="C1079" i="6"/>
  <c r="C1080" i="6"/>
  <c r="C1081" i="6"/>
  <c r="C1082" i="6"/>
  <c r="F1082" i="6" s="1"/>
  <c r="C1083" i="6"/>
  <c r="C1084" i="6"/>
  <c r="C1085" i="6"/>
  <c r="C1086" i="6"/>
  <c r="C1087" i="6"/>
  <c r="C1088" i="6"/>
  <c r="C1089" i="6"/>
  <c r="C1090" i="6"/>
  <c r="AA1090" i="6" s="1"/>
  <c r="C1091" i="6"/>
  <c r="AA1091" i="6" s="1"/>
  <c r="C1092" i="6"/>
  <c r="C1093" i="6"/>
  <c r="C1094" i="6"/>
  <c r="C1095" i="6"/>
  <c r="C1096" i="6"/>
  <c r="C1097" i="6"/>
  <c r="C1098" i="6"/>
  <c r="C1099" i="6"/>
  <c r="F1099" i="6" s="1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F1134" i="6" s="1"/>
  <c r="C1135" i="6"/>
  <c r="F1135" i="6" s="1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F1160" i="6" s="1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F1179" i="6" s="1"/>
  <c r="C1180" i="6"/>
  <c r="C1181" i="6"/>
  <c r="C1182" i="6"/>
  <c r="C1183" i="6"/>
  <c r="C1184" i="6"/>
  <c r="C1185" i="6"/>
  <c r="C1186" i="6"/>
  <c r="F1186" i="6" s="1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AA1198" i="6" s="1"/>
  <c r="C1199" i="6"/>
  <c r="C1200" i="6"/>
  <c r="C1201" i="6"/>
  <c r="C1202" i="6"/>
  <c r="C1203" i="6"/>
  <c r="C1204" i="6"/>
  <c r="C1205" i="6"/>
  <c r="AA1205" i="6" s="1"/>
  <c r="C1206" i="6"/>
  <c r="F1206" i="6" s="1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F1230" i="6" s="1"/>
  <c r="C1231" i="6"/>
  <c r="C1232" i="6"/>
  <c r="F1232" i="6" s="1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F1258" i="6" s="1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F1277" i="6" s="1"/>
  <c r="C1278" i="6"/>
  <c r="F1278" i="6" s="1"/>
  <c r="C1279" i="6"/>
  <c r="F1279" i="6" s="1"/>
  <c r="C1280" i="6"/>
  <c r="F1280" i="6" s="1"/>
  <c r="C1281" i="6"/>
  <c r="F1281" i="6" s="1"/>
  <c r="C1282" i="6"/>
  <c r="F1282" i="6" s="1"/>
  <c r="C1283" i="6"/>
  <c r="C1284" i="6"/>
  <c r="C1285" i="6"/>
  <c r="C1286" i="6"/>
  <c r="AA1286" i="6" s="1"/>
  <c r="C1287" i="6"/>
  <c r="AA1287" i="6" s="1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F1319" i="6" s="1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AA1348" i="6" s="1"/>
  <c r="C1349" i="6"/>
  <c r="AA1349" i="6" s="1"/>
  <c r="C1350" i="6"/>
  <c r="C1351" i="6"/>
  <c r="C1352" i="6"/>
  <c r="C1353" i="6"/>
  <c r="C1354" i="6"/>
  <c r="C1355" i="6"/>
  <c r="C1356" i="6"/>
  <c r="C1357" i="6"/>
  <c r="C1358" i="6"/>
  <c r="C1359" i="6"/>
  <c r="F1359" i="6" s="1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F1372" i="6" s="1"/>
  <c r="C1373" i="6"/>
  <c r="C1374" i="6"/>
  <c r="C1375" i="6"/>
  <c r="F1375" i="6" s="1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AA1398" i="6" s="1"/>
  <c r="C1399" i="6"/>
  <c r="AA1399" i="6" s="1"/>
  <c r="C1400" i="6"/>
  <c r="C1401" i="6"/>
  <c r="C1402" i="6"/>
  <c r="C1403" i="6"/>
  <c r="C1404" i="6"/>
  <c r="C1405" i="6"/>
  <c r="C1406" i="6"/>
  <c r="C1407" i="6"/>
  <c r="C1408" i="6"/>
  <c r="F1408" i="6" s="1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F1420" i="6" s="1"/>
  <c r="C1421" i="6"/>
  <c r="C1422" i="6"/>
  <c r="C1423" i="6"/>
  <c r="F1423" i="6" s="1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F1449" i="6" s="1"/>
  <c r="C1450" i="6"/>
  <c r="F1450" i="6" s="1"/>
  <c r="C1451" i="6"/>
  <c r="F1451" i="6" s="1"/>
  <c r="C1452" i="6"/>
  <c r="AA1452" i="6" s="1"/>
  <c r="C1453" i="6"/>
  <c r="C1454" i="6"/>
  <c r="C1455" i="6"/>
  <c r="C1456" i="6"/>
  <c r="C1457" i="6"/>
  <c r="C1458" i="6"/>
  <c r="C1459" i="6"/>
  <c r="C1460" i="6"/>
  <c r="C1461" i="6"/>
  <c r="C1462" i="6"/>
  <c r="F1462" i="6" s="1"/>
  <c r="C1463" i="6"/>
  <c r="C1464" i="6"/>
  <c r="C1465" i="6"/>
  <c r="F1465" i="6" s="1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AA1484" i="6" s="1"/>
  <c r="C1485" i="6"/>
  <c r="AA1485" i="6" s="1"/>
  <c r="C1486" i="6"/>
  <c r="C1487" i="6"/>
  <c r="C1488" i="6"/>
  <c r="C1489" i="6"/>
  <c r="C1490" i="6"/>
  <c r="C1491" i="6"/>
  <c r="C1492" i="6"/>
  <c r="C1493" i="6"/>
  <c r="F1493" i="6" s="1"/>
  <c r="C1494" i="6"/>
  <c r="F1494" i="6" s="1"/>
  <c r="C1495" i="6"/>
  <c r="F1495" i="6" s="1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F1507" i="6" s="1"/>
  <c r="C1508" i="6"/>
  <c r="C1509" i="6"/>
  <c r="C1510" i="6"/>
  <c r="C1511" i="6"/>
  <c r="C1512" i="6"/>
  <c r="C1513" i="6"/>
  <c r="C1514" i="6"/>
  <c r="C1515" i="6"/>
  <c r="C1516" i="6"/>
  <c r="AA1516" i="6" s="1"/>
  <c r="C1517" i="6"/>
  <c r="AA1517" i="6" s="1"/>
  <c r="C1518" i="6"/>
  <c r="F1518" i="6" s="1"/>
  <c r="C1519" i="6"/>
  <c r="F1519" i="6" s="1"/>
  <c r="C1520" i="6"/>
  <c r="F1520" i="6" s="1"/>
  <c r="C1521" i="6"/>
  <c r="F1521" i="6" s="1"/>
  <c r="C1522" i="6"/>
  <c r="C1523" i="6"/>
  <c r="C1524" i="6"/>
  <c r="C1525" i="6"/>
  <c r="C1526" i="6"/>
  <c r="C1527" i="6"/>
  <c r="C1528" i="6"/>
  <c r="C1529" i="6"/>
  <c r="C1530" i="6"/>
  <c r="C1531" i="6"/>
  <c r="F1531" i="6" s="1"/>
  <c r="C1532" i="6"/>
  <c r="F1532" i="6" s="1"/>
  <c r="C1533" i="6"/>
  <c r="F1533" i="6" s="1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F1546" i="6" s="1"/>
  <c r="C1547" i="6"/>
  <c r="C1548" i="6"/>
  <c r="AA1548" i="6" s="1"/>
  <c r="C1549" i="6"/>
  <c r="AA1549" i="6" s="1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F1571" i="6" s="1"/>
  <c r="C1572" i="6"/>
  <c r="F1572" i="6" s="1"/>
  <c r="C1573" i="6"/>
  <c r="C1574" i="6"/>
  <c r="C1575" i="6"/>
  <c r="C1576" i="6"/>
  <c r="C1577" i="6"/>
  <c r="C1578" i="6"/>
  <c r="C1579" i="6"/>
  <c r="C1580" i="6"/>
  <c r="AA1580" i="6" s="1"/>
  <c r="C1581" i="6"/>
  <c r="AA1581" i="6" s="1"/>
  <c r="C1582" i="6"/>
  <c r="C1583" i="6"/>
  <c r="C1584" i="6"/>
  <c r="C1585" i="6"/>
  <c r="F1585" i="6" s="1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AA1612" i="6" s="1"/>
  <c r="C1613" i="6"/>
  <c r="AA1613" i="6" s="1"/>
  <c r="C1614" i="6"/>
  <c r="C1615" i="6"/>
  <c r="C1616" i="6"/>
  <c r="C1617" i="6"/>
  <c r="C1618" i="6"/>
  <c r="C1619" i="6"/>
  <c r="C1620" i="6"/>
  <c r="C1621" i="6"/>
  <c r="C1622" i="6"/>
  <c r="F1622" i="6" s="1"/>
  <c r="C1623" i="6"/>
  <c r="C1624" i="6"/>
  <c r="C1625" i="6"/>
  <c r="C1626" i="6"/>
  <c r="C1627" i="6"/>
  <c r="C1628" i="6"/>
  <c r="C1629" i="6"/>
  <c r="C1630" i="6"/>
  <c r="C1631" i="6"/>
  <c r="C1632" i="6"/>
  <c r="C1633" i="6"/>
  <c r="F1633" i="6" s="1"/>
  <c r="C1634" i="6"/>
  <c r="C1635" i="6"/>
  <c r="AA1635" i="6" s="1"/>
  <c r="C1636" i="6"/>
  <c r="AA1636" i="6" s="1"/>
  <c r="C1637" i="6"/>
  <c r="C1638" i="6"/>
  <c r="F1638" i="6" s="1"/>
  <c r="C1639" i="6"/>
  <c r="C1640" i="6"/>
  <c r="C1641" i="6"/>
  <c r="C1642" i="6"/>
  <c r="C1643" i="6"/>
  <c r="C1644" i="6"/>
  <c r="C1645" i="6"/>
  <c r="F1645" i="6" s="1"/>
  <c r="C1646" i="6"/>
  <c r="C1647" i="6"/>
  <c r="C1648" i="6"/>
  <c r="C1649" i="6"/>
  <c r="C1650" i="6"/>
  <c r="F1650" i="6" s="1"/>
  <c r="C1651" i="6"/>
  <c r="F1651" i="6" s="1"/>
  <c r="C1652" i="6"/>
  <c r="C1653" i="6"/>
  <c r="AA1653" i="6" s="1"/>
  <c r="C1654" i="6"/>
  <c r="C1655" i="6"/>
  <c r="C1656" i="6"/>
  <c r="C1657" i="6"/>
  <c r="C1658" i="6"/>
  <c r="C1659" i="6"/>
  <c r="AA1659" i="6" s="1"/>
  <c r="C1660" i="6"/>
  <c r="C1661" i="6"/>
  <c r="C1662" i="6"/>
  <c r="C1663" i="6"/>
  <c r="C1664" i="6"/>
  <c r="F1664" i="6" s="1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AA1676" i="6" s="1"/>
  <c r="C1677" i="6"/>
  <c r="AA1677" i="6" s="1"/>
  <c r="C1678" i="6"/>
  <c r="C1679" i="6"/>
  <c r="C1680" i="6"/>
  <c r="C1681" i="6"/>
  <c r="C1682" i="6"/>
  <c r="C1683" i="6"/>
  <c r="C1684" i="6"/>
  <c r="C1685" i="6"/>
  <c r="C1686" i="6"/>
  <c r="C1687" i="6"/>
  <c r="C1688" i="6"/>
  <c r="F1688" i="6" s="1"/>
  <c r="C1689" i="6"/>
  <c r="F1689" i="6" s="1"/>
  <c r="C1690" i="6"/>
  <c r="F1690" i="6" s="1"/>
  <c r="C1691" i="6"/>
  <c r="C1692" i="6"/>
  <c r="C1693" i="6"/>
  <c r="C1694" i="6"/>
  <c r="C1695" i="6"/>
  <c r="C1696" i="6"/>
  <c r="C1697" i="6"/>
  <c r="C1698" i="6"/>
  <c r="C1699" i="6"/>
  <c r="AA1699" i="6" s="1"/>
  <c r="C1700" i="6"/>
  <c r="AA1700" i="6" s="1"/>
  <c r="C1701" i="6"/>
  <c r="C1702" i="6"/>
  <c r="C1703" i="6"/>
  <c r="F1703" i="6" s="1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AA1717" i="6" s="1"/>
  <c r="C1718" i="6"/>
  <c r="C1719" i="6"/>
  <c r="C1720" i="6"/>
  <c r="C1721" i="6"/>
  <c r="C1722" i="6"/>
  <c r="C1723" i="6"/>
  <c r="AA1723" i="6" s="1"/>
  <c r="C1724" i="6"/>
  <c r="C1725" i="6"/>
  <c r="C1726" i="6"/>
  <c r="C1727" i="6"/>
  <c r="C1728" i="6"/>
  <c r="C1729" i="6"/>
  <c r="C1730" i="6"/>
  <c r="F1730" i="6" s="1"/>
  <c r="C1731" i="6"/>
  <c r="C1732" i="6"/>
  <c r="C1733" i="6"/>
  <c r="C1734" i="6"/>
  <c r="C1735" i="6"/>
  <c r="C1736" i="6"/>
  <c r="C1737" i="6"/>
  <c r="C1738" i="6"/>
  <c r="C1739" i="6"/>
  <c r="C1740" i="6"/>
  <c r="AA1740" i="6" s="1"/>
  <c r="C1741" i="6"/>
  <c r="AA1741" i="6" s="1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AA1763" i="6" s="1"/>
  <c r="C1764" i="6"/>
  <c r="AA1764" i="6" s="1"/>
  <c r="C1765" i="6"/>
  <c r="F1765" i="6" s="1"/>
  <c r="C1766" i="6"/>
  <c r="C1767" i="6"/>
  <c r="C1768" i="6"/>
  <c r="C1769" i="6"/>
  <c r="C1770" i="6"/>
  <c r="F1770" i="6" s="1"/>
  <c r="C1771" i="6"/>
  <c r="C1772" i="6"/>
  <c r="C1773" i="6"/>
  <c r="C1774" i="6"/>
  <c r="C1775" i="6"/>
  <c r="C1776" i="6"/>
  <c r="AA1776" i="6" s="1"/>
  <c r="C1777" i="6"/>
  <c r="F1777" i="6" s="1"/>
  <c r="C1778" i="6"/>
  <c r="C1779" i="6"/>
  <c r="AA1779" i="6" s="1"/>
  <c r="C1780" i="6"/>
  <c r="C1781" i="6"/>
  <c r="C1782" i="6"/>
  <c r="F1782" i="6" s="1"/>
  <c r="C1783" i="6"/>
  <c r="C1784" i="6"/>
  <c r="C1785" i="6"/>
  <c r="C1786" i="6"/>
  <c r="C1787" i="6"/>
  <c r="C1788" i="6"/>
  <c r="C1789" i="6"/>
  <c r="AA1789" i="6" s="1"/>
  <c r="C1790" i="6"/>
  <c r="C1791" i="6"/>
  <c r="AA1791" i="6" s="1"/>
  <c r="C1792" i="6"/>
  <c r="C1793" i="6"/>
  <c r="C1794" i="6"/>
  <c r="F1794" i="6" s="1"/>
  <c r="C1795" i="6"/>
  <c r="F1795" i="6" s="1"/>
  <c r="C1796" i="6"/>
  <c r="F1796" i="6" s="1"/>
  <c r="C1797" i="6"/>
  <c r="C1798" i="6"/>
  <c r="C1799" i="6"/>
  <c r="C1800" i="6"/>
  <c r="C1801" i="6"/>
  <c r="C1802" i="6"/>
  <c r="C1803" i="6"/>
  <c r="AA1803" i="6" s="1"/>
  <c r="C1804" i="6"/>
  <c r="AA1804" i="6" s="1"/>
  <c r="C1805" i="6"/>
  <c r="C1806" i="6"/>
  <c r="F1806" i="6" s="1"/>
  <c r="C1807" i="6"/>
  <c r="F1807" i="6" s="1"/>
  <c r="C1808" i="6"/>
  <c r="F1808" i="6" s="1"/>
  <c r="C1809" i="6"/>
  <c r="F1809" i="6" s="1"/>
  <c r="C1810" i="6"/>
  <c r="C1811" i="6"/>
  <c r="C1812" i="6"/>
  <c r="C1813" i="6"/>
  <c r="C1814" i="6"/>
  <c r="F1814" i="6" s="1"/>
  <c r="C1815" i="6"/>
  <c r="AA1815" i="6" s="1"/>
  <c r="C1816" i="6"/>
  <c r="AA1816" i="6" s="1"/>
  <c r="C1817" i="6"/>
  <c r="C1818" i="6"/>
  <c r="C1819" i="6"/>
  <c r="C1820" i="6"/>
  <c r="F1820" i="6" s="1"/>
  <c r="C1821" i="6"/>
  <c r="C1822" i="6"/>
  <c r="C1823" i="6"/>
  <c r="C1824" i="6"/>
  <c r="C1825" i="6"/>
  <c r="C1826" i="6"/>
  <c r="C1827" i="6"/>
  <c r="C1828" i="6"/>
  <c r="AA1828" i="6" s="1"/>
  <c r="C1829" i="6"/>
  <c r="AA1829" i="6" s="1"/>
  <c r="C1830" i="6"/>
  <c r="C1831" i="6"/>
  <c r="C1832" i="6"/>
  <c r="F1832" i="6" s="1"/>
  <c r="C1833" i="6"/>
  <c r="F1833" i="6" s="1"/>
  <c r="C1834" i="6"/>
  <c r="F1834" i="6" s="1"/>
  <c r="C1835" i="6"/>
  <c r="F1835" i="6" s="1"/>
  <c r="C1836" i="6"/>
  <c r="C1837" i="6"/>
  <c r="C1838" i="6"/>
  <c r="C1839" i="6"/>
  <c r="C1840" i="6"/>
  <c r="AA1840" i="6" s="1"/>
  <c r="C1841" i="6"/>
  <c r="C1842" i="6"/>
  <c r="C1843" i="6"/>
  <c r="AA1843" i="6" s="1"/>
  <c r="C1844" i="6"/>
  <c r="C1845" i="6"/>
  <c r="C1846" i="6"/>
  <c r="C1847" i="6"/>
  <c r="C1848" i="6"/>
  <c r="F1848" i="6" s="1"/>
  <c r="C1849" i="6"/>
  <c r="C1850" i="6"/>
  <c r="C1851" i="6"/>
  <c r="C1852" i="6"/>
  <c r="AA1852" i="6" s="1"/>
  <c r="C1853" i="6"/>
  <c r="AA1853" i="6" s="1"/>
  <c r="C1854" i="6"/>
  <c r="C1855" i="6"/>
  <c r="C1856" i="6"/>
  <c r="C1857" i="6"/>
  <c r="C1858" i="6"/>
  <c r="C1859" i="6"/>
  <c r="C1860" i="6"/>
  <c r="C1861" i="6"/>
  <c r="C1862" i="6"/>
  <c r="C1863" i="6"/>
  <c r="AA1863" i="6" s="1"/>
  <c r="C1864" i="6"/>
  <c r="AA1864" i="6" s="1"/>
  <c r="C1865" i="6"/>
  <c r="C1866" i="6"/>
  <c r="C1867" i="6"/>
  <c r="F1867" i="6" s="1"/>
  <c r="C1868" i="6"/>
  <c r="C1869" i="6"/>
  <c r="C1870" i="6"/>
  <c r="C1871" i="6"/>
  <c r="F1871" i="6" s="1"/>
  <c r="C1872" i="6"/>
  <c r="F1872" i="6" s="1"/>
  <c r="C1873" i="6"/>
  <c r="C1874" i="6"/>
  <c r="F1874" i="6" s="1"/>
  <c r="C1875" i="6"/>
  <c r="AA1875" i="6" s="1"/>
  <c r="C1876" i="6"/>
  <c r="C1877" i="6"/>
  <c r="C1878" i="6"/>
  <c r="C1879" i="6"/>
  <c r="C1880" i="6"/>
  <c r="C1881" i="6"/>
  <c r="C1882" i="6"/>
  <c r="C1883" i="6"/>
  <c r="C1884" i="6"/>
  <c r="F1884" i="6" s="1"/>
  <c r="C1885" i="6"/>
  <c r="AA1885" i="6" s="1"/>
  <c r="C1886" i="6"/>
  <c r="C1887" i="6"/>
  <c r="C1888" i="6"/>
  <c r="C1889" i="6"/>
  <c r="C1890" i="6"/>
  <c r="C1891" i="6"/>
  <c r="C1892" i="6"/>
  <c r="C1893" i="6"/>
  <c r="C1894" i="6"/>
  <c r="C1895" i="6"/>
  <c r="AA1895" i="6" s="1"/>
  <c r="C1896" i="6"/>
  <c r="AA1896" i="6" s="1"/>
  <c r="C1897" i="6"/>
  <c r="F1897" i="6" s="1"/>
  <c r="C1898" i="6"/>
  <c r="C1899" i="6"/>
  <c r="C1900" i="6"/>
  <c r="C1901" i="6"/>
  <c r="C1902" i="6"/>
  <c r="C1903" i="6"/>
  <c r="C1904" i="6"/>
  <c r="C1905" i="6"/>
  <c r="C1906" i="6"/>
  <c r="AA1906" i="6" s="1"/>
  <c r="C1907" i="6"/>
  <c r="AA1907" i="6" s="1"/>
  <c r="C1908" i="6"/>
  <c r="C1909" i="6"/>
  <c r="F1909" i="6" s="1"/>
  <c r="C1910" i="6"/>
  <c r="F1910" i="6" s="1"/>
  <c r="C1911" i="6"/>
  <c r="C1912" i="6"/>
  <c r="C1913" i="6"/>
  <c r="C1914" i="6"/>
  <c r="C1915" i="6"/>
  <c r="C1916" i="6"/>
  <c r="AA1916" i="6" s="1"/>
  <c r="C1917" i="6"/>
  <c r="AA1917" i="6" s="1"/>
  <c r="C1918" i="6"/>
  <c r="C1919" i="6"/>
  <c r="C1920" i="6"/>
  <c r="C1921" i="6"/>
  <c r="C1922" i="6"/>
  <c r="C1923" i="6"/>
  <c r="C1924" i="6"/>
  <c r="C1925" i="6"/>
  <c r="C1926" i="6"/>
  <c r="F1926" i="6" s="1"/>
  <c r="C1927" i="6"/>
  <c r="F1927" i="6" s="1"/>
  <c r="C1928" i="6"/>
  <c r="AA1928" i="6" s="1"/>
  <c r="C1929" i="6"/>
  <c r="C1930" i="6"/>
  <c r="C1931" i="6"/>
  <c r="C1932" i="6"/>
  <c r="C1933" i="6"/>
  <c r="C1934" i="6"/>
  <c r="C1935" i="6"/>
  <c r="C1936" i="6"/>
  <c r="C1937" i="6"/>
  <c r="C1938" i="6"/>
  <c r="F1938" i="6" s="1"/>
  <c r="C1939" i="6"/>
  <c r="F1939" i="6" s="1"/>
  <c r="C1940" i="6"/>
  <c r="F1940" i="6" s="1"/>
  <c r="C1941" i="6"/>
  <c r="C1942" i="6"/>
  <c r="C1943" i="6"/>
  <c r="C1944" i="6"/>
  <c r="C1945" i="6"/>
  <c r="C1946" i="6"/>
  <c r="C1947" i="6"/>
  <c r="C1948" i="6"/>
  <c r="AA1948" i="6" s="1"/>
  <c r="C1949" i="6"/>
  <c r="AA1949" i="6" s="1"/>
  <c r="C1950" i="6"/>
  <c r="C1951" i="6"/>
  <c r="F1951" i="6" s="1"/>
  <c r="C1952" i="6"/>
  <c r="F1952" i="6" s="1"/>
  <c r="C1953" i="6"/>
  <c r="F1953" i="6" s="1"/>
  <c r="C1954" i="6"/>
  <c r="C1955" i="6"/>
  <c r="C1956" i="6"/>
  <c r="C1957" i="6"/>
  <c r="C1958" i="6"/>
  <c r="C1959" i="6"/>
  <c r="AA1959" i="6" s="1"/>
  <c r="C1960" i="6"/>
  <c r="AA1960" i="6" s="1"/>
  <c r="C1961" i="6"/>
  <c r="C1962" i="6"/>
  <c r="C1963" i="6"/>
  <c r="C1964" i="6"/>
  <c r="C1965" i="6"/>
  <c r="C1966" i="6"/>
  <c r="F1966" i="6" s="1"/>
  <c r="C1967" i="6"/>
  <c r="C1968" i="6"/>
  <c r="C1969" i="6"/>
  <c r="C1970" i="6"/>
  <c r="AA1970" i="6" s="1"/>
  <c r="C1971" i="6"/>
  <c r="AA1971" i="6" s="1"/>
  <c r="C1972" i="6"/>
  <c r="C1973" i="6"/>
  <c r="C1974" i="6"/>
  <c r="C1975" i="6"/>
  <c r="C1976" i="6"/>
  <c r="C1977" i="6"/>
  <c r="C1978" i="6"/>
  <c r="C1979" i="6"/>
  <c r="C1980" i="6"/>
  <c r="AA1980" i="6" s="1"/>
  <c r="C1981" i="6"/>
  <c r="AA1981" i="6" s="1"/>
  <c r="AC1981" i="6" s="1"/>
  <c r="AD1981" i="6" s="1"/>
  <c r="C1982" i="6"/>
  <c r="C1983" i="6"/>
  <c r="C1984" i="6"/>
  <c r="C1985" i="6"/>
  <c r="C1986" i="6"/>
  <c r="C1987" i="6"/>
  <c r="C1988" i="6"/>
  <c r="C1989" i="6"/>
  <c r="C1990" i="6"/>
  <c r="C1991" i="6"/>
  <c r="AA1991" i="6" s="1"/>
  <c r="C1992" i="6"/>
  <c r="F1992" i="6" s="1"/>
  <c r="C1993" i="6"/>
  <c r="C1994" i="6"/>
  <c r="C1995" i="6"/>
  <c r="C1996" i="6"/>
  <c r="C1997" i="6"/>
  <c r="C1998" i="6"/>
  <c r="C1999" i="6"/>
  <c r="C2000" i="6"/>
  <c r="C2001" i="6"/>
  <c r="C2002" i="6"/>
  <c r="AA2002" i="6" s="1"/>
  <c r="C2003" i="6"/>
  <c r="AA2003" i="6" s="1"/>
  <c r="C2004" i="6"/>
  <c r="C2005" i="6"/>
  <c r="C2006" i="6"/>
  <c r="C2007" i="6"/>
  <c r="C2008" i="6"/>
  <c r="C2009" i="6"/>
  <c r="C2010" i="6"/>
  <c r="C2011" i="6"/>
  <c r="F2011" i="6" s="1"/>
  <c r="C2012" i="6"/>
  <c r="AA2012" i="6" s="1"/>
  <c r="C2013" i="6"/>
  <c r="AA2013" i="6" s="1"/>
  <c r="C2014" i="6"/>
  <c r="C2015" i="6"/>
  <c r="C2016" i="6"/>
  <c r="F2016" i="6" s="1"/>
  <c r="C2017" i="6"/>
  <c r="F2017" i="6" s="1"/>
  <c r="C2018" i="6"/>
  <c r="C2019" i="6"/>
  <c r="C2020" i="6"/>
  <c r="C2021" i="6"/>
  <c r="C2022" i="6"/>
  <c r="C2023" i="6"/>
  <c r="AA2023" i="6" s="1"/>
  <c r="AC2023" i="6" s="1"/>
  <c r="AD2023" i="6" s="1"/>
  <c r="C2024" i="6"/>
  <c r="AA2024" i="6" s="1"/>
  <c r="C2025" i="6"/>
  <c r="C2026" i="6"/>
  <c r="C2027" i="6"/>
  <c r="C2028" i="6"/>
  <c r="C2029" i="6"/>
  <c r="F2029" i="6" s="1"/>
  <c r="C2030" i="6"/>
  <c r="C2031" i="6"/>
  <c r="C2032" i="6"/>
  <c r="C2033" i="6"/>
  <c r="C2034" i="6"/>
  <c r="AA2034" i="6" s="1"/>
  <c r="C5" i="6"/>
  <c r="AA5" i="6" s="1"/>
  <c r="Y5" i="6" s="1"/>
  <c r="AD4" i="6"/>
  <c r="AB4" i="6"/>
  <c r="Z4" i="6"/>
  <c r="X4" i="6"/>
  <c r="U4" i="6"/>
  <c r="Q4" i="6"/>
  <c r="I4" i="6"/>
  <c r="H4" i="6"/>
  <c r="G4" i="6"/>
  <c r="F4" i="6"/>
  <c r="B4" i="6"/>
  <c r="C7" i="4"/>
  <c r="C8" i="4"/>
  <c r="C17" i="4"/>
  <c r="C19" i="4"/>
  <c r="C20" i="4"/>
  <c r="C29" i="4"/>
  <c r="C31" i="4"/>
  <c r="C32" i="4"/>
  <c r="C41" i="4"/>
  <c r="C43" i="4"/>
  <c r="C44" i="4"/>
  <c r="C53" i="4"/>
  <c r="C55" i="4"/>
  <c r="C56" i="4"/>
  <c r="C65" i="4"/>
  <c r="C67" i="4"/>
  <c r="C68" i="4"/>
  <c r="C77" i="4"/>
  <c r="C79" i="4"/>
  <c r="C80" i="4"/>
  <c r="C89" i="4"/>
  <c r="C91" i="4"/>
  <c r="C92" i="4"/>
  <c r="C101" i="4"/>
  <c r="C103" i="4"/>
  <c r="C104" i="4"/>
  <c r="C113" i="4"/>
  <c r="C115" i="4"/>
  <c r="C116" i="4"/>
  <c r="C125" i="4"/>
  <c r="C127" i="4"/>
  <c r="C128" i="4"/>
  <c r="C137" i="4"/>
  <c r="C139" i="4"/>
  <c r="C140" i="4"/>
  <c r="C149" i="4"/>
  <c r="C151" i="4"/>
  <c r="C152" i="4"/>
  <c r="C161" i="4"/>
  <c r="C163" i="4"/>
  <c r="C164" i="4"/>
  <c r="C173" i="4"/>
  <c r="C175" i="4"/>
  <c r="C176" i="4"/>
  <c r="C185" i="4"/>
  <c r="C187" i="4"/>
  <c r="C188" i="4"/>
  <c r="E5" i="1"/>
  <c r="E6" i="1"/>
  <c r="E18" i="1"/>
  <c r="E20" i="1"/>
  <c r="E21" i="1"/>
  <c r="E42" i="1"/>
  <c r="E56" i="1"/>
  <c r="E68" i="1"/>
  <c r="E80" i="1"/>
  <c r="E92" i="1"/>
  <c r="E116" i="1"/>
  <c r="E152" i="1"/>
  <c r="E164" i="1"/>
  <c r="E174" i="1"/>
  <c r="E188" i="1"/>
  <c r="E200" i="1"/>
  <c r="E244" i="1"/>
  <c r="E7" i="1"/>
  <c r="E9" i="1"/>
  <c r="E30" i="1"/>
  <c r="E37" i="1"/>
  <c r="E44" i="1"/>
  <c r="E49" i="1"/>
  <c r="E67" i="1"/>
  <c r="E75" i="1"/>
  <c r="E76" i="1"/>
  <c r="E79" i="1"/>
  <c r="E81" i="1"/>
  <c r="E93" i="1"/>
  <c r="E102" i="1"/>
  <c r="E109" i="1"/>
  <c r="E121" i="1"/>
  <c r="E135" i="1"/>
  <c r="E136" i="1"/>
  <c r="E279" i="1"/>
  <c r="E291" i="1"/>
  <c r="E267" i="1"/>
  <c r="E339" i="1"/>
  <c r="C6" i="4"/>
  <c r="C9" i="4"/>
  <c r="C10" i="4"/>
  <c r="C11" i="4"/>
  <c r="C12" i="4"/>
  <c r="C13" i="4"/>
  <c r="C15" i="4"/>
  <c r="C18" i="4"/>
  <c r="C21" i="4"/>
  <c r="C22" i="4"/>
  <c r="C23" i="4"/>
  <c r="C24" i="4"/>
  <c r="C25" i="4"/>
  <c r="C27" i="4"/>
  <c r="C30" i="4"/>
  <c r="C33" i="4"/>
  <c r="C34" i="4"/>
  <c r="C35" i="4"/>
  <c r="C36" i="4"/>
  <c r="C37" i="4"/>
  <c r="C39" i="4"/>
  <c r="C42" i="4"/>
  <c r="C45" i="4"/>
  <c r="C46" i="4"/>
  <c r="C47" i="4"/>
  <c r="C48" i="4"/>
  <c r="C49" i="4"/>
  <c r="C51" i="4"/>
  <c r="C54" i="4"/>
  <c r="C57" i="4"/>
  <c r="C58" i="4"/>
  <c r="C59" i="4"/>
  <c r="C60" i="4"/>
  <c r="C61" i="4"/>
  <c r="C63" i="4"/>
  <c r="C66" i="4"/>
  <c r="C69" i="4"/>
  <c r="C70" i="4"/>
  <c r="C71" i="4"/>
  <c r="C72" i="4"/>
  <c r="C73" i="4"/>
  <c r="C75" i="4"/>
  <c r="C78" i="4"/>
  <c r="C81" i="4"/>
  <c r="C82" i="4"/>
  <c r="C83" i="4"/>
  <c r="C84" i="4"/>
  <c r="C85" i="4"/>
  <c r="C87" i="4"/>
  <c r="C90" i="4"/>
  <c r="C93" i="4"/>
  <c r="C94" i="4"/>
  <c r="C95" i="4"/>
  <c r="C96" i="4"/>
  <c r="C97" i="4"/>
  <c r="C99" i="4"/>
  <c r="C102" i="4"/>
  <c r="C105" i="4"/>
  <c r="C106" i="4"/>
  <c r="C107" i="4"/>
  <c r="C108" i="4"/>
  <c r="C109" i="4"/>
  <c r="C111" i="4"/>
  <c r="C114" i="4"/>
  <c r="C117" i="4"/>
  <c r="C118" i="4"/>
  <c r="C119" i="4"/>
  <c r="C120" i="4"/>
  <c r="C121" i="4"/>
  <c r="C122" i="4"/>
  <c r="C123" i="4"/>
  <c r="C126" i="4"/>
  <c r="C129" i="4"/>
  <c r="C130" i="4"/>
  <c r="C131" i="4"/>
  <c r="C132" i="4"/>
  <c r="C133" i="4"/>
  <c r="C135" i="4"/>
  <c r="C138" i="4"/>
  <c r="C141" i="4"/>
  <c r="C142" i="4"/>
  <c r="C143" i="4"/>
  <c r="C144" i="4"/>
  <c r="C145" i="4"/>
  <c r="C147" i="4"/>
  <c r="C150" i="4"/>
  <c r="C153" i="4"/>
  <c r="C154" i="4"/>
  <c r="C155" i="4"/>
  <c r="C156" i="4"/>
  <c r="C157" i="4"/>
  <c r="C158" i="4"/>
  <c r="C159" i="4"/>
  <c r="C162" i="4"/>
  <c r="C165" i="4"/>
  <c r="C166" i="4"/>
  <c r="C167" i="4"/>
  <c r="C168" i="4"/>
  <c r="C169" i="4"/>
  <c r="C171" i="4"/>
  <c r="C174" i="4"/>
  <c r="C177" i="4"/>
  <c r="C178" i="4"/>
  <c r="C179" i="4"/>
  <c r="C180" i="4"/>
  <c r="C181" i="4"/>
  <c r="C183" i="4"/>
  <c r="C186" i="4"/>
  <c r="C189" i="4"/>
  <c r="C190" i="4"/>
  <c r="C191" i="4"/>
  <c r="C192" i="4"/>
  <c r="C193" i="4"/>
  <c r="C194" i="4"/>
  <c r="C195" i="4"/>
  <c r="C5" i="4"/>
  <c r="E8" i="1"/>
  <c r="E10" i="1"/>
  <c r="E11" i="1"/>
  <c r="E12" i="1"/>
  <c r="E13" i="1"/>
  <c r="E17" i="1"/>
  <c r="E19" i="1"/>
  <c r="E22" i="1"/>
  <c r="E23" i="1"/>
  <c r="E24" i="1"/>
  <c r="E25" i="1"/>
  <c r="E29" i="1"/>
  <c r="E31" i="1"/>
  <c r="E32" i="1"/>
  <c r="E33" i="1"/>
  <c r="E34" i="1"/>
  <c r="E35" i="1"/>
  <c r="E36" i="1"/>
  <c r="E41" i="1"/>
  <c r="E43" i="1"/>
  <c r="E45" i="1"/>
  <c r="E46" i="1"/>
  <c r="E47" i="1"/>
  <c r="E48" i="1"/>
  <c r="E53" i="1"/>
  <c r="E54" i="1"/>
  <c r="E55" i="1"/>
  <c r="E57" i="1"/>
  <c r="E58" i="1"/>
  <c r="E59" i="1"/>
  <c r="E60" i="1"/>
  <c r="E61" i="1"/>
  <c r="E65" i="1"/>
  <c r="E66" i="1"/>
  <c r="E69" i="1"/>
  <c r="E70" i="1"/>
  <c r="E71" i="1"/>
  <c r="E72" i="1"/>
  <c r="E73" i="1"/>
  <c r="E77" i="1"/>
  <c r="E78" i="1"/>
  <c r="E82" i="1"/>
  <c r="E83" i="1"/>
  <c r="E84" i="1"/>
  <c r="E85" i="1"/>
  <c r="E89" i="1"/>
  <c r="E90" i="1"/>
  <c r="E91" i="1"/>
  <c r="E94" i="1"/>
  <c r="E95" i="1"/>
  <c r="E96" i="1"/>
  <c r="E97" i="1"/>
  <c r="E101" i="1"/>
  <c r="E103" i="1"/>
  <c r="E104" i="1"/>
  <c r="E105" i="1"/>
  <c r="E106" i="1"/>
  <c r="E107" i="1"/>
  <c r="E108" i="1"/>
  <c r="E113" i="1"/>
  <c r="E114" i="1"/>
  <c r="E115" i="1"/>
  <c r="E117" i="1"/>
  <c r="E118" i="1"/>
  <c r="E119" i="1"/>
  <c r="E120" i="1"/>
  <c r="E125" i="1"/>
  <c r="E126" i="1"/>
  <c r="E127" i="1"/>
  <c r="E128" i="1"/>
  <c r="E129" i="1"/>
  <c r="E130" i="1"/>
  <c r="E131" i="1"/>
  <c r="E132" i="1"/>
  <c r="E133" i="1"/>
  <c r="E137" i="1"/>
  <c r="E138" i="1"/>
  <c r="E139" i="1"/>
  <c r="E140" i="1"/>
  <c r="E141" i="1"/>
  <c r="E142" i="1"/>
  <c r="E143" i="1"/>
  <c r="E144" i="1"/>
  <c r="E145" i="1"/>
  <c r="E149" i="1"/>
  <c r="E150" i="1"/>
  <c r="E151" i="1"/>
  <c r="E153" i="1"/>
  <c r="E154" i="1"/>
  <c r="E155" i="1"/>
  <c r="E156" i="1"/>
  <c r="E157" i="1"/>
  <c r="E161" i="1"/>
  <c r="E162" i="1"/>
  <c r="E163" i="1"/>
  <c r="E165" i="1"/>
  <c r="E166" i="1"/>
  <c r="E167" i="1"/>
  <c r="E168" i="1"/>
  <c r="E169" i="1"/>
  <c r="E173" i="1"/>
  <c r="E175" i="1"/>
  <c r="E176" i="1"/>
  <c r="E177" i="1"/>
  <c r="E178" i="1"/>
  <c r="E179" i="1"/>
  <c r="E180" i="1"/>
  <c r="E181" i="1"/>
  <c r="E182" i="1"/>
  <c r="E185" i="1"/>
  <c r="E186" i="1"/>
  <c r="E187" i="1"/>
  <c r="E189" i="1"/>
  <c r="E190" i="1"/>
  <c r="E191" i="1"/>
  <c r="E192" i="1"/>
  <c r="E193" i="1"/>
  <c r="E197" i="1"/>
  <c r="E198" i="1"/>
  <c r="E199" i="1"/>
  <c r="E201" i="1"/>
  <c r="E202" i="1"/>
  <c r="E203" i="1"/>
  <c r="E204" i="1"/>
  <c r="E205" i="1"/>
  <c r="E209" i="1"/>
  <c r="E210" i="1"/>
  <c r="E211" i="1"/>
  <c r="E212" i="1"/>
  <c r="E213" i="1"/>
  <c r="E214" i="1"/>
  <c r="E215" i="1"/>
  <c r="E216" i="1"/>
  <c r="E217" i="1"/>
  <c r="E221" i="1"/>
  <c r="E222" i="1"/>
  <c r="E223" i="1"/>
  <c r="E224" i="1"/>
  <c r="E225" i="1"/>
  <c r="E226" i="1"/>
  <c r="E227" i="1"/>
  <c r="E228" i="1"/>
  <c r="E229" i="1"/>
  <c r="E233" i="1"/>
  <c r="E234" i="1"/>
  <c r="E235" i="1"/>
  <c r="E236" i="1"/>
  <c r="E237" i="1"/>
  <c r="E238" i="1"/>
  <c r="E239" i="1"/>
  <c r="E240" i="1"/>
  <c r="E241" i="1"/>
  <c r="E242" i="1"/>
  <c r="E245" i="1"/>
  <c r="E246" i="1"/>
  <c r="E247" i="1"/>
  <c r="E248" i="1"/>
  <c r="E249" i="1"/>
  <c r="E250" i="1"/>
  <c r="E251" i="1"/>
  <c r="E252" i="1"/>
  <c r="E253" i="1"/>
  <c r="E257" i="1"/>
  <c r="E258" i="1"/>
  <c r="E259" i="1"/>
  <c r="E260" i="1"/>
  <c r="E261" i="1"/>
  <c r="E262" i="1"/>
  <c r="E263" i="1"/>
  <c r="E264" i="1"/>
  <c r="E265" i="1"/>
  <c r="E269" i="1"/>
  <c r="E270" i="1"/>
  <c r="E271" i="1"/>
  <c r="E272" i="1"/>
  <c r="E273" i="1"/>
  <c r="E274" i="1"/>
  <c r="E275" i="1"/>
  <c r="E276" i="1"/>
  <c r="E277" i="1"/>
  <c r="E281" i="1"/>
  <c r="E282" i="1"/>
  <c r="E283" i="1"/>
  <c r="E284" i="1"/>
  <c r="E285" i="1"/>
  <c r="E286" i="1"/>
  <c r="E287" i="1"/>
  <c r="E288" i="1"/>
  <c r="E289" i="1"/>
  <c r="E293" i="1"/>
  <c r="E294" i="1"/>
  <c r="E295" i="1"/>
  <c r="E296" i="1"/>
  <c r="E297" i="1"/>
  <c r="E298" i="1"/>
  <c r="E299" i="1"/>
  <c r="E300" i="1"/>
  <c r="E301" i="1"/>
  <c r="E305" i="1"/>
  <c r="E306" i="1"/>
  <c r="E307" i="1"/>
  <c r="E308" i="1"/>
  <c r="E309" i="1"/>
  <c r="E310" i="1"/>
  <c r="E311" i="1"/>
  <c r="E312" i="1"/>
  <c r="E313" i="1"/>
  <c r="E314" i="1"/>
  <c r="E317" i="1"/>
  <c r="E318" i="1"/>
  <c r="E319" i="1"/>
  <c r="E320" i="1"/>
  <c r="E321" i="1"/>
  <c r="E322" i="1"/>
  <c r="E323" i="1"/>
  <c r="E324" i="1"/>
  <c r="E325" i="1"/>
  <c r="E329" i="1"/>
  <c r="E330" i="1"/>
  <c r="E331" i="1"/>
  <c r="E332" i="1"/>
  <c r="E333" i="1"/>
  <c r="E334" i="1"/>
  <c r="E335" i="1"/>
  <c r="E336" i="1"/>
  <c r="E337" i="1"/>
  <c r="E341" i="1"/>
  <c r="E342" i="1"/>
  <c r="E343" i="1"/>
  <c r="E344" i="1"/>
  <c r="E345" i="1"/>
  <c r="E346" i="1"/>
  <c r="E347" i="1"/>
  <c r="E348" i="1"/>
  <c r="E349" i="1"/>
  <c r="E353" i="1"/>
  <c r="E354" i="1"/>
  <c r="E355" i="1"/>
  <c r="E356" i="1"/>
  <c r="E357" i="1"/>
  <c r="E358" i="1"/>
  <c r="E359" i="1"/>
  <c r="E360" i="1"/>
  <c r="E361" i="1"/>
  <c r="E365" i="1"/>
  <c r="E366" i="1"/>
  <c r="E367" i="1"/>
  <c r="D46" i="6" a="1"/>
  <c r="D94" i="6" a="1"/>
  <c r="D142" i="6" a="1"/>
  <c r="D190" i="6" a="1"/>
  <c r="D238" i="6" a="1"/>
  <c r="D286" i="6" a="1"/>
  <c r="D334" i="6" a="1"/>
  <c r="D40" i="6" a="1"/>
  <c r="D88" i="6" a="1"/>
  <c r="D136" i="6" a="1"/>
  <c r="D184" i="6" a="1"/>
  <c r="D232" i="6" a="1"/>
  <c r="D280" i="6" a="1"/>
  <c r="D328" i="6" a="1"/>
  <c r="D63" i="6" a="1"/>
  <c r="D159" i="6" a="1"/>
  <c r="D255" i="6" a="1"/>
  <c r="D349" i="6" a="1"/>
  <c r="D397" i="6" a="1"/>
  <c r="D445" i="6" a="1"/>
  <c r="D493" i="6" a="1"/>
  <c r="D374" i="6" a="1"/>
  <c r="D422" i="6" a="1"/>
  <c r="D470" i="6" a="1"/>
  <c r="D19" i="6" a="1"/>
  <c r="D115" i="6" a="1"/>
  <c r="D211" i="6" a="1"/>
  <c r="D307" i="6" a="1"/>
  <c r="D387" i="6" a="1"/>
  <c r="D483" i="6" a="1"/>
  <c r="D576" i="6" a="1"/>
  <c r="D624" i="6" a="1"/>
  <c r="D672" i="6" a="1"/>
  <c r="D720" i="6" a="1"/>
  <c r="D145" i="6" a="1"/>
  <c r="D337" i="6" a="1"/>
  <c r="D367" i="6" a="1"/>
  <c r="D463" i="6" a="1"/>
  <c r="D559" i="6" a="1"/>
  <c r="D614" i="6" a="1"/>
  <c r="D662" i="6" a="1"/>
  <c r="D710" i="6" a="1"/>
  <c r="D101" i="6" a="1"/>
  <c r="D293" i="6" a="1"/>
  <c r="D57" i="6" a="1"/>
  <c r="D745" i="6" a="1"/>
  <c r="D793" i="6" a="1"/>
  <c r="D841" i="6" a="1"/>
  <c r="D889" i="6" a="1"/>
  <c r="D937" i="6" a="1"/>
  <c r="D29" i="6" a="1"/>
  <c r="D545" i="6" a="1"/>
  <c r="D514" i="6" a="1"/>
  <c r="D775" i="6" a="1"/>
  <c r="D823" i="6" a="1"/>
  <c r="D871" i="6" a="1"/>
  <c r="D919" i="6" a="1"/>
  <c r="D967" i="6" a="1"/>
  <c r="D500" i="6" a="1"/>
  <c r="D633" i="6" a="1"/>
  <c r="D729" i="6" a="1"/>
  <c r="D611" i="6" a="1"/>
  <c r="D772" i="6" a="1"/>
  <c r="D868" i="6" a="1"/>
  <c r="D978" i="6" a="1"/>
  <c r="D1027" i="6" a="1"/>
  <c r="D1075" i="6" a="1"/>
  <c r="D1123" i="6" a="1"/>
  <c r="D1171" i="6" a="1"/>
  <c r="D1219" i="6" a="1"/>
  <c r="D561" i="6" a="1"/>
  <c r="D581" i="6" a="1"/>
  <c r="D954" i="6" a="1"/>
  <c r="D544" i="6" a="1"/>
  <c r="D758" i="6" a="1"/>
  <c r="D854" i="6" a="1"/>
  <c r="D968" i="6" a="1"/>
  <c r="D619" i="6" a="1"/>
  <c r="D776" i="6" a="1"/>
  <c r="D872" i="6" a="1"/>
  <c r="D989" i="6" a="1"/>
  <c r="D1037" i="6" a="1"/>
  <c r="D1085" i="6" a="1"/>
  <c r="D1133" i="6" a="1"/>
  <c r="D1181" i="6" a="1"/>
  <c r="D1229" i="6" a="1"/>
  <c r="D550" i="6" a="1"/>
  <c r="D1004" i="6" a="1"/>
  <c r="D1297" i="6" a="1"/>
  <c r="D1345" i="6" a="1"/>
  <c r="D1393" i="6" a="1"/>
  <c r="D1441" i="6" a="1"/>
  <c r="D1489" i="6" a="1"/>
  <c r="D1537" i="6" a="1"/>
  <c r="D1585" i="6" a="1"/>
  <c r="D1633" i="6" a="1"/>
  <c r="D1681" i="6" a="1"/>
  <c r="D1729" i="6" a="1"/>
  <c r="D480" i="6" a="1"/>
  <c r="D1024" i="6" a="1"/>
  <c r="D1120" i="6" a="1"/>
  <c r="D1216" i="6" a="1"/>
  <c r="D1018" i="6" a="1"/>
  <c r="D1114" i="6" a="1"/>
  <c r="D1210" i="6" a="1"/>
  <c r="D1282" i="6" a="1"/>
  <c r="D1330" i="6" a="1"/>
  <c r="D1378" i="6" a="1"/>
  <c r="D1426" i="6" a="1"/>
  <c r="D1474" i="6" a="1"/>
  <c r="D1522" i="6" a="1"/>
  <c r="D655" i="6" a="1"/>
  <c r="D531" i="6" a="1"/>
  <c r="D1271" i="6" a="1"/>
  <c r="D1319" i="6" a="1"/>
  <c r="D1367" i="6" a="1"/>
  <c r="D1415" i="6" a="1"/>
  <c r="D1463" i="6" a="1"/>
  <c r="D1511" i="6" a="1"/>
  <c r="D1559" i="6" a="1"/>
  <c r="D1607" i="6" a="1"/>
  <c r="D1655" i="6" a="1"/>
  <c r="D1703" i="6" a="1"/>
  <c r="D1751" i="6" a="1"/>
  <c r="D898" i="6" a="1"/>
  <c r="D1084" i="6" a="1"/>
  <c r="D1180" i="6" a="1"/>
  <c r="D50" i="6" a="1"/>
  <c r="D98" i="6" a="1"/>
  <c r="D146" i="6" a="1"/>
  <c r="D194" i="6" a="1"/>
  <c r="D242" i="6" a="1"/>
  <c r="D290" i="6" a="1"/>
  <c r="D338" i="6" a="1"/>
  <c r="D44" i="6" a="1"/>
  <c r="D92" i="6" a="1"/>
  <c r="D140" i="6" a="1"/>
  <c r="D188" i="6" a="1"/>
  <c r="D236" i="6" a="1"/>
  <c r="D284" i="6" a="1"/>
  <c r="D332" i="6" a="1"/>
  <c r="D71" i="6" a="1"/>
  <c r="D167" i="6" a="1"/>
  <c r="D263" i="6" a="1"/>
  <c r="D353" i="6" a="1"/>
  <c r="D401" i="6" a="1"/>
  <c r="D449" i="6" a="1"/>
  <c r="D497" i="6" a="1"/>
  <c r="D378" i="6" a="1"/>
  <c r="D426" i="6" a="1"/>
  <c r="D474" i="6" a="1"/>
  <c r="D27" i="6" a="1"/>
  <c r="D123" i="6" a="1"/>
  <c r="D219" i="6" a="1"/>
  <c r="D315" i="6" a="1"/>
  <c r="D395" i="6" a="1"/>
  <c r="D491" i="6" a="1"/>
  <c r="D580" i="6" a="1"/>
  <c r="D628" i="6" a="1"/>
  <c r="D676" i="6" a="1"/>
  <c r="D724" i="6" a="1"/>
  <c r="D161" i="6" a="1"/>
  <c r="D521" i="6" a="1"/>
  <c r="D375" i="6" a="1"/>
  <c r="D471" i="6" a="1"/>
  <c r="D564" i="6" a="1"/>
  <c r="D618" i="6" a="1"/>
  <c r="D666" i="6" a="1"/>
  <c r="D714" i="6" a="1"/>
  <c r="D117" i="6" a="1"/>
  <c r="D309" i="6" a="1"/>
  <c r="D93" i="6" a="1"/>
  <c r="D749" i="6" a="1"/>
  <c r="D797" i="6" a="1"/>
  <c r="D845" i="6" a="1"/>
  <c r="D893" i="6" a="1"/>
  <c r="D941" i="6" a="1"/>
  <c r="D73" i="6" a="1"/>
  <c r="D566" i="6" a="1"/>
  <c r="D525" i="6" a="1"/>
  <c r="D779" i="6" a="1"/>
  <c r="D827" i="6" a="1"/>
  <c r="D875" i="6" a="1"/>
  <c r="D923" i="6" a="1"/>
  <c r="D971" i="6" a="1"/>
  <c r="D515" i="6" a="1"/>
  <c r="D641" i="6" a="1"/>
  <c r="D737" i="6" a="1"/>
  <c r="D627" i="6" a="1"/>
  <c r="D780" i="6" a="1"/>
  <c r="D876" i="6" a="1"/>
  <c r="D983" i="6" a="1"/>
  <c r="D1031" i="6" a="1"/>
  <c r="D1079" i="6" a="1"/>
  <c r="D1127" i="6" a="1"/>
  <c r="D1175" i="6" a="1"/>
  <c r="D1223" i="6" a="1"/>
  <c r="D960" i="6" a="1"/>
  <c r="D597" i="6" a="1"/>
  <c r="D984" i="6" a="1"/>
  <c r="D583" i="6" a="1"/>
  <c r="D766" i="6" a="1"/>
  <c r="D862" i="6" a="1"/>
  <c r="D974" i="6" a="1"/>
  <c r="D635" i="6" a="1"/>
  <c r="D784" i="6" a="1"/>
  <c r="D880" i="6" a="1"/>
  <c r="D993" i="6" a="1"/>
  <c r="D1041" i="6" a="1"/>
  <c r="D1089" i="6" a="1"/>
  <c r="D1137" i="6" a="1"/>
  <c r="D1185" i="6" a="1"/>
  <c r="D1233" i="6" a="1"/>
  <c r="D944" i="6" a="1"/>
  <c r="D1252" i="6" a="1"/>
  <c r="D1301" i="6" a="1"/>
  <c r="D1349" i="6" a="1"/>
  <c r="D1397" i="6" a="1"/>
  <c r="D1445" i="6" a="1"/>
  <c r="D1493" i="6" a="1"/>
  <c r="D1541" i="6" a="1"/>
  <c r="D1589" i="6" a="1"/>
  <c r="D1637" i="6" a="1"/>
  <c r="D1685" i="6" a="1"/>
  <c r="D1733" i="6" a="1"/>
  <c r="D575" i="6" a="1"/>
  <c r="D1032" i="6" a="1"/>
  <c r="D1128" i="6" a="1"/>
  <c r="D1224" i="6" a="1"/>
  <c r="D1026" i="6" a="1"/>
  <c r="D1122" i="6" a="1"/>
  <c r="D1218" i="6" a="1"/>
  <c r="D1286" i="6" a="1"/>
  <c r="D1334" i="6" a="1"/>
  <c r="D1382" i="6" a="1"/>
  <c r="D1430" i="6" a="1"/>
  <c r="D1478" i="6" a="1"/>
  <c r="D1526" i="6" a="1"/>
  <c r="D719" i="6" a="1"/>
  <c r="D605" i="6" a="1"/>
  <c r="D1275" i="6" a="1"/>
  <c r="D1323" i="6" a="1"/>
  <c r="D1371" i="6" a="1"/>
  <c r="D1419" i="6" a="1"/>
  <c r="D1467" i="6" a="1"/>
  <c r="D1515" i="6" a="1"/>
  <c r="D1563" i="6" a="1"/>
  <c r="D1611" i="6" a="1"/>
  <c r="D1659" i="6" a="1"/>
  <c r="D1707" i="6" a="1"/>
  <c r="D1755" i="6" a="1"/>
  <c r="D930" i="6" a="1"/>
  <c r="D1092" i="6" a="1"/>
  <c r="D1188" i="6" a="1"/>
  <c r="D6" i="6" a="1"/>
  <c r="D54" i="6" a="1"/>
  <c r="D102" i="6" a="1"/>
  <c r="D150" i="6" a="1"/>
  <c r="D198" i="6" a="1"/>
  <c r="D246" i="6" a="1"/>
  <c r="D294" i="6" a="1"/>
  <c r="D342" i="6" a="1"/>
  <c r="D48" i="6" a="1"/>
  <c r="D96" i="6" a="1"/>
  <c r="D144" i="6" a="1"/>
  <c r="D192" i="6" a="1"/>
  <c r="D240" i="6" a="1"/>
  <c r="D288" i="6" a="1"/>
  <c r="D336" i="6" a="1"/>
  <c r="D79" i="6" a="1"/>
  <c r="D175" i="6" a="1"/>
  <c r="D271" i="6" a="1"/>
  <c r="D357" i="6" a="1"/>
  <c r="D405" i="6" a="1"/>
  <c r="D453" i="6" a="1"/>
  <c r="D501" i="6" a="1"/>
  <c r="D382" i="6" a="1"/>
  <c r="D430" i="6" a="1"/>
  <c r="D478" i="6" a="1"/>
  <c r="D35" i="6" a="1"/>
  <c r="D131" i="6" a="1"/>
  <c r="D227" i="6" a="1"/>
  <c r="D323" i="6" a="1"/>
  <c r="D403" i="6" a="1"/>
  <c r="D499" i="6" a="1"/>
  <c r="D584" i="6" a="1"/>
  <c r="D632" i="6" a="1"/>
  <c r="D680" i="6" a="1"/>
  <c r="D728" i="6" a="1"/>
  <c r="D177" i="6" a="1"/>
  <c r="D526" i="6" a="1"/>
  <c r="D383" i="6" a="1"/>
  <c r="D479" i="6" a="1"/>
  <c r="D574" i="6" a="1"/>
  <c r="D622" i="6" a="1"/>
  <c r="D670" i="6" a="1"/>
  <c r="D718" i="6" a="1"/>
  <c r="D133" i="6" a="1"/>
  <c r="D325" i="6" a="1"/>
  <c r="D125" i="6" a="1"/>
  <c r="D753" i="6" a="1"/>
  <c r="D801" i="6" a="1"/>
  <c r="D849" i="6" a="1"/>
  <c r="D897" i="6" a="1"/>
  <c r="D945" i="6" a="1"/>
  <c r="D105" i="6" a="1"/>
  <c r="D37" i="6" a="1"/>
  <c r="D546" i="6" a="1"/>
  <c r="D783" i="6" a="1"/>
  <c r="D831" i="6" a="1"/>
  <c r="D879" i="6" a="1"/>
  <c r="D927" i="6" a="1"/>
  <c r="D975" i="6" a="1"/>
  <c r="D536" i="6" a="1"/>
  <c r="D649" i="6" a="1"/>
  <c r="D49" i="6" a="1"/>
  <c r="D643" i="6" a="1"/>
  <c r="D788" i="6" a="1"/>
  <c r="D884" i="6" a="1"/>
  <c r="D987" i="6" a="1"/>
  <c r="D1035" i="6" a="1"/>
  <c r="D1083" i="6" a="1"/>
  <c r="D1131" i="6" a="1"/>
  <c r="D1179" i="6" a="1"/>
  <c r="D1227" i="6" a="1"/>
  <c r="D966" i="6" a="1"/>
  <c r="D613" i="6" a="1"/>
  <c r="D988" i="6" a="1"/>
  <c r="D599" i="6" a="1"/>
  <c r="D774" i="6" a="1"/>
  <c r="D870" i="6" a="1"/>
  <c r="D980" i="6" a="1"/>
  <c r="D651" i="6" a="1"/>
  <c r="D792" i="6" a="1"/>
  <c r="D888" i="6" a="1"/>
  <c r="D997" i="6" a="1"/>
  <c r="D1045" i="6" a="1"/>
  <c r="D1093" i="6" a="1"/>
  <c r="D1141" i="6" a="1"/>
  <c r="D1189" i="6" a="1"/>
  <c r="D1237" i="6" a="1"/>
  <c r="D950" i="6" a="1"/>
  <c r="D1257" i="6" a="1"/>
  <c r="D1305" i="6" a="1"/>
  <c r="D1353" i="6" a="1"/>
  <c r="D1401" i="6" a="1"/>
  <c r="D1449" i="6" a="1"/>
  <c r="D1497" i="6" a="1"/>
  <c r="D1545" i="6" a="1"/>
  <c r="D1593" i="6" a="1"/>
  <c r="D1641" i="6" a="1"/>
  <c r="D1689" i="6" a="1"/>
  <c r="D1737" i="6" a="1"/>
  <c r="D639" i="6" a="1"/>
  <c r="D1040" i="6" a="1"/>
  <c r="D1136" i="6" a="1"/>
  <c r="D1232" i="6" a="1"/>
  <c r="D1034" i="6" a="1"/>
  <c r="D1130" i="6" a="1"/>
  <c r="D1226" i="6" a="1"/>
  <c r="D1290" i="6" a="1"/>
  <c r="D1338" i="6" a="1"/>
  <c r="D1386" i="6" a="1"/>
  <c r="D1434" i="6" a="1"/>
  <c r="D1482" i="6" a="1"/>
  <c r="D1530" i="6" a="1"/>
  <c r="D762" i="6" a="1"/>
  <c r="D669" i="6" a="1"/>
  <c r="D1279" i="6" a="1"/>
  <c r="D1327" i="6" a="1"/>
  <c r="D1375" i="6" a="1"/>
  <c r="D1423" i="6" a="1"/>
  <c r="D1471" i="6" a="1"/>
  <c r="D1519" i="6" a="1"/>
  <c r="D1567" i="6" a="1"/>
  <c r="D1615" i="6" a="1"/>
  <c r="D1663" i="6" a="1"/>
  <c r="D1711" i="6" a="1"/>
  <c r="D1759" i="6" a="1"/>
  <c r="D958" i="6" a="1"/>
  <c r="D1100" i="6" a="1"/>
  <c r="D10" i="6" a="1"/>
  <c r="D58" i="6" a="1"/>
  <c r="D106" i="6" a="1"/>
  <c r="D154" i="6" a="1"/>
  <c r="D202" i="6" a="1"/>
  <c r="D250" i="6" a="1"/>
  <c r="D298" i="6" a="1"/>
  <c r="D346" i="6" a="1"/>
  <c r="D52" i="6" a="1"/>
  <c r="D100" i="6" a="1"/>
  <c r="D148" i="6" a="1"/>
  <c r="D196" i="6" a="1"/>
  <c r="D244" i="6" a="1"/>
  <c r="D292" i="6" a="1"/>
  <c r="D340" i="6" a="1"/>
  <c r="D87" i="6" a="1"/>
  <c r="D183" i="6" a="1"/>
  <c r="D279" i="6" a="1"/>
  <c r="D361" i="6" a="1"/>
  <c r="D409" i="6" a="1"/>
  <c r="D457" i="6" a="1"/>
  <c r="D505" i="6" a="1"/>
  <c r="D386" i="6" a="1"/>
  <c r="D434" i="6" a="1"/>
  <c r="D482" i="6" a="1"/>
  <c r="D43" i="6" a="1"/>
  <c r="D139" i="6" a="1"/>
  <c r="D235" i="6" a="1"/>
  <c r="D331" i="6" a="1"/>
  <c r="D411" i="6" a="1"/>
  <c r="D507" i="6" a="1"/>
  <c r="D588" i="6" a="1"/>
  <c r="D636" i="6" a="1"/>
  <c r="D684" i="6" a="1"/>
  <c r="D732" i="6" a="1"/>
  <c r="D193" i="6" a="1"/>
  <c r="D537" i="6" a="1"/>
  <c r="D391" i="6" a="1"/>
  <c r="D487" i="6" a="1"/>
  <c r="D578" i="6" a="1"/>
  <c r="D626" i="6" a="1"/>
  <c r="D674" i="6" a="1"/>
  <c r="D722" i="6" a="1"/>
  <c r="D149" i="6" a="1"/>
  <c r="D341" i="6" a="1"/>
  <c r="D157" i="6" a="1"/>
  <c r="D757" i="6" a="1"/>
  <c r="D805" i="6" a="1"/>
  <c r="D853" i="6" a="1"/>
  <c r="D901" i="6" a="1"/>
  <c r="D949" i="6" a="1"/>
  <c r="D137" i="6" a="1"/>
  <c r="D77" i="6" a="1"/>
  <c r="D557" i="6" a="1"/>
  <c r="D787" i="6" a="1"/>
  <c r="D835" i="6" a="1"/>
  <c r="D883" i="6" a="1"/>
  <c r="D931" i="6" a="1"/>
  <c r="D356" i="6" a="1"/>
  <c r="D547" i="6" a="1"/>
  <c r="D657" i="6" a="1"/>
  <c r="D360" i="6" a="1"/>
  <c r="D659" i="6" a="1"/>
  <c r="D796" i="6" a="1"/>
  <c r="D892" i="6" a="1"/>
  <c r="D991" i="6" a="1"/>
  <c r="D1039" i="6" a="1"/>
  <c r="D1087" i="6" a="1"/>
  <c r="D1135" i="6" a="1"/>
  <c r="D1183" i="6" a="1"/>
  <c r="D1231" i="6" a="1"/>
  <c r="D979" i="6" a="1"/>
  <c r="D629" i="6" a="1"/>
  <c r="D992" i="6" a="1"/>
  <c r="D615" i="6" a="1"/>
  <c r="D782" i="6" a="1"/>
  <c r="D878" i="6" a="1"/>
  <c r="D376" i="6" a="1"/>
  <c r="D667" i="6" a="1"/>
  <c r="D800" i="6" a="1"/>
  <c r="D896" i="6" a="1"/>
  <c r="D1001" i="6" a="1"/>
  <c r="D1049" i="6" a="1"/>
  <c r="D1097" i="6" a="1"/>
  <c r="D1145" i="6" a="1"/>
  <c r="D1193" i="6" a="1"/>
  <c r="D1241" i="6" a="1"/>
  <c r="D976" i="6" a="1"/>
  <c r="D1261" i="6" a="1"/>
  <c r="D1309" i="6" a="1"/>
  <c r="D1357" i="6" a="1"/>
  <c r="D1405" i="6" a="1"/>
  <c r="D1453" i="6" a="1"/>
  <c r="D1501" i="6" a="1"/>
  <c r="D1549" i="6" a="1"/>
  <c r="D1597" i="6" a="1"/>
  <c r="D1645" i="6" a="1"/>
  <c r="D1693" i="6" a="1"/>
  <c r="D1741" i="6" a="1"/>
  <c r="D703" i="6" a="1"/>
  <c r="D1048" i="6" a="1"/>
  <c r="D1144" i="6" a="1"/>
  <c r="D1240" i="6" a="1"/>
  <c r="D1042" i="6" a="1"/>
  <c r="D1138" i="6" a="1"/>
  <c r="D1234" i="6" a="1"/>
  <c r="D1294" i="6" a="1"/>
  <c r="D1342" i="6" a="1"/>
  <c r="D1390" i="6" a="1"/>
  <c r="D1438" i="6" a="1"/>
  <c r="D1486" i="6" a="1"/>
  <c r="D1534" i="6" a="1"/>
  <c r="D794" i="6" a="1"/>
  <c r="D733" i="6" a="1"/>
  <c r="D1283" i="6" a="1"/>
  <c r="D1331" i="6" a="1"/>
  <c r="D1379" i="6" a="1"/>
  <c r="D1427" i="6" a="1"/>
  <c r="D1475" i="6" a="1"/>
  <c r="D1523" i="6" a="1"/>
  <c r="D1571" i="6" a="1"/>
  <c r="D1619" i="6" a="1"/>
  <c r="D1667" i="6" a="1"/>
  <c r="D1715" i="6" a="1"/>
  <c r="D1763" i="6" a="1"/>
  <c r="D982" i="6" a="1"/>
  <c r="D1108" i="6" a="1"/>
  <c r="D14" i="6" a="1"/>
  <c r="D62" i="6" a="1"/>
  <c r="D110" i="6" a="1"/>
  <c r="D158" i="6" a="1"/>
  <c r="D206" i="6" a="1"/>
  <c r="D254" i="6" a="1"/>
  <c r="D302" i="6" a="1"/>
  <c r="D8" i="6" a="1"/>
  <c r="D56" i="6" a="1"/>
  <c r="D104" i="6" a="1"/>
  <c r="D152" i="6" a="1"/>
  <c r="D200" i="6" a="1"/>
  <c r="D248" i="6" a="1"/>
  <c r="D296" i="6" a="1"/>
  <c r="D344" i="6" a="1"/>
  <c r="D95" i="6" a="1"/>
  <c r="D191" i="6" a="1"/>
  <c r="D287" i="6" a="1"/>
  <c r="D365" i="6" a="1"/>
  <c r="D413" i="6" a="1"/>
  <c r="D461" i="6" a="1"/>
  <c r="D509" i="6" a="1"/>
  <c r="D390" i="6" a="1"/>
  <c r="D438" i="6" a="1"/>
  <c r="D486" i="6" a="1"/>
  <c r="D51" i="6" a="1"/>
  <c r="D147" i="6" a="1"/>
  <c r="D243" i="6" a="1"/>
  <c r="D339" i="6" a="1"/>
  <c r="D419" i="6" a="1"/>
  <c r="D519" i="6" a="1"/>
  <c r="D592" i="6" a="1"/>
  <c r="D640" i="6" a="1"/>
  <c r="D688" i="6" a="1"/>
  <c r="D736" i="6" a="1"/>
  <c r="D209" i="6" a="1"/>
  <c r="D542" i="6" a="1"/>
  <c r="D399" i="6" a="1"/>
  <c r="D495" i="6" a="1"/>
  <c r="D582" i="6" a="1"/>
  <c r="D630" i="6" a="1"/>
  <c r="D678" i="6" a="1"/>
  <c r="D726" i="6" a="1"/>
  <c r="D165" i="6" a="1"/>
  <c r="D517" i="6" a="1"/>
  <c r="D189" i="6" a="1"/>
  <c r="D761" i="6" a="1"/>
  <c r="D809" i="6" a="1"/>
  <c r="D857" i="6" a="1"/>
  <c r="D905" i="6" a="1"/>
  <c r="D953" i="6" a="1"/>
  <c r="D169" i="6" a="1"/>
  <c r="D109" i="6" a="1"/>
  <c r="D743" i="6" a="1"/>
  <c r="D791" i="6" a="1"/>
  <c r="D839" i="6" a="1"/>
  <c r="D887" i="6" a="1"/>
  <c r="D935" i="6" a="1"/>
  <c r="D372" i="6" a="1"/>
  <c r="D568" i="6" a="1"/>
  <c r="D665" i="6" a="1"/>
  <c r="D392" i="6" a="1"/>
  <c r="D675" i="6" a="1"/>
  <c r="D804" i="6" a="1"/>
  <c r="D900" i="6" a="1"/>
  <c r="D995" i="6" a="1"/>
  <c r="D1043" i="6" a="1"/>
  <c r="D1091" i="6" a="1"/>
  <c r="D1139" i="6" a="1"/>
  <c r="D1187" i="6" a="1"/>
  <c r="D1235" i="6" a="1"/>
  <c r="D61" i="6" a="1"/>
  <c r="D645" i="6" a="1"/>
  <c r="D996" i="6" a="1"/>
  <c r="D631" i="6" a="1"/>
  <c r="D790" i="6" a="1"/>
  <c r="D886" i="6" a="1"/>
  <c r="D408" i="6" a="1"/>
  <c r="D683" i="6" a="1"/>
  <c r="D808" i="6" a="1"/>
  <c r="D904" i="6" a="1"/>
  <c r="D1005" i="6" a="1"/>
  <c r="D1053" i="6" a="1"/>
  <c r="D1101" i="6" a="1"/>
  <c r="D1149" i="6" a="1"/>
  <c r="D1197" i="6" a="1"/>
  <c r="D1245" i="6" a="1"/>
  <c r="D981" i="6" a="1"/>
  <c r="D1265" i="6" a="1"/>
  <c r="D1313" i="6" a="1"/>
  <c r="D1361" i="6" a="1"/>
  <c r="D1409" i="6" a="1"/>
  <c r="D1457" i="6" a="1"/>
  <c r="D1505" i="6" a="1"/>
  <c r="D1553" i="6" a="1"/>
  <c r="D1601" i="6" a="1"/>
  <c r="D1649" i="6" a="1"/>
  <c r="D1697" i="6" a="1"/>
  <c r="D1745" i="6" a="1"/>
  <c r="D754" i="6" a="1"/>
  <c r="D1056" i="6" a="1"/>
  <c r="D1152" i="6" a="1"/>
  <c r="D1247" i="6" a="1"/>
  <c r="D1050" i="6" a="1"/>
  <c r="D1146" i="6" a="1"/>
  <c r="D1242" i="6" a="1"/>
  <c r="D1298" i="6" a="1"/>
  <c r="D18" i="6" a="1"/>
  <c r="D66" i="6" a="1"/>
  <c r="D114" i="6" a="1"/>
  <c r="D162" i="6" a="1"/>
  <c r="D210" i="6" a="1"/>
  <c r="D258" i="6" a="1"/>
  <c r="D306" i="6" a="1"/>
  <c r="D12" i="6" a="1"/>
  <c r="D60" i="6" a="1"/>
  <c r="D108" i="6" a="1"/>
  <c r="D156" i="6" a="1"/>
  <c r="D204" i="6" a="1"/>
  <c r="D252" i="6" a="1"/>
  <c r="D300" i="6" a="1"/>
  <c r="D7" i="6" a="1"/>
  <c r="D103" i="6" a="1"/>
  <c r="D199" i="6" a="1"/>
  <c r="D295" i="6" a="1"/>
  <c r="D369" i="6" a="1"/>
  <c r="D417" i="6" a="1"/>
  <c r="D465" i="6" a="1"/>
  <c r="D9" i="6" a="1"/>
  <c r="D394" i="6" a="1"/>
  <c r="D442" i="6" a="1"/>
  <c r="D490" i="6" a="1"/>
  <c r="D59" i="6" a="1"/>
  <c r="D155" i="6" a="1"/>
  <c r="D251" i="6" a="1"/>
  <c r="D13" i="6" a="1"/>
  <c r="D427" i="6" a="1"/>
  <c r="D524" i="6" a="1"/>
  <c r="D596" i="6" a="1"/>
  <c r="D644" i="6" a="1"/>
  <c r="D692" i="6" a="1"/>
  <c r="D740" i="6" a="1"/>
  <c r="D225" i="6" a="1"/>
  <c r="D553" i="6" a="1"/>
  <c r="D407" i="6" a="1"/>
  <c r="D503" i="6" a="1"/>
  <c r="D586" i="6" a="1"/>
  <c r="D634" i="6" a="1"/>
  <c r="D682" i="6" a="1"/>
  <c r="D730" i="6" a="1"/>
  <c r="D181" i="6" a="1"/>
  <c r="D522" i="6" a="1"/>
  <c r="D221" i="6" a="1"/>
  <c r="D765" i="6" a="1"/>
  <c r="D813" i="6" a="1"/>
  <c r="D861" i="6" a="1"/>
  <c r="D909" i="6" a="1"/>
  <c r="D957" i="6" a="1"/>
  <c r="D201" i="6" a="1"/>
  <c r="D141" i="6" a="1"/>
  <c r="D747" i="6" a="1"/>
  <c r="D795" i="6" a="1"/>
  <c r="D843" i="6" a="1"/>
  <c r="D891" i="6" a="1"/>
  <c r="D939" i="6" a="1"/>
  <c r="D388" i="6" a="1"/>
  <c r="D577" i="6" a="1"/>
  <c r="D673" i="6" a="1"/>
  <c r="D424" i="6" a="1"/>
  <c r="D691" i="6" a="1"/>
  <c r="D812" i="6" a="1"/>
  <c r="D908" i="6" a="1"/>
  <c r="D999" i="6" a="1"/>
  <c r="D1047" i="6" a="1"/>
  <c r="D1095" i="6" a="1"/>
  <c r="D1143" i="6" a="1"/>
  <c r="D1191" i="6" a="1"/>
  <c r="D1239" i="6" a="1"/>
  <c r="D364" i="6" a="1"/>
  <c r="D661" i="6" a="1"/>
  <c r="D1000" i="6" a="1"/>
  <c r="D647" i="6" a="1"/>
  <c r="D798" i="6" a="1"/>
  <c r="D894" i="6" a="1"/>
  <c r="D440" i="6" a="1"/>
  <c r="D699" i="6" a="1"/>
  <c r="D816" i="6" a="1"/>
  <c r="D912" i="6" a="1"/>
  <c r="D1009" i="6" a="1"/>
  <c r="D1057" i="6" a="1"/>
  <c r="D1105" i="6" a="1"/>
  <c r="D1153" i="6" a="1"/>
  <c r="D1201" i="6" a="1"/>
  <c r="D1249" i="6" a="1"/>
  <c r="D348" i="6" a="1"/>
  <c r="D1269" i="6" a="1"/>
  <c r="D1317" i="6" a="1"/>
  <c r="D1365" i="6" a="1"/>
  <c r="D1413" i="6" a="1"/>
  <c r="D1461" i="6" a="1"/>
  <c r="D1509" i="6" a="1"/>
  <c r="D1557" i="6" a="1"/>
  <c r="D1605" i="6" a="1"/>
  <c r="D1653" i="6" a="1"/>
  <c r="D1701" i="6" a="1"/>
  <c r="D1749" i="6" a="1"/>
  <c r="D786" i="6" a="1"/>
  <c r="D1064" i="6" a="1"/>
  <c r="D1160" i="6" a="1"/>
  <c r="D1253" i="6" a="1"/>
  <c r="D1058" i="6" a="1"/>
  <c r="D1154" i="6" a="1"/>
  <c r="D1254" i="6" a="1"/>
  <c r="D1302" i="6" a="1"/>
  <c r="D1350" i="6" a="1"/>
  <c r="D1398" i="6" a="1"/>
  <c r="D1446" i="6" a="1"/>
  <c r="D1494" i="6" a="1"/>
  <c r="D1542" i="6" a="1"/>
  <c r="D858" i="6" a="1"/>
  <c r="D1010" i="6" a="1"/>
  <c r="D1291" i="6" a="1"/>
  <c r="D1339" i="6" a="1"/>
  <c r="D1387" i="6" a="1"/>
  <c r="D1435" i="6" a="1"/>
  <c r="D1483" i="6" a="1"/>
  <c r="D1531" i="6" a="1"/>
  <c r="D1579" i="6" a="1"/>
  <c r="D1627" i="6" a="1"/>
  <c r="D1675" i="6" a="1"/>
  <c r="D1723" i="6" a="1"/>
  <c r="D607" i="6" a="1"/>
  <c r="D1028" i="6" a="1"/>
  <c r="D1124" i="6" a="1"/>
  <c r="D22" i="6" a="1"/>
  <c r="D70" i="6" a="1"/>
  <c r="D118" i="6" a="1"/>
  <c r="D166" i="6" a="1"/>
  <c r="D214" i="6" a="1"/>
  <c r="D262" i="6" a="1"/>
  <c r="D310" i="6" a="1"/>
  <c r="D16" i="6" a="1"/>
  <c r="D64" i="6" a="1"/>
  <c r="D112" i="6" a="1"/>
  <c r="D160" i="6" a="1"/>
  <c r="D208" i="6" a="1"/>
  <c r="D256" i="6" a="1"/>
  <c r="D304" i="6" a="1"/>
  <c r="D15" i="6" a="1"/>
  <c r="D111" i="6" a="1"/>
  <c r="D207" i="6" a="1"/>
  <c r="D303" i="6" a="1"/>
  <c r="D373" i="6" a="1"/>
  <c r="D421" i="6" a="1"/>
  <c r="D469" i="6" a="1"/>
  <c r="D350" i="6" a="1"/>
  <c r="D398" i="6" a="1"/>
  <c r="D446" i="6" a="1"/>
  <c r="D494" i="6" a="1"/>
  <c r="D67" i="6" a="1"/>
  <c r="D163" i="6" a="1"/>
  <c r="D259" i="6" a="1"/>
  <c r="D33" i="6" a="1"/>
  <c r="D435" i="6" a="1"/>
  <c r="D535" i="6" a="1"/>
  <c r="D600" i="6" a="1"/>
  <c r="D648" i="6" a="1"/>
  <c r="D696" i="6" a="1"/>
  <c r="D21" i="6" a="1"/>
  <c r="D241" i="6" a="1"/>
  <c r="D558" i="6" a="1"/>
  <c r="D415" i="6" a="1"/>
  <c r="D511" i="6" a="1"/>
  <c r="D590" i="6" a="1"/>
  <c r="D638" i="6" a="1"/>
  <c r="D686" i="6" a="1"/>
  <c r="D734" i="6" a="1"/>
  <c r="D197" i="6" a="1"/>
  <c r="D533" i="6" a="1"/>
  <c r="D253" i="6" a="1"/>
  <c r="D769" i="6" a="1"/>
  <c r="D817" i="6" a="1"/>
  <c r="D865" i="6" a="1"/>
  <c r="D913" i="6" a="1"/>
  <c r="D961" i="6" a="1"/>
  <c r="D233" i="6" a="1"/>
  <c r="D173" i="6" a="1"/>
  <c r="D751" i="6" a="1"/>
  <c r="D799" i="6" a="1"/>
  <c r="D847" i="6" a="1"/>
  <c r="D895" i="6" a="1"/>
  <c r="D943" i="6" a="1"/>
  <c r="D404" i="6" a="1"/>
  <c r="D585" i="6" a="1"/>
  <c r="D681" i="6" a="1"/>
  <c r="D456" i="6" a="1"/>
  <c r="D707" i="6" a="1"/>
  <c r="D820" i="6" a="1"/>
  <c r="D916" i="6" a="1"/>
  <c r="D1003" i="6" a="1"/>
  <c r="D1051" i="6" a="1"/>
  <c r="D1099" i="6" a="1"/>
  <c r="D1147" i="6" a="1"/>
  <c r="D1195" i="6" a="1"/>
  <c r="D53" i="6" a="1"/>
  <c r="D396" i="6" a="1"/>
  <c r="D677" i="6" a="1"/>
  <c r="D368" i="6" a="1"/>
  <c r="D663" i="6" a="1"/>
  <c r="D806" i="6" a="1"/>
  <c r="D902" i="6" a="1"/>
  <c r="D472" i="6" a="1"/>
  <c r="D715" i="6" a="1"/>
  <c r="D824" i="6" a="1"/>
  <c r="D920" i="6" a="1"/>
  <c r="D1013" i="6" a="1"/>
  <c r="D1061" i="6" a="1"/>
  <c r="D1109" i="6" a="1"/>
  <c r="D1157" i="6" a="1"/>
  <c r="D1205" i="6" a="1"/>
  <c r="D89" i="6" a="1"/>
  <c r="D476" i="6" a="1"/>
  <c r="D1273" i="6" a="1"/>
  <c r="D1321" i="6" a="1"/>
  <c r="D1369" i="6" a="1"/>
  <c r="D1417" i="6" a="1"/>
  <c r="D1465" i="6" a="1"/>
  <c r="D1513" i="6" a="1"/>
  <c r="D1561" i="6" a="1"/>
  <c r="D1609" i="6" a="1"/>
  <c r="D1657" i="6" a="1"/>
  <c r="D1705" i="6" a="1"/>
  <c r="D1753" i="6" a="1"/>
  <c r="D818" i="6" a="1"/>
  <c r="D1072" i="6" a="1"/>
  <c r="D1168" i="6" a="1"/>
  <c r="D380" i="6" a="1"/>
  <c r="D1066" i="6" a="1"/>
  <c r="D1162" i="6" a="1"/>
  <c r="D1258" i="6" a="1"/>
  <c r="D1306" i="6" a="1"/>
  <c r="D1354" i="6" a="1"/>
  <c r="D1402" i="6" a="1"/>
  <c r="D1450" i="6" a="1"/>
  <c r="D1498" i="6" a="1"/>
  <c r="D1546" i="6" a="1"/>
  <c r="D890" i="6" a="1"/>
  <c r="D1243" i="6" a="1"/>
  <c r="D1295" i="6" a="1"/>
  <c r="D1343" i="6" a="1"/>
  <c r="D1391" i="6" a="1"/>
  <c r="D1439" i="6" a="1"/>
  <c r="D1487" i="6" a="1"/>
  <c r="D1535" i="6" a="1"/>
  <c r="D1583" i="6" a="1"/>
  <c r="D1631" i="6" a="1"/>
  <c r="D1679" i="6" a="1"/>
  <c r="D1727" i="6" a="1"/>
  <c r="D671" i="6" a="1"/>
  <c r="D1036" i="6" a="1"/>
  <c r="D1132" i="6" a="1"/>
  <c r="D26" i="6" a="1"/>
  <c r="D74" i="6" a="1"/>
  <c r="D122" i="6" a="1"/>
  <c r="D170" i="6" a="1"/>
  <c r="D218" i="6" a="1"/>
  <c r="D266" i="6" a="1"/>
  <c r="D314" i="6" a="1"/>
  <c r="D20" i="6" a="1"/>
  <c r="D68" i="6" a="1"/>
  <c r="D116" i="6" a="1"/>
  <c r="D164" i="6" a="1"/>
  <c r="D212" i="6" a="1"/>
  <c r="D260" i="6" a="1"/>
  <c r="D308" i="6" a="1"/>
  <c r="D23" i="6" a="1"/>
  <c r="D119" i="6" a="1"/>
  <c r="D215" i="6" a="1"/>
  <c r="D311" i="6" a="1"/>
  <c r="D377" i="6" a="1"/>
  <c r="D425" i="6" a="1"/>
  <c r="D473" i="6" a="1"/>
  <c r="D354" i="6" a="1"/>
  <c r="D402" i="6" a="1"/>
  <c r="D450" i="6" a="1"/>
  <c r="D498" i="6" a="1"/>
  <c r="D75" i="6" a="1"/>
  <c r="D171" i="6" a="1"/>
  <c r="D267" i="6" a="1"/>
  <c r="D347" i="6" a="1"/>
  <c r="D443" i="6" a="1"/>
  <c r="D540" i="6" a="1"/>
  <c r="D604" i="6" a="1"/>
  <c r="D652" i="6" a="1"/>
  <c r="D700" i="6" a="1"/>
  <c r="D41" i="6" a="1"/>
  <c r="D257" i="6" a="1"/>
  <c r="D569" i="6" a="1"/>
  <c r="D423" i="6" a="1"/>
  <c r="D516" i="6" a="1"/>
  <c r="D594" i="6" a="1"/>
  <c r="D642" i="6" a="1"/>
  <c r="D690" i="6" a="1"/>
  <c r="D738" i="6" a="1"/>
  <c r="D213" i="6" a="1"/>
  <c r="D538" i="6" a="1"/>
  <c r="D285" i="6" a="1"/>
  <c r="D773" i="6" a="1"/>
  <c r="D821" i="6" a="1"/>
  <c r="D869" i="6" a="1"/>
  <c r="D917" i="6" a="1"/>
  <c r="D965" i="6" a="1"/>
  <c r="D265" i="6" a="1"/>
  <c r="D205" i="6" a="1"/>
  <c r="D755" i="6" a="1"/>
  <c r="D803" i="6" a="1"/>
  <c r="D851" i="6" a="1"/>
  <c r="D899" i="6" a="1"/>
  <c r="D947" i="6" a="1"/>
  <c r="D420" i="6" a="1"/>
  <c r="D593" i="6" a="1"/>
  <c r="D689" i="6" a="1"/>
  <c r="D488" i="6" a="1"/>
  <c r="D723" i="6" a="1"/>
  <c r="D828" i="6" a="1"/>
  <c r="D924" i="6" a="1"/>
  <c r="D1007" i="6" a="1"/>
  <c r="D1055" i="6" a="1"/>
  <c r="D1103" i="6" a="1"/>
  <c r="D1151" i="6" a="1"/>
  <c r="D1199" i="6" a="1"/>
  <c r="D121" i="6" a="1"/>
  <c r="D428" i="6" a="1"/>
  <c r="D693" i="6" a="1"/>
  <c r="D400" i="6" a="1"/>
  <c r="D679" i="6" a="1"/>
  <c r="D814" i="6" a="1"/>
  <c r="D910" i="6" a="1"/>
  <c r="D504" i="6" a="1"/>
  <c r="D731" i="6" a="1"/>
  <c r="D832" i="6" a="1"/>
  <c r="D928" i="6" a="1"/>
  <c r="D1017" i="6" a="1"/>
  <c r="D1065" i="6" a="1"/>
  <c r="D1113" i="6" a="1"/>
  <c r="D1161" i="6" a="1"/>
  <c r="D1209" i="6" a="1"/>
  <c r="D153" i="6" a="1"/>
  <c r="D573" i="6" a="1"/>
  <c r="D1277" i="6" a="1"/>
  <c r="D1325" i="6" a="1"/>
  <c r="D1373" i="6" a="1"/>
  <c r="D1421" i="6" a="1"/>
  <c r="D1469" i="6" a="1"/>
  <c r="D1517" i="6" a="1"/>
  <c r="D1565" i="6" a="1"/>
  <c r="D1613" i="6" a="1"/>
  <c r="D1661" i="6" a="1"/>
  <c r="D1709" i="6" a="1"/>
  <c r="D1757" i="6" a="1"/>
  <c r="D850" i="6" a="1"/>
  <c r="D1080" i="6" a="1"/>
  <c r="D1176" i="6" a="1"/>
  <c r="D508" i="6" a="1"/>
  <c r="D1074" i="6" a="1"/>
  <c r="D1170" i="6" a="1"/>
  <c r="D1262" i="6" a="1"/>
  <c r="D1310" i="6" a="1"/>
  <c r="D1358" i="6" a="1"/>
  <c r="D1406" i="6" a="1"/>
  <c r="D1454" i="6" a="1"/>
  <c r="D1502" i="6" a="1"/>
  <c r="D1550" i="6" a="1"/>
  <c r="D922" i="6" a="1"/>
  <c r="D1250" i="6" a="1"/>
  <c r="D1299" i="6" a="1"/>
  <c r="D1347" i="6" a="1"/>
  <c r="D1395" i="6" a="1"/>
  <c r="D1443" i="6" a="1"/>
  <c r="D1491" i="6" a="1"/>
  <c r="D1539" i="6" a="1"/>
  <c r="D1587" i="6" a="1"/>
  <c r="D1635" i="6" a="1"/>
  <c r="D1683" i="6" a="1"/>
  <c r="D1731" i="6" a="1"/>
  <c r="D735" i="6" a="1"/>
  <c r="D1044" i="6" a="1"/>
  <c r="D1140" i="6" a="1"/>
  <c r="D30" i="6" a="1"/>
  <c r="D78" i="6" a="1"/>
  <c r="D126" i="6" a="1"/>
  <c r="D174" i="6" a="1"/>
  <c r="D222" i="6" a="1"/>
  <c r="D270" i="6" a="1"/>
  <c r="D318" i="6" a="1"/>
  <c r="D24" i="6" a="1"/>
  <c r="D72" i="6" a="1"/>
  <c r="D120" i="6" a="1"/>
  <c r="D168" i="6" a="1"/>
  <c r="D216" i="6" a="1"/>
  <c r="D264" i="6" a="1"/>
  <c r="D312" i="6" a="1"/>
  <c r="D31" i="6" a="1"/>
  <c r="D127" i="6" a="1"/>
  <c r="D223" i="6" a="1"/>
  <c r="D319" i="6" a="1"/>
  <c r="D381" i="6" a="1"/>
  <c r="D429" i="6" a="1"/>
  <c r="D477" i="6" a="1"/>
  <c r="D358" i="6" a="1"/>
  <c r="D406" i="6" a="1"/>
  <c r="D454" i="6" a="1"/>
  <c r="D502" i="6" a="1"/>
  <c r="D83" i="6" a="1"/>
  <c r="D179" i="6" a="1"/>
  <c r="D275" i="6" a="1"/>
  <c r="D355" i="6" a="1"/>
  <c r="D451" i="6" a="1"/>
  <c r="D551" i="6" a="1"/>
  <c r="D608" i="6" a="1"/>
  <c r="D656" i="6" a="1"/>
  <c r="D704" i="6" a="1"/>
  <c r="D81" i="6" a="1"/>
  <c r="D273" i="6" a="1"/>
  <c r="D45" i="6" a="1"/>
  <c r="D431" i="6" a="1"/>
  <c r="D527" i="6" a="1"/>
  <c r="D598" i="6" a="1"/>
  <c r="D646" i="6" a="1"/>
  <c r="D694" i="6" a="1"/>
  <c r="D742" i="6" a="1"/>
  <c r="D229" i="6" a="1"/>
  <c r="D549" i="6" a="1"/>
  <c r="D317" i="6" a="1"/>
  <c r="D777" i="6" a="1"/>
  <c r="D825" i="6" a="1"/>
  <c r="D873" i="6" a="1"/>
  <c r="D921" i="6" a="1"/>
  <c r="D969" i="6" a="1"/>
  <c r="D297" i="6" a="1"/>
  <c r="D237" i="6" a="1"/>
  <c r="D759" i="6" a="1"/>
  <c r="D807" i="6" a="1"/>
  <c r="D855" i="6" a="1"/>
  <c r="D903" i="6" a="1"/>
  <c r="D951" i="6" a="1"/>
  <c r="D436" i="6" a="1"/>
  <c r="D601" i="6" a="1"/>
  <c r="D697" i="6" a="1"/>
  <c r="D539" i="6" a="1"/>
  <c r="D739" i="6" a="1"/>
  <c r="D836" i="6" a="1"/>
  <c r="D932" i="6" a="1"/>
  <c r="D1011" i="6" a="1"/>
  <c r="D1059" i="6" a="1"/>
  <c r="D1107" i="6" a="1"/>
  <c r="D1155" i="6" a="1"/>
  <c r="D1203" i="6" a="1"/>
  <c r="D185" i="6" a="1"/>
  <c r="D460" i="6" a="1"/>
  <c r="D709" i="6" a="1"/>
  <c r="D432" i="6" a="1"/>
  <c r="D695" i="6" a="1"/>
  <c r="D822" i="6" a="1"/>
  <c r="D918" i="6" a="1"/>
  <c r="D528" i="6" a="1"/>
  <c r="D744" i="6" a="1"/>
  <c r="D840" i="6" a="1"/>
  <c r="D936" i="6" a="1"/>
  <c r="D1021" i="6" a="1"/>
  <c r="D1069" i="6" a="1"/>
  <c r="D1117" i="6" a="1"/>
  <c r="D1165" i="6" a="1"/>
  <c r="D1213" i="6" a="1"/>
  <c r="D217" i="6" a="1"/>
  <c r="D637" i="6" a="1"/>
  <c r="D1281" i="6" a="1"/>
  <c r="D1329" i="6" a="1"/>
  <c r="D1377" i="6" a="1"/>
  <c r="D1425" i="6" a="1"/>
  <c r="D1473" i="6" a="1"/>
  <c r="D1521" i="6" a="1"/>
  <c r="D1569" i="6" a="1"/>
  <c r="D1617" i="6" a="1"/>
  <c r="D1665" i="6" a="1"/>
  <c r="D1713" i="6" a="1"/>
  <c r="D1761" i="6" a="1"/>
  <c r="D882" i="6" a="1"/>
  <c r="D1088" i="6" a="1"/>
  <c r="D1184" i="6" a="1"/>
  <c r="D589" i="6" a="1"/>
  <c r="D1082" i="6" a="1"/>
  <c r="D1178" i="6" a="1"/>
  <c r="D1266" i="6" a="1"/>
  <c r="D1314" i="6" a="1"/>
  <c r="D1362" i="6" a="1"/>
  <c r="D1410" i="6" a="1"/>
  <c r="D1458" i="6" a="1"/>
  <c r="D1506" i="6" a="1"/>
  <c r="D1554" i="6" a="1"/>
  <c r="D952" i="6" a="1"/>
  <c r="D1255" i="6" a="1"/>
  <c r="D1303" i="6" a="1"/>
  <c r="D1351" i="6" a="1"/>
  <c r="D1399" i="6" a="1"/>
  <c r="D1447" i="6" a="1"/>
  <c r="D1495" i="6" a="1"/>
  <c r="D1543" i="6" a="1"/>
  <c r="D1591" i="6" a="1"/>
  <c r="D1639" i="6" a="1"/>
  <c r="D1687" i="6" a="1"/>
  <c r="D1735" i="6" a="1"/>
  <c r="D770" i="6" a="1"/>
  <c r="D1052" i="6" a="1"/>
  <c r="D1148" i="6" a="1"/>
  <c r="D34" i="6" a="1"/>
  <c r="D82" i="6" a="1"/>
  <c r="D130" i="6" a="1"/>
  <c r="D178" i="6" a="1"/>
  <c r="D226" i="6" a="1"/>
  <c r="D274" i="6" a="1"/>
  <c r="D322" i="6" a="1"/>
  <c r="D28" i="6" a="1"/>
  <c r="D76" i="6" a="1"/>
  <c r="D124" i="6" a="1"/>
  <c r="D172" i="6" a="1"/>
  <c r="D220" i="6" a="1"/>
  <c r="D268" i="6" a="1"/>
  <c r="D316" i="6" a="1"/>
  <c r="D39" i="6" a="1"/>
  <c r="D135" i="6" a="1"/>
  <c r="D231" i="6" a="1"/>
  <c r="D327" i="6" a="1"/>
  <c r="D385" i="6" a="1"/>
  <c r="D433" i="6" a="1"/>
  <c r="D481" i="6" a="1"/>
  <c r="D362" i="6" a="1"/>
  <c r="D410" i="6" a="1"/>
  <c r="D458" i="6" a="1"/>
  <c r="D506" i="6" a="1"/>
  <c r="D91" i="6" a="1"/>
  <c r="D187" i="6" a="1"/>
  <c r="D283" i="6" a="1"/>
  <c r="D363" i="6" a="1"/>
  <c r="D459" i="6" a="1"/>
  <c r="D556" i="6" a="1"/>
  <c r="D612" i="6" a="1"/>
  <c r="D660" i="6" a="1"/>
  <c r="D708" i="6" a="1"/>
  <c r="D97" i="6" a="1"/>
  <c r="D289" i="6" a="1"/>
  <c r="D65" i="6" a="1"/>
  <c r="D439" i="6" a="1"/>
  <c r="D532" i="6" a="1"/>
  <c r="D602" i="6" a="1"/>
  <c r="D650" i="6" a="1"/>
  <c r="D698" i="6" a="1"/>
  <c r="D25" i="6" a="1"/>
  <c r="D245" i="6" a="1"/>
  <c r="D554" i="6" a="1"/>
  <c r="D530" i="6" a="1"/>
  <c r="D781" i="6" a="1"/>
  <c r="D829" i="6" a="1"/>
  <c r="D877" i="6" a="1"/>
  <c r="D925" i="6" a="1"/>
  <c r="D973" i="6" a="1"/>
  <c r="D329" i="6" a="1"/>
  <c r="D269" i="6" a="1"/>
  <c r="D763" i="6" a="1"/>
  <c r="D811" i="6" a="1"/>
  <c r="D859" i="6" a="1"/>
  <c r="D907" i="6" a="1"/>
  <c r="D955" i="6" a="1"/>
  <c r="D452" i="6" a="1"/>
  <c r="D609" i="6" a="1"/>
  <c r="D705" i="6" a="1"/>
  <c r="D560" i="6" a="1"/>
  <c r="D748" i="6" a="1"/>
  <c r="D844" i="6" a="1"/>
  <c r="D940" i="6" a="1"/>
  <c r="D1015" i="6" a="1"/>
  <c r="D1063" i="6" a="1"/>
  <c r="D1111" i="6" a="1"/>
  <c r="D1159" i="6" a="1"/>
  <c r="D1207" i="6" a="1"/>
  <c r="D249" i="6" a="1"/>
  <c r="D492" i="6" a="1"/>
  <c r="D725" i="6" a="1"/>
  <c r="D464" i="6" a="1"/>
  <c r="D711" i="6" a="1"/>
  <c r="D830" i="6" a="1"/>
  <c r="D926" i="6" a="1"/>
  <c r="D571" i="6" a="1"/>
  <c r="D752" i="6" a="1"/>
  <c r="D848" i="6" a="1"/>
  <c r="D956" i="6" a="1"/>
  <c r="D1025" i="6" a="1"/>
  <c r="D1073" i="6" a="1"/>
  <c r="D1121" i="6" a="1"/>
  <c r="D1169" i="6" a="1"/>
  <c r="D1217" i="6" a="1"/>
  <c r="D281" i="6" a="1"/>
  <c r="D701" i="6" a="1"/>
  <c r="D1285" i="6" a="1"/>
  <c r="D1333" i="6" a="1"/>
  <c r="D1381" i="6" a="1"/>
  <c r="D1429" i="6" a="1"/>
  <c r="D1477" i="6" a="1"/>
  <c r="D1525" i="6" a="1"/>
  <c r="D1573" i="6" a="1"/>
  <c r="D1621" i="6" a="1"/>
  <c r="D1669" i="6" a="1"/>
  <c r="D1717" i="6" a="1"/>
  <c r="D1765" i="6" a="1"/>
  <c r="D914" i="6" a="1"/>
  <c r="D1096" i="6" a="1"/>
  <c r="D1192" i="6" a="1"/>
  <c r="D653" i="6" a="1"/>
  <c r="D1090" i="6" a="1"/>
  <c r="D1186" i="6" a="1"/>
  <c r="D1270" i="6" a="1"/>
  <c r="D1318" i="6" a="1"/>
  <c r="D1366" i="6" a="1"/>
  <c r="D1414" i="6" a="1"/>
  <c r="D1462" i="6" a="1"/>
  <c r="D1510" i="6" a="1"/>
  <c r="D384" i="6" a="1"/>
  <c r="D1008" i="6" a="1"/>
  <c r="D1259" i="6" a="1"/>
  <c r="D1307" i="6" a="1"/>
  <c r="D1355" i="6" a="1"/>
  <c r="D1403" i="6" a="1"/>
  <c r="D1451" i="6" a="1"/>
  <c r="D1499" i="6" a="1"/>
  <c r="D1547" i="6" a="1"/>
  <c r="D1595" i="6" a="1"/>
  <c r="D1643" i="6" a="1"/>
  <c r="D1691" i="6" a="1"/>
  <c r="D1739" i="6" a="1"/>
  <c r="D802" i="6" a="1"/>
  <c r="D1060" i="6" a="1"/>
  <c r="D1156" i="6" a="1"/>
  <c r="D38" i="6" a="1"/>
  <c r="D86" i="6" a="1"/>
  <c r="D134" i="6" a="1"/>
  <c r="D182" i="6" a="1"/>
  <c r="D230" i="6" a="1"/>
  <c r="D278" i="6" a="1"/>
  <c r="D326" i="6" a="1"/>
  <c r="D32" i="6" a="1"/>
  <c r="D80" i="6" a="1"/>
  <c r="D128" i="6" a="1"/>
  <c r="D176" i="6" a="1"/>
  <c r="D224" i="6" a="1"/>
  <c r="D272" i="6" a="1"/>
  <c r="D320" i="6" a="1"/>
  <c r="D47" i="6" a="1"/>
  <c r="D143" i="6" a="1"/>
  <c r="D239" i="6" a="1"/>
  <c r="D335" i="6" a="1"/>
  <c r="D389" i="6" a="1"/>
  <c r="D437" i="6" a="1"/>
  <c r="D485" i="6" a="1"/>
  <c r="D366" i="6" a="1"/>
  <c r="D414" i="6" a="1"/>
  <c r="D462" i="6" a="1"/>
  <c r="D510" i="6" a="1"/>
  <c r="D99" i="6" a="1"/>
  <c r="D195" i="6" a="1"/>
  <c r="D291" i="6" a="1"/>
  <c r="D371" i="6" a="1"/>
  <c r="D467" i="6" a="1"/>
  <c r="D567" i="6" a="1"/>
  <c r="D616" i="6" a="1"/>
  <c r="D664" i="6" a="1"/>
  <c r="D712" i="6" a="1"/>
  <c r="D113" i="6" a="1"/>
  <c r="D305" i="6" a="1"/>
  <c r="D351" i="6" a="1"/>
  <c r="D447" i="6" a="1"/>
  <c r="D543" i="6" a="1"/>
  <c r="D606" i="6" a="1"/>
  <c r="D654" i="6" a="1"/>
  <c r="D702" i="6" a="1"/>
  <c r="D69" i="6" a="1"/>
  <c r="D261" i="6" a="1"/>
  <c r="D565" i="6" a="1"/>
  <c r="D541" i="6" a="1"/>
  <c r="D785" i="6" a="1"/>
  <c r="D833" i="6" a="1"/>
  <c r="D881" i="6" a="1"/>
  <c r="D929" i="6" a="1"/>
  <c r="D977" i="6" a="1"/>
  <c r="D513" i="6" a="1"/>
  <c r="D301" i="6" a="1"/>
  <c r="D767" i="6" a="1"/>
  <c r="D815" i="6" a="1"/>
  <c r="D863" i="6" a="1"/>
  <c r="D911" i="6" a="1"/>
  <c r="D959" i="6" a="1"/>
  <c r="D468" i="6" a="1"/>
  <c r="D617" i="6" a="1"/>
  <c r="D713" i="6" a="1"/>
  <c r="D579" i="6" a="1"/>
  <c r="D756" i="6" a="1"/>
  <c r="D852" i="6" a="1"/>
  <c r="D946" i="6" a="1"/>
  <c r="D1019" i="6" a="1"/>
  <c r="D1067" i="6" a="1"/>
  <c r="D1115" i="6" a="1"/>
  <c r="D1163" i="6" a="1"/>
  <c r="D1211" i="6" a="1"/>
  <c r="D313" i="6" a="1"/>
  <c r="D520" i="6" a="1"/>
  <c r="D741" i="6" a="1"/>
  <c r="D496" i="6" a="1"/>
  <c r="D727" i="6" a="1"/>
  <c r="D838" i="6" a="1"/>
  <c r="D934" i="6" a="1"/>
  <c r="D587" i="6" a="1"/>
  <c r="D760" i="6" a="1"/>
  <c r="D856" i="6" a="1"/>
  <c r="D962" i="6" a="1"/>
  <c r="D1029" i="6" a="1"/>
  <c r="D1077" i="6" a="1"/>
  <c r="D1125" i="6" a="1"/>
  <c r="D1173" i="6" a="1"/>
  <c r="D1221" i="6" a="1"/>
  <c r="D345" i="6" a="1"/>
  <c r="D970" i="6" a="1"/>
  <c r="D1289" i="6" a="1"/>
  <c r="D1337" i="6" a="1"/>
  <c r="D1385" i="6" a="1"/>
  <c r="D1433" i="6" a="1"/>
  <c r="D1481" i="6" a="1"/>
  <c r="D1529" i="6" a="1"/>
  <c r="D1577" i="6" a="1"/>
  <c r="D1625" i="6" a="1"/>
  <c r="D1673" i="6" a="1"/>
  <c r="D1721" i="6" a="1"/>
  <c r="D1769" i="6" a="1"/>
  <c r="D1006" i="6" a="1"/>
  <c r="D1104" i="6" a="1"/>
  <c r="D1200" i="6" a="1"/>
  <c r="D717" i="6" a="1"/>
  <c r="D1098" i="6" a="1"/>
  <c r="D1194" i="6" a="1"/>
  <c r="D1274" i="6" a="1"/>
  <c r="D1322" i="6" a="1"/>
  <c r="D132" i="6" a="1"/>
  <c r="D370" i="6" a="1"/>
  <c r="D716" i="6" a="1"/>
  <c r="D562" i="6" a="1"/>
  <c r="D963" i="6" a="1"/>
  <c r="D1215" i="6" a="1"/>
  <c r="D1033" i="6" a="1"/>
  <c r="D1533" i="6" a="1"/>
  <c r="D1278" i="6" a="1"/>
  <c r="D1514" i="6" a="1"/>
  <c r="D1311" i="6" a="1"/>
  <c r="D1503" i="6" a="1"/>
  <c r="D1695" i="6" a="1"/>
  <c r="D1164" i="6" a="1"/>
  <c r="D1086" i="6" a="1"/>
  <c r="D1360" i="6" a="1"/>
  <c r="D1552" i="6" a="1"/>
  <c r="D1734" i="6" a="1"/>
  <c r="D1404" i="6" a="1"/>
  <c r="D1658" i="6" a="1"/>
  <c r="D1640" i="6" a="1"/>
  <c r="D1784" i="6" a="1"/>
  <c r="D1832" i="6" a="1"/>
  <c r="D1880" i="6" a="1"/>
  <c r="D1928" i="6" a="1"/>
  <c r="D1976" i="6" a="1"/>
  <c r="D2024" i="6" a="1"/>
  <c r="D1190" i="6" a="1"/>
  <c r="D1412" i="6" a="1"/>
  <c r="D1598" i="6" a="1"/>
  <c r="D1710" i="6" a="1"/>
  <c r="D1674" i="6" a="1"/>
  <c r="D1797" i="6" a="1"/>
  <c r="D1845" i="6" a="1"/>
  <c r="D1893" i="6" a="1"/>
  <c r="D1941" i="6" a="1"/>
  <c r="D1989" i="6" a="1"/>
  <c r="D1046" i="6" a="1"/>
  <c r="D1256" i="6" a="1"/>
  <c r="D1448" i="6" a="1"/>
  <c r="D1644" i="6" a="1"/>
  <c r="D1324" i="6" a="1"/>
  <c r="D1700" i="6" a="1"/>
  <c r="D778" i="6" a="1"/>
  <c r="D1720" i="6" a="1"/>
  <c r="D1802" i="6" a="1"/>
  <c r="D1850" i="6" a="1"/>
  <c r="D1898" i="6" a="1"/>
  <c r="D1946" i="6" a="1"/>
  <c r="D1994" i="6" a="1"/>
  <c r="D1811" i="6" a="1"/>
  <c r="D1911" i="6" a="1"/>
  <c r="D1947" i="6" a="1"/>
  <c r="D1983" i="6" a="1"/>
  <c r="D1803" i="6" a="1"/>
  <c r="D1835" i="6" a="1"/>
  <c r="D1112" i="6" a="1"/>
  <c r="D1908" i="6" a="1"/>
  <c r="D1825" i="6" a="1"/>
  <c r="D1921" i="6" a="1"/>
  <c r="D1368" i="6" a="1"/>
  <c r="D1548" i="6" a="1"/>
  <c r="D1830" i="6" a="1"/>
  <c r="D2022" i="6" a="1"/>
  <c r="D1891" i="6" a="1"/>
  <c r="D475" i="6" a="1"/>
  <c r="D1341" i="6" a="1"/>
  <c r="D1431" i="6" a="1"/>
  <c r="D685" i="6" a="1"/>
  <c r="D1276" i="6" a="1"/>
  <c r="D1816" i="6" a="1"/>
  <c r="D1062" i="6" a="1"/>
  <c r="D1829" i="6" a="1"/>
  <c r="D1134" i="6" a="1"/>
  <c r="D1744" i="6" a="1"/>
  <c r="D2026" i="6" a="1"/>
  <c r="D180" i="6" a="1"/>
  <c r="D418" i="6" a="1"/>
  <c r="D129" i="6" a="1"/>
  <c r="D789" i="6" a="1"/>
  <c r="D484" i="6" a="1"/>
  <c r="D518" i="6" a="1"/>
  <c r="D1081" i="6" a="1"/>
  <c r="D1581" i="6" a="1"/>
  <c r="D1326" i="6" a="1"/>
  <c r="D1518" i="6" a="1"/>
  <c r="D1315" i="6" a="1"/>
  <c r="D1507" i="6" a="1"/>
  <c r="D1699" i="6" a="1"/>
  <c r="D1172" i="6" a="1"/>
  <c r="D1118" i="6" a="1"/>
  <c r="D1376" i="6" a="1"/>
  <c r="D1564" i="6" a="1"/>
  <c r="D1756" i="6" a="1"/>
  <c r="D1436" i="6" a="1"/>
  <c r="D1690" i="6" a="1"/>
  <c r="D1650" i="6" a="1"/>
  <c r="D1788" i="6" a="1"/>
  <c r="D1836" i="6" a="1"/>
  <c r="D1884" i="6" a="1"/>
  <c r="D1932" i="6" a="1"/>
  <c r="D1980" i="6" a="1"/>
  <c r="D2028" i="6" a="1"/>
  <c r="D1222" i="6" a="1"/>
  <c r="D1428" i="6" a="1"/>
  <c r="D1620" i="6" a="1"/>
  <c r="D623" i="6" a="1"/>
  <c r="D1696" i="6" a="1"/>
  <c r="D1801" i="6" a="1"/>
  <c r="D1849" i="6" a="1"/>
  <c r="D1897" i="6" a="1"/>
  <c r="D1945" i="6" a="1"/>
  <c r="D1993" i="6" a="1"/>
  <c r="D1572" i="6" a="1"/>
  <c r="D1272" i="6" a="1"/>
  <c r="D1464" i="6" a="1"/>
  <c r="D1654" i="6" a="1"/>
  <c r="D1356" i="6" a="1"/>
  <c r="D1764" i="6" a="1"/>
  <c r="D906" i="6" a="1"/>
  <c r="D1730" i="6" a="1"/>
  <c r="D1806" i="6" a="1"/>
  <c r="D1854" i="6" a="1"/>
  <c r="D1902" i="6" a="1"/>
  <c r="D1950" i="6" a="1"/>
  <c r="D1998" i="6" a="1"/>
  <c r="D1843" i="6" a="1"/>
  <c r="D1943" i="6" a="1"/>
  <c r="D1979" i="6" a="1"/>
  <c r="D2015" i="6" a="1"/>
  <c r="D1963" i="6" a="1"/>
  <c r="D1839" i="6" a="1"/>
  <c r="D658" i="6" a="1"/>
  <c r="D1332" i="6" a="1"/>
  <c r="D1967" i="6" a="1"/>
  <c r="D621" i="6" a="1"/>
  <c r="D228" i="6" a="1"/>
  <c r="D466" i="6" a="1"/>
  <c r="D321" i="6" a="1"/>
  <c r="D837" i="6" a="1"/>
  <c r="D625" i="6" a="1"/>
  <c r="D563" i="6" a="1"/>
  <c r="D1129" i="6" a="1"/>
  <c r="D1629" i="6" a="1"/>
  <c r="D1346" i="6" a="1"/>
  <c r="D1538" i="6" a="1"/>
  <c r="D1335" i="6" a="1"/>
  <c r="D1527" i="6" a="1"/>
  <c r="D1719" i="6" a="1"/>
  <c r="D1196" i="6" a="1"/>
  <c r="D1150" i="6" a="1"/>
  <c r="D1392" i="6" a="1"/>
  <c r="D1574" i="6" a="1"/>
  <c r="D1766" i="6" a="1"/>
  <c r="D1468" i="6" a="1"/>
  <c r="D1722" i="6" a="1"/>
  <c r="D1672" i="6" a="1"/>
  <c r="D1792" i="6" a="1"/>
  <c r="D1840" i="6" a="1"/>
  <c r="D1888" i="6" a="1"/>
  <c r="D1936" i="6" a="1"/>
  <c r="D1984" i="6" a="1"/>
  <c r="D2032" i="6" a="1"/>
  <c r="D1251" i="6" a="1"/>
  <c r="D1444" i="6" a="1"/>
  <c r="D1630" i="6" a="1"/>
  <c r="D448" i="6" a="1"/>
  <c r="D1706" i="6" a="1"/>
  <c r="D1805" i="6" a="1"/>
  <c r="D1853" i="6" a="1"/>
  <c r="D1901" i="6" a="1"/>
  <c r="D1949" i="6" a="1"/>
  <c r="D1997" i="6" a="1"/>
  <c r="D1732" i="6" a="1"/>
  <c r="D1288" i="6" a="1"/>
  <c r="D1480" i="6" a="1"/>
  <c r="D1676" i="6" a="1"/>
  <c r="D1388" i="6" a="1"/>
  <c r="D1014" i="6" a="1"/>
  <c r="D1560" i="6" a="1"/>
  <c r="D1752" i="6" a="1"/>
  <c r="D1810" i="6" a="1"/>
  <c r="D1858" i="6" a="1"/>
  <c r="D1906" i="6" a="1"/>
  <c r="D1954" i="6" a="1"/>
  <c r="D2002" i="6" a="1"/>
  <c r="D1875" i="6" a="1"/>
  <c r="D1975" i="6" a="1"/>
  <c r="D2011" i="6" a="1"/>
  <c r="D1931" i="6" a="1"/>
  <c r="D1995" i="6" a="1"/>
  <c r="D1999" i="6" a="1"/>
  <c r="D379" i="6" a="1"/>
  <c r="D1293" i="6" a="1"/>
  <c r="D1422" i="6" a="1"/>
  <c r="D1603" i="6" a="1"/>
  <c r="D866" i="6" a="1"/>
  <c r="D1472" i="6" a="1"/>
  <c r="D1660" i="6" a="1"/>
  <c r="D1246" i="6" a="1"/>
  <c r="D1860" i="6" a="1"/>
  <c r="D1030" i="6" a="1"/>
  <c r="D1777" i="6" a="1"/>
  <c r="D1873" i="6" a="1"/>
  <c r="D1102" i="6" a="1"/>
  <c r="D1750" i="6" a="1"/>
  <c r="D1782" i="6" a="1"/>
  <c r="D1926" i="6" a="1"/>
  <c r="D1903" i="6" a="1"/>
  <c r="D343" i="6" a="1"/>
  <c r="D603" i="6" a="1"/>
  <c r="D998" i="6" a="1"/>
  <c r="D1020" i="6" a="1"/>
  <c r="D1488" i="6" a="1"/>
  <c r="D1576" i="6" a="1"/>
  <c r="D1960" i="6" a="1"/>
  <c r="D1726" i="6" a="1"/>
  <c r="D1973" i="6" a="1"/>
  <c r="D1582" i="6" a="1"/>
  <c r="D1882" i="6" a="1"/>
  <c r="D1923" i="6" a="1"/>
  <c r="D42" i="6" a="1"/>
  <c r="D276" i="6" a="1"/>
  <c r="D11" i="6" a="1"/>
  <c r="D359" i="6" a="1"/>
  <c r="D885" i="6" a="1"/>
  <c r="D721" i="6" a="1"/>
  <c r="D948" i="6" a="1"/>
  <c r="D1177" i="6" a="1"/>
  <c r="D1677" i="6" a="1"/>
  <c r="D1370" i="6" a="1"/>
  <c r="D512" i="6" a="1"/>
  <c r="D1359" i="6" a="1"/>
  <c r="D1551" i="6" a="1"/>
  <c r="D1743" i="6" a="1"/>
  <c r="D1204" i="6" a="1"/>
  <c r="D1182" i="6" a="1"/>
  <c r="D1408" i="6" a="1"/>
  <c r="D1596" i="6" a="1"/>
  <c r="D1012" i="6" a="1"/>
  <c r="D1500" i="6" a="1"/>
  <c r="D1771" i="6" a="1"/>
  <c r="D1682" i="6" a="1"/>
  <c r="D1796" i="6" a="1"/>
  <c r="D1844" i="6" a="1"/>
  <c r="D1892" i="6" a="1"/>
  <c r="D1940" i="6" a="1"/>
  <c r="D1988" i="6" a="1"/>
  <c r="D1742" i="6" a="1"/>
  <c r="D1268" i="6" a="1"/>
  <c r="D1460" i="6" a="1"/>
  <c r="D1652" i="6" a="1"/>
  <c r="D746" i="6" a="1"/>
  <c r="D1728" i="6" a="1"/>
  <c r="D1809" i="6" a="1"/>
  <c r="D1857" i="6" a="1"/>
  <c r="D1905" i="6" a="1"/>
  <c r="D1953" i="6" a="1"/>
  <c r="D2001" i="6" a="1"/>
  <c r="D552" i="6" a="1"/>
  <c r="D1304" i="6" a="1"/>
  <c r="D1496" i="6" a="1"/>
  <c r="D1686" i="6" a="1"/>
  <c r="D1420" i="6" a="1"/>
  <c r="D1584" i="6" a="1"/>
  <c r="D1570" i="6" a="1"/>
  <c r="D1762" i="6" a="1"/>
  <c r="D1814" i="6" a="1"/>
  <c r="D1862" i="6" a="1"/>
  <c r="D1910" i="6" a="1"/>
  <c r="D1958" i="6" a="1"/>
  <c r="D2006" i="6" a="1"/>
  <c r="D1907" i="6" a="1"/>
  <c r="D2007" i="6" a="1"/>
  <c r="D1867" i="6" a="1"/>
  <c r="D1935" i="6" a="1"/>
  <c r="D1807" i="6" a="1"/>
  <c r="D5" i="6" a="1"/>
  <c r="D247" i="6" a="1"/>
  <c r="D333" i="6" a="1"/>
  <c r="D412" i="6" a="1"/>
  <c r="D1236" i="6" a="1"/>
  <c r="D1238" i="6" a="1"/>
  <c r="D1746" i="6" a="1"/>
  <c r="D1956" i="6" a="1"/>
  <c r="D1600" i="6" a="1"/>
  <c r="D1969" i="6" a="1"/>
  <c r="D1558" i="6" a="1"/>
  <c r="D1878" i="6" a="1"/>
  <c r="D1823" i="6" a="1"/>
  <c r="D771" i="6" a="1"/>
  <c r="D1623" i="6" a="1"/>
  <c r="D1670" i="6" a="1"/>
  <c r="D1767" i="6" a="1"/>
  <c r="D2008" i="6" a="1"/>
  <c r="D1610" i="6" a="1"/>
  <c r="D2021" i="6" a="1"/>
  <c r="D1580" i="6" a="1"/>
  <c r="D1786" i="6" a="1"/>
  <c r="D1978" i="6" a="1"/>
  <c r="D1855" i="6" a="1"/>
  <c r="D90" i="6" a="1"/>
  <c r="D324" i="6" a="1"/>
  <c r="D107" i="6" a="1"/>
  <c r="D455" i="6" a="1"/>
  <c r="D933" i="6" a="1"/>
  <c r="D595" i="6" a="1"/>
  <c r="D523" i="6" a="1"/>
  <c r="D1225" i="6" a="1"/>
  <c r="D1725" i="6" a="1"/>
  <c r="D1374" i="6" a="1"/>
  <c r="D591" i="6" a="1"/>
  <c r="D1363" i="6" a="1"/>
  <c r="D1555" i="6" a="1"/>
  <c r="D1747" i="6" a="1"/>
  <c r="D1212" i="6" a="1"/>
  <c r="D1214" i="6" a="1"/>
  <c r="D1424" i="6" a="1"/>
  <c r="D1606" i="6" a="1"/>
  <c r="D1110" i="6" a="1"/>
  <c r="D1532" i="6" a="1"/>
  <c r="D1787" i="6" a="1"/>
  <c r="D1704" i="6" a="1"/>
  <c r="D1800" i="6" a="1"/>
  <c r="D1848" i="6" a="1"/>
  <c r="D1896" i="6" a="1"/>
  <c r="D1944" i="6" a="1"/>
  <c r="D1992" i="6" a="1"/>
  <c r="D810" i="6" a="1"/>
  <c r="D1284" i="6" a="1"/>
  <c r="D1476" i="6" a="1"/>
  <c r="D1662" i="6" a="1"/>
  <c r="D874" i="6" a="1"/>
  <c r="D1738" i="6" a="1"/>
  <c r="D1813" i="6" a="1"/>
  <c r="D1861" i="6" a="1"/>
  <c r="D1909" i="6" a="1"/>
  <c r="D1957" i="6" a="1"/>
  <c r="D2005" i="6" a="1"/>
  <c r="D1002" i="6" a="1"/>
  <c r="D1320" i="6" a="1"/>
  <c r="D1512" i="6" a="1"/>
  <c r="D1708" i="6" a="1"/>
  <c r="D1452" i="6" a="1"/>
  <c r="D1616" i="6" a="1"/>
  <c r="D1592" i="6" a="1"/>
  <c r="D1770" i="6" a="1"/>
  <c r="D1818" i="6" a="1"/>
  <c r="D1866" i="6" a="1"/>
  <c r="D1914" i="6" a="1"/>
  <c r="D1962" i="6" a="1"/>
  <c r="D2010" i="6" a="1"/>
  <c r="D1939" i="6" a="1"/>
  <c r="D1779" i="6" a="1"/>
  <c r="D1871" i="6" a="1"/>
  <c r="D1795" i="6" a="1"/>
  <c r="D1799" i="6" a="1"/>
  <c r="D234" i="6" a="1"/>
  <c r="D972" i="6" a="1"/>
  <c r="D1411" i="6" a="1"/>
  <c r="D1280" i="6" a="1"/>
  <c r="D1668" i="6" a="1"/>
  <c r="D1812" i="6" a="1"/>
  <c r="D1524" i="6" a="1"/>
  <c r="D2017" i="6" a="1"/>
  <c r="D1712" i="6" a="1"/>
  <c r="D1974" i="6" a="1"/>
  <c r="D1895" i="6" a="1"/>
  <c r="D1925" i="6" a="1"/>
  <c r="D138" i="6" a="1"/>
  <c r="D55" i="6" a="1"/>
  <c r="D203" i="6" a="1"/>
  <c r="D548" i="6" a="1"/>
  <c r="D17" i="6" a="1"/>
  <c r="D764" i="6" a="1"/>
  <c r="D750" i="6" a="1"/>
  <c r="D529" i="6" a="1"/>
  <c r="D352" i="6" a="1"/>
  <c r="D1394" i="6" a="1"/>
  <c r="D826" i="6" a="1"/>
  <c r="D1383" i="6" a="1"/>
  <c r="D1575" i="6" a="1"/>
  <c r="D416" i="6" a="1"/>
  <c r="D1220" i="6" a="1"/>
  <c r="D1244" i="6" a="1"/>
  <c r="D1440" i="6" a="1"/>
  <c r="D1628" i="6" a="1"/>
  <c r="D1142" i="6" a="1"/>
  <c r="D1604" i="6" a="1"/>
  <c r="D687" i="6" a="1"/>
  <c r="D1714" i="6" a="1"/>
  <c r="D1804" i="6" a="1"/>
  <c r="D1852" i="6" a="1"/>
  <c r="D1900" i="6" a="1"/>
  <c r="D1948" i="6" a="1"/>
  <c r="D1996" i="6" a="1"/>
  <c r="D444" i="6" a="1"/>
  <c r="D1300" i="6" a="1"/>
  <c r="D1492" i="6" a="1"/>
  <c r="D1684" i="6" a="1"/>
  <c r="D1568" i="6" a="1"/>
  <c r="D1760" i="6" a="1"/>
  <c r="D1817" i="6" a="1"/>
  <c r="D1865" i="6" a="1"/>
  <c r="D1913" i="6" a="1"/>
  <c r="D1961" i="6" a="1"/>
  <c r="D2009" i="6" a="1"/>
  <c r="D1038" i="6" a="1"/>
  <c r="D1336" i="6" a="1"/>
  <c r="D1528" i="6" a="1"/>
  <c r="D1718" i="6" a="1"/>
  <c r="D1484" i="6" a="1"/>
  <c r="D1648" i="6" a="1"/>
  <c r="D1602" i="6" a="1"/>
  <c r="D1774" i="6" a="1"/>
  <c r="D1822" i="6" a="1"/>
  <c r="D1870" i="6" a="1"/>
  <c r="D1918" i="6" a="1"/>
  <c r="D1966" i="6" a="1"/>
  <c r="D2014" i="6" a="1"/>
  <c r="D1971" i="6" a="1"/>
  <c r="D1899" i="6" a="1"/>
  <c r="D2031" i="6" a="1"/>
  <c r="D1827" i="6" a="1"/>
  <c r="D1831" i="6" a="1"/>
  <c r="D1716" i="6" a="1"/>
  <c r="D1781" i="6" a="1"/>
  <c r="D186" i="6" a="1"/>
  <c r="D151" i="6" a="1"/>
  <c r="D299" i="6" a="1"/>
  <c r="D610" i="6" a="1"/>
  <c r="D534" i="6" a="1"/>
  <c r="D860" i="6" a="1"/>
  <c r="D846" i="6" a="1"/>
  <c r="D990" i="6" a="1"/>
  <c r="D1016" i="6" a="1"/>
  <c r="D1418" i="6" a="1"/>
  <c r="D1248" i="6" a="1"/>
  <c r="D1407" i="6" a="1"/>
  <c r="D1599" i="6" a="1"/>
  <c r="D834" i="6" a="1"/>
  <c r="D1228" i="6" a="1"/>
  <c r="D1264" i="6" a="1"/>
  <c r="D1456" i="6" a="1"/>
  <c r="D1638" i="6" a="1"/>
  <c r="D1206" i="6" a="1"/>
  <c r="D1636" i="6" a="1"/>
  <c r="D842" i="6" a="1"/>
  <c r="D1736" i="6" a="1"/>
  <c r="D1808" i="6" a="1"/>
  <c r="D1856" i="6" a="1"/>
  <c r="D1904" i="6" a="1"/>
  <c r="D1952" i="6" a="1"/>
  <c r="D2000" i="6" a="1"/>
  <c r="D986" i="6" a="1"/>
  <c r="D1316" i="6" a="1"/>
  <c r="D1508" i="6" a="1"/>
  <c r="D1694" i="6" a="1"/>
  <c r="D1578" i="6" a="1"/>
  <c r="D1773" i="6" a="1"/>
  <c r="D1821" i="6" a="1"/>
  <c r="D1869" i="6" a="1"/>
  <c r="D1917" i="6" a="1"/>
  <c r="D1965" i="6" a="1"/>
  <c r="D2013" i="6" a="1"/>
  <c r="D1070" i="6" a="1"/>
  <c r="D1352" i="6" a="1"/>
  <c r="D1544" i="6" a="1"/>
  <c r="D1740" i="6" a="1"/>
  <c r="D1516" i="6" a="1"/>
  <c r="D1680" i="6" a="1"/>
  <c r="D1624" i="6" a="1"/>
  <c r="D1778" i="6" a="1"/>
  <c r="D1826" i="6" a="1"/>
  <c r="D1874" i="6" a="1"/>
  <c r="D1922" i="6" a="1"/>
  <c r="D1970" i="6" a="1"/>
  <c r="D2018" i="6" a="1"/>
  <c r="D2003" i="6" a="1"/>
  <c r="D2027" i="6" a="1"/>
  <c r="D1783" i="6" a="1"/>
  <c r="D1859" i="6" a="1"/>
  <c r="D1863" i="6" a="1"/>
  <c r="D942" i="6" a="1"/>
  <c r="D2004" i="6" a="1"/>
  <c r="D1634" i="6" a="1"/>
  <c r="D1208" i="6" a="1"/>
  <c r="D1540" i="6" a="1"/>
  <c r="D1819" i="6" a="1"/>
  <c r="D330" i="6" a="1"/>
  <c r="D393" i="6" a="1"/>
  <c r="D572" i="6" a="1"/>
  <c r="D85" i="6" a="1"/>
  <c r="D819" i="6" a="1"/>
  <c r="D1071" i="6" a="1"/>
  <c r="D768" i="6" a="1"/>
  <c r="D1389" i="6" a="1"/>
  <c r="D994" i="6" a="1"/>
  <c r="D1466" i="6" a="1"/>
  <c r="D1263" i="6" a="1"/>
  <c r="D1455" i="6" a="1"/>
  <c r="D1647" i="6" a="1"/>
  <c r="D1068" i="6" a="1"/>
  <c r="D964" i="6" a="1"/>
  <c r="D1312" i="6" a="1"/>
  <c r="D1504" i="6" a="1"/>
  <c r="D1692" i="6" a="1"/>
  <c r="D1308" i="6" a="1"/>
  <c r="D1562" i="6" a="1"/>
  <c r="D1586" i="6" a="1"/>
  <c r="D1772" i="6" a="1"/>
  <c r="D1820" i="6" a="1"/>
  <c r="D1868" i="6" a="1"/>
  <c r="D1916" i="6" a="1"/>
  <c r="D1964" i="6" a="1"/>
  <c r="D2012" i="6" a="1"/>
  <c r="D1094" i="6" a="1"/>
  <c r="D1364" i="6" a="1"/>
  <c r="D1556" i="6" a="1"/>
  <c r="D1748" i="6" a="1"/>
  <c r="D1632" i="6" a="1"/>
  <c r="D1785" i="6" a="1"/>
  <c r="D1833" i="6" a="1"/>
  <c r="D1881" i="6" a="1"/>
  <c r="D1929" i="6" a="1"/>
  <c r="D1977" i="6" a="1"/>
  <c r="D2025" i="6" a="1"/>
  <c r="D1166" i="6" a="1"/>
  <c r="D1400" i="6" a="1"/>
  <c r="D1590" i="6" a="1"/>
  <c r="D1174" i="6" a="1"/>
  <c r="D1614" i="6" a="1"/>
  <c r="D1775" i="6" a="1"/>
  <c r="D1666" i="6" a="1"/>
  <c r="D1790" i="6" a="1"/>
  <c r="D1838" i="6" a="1"/>
  <c r="D1886" i="6" a="1"/>
  <c r="D1934" i="6" a="1"/>
  <c r="D1982" i="6" a="1"/>
  <c r="D2030" i="6" a="1"/>
  <c r="D1815" i="6" a="1"/>
  <c r="D1851" i="6" a="1"/>
  <c r="D1887" i="6" a="1"/>
  <c r="D1955" i="6" a="1"/>
  <c r="D1959" i="6" a="1"/>
  <c r="D84" i="6" a="1"/>
  <c r="D668" i="6" a="1"/>
  <c r="D915" i="6" a="1"/>
  <c r="D985" i="6" a="1"/>
  <c r="D1202" i="6" a="1"/>
  <c r="D1287" i="6" a="1"/>
  <c r="D1671" i="6" a="1"/>
  <c r="D1054" i="6" a="1"/>
  <c r="D1536" i="6" a="1"/>
  <c r="D1372" i="6" a="1"/>
  <c r="D1618" i="6" a="1"/>
  <c r="D1828" i="6" a="1"/>
  <c r="D1972" i="6" a="1"/>
  <c r="D1158" i="6" a="1"/>
  <c r="D1588" i="6" a="1"/>
  <c r="D1664" i="6" a="1"/>
  <c r="D1841" i="6" a="1"/>
  <c r="D1889" i="6" a="1"/>
  <c r="D1985" i="6" a="1"/>
  <c r="D1230" i="6" a="1"/>
  <c r="D1622" i="6" a="1"/>
  <c r="D1678" i="6" a="1"/>
  <c r="D1698" i="6" a="1"/>
  <c r="D1846" i="6" a="1"/>
  <c r="D1990" i="6" a="1"/>
  <c r="D1879" i="6" a="1"/>
  <c r="D1951" i="6" a="1"/>
  <c r="D2023" i="6" a="1"/>
  <c r="D282" i="6" a="1"/>
  <c r="D1442" i="6" a="1"/>
  <c r="D1296" i="6" a="1"/>
  <c r="D938" i="6" a="1"/>
  <c r="D1864" i="6" a="1"/>
  <c r="D1348" i="6" a="1"/>
  <c r="D1877" i="6" a="1"/>
  <c r="D1384" i="6" a="1"/>
  <c r="D1656" i="6" a="1"/>
  <c r="D1930" i="6" a="1"/>
  <c r="D1754" i="6" a="1"/>
  <c r="D1927" i="6" a="1"/>
  <c r="D36" i="6" a="1"/>
  <c r="D441" i="6" a="1"/>
  <c r="D620" i="6" a="1"/>
  <c r="D277" i="6" a="1"/>
  <c r="D867" i="6" a="1"/>
  <c r="D1119" i="6" a="1"/>
  <c r="D864" i="6" a="1"/>
  <c r="D1437" i="6" a="1"/>
  <c r="D1106" i="6" a="1"/>
  <c r="D1470" i="6" a="1"/>
  <c r="D1267" i="6" a="1"/>
  <c r="D1459" i="6" a="1"/>
  <c r="D1651" i="6" a="1"/>
  <c r="D1076" i="6" a="1"/>
  <c r="D1022" i="6" a="1"/>
  <c r="D1328" i="6" a="1"/>
  <c r="D1520" i="6" a="1"/>
  <c r="D1702" i="6" a="1"/>
  <c r="D1340" i="6" a="1"/>
  <c r="D1594" i="6" a="1"/>
  <c r="D1608" i="6" a="1"/>
  <c r="D1776" i="6" a="1"/>
  <c r="D1824" i="6" a="1"/>
  <c r="D1872" i="6" a="1"/>
  <c r="D1920" i="6" a="1"/>
  <c r="D1968" i="6" a="1"/>
  <c r="D2016" i="6" a="1"/>
  <c r="D1126" i="6" a="1"/>
  <c r="D1380" i="6" a="1"/>
  <c r="D1566" i="6" a="1"/>
  <c r="D1758" i="6" a="1"/>
  <c r="D1642" i="6" a="1"/>
  <c r="D1789" i="6" a="1"/>
  <c r="D1837" i="6" a="1"/>
  <c r="D1885" i="6" a="1"/>
  <c r="D1933" i="6" a="1"/>
  <c r="D1981" i="6" a="1"/>
  <c r="D2029" i="6" a="1"/>
  <c r="D1198" i="6" a="1"/>
  <c r="D1416" i="6" a="1"/>
  <c r="D1612" i="6" a="1"/>
  <c r="D1260" i="6" a="1"/>
  <c r="D1646" i="6" a="1"/>
  <c r="D1791" i="6" a="1"/>
  <c r="D1688" i="6" a="1"/>
  <c r="D1794" i="6" a="1"/>
  <c r="D1842" i="6" a="1"/>
  <c r="D1890" i="6" a="1"/>
  <c r="D1938" i="6" a="1"/>
  <c r="D1986" i="6" a="1"/>
  <c r="D2034" i="6" a="1"/>
  <c r="D1847" i="6" a="1"/>
  <c r="D1883" i="6" a="1"/>
  <c r="D1919" i="6" a="1"/>
  <c r="D1987" i="6" a="1"/>
  <c r="D1991" i="6" a="1"/>
  <c r="D489" i="6" a="1"/>
  <c r="D570" i="6" a="1"/>
  <c r="D1167" i="6" a="1"/>
  <c r="D1485" i="6" a="1"/>
  <c r="D1490" i="6" a="1"/>
  <c r="D1479" i="6" a="1"/>
  <c r="D1116" i="6" a="1"/>
  <c r="D1344" i="6" a="1"/>
  <c r="D1724" i="6" a="1"/>
  <c r="D1626" i="6" a="1"/>
  <c r="D1780" i="6" a="1"/>
  <c r="D1876" i="6" a="1"/>
  <c r="D2020" i="6" a="1"/>
  <c r="D1396" i="6" a="1"/>
  <c r="D1768" i="6" a="1"/>
  <c r="D1793" i="6" a="1"/>
  <c r="D1937" i="6" a="1"/>
  <c r="D2033" i="6" a="1"/>
  <c r="D1432" i="6" a="1"/>
  <c r="D1292" i="6" a="1"/>
  <c r="D555" i="6" a="1"/>
  <c r="D1798" i="6" a="1"/>
  <c r="D1894" i="6" a="1"/>
  <c r="D1942" i="6" a="1"/>
  <c r="D1078" i="6" a="1"/>
  <c r="D1915" i="6" a="1"/>
  <c r="D2019" i="6" a="1"/>
  <c r="D1023" i="6" a="1"/>
  <c r="D1912" i="6" a="1"/>
  <c r="D1834" i="6" a="1"/>
  <c r="D1924" i="6" a="1"/>
  <c r="D706" i="6" a="1"/>
  <c r="AE5" i="6" l="1"/>
  <c r="AC542" i="6"/>
  <c r="AD542" i="6" s="1"/>
  <c r="AC158" i="6"/>
  <c r="AD158" i="6" s="1"/>
  <c r="AC974" i="6"/>
  <c r="AD974" i="6" s="1"/>
  <c r="AC1885" i="6"/>
  <c r="AD1885" i="6" s="1"/>
  <c r="AC1789" i="6"/>
  <c r="AD1789" i="6" s="1"/>
  <c r="AC1741" i="6"/>
  <c r="AD1741" i="6" s="1"/>
  <c r="AC1717" i="6"/>
  <c r="AD1717" i="6" s="1"/>
  <c r="AC1895" i="6"/>
  <c r="AD1895" i="6" s="1"/>
  <c r="L1958" i="6" a="1"/>
  <c r="L1958" i="6" s="1"/>
  <c r="M1958" i="6" s="1"/>
  <c r="L1964" i="6" a="1"/>
  <c r="L1964" i="6" s="1"/>
  <c r="M1964" i="6" s="1"/>
  <c r="L1925" i="6" a="1"/>
  <c r="L1925" i="6" s="1"/>
  <c r="M1925" i="6" s="1"/>
  <c r="L1919" i="6" a="1"/>
  <c r="L1919" i="6" s="1"/>
  <c r="M1919" i="6" s="1"/>
  <c r="L1807" i="6" a="1"/>
  <c r="L1807" i="6" s="1"/>
  <c r="M1807" i="6" s="1"/>
  <c r="L1801" i="6" a="1"/>
  <c r="L1801" i="6" s="1"/>
  <c r="M1801" i="6" s="1"/>
  <c r="L1766" i="6" a="1"/>
  <c r="L1766" i="6" s="1"/>
  <c r="M1766" i="6" s="1"/>
  <c r="L1710" i="6" a="1"/>
  <c r="L1710" i="6" s="1"/>
  <c r="M1710" i="6" s="1"/>
  <c r="L1649" i="6" a="1"/>
  <c r="L1649" i="6" s="1"/>
  <c r="M1649" i="6" s="1"/>
  <c r="L1564" i="6" a="1"/>
  <c r="L1564" i="6" s="1"/>
  <c r="M1564" i="6" s="1"/>
  <c r="L2033" i="6" a="1"/>
  <c r="L2033" i="6" s="1"/>
  <c r="M2033" i="6" s="1"/>
  <c r="L1470" i="6" a="1"/>
  <c r="L1470" i="6" s="1"/>
  <c r="M1470" i="6" s="1"/>
  <c r="L1997" i="6" a="1"/>
  <c r="L1997" i="6" s="1"/>
  <c r="M1997" i="6" s="1"/>
  <c r="L1297" i="6" a="1"/>
  <c r="L1297" i="6" s="1"/>
  <c r="M1297" i="6" s="1"/>
  <c r="O1579" i="6"/>
  <c r="L1579" i="6" a="1"/>
  <c r="L1579" i="6" s="1"/>
  <c r="M1579" i="6" s="1"/>
  <c r="O847" i="6"/>
  <c r="L847" i="6" a="1"/>
  <c r="L847" i="6" s="1"/>
  <c r="M847" i="6" s="1"/>
  <c r="O1097" i="6"/>
  <c r="L1097" i="6" a="1"/>
  <c r="L1097" i="6" s="1"/>
  <c r="M1097" i="6" s="1"/>
  <c r="O676" i="6"/>
  <c r="L676" i="6" a="1"/>
  <c r="L676" i="6" s="1"/>
  <c r="M676" i="6" s="1"/>
  <c r="O1033" i="6"/>
  <c r="L1033" i="6" a="1"/>
  <c r="L1033" i="6" s="1"/>
  <c r="M1033" i="6" s="1"/>
  <c r="O2001" i="6"/>
  <c r="L2001" i="6" a="1"/>
  <c r="L2001" i="6" s="1"/>
  <c r="M2001" i="6" s="1"/>
  <c r="O1737" i="6"/>
  <c r="L1737" i="6" a="1"/>
  <c r="L1737" i="6" s="1"/>
  <c r="M1737" i="6" s="1"/>
  <c r="O1653" i="6"/>
  <c r="L1653" i="6" a="1"/>
  <c r="L1653" i="6" s="1"/>
  <c r="M1653" i="6" s="1"/>
  <c r="O1535" i="6"/>
  <c r="L1535" i="6" a="1"/>
  <c r="L1535" i="6" s="1"/>
  <c r="M1535" i="6" s="1"/>
  <c r="O1391" i="6"/>
  <c r="L1391" i="6" a="1"/>
  <c r="L1391" i="6" s="1"/>
  <c r="M1391" i="6" s="1"/>
  <c r="O1056" i="6"/>
  <c r="L1056" i="6" a="1"/>
  <c r="L1056" i="6" s="1"/>
  <c r="M1056" i="6" s="1"/>
  <c r="O949" i="6"/>
  <c r="L949" i="6" a="1"/>
  <c r="L949" i="6" s="1"/>
  <c r="M949" i="6" s="1"/>
  <c r="O865" i="6"/>
  <c r="L865" i="6" a="1"/>
  <c r="L865" i="6" s="1"/>
  <c r="M865" i="6" s="1"/>
  <c r="O758" i="6"/>
  <c r="L758" i="6" a="1"/>
  <c r="L758" i="6" s="1"/>
  <c r="M758" i="6" s="1"/>
  <c r="O580" i="6"/>
  <c r="L580" i="6" a="1"/>
  <c r="L580" i="6" s="1"/>
  <c r="M580" i="6" s="1"/>
  <c r="O473" i="6"/>
  <c r="L473" i="6" a="1"/>
  <c r="L473" i="6" s="1"/>
  <c r="M473" i="6" s="1"/>
  <c r="O366" i="6"/>
  <c r="L366" i="6" a="1"/>
  <c r="L366" i="6" s="1"/>
  <c r="M366" i="6" s="1"/>
  <c r="O234" i="6"/>
  <c r="L234" i="6" a="1"/>
  <c r="L234" i="6" s="1"/>
  <c r="M234" i="6" s="1"/>
  <c r="O114" i="6"/>
  <c r="L114" i="6" a="1"/>
  <c r="L114" i="6" s="1"/>
  <c r="M114" i="6" s="1"/>
  <c r="O1450" i="6"/>
  <c r="L1450" i="6" a="1"/>
  <c r="L1450" i="6" s="1"/>
  <c r="M1450" i="6" s="1"/>
  <c r="O2026" i="6"/>
  <c r="L2026" i="6" a="1"/>
  <c r="L2026" i="6" s="1"/>
  <c r="M2026" i="6" s="1"/>
  <c r="O2014" i="6"/>
  <c r="L2014" i="6" a="1"/>
  <c r="L2014" i="6" s="1"/>
  <c r="M2014" i="6" s="1"/>
  <c r="O2002" i="6"/>
  <c r="L2002" i="6" a="1"/>
  <c r="L2002" i="6" s="1"/>
  <c r="M2002" i="6" s="1"/>
  <c r="O1990" i="6"/>
  <c r="L1990" i="6" a="1"/>
  <c r="L1990" i="6" s="1"/>
  <c r="M1990" i="6" s="1"/>
  <c r="O1966" i="6"/>
  <c r="L1966" i="6" a="1"/>
  <c r="L1966" i="6" s="1"/>
  <c r="M1966" i="6" s="1"/>
  <c r="O1954" i="6"/>
  <c r="L1954" i="6" a="1"/>
  <c r="L1954" i="6" s="1"/>
  <c r="M1954" i="6" s="1"/>
  <c r="O1942" i="6"/>
  <c r="L1942" i="6" a="1"/>
  <c r="L1942" i="6" s="1"/>
  <c r="M1942" i="6" s="1"/>
  <c r="O1930" i="6"/>
  <c r="L1930" i="6" a="1"/>
  <c r="L1930" i="6" s="1"/>
  <c r="M1930" i="6" s="1"/>
  <c r="O1918" i="6"/>
  <c r="L1918" i="6" a="1"/>
  <c r="L1918" i="6" s="1"/>
  <c r="M1918" i="6" s="1"/>
  <c r="O1894" i="6"/>
  <c r="L1894" i="6" a="1"/>
  <c r="L1894" i="6" s="1"/>
  <c r="M1894" i="6" s="1"/>
  <c r="O1882" i="6"/>
  <c r="L1882" i="6" a="1"/>
  <c r="L1882" i="6" s="1"/>
  <c r="M1882" i="6" s="1"/>
  <c r="O1870" i="6"/>
  <c r="L1870" i="6" a="1"/>
  <c r="L1870" i="6" s="1"/>
  <c r="M1870" i="6" s="1"/>
  <c r="O1858" i="6"/>
  <c r="L1858" i="6" a="1"/>
  <c r="L1858" i="6" s="1"/>
  <c r="M1858" i="6" s="1"/>
  <c r="O1846" i="6"/>
  <c r="L1846" i="6" a="1"/>
  <c r="L1846" i="6" s="1"/>
  <c r="M1846" i="6" s="1"/>
  <c r="O1822" i="6"/>
  <c r="L1822" i="6" a="1"/>
  <c r="L1822" i="6" s="1"/>
  <c r="M1822" i="6" s="1"/>
  <c r="O1810" i="6"/>
  <c r="L1810" i="6" a="1"/>
  <c r="L1810" i="6" s="1"/>
  <c r="M1810" i="6" s="1"/>
  <c r="O1798" i="6"/>
  <c r="L1798" i="6" a="1"/>
  <c r="L1798" i="6" s="1"/>
  <c r="M1798" i="6" s="1"/>
  <c r="O1786" i="6"/>
  <c r="L1786" i="6" a="1"/>
  <c r="L1786" i="6" s="1"/>
  <c r="M1786" i="6" s="1"/>
  <c r="O1762" i="6"/>
  <c r="L1762" i="6" a="1"/>
  <c r="L1762" i="6" s="1"/>
  <c r="M1762" i="6" s="1"/>
  <c r="O1750" i="6"/>
  <c r="L1750" i="6" a="1"/>
  <c r="L1750" i="6" s="1"/>
  <c r="M1750" i="6" s="1"/>
  <c r="O1738" i="6"/>
  <c r="L1738" i="6" a="1"/>
  <c r="L1738" i="6" s="1"/>
  <c r="M1738" i="6" s="1"/>
  <c r="O1726" i="6"/>
  <c r="L1726" i="6" a="1"/>
  <c r="L1726" i="6" s="1"/>
  <c r="M1726" i="6" s="1"/>
  <c r="O1714" i="6"/>
  <c r="L1714" i="6" a="1"/>
  <c r="L1714" i="6" s="1"/>
  <c r="M1714" i="6" s="1"/>
  <c r="O1702" i="6"/>
  <c r="L1702" i="6" a="1"/>
  <c r="L1702" i="6" s="1"/>
  <c r="M1702" i="6" s="1"/>
  <c r="O1678" i="6"/>
  <c r="L1678" i="6" a="1"/>
  <c r="L1678" i="6" s="1"/>
  <c r="M1678" i="6" s="1"/>
  <c r="O1666" i="6"/>
  <c r="L1666" i="6" a="1"/>
  <c r="L1666" i="6" s="1"/>
  <c r="M1666" i="6" s="1"/>
  <c r="O1654" i="6"/>
  <c r="L1654" i="6" a="1"/>
  <c r="L1654" i="6" s="1"/>
  <c r="M1654" i="6" s="1"/>
  <c r="O1642" i="6"/>
  <c r="L1642" i="6" a="1"/>
  <c r="L1642" i="6" s="1"/>
  <c r="M1642" i="6" s="1"/>
  <c r="O1630" i="6"/>
  <c r="L1630" i="6" a="1"/>
  <c r="L1630" i="6" s="1"/>
  <c r="M1630" i="6" s="1"/>
  <c r="O1618" i="6"/>
  <c r="L1618" i="6" a="1"/>
  <c r="L1618" i="6" s="1"/>
  <c r="M1618" i="6" s="1"/>
  <c r="O1606" i="6"/>
  <c r="L1606" i="6" a="1"/>
  <c r="L1606" i="6" s="1"/>
  <c r="M1606" i="6" s="1"/>
  <c r="O1594" i="6"/>
  <c r="L1594" i="6" a="1"/>
  <c r="L1594" i="6" s="1"/>
  <c r="M1594" i="6" s="1"/>
  <c r="O1572" i="6"/>
  <c r="L1572" i="6" a="1"/>
  <c r="L1572" i="6" s="1"/>
  <c r="M1572" i="6" s="1"/>
  <c r="O1560" i="6"/>
  <c r="L1560" i="6" a="1"/>
  <c r="L1560" i="6" s="1"/>
  <c r="M1560" i="6" s="1"/>
  <c r="O1548" i="6"/>
  <c r="L1548" i="6" a="1"/>
  <c r="L1548" i="6" s="1"/>
  <c r="M1548" i="6" s="1"/>
  <c r="O1536" i="6"/>
  <c r="L1536" i="6" a="1"/>
  <c r="L1536" i="6" s="1"/>
  <c r="M1536" i="6" s="1"/>
  <c r="O1524" i="6"/>
  <c r="L1524" i="6" a="1"/>
  <c r="L1524" i="6" s="1"/>
  <c r="M1524" i="6" s="1"/>
  <c r="O1512" i="6"/>
  <c r="L1512" i="6" a="1"/>
  <c r="L1512" i="6" s="1"/>
  <c r="M1512" i="6" s="1"/>
  <c r="O1500" i="6"/>
  <c r="L1500" i="6" a="1"/>
  <c r="L1500" i="6" s="1"/>
  <c r="M1500" i="6" s="1"/>
  <c r="O1488" i="6"/>
  <c r="L1488" i="6" a="1"/>
  <c r="L1488" i="6" s="1"/>
  <c r="M1488" i="6" s="1"/>
  <c r="O1476" i="6"/>
  <c r="L1476" i="6" a="1"/>
  <c r="L1476" i="6" s="1"/>
  <c r="M1476" i="6" s="1"/>
  <c r="O1464" i="6"/>
  <c r="L1464" i="6" a="1"/>
  <c r="L1464" i="6" s="1"/>
  <c r="M1464" i="6" s="1"/>
  <c r="O1452" i="6"/>
  <c r="L1452" i="6" a="1"/>
  <c r="L1452" i="6" s="1"/>
  <c r="M1452" i="6" s="1"/>
  <c r="O1440" i="6"/>
  <c r="L1440" i="6" a="1"/>
  <c r="L1440" i="6" s="1"/>
  <c r="M1440" i="6" s="1"/>
  <c r="O1428" i="6"/>
  <c r="L1428" i="6" a="1"/>
  <c r="L1428" i="6" s="1"/>
  <c r="M1428" i="6" s="1"/>
  <c r="O1416" i="6"/>
  <c r="L1416" i="6" a="1"/>
  <c r="L1416" i="6" s="1"/>
  <c r="M1416" i="6" s="1"/>
  <c r="O1404" i="6"/>
  <c r="L1404" i="6" a="1"/>
  <c r="L1404" i="6" s="1"/>
  <c r="M1404" i="6" s="1"/>
  <c r="O1392" i="6"/>
  <c r="L1392" i="6" a="1"/>
  <c r="L1392" i="6" s="1"/>
  <c r="M1392" i="6" s="1"/>
  <c r="O1380" i="6"/>
  <c r="L1380" i="6" a="1"/>
  <c r="L1380" i="6" s="1"/>
  <c r="M1380" i="6" s="1"/>
  <c r="O1368" i="6"/>
  <c r="L1368" i="6" a="1"/>
  <c r="L1368" i="6" s="1"/>
  <c r="M1368" i="6" s="1"/>
  <c r="O1356" i="6"/>
  <c r="L1356" i="6" a="1"/>
  <c r="L1356" i="6" s="1"/>
  <c r="M1356" i="6" s="1"/>
  <c r="O1344" i="6"/>
  <c r="L1344" i="6" a="1"/>
  <c r="L1344" i="6" s="1"/>
  <c r="M1344" i="6" s="1"/>
  <c r="O1332" i="6"/>
  <c r="L1332" i="6" a="1"/>
  <c r="L1332" i="6" s="1"/>
  <c r="M1332" i="6" s="1"/>
  <c r="O1320" i="6"/>
  <c r="L1320" i="6" a="1"/>
  <c r="L1320" i="6" s="1"/>
  <c r="M1320" i="6" s="1"/>
  <c r="O1308" i="6"/>
  <c r="L1308" i="6" a="1"/>
  <c r="L1308" i="6" s="1"/>
  <c r="M1308" i="6" s="1"/>
  <c r="O1296" i="6"/>
  <c r="L1296" i="6" a="1"/>
  <c r="L1296" i="6" s="1"/>
  <c r="M1296" i="6" s="1"/>
  <c r="O1284" i="6"/>
  <c r="L1284" i="6" a="1"/>
  <c r="L1284" i="6" s="1"/>
  <c r="M1284" i="6" s="1"/>
  <c r="O1272" i="6"/>
  <c r="L1272" i="6" a="1"/>
  <c r="L1272" i="6" s="1"/>
  <c r="M1272" i="6" s="1"/>
  <c r="O1260" i="6"/>
  <c r="L1260" i="6" a="1"/>
  <c r="L1260" i="6" s="1"/>
  <c r="M1260" i="6" s="1"/>
  <c r="O1248" i="6"/>
  <c r="L1248" i="6" a="1"/>
  <c r="L1248" i="6" s="1"/>
  <c r="M1248" i="6" s="1"/>
  <c r="O1224" i="6"/>
  <c r="L1224" i="6" a="1"/>
  <c r="L1224" i="6" s="1"/>
  <c r="M1224" i="6" s="1"/>
  <c r="O1212" i="6"/>
  <c r="L1212" i="6" a="1"/>
  <c r="L1212" i="6" s="1"/>
  <c r="M1212" i="6" s="1"/>
  <c r="O1200" i="6"/>
  <c r="L1200" i="6" a="1"/>
  <c r="L1200" i="6" s="1"/>
  <c r="M1200" i="6" s="1"/>
  <c r="O1188" i="6"/>
  <c r="L1188" i="6" a="1"/>
  <c r="L1188" i="6" s="1"/>
  <c r="M1188" i="6" s="1"/>
  <c r="O1176" i="6"/>
  <c r="L1176" i="6" a="1"/>
  <c r="L1176" i="6" s="1"/>
  <c r="M1176" i="6" s="1"/>
  <c r="O1164" i="6"/>
  <c r="L1164" i="6" a="1"/>
  <c r="L1164" i="6" s="1"/>
  <c r="M1164" i="6" s="1"/>
  <c r="O1152" i="6"/>
  <c r="L1152" i="6" a="1"/>
  <c r="L1152" i="6" s="1"/>
  <c r="M1152" i="6" s="1"/>
  <c r="O1140" i="6"/>
  <c r="L1140" i="6" a="1"/>
  <c r="L1140" i="6" s="1"/>
  <c r="M1140" i="6" s="1"/>
  <c r="O1128" i="6"/>
  <c r="L1128" i="6" a="1"/>
  <c r="L1128" i="6" s="1"/>
  <c r="M1128" i="6" s="1"/>
  <c r="O1116" i="6"/>
  <c r="L1116" i="6" a="1"/>
  <c r="L1116" i="6" s="1"/>
  <c r="M1116" i="6" s="1"/>
  <c r="O1104" i="6"/>
  <c r="L1104" i="6" a="1"/>
  <c r="L1104" i="6" s="1"/>
  <c r="M1104" i="6" s="1"/>
  <c r="O1093" i="6"/>
  <c r="L1093" i="6" a="1"/>
  <c r="L1093" i="6" s="1"/>
  <c r="M1093" i="6" s="1"/>
  <c r="O1081" i="6"/>
  <c r="L1081" i="6" a="1"/>
  <c r="L1081" i="6" s="1"/>
  <c r="M1081" i="6" s="1"/>
  <c r="O1069" i="6"/>
  <c r="L1069" i="6" a="1"/>
  <c r="L1069" i="6" s="1"/>
  <c r="M1069" i="6" s="1"/>
  <c r="O1057" i="6"/>
  <c r="L1057" i="6" a="1"/>
  <c r="L1057" i="6" s="1"/>
  <c r="M1057" i="6" s="1"/>
  <c r="O1045" i="6"/>
  <c r="L1045" i="6" a="1"/>
  <c r="L1045" i="6" s="1"/>
  <c r="M1045" i="6" s="1"/>
  <c r="O1022" i="6"/>
  <c r="L1022" i="6" a="1"/>
  <c r="L1022" i="6" s="1"/>
  <c r="M1022" i="6" s="1"/>
  <c r="O1010" i="6"/>
  <c r="L1010" i="6" a="1"/>
  <c r="L1010" i="6" s="1"/>
  <c r="M1010" i="6" s="1"/>
  <c r="O998" i="6"/>
  <c r="L998" i="6" a="1"/>
  <c r="L998" i="6" s="1"/>
  <c r="M998" i="6" s="1"/>
  <c r="O986" i="6"/>
  <c r="L986" i="6" a="1"/>
  <c r="L986" i="6" s="1"/>
  <c r="M986" i="6" s="1"/>
  <c r="O974" i="6"/>
  <c r="L974" i="6" a="1"/>
  <c r="L974" i="6" s="1"/>
  <c r="M974" i="6" s="1"/>
  <c r="O962" i="6"/>
  <c r="L962" i="6" a="1"/>
  <c r="L962" i="6" s="1"/>
  <c r="M962" i="6" s="1"/>
  <c r="O950" i="6"/>
  <c r="L950" i="6" a="1"/>
  <c r="L950" i="6" s="1"/>
  <c r="M950" i="6" s="1"/>
  <c r="O938" i="6"/>
  <c r="L938" i="6" a="1"/>
  <c r="L938" i="6" s="1"/>
  <c r="M938" i="6" s="1"/>
  <c r="O926" i="6"/>
  <c r="L926" i="6" a="1"/>
  <c r="L926" i="6" s="1"/>
  <c r="M926" i="6" s="1"/>
  <c r="O914" i="6"/>
  <c r="L914" i="6" a="1"/>
  <c r="L914" i="6" s="1"/>
  <c r="M914" i="6" s="1"/>
  <c r="O902" i="6"/>
  <c r="L902" i="6" a="1"/>
  <c r="L902" i="6" s="1"/>
  <c r="M902" i="6" s="1"/>
  <c r="O890" i="6"/>
  <c r="L890" i="6" a="1"/>
  <c r="L890" i="6" s="1"/>
  <c r="M890" i="6" s="1"/>
  <c r="O878" i="6"/>
  <c r="L878" i="6" a="1"/>
  <c r="L878" i="6" s="1"/>
  <c r="M878" i="6" s="1"/>
  <c r="O866" i="6"/>
  <c r="L866" i="6" a="1"/>
  <c r="L866" i="6" s="1"/>
  <c r="M866" i="6" s="1"/>
  <c r="O854" i="6"/>
  <c r="L854" i="6" a="1"/>
  <c r="L854" i="6" s="1"/>
  <c r="M854" i="6" s="1"/>
  <c r="O843" i="6"/>
  <c r="L843" i="6" a="1"/>
  <c r="L843" i="6" s="1"/>
  <c r="M843" i="6" s="1"/>
  <c r="O831" i="6"/>
  <c r="L831" i="6" a="1"/>
  <c r="L831" i="6" s="1"/>
  <c r="M831" i="6" s="1"/>
  <c r="O819" i="6"/>
  <c r="L819" i="6" a="1"/>
  <c r="L819" i="6" s="1"/>
  <c r="M819" i="6" s="1"/>
  <c r="O807" i="6"/>
  <c r="L807" i="6" a="1"/>
  <c r="L807" i="6" s="1"/>
  <c r="M807" i="6" s="1"/>
  <c r="O795" i="6"/>
  <c r="L795" i="6" a="1"/>
  <c r="L795" i="6" s="1"/>
  <c r="M795" i="6" s="1"/>
  <c r="O783" i="6"/>
  <c r="L783" i="6" a="1"/>
  <c r="L783" i="6" s="1"/>
  <c r="M783" i="6" s="1"/>
  <c r="O771" i="6"/>
  <c r="L771" i="6" a="1"/>
  <c r="L771" i="6" s="1"/>
  <c r="M771" i="6" s="1"/>
  <c r="O759" i="6"/>
  <c r="L759" i="6" a="1"/>
  <c r="L759" i="6" s="1"/>
  <c r="M759" i="6" s="1"/>
  <c r="O747" i="6"/>
  <c r="L747" i="6" a="1"/>
  <c r="L747" i="6" s="1"/>
  <c r="M747" i="6" s="1"/>
  <c r="O735" i="6"/>
  <c r="L735" i="6" a="1"/>
  <c r="L735" i="6" s="1"/>
  <c r="M735" i="6" s="1"/>
  <c r="O724" i="6"/>
  <c r="L724" i="6" a="1"/>
  <c r="L724" i="6" s="1"/>
  <c r="M724" i="6" s="1"/>
  <c r="O712" i="6"/>
  <c r="L712" i="6" a="1"/>
  <c r="L712" i="6" s="1"/>
  <c r="M712" i="6" s="1"/>
  <c r="O700" i="6"/>
  <c r="L700" i="6" a="1"/>
  <c r="L700" i="6" s="1"/>
  <c r="M700" i="6" s="1"/>
  <c r="O688" i="6"/>
  <c r="L688" i="6" a="1"/>
  <c r="L688" i="6" s="1"/>
  <c r="M688" i="6" s="1"/>
  <c r="O665" i="6"/>
  <c r="L665" i="6" a="1"/>
  <c r="L665" i="6" s="1"/>
  <c r="M665" i="6" s="1"/>
  <c r="O653" i="6"/>
  <c r="L653" i="6" a="1"/>
  <c r="L653" i="6" s="1"/>
  <c r="M653" i="6" s="1"/>
  <c r="O641" i="6"/>
  <c r="L641" i="6" a="1"/>
  <c r="L641" i="6" s="1"/>
  <c r="M641" i="6" s="1"/>
  <c r="O629" i="6"/>
  <c r="L629" i="6" a="1"/>
  <c r="L629" i="6" s="1"/>
  <c r="M629" i="6" s="1"/>
  <c r="O617" i="6"/>
  <c r="L617" i="6" a="1"/>
  <c r="L617" i="6" s="1"/>
  <c r="M617" i="6" s="1"/>
  <c r="O605" i="6"/>
  <c r="L605" i="6" a="1"/>
  <c r="L605" i="6" s="1"/>
  <c r="M605" i="6" s="1"/>
  <c r="O593" i="6"/>
  <c r="L593" i="6" a="1"/>
  <c r="L593" i="6" s="1"/>
  <c r="M593" i="6" s="1"/>
  <c r="O581" i="6"/>
  <c r="L581" i="6" a="1"/>
  <c r="L581" i="6" s="1"/>
  <c r="M581" i="6" s="1"/>
  <c r="O569" i="6"/>
  <c r="L569" i="6" a="1"/>
  <c r="L569" i="6" s="1"/>
  <c r="M569" i="6" s="1"/>
  <c r="O558" i="6"/>
  <c r="L558" i="6" a="1"/>
  <c r="L558" i="6" s="1"/>
  <c r="M558" i="6" s="1"/>
  <c r="O546" i="6"/>
  <c r="L546" i="6" a="1"/>
  <c r="L546" i="6" s="1"/>
  <c r="M546" i="6" s="1"/>
  <c r="O534" i="6"/>
  <c r="L534" i="6" a="1"/>
  <c r="L534" i="6" s="1"/>
  <c r="M534" i="6" s="1"/>
  <c r="O522" i="6"/>
  <c r="L522" i="6" a="1"/>
  <c r="L522" i="6" s="1"/>
  <c r="M522" i="6" s="1"/>
  <c r="O510" i="6"/>
  <c r="L510" i="6" a="1"/>
  <c r="L510" i="6" s="1"/>
  <c r="M510" i="6" s="1"/>
  <c r="O498" i="6"/>
  <c r="L498" i="6" a="1"/>
  <c r="L498" i="6" s="1"/>
  <c r="M498" i="6" s="1"/>
  <c r="O486" i="6"/>
  <c r="L486" i="6" a="1"/>
  <c r="L486" i="6" s="1"/>
  <c r="M486" i="6" s="1"/>
  <c r="O474" i="6"/>
  <c r="L474" i="6" a="1"/>
  <c r="L474" i="6" s="1"/>
  <c r="M474" i="6" s="1"/>
  <c r="O462" i="6"/>
  <c r="L462" i="6" a="1"/>
  <c r="L462" i="6" s="1"/>
  <c r="M462" i="6" s="1"/>
  <c r="O451" i="6"/>
  <c r="L451" i="6" a="1"/>
  <c r="L451" i="6" s="1"/>
  <c r="M451" i="6" s="1"/>
  <c r="O439" i="6"/>
  <c r="L439" i="6" a="1"/>
  <c r="L439" i="6" s="1"/>
  <c r="M439" i="6" s="1"/>
  <c r="O427" i="6"/>
  <c r="L427" i="6" a="1"/>
  <c r="L427" i="6" s="1"/>
  <c r="M427" i="6" s="1"/>
  <c r="O415" i="6"/>
  <c r="L415" i="6" a="1"/>
  <c r="L415" i="6" s="1"/>
  <c r="M415" i="6" s="1"/>
  <c r="O403" i="6"/>
  <c r="L403" i="6" a="1"/>
  <c r="L403" i="6" s="1"/>
  <c r="M403" i="6" s="1"/>
  <c r="O391" i="6"/>
  <c r="L391" i="6" a="1"/>
  <c r="L391" i="6" s="1"/>
  <c r="M391" i="6" s="1"/>
  <c r="O379" i="6"/>
  <c r="L379" i="6" a="1"/>
  <c r="L379" i="6" s="1"/>
  <c r="M379" i="6" s="1"/>
  <c r="O367" i="6"/>
  <c r="L367" i="6" a="1"/>
  <c r="L367" i="6" s="1"/>
  <c r="M367" i="6" s="1"/>
  <c r="O355" i="6"/>
  <c r="L355" i="6" a="1"/>
  <c r="L355" i="6" s="1"/>
  <c r="M355" i="6" s="1"/>
  <c r="O343" i="6"/>
  <c r="L343" i="6" a="1"/>
  <c r="L343" i="6" s="1"/>
  <c r="M343" i="6" s="1"/>
  <c r="O331" i="6"/>
  <c r="L331" i="6" a="1"/>
  <c r="L331" i="6" s="1"/>
  <c r="M331" i="6" s="1"/>
  <c r="O319" i="6"/>
  <c r="L319" i="6" a="1"/>
  <c r="L319" i="6" s="1"/>
  <c r="M319" i="6" s="1"/>
  <c r="O307" i="6"/>
  <c r="L307" i="6" a="1"/>
  <c r="L307" i="6" s="1"/>
  <c r="M307" i="6" s="1"/>
  <c r="O295" i="6"/>
  <c r="L295" i="6" a="1"/>
  <c r="L295" i="6" s="1"/>
  <c r="M295" i="6" s="1"/>
  <c r="O283" i="6"/>
  <c r="L283" i="6" a="1"/>
  <c r="L283" i="6" s="1"/>
  <c r="M283" i="6" s="1"/>
  <c r="O271" i="6"/>
  <c r="L271" i="6" a="1"/>
  <c r="L271" i="6" s="1"/>
  <c r="M271" i="6" s="1"/>
  <c r="O259" i="6"/>
  <c r="L259" i="6" a="1"/>
  <c r="L259" i="6" s="1"/>
  <c r="M259" i="6" s="1"/>
  <c r="O247" i="6"/>
  <c r="L247" i="6" a="1"/>
  <c r="L247" i="6" s="1"/>
  <c r="M247" i="6" s="1"/>
  <c r="O235" i="6"/>
  <c r="L235" i="6" a="1"/>
  <c r="L235" i="6" s="1"/>
  <c r="M235" i="6" s="1"/>
  <c r="L2003" i="6" a="1"/>
  <c r="L2003" i="6" s="1"/>
  <c r="M2003" i="6" s="1"/>
  <c r="L1965" i="6" a="1"/>
  <c r="L1965" i="6" s="1"/>
  <c r="M1965" i="6" s="1"/>
  <c r="L1886" i="6" a="1"/>
  <c r="L1886" i="6" s="1"/>
  <c r="M1886" i="6" s="1"/>
  <c r="L1847" i="6" a="1"/>
  <c r="L1847" i="6" s="1"/>
  <c r="M1847" i="6" s="1"/>
  <c r="L1767" i="6" a="1"/>
  <c r="L1767" i="6" s="1"/>
  <c r="M1767" i="6" s="1"/>
  <c r="L1718" i="6" a="1"/>
  <c r="L1718" i="6" s="1"/>
  <c r="M1718" i="6" s="1"/>
  <c r="L1658" i="6" a="1"/>
  <c r="L1658" i="6" s="1"/>
  <c r="M1658" i="6" s="1"/>
  <c r="L1582" i="6" a="1"/>
  <c r="L1582" i="6" s="1"/>
  <c r="M1582" i="6" s="1"/>
  <c r="L1337" i="6" a="1"/>
  <c r="L1337" i="6" s="1"/>
  <c r="M1337" i="6" s="1"/>
  <c r="O1785" i="6"/>
  <c r="L1785" i="6" a="1"/>
  <c r="L1785" i="6" s="1"/>
  <c r="M1785" i="6" s="1"/>
  <c r="O1665" i="6"/>
  <c r="L1665" i="6" a="1"/>
  <c r="L1665" i="6" s="1"/>
  <c r="M1665" i="6" s="1"/>
  <c r="O1559" i="6"/>
  <c r="L1559" i="6" a="1"/>
  <c r="L1559" i="6" s="1"/>
  <c r="M1559" i="6" s="1"/>
  <c r="O1475" i="6"/>
  <c r="L1475" i="6" a="1"/>
  <c r="L1475" i="6" s="1"/>
  <c r="M1475" i="6" s="1"/>
  <c r="O1379" i="6"/>
  <c r="L1379" i="6" a="1"/>
  <c r="L1379" i="6" s="1"/>
  <c r="M1379" i="6" s="1"/>
  <c r="O1283" i="6"/>
  <c r="L1283" i="6" a="1"/>
  <c r="L1283" i="6" s="1"/>
  <c r="M1283" i="6" s="1"/>
  <c r="O1187" i="6"/>
  <c r="L1187" i="6" a="1"/>
  <c r="L1187" i="6" s="1"/>
  <c r="M1187" i="6" s="1"/>
  <c r="O1092" i="6"/>
  <c r="L1092" i="6" a="1"/>
  <c r="L1092" i="6" s="1"/>
  <c r="M1092" i="6" s="1"/>
  <c r="O961" i="6"/>
  <c r="L961" i="6" a="1"/>
  <c r="L961" i="6" s="1"/>
  <c r="M961" i="6" s="1"/>
  <c r="O842" i="6"/>
  <c r="L842" i="6" a="1"/>
  <c r="L842" i="6" s="1"/>
  <c r="M842" i="6" s="1"/>
  <c r="O723" i="6"/>
  <c r="L723" i="6" a="1"/>
  <c r="L723" i="6" s="1"/>
  <c r="M723" i="6" s="1"/>
  <c r="O592" i="6"/>
  <c r="L592" i="6" a="1"/>
  <c r="L592" i="6" s="1"/>
  <c r="M592" i="6" s="1"/>
  <c r="O485" i="6"/>
  <c r="L485" i="6" a="1"/>
  <c r="L485" i="6" s="1"/>
  <c r="M485" i="6" s="1"/>
  <c r="O402" i="6"/>
  <c r="L402" i="6" a="1"/>
  <c r="L402" i="6" s="1"/>
  <c r="M402" i="6" s="1"/>
  <c r="O342" i="6"/>
  <c r="L342" i="6" a="1"/>
  <c r="L342" i="6" s="1"/>
  <c r="M342" i="6" s="1"/>
  <c r="O270" i="6"/>
  <c r="L270" i="6" a="1"/>
  <c r="L270" i="6" s="1"/>
  <c r="M270" i="6" s="1"/>
  <c r="O174" i="6"/>
  <c r="L174" i="6" a="1"/>
  <c r="L174" i="6" s="1"/>
  <c r="M174" i="6" s="1"/>
  <c r="O1952" i="6"/>
  <c r="L1952" i="6" a="1"/>
  <c r="L1952" i="6" s="1"/>
  <c r="M1952" i="6" s="1"/>
  <c r="O1856" i="6"/>
  <c r="L1856" i="6" a="1"/>
  <c r="L1856" i="6" s="1"/>
  <c r="M1856" i="6" s="1"/>
  <c r="O1784" i="6"/>
  <c r="L1784" i="6" a="1"/>
  <c r="L1784" i="6" s="1"/>
  <c r="M1784" i="6" s="1"/>
  <c r="O1700" i="6"/>
  <c r="L1700" i="6" a="1"/>
  <c r="L1700" i="6" s="1"/>
  <c r="M1700" i="6" s="1"/>
  <c r="O1640" i="6"/>
  <c r="L1640" i="6" a="1"/>
  <c r="L1640" i="6" s="1"/>
  <c r="M1640" i="6" s="1"/>
  <c r="O1570" i="6"/>
  <c r="L1570" i="6" a="1"/>
  <c r="L1570" i="6" s="1"/>
  <c r="M1570" i="6" s="1"/>
  <c r="O1474" i="6"/>
  <c r="L1474" i="6" a="1"/>
  <c r="L1474" i="6" s="1"/>
  <c r="M1474" i="6" s="1"/>
  <c r="O1378" i="6"/>
  <c r="L1378" i="6" a="1"/>
  <c r="L1378" i="6" s="1"/>
  <c r="M1378" i="6" s="1"/>
  <c r="O1294" i="6"/>
  <c r="L1294" i="6" a="1"/>
  <c r="L1294" i="6" s="1"/>
  <c r="M1294" i="6" s="1"/>
  <c r="O1246" i="6"/>
  <c r="L1246" i="6" a="1"/>
  <c r="L1246" i="6" s="1"/>
  <c r="M1246" i="6" s="1"/>
  <c r="O1174" i="6"/>
  <c r="L1174" i="6" a="1"/>
  <c r="L1174" i="6" s="1"/>
  <c r="M1174" i="6" s="1"/>
  <c r="O1079" i="6"/>
  <c r="L1079" i="6" a="1"/>
  <c r="L1079" i="6" s="1"/>
  <c r="M1079" i="6" s="1"/>
  <c r="O1020" i="6"/>
  <c r="L1020" i="6" a="1"/>
  <c r="L1020" i="6" s="1"/>
  <c r="M1020" i="6" s="1"/>
  <c r="O984" i="6"/>
  <c r="L984" i="6" a="1"/>
  <c r="L984" i="6" s="1"/>
  <c r="M984" i="6" s="1"/>
  <c r="O936" i="6"/>
  <c r="L936" i="6" a="1"/>
  <c r="L936" i="6" s="1"/>
  <c r="M936" i="6" s="1"/>
  <c r="O876" i="6"/>
  <c r="L876" i="6" a="1"/>
  <c r="L876" i="6" s="1"/>
  <c r="M876" i="6" s="1"/>
  <c r="O805" i="6"/>
  <c r="L805" i="6" a="1"/>
  <c r="L805" i="6" s="1"/>
  <c r="M805" i="6" s="1"/>
  <c r="O757" i="6"/>
  <c r="L757" i="6" a="1"/>
  <c r="L757" i="6" s="1"/>
  <c r="M757" i="6" s="1"/>
  <c r="O710" i="6"/>
  <c r="L710" i="6" a="1"/>
  <c r="L710" i="6" s="1"/>
  <c r="M710" i="6" s="1"/>
  <c r="O663" i="6"/>
  <c r="L663" i="6" a="1"/>
  <c r="L663" i="6" s="1"/>
  <c r="M663" i="6" s="1"/>
  <c r="O615" i="6"/>
  <c r="L615" i="6" a="1"/>
  <c r="L615" i="6" s="1"/>
  <c r="M615" i="6" s="1"/>
  <c r="O544" i="6"/>
  <c r="L544" i="6" a="1"/>
  <c r="L544" i="6" s="1"/>
  <c r="M544" i="6" s="1"/>
  <c r="O496" i="6"/>
  <c r="L496" i="6" a="1"/>
  <c r="L496" i="6" s="1"/>
  <c r="M496" i="6" s="1"/>
  <c r="O437" i="6"/>
  <c r="L437" i="6" a="1"/>
  <c r="L437" i="6" s="1"/>
  <c r="M437" i="6" s="1"/>
  <c r="O401" i="6"/>
  <c r="L401" i="6" a="1"/>
  <c r="L401" i="6" s="1"/>
  <c r="M401" i="6" s="1"/>
  <c r="O365" i="6"/>
  <c r="L365" i="6" a="1"/>
  <c r="L365" i="6" s="1"/>
  <c r="M365" i="6" s="1"/>
  <c r="O317" i="6"/>
  <c r="L317" i="6" a="1"/>
  <c r="L317" i="6" s="1"/>
  <c r="M317" i="6" s="1"/>
  <c r="O257" i="6"/>
  <c r="L257" i="6" a="1"/>
  <c r="L257" i="6" s="1"/>
  <c r="M257" i="6" s="1"/>
  <c r="O2023" i="6"/>
  <c r="L2023" i="6" a="1"/>
  <c r="L2023" i="6" s="1"/>
  <c r="M2023" i="6" s="1"/>
  <c r="O2011" i="6"/>
  <c r="L2011" i="6" a="1"/>
  <c r="L2011" i="6" s="1"/>
  <c r="M2011" i="6" s="1"/>
  <c r="O1999" i="6"/>
  <c r="L1999" i="6" a="1"/>
  <c r="L1999" i="6" s="1"/>
  <c r="M1999" i="6" s="1"/>
  <c r="O1987" i="6"/>
  <c r="L1987" i="6" a="1"/>
  <c r="L1987" i="6" s="1"/>
  <c r="M1987" i="6" s="1"/>
  <c r="O1975" i="6"/>
  <c r="L1975" i="6" a="1"/>
  <c r="L1975" i="6" s="1"/>
  <c r="M1975" i="6" s="1"/>
  <c r="O1963" i="6"/>
  <c r="L1963" i="6" a="1"/>
  <c r="L1963" i="6" s="1"/>
  <c r="M1963" i="6" s="1"/>
  <c r="O1939" i="6"/>
  <c r="L1939" i="6" a="1"/>
  <c r="L1939" i="6" s="1"/>
  <c r="M1939" i="6" s="1"/>
  <c r="O1927" i="6"/>
  <c r="L1927" i="6" a="1"/>
  <c r="L1927" i="6" s="1"/>
  <c r="M1927" i="6" s="1"/>
  <c r="O1915" i="6"/>
  <c r="L1915" i="6" a="1"/>
  <c r="L1915" i="6" s="1"/>
  <c r="M1915" i="6" s="1"/>
  <c r="O1903" i="6"/>
  <c r="L1903" i="6" a="1"/>
  <c r="L1903" i="6" s="1"/>
  <c r="M1903" i="6" s="1"/>
  <c r="O1891" i="6"/>
  <c r="L1891" i="6" a="1"/>
  <c r="L1891" i="6" s="1"/>
  <c r="M1891" i="6" s="1"/>
  <c r="O1867" i="6"/>
  <c r="L1867" i="6" a="1"/>
  <c r="L1867" i="6" s="1"/>
  <c r="M1867" i="6" s="1"/>
  <c r="O1855" i="6"/>
  <c r="L1855" i="6" a="1"/>
  <c r="L1855" i="6" s="1"/>
  <c r="M1855" i="6" s="1"/>
  <c r="O1843" i="6"/>
  <c r="L1843" i="6" a="1"/>
  <c r="L1843" i="6" s="1"/>
  <c r="M1843" i="6" s="1"/>
  <c r="O1831" i="6"/>
  <c r="L1831" i="6" a="1"/>
  <c r="L1831" i="6" s="1"/>
  <c r="M1831" i="6" s="1"/>
  <c r="O1819" i="6"/>
  <c r="L1819" i="6" a="1"/>
  <c r="L1819" i="6" s="1"/>
  <c r="M1819" i="6" s="1"/>
  <c r="O1795" i="6"/>
  <c r="L1795" i="6" a="1"/>
  <c r="L1795" i="6" s="1"/>
  <c r="M1795" i="6" s="1"/>
  <c r="O1783" i="6"/>
  <c r="L1783" i="6" a="1"/>
  <c r="L1783" i="6" s="1"/>
  <c r="M1783" i="6" s="1"/>
  <c r="O1771" i="6"/>
  <c r="L1771" i="6" a="1"/>
  <c r="L1771" i="6" s="1"/>
  <c r="M1771" i="6" s="1"/>
  <c r="O1747" i="6"/>
  <c r="L1747" i="6" a="1"/>
  <c r="L1747" i="6" s="1"/>
  <c r="M1747" i="6" s="1"/>
  <c r="O1735" i="6"/>
  <c r="L1735" i="6" a="1"/>
  <c r="L1735" i="6" s="1"/>
  <c r="M1735" i="6" s="1"/>
  <c r="O1723" i="6"/>
  <c r="L1723" i="6" a="1"/>
  <c r="L1723" i="6" s="1"/>
  <c r="M1723" i="6" s="1"/>
  <c r="O1711" i="6"/>
  <c r="L1711" i="6" a="1"/>
  <c r="L1711" i="6" s="1"/>
  <c r="M1711" i="6" s="1"/>
  <c r="O1687" i="6"/>
  <c r="L1687" i="6" a="1"/>
  <c r="L1687" i="6" s="1"/>
  <c r="M1687" i="6" s="1"/>
  <c r="O1675" i="6"/>
  <c r="L1675" i="6" a="1"/>
  <c r="L1675" i="6" s="1"/>
  <c r="M1675" i="6" s="1"/>
  <c r="O1663" i="6"/>
  <c r="L1663" i="6" a="1"/>
  <c r="L1663" i="6" s="1"/>
  <c r="M1663" i="6" s="1"/>
  <c r="O1651" i="6"/>
  <c r="L1651" i="6" a="1"/>
  <c r="L1651" i="6" s="1"/>
  <c r="M1651" i="6" s="1"/>
  <c r="O1639" i="6"/>
  <c r="L1639" i="6" a="1"/>
  <c r="L1639" i="6" s="1"/>
  <c r="M1639" i="6" s="1"/>
  <c r="O1627" i="6"/>
  <c r="L1627" i="6" a="1"/>
  <c r="L1627" i="6" s="1"/>
  <c r="M1627" i="6" s="1"/>
  <c r="O1615" i="6"/>
  <c r="L1615" i="6" a="1"/>
  <c r="L1615" i="6" s="1"/>
  <c r="M1615" i="6" s="1"/>
  <c r="O1603" i="6"/>
  <c r="L1603" i="6" a="1"/>
  <c r="L1603" i="6" s="1"/>
  <c r="M1603" i="6" s="1"/>
  <c r="O1591" i="6"/>
  <c r="L1591" i="6" a="1"/>
  <c r="L1591" i="6" s="1"/>
  <c r="M1591" i="6" s="1"/>
  <c r="O1580" i="6"/>
  <c r="L1580" i="6" a="1"/>
  <c r="L1580" i="6" s="1"/>
  <c r="M1580" i="6" s="1"/>
  <c r="O1569" i="6"/>
  <c r="L1569" i="6" a="1"/>
  <c r="L1569" i="6" s="1"/>
  <c r="M1569" i="6" s="1"/>
  <c r="O1557" i="6"/>
  <c r="L1557" i="6" a="1"/>
  <c r="L1557" i="6" s="1"/>
  <c r="M1557" i="6" s="1"/>
  <c r="O1545" i="6"/>
  <c r="L1545" i="6" a="1"/>
  <c r="L1545" i="6" s="1"/>
  <c r="M1545" i="6" s="1"/>
  <c r="O1533" i="6"/>
  <c r="L1533" i="6" a="1"/>
  <c r="L1533" i="6" s="1"/>
  <c r="M1533" i="6" s="1"/>
  <c r="O1521" i="6"/>
  <c r="L1521" i="6" a="1"/>
  <c r="L1521" i="6" s="1"/>
  <c r="M1521" i="6" s="1"/>
  <c r="O1509" i="6"/>
  <c r="L1509" i="6" a="1"/>
  <c r="L1509" i="6" s="1"/>
  <c r="M1509" i="6" s="1"/>
  <c r="O1497" i="6"/>
  <c r="L1497" i="6" a="1"/>
  <c r="L1497" i="6" s="1"/>
  <c r="M1497" i="6" s="1"/>
  <c r="O1485" i="6"/>
  <c r="L1485" i="6" a="1"/>
  <c r="L1485" i="6" s="1"/>
  <c r="M1485" i="6" s="1"/>
  <c r="O1473" i="6"/>
  <c r="L1473" i="6" a="1"/>
  <c r="L1473" i="6" s="1"/>
  <c r="M1473" i="6" s="1"/>
  <c r="O1461" i="6"/>
  <c r="L1461" i="6" a="1"/>
  <c r="L1461" i="6" s="1"/>
  <c r="M1461" i="6" s="1"/>
  <c r="O1437" i="6"/>
  <c r="L1437" i="6" a="1"/>
  <c r="L1437" i="6" s="1"/>
  <c r="M1437" i="6" s="1"/>
  <c r="O1425" i="6"/>
  <c r="L1425" i="6" a="1"/>
  <c r="L1425" i="6" s="1"/>
  <c r="M1425" i="6" s="1"/>
  <c r="O1413" i="6"/>
  <c r="L1413" i="6" a="1"/>
  <c r="L1413" i="6" s="1"/>
  <c r="M1413" i="6" s="1"/>
  <c r="O1401" i="6"/>
  <c r="L1401" i="6" a="1"/>
  <c r="L1401" i="6" s="1"/>
  <c r="M1401" i="6" s="1"/>
  <c r="O1389" i="6"/>
  <c r="L1389" i="6" a="1"/>
  <c r="L1389" i="6" s="1"/>
  <c r="M1389" i="6" s="1"/>
  <c r="O1377" i="6"/>
  <c r="L1377" i="6" a="1"/>
  <c r="L1377" i="6" s="1"/>
  <c r="M1377" i="6" s="1"/>
  <c r="O1365" i="6"/>
  <c r="L1365" i="6" a="1"/>
  <c r="L1365" i="6" s="1"/>
  <c r="M1365" i="6" s="1"/>
  <c r="O1353" i="6"/>
  <c r="L1353" i="6" a="1"/>
  <c r="L1353" i="6" s="1"/>
  <c r="M1353" i="6" s="1"/>
  <c r="O1341" i="6"/>
  <c r="L1341" i="6" a="1"/>
  <c r="L1341" i="6" s="1"/>
  <c r="M1341" i="6" s="1"/>
  <c r="O1329" i="6"/>
  <c r="L1329" i="6" a="1"/>
  <c r="L1329" i="6" s="1"/>
  <c r="M1329" i="6" s="1"/>
  <c r="O1317" i="6"/>
  <c r="L1317" i="6" a="1"/>
  <c r="L1317" i="6" s="1"/>
  <c r="M1317" i="6" s="1"/>
  <c r="O1305" i="6"/>
  <c r="L1305" i="6" a="1"/>
  <c r="L1305" i="6" s="1"/>
  <c r="M1305" i="6" s="1"/>
  <c r="O1293" i="6"/>
  <c r="L1293" i="6" a="1"/>
  <c r="L1293" i="6" s="1"/>
  <c r="M1293" i="6" s="1"/>
  <c r="O1281" i="6"/>
  <c r="L1281" i="6" a="1"/>
  <c r="L1281" i="6" s="1"/>
  <c r="M1281" i="6" s="1"/>
  <c r="O1269" i="6"/>
  <c r="L1269" i="6" a="1"/>
  <c r="L1269" i="6" s="1"/>
  <c r="M1269" i="6" s="1"/>
  <c r="O1257" i="6"/>
  <c r="L1257" i="6" a="1"/>
  <c r="L1257" i="6" s="1"/>
  <c r="M1257" i="6" s="1"/>
  <c r="O1245" i="6"/>
  <c r="L1245" i="6" a="1"/>
  <c r="L1245" i="6" s="1"/>
  <c r="M1245" i="6" s="1"/>
  <c r="O1233" i="6"/>
  <c r="L1233" i="6" a="1"/>
  <c r="L1233" i="6" s="1"/>
  <c r="M1233" i="6" s="1"/>
  <c r="O1221" i="6"/>
  <c r="L1221" i="6" a="1"/>
  <c r="L1221" i="6" s="1"/>
  <c r="M1221" i="6" s="1"/>
  <c r="O1209" i="6"/>
  <c r="L1209" i="6" a="1"/>
  <c r="L1209" i="6" s="1"/>
  <c r="M1209" i="6" s="1"/>
  <c r="O1197" i="6"/>
  <c r="L1197" i="6" a="1"/>
  <c r="L1197" i="6" s="1"/>
  <c r="M1197" i="6" s="1"/>
  <c r="O1185" i="6"/>
  <c r="L1185" i="6" a="1"/>
  <c r="L1185" i="6" s="1"/>
  <c r="M1185" i="6" s="1"/>
  <c r="O1173" i="6"/>
  <c r="L1173" i="6" a="1"/>
  <c r="L1173" i="6" s="1"/>
  <c r="M1173" i="6" s="1"/>
  <c r="O1161" i="6"/>
  <c r="L1161" i="6" a="1"/>
  <c r="L1161" i="6" s="1"/>
  <c r="M1161" i="6" s="1"/>
  <c r="O1149" i="6"/>
  <c r="L1149" i="6" a="1"/>
  <c r="L1149" i="6" s="1"/>
  <c r="M1149" i="6" s="1"/>
  <c r="O1137" i="6"/>
  <c r="L1137" i="6" a="1"/>
  <c r="L1137" i="6" s="1"/>
  <c r="M1137" i="6" s="1"/>
  <c r="O1125" i="6"/>
  <c r="L1125" i="6" a="1"/>
  <c r="L1125" i="6" s="1"/>
  <c r="M1125" i="6" s="1"/>
  <c r="O1113" i="6"/>
  <c r="L1113" i="6" a="1"/>
  <c r="L1113" i="6" s="1"/>
  <c r="M1113" i="6" s="1"/>
  <c r="O1101" i="6"/>
  <c r="L1101" i="6" a="1"/>
  <c r="L1101" i="6" s="1"/>
  <c r="M1101" i="6" s="1"/>
  <c r="O1090" i="6"/>
  <c r="L1090" i="6" a="1"/>
  <c r="L1090" i="6" s="1"/>
  <c r="M1090" i="6" s="1"/>
  <c r="O1078" i="6"/>
  <c r="L1078" i="6" a="1"/>
  <c r="L1078" i="6" s="1"/>
  <c r="M1078" i="6" s="1"/>
  <c r="O1066" i="6"/>
  <c r="L1066" i="6" a="1"/>
  <c r="L1066" i="6" s="1"/>
  <c r="M1066" i="6" s="1"/>
  <c r="O1054" i="6"/>
  <c r="L1054" i="6" a="1"/>
  <c r="L1054" i="6" s="1"/>
  <c r="M1054" i="6" s="1"/>
  <c r="O1042" i="6"/>
  <c r="L1042" i="6" a="1"/>
  <c r="L1042" i="6" s="1"/>
  <c r="M1042" i="6" s="1"/>
  <c r="O1031" i="6"/>
  <c r="L1031" i="6" a="1"/>
  <c r="L1031" i="6" s="1"/>
  <c r="M1031" i="6" s="1"/>
  <c r="O1019" i="6"/>
  <c r="L1019" i="6" a="1"/>
  <c r="L1019" i="6" s="1"/>
  <c r="M1019" i="6" s="1"/>
  <c r="O1007" i="6"/>
  <c r="L1007" i="6" a="1"/>
  <c r="L1007" i="6" s="1"/>
  <c r="M1007" i="6" s="1"/>
  <c r="O995" i="6"/>
  <c r="L995" i="6" a="1"/>
  <c r="L995" i="6" s="1"/>
  <c r="M995" i="6" s="1"/>
  <c r="O983" i="6"/>
  <c r="L983" i="6" a="1"/>
  <c r="L983" i="6" s="1"/>
  <c r="M983" i="6" s="1"/>
  <c r="O971" i="6"/>
  <c r="L971" i="6" a="1"/>
  <c r="L971" i="6" s="1"/>
  <c r="M971" i="6" s="1"/>
  <c r="O959" i="6"/>
  <c r="L959" i="6" a="1"/>
  <c r="L959" i="6" s="1"/>
  <c r="M959" i="6" s="1"/>
  <c r="O947" i="6"/>
  <c r="L947" i="6" a="1"/>
  <c r="L947" i="6" s="1"/>
  <c r="M947" i="6" s="1"/>
  <c r="O935" i="6"/>
  <c r="L935" i="6" a="1"/>
  <c r="L935" i="6" s="1"/>
  <c r="M935" i="6" s="1"/>
  <c r="O923" i="6"/>
  <c r="L923" i="6" a="1"/>
  <c r="L923" i="6" s="1"/>
  <c r="M923" i="6" s="1"/>
  <c r="O911" i="6"/>
  <c r="L911" i="6" a="1"/>
  <c r="L911" i="6" s="1"/>
  <c r="M911" i="6" s="1"/>
  <c r="O899" i="6"/>
  <c r="L899" i="6" a="1"/>
  <c r="L899" i="6" s="1"/>
  <c r="M899" i="6" s="1"/>
  <c r="O887" i="6"/>
  <c r="L887" i="6" a="1"/>
  <c r="L887" i="6" s="1"/>
  <c r="M887" i="6" s="1"/>
  <c r="O875" i="6"/>
  <c r="L875" i="6" a="1"/>
  <c r="L875" i="6" s="1"/>
  <c r="M875" i="6" s="1"/>
  <c r="O863" i="6"/>
  <c r="L863" i="6" a="1"/>
  <c r="L863" i="6" s="1"/>
  <c r="M863" i="6" s="1"/>
  <c r="O851" i="6"/>
  <c r="L851" i="6" a="1"/>
  <c r="L851" i="6" s="1"/>
  <c r="M851" i="6" s="1"/>
  <c r="O840" i="6"/>
  <c r="L840" i="6" a="1"/>
  <c r="L840" i="6" s="1"/>
  <c r="M840" i="6" s="1"/>
  <c r="O828" i="6"/>
  <c r="L828" i="6" a="1"/>
  <c r="L828" i="6" s="1"/>
  <c r="M828" i="6" s="1"/>
  <c r="O816" i="6"/>
  <c r="L816" i="6" a="1"/>
  <c r="L816" i="6" s="1"/>
  <c r="M816" i="6" s="1"/>
  <c r="O804" i="6"/>
  <c r="L804" i="6" a="1"/>
  <c r="L804" i="6" s="1"/>
  <c r="M804" i="6" s="1"/>
  <c r="O792" i="6"/>
  <c r="L792" i="6" a="1"/>
  <c r="L792" i="6" s="1"/>
  <c r="M792" i="6" s="1"/>
  <c r="O780" i="6"/>
  <c r="L780" i="6" a="1"/>
  <c r="L780" i="6" s="1"/>
  <c r="M780" i="6" s="1"/>
  <c r="O768" i="6"/>
  <c r="L768" i="6" a="1"/>
  <c r="L768" i="6" s="1"/>
  <c r="M768" i="6" s="1"/>
  <c r="O756" i="6"/>
  <c r="L756" i="6" a="1"/>
  <c r="L756" i="6" s="1"/>
  <c r="M756" i="6" s="1"/>
  <c r="O744" i="6"/>
  <c r="L744" i="6" a="1"/>
  <c r="L744" i="6" s="1"/>
  <c r="M744" i="6" s="1"/>
  <c r="O732" i="6"/>
  <c r="L732" i="6" a="1"/>
  <c r="L732" i="6" s="1"/>
  <c r="M732" i="6" s="1"/>
  <c r="O721" i="6"/>
  <c r="L721" i="6" a="1"/>
  <c r="L721" i="6" s="1"/>
  <c r="M721" i="6" s="1"/>
  <c r="O709" i="6"/>
  <c r="L709" i="6" a="1"/>
  <c r="L709" i="6" s="1"/>
  <c r="M709" i="6" s="1"/>
  <c r="O697" i="6"/>
  <c r="L697" i="6" a="1"/>
  <c r="L697" i="6" s="1"/>
  <c r="M697" i="6" s="1"/>
  <c r="O685" i="6"/>
  <c r="L685" i="6" a="1"/>
  <c r="L685" i="6" s="1"/>
  <c r="M685" i="6" s="1"/>
  <c r="O674" i="6"/>
  <c r="L674" i="6" a="1"/>
  <c r="L674" i="6" s="1"/>
  <c r="M674" i="6" s="1"/>
  <c r="O662" i="6"/>
  <c r="L662" i="6" a="1"/>
  <c r="L662" i="6" s="1"/>
  <c r="M662" i="6" s="1"/>
  <c r="O650" i="6"/>
  <c r="L650" i="6" a="1"/>
  <c r="L650" i="6" s="1"/>
  <c r="M650" i="6" s="1"/>
  <c r="O638" i="6"/>
  <c r="L638" i="6" a="1"/>
  <c r="L638" i="6" s="1"/>
  <c r="M638" i="6" s="1"/>
  <c r="O626" i="6"/>
  <c r="L626" i="6" a="1"/>
  <c r="L626" i="6" s="1"/>
  <c r="M626" i="6" s="1"/>
  <c r="O614" i="6"/>
  <c r="L614" i="6" a="1"/>
  <c r="L614" i="6" s="1"/>
  <c r="M614" i="6" s="1"/>
  <c r="O602" i="6"/>
  <c r="L602" i="6" a="1"/>
  <c r="L602" i="6" s="1"/>
  <c r="M602" i="6" s="1"/>
  <c r="O590" i="6"/>
  <c r="L590" i="6" a="1"/>
  <c r="L590" i="6" s="1"/>
  <c r="M590" i="6" s="1"/>
  <c r="O578" i="6"/>
  <c r="L578" i="6" a="1"/>
  <c r="L578" i="6" s="1"/>
  <c r="M578" i="6" s="1"/>
  <c r="O555" i="6"/>
  <c r="L555" i="6" a="1"/>
  <c r="L555" i="6" s="1"/>
  <c r="M555" i="6" s="1"/>
  <c r="O543" i="6"/>
  <c r="L543" i="6" a="1"/>
  <c r="L543" i="6" s="1"/>
  <c r="M543" i="6" s="1"/>
  <c r="O531" i="6"/>
  <c r="L531" i="6" a="1"/>
  <c r="L531" i="6" s="1"/>
  <c r="M531" i="6" s="1"/>
  <c r="O519" i="6"/>
  <c r="L519" i="6" a="1"/>
  <c r="L519" i="6" s="1"/>
  <c r="M519" i="6" s="1"/>
  <c r="O507" i="6"/>
  <c r="L507" i="6" a="1"/>
  <c r="L507" i="6" s="1"/>
  <c r="M507" i="6" s="1"/>
  <c r="O495" i="6"/>
  <c r="L495" i="6" a="1"/>
  <c r="L495" i="6" s="1"/>
  <c r="M495" i="6" s="1"/>
  <c r="O483" i="6"/>
  <c r="L483" i="6" a="1"/>
  <c r="L483" i="6" s="1"/>
  <c r="M483" i="6" s="1"/>
  <c r="O471" i="6"/>
  <c r="L471" i="6" a="1"/>
  <c r="L471" i="6" s="1"/>
  <c r="M471" i="6" s="1"/>
  <c r="O459" i="6"/>
  <c r="L459" i="6" a="1"/>
  <c r="L459" i="6" s="1"/>
  <c r="M459" i="6" s="1"/>
  <c r="O448" i="6"/>
  <c r="L448" i="6" a="1"/>
  <c r="L448" i="6" s="1"/>
  <c r="M448" i="6" s="1"/>
  <c r="O436" i="6"/>
  <c r="L436" i="6" a="1"/>
  <c r="L436" i="6" s="1"/>
  <c r="M436" i="6" s="1"/>
  <c r="O424" i="6"/>
  <c r="L424" i="6" a="1"/>
  <c r="L424" i="6" s="1"/>
  <c r="M424" i="6" s="1"/>
  <c r="O412" i="6"/>
  <c r="L412" i="6" a="1"/>
  <c r="L412" i="6" s="1"/>
  <c r="M412" i="6" s="1"/>
  <c r="O400" i="6"/>
  <c r="L400" i="6" a="1"/>
  <c r="L400" i="6" s="1"/>
  <c r="M400" i="6" s="1"/>
  <c r="O388" i="6"/>
  <c r="L388" i="6" a="1"/>
  <c r="L388" i="6" s="1"/>
  <c r="M388" i="6" s="1"/>
  <c r="O376" i="6"/>
  <c r="L376" i="6" a="1"/>
  <c r="L376" i="6" s="1"/>
  <c r="M376" i="6" s="1"/>
  <c r="O364" i="6"/>
  <c r="L364" i="6" a="1"/>
  <c r="L364" i="6" s="1"/>
  <c r="M364" i="6" s="1"/>
  <c r="O352" i="6"/>
  <c r="L352" i="6" a="1"/>
  <c r="L352" i="6" s="1"/>
  <c r="M352" i="6" s="1"/>
  <c r="O340" i="6"/>
  <c r="L340" i="6" a="1"/>
  <c r="L340" i="6" s="1"/>
  <c r="M340" i="6" s="1"/>
  <c r="O328" i="6"/>
  <c r="L328" i="6" a="1"/>
  <c r="L328" i="6" s="1"/>
  <c r="M328" i="6" s="1"/>
  <c r="O316" i="6"/>
  <c r="L316" i="6" a="1"/>
  <c r="L316" i="6" s="1"/>
  <c r="M316" i="6" s="1"/>
  <c r="O304" i="6"/>
  <c r="L304" i="6" a="1"/>
  <c r="L304" i="6" s="1"/>
  <c r="M304" i="6" s="1"/>
  <c r="O292" i="6"/>
  <c r="L292" i="6" a="1"/>
  <c r="L292" i="6" s="1"/>
  <c r="M292" i="6" s="1"/>
  <c r="L1879" i="6" a="1"/>
  <c r="L1879" i="6" s="1"/>
  <c r="M1879" i="6" s="1"/>
  <c r="L1840" i="6" a="1"/>
  <c r="L1840" i="6" s="1"/>
  <c r="M1840" i="6" s="1"/>
  <c r="L1759" i="6" a="1"/>
  <c r="L1759" i="6" s="1"/>
  <c r="M1759" i="6" s="1"/>
  <c r="L1709" i="6" a="1"/>
  <c r="L1709" i="6" s="1"/>
  <c r="M1709" i="6" s="1"/>
  <c r="L1648" i="6" a="1"/>
  <c r="L1648" i="6" s="1"/>
  <c r="M1648" i="6" s="1"/>
  <c r="L1449" i="6" a="1"/>
  <c r="L1449" i="6" s="1"/>
  <c r="M1449" i="6" s="1"/>
  <c r="O1989" i="6"/>
  <c r="L1989" i="6" a="1"/>
  <c r="L1989" i="6" s="1"/>
  <c r="M1989" i="6" s="1"/>
  <c r="O1881" i="6"/>
  <c r="L1881" i="6" a="1"/>
  <c r="L1881" i="6" s="1"/>
  <c r="M1881" i="6" s="1"/>
  <c r="O1773" i="6"/>
  <c r="L1773" i="6" a="1"/>
  <c r="L1773" i="6" s="1"/>
  <c r="M1773" i="6" s="1"/>
  <c r="O1677" i="6"/>
  <c r="L1677" i="6" a="1"/>
  <c r="L1677" i="6" s="1"/>
  <c r="M1677" i="6" s="1"/>
  <c r="O1547" i="6"/>
  <c r="L1547" i="6" a="1"/>
  <c r="L1547" i="6" s="1"/>
  <c r="M1547" i="6" s="1"/>
  <c r="O1463" i="6"/>
  <c r="L1463" i="6" a="1"/>
  <c r="L1463" i="6" s="1"/>
  <c r="M1463" i="6" s="1"/>
  <c r="O1355" i="6"/>
  <c r="L1355" i="6" a="1"/>
  <c r="L1355" i="6" s="1"/>
  <c r="M1355" i="6" s="1"/>
  <c r="O1271" i="6"/>
  <c r="L1271" i="6" a="1"/>
  <c r="L1271" i="6" s="1"/>
  <c r="M1271" i="6" s="1"/>
  <c r="O1175" i="6"/>
  <c r="L1175" i="6" a="1"/>
  <c r="L1175" i="6" s="1"/>
  <c r="M1175" i="6" s="1"/>
  <c r="O1080" i="6"/>
  <c r="L1080" i="6" a="1"/>
  <c r="L1080" i="6" s="1"/>
  <c r="M1080" i="6" s="1"/>
  <c r="O973" i="6"/>
  <c r="L973" i="6" a="1"/>
  <c r="L973" i="6" s="1"/>
  <c r="M973" i="6" s="1"/>
  <c r="O853" i="6"/>
  <c r="L853" i="6" a="1"/>
  <c r="L853" i="6" s="1"/>
  <c r="M853" i="6" s="1"/>
  <c r="O746" i="6"/>
  <c r="L746" i="6" a="1"/>
  <c r="L746" i="6" s="1"/>
  <c r="M746" i="6" s="1"/>
  <c r="O652" i="6"/>
  <c r="L652" i="6" a="1"/>
  <c r="L652" i="6" s="1"/>
  <c r="M652" i="6" s="1"/>
  <c r="O557" i="6"/>
  <c r="L557" i="6" a="1"/>
  <c r="L557" i="6" s="1"/>
  <c r="M557" i="6" s="1"/>
  <c r="O461" i="6"/>
  <c r="L461" i="6" a="1"/>
  <c r="L461" i="6" s="1"/>
  <c r="M461" i="6" s="1"/>
  <c r="O378" i="6"/>
  <c r="L378" i="6" a="1"/>
  <c r="L378" i="6" s="1"/>
  <c r="M378" i="6" s="1"/>
  <c r="O282" i="6"/>
  <c r="L282" i="6" a="1"/>
  <c r="L282" i="6" s="1"/>
  <c r="M282" i="6" s="1"/>
  <c r="O198" i="6"/>
  <c r="L198" i="6" a="1"/>
  <c r="L198" i="6" s="1"/>
  <c r="M198" i="6" s="1"/>
  <c r="O126" i="6"/>
  <c r="L126" i="6" a="1"/>
  <c r="L126" i="6" s="1"/>
  <c r="M126" i="6" s="1"/>
  <c r="O90" i="6"/>
  <c r="L90" i="6" a="1"/>
  <c r="L90" i="6" s="1"/>
  <c r="M90" i="6" s="1"/>
  <c r="O1904" i="6"/>
  <c r="L1904" i="6" a="1"/>
  <c r="L1904" i="6" s="1"/>
  <c r="M1904" i="6" s="1"/>
  <c r="O1628" i="6"/>
  <c r="L1628" i="6" a="1"/>
  <c r="L1628" i="6" s="1"/>
  <c r="M1628" i="6" s="1"/>
  <c r="O1558" i="6"/>
  <c r="L1558" i="6" a="1"/>
  <c r="L1558" i="6" s="1"/>
  <c r="M1558" i="6" s="1"/>
  <c r="O1486" i="6"/>
  <c r="L1486" i="6" a="1"/>
  <c r="L1486" i="6" s="1"/>
  <c r="M1486" i="6" s="1"/>
  <c r="O1390" i="6"/>
  <c r="L1390" i="6" a="1"/>
  <c r="L1390" i="6" s="1"/>
  <c r="M1390" i="6" s="1"/>
  <c r="O1318" i="6"/>
  <c r="L1318" i="6" a="1"/>
  <c r="L1318" i="6" s="1"/>
  <c r="M1318" i="6" s="1"/>
  <c r="O1234" i="6"/>
  <c r="L1234" i="6" a="1"/>
  <c r="L1234" i="6" s="1"/>
  <c r="M1234" i="6" s="1"/>
  <c r="O1162" i="6"/>
  <c r="L1162" i="6" a="1"/>
  <c r="L1162" i="6" s="1"/>
  <c r="M1162" i="6" s="1"/>
  <c r="O1091" i="6"/>
  <c r="L1091" i="6" a="1"/>
  <c r="L1091" i="6" s="1"/>
  <c r="M1091" i="6" s="1"/>
  <c r="O1032" i="6"/>
  <c r="L1032" i="6" a="1"/>
  <c r="L1032" i="6" s="1"/>
  <c r="M1032" i="6" s="1"/>
  <c r="O972" i="6"/>
  <c r="L972" i="6" a="1"/>
  <c r="L972" i="6" s="1"/>
  <c r="M972" i="6" s="1"/>
  <c r="O924" i="6"/>
  <c r="L924" i="6" a="1"/>
  <c r="L924" i="6" s="1"/>
  <c r="M924" i="6" s="1"/>
  <c r="O852" i="6"/>
  <c r="L852" i="6" a="1"/>
  <c r="L852" i="6" s="1"/>
  <c r="M852" i="6" s="1"/>
  <c r="O793" i="6"/>
  <c r="L793" i="6" a="1"/>
  <c r="L793" i="6" s="1"/>
  <c r="M793" i="6" s="1"/>
  <c r="O745" i="6"/>
  <c r="L745" i="6" a="1"/>
  <c r="L745" i="6" s="1"/>
  <c r="M745" i="6" s="1"/>
  <c r="O722" i="6"/>
  <c r="L722" i="6" a="1"/>
  <c r="L722" i="6" s="1"/>
  <c r="M722" i="6" s="1"/>
  <c r="O651" i="6"/>
  <c r="L651" i="6" a="1"/>
  <c r="L651" i="6" s="1"/>
  <c r="M651" i="6" s="1"/>
  <c r="O603" i="6"/>
  <c r="L603" i="6" a="1"/>
  <c r="L603" i="6" s="1"/>
  <c r="M603" i="6" s="1"/>
  <c r="O532" i="6"/>
  <c r="L532" i="6" a="1"/>
  <c r="L532" i="6" s="1"/>
  <c r="M532" i="6" s="1"/>
  <c r="O484" i="6"/>
  <c r="L484" i="6" a="1"/>
  <c r="L484" i="6" s="1"/>
  <c r="M484" i="6" s="1"/>
  <c r="O449" i="6"/>
  <c r="L449" i="6" a="1"/>
  <c r="L449" i="6" s="1"/>
  <c r="M449" i="6" s="1"/>
  <c r="O389" i="6"/>
  <c r="L389" i="6" a="1"/>
  <c r="L389" i="6" s="1"/>
  <c r="M389" i="6" s="1"/>
  <c r="O353" i="6"/>
  <c r="L353" i="6" a="1"/>
  <c r="L353" i="6" s="1"/>
  <c r="M353" i="6" s="1"/>
  <c r="O305" i="6"/>
  <c r="L305" i="6" a="1"/>
  <c r="L305" i="6" s="1"/>
  <c r="M305" i="6" s="1"/>
  <c r="O281" i="6"/>
  <c r="L281" i="6" a="1"/>
  <c r="L281" i="6" s="1"/>
  <c r="M281" i="6" s="1"/>
  <c r="O245" i="6"/>
  <c r="L245" i="6" a="1"/>
  <c r="L245" i="6" s="1"/>
  <c r="M245" i="6" s="1"/>
  <c r="O2034" i="6"/>
  <c r="L2034" i="6" a="1"/>
  <c r="L2034" i="6" s="1"/>
  <c r="M2034" i="6" s="1"/>
  <c r="O2022" i="6"/>
  <c r="L2022" i="6" a="1"/>
  <c r="L2022" i="6" s="1"/>
  <c r="M2022" i="6" s="1"/>
  <c r="O2010" i="6"/>
  <c r="L2010" i="6" a="1"/>
  <c r="L2010" i="6" s="1"/>
  <c r="M2010" i="6" s="1"/>
  <c r="O1998" i="6"/>
  <c r="L1998" i="6" a="1"/>
  <c r="L1998" i="6" s="1"/>
  <c r="M1998" i="6" s="1"/>
  <c r="O1986" i="6"/>
  <c r="L1986" i="6" a="1"/>
  <c r="L1986" i="6" s="1"/>
  <c r="M1986" i="6" s="1"/>
  <c r="O1974" i="6"/>
  <c r="L1974" i="6" a="1"/>
  <c r="L1974" i="6" s="1"/>
  <c r="M1974" i="6" s="1"/>
  <c r="O1962" i="6"/>
  <c r="L1962" i="6" a="1"/>
  <c r="L1962" i="6" s="1"/>
  <c r="M1962" i="6" s="1"/>
  <c r="O1950" i="6"/>
  <c r="L1950" i="6" a="1"/>
  <c r="L1950" i="6" s="1"/>
  <c r="M1950" i="6" s="1"/>
  <c r="O1926" i="6"/>
  <c r="L1926" i="6" a="1"/>
  <c r="L1926" i="6" s="1"/>
  <c r="M1926" i="6" s="1"/>
  <c r="O1914" i="6"/>
  <c r="L1914" i="6" a="1"/>
  <c r="L1914" i="6" s="1"/>
  <c r="M1914" i="6" s="1"/>
  <c r="O1902" i="6"/>
  <c r="L1902" i="6" a="1"/>
  <c r="L1902" i="6" s="1"/>
  <c r="M1902" i="6" s="1"/>
  <c r="O1890" i="6"/>
  <c r="L1890" i="6" a="1"/>
  <c r="L1890" i="6" s="1"/>
  <c r="M1890" i="6" s="1"/>
  <c r="O1878" i="6"/>
  <c r="L1878" i="6" a="1"/>
  <c r="L1878" i="6" s="1"/>
  <c r="M1878" i="6" s="1"/>
  <c r="O1854" i="6"/>
  <c r="L1854" i="6" a="1"/>
  <c r="L1854" i="6" s="1"/>
  <c r="M1854" i="6" s="1"/>
  <c r="O1842" i="6"/>
  <c r="L1842" i="6" a="1"/>
  <c r="L1842" i="6" s="1"/>
  <c r="M1842" i="6" s="1"/>
  <c r="O1830" i="6"/>
  <c r="L1830" i="6" a="1"/>
  <c r="L1830" i="6" s="1"/>
  <c r="M1830" i="6" s="1"/>
  <c r="O1818" i="6"/>
  <c r="L1818" i="6" a="1"/>
  <c r="L1818" i="6" s="1"/>
  <c r="M1818" i="6" s="1"/>
  <c r="O1806" i="6"/>
  <c r="L1806" i="6" a="1"/>
  <c r="L1806" i="6" s="1"/>
  <c r="M1806" i="6" s="1"/>
  <c r="O1782" i="6"/>
  <c r="L1782" i="6" a="1"/>
  <c r="L1782" i="6" s="1"/>
  <c r="M1782" i="6" s="1"/>
  <c r="O1770" i="6"/>
  <c r="L1770" i="6" a="1"/>
  <c r="L1770" i="6" s="1"/>
  <c r="M1770" i="6" s="1"/>
  <c r="O1758" i="6"/>
  <c r="L1758" i="6" a="1"/>
  <c r="L1758" i="6" s="1"/>
  <c r="M1758" i="6" s="1"/>
  <c r="O1746" i="6"/>
  <c r="L1746" i="6" a="1"/>
  <c r="L1746" i="6" s="1"/>
  <c r="M1746" i="6" s="1"/>
  <c r="O1734" i="6"/>
  <c r="L1734" i="6" a="1"/>
  <c r="L1734" i="6" s="1"/>
  <c r="M1734" i="6" s="1"/>
  <c r="O1722" i="6"/>
  <c r="L1722" i="6" a="1"/>
  <c r="L1722" i="6" s="1"/>
  <c r="M1722" i="6" s="1"/>
  <c r="O1698" i="6"/>
  <c r="L1698" i="6" a="1"/>
  <c r="L1698" i="6" s="1"/>
  <c r="M1698" i="6" s="1"/>
  <c r="O1686" i="6"/>
  <c r="L1686" i="6" a="1"/>
  <c r="L1686" i="6" s="1"/>
  <c r="M1686" i="6" s="1"/>
  <c r="O1674" i="6"/>
  <c r="L1674" i="6" a="1"/>
  <c r="L1674" i="6" s="1"/>
  <c r="M1674" i="6" s="1"/>
  <c r="O1662" i="6"/>
  <c r="L1662" i="6" a="1"/>
  <c r="L1662" i="6" s="1"/>
  <c r="M1662" i="6" s="1"/>
  <c r="O1650" i="6"/>
  <c r="L1650" i="6" a="1"/>
  <c r="L1650" i="6" s="1"/>
  <c r="M1650" i="6" s="1"/>
  <c r="O1614" i="6"/>
  <c r="L1614" i="6" a="1"/>
  <c r="L1614" i="6" s="1"/>
  <c r="M1614" i="6" s="1"/>
  <c r="O1602" i="6"/>
  <c r="L1602" i="6" a="1"/>
  <c r="L1602" i="6" s="1"/>
  <c r="M1602" i="6" s="1"/>
  <c r="O1590" i="6"/>
  <c r="L1590" i="6" a="1"/>
  <c r="L1590" i="6" s="1"/>
  <c r="M1590" i="6" s="1"/>
  <c r="O1568" i="6"/>
  <c r="L1568" i="6" a="1"/>
  <c r="L1568" i="6" s="1"/>
  <c r="M1568" i="6" s="1"/>
  <c r="O1556" i="6"/>
  <c r="L1556" i="6" a="1"/>
  <c r="L1556" i="6" s="1"/>
  <c r="M1556" i="6" s="1"/>
  <c r="O1544" i="6"/>
  <c r="L1544" i="6" a="1"/>
  <c r="L1544" i="6" s="1"/>
  <c r="M1544" i="6" s="1"/>
  <c r="O1532" i="6"/>
  <c r="L1532" i="6" a="1"/>
  <c r="L1532" i="6" s="1"/>
  <c r="M1532" i="6" s="1"/>
  <c r="O1520" i="6"/>
  <c r="L1520" i="6" a="1"/>
  <c r="L1520" i="6" s="1"/>
  <c r="M1520" i="6" s="1"/>
  <c r="O1508" i="6"/>
  <c r="L1508" i="6" a="1"/>
  <c r="L1508" i="6" s="1"/>
  <c r="M1508" i="6" s="1"/>
  <c r="O1496" i="6"/>
  <c r="L1496" i="6" a="1"/>
  <c r="L1496" i="6" s="1"/>
  <c r="M1496" i="6" s="1"/>
  <c r="O1484" i="6"/>
  <c r="L1484" i="6" a="1"/>
  <c r="L1484" i="6" s="1"/>
  <c r="M1484" i="6" s="1"/>
  <c r="O1472" i="6"/>
  <c r="L1472" i="6" a="1"/>
  <c r="L1472" i="6" s="1"/>
  <c r="M1472" i="6" s="1"/>
  <c r="O1460" i="6"/>
  <c r="L1460" i="6" a="1"/>
  <c r="L1460" i="6" s="1"/>
  <c r="M1460" i="6" s="1"/>
  <c r="O1448" i="6"/>
  <c r="L1448" i="6" a="1"/>
  <c r="L1448" i="6" s="1"/>
  <c r="M1448" i="6" s="1"/>
  <c r="O1436" i="6"/>
  <c r="L1436" i="6" a="1"/>
  <c r="L1436" i="6" s="1"/>
  <c r="M1436" i="6" s="1"/>
  <c r="O1424" i="6"/>
  <c r="L1424" i="6" a="1"/>
  <c r="L1424" i="6" s="1"/>
  <c r="M1424" i="6" s="1"/>
  <c r="O1412" i="6"/>
  <c r="L1412" i="6" a="1"/>
  <c r="L1412" i="6" s="1"/>
  <c r="M1412" i="6" s="1"/>
  <c r="O1400" i="6"/>
  <c r="L1400" i="6" a="1"/>
  <c r="L1400" i="6" s="1"/>
  <c r="M1400" i="6" s="1"/>
  <c r="O1388" i="6"/>
  <c r="L1388" i="6" a="1"/>
  <c r="L1388" i="6" s="1"/>
  <c r="M1388" i="6" s="1"/>
  <c r="O1376" i="6"/>
  <c r="L1376" i="6" a="1"/>
  <c r="L1376" i="6" s="1"/>
  <c r="M1376" i="6" s="1"/>
  <c r="O1364" i="6"/>
  <c r="L1364" i="6" a="1"/>
  <c r="L1364" i="6" s="1"/>
  <c r="M1364" i="6" s="1"/>
  <c r="O1352" i="6"/>
  <c r="L1352" i="6" a="1"/>
  <c r="L1352" i="6" s="1"/>
  <c r="M1352" i="6" s="1"/>
  <c r="O1340" i="6"/>
  <c r="L1340" i="6" a="1"/>
  <c r="L1340" i="6" s="1"/>
  <c r="M1340" i="6" s="1"/>
  <c r="O1328" i="6"/>
  <c r="L1328" i="6" a="1"/>
  <c r="L1328" i="6" s="1"/>
  <c r="M1328" i="6" s="1"/>
  <c r="O1316" i="6"/>
  <c r="L1316" i="6" a="1"/>
  <c r="L1316" i="6" s="1"/>
  <c r="M1316" i="6" s="1"/>
  <c r="O1304" i="6"/>
  <c r="L1304" i="6" a="1"/>
  <c r="L1304" i="6" s="1"/>
  <c r="M1304" i="6" s="1"/>
  <c r="O1292" i="6"/>
  <c r="L1292" i="6" a="1"/>
  <c r="L1292" i="6" s="1"/>
  <c r="M1292" i="6" s="1"/>
  <c r="O1280" i="6"/>
  <c r="L1280" i="6" a="1"/>
  <c r="L1280" i="6" s="1"/>
  <c r="M1280" i="6" s="1"/>
  <c r="O1268" i="6"/>
  <c r="L1268" i="6" a="1"/>
  <c r="L1268" i="6" s="1"/>
  <c r="M1268" i="6" s="1"/>
  <c r="O1256" i="6"/>
  <c r="L1256" i="6" a="1"/>
  <c r="L1256" i="6" s="1"/>
  <c r="M1256" i="6" s="1"/>
  <c r="O1244" i="6"/>
  <c r="L1244" i="6" a="1"/>
  <c r="L1244" i="6" s="1"/>
  <c r="M1244" i="6" s="1"/>
  <c r="O1232" i="6"/>
  <c r="L1232" i="6" a="1"/>
  <c r="L1232" i="6" s="1"/>
  <c r="M1232" i="6" s="1"/>
  <c r="O1220" i="6"/>
  <c r="L1220" i="6" a="1"/>
  <c r="L1220" i="6" s="1"/>
  <c r="M1220" i="6" s="1"/>
  <c r="O1208" i="6"/>
  <c r="L1208" i="6" a="1"/>
  <c r="L1208" i="6" s="1"/>
  <c r="M1208" i="6" s="1"/>
  <c r="O1196" i="6"/>
  <c r="L1196" i="6" a="1"/>
  <c r="L1196" i="6" s="1"/>
  <c r="M1196" i="6" s="1"/>
  <c r="O1184" i="6"/>
  <c r="L1184" i="6" a="1"/>
  <c r="L1184" i="6" s="1"/>
  <c r="M1184" i="6" s="1"/>
  <c r="O1172" i="6"/>
  <c r="L1172" i="6" a="1"/>
  <c r="L1172" i="6" s="1"/>
  <c r="M1172" i="6" s="1"/>
  <c r="O1160" i="6"/>
  <c r="L1160" i="6" a="1"/>
  <c r="L1160" i="6" s="1"/>
  <c r="M1160" i="6" s="1"/>
  <c r="O1148" i="6"/>
  <c r="L1148" i="6" a="1"/>
  <c r="L1148" i="6" s="1"/>
  <c r="M1148" i="6" s="1"/>
  <c r="O1136" i="6"/>
  <c r="L1136" i="6" a="1"/>
  <c r="L1136" i="6" s="1"/>
  <c r="M1136" i="6" s="1"/>
  <c r="O1124" i="6"/>
  <c r="L1124" i="6" a="1"/>
  <c r="L1124" i="6" s="1"/>
  <c r="M1124" i="6" s="1"/>
  <c r="O1112" i="6"/>
  <c r="L1112" i="6" a="1"/>
  <c r="L1112" i="6" s="1"/>
  <c r="M1112" i="6" s="1"/>
  <c r="O1100" i="6"/>
  <c r="L1100" i="6" a="1"/>
  <c r="L1100" i="6" s="1"/>
  <c r="M1100" i="6" s="1"/>
  <c r="O1089" i="6"/>
  <c r="L1089" i="6" a="1"/>
  <c r="L1089" i="6" s="1"/>
  <c r="M1089" i="6" s="1"/>
  <c r="O1077" i="6"/>
  <c r="L1077" i="6" a="1"/>
  <c r="L1077" i="6" s="1"/>
  <c r="M1077" i="6" s="1"/>
  <c r="O1065" i="6"/>
  <c r="L1065" i="6" a="1"/>
  <c r="L1065" i="6" s="1"/>
  <c r="M1065" i="6" s="1"/>
  <c r="O1053" i="6"/>
  <c r="L1053" i="6" a="1"/>
  <c r="L1053" i="6" s="1"/>
  <c r="M1053" i="6" s="1"/>
  <c r="O1041" i="6"/>
  <c r="L1041" i="6" a="1"/>
  <c r="L1041" i="6" s="1"/>
  <c r="M1041" i="6" s="1"/>
  <c r="O1030" i="6"/>
  <c r="L1030" i="6" a="1"/>
  <c r="L1030" i="6" s="1"/>
  <c r="M1030" i="6" s="1"/>
  <c r="O1018" i="6"/>
  <c r="L1018" i="6" a="1"/>
  <c r="L1018" i="6" s="1"/>
  <c r="M1018" i="6" s="1"/>
  <c r="O1006" i="6"/>
  <c r="L1006" i="6" a="1"/>
  <c r="L1006" i="6" s="1"/>
  <c r="M1006" i="6" s="1"/>
  <c r="O994" i="6"/>
  <c r="L994" i="6" a="1"/>
  <c r="L994" i="6" s="1"/>
  <c r="M994" i="6" s="1"/>
  <c r="O982" i="6"/>
  <c r="L982" i="6" a="1"/>
  <c r="L982" i="6" s="1"/>
  <c r="M982" i="6" s="1"/>
  <c r="O970" i="6"/>
  <c r="L970" i="6" a="1"/>
  <c r="L970" i="6" s="1"/>
  <c r="M970" i="6" s="1"/>
  <c r="O958" i="6"/>
  <c r="L958" i="6" a="1"/>
  <c r="L958" i="6" s="1"/>
  <c r="M958" i="6" s="1"/>
  <c r="O946" i="6"/>
  <c r="L946" i="6" a="1"/>
  <c r="L946" i="6" s="1"/>
  <c r="M946" i="6" s="1"/>
  <c r="O934" i="6"/>
  <c r="L934" i="6" a="1"/>
  <c r="L934" i="6" s="1"/>
  <c r="M934" i="6" s="1"/>
  <c r="O922" i="6"/>
  <c r="L922" i="6" a="1"/>
  <c r="L922" i="6" s="1"/>
  <c r="M922" i="6" s="1"/>
  <c r="O910" i="6"/>
  <c r="L910" i="6" a="1"/>
  <c r="L910" i="6" s="1"/>
  <c r="M910" i="6" s="1"/>
  <c r="O898" i="6"/>
  <c r="L898" i="6" a="1"/>
  <c r="L898" i="6" s="1"/>
  <c r="M898" i="6" s="1"/>
  <c r="O886" i="6"/>
  <c r="L886" i="6" a="1"/>
  <c r="L886" i="6" s="1"/>
  <c r="M886" i="6" s="1"/>
  <c r="O874" i="6"/>
  <c r="L874" i="6" a="1"/>
  <c r="L874" i="6" s="1"/>
  <c r="M874" i="6" s="1"/>
  <c r="O862" i="6"/>
  <c r="L862" i="6" a="1"/>
  <c r="L862" i="6" s="1"/>
  <c r="M862" i="6" s="1"/>
  <c r="O850" i="6"/>
  <c r="L850" i="6" a="1"/>
  <c r="L850" i="6" s="1"/>
  <c r="M850" i="6" s="1"/>
  <c r="O839" i="6"/>
  <c r="L839" i="6" a="1"/>
  <c r="L839" i="6" s="1"/>
  <c r="M839" i="6" s="1"/>
  <c r="O827" i="6"/>
  <c r="L827" i="6" a="1"/>
  <c r="L827" i="6" s="1"/>
  <c r="M827" i="6" s="1"/>
  <c r="O815" i="6"/>
  <c r="L815" i="6" a="1"/>
  <c r="L815" i="6" s="1"/>
  <c r="M815" i="6" s="1"/>
  <c r="O803" i="6"/>
  <c r="L803" i="6" a="1"/>
  <c r="L803" i="6" s="1"/>
  <c r="M803" i="6" s="1"/>
  <c r="O791" i="6"/>
  <c r="L791" i="6" a="1"/>
  <c r="L791" i="6" s="1"/>
  <c r="M791" i="6" s="1"/>
  <c r="O779" i="6"/>
  <c r="L779" i="6" a="1"/>
  <c r="L779" i="6" s="1"/>
  <c r="M779" i="6" s="1"/>
  <c r="O767" i="6"/>
  <c r="L767" i="6" a="1"/>
  <c r="L767" i="6" s="1"/>
  <c r="M767" i="6" s="1"/>
  <c r="O755" i="6"/>
  <c r="L755" i="6" a="1"/>
  <c r="L755" i="6" s="1"/>
  <c r="M755" i="6" s="1"/>
  <c r="O743" i="6"/>
  <c r="L743" i="6" a="1"/>
  <c r="L743" i="6" s="1"/>
  <c r="M743" i="6" s="1"/>
  <c r="O731" i="6"/>
  <c r="L731" i="6" a="1"/>
  <c r="L731" i="6" s="1"/>
  <c r="M731" i="6" s="1"/>
  <c r="O720" i="6"/>
  <c r="L720" i="6" a="1"/>
  <c r="L720" i="6" s="1"/>
  <c r="M720" i="6" s="1"/>
  <c r="O708" i="6"/>
  <c r="L708" i="6" a="1"/>
  <c r="L708" i="6" s="1"/>
  <c r="M708" i="6" s="1"/>
  <c r="O696" i="6"/>
  <c r="L696" i="6" a="1"/>
  <c r="L696" i="6" s="1"/>
  <c r="M696" i="6" s="1"/>
  <c r="O684" i="6"/>
  <c r="L684" i="6" a="1"/>
  <c r="L684" i="6" s="1"/>
  <c r="M684" i="6" s="1"/>
  <c r="O673" i="6"/>
  <c r="L673" i="6" a="1"/>
  <c r="L673" i="6" s="1"/>
  <c r="M673" i="6" s="1"/>
  <c r="O661" i="6"/>
  <c r="L661" i="6" a="1"/>
  <c r="L661" i="6" s="1"/>
  <c r="M661" i="6" s="1"/>
  <c r="O649" i="6"/>
  <c r="L649" i="6" a="1"/>
  <c r="L649" i="6" s="1"/>
  <c r="M649" i="6" s="1"/>
  <c r="O637" i="6"/>
  <c r="L637" i="6" a="1"/>
  <c r="L637" i="6" s="1"/>
  <c r="M637" i="6" s="1"/>
  <c r="O625" i="6"/>
  <c r="L625" i="6" a="1"/>
  <c r="L625" i="6" s="1"/>
  <c r="M625" i="6" s="1"/>
  <c r="O613" i="6"/>
  <c r="L613" i="6" a="1"/>
  <c r="L613" i="6" s="1"/>
  <c r="M613" i="6" s="1"/>
  <c r="O601" i="6"/>
  <c r="L601" i="6" a="1"/>
  <c r="L601" i="6" s="1"/>
  <c r="M601" i="6" s="1"/>
  <c r="O589" i="6"/>
  <c r="L589" i="6" a="1"/>
  <c r="L589" i="6" s="1"/>
  <c r="M589" i="6" s="1"/>
  <c r="O577" i="6"/>
  <c r="L577" i="6" a="1"/>
  <c r="L577" i="6" s="1"/>
  <c r="M577" i="6" s="1"/>
  <c r="O566" i="6"/>
  <c r="L566" i="6" a="1"/>
  <c r="L566" i="6" s="1"/>
  <c r="M566" i="6" s="1"/>
  <c r="O554" i="6"/>
  <c r="L554" i="6" a="1"/>
  <c r="L554" i="6" s="1"/>
  <c r="M554" i="6" s="1"/>
  <c r="O542" i="6"/>
  <c r="L542" i="6" a="1"/>
  <c r="L542" i="6" s="1"/>
  <c r="M542" i="6" s="1"/>
  <c r="O530" i="6"/>
  <c r="L530" i="6" a="1"/>
  <c r="L530" i="6" s="1"/>
  <c r="M530" i="6" s="1"/>
  <c r="O518" i="6"/>
  <c r="L518" i="6" a="1"/>
  <c r="L518" i="6" s="1"/>
  <c r="M518" i="6" s="1"/>
  <c r="O506" i="6"/>
  <c r="L506" i="6" a="1"/>
  <c r="L506" i="6" s="1"/>
  <c r="M506" i="6" s="1"/>
  <c r="O494" i="6"/>
  <c r="L494" i="6" a="1"/>
  <c r="L494" i="6" s="1"/>
  <c r="M494" i="6" s="1"/>
  <c r="O482" i="6"/>
  <c r="L482" i="6" a="1"/>
  <c r="L482" i="6" s="1"/>
  <c r="M482" i="6" s="1"/>
  <c r="O470" i="6"/>
  <c r="L470" i="6" a="1"/>
  <c r="L470" i="6" s="1"/>
  <c r="M470" i="6" s="1"/>
  <c r="O458" i="6"/>
  <c r="L458" i="6" a="1"/>
  <c r="L458" i="6" s="1"/>
  <c r="M458" i="6" s="1"/>
  <c r="O447" i="6"/>
  <c r="L447" i="6" a="1"/>
  <c r="L447" i="6" s="1"/>
  <c r="M447" i="6" s="1"/>
  <c r="O435" i="6"/>
  <c r="L435" i="6" a="1"/>
  <c r="L435" i="6" s="1"/>
  <c r="M435" i="6" s="1"/>
  <c r="O423" i="6"/>
  <c r="L423" i="6" a="1"/>
  <c r="L423" i="6" s="1"/>
  <c r="M423" i="6" s="1"/>
  <c r="O411" i="6"/>
  <c r="L411" i="6" a="1"/>
  <c r="L411" i="6" s="1"/>
  <c r="M411" i="6" s="1"/>
  <c r="O399" i="6"/>
  <c r="L399" i="6" a="1"/>
  <c r="L399" i="6" s="1"/>
  <c r="M399" i="6" s="1"/>
  <c r="O387" i="6"/>
  <c r="L387" i="6" a="1"/>
  <c r="L387" i="6" s="1"/>
  <c r="M387" i="6" s="1"/>
  <c r="O375" i="6"/>
  <c r="L375" i="6" a="1"/>
  <c r="L375" i="6" s="1"/>
  <c r="M375" i="6" s="1"/>
  <c r="O363" i="6"/>
  <c r="L363" i="6" a="1"/>
  <c r="L363" i="6" s="1"/>
  <c r="M363" i="6" s="1"/>
  <c r="O351" i="6"/>
  <c r="L351" i="6" a="1"/>
  <c r="L351" i="6" s="1"/>
  <c r="M351" i="6" s="1"/>
  <c r="O339" i="6"/>
  <c r="L339" i="6" a="1"/>
  <c r="L339" i="6" s="1"/>
  <c r="M339" i="6" s="1"/>
  <c r="O327" i="6"/>
  <c r="L327" i="6" a="1"/>
  <c r="L327" i="6" s="1"/>
  <c r="M327" i="6" s="1"/>
  <c r="O315" i="6"/>
  <c r="L315" i="6" a="1"/>
  <c r="L315" i="6" s="1"/>
  <c r="M315" i="6" s="1"/>
  <c r="O303" i="6"/>
  <c r="L303" i="6" a="1"/>
  <c r="L303" i="6" s="1"/>
  <c r="M303" i="6" s="1"/>
  <c r="O291" i="6"/>
  <c r="L291" i="6" a="1"/>
  <c r="L291" i="6" s="1"/>
  <c r="M291" i="6" s="1"/>
  <c r="O279" i="6"/>
  <c r="L279" i="6" a="1"/>
  <c r="L279" i="6" s="1"/>
  <c r="M279" i="6" s="1"/>
  <c r="O267" i="6"/>
  <c r="L267" i="6" a="1"/>
  <c r="L267" i="6" s="1"/>
  <c r="M267" i="6" s="1"/>
  <c r="O255" i="6"/>
  <c r="L255" i="6" a="1"/>
  <c r="L255" i="6" s="1"/>
  <c r="M255" i="6" s="1"/>
  <c r="O243" i="6"/>
  <c r="L243" i="6" a="1"/>
  <c r="L243" i="6" s="1"/>
  <c r="M243" i="6" s="1"/>
  <c r="L2027" i="6" a="1"/>
  <c r="L2027" i="6" s="1"/>
  <c r="M2027" i="6" s="1"/>
  <c r="L1991" i="6" a="1"/>
  <c r="L1991" i="6" s="1"/>
  <c r="M1991" i="6" s="1"/>
  <c r="L1873" i="6" a="1"/>
  <c r="L1873" i="6" s="1"/>
  <c r="M1873" i="6" s="1"/>
  <c r="L1834" i="6" a="1"/>
  <c r="L1834" i="6" s="1"/>
  <c r="M1834" i="6" s="1"/>
  <c r="L1546" i="6" a="1"/>
  <c r="L1546" i="6" s="1"/>
  <c r="M1546" i="6" s="1"/>
  <c r="L1236" i="6" a="1"/>
  <c r="L1236" i="6" s="1"/>
  <c r="M1236" i="6" s="1"/>
  <c r="O2025" i="6"/>
  <c r="L2025" i="6" a="1"/>
  <c r="L2025" i="6" s="1"/>
  <c r="M2025" i="6" s="1"/>
  <c r="O1917" i="6"/>
  <c r="L1917" i="6" a="1"/>
  <c r="L1917" i="6" s="1"/>
  <c r="M1917" i="6" s="1"/>
  <c r="O1833" i="6"/>
  <c r="L1833" i="6" a="1"/>
  <c r="L1833" i="6" s="1"/>
  <c r="M1833" i="6" s="1"/>
  <c r="O1725" i="6"/>
  <c r="L1725" i="6" a="1"/>
  <c r="L1725" i="6" s="1"/>
  <c r="M1725" i="6" s="1"/>
  <c r="O1641" i="6"/>
  <c r="L1641" i="6" a="1"/>
  <c r="L1641" i="6" s="1"/>
  <c r="M1641" i="6" s="1"/>
  <c r="O1581" i="6"/>
  <c r="L1581" i="6" a="1"/>
  <c r="L1581" i="6" s="1"/>
  <c r="M1581" i="6" s="1"/>
  <c r="O1487" i="6"/>
  <c r="L1487" i="6" a="1"/>
  <c r="L1487" i="6" s="1"/>
  <c r="M1487" i="6" s="1"/>
  <c r="O1367" i="6"/>
  <c r="L1367" i="6" a="1"/>
  <c r="L1367" i="6" s="1"/>
  <c r="M1367" i="6" s="1"/>
  <c r="O1247" i="6"/>
  <c r="L1247" i="6" a="1"/>
  <c r="L1247" i="6" s="1"/>
  <c r="M1247" i="6" s="1"/>
  <c r="O1163" i="6"/>
  <c r="L1163" i="6" a="1"/>
  <c r="L1163" i="6" s="1"/>
  <c r="M1163" i="6" s="1"/>
  <c r="O1068" i="6"/>
  <c r="L1068" i="6" a="1"/>
  <c r="L1068" i="6" s="1"/>
  <c r="M1068" i="6" s="1"/>
  <c r="O985" i="6"/>
  <c r="L985" i="6" a="1"/>
  <c r="L985" i="6" s="1"/>
  <c r="M985" i="6" s="1"/>
  <c r="O877" i="6"/>
  <c r="L877" i="6" a="1"/>
  <c r="L877" i="6" s="1"/>
  <c r="M877" i="6" s="1"/>
  <c r="O770" i="6"/>
  <c r="L770" i="6" a="1"/>
  <c r="L770" i="6" s="1"/>
  <c r="M770" i="6" s="1"/>
  <c r="O664" i="6"/>
  <c r="L664" i="6" a="1"/>
  <c r="L664" i="6" s="1"/>
  <c r="M664" i="6" s="1"/>
  <c r="O568" i="6"/>
  <c r="L568" i="6" a="1"/>
  <c r="L568" i="6" s="1"/>
  <c r="M568" i="6" s="1"/>
  <c r="O450" i="6"/>
  <c r="L450" i="6" a="1"/>
  <c r="L450" i="6" s="1"/>
  <c r="M450" i="6" s="1"/>
  <c r="O354" i="6"/>
  <c r="L354" i="6" a="1"/>
  <c r="L354" i="6" s="1"/>
  <c r="M354" i="6" s="1"/>
  <c r="O222" i="6"/>
  <c r="L222" i="6" a="1"/>
  <c r="L222" i="6" s="1"/>
  <c r="M222" i="6" s="1"/>
  <c r="O102" i="6"/>
  <c r="L102" i="6" a="1"/>
  <c r="L102" i="6" s="1"/>
  <c r="M102" i="6" s="1"/>
  <c r="O1438" i="6"/>
  <c r="L1438" i="6" a="1"/>
  <c r="L1438" i="6" s="1"/>
  <c r="M1438" i="6" s="1"/>
  <c r="O1366" i="6"/>
  <c r="L1366" i="6" a="1"/>
  <c r="L1366" i="6" s="1"/>
  <c r="M1366" i="6" s="1"/>
  <c r="O1282" i="6"/>
  <c r="L1282" i="6" a="1"/>
  <c r="L1282" i="6" s="1"/>
  <c r="M1282" i="6" s="1"/>
  <c r="O1210" i="6"/>
  <c r="L1210" i="6" a="1"/>
  <c r="L1210" i="6" s="1"/>
  <c r="M1210" i="6" s="1"/>
  <c r="O1126" i="6"/>
  <c r="L1126" i="6" a="1"/>
  <c r="L1126" i="6" s="1"/>
  <c r="M1126" i="6" s="1"/>
  <c r="O1043" i="6"/>
  <c r="L1043" i="6" a="1"/>
  <c r="L1043" i="6" s="1"/>
  <c r="M1043" i="6" s="1"/>
  <c r="O960" i="6"/>
  <c r="L960" i="6" a="1"/>
  <c r="L960" i="6" s="1"/>
  <c r="M960" i="6" s="1"/>
  <c r="O900" i="6"/>
  <c r="L900" i="6" a="1"/>
  <c r="L900" i="6" s="1"/>
  <c r="M900" i="6" s="1"/>
  <c r="O829" i="6"/>
  <c r="L829" i="6" a="1"/>
  <c r="L829" i="6" s="1"/>
  <c r="M829" i="6" s="1"/>
  <c r="O733" i="6"/>
  <c r="L733" i="6" a="1"/>
  <c r="L733" i="6" s="1"/>
  <c r="M733" i="6" s="1"/>
  <c r="O675" i="6"/>
  <c r="L675" i="6" a="1"/>
  <c r="L675" i="6" s="1"/>
  <c r="M675" i="6" s="1"/>
  <c r="O627" i="6"/>
  <c r="L627" i="6" a="1"/>
  <c r="L627" i="6" s="1"/>
  <c r="M627" i="6" s="1"/>
  <c r="O556" i="6"/>
  <c r="L556" i="6" a="1"/>
  <c r="L556" i="6" s="1"/>
  <c r="M556" i="6" s="1"/>
  <c r="O508" i="6"/>
  <c r="L508" i="6" a="1"/>
  <c r="L508" i="6" s="1"/>
  <c r="M508" i="6" s="1"/>
  <c r="O460" i="6"/>
  <c r="L460" i="6" a="1"/>
  <c r="L460" i="6" s="1"/>
  <c r="M460" i="6" s="1"/>
  <c r="O377" i="6"/>
  <c r="L377" i="6" a="1"/>
  <c r="L377" i="6" s="1"/>
  <c r="M377" i="6" s="1"/>
  <c r="O329" i="6"/>
  <c r="L329" i="6" a="1"/>
  <c r="L329" i="6" s="1"/>
  <c r="M329" i="6" s="1"/>
  <c r="O293" i="6"/>
  <c r="L293" i="6" a="1"/>
  <c r="L293" i="6" s="1"/>
  <c r="M293" i="6" s="1"/>
  <c r="O1985" i="6"/>
  <c r="L1985" i="6" a="1"/>
  <c r="L1985" i="6" s="1"/>
  <c r="M1985" i="6" s="1"/>
  <c r="O1973" i="6"/>
  <c r="L1973" i="6" a="1"/>
  <c r="L1973" i="6" s="1"/>
  <c r="M1973" i="6" s="1"/>
  <c r="O1961" i="6"/>
  <c r="L1961" i="6" a="1"/>
  <c r="L1961" i="6" s="1"/>
  <c r="M1961" i="6" s="1"/>
  <c r="O1949" i="6"/>
  <c r="L1949" i="6" a="1"/>
  <c r="L1949" i="6" s="1"/>
  <c r="M1949" i="6" s="1"/>
  <c r="O1937" i="6"/>
  <c r="L1937" i="6" a="1"/>
  <c r="L1937" i="6" s="1"/>
  <c r="M1937" i="6" s="1"/>
  <c r="O1913" i="6"/>
  <c r="L1913" i="6" a="1"/>
  <c r="L1913" i="6" s="1"/>
  <c r="M1913" i="6" s="1"/>
  <c r="O1901" i="6"/>
  <c r="L1901" i="6" a="1"/>
  <c r="L1901" i="6" s="1"/>
  <c r="M1901" i="6" s="1"/>
  <c r="O1889" i="6"/>
  <c r="L1889" i="6" a="1"/>
  <c r="L1889" i="6" s="1"/>
  <c r="M1889" i="6" s="1"/>
  <c r="O1877" i="6"/>
  <c r="L1877" i="6" a="1"/>
  <c r="L1877" i="6" s="1"/>
  <c r="M1877" i="6" s="1"/>
  <c r="O1865" i="6"/>
  <c r="L1865" i="6" a="1"/>
  <c r="L1865" i="6" s="1"/>
  <c r="M1865" i="6" s="1"/>
  <c r="O1841" i="6"/>
  <c r="L1841" i="6" a="1"/>
  <c r="L1841" i="6" s="1"/>
  <c r="M1841" i="6" s="1"/>
  <c r="O1829" i="6"/>
  <c r="L1829" i="6" a="1"/>
  <c r="L1829" i="6" s="1"/>
  <c r="M1829" i="6" s="1"/>
  <c r="O1817" i="6"/>
  <c r="L1817" i="6" a="1"/>
  <c r="L1817" i="6" s="1"/>
  <c r="M1817" i="6" s="1"/>
  <c r="O1805" i="6"/>
  <c r="L1805" i="6" a="1"/>
  <c r="L1805" i="6" s="1"/>
  <c r="M1805" i="6" s="1"/>
  <c r="O1793" i="6"/>
  <c r="L1793" i="6" a="1"/>
  <c r="L1793" i="6" s="1"/>
  <c r="M1793" i="6" s="1"/>
  <c r="O1769" i="6"/>
  <c r="L1769" i="6" a="1"/>
  <c r="L1769" i="6" s="1"/>
  <c r="M1769" i="6" s="1"/>
  <c r="O1757" i="6"/>
  <c r="L1757" i="6" a="1"/>
  <c r="L1757" i="6" s="1"/>
  <c r="M1757" i="6" s="1"/>
  <c r="O1733" i="6"/>
  <c r="L1733" i="6" a="1"/>
  <c r="L1733" i="6" s="1"/>
  <c r="M1733" i="6" s="1"/>
  <c r="O1721" i="6"/>
  <c r="L1721" i="6" a="1"/>
  <c r="L1721" i="6" s="1"/>
  <c r="M1721" i="6" s="1"/>
  <c r="O1697" i="6"/>
  <c r="L1697" i="6" a="1"/>
  <c r="L1697" i="6" s="1"/>
  <c r="M1697" i="6" s="1"/>
  <c r="O1685" i="6"/>
  <c r="L1685" i="6" a="1"/>
  <c r="L1685" i="6" s="1"/>
  <c r="M1685" i="6" s="1"/>
  <c r="O1673" i="6"/>
  <c r="L1673" i="6" a="1"/>
  <c r="L1673" i="6" s="1"/>
  <c r="M1673" i="6" s="1"/>
  <c r="O1661" i="6"/>
  <c r="L1661" i="6" a="1"/>
  <c r="L1661" i="6" s="1"/>
  <c r="M1661" i="6" s="1"/>
  <c r="O1637" i="6"/>
  <c r="L1637" i="6" a="1"/>
  <c r="L1637" i="6" s="1"/>
  <c r="M1637" i="6" s="1"/>
  <c r="O1625" i="6"/>
  <c r="L1625" i="6" a="1"/>
  <c r="L1625" i="6" s="1"/>
  <c r="M1625" i="6" s="1"/>
  <c r="O1613" i="6"/>
  <c r="L1613" i="6" a="1"/>
  <c r="L1613" i="6" s="1"/>
  <c r="M1613" i="6" s="1"/>
  <c r="O1601" i="6"/>
  <c r="L1601" i="6" a="1"/>
  <c r="L1601" i="6" s="1"/>
  <c r="M1601" i="6" s="1"/>
  <c r="O1589" i="6"/>
  <c r="L1589" i="6" a="1"/>
  <c r="L1589" i="6" s="1"/>
  <c r="M1589" i="6" s="1"/>
  <c r="O1567" i="6"/>
  <c r="L1567" i="6" a="1"/>
  <c r="L1567" i="6" s="1"/>
  <c r="M1567" i="6" s="1"/>
  <c r="O1555" i="6"/>
  <c r="L1555" i="6" a="1"/>
  <c r="L1555" i="6" s="1"/>
  <c r="M1555" i="6" s="1"/>
  <c r="O1543" i="6"/>
  <c r="L1543" i="6" a="1"/>
  <c r="L1543" i="6" s="1"/>
  <c r="M1543" i="6" s="1"/>
  <c r="O1531" i="6"/>
  <c r="L1531" i="6" a="1"/>
  <c r="L1531" i="6" s="1"/>
  <c r="M1531" i="6" s="1"/>
  <c r="O1519" i="6"/>
  <c r="L1519" i="6" a="1"/>
  <c r="L1519" i="6" s="1"/>
  <c r="M1519" i="6" s="1"/>
  <c r="O1507" i="6"/>
  <c r="L1507" i="6" a="1"/>
  <c r="L1507" i="6" s="1"/>
  <c r="M1507" i="6" s="1"/>
  <c r="O1495" i="6"/>
  <c r="L1495" i="6" a="1"/>
  <c r="L1495" i="6" s="1"/>
  <c r="M1495" i="6" s="1"/>
  <c r="O1483" i="6"/>
  <c r="L1483" i="6" a="1"/>
  <c r="L1483" i="6" s="1"/>
  <c r="M1483" i="6" s="1"/>
  <c r="O1471" i="6"/>
  <c r="L1471" i="6" a="1"/>
  <c r="L1471" i="6" s="1"/>
  <c r="M1471" i="6" s="1"/>
  <c r="O1459" i="6"/>
  <c r="L1459" i="6" a="1"/>
  <c r="L1459" i="6" s="1"/>
  <c r="M1459" i="6" s="1"/>
  <c r="O1447" i="6"/>
  <c r="L1447" i="6" a="1"/>
  <c r="L1447" i="6" s="1"/>
  <c r="M1447" i="6" s="1"/>
  <c r="O1435" i="6"/>
  <c r="L1435" i="6" a="1"/>
  <c r="L1435" i="6" s="1"/>
  <c r="M1435" i="6" s="1"/>
  <c r="O1423" i="6"/>
  <c r="L1423" i="6" a="1"/>
  <c r="L1423" i="6" s="1"/>
  <c r="M1423" i="6" s="1"/>
  <c r="O1411" i="6"/>
  <c r="L1411" i="6" a="1"/>
  <c r="L1411" i="6" s="1"/>
  <c r="M1411" i="6" s="1"/>
  <c r="O1399" i="6"/>
  <c r="L1399" i="6" a="1"/>
  <c r="L1399" i="6" s="1"/>
  <c r="M1399" i="6" s="1"/>
  <c r="O1375" i="6"/>
  <c r="L1375" i="6" a="1"/>
  <c r="L1375" i="6" s="1"/>
  <c r="M1375" i="6" s="1"/>
  <c r="O1363" i="6"/>
  <c r="L1363" i="6" a="1"/>
  <c r="L1363" i="6" s="1"/>
  <c r="M1363" i="6" s="1"/>
  <c r="O1351" i="6"/>
  <c r="L1351" i="6" a="1"/>
  <c r="L1351" i="6" s="1"/>
  <c r="M1351" i="6" s="1"/>
  <c r="O1339" i="6"/>
  <c r="L1339" i="6" a="1"/>
  <c r="L1339" i="6" s="1"/>
  <c r="M1339" i="6" s="1"/>
  <c r="O1327" i="6"/>
  <c r="L1327" i="6" a="1"/>
  <c r="L1327" i="6" s="1"/>
  <c r="M1327" i="6" s="1"/>
  <c r="O1315" i="6"/>
  <c r="L1315" i="6" a="1"/>
  <c r="L1315" i="6" s="1"/>
  <c r="M1315" i="6" s="1"/>
  <c r="O1303" i="6"/>
  <c r="L1303" i="6" a="1"/>
  <c r="L1303" i="6" s="1"/>
  <c r="M1303" i="6" s="1"/>
  <c r="O1291" i="6"/>
  <c r="L1291" i="6" a="1"/>
  <c r="L1291" i="6" s="1"/>
  <c r="M1291" i="6" s="1"/>
  <c r="O1279" i="6"/>
  <c r="L1279" i="6" a="1"/>
  <c r="L1279" i="6" s="1"/>
  <c r="M1279" i="6" s="1"/>
  <c r="O1267" i="6"/>
  <c r="L1267" i="6" a="1"/>
  <c r="L1267" i="6" s="1"/>
  <c r="M1267" i="6" s="1"/>
  <c r="O1255" i="6"/>
  <c r="L1255" i="6" a="1"/>
  <c r="L1255" i="6" s="1"/>
  <c r="M1255" i="6" s="1"/>
  <c r="O1243" i="6"/>
  <c r="L1243" i="6" a="1"/>
  <c r="L1243" i="6" s="1"/>
  <c r="M1243" i="6" s="1"/>
  <c r="O1231" i="6"/>
  <c r="L1231" i="6" a="1"/>
  <c r="L1231" i="6" s="1"/>
  <c r="M1231" i="6" s="1"/>
  <c r="O1219" i="6"/>
  <c r="L1219" i="6" a="1"/>
  <c r="L1219" i="6" s="1"/>
  <c r="M1219" i="6" s="1"/>
  <c r="O1207" i="6"/>
  <c r="L1207" i="6" a="1"/>
  <c r="L1207" i="6" s="1"/>
  <c r="M1207" i="6" s="1"/>
  <c r="O1195" i="6"/>
  <c r="L1195" i="6" a="1"/>
  <c r="L1195" i="6" s="1"/>
  <c r="M1195" i="6" s="1"/>
  <c r="O1183" i="6"/>
  <c r="L1183" i="6" a="1"/>
  <c r="L1183" i="6" s="1"/>
  <c r="M1183" i="6" s="1"/>
  <c r="O1171" i="6"/>
  <c r="L1171" i="6" a="1"/>
  <c r="L1171" i="6" s="1"/>
  <c r="M1171" i="6" s="1"/>
  <c r="O1159" i="6"/>
  <c r="L1159" i="6" a="1"/>
  <c r="L1159" i="6" s="1"/>
  <c r="M1159" i="6" s="1"/>
  <c r="O1147" i="6"/>
  <c r="L1147" i="6" a="1"/>
  <c r="L1147" i="6" s="1"/>
  <c r="M1147" i="6" s="1"/>
  <c r="O1135" i="6"/>
  <c r="L1135" i="6" a="1"/>
  <c r="L1135" i="6" s="1"/>
  <c r="M1135" i="6" s="1"/>
  <c r="O1123" i="6"/>
  <c r="L1123" i="6" a="1"/>
  <c r="L1123" i="6" s="1"/>
  <c r="M1123" i="6" s="1"/>
  <c r="O1111" i="6"/>
  <c r="L1111" i="6" a="1"/>
  <c r="L1111" i="6" s="1"/>
  <c r="M1111" i="6" s="1"/>
  <c r="O1099" i="6"/>
  <c r="L1099" i="6" a="1"/>
  <c r="L1099" i="6" s="1"/>
  <c r="M1099" i="6" s="1"/>
  <c r="O1088" i="6"/>
  <c r="L1088" i="6" a="1"/>
  <c r="L1088" i="6" s="1"/>
  <c r="M1088" i="6" s="1"/>
  <c r="O1076" i="6"/>
  <c r="L1076" i="6" a="1"/>
  <c r="L1076" i="6" s="1"/>
  <c r="M1076" i="6" s="1"/>
  <c r="O1064" i="6"/>
  <c r="L1064" i="6" a="1"/>
  <c r="L1064" i="6" s="1"/>
  <c r="M1064" i="6" s="1"/>
  <c r="O1052" i="6"/>
  <c r="L1052" i="6" a="1"/>
  <c r="L1052" i="6" s="1"/>
  <c r="M1052" i="6" s="1"/>
  <c r="O1040" i="6"/>
  <c r="L1040" i="6" a="1"/>
  <c r="L1040" i="6" s="1"/>
  <c r="M1040" i="6" s="1"/>
  <c r="O1029" i="6"/>
  <c r="L1029" i="6" a="1"/>
  <c r="L1029" i="6" s="1"/>
  <c r="M1029" i="6" s="1"/>
  <c r="O1017" i="6"/>
  <c r="L1017" i="6" a="1"/>
  <c r="L1017" i="6" s="1"/>
  <c r="M1017" i="6" s="1"/>
  <c r="O1005" i="6"/>
  <c r="L1005" i="6" a="1"/>
  <c r="L1005" i="6" s="1"/>
  <c r="M1005" i="6" s="1"/>
  <c r="O993" i="6"/>
  <c r="L993" i="6" a="1"/>
  <c r="L993" i="6" s="1"/>
  <c r="M993" i="6" s="1"/>
  <c r="O981" i="6"/>
  <c r="L981" i="6" a="1"/>
  <c r="L981" i="6" s="1"/>
  <c r="M981" i="6" s="1"/>
  <c r="O969" i="6"/>
  <c r="L969" i="6" a="1"/>
  <c r="L969" i="6" s="1"/>
  <c r="M969" i="6" s="1"/>
  <c r="O957" i="6"/>
  <c r="L957" i="6" a="1"/>
  <c r="L957" i="6" s="1"/>
  <c r="M957" i="6" s="1"/>
  <c r="O945" i="6"/>
  <c r="L945" i="6" a="1"/>
  <c r="L945" i="6" s="1"/>
  <c r="M945" i="6" s="1"/>
  <c r="O933" i="6"/>
  <c r="L933" i="6" a="1"/>
  <c r="L933" i="6" s="1"/>
  <c r="M933" i="6" s="1"/>
  <c r="O921" i="6"/>
  <c r="L921" i="6" a="1"/>
  <c r="L921" i="6" s="1"/>
  <c r="M921" i="6" s="1"/>
  <c r="O909" i="6"/>
  <c r="L909" i="6" a="1"/>
  <c r="L909" i="6" s="1"/>
  <c r="M909" i="6" s="1"/>
  <c r="O897" i="6"/>
  <c r="L897" i="6" a="1"/>
  <c r="L897" i="6" s="1"/>
  <c r="M897" i="6" s="1"/>
  <c r="O885" i="6"/>
  <c r="L885" i="6" a="1"/>
  <c r="L885" i="6" s="1"/>
  <c r="M885" i="6" s="1"/>
  <c r="O873" i="6"/>
  <c r="L873" i="6" a="1"/>
  <c r="L873" i="6" s="1"/>
  <c r="M873" i="6" s="1"/>
  <c r="O861" i="6"/>
  <c r="L861" i="6" a="1"/>
  <c r="L861" i="6" s="1"/>
  <c r="M861" i="6" s="1"/>
  <c r="O849" i="6"/>
  <c r="L849" i="6" a="1"/>
  <c r="L849" i="6" s="1"/>
  <c r="M849" i="6" s="1"/>
  <c r="O838" i="6"/>
  <c r="L838" i="6" a="1"/>
  <c r="L838" i="6" s="1"/>
  <c r="M838" i="6" s="1"/>
  <c r="O826" i="6"/>
  <c r="L826" i="6" a="1"/>
  <c r="L826" i="6" s="1"/>
  <c r="M826" i="6" s="1"/>
  <c r="O814" i="6"/>
  <c r="L814" i="6" a="1"/>
  <c r="L814" i="6" s="1"/>
  <c r="M814" i="6" s="1"/>
  <c r="O802" i="6"/>
  <c r="L802" i="6" a="1"/>
  <c r="L802" i="6" s="1"/>
  <c r="M802" i="6" s="1"/>
  <c r="O790" i="6"/>
  <c r="L790" i="6" a="1"/>
  <c r="L790" i="6" s="1"/>
  <c r="M790" i="6" s="1"/>
  <c r="O778" i="6"/>
  <c r="L778" i="6" a="1"/>
  <c r="L778" i="6" s="1"/>
  <c r="M778" i="6" s="1"/>
  <c r="O766" i="6"/>
  <c r="L766" i="6" a="1"/>
  <c r="L766" i="6" s="1"/>
  <c r="M766" i="6" s="1"/>
  <c r="O754" i="6"/>
  <c r="L754" i="6" a="1"/>
  <c r="L754" i="6" s="1"/>
  <c r="M754" i="6" s="1"/>
  <c r="O742" i="6"/>
  <c r="L742" i="6" a="1"/>
  <c r="L742" i="6" s="1"/>
  <c r="M742" i="6" s="1"/>
  <c r="O730" i="6"/>
  <c r="L730" i="6" a="1"/>
  <c r="L730" i="6" s="1"/>
  <c r="M730" i="6" s="1"/>
  <c r="O719" i="6"/>
  <c r="L719" i="6" a="1"/>
  <c r="L719" i="6" s="1"/>
  <c r="M719" i="6" s="1"/>
  <c r="O707" i="6"/>
  <c r="L707" i="6" a="1"/>
  <c r="L707" i="6" s="1"/>
  <c r="M707" i="6" s="1"/>
  <c r="O695" i="6"/>
  <c r="L695" i="6" a="1"/>
  <c r="L695" i="6" s="1"/>
  <c r="M695" i="6" s="1"/>
  <c r="O683" i="6"/>
  <c r="L683" i="6" a="1"/>
  <c r="L683" i="6" s="1"/>
  <c r="M683" i="6" s="1"/>
  <c r="O672" i="6"/>
  <c r="L672" i="6" a="1"/>
  <c r="L672" i="6" s="1"/>
  <c r="M672" i="6" s="1"/>
  <c r="O660" i="6"/>
  <c r="L660" i="6" a="1"/>
  <c r="L660" i="6" s="1"/>
  <c r="M660" i="6" s="1"/>
  <c r="O648" i="6"/>
  <c r="L648" i="6" a="1"/>
  <c r="L648" i="6" s="1"/>
  <c r="M648" i="6" s="1"/>
  <c r="O636" i="6"/>
  <c r="L636" i="6" a="1"/>
  <c r="L636" i="6" s="1"/>
  <c r="M636" i="6" s="1"/>
  <c r="O624" i="6"/>
  <c r="L624" i="6" a="1"/>
  <c r="L624" i="6" s="1"/>
  <c r="M624" i="6" s="1"/>
  <c r="O612" i="6"/>
  <c r="L612" i="6" a="1"/>
  <c r="L612" i="6" s="1"/>
  <c r="M612" i="6" s="1"/>
  <c r="O600" i="6"/>
  <c r="L600" i="6" a="1"/>
  <c r="L600" i="6" s="1"/>
  <c r="M600" i="6" s="1"/>
  <c r="O588" i="6"/>
  <c r="L588" i="6" a="1"/>
  <c r="L588" i="6" s="1"/>
  <c r="M588" i="6" s="1"/>
  <c r="O576" i="6"/>
  <c r="L576" i="6" a="1"/>
  <c r="L576" i="6" s="1"/>
  <c r="M576" i="6" s="1"/>
  <c r="O565" i="6"/>
  <c r="L565" i="6" a="1"/>
  <c r="L565" i="6" s="1"/>
  <c r="M565" i="6" s="1"/>
  <c r="O553" i="6"/>
  <c r="L553" i="6" a="1"/>
  <c r="L553" i="6" s="1"/>
  <c r="M553" i="6" s="1"/>
  <c r="O541" i="6"/>
  <c r="L541" i="6" a="1"/>
  <c r="L541" i="6" s="1"/>
  <c r="M541" i="6" s="1"/>
  <c r="O529" i="6"/>
  <c r="L529" i="6" a="1"/>
  <c r="L529" i="6" s="1"/>
  <c r="M529" i="6" s="1"/>
  <c r="O517" i="6"/>
  <c r="L517" i="6" a="1"/>
  <c r="L517" i="6" s="1"/>
  <c r="M517" i="6" s="1"/>
  <c r="O505" i="6"/>
  <c r="L505" i="6" a="1"/>
  <c r="L505" i="6" s="1"/>
  <c r="M505" i="6" s="1"/>
  <c r="O493" i="6"/>
  <c r="L493" i="6" a="1"/>
  <c r="L493" i="6" s="1"/>
  <c r="M493" i="6" s="1"/>
  <c r="O481" i="6"/>
  <c r="L481" i="6" a="1"/>
  <c r="L481" i="6" s="1"/>
  <c r="M481" i="6" s="1"/>
  <c r="O469" i="6"/>
  <c r="L469" i="6" a="1"/>
  <c r="L469" i="6" s="1"/>
  <c r="M469" i="6" s="1"/>
  <c r="O457" i="6"/>
  <c r="L457" i="6" a="1"/>
  <c r="L457" i="6" s="1"/>
  <c r="M457" i="6" s="1"/>
  <c r="O446" i="6"/>
  <c r="L446" i="6" a="1"/>
  <c r="L446" i="6" s="1"/>
  <c r="M446" i="6" s="1"/>
  <c r="O434" i="6"/>
  <c r="L434" i="6" a="1"/>
  <c r="L434" i="6" s="1"/>
  <c r="M434" i="6" s="1"/>
  <c r="O422" i="6"/>
  <c r="L422" i="6" a="1"/>
  <c r="L422" i="6" s="1"/>
  <c r="M422" i="6" s="1"/>
  <c r="O410" i="6"/>
  <c r="L410" i="6" a="1"/>
  <c r="L410" i="6" s="1"/>
  <c r="M410" i="6" s="1"/>
  <c r="O398" i="6"/>
  <c r="L398" i="6" a="1"/>
  <c r="L398" i="6" s="1"/>
  <c r="M398" i="6" s="1"/>
  <c r="O386" i="6"/>
  <c r="L386" i="6" a="1"/>
  <c r="L386" i="6" s="1"/>
  <c r="M386" i="6" s="1"/>
  <c r="O374" i="6"/>
  <c r="L374" i="6" a="1"/>
  <c r="L374" i="6" s="1"/>
  <c r="M374" i="6" s="1"/>
  <c r="O362" i="6"/>
  <c r="L362" i="6" a="1"/>
  <c r="L362" i="6" s="1"/>
  <c r="M362" i="6" s="1"/>
  <c r="O350" i="6"/>
  <c r="L350" i="6" a="1"/>
  <c r="L350" i="6" s="1"/>
  <c r="M350" i="6" s="1"/>
  <c r="O338" i="6"/>
  <c r="L338" i="6" a="1"/>
  <c r="L338" i="6" s="1"/>
  <c r="M338" i="6" s="1"/>
  <c r="O326" i="6"/>
  <c r="L326" i="6" a="1"/>
  <c r="L326" i="6" s="1"/>
  <c r="M326" i="6" s="1"/>
  <c r="O314" i="6"/>
  <c r="L314" i="6" a="1"/>
  <c r="L314" i="6" s="1"/>
  <c r="M314" i="6" s="1"/>
  <c r="O302" i="6"/>
  <c r="L302" i="6" a="1"/>
  <c r="L302" i="6" s="1"/>
  <c r="M302" i="6" s="1"/>
  <c r="O290" i="6"/>
  <c r="L290" i="6" a="1"/>
  <c r="L290" i="6" s="1"/>
  <c r="M290" i="6" s="1"/>
  <c r="O278" i="6"/>
  <c r="L278" i="6" a="1"/>
  <c r="L278" i="6" s="1"/>
  <c r="M278" i="6" s="1"/>
  <c r="O266" i="6"/>
  <c r="L266" i="6" a="1"/>
  <c r="L266" i="6" s="1"/>
  <c r="M266" i="6" s="1"/>
  <c r="O254" i="6"/>
  <c r="L254" i="6" a="1"/>
  <c r="L254" i="6" s="1"/>
  <c r="M254" i="6" s="1"/>
  <c r="O242" i="6"/>
  <c r="L242" i="6" a="1"/>
  <c r="L242" i="6" s="1"/>
  <c r="M242" i="6" s="1"/>
  <c r="O230" i="6"/>
  <c r="L230" i="6" a="1"/>
  <c r="L230" i="6" s="1"/>
  <c r="M230" i="6" s="1"/>
  <c r="O218" i="6"/>
  <c r="L218" i="6" a="1"/>
  <c r="L218" i="6" s="1"/>
  <c r="M218" i="6" s="1"/>
  <c r="O206" i="6"/>
  <c r="L206" i="6" a="1"/>
  <c r="L206" i="6" s="1"/>
  <c r="M206" i="6" s="1"/>
  <c r="O194" i="6"/>
  <c r="L194" i="6" a="1"/>
  <c r="L194" i="6" s="1"/>
  <c r="M194" i="6" s="1"/>
  <c r="O182" i="6"/>
  <c r="L182" i="6" a="1"/>
  <c r="L182" i="6" s="1"/>
  <c r="M182" i="6" s="1"/>
  <c r="O170" i="6"/>
  <c r="L170" i="6" a="1"/>
  <c r="L170" i="6" s="1"/>
  <c r="M170" i="6" s="1"/>
  <c r="O158" i="6"/>
  <c r="L158" i="6" a="1"/>
  <c r="L158" i="6" s="1"/>
  <c r="M158" i="6" s="1"/>
  <c r="O146" i="6"/>
  <c r="L146" i="6" a="1"/>
  <c r="L146" i="6" s="1"/>
  <c r="M146" i="6" s="1"/>
  <c r="O134" i="6"/>
  <c r="L134" i="6" a="1"/>
  <c r="L134" i="6" s="1"/>
  <c r="M134" i="6" s="1"/>
  <c r="O122" i="6"/>
  <c r="L122" i="6" a="1"/>
  <c r="L122" i="6" s="1"/>
  <c r="M122" i="6" s="1"/>
  <c r="O110" i="6"/>
  <c r="L110" i="6" a="1"/>
  <c r="L110" i="6" s="1"/>
  <c r="M110" i="6" s="1"/>
  <c r="O98" i="6"/>
  <c r="L98" i="6" a="1"/>
  <c r="L98" i="6" s="1"/>
  <c r="M98" i="6" s="1"/>
  <c r="O86" i="6"/>
  <c r="L86" i="6" a="1"/>
  <c r="L86" i="6" s="1"/>
  <c r="M86" i="6" s="1"/>
  <c r="O74" i="6"/>
  <c r="L74" i="6" a="1"/>
  <c r="L74" i="6" s="1"/>
  <c r="M74" i="6" s="1"/>
  <c r="O62" i="6"/>
  <c r="L62" i="6" a="1"/>
  <c r="L62" i="6" s="1"/>
  <c r="M62" i="6" s="1"/>
  <c r="O50" i="6"/>
  <c r="L50" i="6" a="1"/>
  <c r="L50" i="6" s="1"/>
  <c r="M50" i="6" s="1"/>
  <c r="O38" i="6"/>
  <c r="L38" i="6" a="1"/>
  <c r="L38" i="6" s="1"/>
  <c r="M38" i="6" s="1"/>
  <c r="O26" i="6"/>
  <c r="L26" i="6" a="1"/>
  <c r="L26" i="6" s="1"/>
  <c r="M26" i="6" s="1"/>
  <c r="O14" i="6"/>
  <c r="L14" i="6" a="1"/>
  <c r="L14" i="6" s="1"/>
  <c r="M14" i="6" s="1"/>
  <c r="L1951" i="6" a="1"/>
  <c r="L1951" i="6" s="1"/>
  <c r="M1951" i="6" s="1"/>
  <c r="L1912" i="6" a="1"/>
  <c r="L1912" i="6" s="1"/>
  <c r="M1912" i="6" s="1"/>
  <c r="L1794" i="6" a="1"/>
  <c r="L1794" i="6" s="1"/>
  <c r="M1794" i="6" s="1"/>
  <c r="L1752" i="6" a="1"/>
  <c r="L1752" i="6" s="1"/>
  <c r="M1752" i="6" s="1"/>
  <c r="L1699" i="6" a="1"/>
  <c r="L1699" i="6" s="1"/>
  <c r="M1699" i="6" s="1"/>
  <c r="L1638" i="6" a="1"/>
  <c r="L1638" i="6" s="1"/>
  <c r="M1638" i="6" s="1"/>
  <c r="L1427" i="6" a="1"/>
  <c r="L1427" i="6" s="1"/>
  <c r="M1427" i="6" s="1"/>
  <c r="O1953" i="6"/>
  <c r="L1953" i="6" a="1"/>
  <c r="L1953" i="6" s="1"/>
  <c r="M1953" i="6" s="1"/>
  <c r="O1797" i="6"/>
  <c r="L1797" i="6" a="1"/>
  <c r="L1797" i="6" s="1"/>
  <c r="M1797" i="6" s="1"/>
  <c r="O1605" i="6"/>
  <c r="L1605" i="6" a="1"/>
  <c r="L1605" i="6" s="1"/>
  <c r="M1605" i="6" s="1"/>
  <c r="O1451" i="6"/>
  <c r="L1451" i="6" a="1"/>
  <c r="L1451" i="6" s="1"/>
  <c r="M1451" i="6" s="1"/>
  <c r="O1259" i="6"/>
  <c r="L1259" i="6" a="1"/>
  <c r="L1259" i="6" s="1"/>
  <c r="M1259" i="6" s="1"/>
  <c r="O1044" i="6"/>
  <c r="L1044" i="6" a="1"/>
  <c r="L1044" i="6" s="1"/>
  <c r="M1044" i="6" s="1"/>
  <c r="O806" i="6"/>
  <c r="L806" i="6" a="1"/>
  <c r="L806" i="6" s="1"/>
  <c r="M806" i="6" s="1"/>
  <c r="O509" i="6"/>
  <c r="L509" i="6" a="1"/>
  <c r="L509" i="6" s="1"/>
  <c r="M509" i="6" s="1"/>
  <c r="O1976" i="6"/>
  <c r="L1976" i="6" a="1"/>
  <c r="L1976" i="6" s="1"/>
  <c r="M1976" i="6" s="1"/>
  <c r="O1868" i="6"/>
  <c r="L1868" i="6" a="1"/>
  <c r="L1868" i="6" s="1"/>
  <c r="M1868" i="6" s="1"/>
  <c r="O1772" i="6"/>
  <c r="L1772" i="6" a="1"/>
  <c r="L1772" i="6" s="1"/>
  <c r="M1772" i="6" s="1"/>
  <c r="O1652" i="6"/>
  <c r="L1652" i="6" a="1"/>
  <c r="L1652" i="6" s="1"/>
  <c r="M1652" i="6" s="1"/>
  <c r="O1426" i="6"/>
  <c r="L1426" i="6" a="1"/>
  <c r="L1426" i="6" s="1"/>
  <c r="M1426" i="6" s="1"/>
  <c r="O1342" i="6"/>
  <c r="L1342" i="6" a="1"/>
  <c r="L1342" i="6" s="1"/>
  <c r="M1342" i="6" s="1"/>
  <c r="O1258" i="6"/>
  <c r="L1258" i="6" a="1"/>
  <c r="L1258" i="6" s="1"/>
  <c r="M1258" i="6" s="1"/>
  <c r="O1150" i="6"/>
  <c r="L1150" i="6" a="1"/>
  <c r="L1150" i="6" s="1"/>
  <c r="M1150" i="6" s="1"/>
  <c r="O1067" i="6"/>
  <c r="L1067" i="6" a="1"/>
  <c r="L1067" i="6" s="1"/>
  <c r="M1067" i="6" s="1"/>
  <c r="O1008" i="6"/>
  <c r="L1008" i="6" a="1"/>
  <c r="L1008" i="6" s="1"/>
  <c r="M1008" i="6" s="1"/>
  <c r="O948" i="6"/>
  <c r="L948" i="6" a="1"/>
  <c r="L948" i="6" s="1"/>
  <c r="M948" i="6" s="1"/>
  <c r="O864" i="6"/>
  <c r="L864" i="6" a="1"/>
  <c r="L864" i="6" s="1"/>
  <c r="M864" i="6" s="1"/>
  <c r="O781" i="6"/>
  <c r="L781" i="6" a="1"/>
  <c r="L781" i="6" s="1"/>
  <c r="M781" i="6" s="1"/>
  <c r="O698" i="6"/>
  <c r="L698" i="6" a="1"/>
  <c r="L698" i="6" s="1"/>
  <c r="M698" i="6" s="1"/>
  <c r="O639" i="6"/>
  <c r="L639" i="6" a="1"/>
  <c r="L639" i="6" s="1"/>
  <c r="M639" i="6" s="1"/>
  <c r="O591" i="6"/>
  <c r="L591" i="6" a="1"/>
  <c r="L591" i="6" s="1"/>
  <c r="M591" i="6" s="1"/>
  <c r="O567" i="6"/>
  <c r="L567" i="6" a="1"/>
  <c r="L567" i="6" s="1"/>
  <c r="M567" i="6" s="1"/>
  <c r="O520" i="6"/>
  <c r="L520" i="6" a="1"/>
  <c r="L520" i="6" s="1"/>
  <c r="M520" i="6" s="1"/>
  <c r="O472" i="6"/>
  <c r="L472" i="6" a="1"/>
  <c r="L472" i="6" s="1"/>
  <c r="M472" i="6" s="1"/>
  <c r="O425" i="6"/>
  <c r="L425" i="6" a="1"/>
  <c r="L425" i="6" s="1"/>
  <c r="M425" i="6" s="1"/>
  <c r="O341" i="6"/>
  <c r="L341" i="6" a="1"/>
  <c r="L341" i="6" s="1"/>
  <c r="M341" i="6" s="1"/>
  <c r="O269" i="6"/>
  <c r="L269" i="6" a="1"/>
  <c r="L269" i="6" s="1"/>
  <c r="M269" i="6" s="1"/>
  <c r="O2032" i="6"/>
  <c r="L2032" i="6" a="1"/>
  <c r="L2032" i="6" s="1"/>
  <c r="M2032" i="6" s="1"/>
  <c r="O2020" i="6"/>
  <c r="L2020" i="6" a="1"/>
  <c r="L2020" i="6" s="1"/>
  <c r="M2020" i="6" s="1"/>
  <c r="O2008" i="6"/>
  <c r="L2008" i="6" a="1"/>
  <c r="L2008" i="6" s="1"/>
  <c r="M2008" i="6" s="1"/>
  <c r="O1996" i="6"/>
  <c r="L1996" i="6" a="1"/>
  <c r="L1996" i="6" s="1"/>
  <c r="M1996" i="6" s="1"/>
  <c r="O1972" i="6"/>
  <c r="L1972" i="6" a="1"/>
  <c r="L1972" i="6" s="1"/>
  <c r="M1972" i="6" s="1"/>
  <c r="O1960" i="6"/>
  <c r="L1960" i="6" a="1"/>
  <c r="L1960" i="6" s="1"/>
  <c r="M1960" i="6" s="1"/>
  <c r="O1948" i="6"/>
  <c r="L1948" i="6" a="1"/>
  <c r="L1948" i="6" s="1"/>
  <c r="M1948" i="6" s="1"/>
  <c r="O1936" i="6"/>
  <c r="L1936" i="6" a="1"/>
  <c r="L1936" i="6" s="1"/>
  <c r="M1936" i="6" s="1"/>
  <c r="O1924" i="6"/>
  <c r="L1924" i="6" a="1"/>
  <c r="L1924" i="6" s="1"/>
  <c r="M1924" i="6" s="1"/>
  <c r="O1900" i="6"/>
  <c r="L1900" i="6" a="1"/>
  <c r="L1900" i="6" s="1"/>
  <c r="M1900" i="6" s="1"/>
  <c r="O1888" i="6"/>
  <c r="L1888" i="6" a="1"/>
  <c r="L1888" i="6" s="1"/>
  <c r="M1888" i="6" s="1"/>
  <c r="O1876" i="6"/>
  <c r="L1876" i="6" a="1"/>
  <c r="L1876" i="6" s="1"/>
  <c r="M1876" i="6" s="1"/>
  <c r="O1864" i="6"/>
  <c r="L1864" i="6" a="1"/>
  <c r="L1864" i="6" s="1"/>
  <c r="M1864" i="6" s="1"/>
  <c r="O1852" i="6"/>
  <c r="L1852" i="6" a="1"/>
  <c r="L1852" i="6" s="1"/>
  <c r="M1852" i="6" s="1"/>
  <c r="O1828" i="6"/>
  <c r="L1828" i="6" a="1"/>
  <c r="L1828" i="6" s="1"/>
  <c r="M1828" i="6" s="1"/>
  <c r="O1816" i="6"/>
  <c r="L1816" i="6" a="1"/>
  <c r="L1816" i="6" s="1"/>
  <c r="M1816" i="6" s="1"/>
  <c r="O1804" i="6"/>
  <c r="L1804" i="6" a="1"/>
  <c r="L1804" i="6" s="1"/>
  <c r="M1804" i="6" s="1"/>
  <c r="O1792" i="6"/>
  <c r="L1792" i="6" a="1"/>
  <c r="L1792" i="6" s="1"/>
  <c r="M1792" i="6" s="1"/>
  <c r="O1780" i="6"/>
  <c r="L1780" i="6" a="1"/>
  <c r="L1780" i="6" s="1"/>
  <c r="M1780" i="6" s="1"/>
  <c r="O1768" i="6"/>
  <c r="L1768" i="6" a="1"/>
  <c r="L1768" i="6" s="1"/>
  <c r="M1768" i="6" s="1"/>
  <c r="O1756" i="6"/>
  <c r="L1756" i="6" a="1"/>
  <c r="L1756" i="6" s="1"/>
  <c r="M1756" i="6" s="1"/>
  <c r="O1744" i="6"/>
  <c r="L1744" i="6" a="1"/>
  <c r="L1744" i="6" s="1"/>
  <c r="M1744" i="6" s="1"/>
  <c r="O1732" i="6"/>
  <c r="L1732" i="6" a="1"/>
  <c r="L1732" i="6" s="1"/>
  <c r="M1732" i="6" s="1"/>
  <c r="O1720" i="6"/>
  <c r="L1720" i="6" a="1"/>
  <c r="L1720" i="6" s="1"/>
  <c r="M1720" i="6" s="1"/>
  <c r="O1708" i="6"/>
  <c r="L1708" i="6" a="1"/>
  <c r="L1708" i="6" s="1"/>
  <c r="M1708" i="6" s="1"/>
  <c r="O1696" i="6"/>
  <c r="L1696" i="6" a="1"/>
  <c r="L1696" i="6" s="1"/>
  <c r="M1696" i="6" s="1"/>
  <c r="O1684" i="6"/>
  <c r="L1684" i="6" a="1"/>
  <c r="L1684" i="6" s="1"/>
  <c r="M1684" i="6" s="1"/>
  <c r="O1672" i="6"/>
  <c r="L1672" i="6" a="1"/>
  <c r="L1672" i="6" s="1"/>
  <c r="M1672" i="6" s="1"/>
  <c r="O1660" i="6"/>
  <c r="L1660" i="6" a="1"/>
  <c r="L1660" i="6" s="1"/>
  <c r="M1660" i="6" s="1"/>
  <c r="O1636" i="6"/>
  <c r="L1636" i="6" a="1"/>
  <c r="L1636" i="6" s="1"/>
  <c r="M1636" i="6" s="1"/>
  <c r="O1612" i="6"/>
  <c r="L1612" i="6" a="1"/>
  <c r="L1612" i="6" s="1"/>
  <c r="M1612" i="6" s="1"/>
  <c r="O1600" i="6"/>
  <c r="L1600" i="6" a="1"/>
  <c r="L1600" i="6" s="1"/>
  <c r="M1600" i="6" s="1"/>
  <c r="O1588" i="6"/>
  <c r="L1588" i="6" a="1"/>
  <c r="L1588" i="6" s="1"/>
  <c r="M1588" i="6" s="1"/>
  <c r="O1578" i="6"/>
  <c r="L1578" i="6" a="1"/>
  <c r="L1578" i="6" s="1"/>
  <c r="M1578" i="6" s="1"/>
  <c r="O1566" i="6"/>
  <c r="L1566" i="6" a="1"/>
  <c r="L1566" i="6" s="1"/>
  <c r="M1566" i="6" s="1"/>
  <c r="O1554" i="6"/>
  <c r="L1554" i="6" a="1"/>
  <c r="L1554" i="6" s="1"/>
  <c r="M1554" i="6" s="1"/>
  <c r="O1542" i="6"/>
  <c r="L1542" i="6" a="1"/>
  <c r="L1542" i="6" s="1"/>
  <c r="M1542" i="6" s="1"/>
  <c r="O1530" i="6"/>
  <c r="L1530" i="6" a="1"/>
  <c r="L1530" i="6" s="1"/>
  <c r="M1530" i="6" s="1"/>
  <c r="O1518" i="6"/>
  <c r="L1518" i="6" a="1"/>
  <c r="L1518" i="6" s="1"/>
  <c r="M1518" i="6" s="1"/>
  <c r="O1506" i="6"/>
  <c r="L1506" i="6" a="1"/>
  <c r="L1506" i="6" s="1"/>
  <c r="M1506" i="6" s="1"/>
  <c r="O1494" i="6"/>
  <c r="L1494" i="6" a="1"/>
  <c r="L1494" i="6" s="1"/>
  <c r="M1494" i="6" s="1"/>
  <c r="O1482" i="6"/>
  <c r="L1482" i="6" a="1"/>
  <c r="L1482" i="6" s="1"/>
  <c r="M1482" i="6" s="1"/>
  <c r="O1458" i="6"/>
  <c r="L1458" i="6" a="1"/>
  <c r="L1458" i="6" s="1"/>
  <c r="M1458" i="6" s="1"/>
  <c r="O1446" i="6"/>
  <c r="L1446" i="6" a="1"/>
  <c r="L1446" i="6" s="1"/>
  <c r="M1446" i="6" s="1"/>
  <c r="O1434" i="6"/>
  <c r="L1434" i="6" a="1"/>
  <c r="L1434" i="6" s="1"/>
  <c r="M1434" i="6" s="1"/>
  <c r="O1422" i="6"/>
  <c r="L1422" i="6" a="1"/>
  <c r="L1422" i="6" s="1"/>
  <c r="M1422" i="6" s="1"/>
  <c r="O1410" i="6"/>
  <c r="L1410" i="6" a="1"/>
  <c r="L1410" i="6" s="1"/>
  <c r="M1410" i="6" s="1"/>
  <c r="O1398" i="6"/>
  <c r="L1398" i="6" a="1"/>
  <c r="L1398" i="6" s="1"/>
  <c r="M1398" i="6" s="1"/>
  <c r="O1386" i="6"/>
  <c r="L1386" i="6" a="1"/>
  <c r="L1386" i="6" s="1"/>
  <c r="M1386" i="6" s="1"/>
  <c r="O1374" i="6"/>
  <c r="L1374" i="6" a="1"/>
  <c r="L1374" i="6" s="1"/>
  <c r="M1374" i="6" s="1"/>
  <c r="O1350" i="6"/>
  <c r="L1350" i="6" a="1"/>
  <c r="L1350" i="6" s="1"/>
  <c r="M1350" i="6" s="1"/>
  <c r="O1338" i="6"/>
  <c r="L1338" i="6" a="1"/>
  <c r="L1338" i="6" s="1"/>
  <c r="M1338" i="6" s="1"/>
  <c r="O1326" i="6"/>
  <c r="L1326" i="6" a="1"/>
  <c r="L1326" i="6" s="1"/>
  <c r="M1326" i="6" s="1"/>
  <c r="O1314" i="6"/>
  <c r="L1314" i="6" a="1"/>
  <c r="L1314" i="6" s="1"/>
  <c r="M1314" i="6" s="1"/>
  <c r="O1302" i="6"/>
  <c r="L1302" i="6" a="1"/>
  <c r="L1302" i="6" s="1"/>
  <c r="M1302" i="6" s="1"/>
  <c r="O1290" i="6"/>
  <c r="L1290" i="6" a="1"/>
  <c r="L1290" i="6" s="1"/>
  <c r="M1290" i="6" s="1"/>
  <c r="O1278" i="6"/>
  <c r="L1278" i="6" a="1"/>
  <c r="L1278" i="6" s="1"/>
  <c r="M1278" i="6" s="1"/>
  <c r="O1266" i="6"/>
  <c r="L1266" i="6" a="1"/>
  <c r="L1266" i="6" s="1"/>
  <c r="M1266" i="6" s="1"/>
  <c r="O1254" i="6"/>
  <c r="L1254" i="6" a="1"/>
  <c r="L1254" i="6" s="1"/>
  <c r="M1254" i="6" s="1"/>
  <c r="O1242" i="6"/>
  <c r="L1242" i="6" a="1"/>
  <c r="L1242" i="6" s="1"/>
  <c r="M1242" i="6" s="1"/>
  <c r="O1230" i="6"/>
  <c r="L1230" i="6" a="1"/>
  <c r="L1230" i="6" s="1"/>
  <c r="M1230" i="6" s="1"/>
  <c r="O1218" i="6"/>
  <c r="L1218" i="6" a="1"/>
  <c r="L1218" i="6" s="1"/>
  <c r="M1218" i="6" s="1"/>
  <c r="O1206" i="6"/>
  <c r="L1206" i="6" a="1"/>
  <c r="L1206" i="6" s="1"/>
  <c r="M1206" i="6" s="1"/>
  <c r="O1194" i="6"/>
  <c r="L1194" i="6" a="1"/>
  <c r="L1194" i="6" s="1"/>
  <c r="M1194" i="6" s="1"/>
  <c r="O1182" i="6"/>
  <c r="L1182" i="6" a="1"/>
  <c r="L1182" i="6" s="1"/>
  <c r="M1182" i="6" s="1"/>
  <c r="O1170" i="6"/>
  <c r="L1170" i="6" a="1"/>
  <c r="L1170" i="6" s="1"/>
  <c r="M1170" i="6" s="1"/>
  <c r="O1158" i="6"/>
  <c r="L1158" i="6" a="1"/>
  <c r="L1158" i="6" s="1"/>
  <c r="M1158" i="6" s="1"/>
  <c r="O1146" i="6"/>
  <c r="L1146" i="6" a="1"/>
  <c r="L1146" i="6" s="1"/>
  <c r="M1146" i="6" s="1"/>
  <c r="O1134" i="6"/>
  <c r="L1134" i="6" a="1"/>
  <c r="L1134" i="6" s="1"/>
  <c r="M1134" i="6" s="1"/>
  <c r="O1122" i="6"/>
  <c r="L1122" i="6" a="1"/>
  <c r="L1122" i="6" s="1"/>
  <c r="M1122" i="6" s="1"/>
  <c r="O1110" i="6"/>
  <c r="L1110" i="6" a="1"/>
  <c r="L1110" i="6" s="1"/>
  <c r="M1110" i="6" s="1"/>
  <c r="O1098" i="6"/>
  <c r="L1098" i="6" a="1"/>
  <c r="L1098" i="6" s="1"/>
  <c r="M1098" i="6" s="1"/>
  <c r="O1087" i="6"/>
  <c r="L1087" i="6" a="1"/>
  <c r="L1087" i="6" s="1"/>
  <c r="M1087" i="6" s="1"/>
  <c r="O1075" i="6"/>
  <c r="L1075" i="6" a="1"/>
  <c r="L1075" i="6" s="1"/>
  <c r="M1075" i="6" s="1"/>
  <c r="O1063" i="6"/>
  <c r="L1063" i="6" a="1"/>
  <c r="L1063" i="6" s="1"/>
  <c r="M1063" i="6" s="1"/>
  <c r="O1051" i="6"/>
  <c r="L1051" i="6" a="1"/>
  <c r="L1051" i="6" s="1"/>
  <c r="M1051" i="6" s="1"/>
  <c r="O1039" i="6"/>
  <c r="L1039" i="6" a="1"/>
  <c r="L1039" i="6" s="1"/>
  <c r="M1039" i="6" s="1"/>
  <c r="O1028" i="6"/>
  <c r="L1028" i="6" a="1"/>
  <c r="L1028" i="6" s="1"/>
  <c r="M1028" i="6" s="1"/>
  <c r="O1016" i="6"/>
  <c r="L1016" i="6" a="1"/>
  <c r="L1016" i="6" s="1"/>
  <c r="M1016" i="6" s="1"/>
  <c r="O1004" i="6"/>
  <c r="L1004" i="6" a="1"/>
  <c r="L1004" i="6" s="1"/>
  <c r="M1004" i="6" s="1"/>
  <c r="O992" i="6"/>
  <c r="L992" i="6" a="1"/>
  <c r="L992" i="6" s="1"/>
  <c r="M992" i="6" s="1"/>
  <c r="O980" i="6"/>
  <c r="L980" i="6" a="1"/>
  <c r="L980" i="6" s="1"/>
  <c r="M980" i="6" s="1"/>
  <c r="O968" i="6"/>
  <c r="L968" i="6" a="1"/>
  <c r="L968" i="6" s="1"/>
  <c r="M968" i="6" s="1"/>
  <c r="O956" i="6"/>
  <c r="L956" i="6" a="1"/>
  <c r="L956" i="6" s="1"/>
  <c r="M956" i="6" s="1"/>
  <c r="O944" i="6"/>
  <c r="L944" i="6" a="1"/>
  <c r="L944" i="6" s="1"/>
  <c r="M944" i="6" s="1"/>
  <c r="O932" i="6"/>
  <c r="L932" i="6" a="1"/>
  <c r="L932" i="6" s="1"/>
  <c r="M932" i="6" s="1"/>
  <c r="O920" i="6"/>
  <c r="L920" i="6" a="1"/>
  <c r="L920" i="6" s="1"/>
  <c r="M920" i="6" s="1"/>
  <c r="O908" i="6"/>
  <c r="L908" i="6" a="1"/>
  <c r="L908" i="6" s="1"/>
  <c r="M908" i="6" s="1"/>
  <c r="O896" i="6"/>
  <c r="L896" i="6" a="1"/>
  <c r="L896" i="6" s="1"/>
  <c r="M896" i="6" s="1"/>
  <c r="O884" i="6"/>
  <c r="L884" i="6" a="1"/>
  <c r="L884" i="6" s="1"/>
  <c r="M884" i="6" s="1"/>
  <c r="O872" i="6"/>
  <c r="L872" i="6" a="1"/>
  <c r="L872" i="6" s="1"/>
  <c r="M872" i="6" s="1"/>
  <c r="O860" i="6"/>
  <c r="L860" i="6" a="1"/>
  <c r="L860" i="6" s="1"/>
  <c r="M860" i="6" s="1"/>
  <c r="O848" i="6"/>
  <c r="L848" i="6" a="1"/>
  <c r="L848" i="6" s="1"/>
  <c r="M848" i="6" s="1"/>
  <c r="O837" i="6"/>
  <c r="L837" i="6" a="1"/>
  <c r="L837" i="6" s="1"/>
  <c r="M837" i="6" s="1"/>
  <c r="O825" i="6"/>
  <c r="L825" i="6" a="1"/>
  <c r="L825" i="6" s="1"/>
  <c r="M825" i="6" s="1"/>
  <c r="O813" i="6"/>
  <c r="L813" i="6" a="1"/>
  <c r="L813" i="6" s="1"/>
  <c r="M813" i="6" s="1"/>
  <c r="O801" i="6"/>
  <c r="L801" i="6" a="1"/>
  <c r="L801" i="6" s="1"/>
  <c r="M801" i="6" s="1"/>
  <c r="O789" i="6"/>
  <c r="L789" i="6" a="1"/>
  <c r="L789" i="6" s="1"/>
  <c r="M789" i="6" s="1"/>
  <c r="O777" i="6"/>
  <c r="L777" i="6" a="1"/>
  <c r="L777" i="6" s="1"/>
  <c r="M777" i="6" s="1"/>
  <c r="O765" i="6"/>
  <c r="L765" i="6" a="1"/>
  <c r="L765" i="6" s="1"/>
  <c r="M765" i="6" s="1"/>
  <c r="O753" i="6"/>
  <c r="L753" i="6" a="1"/>
  <c r="L753" i="6" s="1"/>
  <c r="M753" i="6" s="1"/>
  <c r="O741" i="6"/>
  <c r="L741" i="6" a="1"/>
  <c r="L741" i="6" s="1"/>
  <c r="M741" i="6" s="1"/>
  <c r="O729" i="6"/>
  <c r="L729" i="6" a="1"/>
  <c r="L729" i="6" s="1"/>
  <c r="M729" i="6" s="1"/>
  <c r="O718" i="6"/>
  <c r="L718" i="6" a="1"/>
  <c r="L718" i="6" s="1"/>
  <c r="M718" i="6" s="1"/>
  <c r="O706" i="6"/>
  <c r="L706" i="6" a="1"/>
  <c r="L706" i="6" s="1"/>
  <c r="M706" i="6" s="1"/>
  <c r="O694" i="6"/>
  <c r="L694" i="6" a="1"/>
  <c r="L694" i="6" s="1"/>
  <c r="M694" i="6" s="1"/>
  <c r="O682" i="6"/>
  <c r="L682" i="6" a="1"/>
  <c r="L682" i="6" s="1"/>
  <c r="M682" i="6" s="1"/>
  <c r="O671" i="6"/>
  <c r="L671" i="6" a="1"/>
  <c r="L671" i="6" s="1"/>
  <c r="M671" i="6" s="1"/>
  <c r="O659" i="6"/>
  <c r="L659" i="6" a="1"/>
  <c r="L659" i="6" s="1"/>
  <c r="M659" i="6" s="1"/>
  <c r="O647" i="6"/>
  <c r="L647" i="6" a="1"/>
  <c r="L647" i="6" s="1"/>
  <c r="M647" i="6" s="1"/>
  <c r="O635" i="6"/>
  <c r="L635" i="6" a="1"/>
  <c r="L635" i="6" s="1"/>
  <c r="M635" i="6" s="1"/>
  <c r="O623" i="6"/>
  <c r="L623" i="6" a="1"/>
  <c r="L623" i="6" s="1"/>
  <c r="M623" i="6" s="1"/>
  <c r="O611" i="6"/>
  <c r="L611" i="6" a="1"/>
  <c r="L611" i="6" s="1"/>
  <c r="M611" i="6" s="1"/>
  <c r="O599" i="6"/>
  <c r="L599" i="6" a="1"/>
  <c r="L599" i="6" s="1"/>
  <c r="M599" i="6" s="1"/>
  <c r="O587" i="6"/>
  <c r="L587" i="6" a="1"/>
  <c r="L587" i="6" s="1"/>
  <c r="M587" i="6" s="1"/>
  <c r="O575" i="6"/>
  <c r="L575" i="6" a="1"/>
  <c r="L575" i="6" s="1"/>
  <c r="M575" i="6" s="1"/>
  <c r="O564" i="6"/>
  <c r="L564" i="6" a="1"/>
  <c r="L564" i="6" s="1"/>
  <c r="M564" i="6" s="1"/>
  <c r="O552" i="6"/>
  <c r="L552" i="6" a="1"/>
  <c r="L552" i="6" s="1"/>
  <c r="M552" i="6" s="1"/>
  <c r="O540" i="6"/>
  <c r="L540" i="6" a="1"/>
  <c r="L540" i="6" s="1"/>
  <c r="M540" i="6" s="1"/>
  <c r="O528" i="6"/>
  <c r="L528" i="6" a="1"/>
  <c r="L528" i="6" s="1"/>
  <c r="M528" i="6" s="1"/>
  <c r="O516" i="6"/>
  <c r="L516" i="6" a="1"/>
  <c r="L516" i="6" s="1"/>
  <c r="M516" i="6" s="1"/>
  <c r="O504" i="6"/>
  <c r="L504" i="6" a="1"/>
  <c r="L504" i="6" s="1"/>
  <c r="M504" i="6" s="1"/>
  <c r="O492" i="6"/>
  <c r="L492" i="6" a="1"/>
  <c r="L492" i="6" s="1"/>
  <c r="M492" i="6" s="1"/>
  <c r="O480" i="6"/>
  <c r="L480" i="6" a="1"/>
  <c r="L480" i="6" s="1"/>
  <c r="M480" i="6" s="1"/>
  <c r="O468" i="6"/>
  <c r="L468" i="6" a="1"/>
  <c r="L468" i="6" s="1"/>
  <c r="M468" i="6" s="1"/>
  <c r="O456" i="6"/>
  <c r="L456" i="6" a="1"/>
  <c r="L456" i="6" s="1"/>
  <c r="M456" i="6" s="1"/>
  <c r="O445" i="6"/>
  <c r="L445" i="6" a="1"/>
  <c r="L445" i="6" s="1"/>
  <c r="M445" i="6" s="1"/>
  <c r="O433" i="6"/>
  <c r="L433" i="6" a="1"/>
  <c r="L433" i="6" s="1"/>
  <c r="M433" i="6" s="1"/>
  <c r="O421" i="6"/>
  <c r="L421" i="6" a="1"/>
  <c r="L421" i="6" s="1"/>
  <c r="M421" i="6" s="1"/>
  <c r="O409" i="6"/>
  <c r="L409" i="6" a="1"/>
  <c r="L409" i="6" s="1"/>
  <c r="M409" i="6" s="1"/>
  <c r="O397" i="6"/>
  <c r="L397" i="6" a="1"/>
  <c r="L397" i="6" s="1"/>
  <c r="M397" i="6" s="1"/>
  <c r="O385" i="6"/>
  <c r="L385" i="6" a="1"/>
  <c r="L385" i="6" s="1"/>
  <c r="M385" i="6" s="1"/>
  <c r="O373" i="6"/>
  <c r="L373" i="6" a="1"/>
  <c r="L373" i="6" s="1"/>
  <c r="M373" i="6" s="1"/>
  <c r="O361" i="6"/>
  <c r="L361" i="6" a="1"/>
  <c r="L361" i="6" s="1"/>
  <c r="M361" i="6" s="1"/>
  <c r="O349" i="6"/>
  <c r="L349" i="6" a="1"/>
  <c r="L349" i="6" s="1"/>
  <c r="M349" i="6" s="1"/>
  <c r="O337" i="6"/>
  <c r="L337" i="6" a="1"/>
  <c r="L337" i="6" s="1"/>
  <c r="M337" i="6" s="1"/>
  <c r="O325" i="6"/>
  <c r="L325" i="6" a="1"/>
  <c r="L325" i="6" s="1"/>
  <c r="M325" i="6" s="1"/>
  <c r="O313" i="6"/>
  <c r="L313" i="6" a="1"/>
  <c r="L313" i="6" s="1"/>
  <c r="M313" i="6" s="1"/>
  <c r="O301" i="6"/>
  <c r="L301" i="6" a="1"/>
  <c r="L301" i="6" s="1"/>
  <c r="M301" i="6" s="1"/>
  <c r="O289" i="6"/>
  <c r="L289" i="6" a="1"/>
  <c r="L289" i="6" s="1"/>
  <c r="M289" i="6" s="1"/>
  <c r="O277" i="6"/>
  <c r="L277" i="6" a="1"/>
  <c r="L277" i="6" s="1"/>
  <c r="M277" i="6" s="1"/>
  <c r="O265" i="6"/>
  <c r="L265" i="6" a="1"/>
  <c r="L265" i="6" s="1"/>
  <c r="M265" i="6" s="1"/>
  <c r="O253" i="6"/>
  <c r="L253" i="6" a="1"/>
  <c r="L253" i="6" s="1"/>
  <c r="M253" i="6" s="1"/>
  <c r="O241" i="6"/>
  <c r="L241" i="6" a="1"/>
  <c r="L241" i="6" s="1"/>
  <c r="M241" i="6" s="1"/>
  <c r="O229" i="6"/>
  <c r="L229" i="6" a="1"/>
  <c r="L229" i="6" s="1"/>
  <c r="M229" i="6" s="1"/>
  <c r="O217" i="6"/>
  <c r="L217" i="6" a="1"/>
  <c r="L217" i="6" s="1"/>
  <c r="M217" i="6" s="1"/>
  <c r="O205" i="6"/>
  <c r="L205" i="6" a="1"/>
  <c r="L205" i="6" s="1"/>
  <c r="M205" i="6" s="1"/>
  <c r="O193" i="6"/>
  <c r="L193" i="6" a="1"/>
  <c r="L193" i="6" s="1"/>
  <c r="M193" i="6" s="1"/>
  <c r="O181" i="6"/>
  <c r="L181" i="6" a="1"/>
  <c r="L181" i="6" s="1"/>
  <c r="M181" i="6" s="1"/>
  <c r="O169" i="6"/>
  <c r="L169" i="6" a="1"/>
  <c r="L169" i="6" s="1"/>
  <c r="M169" i="6" s="1"/>
  <c r="O157" i="6"/>
  <c r="L157" i="6" a="1"/>
  <c r="L157" i="6" s="1"/>
  <c r="M157" i="6" s="1"/>
  <c r="O145" i="6"/>
  <c r="L145" i="6" a="1"/>
  <c r="L145" i="6" s="1"/>
  <c r="M145" i="6" s="1"/>
  <c r="O133" i="6"/>
  <c r="L133" i="6" a="1"/>
  <c r="L133" i="6" s="1"/>
  <c r="M133" i="6" s="1"/>
  <c r="O121" i="6"/>
  <c r="L121" i="6" a="1"/>
  <c r="L121" i="6" s="1"/>
  <c r="M121" i="6" s="1"/>
  <c r="O109" i="6"/>
  <c r="L109" i="6" a="1"/>
  <c r="L109" i="6" s="1"/>
  <c r="M109" i="6" s="1"/>
  <c r="O97" i="6"/>
  <c r="L97" i="6" a="1"/>
  <c r="L97" i="6" s="1"/>
  <c r="M97" i="6" s="1"/>
  <c r="O85" i="6"/>
  <c r="L85" i="6" a="1"/>
  <c r="L85" i="6" s="1"/>
  <c r="M85" i="6" s="1"/>
  <c r="O73" i="6"/>
  <c r="L73" i="6" a="1"/>
  <c r="L73" i="6" s="1"/>
  <c r="M73" i="6" s="1"/>
  <c r="O61" i="6"/>
  <c r="L61" i="6" a="1"/>
  <c r="L61" i="6" s="1"/>
  <c r="M61" i="6" s="1"/>
  <c r="O49" i="6"/>
  <c r="L49" i="6" a="1"/>
  <c r="L49" i="6" s="1"/>
  <c r="M49" i="6" s="1"/>
  <c r="O37" i="6"/>
  <c r="L37" i="6" a="1"/>
  <c r="L37" i="6" s="1"/>
  <c r="M37" i="6" s="1"/>
  <c r="O25" i="6"/>
  <c r="L25" i="6" a="1"/>
  <c r="L25" i="6" s="1"/>
  <c r="M25" i="6" s="1"/>
  <c r="O13" i="6"/>
  <c r="L13" i="6" a="1"/>
  <c r="L13" i="6" s="1"/>
  <c r="M13" i="6" s="1"/>
  <c r="L2021" i="6" a="1"/>
  <c r="L2021" i="6" s="1"/>
  <c r="M2021" i="6" s="1"/>
  <c r="L1945" i="6" a="1"/>
  <c r="L1945" i="6" s="1"/>
  <c r="M1945" i="6" s="1"/>
  <c r="L1906" i="6" a="1"/>
  <c r="L1906" i="6" s="1"/>
  <c r="M1906" i="6" s="1"/>
  <c r="L1788" i="6" a="1"/>
  <c r="L1788" i="6" s="1"/>
  <c r="M1788" i="6" s="1"/>
  <c r="L1690" i="6" a="1"/>
  <c r="L1690" i="6" s="1"/>
  <c r="M1690" i="6" s="1"/>
  <c r="L1626" i="6" a="1"/>
  <c r="L1626" i="6" s="1"/>
  <c r="M1626" i="6" s="1"/>
  <c r="L1528" i="6" a="1"/>
  <c r="L1528" i="6" s="1"/>
  <c r="M1528" i="6" s="1"/>
  <c r="O1941" i="6"/>
  <c r="L1941" i="6" a="1"/>
  <c r="L1941" i="6" s="1"/>
  <c r="M1941" i="6" s="1"/>
  <c r="O1761" i="6"/>
  <c r="L1761" i="6" a="1"/>
  <c r="L1761" i="6" s="1"/>
  <c r="M1761" i="6" s="1"/>
  <c r="O1571" i="6"/>
  <c r="L1571" i="6" a="1"/>
  <c r="L1571" i="6" s="1"/>
  <c r="M1571" i="6" s="1"/>
  <c r="O1331" i="6"/>
  <c r="L1331" i="6" a="1"/>
  <c r="L1331" i="6" s="1"/>
  <c r="M1331" i="6" s="1"/>
  <c r="O901" i="6"/>
  <c r="L901" i="6" a="1"/>
  <c r="L901" i="6" s="1"/>
  <c r="M901" i="6" s="1"/>
  <c r="O2024" i="6"/>
  <c r="L2024" i="6" a="1"/>
  <c r="L2024" i="6" s="1"/>
  <c r="M2024" i="6" s="1"/>
  <c r="O1880" i="6"/>
  <c r="L1880" i="6" a="1"/>
  <c r="L1880" i="6" s="1"/>
  <c r="M1880" i="6" s="1"/>
  <c r="O1796" i="6"/>
  <c r="L1796" i="6" a="1"/>
  <c r="L1796" i="6" s="1"/>
  <c r="M1796" i="6" s="1"/>
  <c r="O1712" i="6"/>
  <c r="L1712" i="6" a="1"/>
  <c r="L1712" i="6" s="1"/>
  <c r="M1712" i="6" s="1"/>
  <c r="O1592" i="6"/>
  <c r="L1592" i="6" a="1"/>
  <c r="L1592" i="6" s="1"/>
  <c r="M1592" i="6" s="1"/>
  <c r="O1462" i="6"/>
  <c r="L1462" i="6" a="1"/>
  <c r="L1462" i="6" s="1"/>
  <c r="M1462" i="6" s="1"/>
  <c r="O1306" i="6"/>
  <c r="L1306" i="6" a="1"/>
  <c r="L1306" i="6" s="1"/>
  <c r="M1306" i="6" s="1"/>
  <c r="O1198" i="6"/>
  <c r="L1198" i="6" a="1"/>
  <c r="L1198" i="6" s="1"/>
  <c r="M1198" i="6" s="1"/>
  <c r="O1114" i="6"/>
  <c r="L1114" i="6" a="1"/>
  <c r="L1114" i="6" s="1"/>
  <c r="M1114" i="6" s="1"/>
  <c r="O1055" i="6"/>
  <c r="L1055" i="6" a="1"/>
  <c r="L1055" i="6" s="1"/>
  <c r="M1055" i="6" s="1"/>
  <c r="O996" i="6"/>
  <c r="L996" i="6" a="1"/>
  <c r="L996" i="6" s="1"/>
  <c r="M996" i="6" s="1"/>
  <c r="O912" i="6"/>
  <c r="L912" i="6" a="1"/>
  <c r="L912" i="6" s="1"/>
  <c r="M912" i="6" s="1"/>
  <c r="O841" i="6"/>
  <c r="L841" i="6" a="1"/>
  <c r="L841" i="6" s="1"/>
  <c r="M841" i="6" s="1"/>
  <c r="O769" i="6"/>
  <c r="L769" i="6" a="1"/>
  <c r="L769" i="6" s="1"/>
  <c r="M769" i="6" s="1"/>
  <c r="O686" i="6"/>
  <c r="L686" i="6" a="1"/>
  <c r="L686" i="6" s="1"/>
  <c r="M686" i="6" s="1"/>
  <c r="O579" i="6"/>
  <c r="L579" i="6" a="1"/>
  <c r="L579" i="6" s="1"/>
  <c r="M579" i="6" s="1"/>
  <c r="O413" i="6"/>
  <c r="L413" i="6" a="1"/>
  <c r="L413" i="6" s="1"/>
  <c r="M413" i="6" s="1"/>
  <c r="O2031" i="6"/>
  <c r="L2031" i="6" a="1"/>
  <c r="L2031" i="6" s="1"/>
  <c r="M2031" i="6" s="1"/>
  <c r="O2019" i="6"/>
  <c r="L2019" i="6" a="1"/>
  <c r="L2019" i="6" s="1"/>
  <c r="M2019" i="6" s="1"/>
  <c r="O2007" i="6"/>
  <c r="L2007" i="6" a="1"/>
  <c r="L2007" i="6" s="1"/>
  <c r="M2007" i="6" s="1"/>
  <c r="O1995" i="6"/>
  <c r="L1995" i="6" a="1"/>
  <c r="L1995" i="6" s="1"/>
  <c r="M1995" i="6" s="1"/>
  <c r="O1983" i="6"/>
  <c r="L1983" i="6" a="1"/>
  <c r="L1983" i="6" s="1"/>
  <c r="M1983" i="6" s="1"/>
  <c r="O1959" i="6"/>
  <c r="L1959" i="6" a="1"/>
  <c r="L1959" i="6" s="1"/>
  <c r="M1959" i="6" s="1"/>
  <c r="O1947" i="6"/>
  <c r="L1947" i="6" a="1"/>
  <c r="L1947" i="6" s="1"/>
  <c r="M1947" i="6" s="1"/>
  <c r="O1935" i="6"/>
  <c r="L1935" i="6" a="1"/>
  <c r="L1935" i="6" s="1"/>
  <c r="M1935" i="6" s="1"/>
  <c r="O1923" i="6"/>
  <c r="L1923" i="6" a="1"/>
  <c r="L1923" i="6" s="1"/>
  <c r="M1923" i="6" s="1"/>
  <c r="O1911" i="6"/>
  <c r="L1911" i="6" a="1"/>
  <c r="L1911" i="6" s="1"/>
  <c r="M1911" i="6" s="1"/>
  <c r="O1887" i="6"/>
  <c r="L1887" i="6" a="1"/>
  <c r="L1887" i="6" s="1"/>
  <c r="M1887" i="6" s="1"/>
  <c r="O1875" i="6"/>
  <c r="L1875" i="6" a="1"/>
  <c r="L1875" i="6" s="1"/>
  <c r="M1875" i="6" s="1"/>
  <c r="O1863" i="6"/>
  <c r="L1863" i="6" a="1"/>
  <c r="L1863" i="6" s="1"/>
  <c r="M1863" i="6" s="1"/>
  <c r="O1851" i="6"/>
  <c r="L1851" i="6" a="1"/>
  <c r="L1851" i="6" s="1"/>
  <c r="M1851" i="6" s="1"/>
  <c r="O1839" i="6"/>
  <c r="L1839" i="6" a="1"/>
  <c r="L1839" i="6" s="1"/>
  <c r="M1839" i="6" s="1"/>
  <c r="O1815" i="6"/>
  <c r="L1815" i="6" a="1"/>
  <c r="L1815" i="6" s="1"/>
  <c r="M1815" i="6" s="1"/>
  <c r="O1803" i="6"/>
  <c r="L1803" i="6" a="1"/>
  <c r="L1803" i="6" s="1"/>
  <c r="M1803" i="6" s="1"/>
  <c r="O1791" i="6"/>
  <c r="L1791" i="6" a="1"/>
  <c r="L1791" i="6" s="1"/>
  <c r="M1791" i="6" s="1"/>
  <c r="O1779" i="6"/>
  <c r="L1779" i="6" a="1"/>
  <c r="L1779" i="6" s="1"/>
  <c r="M1779" i="6" s="1"/>
  <c r="O1755" i="6"/>
  <c r="L1755" i="6" a="1"/>
  <c r="L1755" i="6" s="1"/>
  <c r="M1755" i="6" s="1"/>
  <c r="O1743" i="6"/>
  <c r="L1743" i="6" a="1"/>
  <c r="L1743" i="6" s="1"/>
  <c r="M1743" i="6" s="1"/>
  <c r="O1731" i="6"/>
  <c r="L1731" i="6" a="1"/>
  <c r="L1731" i="6" s="1"/>
  <c r="M1731" i="6" s="1"/>
  <c r="O1719" i="6"/>
  <c r="L1719" i="6" a="1"/>
  <c r="L1719" i="6" s="1"/>
  <c r="M1719" i="6" s="1"/>
  <c r="O1707" i="6"/>
  <c r="L1707" i="6" a="1"/>
  <c r="L1707" i="6" s="1"/>
  <c r="M1707" i="6" s="1"/>
  <c r="O1695" i="6"/>
  <c r="L1695" i="6" a="1"/>
  <c r="L1695" i="6" s="1"/>
  <c r="M1695" i="6" s="1"/>
  <c r="O1683" i="6"/>
  <c r="L1683" i="6" a="1"/>
  <c r="L1683" i="6" s="1"/>
  <c r="M1683" i="6" s="1"/>
  <c r="O1671" i="6"/>
  <c r="L1671" i="6" a="1"/>
  <c r="L1671" i="6" s="1"/>
  <c r="M1671" i="6" s="1"/>
  <c r="O1659" i="6"/>
  <c r="L1659" i="6" a="1"/>
  <c r="L1659" i="6" s="1"/>
  <c r="M1659" i="6" s="1"/>
  <c r="O1647" i="6"/>
  <c r="L1647" i="6" a="1"/>
  <c r="L1647" i="6" s="1"/>
  <c r="M1647" i="6" s="1"/>
  <c r="O1635" i="6"/>
  <c r="L1635" i="6" a="1"/>
  <c r="L1635" i="6" s="1"/>
  <c r="M1635" i="6" s="1"/>
  <c r="O1623" i="6"/>
  <c r="L1623" i="6" a="1"/>
  <c r="L1623" i="6" s="1"/>
  <c r="M1623" i="6" s="1"/>
  <c r="O1611" i="6"/>
  <c r="L1611" i="6" a="1"/>
  <c r="L1611" i="6" s="1"/>
  <c r="M1611" i="6" s="1"/>
  <c r="O1599" i="6"/>
  <c r="L1599" i="6" a="1"/>
  <c r="L1599" i="6" s="1"/>
  <c r="M1599" i="6" s="1"/>
  <c r="O1587" i="6"/>
  <c r="L1587" i="6" a="1"/>
  <c r="L1587" i="6" s="1"/>
  <c r="M1587" i="6" s="1"/>
  <c r="O1577" i="6"/>
  <c r="L1577" i="6" a="1"/>
  <c r="L1577" i="6" s="1"/>
  <c r="M1577" i="6" s="1"/>
  <c r="O1565" i="6"/>
  <c r="L1565" i="6" a="1"/>
  <c r="L1565" i="6" s="1"/>
  <c r="M1565" i="6" s="1"/>
  <c r="O1553" i="6"/>
  <c r="L1553" i="6" a="1"/>
  <c r="L1553" i="6" s="1"/>
  <c r="M1553" i="6" s="1"/>
  <c r="O1541" i="6"/>
  <c r="L1541" i="6" a="1"/>
  <c r="L1541" i="6" s="1"/>
  <c r="M1541" i="6" s="1"/>
  <c r="O1529" i="6"/>
  <c r="L1529" i="6" a="1"/>
  <c r="L1529" i="6" s="1"/>
  <c r="M1529" i="6" s="1"/>
  <c r="O1517" i="6"/>
  <c r="L1517" i="6" a="1"/>
  <c r="L1517" i="6" s="1"/>
  <c r="M1517" i="6" s="1"/>
  <c r="O1505" i="6"/>
  <c r="L1505" i="6" a="1"/>
  <c r="L1505" i="6" s="1"/>
  <c r="M1505" i="6" s="1"/>
  <c r="O1493" i="6"/>
  <c r="L1493" i="6" a="1"/>
  <c r="L1493" i="6" s="1"/>
  <c r="M1493" i="6" s="1"/>
  <c r="O1481" i="6"/>
  <c r="L1481" i="6" a="1"/>
  <c r="L1481" i="6" s="1"/>
  <c r="M1481" i="6" s="1"/>
  <c r="O1469" i="6"/>
  <c r="L1469" i="6" a="1"/>
  <c r="L1469" i="6" s="1"/>
  <c r="M1469" i="6" s="1"/>
  <c r="O1457" i="6"/>
  <c r="L1457" i="6" a="1"/>
  <c r="L1457" i="6" s="1"/>
  <c r="M1457" i="6" s="1"/>
  <c r="O1445" i="6"/>
  <c r="L1445" i="6" a="1"/>
  <c r="L1445" i="6" s="1"/>
  <c r="M1445" i="6" s="1"/>
  <c r="O1433" i="6"/>
  <c r="L1433" i="6" a="1"/>
  <c r="L1433" i="6" s="1"/>
  <c r="M1433" i="6" s="1"/>
  <c r="O1421" i="6"/>
  <c r="L1421" i="6" a="1"/>
  <c r="L1421" i="6" s="1"/>
  <c r="M1421" i="6" s="1"/>
  <c r="O1409" i="6"/>
  <c r="L1409" i="6" a="1"/>
  <c r="L1409" i="6" s="1"/>
  <c r="M1409" i="6" s="1"/>
  <c r="O1397" i="6"/>
  <c r="L1397" i="6" a="1"/>
  <c r="L1397" i="6" s="1"/>
  <c r="M1397" i="6" s="1"/>
  <c r="O1385" i="6"/>
  <c r="L1385" i="6" a="1"/>
  <c r="L1385" i="6" s="1"/>
  <c r="M1385" i="6" s="1"/>
  <c r="O1373" i="6"/>
  <c r="L1373" i="6" a="1"/>
  <c r="L1373" i="6" s="1"/>
  <c r="M1373" i="6" s="1"/>
  <c r="O1361" i="6"/>
  <c r="L1361" i="6" a="1"/>
  <c r="L1361" i="6" s="1"/>
  <c r="M1361" i="6" s="1"/>
  <c r="O1349" i="6"/>
  <c r="L1349" i="6" a="1"/>
  <c r="L1349" i="6" s="1"/>
  <c r="M1349" i="6" s="1"/>
  <c r="O1325" i="6"/>
  <c r="L1325" i="6" a="1"/>
  <c r="L1325" i="6" s="1"/>
  <c r="M1325" i="6" s="1"/>
  <c r="O1313" i="6"/>
  <c r="L1313" i="6" a="1"/>
  <c r="L1313" i="6" s="1"/>
  <c r="M1313" i="6" s="1"/>
  <c r="O1301" i="6"/>
  <c r="L1301" i="6" a="1"/>
  <c r="L1301" i="6" s="1"/>
  <c r="M1301" i="6" s="1"/>
  <c r="O1289" i="6"/>
  <c r="L1289" i="6" a="1"/>
  <c r="L1289" i="6" s="1"/>
  <c r="M1289" i="6" s="1"/>
  <c r="O1277" i="6"/>
  <c r="L1277" i="6" a="1"/>
  <c r="L1277" i="6" s="1"/>
  <c r="M1277" i="6" s="1"/>
  <c r="O1265" i="6"/>
  <c r="L1265" i="6" a="1"/>
  <c r="L1265" i="6" s="1"/>
  <c r="M1265" i="6" s="1"/>
  <c r="O1253" i="6"/>
  <c r="L1253" i="6" a="1"/>
  <c r="L1253" i="6" s="1"/>
  <c r="M1253" i="6" s="1"/>
  <c r="O1241" i="6"/>
  <c r="L1241" i="6" a="1"/>
  <c r="L1241" i="6" s="1"/>
  <c r="M1241" i="6" s="1"/>
  <c r="O1229" i="6"/>
  <c r="L1229" i="6" a="1"/>
  <c r="L1229" i="6" s="1"/>
  <c r="M1229" i="6" s="1"/>
  <c r="O1217" i="6"/>
  <c r="L1217" i="6" a="1"/>
  <c r="L1217" i="6" s="1"/>
  <c r="M1217" i="6" s="1"/>
  <c r="O1205" i="6"/>
  <c r="L1205" i="6" a="1"/>
  <c r="L1205" i="6" s="1"/>
  <c r="M1205" i="6" s="1"/>
  <c r="O1193" i="6"/>
  <c r="L1193" i="6" a="1"/>
  <c r="L1193" i="6" s="1"/>
  <c r="M1193" i="6" s="1"/>
  <c r="O1181" i="6"/>
  <c r="L1181" i="6" a="1"/>
  <c r="L1181" i="6" s="1"/>
  <c r="M1181" i="6" s="1"/>
  <c r="O1169" i="6"/>
  <c r="L1169" i="6" a="1"/>
  <c r="L1169" i="6" s="1"/>
  <c r="M1169" i="6" s="1"/>
  <c r="O1157" i="6"/>
  <c r="L1157" i="6" a="1"/>
  <c r="L1157" i="6" s="1"/>
  <c r="M1157" i="6" s="1"/>
  <c r="O1145" i="6"/>
  <c r="L1145" i="6" a="1"/>
  <c r="L1145" i="6" s="1"/>
  <c r="M1145" i="6" s="1"/>
  <c r="O1133" i="6"/>
  <c r="L1133" i="6" a="1"/>
  <c r="L1133" i="6" s="1"/>
  <c r="M1133" i="6" s="1"/>
  <c r="O1121" i="6"/>
  <c r="L1121" i="6" a="1"/>
  <c r="L1121" i="6" s="1"/>
  <c r="M1121" i="6" s="1"/>
  <c r="O1109" i="6"/>
  <c r="L1109" i="6" a="1"/>
  <c r="L1109" i="6" s="1"/>
  <c r="M1109" i="6" s="1"/>
  <c r="O1086" i="6"/>
  <c r="L1086" i="6" a="1"/>
  <c r="L1086" i="6" s="1"/>
  <c r="M1086" i="6" s="1"/>
  <c r="O1074" i="6"/>
  <c r="L1074" i="6" a="1"/>
  <c r="L1074" i="6" s="1"/>
  <c r="M1074" i="6" s="1"/>
  <c r="O1062" i="6"/>
  <c r="L1062" i="6" a="1"/>
  <c r="L1062" i="6" s="1"/>
  <c r="M1062" i="6" s="1"/>
  <c r="O1050" i="6"/>
  <c r="L1050" i="6" a="1"/>
  <c r="L1050" i="6" s="1"/>
  <c r="M1050" i="6" s="1"/>
  <c r="O1038" i="6"/>
  <c r="L1038" i="6" a="1"/>
  <c r="L1038" i="6" s="1"/>
  <c r="M1038" i="6" s="1"/>
  <c r="O1027" i="6"/>
  <c r="L1027" i="6" a="1"/>
  <c r="L1027" i="6" s="1"/>
  <c r="M1027" i="6" s="1"/>
  <c r="O1015" i="6"/>
  <c r="L1015" i="6" a="1"/>
  <c r="L1015" i="6" s="1"/>
  <c r="M1015" i="6" s="1"/>
  <c r="O1003" i="6"/>
  <c r="L1003" i="6" a="1"/>
  <c r="L1003" i="6" s="1"/>
  <c r="M1003" i="6" s="1"/>
  <c r="O991" i="6"/>
  <c r="L991" i="6" a="1"/>
  <c r="L991" i="6" s="1"/>
  <c r="M991" i="6" s="1"/>
  <c r="O979" i="6"/>
  <c r="L979" i="6" a="1"/>
  <c r="L979" i="6" s="1"/>
  <c r="M979" i="6" s="1"/>
  <c r="O967" i="6"/>
  <c r="L967" i="6" a="1"/>
  <c r="L967" i="6" s="1"/>
  <c r="M967" i="6" s="1"/>
  <c r="O955" i="6"/>
  <c r="L955" i="6" a="1"/>
  <c r="L955" i="6" s="1"/>
  <c r="M955" i="6" s="1"/>
  <c r="O943" i="6"/>
  <c r="L943" i="6" a="1"/>
  <c r="L943" i="6" s="1"/>
  <c r="M943" i="6" s="1"/>
  <c r="O931" i="6"/>
  <c r="L931" i="6" a="1"/>
  <c r="L931" i="6" s="1"/>
  <c r="M931" i="6" s="1"/>
  <c r="O919" i="6"/>
  <c r="L919" i="6" a="1"/>
  <c r="L919" i="6" s="1"/>
  <c r="M919" i="6" s="1"/>
  <c r="O907" i="6"/>
  <c r="L907" i="6" a="1"/>
  <c r="L907" i="6" s="1"/>
  <c r="M907" i="6" s="1"/>
  <c r="O895" i="6"/>
  <c r="L895" i="6" a="1"/>
  <c r="L895" i="6" s="1"/>
  <c r="M895" i="6" s="1"/>
  <c r="O883" i="6"/>
  <c r="L883" i="6" a="1"/>
  <c r="L883" i="6" s="1"/>
  <c r="M883" i="6" s="1"/>
  <c r="O871" i="6"/>
  <c r="L871" i="6" a="1"/>
  <c r="L871" i="6" s="1"/>
  <c r="M871" i="6" s="1"/>
  <c r="O859" i="6"/>
  <c r="L859" i="6" a="1"/>
  <c r="L859" i="6" s="1"/>
  <c r="M859" i="6" s="1"/>
  <c r="O836" i="6"/>
  <c r="L836" i="6" a="1"/>
  <c r="L836" i="6" s="1"/>
  <c r="M836" i="6" s="1"/>
  <c r="O824" i="6"/>
  <c r="L824" i="6" a="1"/>
  <c r="L824" i="6" s="1"/>
  <c r="M824" i="6" s="1"/>
  <c r="O812" i="6"/>
  <c r="L812" i="6" a="1"/>
  <c r="L812" i="6" s="1"/>
  <c r="M812" i="6" s="1"/>
  <c r="O800" i="6"/>
  <c r="L800" i="6" a="1"/>
  <c r="L800" i="6" s="1"/>
  <c r="M800" i="6" s="1"/>
  <c r="O788" i="6"/>
  <c r="L788" i="6" a="1"/>
  <c r="L788" i="6" s="1"/>
  <c r="M788" i="6" s="1"/>
  <c r="O776" i="6"/>
  <c r="L776" i="6" a="1"/>
  <c r="L776" i="6" s="1"/>
  <c r="M776" i="6" s="1"/>
  <c r="O764" i="6"/>
  <c r="L764" i="6" a="1"/>
  <c r="L764" i="6" s="1"/>
  <c r="M764" i="6" s="1"/>
  <c r="O752" i="6"/>
  <c r="L752" i="6" a="1"/>
  <c r="L752" i="6" s="1"/>
  <c r="M752" i="6" s="1"/>
  <c r="O740" i="6"/>
  <c r="L740" i="6" a="1"/>
  <c r="L740" i="6" s="1"/>
  <c r="M740" i="6" s="1"/>
  <c r="O728" i="6"/>
  <c r="L728" i="6" a="1"/>
  <c r="L728" i="6" s="1"/>
  <c r="M728" i="6" s="1"/>
  <c r="O717" i="6"/>
  <c r="L717" i="6" a="1"/>
  <c r="L717" i="6" s="1"/>
  <c r="M717" i="6" s="1"/>
  <c r="O705" i="6"/>
  <c r="L705" i="6" a="1"/>
  <c r="L705" i="6" s="1"/>
  <c r="M705" i="6" s="1"/>
  <c r="O693" i="6"/>
  <c r="L693" i="6" a="1"/>
  <c r="L693" i="6" s="1"/>
  <c r="M693" i="6" s="1"/>
  <c r="O681" i="6"/>
  <c r="L681" i="6" a="1"/>
  <c r="L681" i="6" s="1"/>
  <c r="M681" i="6" s="1"/>
  <c r="O670" i="6"/>
  <c r="L670" i="6" a="1"/>
  <c r="L670" i="6" s="1"/>
  <c r="M670" i="6" s="1"/>
  <c r="O658" i="6"/>
  <c r="L658" i="6" a="1"/>
  <c r="L658" i="6" s="1"/>
  <c r="M658" i="6" s="1"/>
  <c r="O646" i="6"/>
  <c r="L646" i="6" a="1"/>
  <c r="L646" i="6" s="1"/>
  <c r="M646" i="6" s="1"/>
  <c r="O634" i="6"/>
  <c r="L634" i="6" a="1"/>
  <c r="L634" i="6" s="1"/>
  <c r="M634" i="6" s="1"/>
  <c r="O622" i="6"/>
  <c r="L622" i="6" a="1"/>
  <c r="L622" i="6" s="1"/>
  <c r="M622" i="6" s="1"/>
  <c r="O610" i="6"/>
  <c r="L610" i="6" a="1"/>
  <c r="L610" i="6" s="1"/>
  <c r="M610" i="6" s="1"/>
  <c r="O598" i="6"/>
  <c r="L598" i="6" a="1"/>
  <c r="L598" i="6" s="1"/>
  <c r="M598" i="6" s="1"/>
  <c r="O586" i="6"/>
  <c r="L586" i="6" a="1"/>
  <c r="L586" i="6" s="1"/>
  <c r="M586" i="6" s="1"/>
  <c r="O574" i="6"/>
  <c r="L574" i="6" a="1"/>
  <c r="L574" i="6" s="1"/>
  <c r="M574" i="6" s="1"/>
  <c r="O563" i="6"/>
  <c r="L563" i="6" a="1"/>
  <c r="L563" i="6" s="1"/>
  <c r="M563" i="6" s="1"/>
  <c r="O551" i="6"/>
  <c r="L551" i="6" a="1"/>
  <c r="L551" i="6" s="1"/>
  <c r="M551" i="6" s="1"/>
  <c r="O539" i="6"/>
  <c r="L539" i="6" a="1"/>
  <c r="L539" i="6" s="1"/>
  <c r="M539" i="6" s="1"/>
  <c r="O527" i="6"/>
  <c r="L527" i="6" a="1"/>
  <c r="L527" i="6" s="1"/>
  <c r="M527" i="6" s="1"/>
  <c r="O515" i="6"/>
  <c r="L515" i="6" a="1"/>
  <c r="L515" i="6" s="1"/>
  <c r="M515" i="6" s="1"/>
  <c r="O503" i="6"/>
  <c r="L503" i="6" a="1"/>
  <c r="L503" i="6" s="1"/>
  <c r="M503" i="6" s="1"/>
  <c r="O491" i="6"/>
  <c r="L491" i="6" a="1"/>
  <c r="L491" i="6" s="1"/>
  <c r="M491" i="6" s="1"/>
  <c r="O479" i="6"/>
  <c r="L479" i="6" a="1"/>
  <c r="L479" i="6" s="1"/>
  <c r="M479" i="6" s="1"/>
  <c r="O467" i="6"/>
  <c r="L467" i="6" a="1"/>
  <c r="L467" i="6" s="1"/>
  <c r="M467" i="6" s="1"/>
  <c r="O455" i="6"/>
  <c r="L455" i="6" a="1"/>
  <c r="L455" i="6" s="1"/>
  <c r="M455" i="6" s="1"/>
  <c r="O444" i="6"/>
  <c r="L444" i="6" a="1"/>
  <c r="L444" i="6" s="1"/>
  <c r="M444" i="6" s="1"/>
  <c r="O432" i="6"/>
  <c r="L432" i="6" a="1"/>
  <c r="L432" i="6" s="1"/>
  <c r="M432" i="6" s="1"/>
  <c r="O420" i="6"/>
  <c r="L420" i="6" a="1"/>
  <c r="L420" i="6" s="1"/>
  <c r="M420" i="6" s="1"/>
  <c r="O408" i="6"/>
  <c r="L408" i="6" a="1"/>
  <c r="L408" i="6" s="1"/>
  <c r="M408" i="6" s="1"/>
  <c r="O396" i="6"/>
  <c r="L396" i="6" a="1"/>
  <c r="L396" i="6" s="1"/>
  <c r="M396" i="6" s="1"/>
  <c r="O384" i="6"/>
  <c r="L384" i="6" a="1"/>
  <c r="L384" i="6" s="1"/>
  <c r="M384" i="6" s="1"/>
  <c r="O372" i="6"/>
  <c r="L372" i="6" a="1"/>
  <c r="L372" i="6" s="1"/>
  <c r="M372" i="6" s="1"/>
  <c r="O360" i="6"/>
  <c r="L360" i="6" a="1"/>
  <c r="L360" i="6" s="1"/>
  <c r="M360" i="6" s="1"/>
  <c r="O348" i="6"/>
  <c r="L348" i="6" a="1"/>
  <c r="L348" i="6" s="1"/>
  <c r="M348" i="6" s="1"/>
  <c r="O336" i="6"/>
  <c r="L336" i="6" a="1"/>
  <c r="L336" i="6" s="1"/>
  <c r="M336" i="6" s="1"/>
  <c r="O324" i="6"/>
  <c r="L324" i="6" a="1"/>
  <c r="L324" i="6" s="1"/>
  <c r="M324" i="6" s="1"/>
  <c r="O312" i="6"/>
  <c r="L312" i="6" a="1"/>
  <c r="L312" i="6" s="1"/>
  <c r="M312" i="6" s="1"/>
  <c r="O300" i="6"/>
  <c r="L300" i="6" a="1"/>
  <c r="L300" i="6" s="1"/>
  <c r="M300" i="6" s="1"/>
  <c r="O288" i="6"/>
  <c r="L288" i="6" a="1"/>
  <c r="L288" i="6" s="1"/>
  <c r="M288" i="6" s="1"/>
  <c r="O276" i="6"/>
  <c r="L276" i="6" a="1"/>
  <c r="L276" i="6" s="1"/>
  <c r="M276" i="6" s="1"/>
  <c r="O264" i="6"/>
  <c r="L264" i="6" a="1"/>
  <c r="L264" i="6" s="1"/>
  <c r="M264" i="6" s="1"/>
  <c r="O252" i="6"/>
  <c r="L252" i="6" a="1"/>
  <c r="L252" i="6" s="1"/>
  <c r="M252" i="6" s="1"/>
  <c r="O240" i="6"/>
  <c r="L240" i="6" a="1"/>
  <c r="L240" i="6" s="1"/>
  <c r="M240" i="6" s="1"/>
  <c r="O228" i="6"/>
  <c r="L228" i="6" a="1"/>
  <c r="L228" i="6" s="1"/>
  <c r="M228" i="6" s="1"/>
  <c r="O216" i="6"/>
  <c r="L216" i="6" a="1"/>
  <c r="L216" i="6" s="1"/>
  <c r="M216" i="6" s="1"/>
  <c r="O204" i="6"/>
  <c r="L204" i="6" a="1"/>
  <c r="L204" i="6" s="1"/>
  <c r="M204" i="6" s="1"/>
  <c r="O192" i="6"/>
  <c r="L192" i="6" a="1"/>
  <c r="L192" i="6" s="1"/>
  <c r="M192" i="6" s="1"/>
  <c r="O180" i="6"/>
  <c r="L180" i="6" a="1"/>
  <c r="L180" i="6" s="1"/>
  <c r="M180" i="6" s="1"/>
  <c r="O168" i="6"/>
  <c r="L168" i="6" a="1"/>
  <c r="L168" i="6" s="1"/>
  <c r="M168" i="6" s="1"/>
  <c r="O156" i="6"/>
  <c r="L156" i="6" a="1"/>
  <c r="L156" i="6" s="1"/>
  <c r="M156" i="6" s="1"/>
  <c r="O144" i="6"/>
  <c r="L144" i="6" a="1"/>
  <c r="L144" i="6" s="1"/>
  <c r="M144" i="6" s="1"/>
  <c r="O132" i="6"/>
  <c r="L132" i="6" a="1"/>
  <c r="L132" i="6" s="1"/>
  <c r="M132" i="6" s="1"/>
  <c r="O120" i="6"/>
  <c r="L120" i="6" a="1"/>
  <c r="L120" i="6" s="1"/>
  <c r="M120" i="6" s="1"/>
  <c r="O108" i="6"/>
  <c r="L108" i="6" a="1"/>
  <c r="L108" i="6" s="1"/>
  <c r="M108" i="6" s="1"/>
  <c r="O96" i="6"/>
  <c r="L96" i="6" a="1"/>
  <c r="L96" i="6" s="1"/>
  <c r="M96" i="6" s="1"/>
  <c r="L1984" i="6" a="1"/>
  <c r="L1984" i="6" s="1"/>
  <c r="M1984" i="6" s="1"/>
  <c r="L1866" i="6" a="1"/>
  <c r="L1866" i="6" s="1"/>
  <c r="M1866" i="6" s="1"/>
  <c r="L1827" i="6" a="1"/>
  <c r="L1827" i="6" s="1"/>
  <c r="M1827" i="6" s="1"/>
  <c r="L1745" i="6" a="1"/>
  <c r="L1745" i="6" s="1"/>
  <c r="M1745" i="6" s="1"/>
  <c r="L1688" i="6" a="1"/>
  <c r="L1688" i="6" s="1"/>
  <c r="M1688" i="6" s="1"/>
  <c r="L1624" i="6" a="1"/>
  <c r="L1624" i="6" s="1"/>
  <c r="M1624" i="6" s="1"/>
  <c r="L1406" i="6" a="1"/>
  <c r="L1406" i="6" s="1"/>
  <c r="M1406" i="6" s="1"/>
  <c r="L1151" i="6" a="1"/>
  <c r="L1151" i="6" s="1"/>
  <c r="M1151" i="6" s="1"/>
  <c r="O1929" i="6"/>
  <c r="L1929" i="6" a="1"/>
  <c r="L1929" i="6" s="1"/>
  <c r="M1929" i="6" s="1"/>
  <c r="O1845" i="6"/>
  <c r="L1845" i="6" a="1"/>
  <c r="L1845" i="6" s="1"/>
  <c r="M1845" i="6" s="1"/>
  <c r="O1713" i="6"/>
  <c r="L1713" i="6" a="1"/>
  <c r="L1713" i="6" s="1"/>
  <c r="M1713" i="6" s="1"/>
  <c r="O1617" i="6"/>
  <c r="L1617" i="6" a="1"/>
  <c r="L1617" i="6" s="1"/>
  <c r="M1617" i="6" s="1"/>
  <c r="O1511" i="6"/>
  <c r="L1511" i="6" a="1"/>
  <c r="L1511" i="6" s="1"/>
  <c r="M1511" i="6" s="1"/>
  <c r="O1403" i="6"/>
  <c r="L1403" i="6" a="1"/>
  <c r="L1403" i="6" s="1"/>
  <c r="M1403" i="6" s="1"/>
  <c r="O1295" i="6"/>
  <c r="L1295" i="6" a="1"/>
  <c r="L1295" i="6" s="1"/>
  <c r="M1295" i="6" s="1"/>
  <c r="O1199" i="6"/>
  <c r="L1199" i="6" a="1"/>
  <c r="L1199" i="6" s="1"/>
  <c r="M1199" i="6" s="1"/>
  <c r="O1115" i="6"/>
  <c r="L1115" i="6" a="1"/>
  <c r="L1115" i="6" s="1"/>
  <c r="M1115" i="6" s="1"/>
  <c r="O997" i="6"/>
  <c r="L997" i="6" a="1"/>
  <c r="L997" i="6" s="1"/>
  <c r="M997" i="6" s="1"/>
  <c r="O889" i="6"/>
  <c r="L889" i="6" a="1"/>
  <c r="L889" i="6" s="1"/>
  <c r="M889" i="6" s="1"/>
  <c r="O794" i="6"/>
  <c r="L794" i="6" a="1"/>
  <c r="L794" i="6" s="1"/>
  <c r="M794" i="6" s="1"/>
  <c r="O699" i="6"/>
  <c r="L699" i="6" a="1"/>
  <c r="L699" i="6" s="1"/>
  <c r="M699" i="6" s="1"/>
  <c r="O616" i="6"/>
  <c r="L616" i="6" a="1"/>
  <c r="L616" i="6" s="1"/>
  <c r="M616" i="6" s="1"/>
  <c r="O545" i="6"/>
  <c r="L545" i="6" a="1"/>
  <c r="L545" i="6" s="1"/>
  <c r="M545" i="6" s="1"/>
  <c r="O438" i="6"/>
  <c r="L438" i="6" a="1"/>
  <c r="L438" i="6" s="1"/>
  <c r="M438" i="6" s="1"/>
  <c r="O330" i="6"/>
  <c r="L330" i="6" a="1"/>
  <c r="L330" i="6" s="1"/>
  <c r="M330" i="6" s="1"/>
  <c r="O186" i="6"/>
  <c r="L186" i="6" a="1"/>
  <c r="L186" i="6" s="1"/>
  <c r="M186" i="6" s="1"/>
  <c r="O2012" i="6"/>
  <c r="L2012" i="6" a="1"/>
  <c r="L2012" i="6" s="1"/>
  <c r="M2012" i="6" s="1"/>
  <c r="O1916" i="6"/>
  <c r="L1916" i="6" a="1"/>
  <c r="L1916" i="6" s="1"/>
  <c r="M1916" i="6" s="1"/>
  <c r="O1808" i="6"/>
  <c r="L1808" i="6" a="1"/>
  <c r="L1808" i="6" s="1"/>
  <c r="M1808" i="6" s="1"/>
  <c r="O1748" i="6"/>
  <c r="L1748" i="6" a="1"/>
  <c r="L1748" i="6" s="1"/>
  <c r="M1748" i="6" s="1"/>
  <c r="O1676" i="6"/>
  <c r="L1676" i="6" a="1"/>
  <c r="L1676" i="6" s="1"/>
  <c r="M1676" i="6" s="1"/>
  <c r="O1616" i="6"/>
  <c r="L1616" i="6" a="1"/>
  <c r="L1616" i="6" s="1"/>
  <c r="M1616" i="6" s="1"/>
  <c r="O1534" i="6"/>
  <c r="L1534" i="6" a="1"/>
  <c r="L1534" i="6" s="1"/>
  <c r="M1534" i="6" s="1"/>
  <c r="O1402" i="6"/>
  <c r="L1402" i="6" a="1"/>
  <c r="L1402" i="6" s="1"/>
  <c r="M1402" i="6" s="1"/>
  <c r="O1330" i="6"/>
  <c r="L1330" i="6" a="1"/>
  <c r="L1330" i="6" s="1"/>
  <c r="M1330" i="6" s="1"/>
  <c r="O1222" i="6"/>
  <c r="L1222" i="6" a="1"/>
  <c r="L1222" i="6" s="1"/>
  <c r="M1222" i="6" s="1"/>
  <c r="O1102" i="6"/>
  <c r="L1102" i="6" a="1"/>
  <c r="L1102" i="6" s="1"/>
  <c r="M1102" i="6" s="1"/>
  <c r="O817" i="6"/>
  <c r="L817" i="6" a="1"/>
  <c r="L817" i="6" s="1"/>
  <c r="M817" i="6" s="1"/>
  <c r="O2030" i="6"/>
  <c r="L2030" i="6" a="1"/>
  <c r="L2030" i="6" s="1"/>
  <c r="M2030" i="6" s="1"/>
  <c r="O2018" i="6"/>
  <c r="L2018" i="6" a="1"/>
  <c r="L2018" i="6" s="1"/>
  <c r="M2018" i="6" s="1"/>
  <c r="O2006" i="6"/>
  <c r="L2006" i="6" a="1"/>
  <c r="L2006" i="6" s="1"/>
  <c r="M2006" i="6" s="1"/>
  <c r="O1994" i="6"/>
  <c r="L1994" i="6" a="1"/>
  <c r="L1994" i="6" s="1"/>
  <c r="M1994" i="6" s="1"/>
  <c r="O1982" i="6"/>
  <c r="L1982" i="6" a="1"/>
  <c r="L1982" i="6" s="1"/>
  <c r="M1982" i="6" s="1"/>
  <c r="O1970" i="6"/>
  <c r="L1970" i="6" a="1"/>
  <c r="L1970" i="6" s="1"/>
  <c r="M1970" i="6" s="1"/>
  <c r="O1946" i="6"/>
  <c r="L1946" i="6" a="1"/>
  <c r="L1946" i="6" s="1"/>
  <c r="M1946" i="6" s="1"/>
  <c r="O1934" i="6"/>
  <c r="L1934" i="6" a="1"/>
  <c r="L1934" i="6" s="1"/>
  <c r="M1934" i="6" s="1"/>
  <c r="O1922" i="6"/>
  <c r="L1922" i="6" a="1"/>
  <c r="L1922" i="6" s="1"/>
  <c r="M1922" i="6" s="1"/>
  <c r="O1910" i="6"/>
  <c r="L1910" i="6" a="1"/>
  <c r="L1910" i="6" s="1"/>
  <c r="M1910" i="6" s="1"/>
  <c r="O1898" i="6"/>
  <c r="L1898" i="6" a="1"/>
  <c r="L1898" i="6" s="1"/>
  <c r="M1898" i="6" s="1"/>
  <c r="O1874" i="6"/>
  <c r="L1874" i="6" a="1"/>
  <c r="L1874" i="6" s="1"/>
  <c r="M1874" i="6" s="1"/>
  <c r="O1862" i="6"/>
  <c r="L1862" i="6" a="1"/>
  <c r="L1862" i="6" s="1"/>
  <c r="M1862" i="6" s="1"/>
  <c r="O1850" i="6"/>
  <c r="L1850" i="6" a="1"/>
  <c r="L1850" i="6" s="1"/>
  <c r="M1850" i="6" s="1"/>
  <c r="O1838" i="6"/>
  <c r="L1838" i="6" a="1"/>
  <c r="L1838" i="6" s="1"/>
  <c r="M1838" i="6" s="1"/>
  <c r="O1826" i="6"/>
  <c r="L1826" i="6" a="1"/>
  <c r="L1826" i="6" s="1"/>
  <c r="M1826" i="6" s="1"/>
  <c r="O1802" i="6"/>
  <c r="L1802" i="6" a="1"/>
  <c r="L1802" i="6" s="1"/>
  <c r="M1802" i="6" s="1"/>
  <c r="O1790" i="6"/>
  <c r="L1790" i="6" a="1"/>
  <c r="L1790" i="6" s="1"/>
  <c r="M1790" i="6" s="1"/>
  <c r="O1778" i="6"/>
  <c r="L1778" i="6" a="1"/>
  <c r="L1778" i="6" s="1"/>
  <c r="M1778" i="6" s="1"/>
  <c r="O1754" i="6"/>
  <c r="L1754" i="6" a="1"/>
  <c r="L1754" i="6" s="1"/>
  <c r="M1754" i="6" s="1"/>
  <c r="O1742" i="6"/>
  <c r="L1742" i="6" a="1"/>
  <c r="L1742" i="6" s="1"/>
  <c r="M1742" i="6" s="1"/>
  <c r="O1730" i="6"/>
  <c r="L1730" i="6" a="1"/>
  <c r="L1730" i="6" s="1"/>
  <c r="M1730" i="6" s="1"/>
  <c r="O1706" i="6"/>
  <c r="L1706" i="6" a="1"/>
  <c r="L1706" i="6" s="1"/>
  <c r="M1706" i="6" s="1"/>
  <c r="O1694" i="6"/>
  <c r="L1694" i="6" a="1"/>
  <c r="L1694" i="6" s="1"/>
  <c r="M1694" i="6" s="1"/>
  <c r="O1682" i="6"/>
  <c r="L1682" i="6" a="1"/>
  <c r="L1682" i="6" s="1"/>
  <c r="M1682" i="6" s="1"/>
  <c r="O1670" i="6"/>
  <c r="L1670" i="6" a="1"/>
  <c r="L1670" i="6" s="1"/>
  <c r="M1670" i="6" s="1"/>
  <c r="O1646" i="6"/>
  <c r="L1646" i="6" a="1"/>
  <c r="L1646" i="6" s="1"/>
  <c r="M1646" i="6" s="1"/>
  <c r="O1634" i="6"/>
  <c r="L1634" i="6" a="1"/>
  <c r="L1634" i="6" s="1"/>
  <c r="M1634" i="6" s="1"/>
  <c r="O1622" i="6"/>
  <c r="L1622" i="6" a="1"/>
  <c r="L1622" i="6" s="1"/>
  <c r="M1622" i="6" s="1"/>
  <c r="O1610" i="6"/>
  <c r="L1610" i="6" a="1"/>
  <c r="L1610" i="6" s="1"/>
  <c r="M1610" i="6" s="1"/>
  <c r="O1598" i="6"/>
  <c r="L1598" i="6" a="1"/>
  <c r="L1598" i="6" s="1"/>
  <c r="M1598" i="6" s="1"/>
  <c r="O1586" i="6"/>
  <c r="L1586" i="6" a="1"/>
  <c r="L1586" i="6" s="1"/>
  <c r="M1586" i="6" s="1"/>
  <c r="O1576" i="6"/>
  <c r="L1576" i="6" a="1"/>
  <c r="L1576" i="6" s="1"/>
  <c r="M1576" i="6" s="1"/>
  <c r="O1552" i="6"/>
  <c r="L1552" i="6" a="1"/>
  <c r="L1552" i="6" s="1"/>
  <c r="M1552" i="6" s="1"/>
  <c r="O1540" i="6"/>
  <c r="L1540" i="6" a="1"/>
  <c r="L1540" i="6" s="1"/>
  <c r="M1540" i="6" s="1"/>
  <c r="O1516" i="6"/>
  <c r="L1516" i="6" a="1"/>
  <c r="L1516" i="6" s="1"/>
  <c r="M1516" i="6" s="1"/>
  <c r="O1504" i="6"/>
  <c r="L1504" i="6" a="1"/>
  <c r="L1504" i="6" s="1"/>
  <c r="M1504" i="6" s="1"/>
  <c r="O1480" i="6"/>
  <c r="L1480" i="6" a="1"/>
  <c r="L1480" i="6" s="1"/>
  <c r="M1480" i="6" s="1"/>
  <c r="O1468" i="6"/>
  <c r="L1468" i="6" a="1"/>
  <c r="L1468" i="6" s="1"/>
  <c r="M1468" i="6" s="1"/>
  <c r="O1456" i="6"/>
  <c r="L1456" i="6" a="1"/>
  <c r="L1456" i="6" s="1"/>
  <c r="M1456" i="6" s="1"/>
  <c r="O1444" i="6"/>
  <c r="L1444" i="6" a="1"/>
  <c r="L1444" i="6" s="1"/>
  <c r="M1444" i="6" s="1"/>
  <c r="O1432" i="6"/>
  <c r="L1432" i="6" a="1"/>
  <c r="L1432" i="6" s="1"/>
  <c r="M1432" i="6" s="1"/>
  <c r="O1420" i="6"/>
  <c r="L1420" i="6" a="1"/>
  <c r="L1420" i="6" s="1"/>
  <c r="M1420" i="6" s="1"/>
  <c r="O1408" i="6"/>
  <c r="L1408" i="6" a="1"/>
  <c r="L1408" i="6" s="1"/>
  <c r="M1408" i="6" s="1"/>
  <c r="O1396" i="6"/>
  <c r="L1396" i="6" a="1"/>
  <c r="L1396" i="6" s="1"/>
  <c r="M1396" i="6" s="1"/>
  <c r="O1372" i="6"/>
  <c r="L1372" i="6" a="1"/>
  <c r="L1372" i="6" s="1"/>
  <c r="M1372" i="6" s="1"/>
  <c r="O1360" i="6"/>
  <c r="L1360" i="6" a="1"/>
  <c r="L1360" i="6" s="1"/>
  <c r="M1360" i="6" s="1"/>
  <c r="O1348" i="6"/>
  <c r="L1348" i="6" a="1"/>
  <c r="L1348" i="6" s="1"/>
  <c r="M1348" i="6" s="1"/>
  <c r="O1336" i="6"/>
  <c r="L1336" i="6" a="1"/>
  <c r="L1336" i="6" s="1"/>
  <c r="M1336" i="6" s="1"/>
  <c r="O1324" i="6"/>
  <c r="L1324" i="6" a="1"/>
  <c r="L1324" i="6" s="1"/>
  <c r="M1324" i="6" s="1"/>
  <c r="O1312" i="6"/>
  <c r="L1312" i="6" a="1"/>
  <c r="L1312" i="6" s="1"/>
  <c r="M1312" i="6" s="1"/>
  <c r="O1300" i="6"/>
  <c r="L1300" i="6" a="1"/>
  <c r="L1300" i="6" s="1"/>
  <c r="M1300" i="6" s="1"/>
  <c r="O1288" i="6"/>
  <c r="L1288" i="6" a="1"/>
  <c r="L1288" i="6" s="1"/>
  <c r="M1288" i="6" s="1"/>
  <c r="O1276" i="6"/>
  <c r="L1276" i="6" a="1"/>
  <c r="L1276" i="6" s="1"/>
  <c r="M1276" i="6" s="1"/>
  <c r="O1264" i="6"/>
  <c r="L1264" i="6" a="1"/>
  <c r="L1264" i="6" s="1"/>
  <c r="M1264" i="6" s="1"/>
  <c r="O1252" i="6"/>
  <c r="L1252" i="6" a="1"/>
  <c r="L1252" i="6" s="1"/>
  <c r="M1252" i="6" s="1"/>
  <c r="O1240" i="6"/>
  <c r="L1240" i="6" a="1"/>
  <c r="L1240" i="6" s="1"/>
  <c r="M1240" i="6" s="1"/>
  <c r="O1228" i="6"/>
  <c r="L1228" i="6" a="1"/>
  <c r="L1228" i="6" s="1"/>
  <c r="M1228" i="6" s="1"/>
  <c r="O1216" i="6"/>
  <c r="L1216" i="6" a="1"/>
  <c r="L1216" i="6" s="1"/>
  <c r="M1216" i="6" s="1"/>
  <c r="O1204" i="6"/>
  <c r="L1204" i="6" a="1"/>
  <c r="L1204" i="6" s="1"/>
  <c r="M1204" i="6" s="1"/>
  <c r="O1192" i="6"/>
  <c r="L1192" i="6" a="1"/>
  <c r="L1192" i="6" s="1"/>
  <c r="M1192" i="6" s="1"/>
  <c r="O1180" i="6"/>
  <c r="L1180" i="6" a="1"/>
  <c r="L1180" i="6" s="1"/>
  <c r="M1180" i="6" s="1"/>
  <c r="O1168" i="6"/>
  <c r="L1168" i="6" a="1"/>
  <c r="L1168" i="6" s="1"/>
  <c r="M1168" i="6" s="1"/>
  <c r="O1156" i="6"/>
  <c r="L1156" i="6" a="1"/>
  <c r="L1156" i="6" s="1"/>
  <c r="M1156" i="6" s="1"/>
  <c r="O1144" i="6"/>
  <c r="L1144" i="6" a="1"/>
  <c r="L1144" i="6" s="1"/>
  <c r="M1144" i="6" s="1"/>
  <c r="O1132" i="6"/>
  <c r="L1132" i="6" a="1"/>
  <c r="L1132" i="6" s="1"/>
  <c r="M1132" i="6" s="1"/>
  <c r="O1120" i="6"/>
  <c r="L1120" i="6" a="1"/>
  <c r="L1120" i="6" s="1"/>
  <c r="M1120" i="6" s="1"/>
  <c r="O1108" i="6"/>
  <c r="L1108" i="6" a="1"/>
  <c r="L1108" i="6" s="1"/>
  <c r="M1108" i="6" s="1"/>
  <c r="O1085" i="6"/>
  <c r="L1085" i="6" a="1"/>
  <c r="L1085" i="6" s="1"/>
  <c r="M1085" i="6" s="1"/>
  <c r="O1073" i="6"/>
  <c r="L1073" i="6" a="1"/>
  <c r="L1073" i="6" s="1"/>
  <c r="M1073" i="6" s="1"/>
  <c r="O1061" i="6"/>
  <c r="L1061" i="6" a="1"/>
  <c r="L1061" i="6" s="1"/>
  <c r="M1061" i="6" s="1"/>
  <c r="O1049" i="6"/>
  <c r="L1049" i="6" a="1"/>
  <c r="L1049" i="6" s="1"/>
  <c r="M1049" i="6" s="1"/>
  <c r="O1037" i="6"/>
  <c r="L1037" i="6" a="1"/>
  <c r="L1037" i="6" s="1"/>
  <c r="M1037" i="6" s="1"/>
  <c r="O1026" i="6"/>
  <c r="L1026" i="6" a="1"/>
  <c r="L1026" i="6" s="1"/>
  <c r="M1026" i="6" s="1"/>
  <c r="O1002" i="6"/>
  <c r="L1002" i="6" a="1"/>
  <c r="L1002" i="6" s="1"/>
  <c r="M1002" i="6" s="1"/>
  <c r="O990" i="6"/>
  <c r="L990" i="6" a="1"/>
  <c r="L990" i="6" s="1"/>
  <c r="M990" i="6" s="1"/>
  <c r="O978" i="6"/>
  <c r="L978" i="6" a="1"/>
  <c r="L978" i="6" s="1"/>
  <c r="M978" i="6" s="1"/>
  <c r="O966" i="6"/>
  <c r="L966" i="6" a="1"/>
  <c r="L966" i="6" s="1"/>
  <c r="M966" i="6" s="1"/>
  <c r="O954" i="6"/>
  <c r="L954" i="6" a="1"/>
  <c r="L954" i="6" s="1"/>
  <c r="M954" i="6" s="1"/>
  <c r="O942" i="6"/>
  <c r="L942" i="6" a="1"/>
  <c r="L942" i="6" s="1"/>
  <c r="M942" i="6" s="1"/>
  <c r="O930" i="6"/>
  <c r="L930" i="6" a="1"/>
  <c r="L930" i="6" s="1"/>
  <c r="M930" i="6" s="1"/>
  <c r="O918" i="6"/>
  <c r="L918" i="6" a="1"/>
  <c r="L918" i="6" s="1"/>
  <c r="M918" i="6" s="1"/>
  <c r="O906" i="6"/>
  <c r="L906" i="6" a="1"/>
  <c r="L906" i="6" s="1"/>
  <c r="M906" i="6" s="1"/>
  <c r="O894" i="6"/>
  <c r="L894" i="6" a="1"/>
  <c r="L894" i="6" s="1"/>
  <c r="M894" i="6" s="1"/>
  <c r="O882" i="6"/>
  <c r="L882" i="6" a="1"/>
  <c r="L882" i="6" s="1"/>
  <c r="M882" i="6" s="1"/>
  <c r="O870" i="6"/>
  <c r="L870" i="6" a="1"/>
  <c r="L870" i="6" s="1"/>
  <c r="M870" i="6" s="1"/>
  <c r="O858" i="6"/>
  <c r="L858" i="6" a="1"/>
  <c r="L858" i="6" s="1"/>
  <c r="M858" i="6" s="1"/>
  <c r="O835" i="6"/>
  <c r="L835" i="6" a="1"/>
  <c r="L835" i="6" s="1"/>
  <c r="M835" i="6" s="1"/>
  <c r="O823" i="6"/>
  <c r="L823" i="6" a="1"/>
  <c r="L823" i="6" s="1"/>
  <c r="M823" i="6" s="1"/>
  <c r="O811" i="6"/>
  <c r="L811" i="6" a="1"/>
  <c r="L811" i="6" s="1"/>
  <c r="M811" i="6" s="1"/>
  <c r="O799" i="6"/>
  <c r="L799" i="6" a="1"/>
  <c r="L799" i="6" s="1"/>
  <c r="M799" i="6" s="1"/>
  <c r="O787" i="6"/>
  <c r="L787" i="6" a="1"/>
  <c r="L787" i="6" s="1"/>
  <c r="M787" i="6" s="1"/>
  <c r="O775" i="6"/>
  <c r="L775" i="6" a="1"/>
  <c r="L775" i="6" s="1"/>
  <c r="M775" i="6" s="1"/>
  <c r="O763" i="6"/>
  <c r="L763" i="6" a="1"/>
  <c r="L763" i="6" s="1"/>
  <c r="M763" i="6" s="1"/>
  <c r="O751" i="6"/>
  <c r="L751" i="6" a="1"/>
  <c r="L751" i="6" s="1"/>
  <c r="M751" i="6" s="1"/>
  <c r="O739" i="6"/>
  <c r="L739" i="6" a="1"/>
  <c r="L739" i="6" s="1"/>
  <c r="M739" i="6" s="1"/>
  <c r="O727" i="6"/>
  <c r="L727" i="6" a="1"/>
  <c r="L727" i="6" s="1"/>
  <c r="M727" i="6" s="1"/>
  <c r="O716" i="6"/>
  <c r="L716" i="6" a="1"/>
  <c r="L716" i="6" s="1"/>
  <c r="M716" i="6" s="1"/>
  <c r="O704" i="6"/>
  <c r="L704" i="6" a="1"/>
  <c r="L704" i="6" s="1"/>
  <c r="M704" i="6" s="1"/>
  <c r="O692" i="6"/>
  <c r="L692" i="6" a="1"/>
  <c r="L692" i="6" s="1"/>
  <c r="M692" i="6" s="1"/>
  <c r="O680" i="6"/>
  <c r="L680" i="6" a="1"/>
  <c r="L680" i="6" s="1"/>
  <c r="M680" i="6" s="1"/>
  <c r="O669" i="6"/>
  <c r="L669" i="6" a="1"/>
  <c r="L669" i="6" s="1"/>
  <c r="M669" i="6" s="1"/>
  <c r="O657" i="6"/>
  <c r="L657" i="6" a="1"/>
  <c r="L657" i="6" s="1"/>
  <c r="M657" i="6" s="1"/>
  <c r="O645" i="6"/>
  <c r="L645" i="6" a="1"/>
  <c r="L645" i="6" s="1"/>
  <c r="M645" i="6" s="1"/>
  <c r="O633" i="6"/>
  <c r="L633" i="6" a="1"/>
  <c r="L633" i="6" s="1"/>
  <c r="M633" i="6" s="1"/>
  <c r="O621" i="6"/>
  <c r="L621" i="6" a="1"/>
  <c r="L621" i="6" s="1"/>
  <c r="M621" i="6" s="1"/>
  <c r="O609" i="6"/>
  <c r="L609" i="6" a="1"/>
  <c r="L609" i="6" s="1"/>
  <c r="M609" i="6" s="1"/>
  <c r="O597" i="6"/>
  <c r="L597" i="6" a="1"/>
  <c r="L597" i="6" s="1"/>
  <c r="M597" i="6" s="1"/>
  <c r="O585" i="6"/>
  <c r="L585" i="6" a="1"/>
  <c r="L585" i="6" s="1"/>
  <c r="M585" i="6" s="1"/>
  <c r="O573" i="6"/>
  <c r="L573" i="6" a="1"/>
  <c r="L573" i="6" s="1"/>
  <c r="M573" i="6" s="1"/>
  <c r="O562" i="6"/>
  <c r="L562" i="6" a="1"/>
  <c r="L562" i="6" s="1"/>
  <c r="M562" i="6" s="1"/>
  <c r="O550" i="6"/>
  <c r="L550" i="6" a="1"/>
  <c r="L550" i="6" s="1"/>
  <c r="M550" i="6" s="1"/>
  <c r="O538" i="6"/>
  <c r="L538" i="6" a="1"/>
  <c r="L538" i="6" s="1"/>
  <c r="M538" i="6" s="1"/>
  <c r="O526" i="6"/>
  <c r="L526" i="6" a="1"/>
  <c r="L526" i="6" s="1"/>
  <c r="M526" i="6" s="1"/>
  <c r="O514" i="6"/>
  <c r="L514" i="6" a="1"/>
  <c r="L514" i="6" s="1"/>
  <c r="M514" i="6" s="1"/>
  <c r="O502" i="6"/>
  <c r="L502" i="6" a="1"/>
  <c r="L502" i="6" s="1"/>
  <c r="M502" i="6" s="1"/>
  <c r="O490" i="6"/>
  <c r="L490" i="6" a="1"/>
  <c r="L490" i="6" s="1"/>
  <c r="M490" i="6" s="1"/>
  <c r="O478" i="6"/>
  <c r="L478" i="6" a="1"/>
  <c r="L478" i="6" s="1"/>
  <c r="M478" i="6" s="1"/>
  <c r="O466" i="6"/>
  <c r="L466" i="6" a="1"/>
  <c r="L466" i="6" s="1"/>
  <c r="M466" i="6" s="1"/>
  <c r="O454" i="6"/>
  <c r="L454" i="6" a="1"/>
  <c r="L454" i="6" s="1"/>
  <c r="M454" i="6" s="1"/>
  <c r="O443" i="6"/>
  <c r="L443" i="6" a="1"/>
  <c r="L443" i="6" s="1"/>
  <c r="M443" i="6" s="1"/>
  <c r="O431" i="6"/>
  <c r="L431" i="6" a="1"/>
  <c r="L431" i="6" s="1"/>
  <c r="M431" i="6" s="1"/>
  <c r="O419" i="6"/>
  <c r="L419" i="6" a="1"/>
  <c r="L419" i="6" s="1"/>
  <c r="M419" i="6" s="1"/>
  <c r="O407" i="6"/>
  <c r="L407" i="6" a="1"/>
  <c r="L407" i="6" s="1"/>
  <c r="M407" i="6" s="1"/>
  <c r="O395" i="6"/>
  <c r="L395" i="6" a="1"/>
  <c r="L395" i="6" s="1"/>
  <c r="M395" i="6" s="1"/>
  <c r="O383" i="6"/>
  <c r="L383" i="6" a="1"/>
  <c r="L383" i="6" s="1"/>
  <c r="M383" i="6" s="1"/>
  <c r="O371" i="6"/>
  <c r="L371" i="6" a="1"/>
  <c r="L371" i="6" s="1"/>
  <c r="M371" i="6" s="1"/>
  <c r="O359" i="6"/>
  <c r="L359" i="6" a="1"/>
  <c r="L359" i="6" s="1"/>
  <c r="M359" i="6" s="1"/>
  <c r="O347" i="6"/>
  <c r="L347" i="6" a="1"/>
  <c r="L347" i="6" s="1"/>
  <c r="M347" i="6" s="1"/>
  <c r="O335" i="6"/>
  <c r="L335" i="6" a="1"/>
  <c r="L335" i="6" s="1"/>
  <c r="M335" i="6" s="1"/>
  <c r="O323" i="6"/>
  <c r="L323" i="6" a="1"/>
  <c r="L323" i="6" s="1"/>
  <c r="M323" i="6" s="1"/>
  <c r="O311" i="6"/>
  <c r="L311" i="6" a="1"/>
  <c r="L311" i="6" s="1"/>
  <c r="M311" i="6" s="1"/>
  <c r="O299" i="6"/>
  <c r="L299" i="6" a="1"/>
  <c r="L299" i="6" s="1"/>
  <c r="M299" i="6" s="1"/>
  <c r="O287" i="6"/>
  <c r="L287" i="6" a="1"/>
  <c r="L287" i="6" s="1"/>
  <c r="M287" i="6" s="1"/>
  <c r="L2015" i="6" a="1"/>
  <c r="L2015" i="6" s="1"/>
  <c r="M2015" i="6" s="1"/>
  <c r="L1978" i="6" a="1"/>
  <c r="L1978" i="6" s="1"/>
  <c r="M1978" i="6" s="1"/>
  <c r="L1860" i="6" a="1"/>
  <c r="L1860" i="6" s="1"/>
  <c r="M1860" i="6" s="1"/>
  <c r="L1821" i="6" a="1"/>
  <c r="L1821" i="6" s="1"/>
  <c r="M1821" i="6" s="1"/>
  <c r="L1736" i="6" a="1"/>
  <c r="L1736" i="6" s="1"/>
  <c r="M1736" i="6" s="1"/>
  <c r="L1680" i="6" a="1"/>
  <c r="L1680" i="6" s="1"/>
  <c r="M1680" i="6" s="1"/>
  <c r="L1510" i="6" a="1"/>
  <c r="L1510" i="6" s="1"/>
  <c r="M1510" i="6" s="1"/>
  <c r="L1387" i="6" a="1"/>
  <c r="L1387" i="6" s="1"/>
  <c r="M1387" i="6" s="1"/>
  <c r="L1014" i="6" a="1"/>
  <c r="L1014" i="6" s="1"/>
  <c r="M1014" i="6" s="1"/>
  <c r="O1977" i="6"/>
  <c r="L1977" i="6" a="1"/>
  <c r="L1977" i="6" s="1"/>
  <c r="M1977" i="6" s="1"/>
  <c r="O1869" i="6"/>
  <c r="L1869" i="6" a="1"/>
  <c r="L1869" i="6" s="1"/>
  <c r="M1869" i="6" s="1"/>
  <c r="O1749" i="6"/>
  <c r="L1749" i="6" a="1"/>
  <c r="L1749" i="6" s="1"/>
  <c r="M1749" i="6" s="1"/>
  <c r="O1629" i="6"/>
  <c r="L1629" i="6" a="1"/>
  <c r="L1629" i="6" s="1"/>
  <c r="M1629" i="6" s="1"/>
  <c r="O1523" i="6"/>
  <c r="L1523" i="6" a="1"/>
  <c r="L1523" i="6" s="1"/>
  <c r="M1523" i="6" s="1"/>
  <c r="O1439" i="6"/>
  <c r="L1439" i="6" a="1"/>
  <c r="L1439" i="6" s="1"/>
  <c r="M1439" i="6" s="1"/>
  <c r="O1343" i="6"/>
  <c r="L1343" i="6" a="1"/>
  <c r="L1343" i="6" s="1"/>
  <c r="M1343" i="6" s="1"/>
  <c r="O1235" i="6"/>
  <c r="L1235" i="6" a="1"/>
  <c r="L1235" i="6" s="1"/>
  <c r="M1235" i="6" s="1"/>
  <c r="O1127" i="6"/>
  <c r="L1127" i="6" a="1"/>
  <c r="L1127" i="6" s="1"/>
  <c r="M1127" i="6" s="1"/>
  <c r="O937" i="6"/>
  <c r="L937" i="6" a="1"/>
  <c r="L937" i="6" s="1"/>
  <c r="M937" i="6" s="1"/>
  <c r="O830" i="6"/>
  <c r="L830" i="6" a="1"/>
  <c r="L830" i="6" s="1"/>
  <c r="M830" i="6" s="1"/>
  <c r="O734" i="6"/>
  <c r="L734" i="6" a="1"/>
  <c r="L734" i="6" s="1"/>
  <c r="M734" i="6" s="1"/>
  <c r="O628" i="6"/>
  <c r="L628" i="6" a="1"/>
  <c r="L628" i="6" s="1"/>
  <c r="M628" i="6" s="1"/>
  <c r="O521" i="6"/>
  <c r="L521" i="6" a="1"/>
  <c r="L521" i="6" s="1"/>
  <c r="M521" i="6" s="1"/>
  <c r="O426" i="6"/>
  <c r="L426" i="6" a="1"/>
  <c r="L426" i="6" s="1"/>
  <c r="M426" i="6" s="1"/>
  <c r="O306" i="6"/>
  <c r="L306" i="6" a="1"/>
  <c r="L306" i="6" s="1"/>
  <c r="M306" i="6" s="1"/>
  <c r="O246" i="6"/>
  <c r="L246" i="6" a="1"/>
  <c r="L246" i="6" s="1"/>
  <c r="M246" i="6" s="1"/>
  <c r="O150" i="6"/>
  <c r="L150" i="6" a="1"/>
  <c r="L150" i="6" s="1"/>
  <c r="M150" i="6" s="1"/>
  <c r="O2000" i="6"/>
  <c r="L2000" i="6" a="1"/>
  <c r="L2000" i="6" s="1"/>
  <c r="M2000" i="6" s="1"/>
  <c r="O1940" i="6"/>
  <c r="L1940" i="6" a="1"/>
  <c r="L1940" i="6" s="1"/>
  <c r="M1940" i="6" s="1"/>
  <c r="O1844" i="6"/>
  <c r="L1844" i="6" a="1"/>
  <c r="L1844" i="6" s="1"/>
  <c r="M1844" i="6" s="1"/>
  <c r="O1760" i="6"/>
  <c r="L1760" i="6" a="1"/>
  <c r="L1760" i="6" s="1"/>
  <c r="M1760" i="6" s="1"/>
  <c r="O1664" i="6"/>
  <c r="L1664" i="6" a="1"/>
  <c r="L1664" i="6" s="1"/>
  <c r="M1664" i="6" s="1"/>
  <c r="O1604" i="6"/>
  <c r="L1604" i="6" a="1"/>
  <c r="L1604" i="6" s="1"/>
  <c r="M1604" i="6" s="1"/>
  <c r="O1498" i="6"/>
  <c r="L1498" i="6" a="1"/>
  <c r="L1498" i="6" s="1"/>
  <c r="M1498" i="6" s="1"/>
  <c r="O1414" i="6"/>
  <c r="L1414" i="6" a="1"/>
  <c r="L1414" i="6" s="1"/>
  <c r="M1414" i="6" s="1"/>
  <c r="O1354" i="6"/>
  <c r="L1354" i="6" a="1"/>
  <c r="L1354" i="6" s="1"/>
  <c r="M1354" i="6" s="1"/>
  <c r="O1270" i="6"/>
  <c r="L1270" i="6" a="1"/>
  <c r="L1270" i="6" s="1"/>
  <c r="M1270" i="6" s="1"/>
  <c r="O1138" i="6"/>
  <c r="L1138" i="6" a="1"/>
  <c r="L1138" i="6" s="1"/>
  <c r="M1138" i="6" s="1"/>
  <c r="O888" i="6"/>
  <c r="L888" i="6" a="1"/>
  <c r="L888" i="6" s="1"/>
  <c r="M888" i="6" s="1"/>
  <c r="O2029" i="6"/>
  <c r="L2029" i="6" a="1"/>
  <c r="L2029" i="6" s="1"/>
  <c r="M2029" i="6" s="1"/>
  <c r="O2017" i="6"/>
  <c r="L2017" i="6" a="1"/>
  <c r="L2017" i="6" s="1"/>
  <c r="M2017" i="6" s="1"/>
  <c r="O2005" i="6"/>
  <c r="L2005" i="6" a="1"/>
  <c r="L2005" i="6" s="1"/>
  <c r="M2005" i="6" s="1"/>
  <c r="O1993" i="6"/>
  <c r="L1993" i="6" a="1"/>
  <c r="L1993" i="6" s="1"/>
  <c r="M1993" i="6" s="1"/>
  <c r="O1981" i="6"/>
  <c r="L1981" i="6" a="1"/>
  <c r="L1981" i="6" s="1"/>
  <c r="M1981" i="6" s="1"/>
  <c r="O1969" i="6"/>
  <c r="L1969" i="6" a="1"/>
  <c r="L1969" i="6" s="1"/>
  <c r="M1969" i="6" s="1"/>
  <c r="O1957" i="6"/>
  <c r="L1957" i="6" a="1"/>
  <c r="L1957" i="6" s="1"/>
  <c r="M1957" i="6" s="1"/>
  <c r="O1933" i="6"/>
  <c r="L1933" i="6" a="1"/>
  <c r="L1933" i="6" s="1"/>
  <c r="M1933" i="6" s="1"/>
  <c r="O1921" i="6"/>
  <c r="L1921" i="6" a="1"/>
  <c r="L1921" i="6" s="1"/>
  <c r="M1921" i="6" s="1"/>
  <c r="O1909" i="6"/>
  <c r="L1909" i="6" a="1"/>
  <c r="L1909" i="6" s="1"/>
  <c r="M1909" i="6" s="1"/>
  <c r="O1897" i="6"/>
  <c r="L1897" i="6" a="1"/>
  <c r="L1897" i="6" s="1"/>
  <c r="M1897" i="6" s="1"/>
  <c r="O1885" i="6"/>
  <c r="L1885" i="6" a="1"/>
  <c r="L1885" i="6" s="1"/>
  <c r="M1885" i="6" s="1"/>
  <c r="O1861" i="6"/>
  <c r="L1861" i="6" a="1"/>
  <c r="L1861" i="6" s="1"/>
  <c r="M1861" i="6" s="1"/>
  <c r="O1849" i="6"/>
  <c r="L1849" i="6" a="1"/>
  <c r="L1849" i="6" s="1"/>
  <c r="M1849" i="6" s="1"/>
  <c r="O1837" i="6"/>
  <c r="L1837" i="6" a="1"/>
  <c r="L1837" i="6" s="1"/>
  <c r="M1837" i="6" s="1"/>
  <c r="O1825" i="6"/>
  <c r="L1825" i="6" a="1"/>
  <c r="L1825" i="6" s="1"/>
  <c r="M1825" i="6" s="1"/>
  <c r="O1813" i="6"/>
  <c r="L1813" i="6" a="1"/>
  <c r="L1813" i="6" s="1"/>
  <c r="M1813" i="6" s="1"/>
  <c r="O1789" i="6"/>
  <c r="L1789" i="6" a="1"/>
  <c r="L1789" i="6" s="1"/>
  <c r="M1789" i="6" s="1"/>
  <c r="O1777" i="6"/>
  <c r="L1777" i="6" a="1"/>
  <c r="L1777" i="6" s="1"/>
  <c r="M1777" i="6" s="1"/>
  <c r="O1765" i="6"/>
  <c r="L1765" i="6" a="1"/>
  <c r="L1765" i="6" s="1"/>
  <c r="M1765" i="6" s="1"/>
  <c r="O1753" i="6"/>
  <c r="L1753" i="6" a="1"/>
  <c r="L1753" i="6" s="1"/>
  <c r="M1753" i="6" s="1"/>
  <c r="O1741" i="6"/>
  <c r="L1741" i="6" a="1"/>
  <c r="L1741" i="6" s="1"/>
  <c r="M1741" i="6" s="1"/>
  <c r="O1729" i="6"/>
  <c r="L1729" i="6" a="1"/>
  <c r="L1729" i="6" s="1"/>
  <c r="M1729" i="6" s="1"/>
  <c r="O1717" i="6"/>
  <c r="L1717" i="6" a="1"/>
  <c r="L1717" i="6" s="1"/>
  <c r="M1717" i="6" s="1"/>
  <c r="O1705" i="6"/>
  <c r="L1705" i="6" a="1"/>
  <c r="L1705" i="6" s="1"/>
  <c r="M1705" i="6" s="1"/>
  <c r="O1693" i="6"/>
  <c r="L1693" i="6" a="1"/>
  <c r="L1693" i="6" s="1"/>
  <c r="M1693" i="6" s="1"/>
  <c r="O1681" i="6"/>
  <c r="L1681" i="6" a="1"/>
  <c r="L1681" i="6" s="1"/>
  <c r="M1681" i="6" s="1"/>
  <c r="O1657" i="6"/>
  <c r="L1657" i="6" a="1"/>
  <c r="L1657" i="6" s="1"/>
  <c r="M1657" i="6" s="1"/>
  <c r="O1645" i="6"/>
  <c r="L1645" i="6" a="1"/>
  <c r="L1645" i="6" s="1"/>
  <c r="M1645" i="6" s="1"/>
  <c r="O1633" i="6"/>
  <c r="L1633" i="6" a="1"/>
  <c r="L1633" i="6" s="1"/>
  <c r="M1633" i="6" s="1"/>
  <c r="O1621" i="6"/>
  <c r="L1621" i="6" a="1"/>
  <c r="L1621" i="6" s="1"/>
  <c r="M1621" i="6" s="1"/>
  <c r="O1597" i="6"/>
  <c r="L1597" i="6" a="1"/>
  <c r="L1597" i="6" s="1"/>
  <c r="M1597" i="6" s="1"/>
  <c r="O1585" i="6"/>
  <c r="L1585" i="6" a="1"/>
  <c r="L1585" i="6" s="1"/>
  <c r="M1585" i="6" s="1"/>
  <c r="O1575" i="6"/>
  <c r="L1575" i="6" a="1"/>
  <c r="L1575" i="6" s="1"/>
  <c r="M1575" i="6" s="1"/>
  <c r="O1563" i="6"/>
  <c r="L1563" i="6" a="1"/>
  <c r="L1563" i="6" s="1"/>
  <c r="M1563" i="6" s="1"/>
  <c r="O1551" i="6"/>
  <c r="L1551" i="6" a="1"/>
  <c r="L1551" i="6" s="1"/>
  <c r="M1551" i="6" s="1"/>
  <c r="O1539" i="6"/>
  <c r="L1539" i="6" a="1"/>
  <c r="L1539" i="6" s="1"/>
  <c r="M1539" i="6" s="1"/>
  <c r="O1527" i="6"/>
  <c r="L1527" i="6" a="1"/>
  <c r="L1527" i="6" s="1"/>
  <c r="M1527" i="6" s="1"/>
  <c r="O1515" i="6"/>
  <c r="L1515" i="6" a="1"/>
  <c r="L1515" i="6" s="1"/>
  <c r="M1515" i="6" s="1"/>
  <c r="O1503" i="6"/>
  <c r="L1503" i="6" a="1"/>
  <c r="L1503" i="6" s="1"/>
  <c r="M1503" i="6" s="1"/>
  <c r="O1491" i="6"/>
  <c r="L1491" i="6" a="1"/>
  <c r="L1491" i="6" s="1"/>
  <c r="M1491" i="6" s="1"/>
  <c r="O1479" i="6"/>
  <c r="L1479" i="6" a="1"/>
  <c r="L1479" i="6" s="1"/>
  <c r="M1479" i="6" s="1"/>
  <c r="O1467" i="6"/>
  <c r="L1467" i="6" a="1"/>
  <c r="L1467" i="6" s="1"/>
  <c r="M1467" i="6" s="1"/>
  <c r="O1455" i="6"/>
  <c r="L1455" i="6" a="1"/>
  <c r="L1455" i="6" s="1"/>
  <c r="M1455" i="6" s="1"/>
  <c r="O1443" i="6"/>
  <c r="L1443" i="6" a="1"/>
  <c r="L1443" i="6" s="1"/>
  <c r="M1443" i="6" s="1"/>
  <c r="O1431" i="6"/>
  <c r="L1431" i="6" a="1"/>
  <c r="L1431" i="6" s="1"/>
  <c r="M1431" i="6" s="1"/>
  <c r="O1419" i="6"/>
  <c r="L1419" i="6" a="1"/>
  <c r="L1419" i="6" s="1"/>
  <c r="M1419" i="6" s="1"/>
  <c r="O1407" i="6"/>
  <c r="L1407" i="6" a="1"/>
  <c r="L1407" i="6" s="1"/>
  <c r="M1407" i="6" s="1"/>
  <c r="O1395" i="6"/>
  <c r="L1395" i="6" a="1"/>
  <c r="L1395" i="6" s="1"/>
  <c r="M1395" i="6" s="1"/>
  <c r="O1383" i="6"/>
  <c r="L1383" i="6" a="1"/>
  <c r="L1383" i="6" s="1"/>
  <c r="M1383" i="6" s="1"/>
  <c r="O1371" i="6"/>
  <c r="L1371" i="6" a="1"/>
  <c r="L1371" i="6" s="1"/>
  <c r="M1371" i="6" s="1"/>
  <c r="O1359" i="6"/>
  <c r="L1359" i="6" a="1"/>
  <c r="L1359" i="6" s="1"/>
  <c r="M1359" i="6" s="1"/>
  <c r="O1347" i="6"/>
  <c r="L1347" i="6" a="1"/>
  <c r="L1347" i="6" s="1"/>
  <c r="M1347" i="6" s="1"/>
  <c r="O1335" i="6"/>
  <c r="L1335" i="6" a="1"/>
  <c r="L1335" i="6" s="1"/>
  <c r="M1335" i="6" s="1"/>
  <c r="O1323" i="6"/>
  <c r="L1323" i="6" a="1"/>
  <c r="L1323" i="6" s="1"/>
  <c r="M1323" i="6" s="1"/>
  <c r="O1311" i="6"/>
  <c r="L1311" i="6" a="1"/>
  <c r="L1311" i="6" s="1"/>
  <c r="M1311" i="6" s="1"/>
  <c r="O1299" i="6"/>
  <c r="L1299" i="6" a="1"/>
  <c r="L1299" i="6" s="1"/>
  <c r="M1299" i="6" s="1"/>
  <c r="O1287" i="6"/>
  <c r="L1287" i="6" a="1"/>
  <c r="L1287" i="6" s="1"/>
  <c r="M1287" i="6" s="1"/>
  <c r="O1275" i="6"/>
  <c r="L1275" i="6" a="1"/>
  <c r="L1275" i="6" s="1"/>
  <c r="M1275" i="6" s="1"/>
  <c r="O1263" i="6"/>
  <c r="L1263" i="6" a="1"/>
  <c r="L1263" i="6" s="1"/>
  <c r="M1263" i="6" s="1"/>
  <c r="O1251" i="6"/>
  <c r="L1251" i="6" a="1"/>
  <c r="L1251" i="6" s="1"/>
  <c r="M1251" i="6" s="1"/>
  <c r="O1239" i="6"/>
  <c r="L1239" i="6" a="1"/>
  <c r="L1239" i="6" s="1"/>
  <c r="M1239" i="6" s="1"/>
  <c r="O1227" i="6"/>
  <c r="L1227" i="6" a="1"/>
  <c r="L1227" i="6" s="1"/>
  <c r="M1227" i="6" s="1"/>
  <c r="O1215" i="6"/>
  <c r="L1215" i="6" a="1"/>
  <c r="L1215" i="6" s="1"/>
  <c r="M1215" i="6" s="1"/>
  <c r="O1203" i="6"/>
  <c r="L1203" i="6" a="1"/>
  <c r="L1203" i="6" s="1"/>
  <c r="M1203" i="6" s="1"/>
  <c r="O1191" i="6"/>
  <c r="L1191" i="6" a="1"/>
  <c r="L1191" i="6" s="1"/>
  <c r="M1191" i="6" s="1"/>
  <c r="O1179" i="6"/>
  <c r="L1179" i="6" a="1"/>
  <c r="L1179" i="6" s="1"/>
  <c r="M1179" i="6" s="1"/>
  <c r="O1167" i="6"/>
  <c r="L1167" i="6" a="1"/>
  <c r="L1167" i="6" s="1"/>
  <c r="M1167" i="6" s="1"/>
  <c r="O1155" i="6"/>
  <c r="L1155" i="6" a="1"/>
  <c r="L1155" i="6" s="1"/>
  <c r="M1155" i="6" s="1"/>
  <c r="O1143" i="6"/>
  <c r="L1143" i="6" a="1"/>
  <c r="L1143" i="6" s="1"/>
  <c r="M1143" i="6" s="1"/>
  <c r="O1131" i="6"/>
  <c r="L1131" i="6" a="1"/>
  <c r="L1131" i="6" s="1"/>
  <c r="M1131" i="6" s="1"/>
  <c r="O1119" i="6"/>
  <c r="L1119" i="6" a="1"/>
  <c r="L1119" i="6" s="1"/>
  <c r="M1119" i="6" s="1"/>
  <c r="O1107" i="6"/>
  <c r="L1107" i="6" a="1"/>
  <c r="L1107" i="6" s="1"/>
  <c r="M1107" i="6" s="1"/>
  <c r="O1096" i="6"/>
  <c r="L1096" i="6" a="1"/>
  <c r="L1096" i="6" s="1"/>
  <c r="M1096" i="6" s="1"/>
  <c r="O1084" i="6"/>
  <c r="L1084" i="6" a="1"/>
  <c r="L1084" i="6" s="1"/>
  <c r="M1084" i="6" s="1"/>
  <c r="O1072" i="6"/>
  <c r="L1072" i="6" a="1"/>
  <c r="L1072" i="6" s="1"/>
  <c r="M1072" i="6" s="1"/>
  <c r="O1060" i="6"/>
  <c r="L1060" i="6" a="1"/>
  <c r="L1060" i="6" s="1"/>
  <c r="M1060" i="6" s="1"/>
  <c r="O1048" i="6"/>
  <c r="L1048" i="6" a="1"/>
  <c r="L1048" i="6" s="1"/>
  <c r="M1048" i="6" s="1"/>
  <c r="O1036" i="6"/>
  <c r="L1036" i="6" a="1"/>
  <c r="L1036" i="6" s="1"/>
  <c r="M1036" i="6" s="1"/>
  <c r="O1025" i="6"/>
  <c r="L1025" i="6" a="1"/>
  <c r="L1025" i="6" s="1"/>
  <c r="M1025" i="6" s="1"/>
  <c r="O1013" i="6"/>
  <c r="L1013" i="6" a="1"/>
  <c r="L1013" i="6" s="1"/>
  <c r="M1013" i="6" s="1"/>
  <c r="O1001" i="6"/>
  <c r="L1001" i="6" a="1"/>
  <c r="L1001" i="6" s="1"/>
  <c r="M1001" i="6" s="1"/>
  <c r="O989" i="6"/>
  <c r="L989" i="6" a="1"/>
  <c r="L989" i="6" s="1"/>
  <c r="M989" i="6" s="1"/>
  <c r="O977" i="6"/>
  <c r="L977" i="6" a="1"/>
  <c r="L977" i="6" s="1"/>
  <c r="M977" i="6" s="1"/>
  <c r="O965" i="6"/>
  <c r="L965" i="6" a="1"/>
  <c r="L965" i="6" s="1"/>
  <c r="M965" i="6" s="1"/>
  <c r="O953" i="6"/>
  <c r="L953" i="6" a="1"/>
  <c r="L953" i="6" s="1"/>
  <c r="M953" i="6" s="1"/>
  <c r="O941" i="6"/>
  <c r="L941" i="6" a="1"/>
  <c r="L941" i="6" s="1"/>
  <c r="M941" i="6" s="1"/>
  <c r="O929" i="6"/>
  <c r="L929" i="6" a="1"/>
  <c r="L929" i="6" s="1"/>
  <c r="M929" i="6" s="1"/>
  <c r="O917" i="6"/>
  <c r="L917" i="6" a="1"/>
  <c r="L917" i="6" s="1"/>
  <c r="M917" i="6" s="1"/>
  <c r="O905" i="6"/>
  <c r="L905" i="6" a="1"/>
  <c r="L905" i="6" s="1"/>
  <c r="M905" i="6" s="1"/>
  <c r="O893" i="6"/>
  <c r="L893" i="6" a="1"/>
  <c r="L893" i="6" s="1"/>
  <c r="M893" i="6" s="1"/>
  <c r="O881" i="6"/>
  <c r="L881" i="6" a="1"/>
  <c r="L881" i="6" s="1"/>
  <c r="M881" i="6" s="1"/>
  <c r="O869" i="6"/>
  <c r="L869" i="6" a="1"/>
  <c r="L869" i="6" s="1"/>
  <c r="M869" i="6" s="1"/>
  <c r="O857" i="6"/>
  <c r="L857" i="6" a="1"/>
  <c r="L857" i="6" s="1"/>
  <c r="M857" i="6" s="1"/>
  <c r="O846" i="6"/>
  <c r="L846" i="6" a="1"/>
  <c r="L846" i="6" s="1"/>
  <c r="M846" i="6" s="1"/>
  <c r="O834" i="6"/>
  <c r="L834" i="6" a="1"/>
  <c r="L834" i="6" s="1"/>
  <c r="M834" i="6" s="1"/>
  <c r="O822" i="6"/>
  <c r="L822" i="6" a="1"/>
  <c r="L822" i="6" s="1"/>
  <c r="M822" i="6" s="1"/>
  <c r="O810" i="6"/>
  <c r="L810" i="6" a="1"/>
  <c r="L810" i="6" s="1"/>
  <c r="M810" i="6" s="1"/>
  <c r="O798" i="6"/>
  <c r="L798" i="6" a="1"/>
  <c r="L798" i="6" s="1"/>
  <c r="M798" i="6" s="1"/>
  <c r="O786" i="6"/>
  <c r="L786" i="6" a="1"/>
  <c r="L786" i="6" s="1"/>
  <c r="M786" i="6" s="1"/>
  <c r="O774" i="6"/>
  <c r="L774" i="6" a="1"/>
  <c r="L774" i="6" s="1"/>
  <c r="M774" i="6" s="1"/>
  <c r="O762" i="6"/>
  <c r="L762" i="6" a="1"/>
  <c r="L762" i="6" s="1"/>
  <c r="M762" i="6" s="1"/>
  <c r="O750" i="6"/>
  <c r="L750" i="6" a="1"/>
  <c r="L750" i="6" s="1"/>
  <c r="M750" i="6" s="1"/>
  <c r="O738" i="6"/>
  <c r="L738" i="6" a="1"/>
  <c r="L738" i="6" s="1"/>
  <c r="M738" i="6" s="1"/>
  <c r="O715" i="6"/>
  <c r="L715" i="6" a="1"/>
  <c r="L715" i="6" s="1"/>
  <c r="M715" i="6" s="1"/>
  <c r="O703" i="6"/>
  <c r="L703" i="6" a="1"/>
  <c r="L703" i="6" s="1"/>
  <c r="M703" i="6" s="1"/>
  <c r="O691" i="6"/>
  <c r="L691" i="6" a="1"/>
  <c r="L691" i="6" s="1"/>
  <c r="M691" i="6" s="1"/>
  <c r="O679" i="6"/>
  <c r="L679" i="6" a="1"/>
  <c r="L679" i="6" s="1"/>
  <c r="M679" i="6" s="1"/>
  <c r="O668" i="6"/>
  <c r="L668" i="6" a="1"/>
  <c r="L668" i="6" s="1"/>
  <c r="M668" i="6" s="1"/>
  <c r="O656" i="6"/>
  <c r="L656" i="6" a="1"/>
  <c r="L656" i="6" s="1"/>
  <c r="M656" i="6" s="1"/>
  <c r="O644" i="6"/>
  <c r="L644" i="6" a="1"/>
  <c r="L644" i="6" s="1"/>
  <c r="M644" i="6" s="1"/>
  <c r="O632" i="6"/>
  <c r="L632" i="6" a="1"/>
  <c r="L632" i="6" s="1"/>
  <c r="M632" i="6" s="1"/>
  <c r="O620" i="6"/>
  <c r="L620" i="6" a="1"/>
  <c r="L620" i="6" s="1"/>
  <c r="M620" i="6" s="1"/>
  <c r="O608" i="6"/>
  <c r="L608" i="6" a="1"/>
  <c r="L608" i="6" s="1"/>
  <c r="M608" i="6" s="1"/>
  <c r="O596" i="6"/>
  <c r="L596" i="6" a="1"/>
  <c r="L596" i="6" s="1"/>
  <c r="M596" i="6" s="1"/>
  <c r="O584" i="6"/>
  <c r="L584" i="6" a="1"/>
  <c r="L584" i="6" s="1"/>
  <c r="M584" i="6" s="1"/>
  <c r="O572" i="6"/>
  <c r="L572" i="6" a="1"/>
  <c r="L572" i="6" s="1"/>
  <c r="M572" i="6" s="1"/>
  <c r="O561" i="6"/>
  <c r="L561" i="6" a="1"/>
  <c r="L561" i="6" s="1"/>
  <c r="M561" i="6" s="1"/>
  <c r="O549" i="6"/>
  <c r="L549" i="6" a="1"/>
  <c r="L549" i="6" s="1"/>
  <c r="M549" i="6" s="1"/>
  <c r="O537" i="6"/>
  <c r="L537" i="6" a="1"/>
  <c r="L537" i="6" s="1"/>
  <c r="M537" i="6" s="1"/>
  <c r="O525" i="6"/>
  <c r="L525" i="6" a="1"/>
  <c r="L525" i="6" s="1"/>
  <c r="M525" i="6" s="1"/>
  <c r="O513" i="6"/>
  <c r="L513" i="6" a="1"/>
  <c r="L513" i="6" s="1"/>
  <c r="M513" i="6" s="1"/>
  <c r="O501" i="6"/>
  <c r="L501" i="6" a="1"/>
  <c r="L501" i="6" s="1"/>
  <c r="M501" i="6" s="1"/>
  <c r="O489" i="6"/>
  <c r="L489" i="6" a="1"/>
  <c r="L489" i="6" s="1"/>
  <c r="M489" i="6" s="1"/>
  <c r="O477" i="6"/>
  <c r="L477" i="6" a="1"/>
  <c r="L477" i="6" s="1"/>
  <c r="M477" i="6" s="1"/>
  <c r="O465" i="6"/>
  <c r="L465" i="6" a="1"/>
  <c r="L465" i="6" s="1"/>
  <c r="M465" i="6" s="1"/>
  <c r="O442" i="6"/>
  <c r="L442" i="6" a="1"/>
  <c r="L442" i="6" s="1"/>
  <c r="M442" i="6" s="1"/>
  <c r="O430" i="6"/>
  <c r="L430" i="6" a="1"/>
  <c r="L430" i="6" s="1"/>
  <c r="M430" i="6" s="1"/>
  <c r="O418" i="6"/>
  <c r="L418" i="6" a="1"/>
  <c r="L418" i="6" s="1"/>
  <c r="M418" i="6" s="1"/>
  <c r="O406" i="6"/>
  <c r="L406" i="6" a="1"/>
  <c r="L406" i="6" s="1"/>
  <c r="M406" i="6" s="1"/>
  <c r="O394" i="6"/>
  <c r="L394" i="6" a="1"/>
  <c r="L394" i="6" s="1"/>
  <c r="M394" i="6" s="1"/>
  <c r="O382" i="6"/>
  <c r="L382" i="6" a="1"/>
  <c r="L382" i="6" s="1"/>
  <c r="M382" i="6" s="1"/>
  <c r="O370" i="6"/>
  <c r="L370" i="6" a="1"/>
  <c r="L370" i="6" s="1"/>
  <c r="M370" i="6" s="1"/>
  <c r="O358" i="6"/>
  <c r="L358" i="6" a="1"/>
  <c r="L358" i="6" s="1"/>
  <c r="M358" i="6" s="1"/>
  <c r="O346" i="6"/>
  <c r="L346" i="6" a="1"/>
  <c r="L346" i="6" s="1"/>
  <c r="M346" i="6" s="1"/>
  <c r="O334" i="6"/>
  <c r="L334" i="6" a="1"/>
  <c r="L334" i="6" s="1"/>
  <c r="M334" i="6" s="1"/>
  <c r="O322" i="6"/>
  <c r="L322" i="6" a="1"/>
  <c r="L322" i="6" s="1"/>
  <c r="M322" i="6" s="1"/>
  <c r="O310" i="6"/>
  <c r="L310" i="6" a="1"/>
  <c r="L310" i="6" s="1"/>
  <c r="M310" i="6" s="1"/>
  <c r="O298" i="6"/>
  <c r="L298" i="6" a="1"/>
  <c r="L298" i="6" s="1"/>
  <c r="M298" i="6" s="1"/>
  <c r="O286" i="6"/>
  <c r="L286" i="6" a="1"/>
  <c r="L286" i="6" s="1"/>
  <c r="M286" i="6" s="1"/>
  <c r="O274" i="6"/>
  <c r="L274" i="6" a="1"/>
  <c r="L274" i="6" s="1"/>
  <c r="M274" i="6" s="1"/>
  <c r="L1938" i="6" a="1"/>
  <c r="L1938" i="6" s="1"/>
  <c r="M1938" i="6" s="1"/>
  <c r="L1899" i="6" a="1"/>
  <c r="L1899" i="6" s="1"/>
  <c r="M1899" i="6" s="1"/>
  <c r="L1820" i="6" a="1"/>
  <c r="L1820" i="6" s="1"/>
  <c r="M1820" i="6" s="1"/>
  <c r="L1781" i="6" a="1"/>
  <c r="L1781" i="6" s="1"/>
  <c r="M1781" i="6" s="1"/>
  <c r="L1679" i="6" a="1"/>
  <c r="L1679" i="6" s="1"/>
  <c r="M1679" i="6" s="1"/>
  <c r="L1609" i="6" a="1"/>
  <c r="L1609" i="6" s="1"/>
  <c r="M1609" i="6" s="1"/>
  <c r="L1384" i="6" a="1"/>
  <c r="L1384" i="6" s="1"/>
  <c r="M1384" i="6" s="1"/>
  <c r="O2013" i="6"/>
  <c r="L2013" i="6" a="1"/>
  <c r="L2013" i="6" s="1"/>
  <c r="M2013" i="6" s="1"/>
  <c r="O1905" i="6"/>
  <c r="L1905" i="6" a="1"/>
  <c r="L1905" i="6" s="1"/>
  <c r="M1905" i="6" s="1"/>
  <c r="O1809" i="6"/>
  <c r="L1809" i="6" a="1"/>
  <c r="L1809" i="6" s="1"/>
  <c r="M1809" i="6" s="1"/>
  <c r="O1701" i="6"/>
  <c r="L1701" i="6" a="1"/>
  <c r="L1701" i="6" s="1"/>
  <c r="M1701" i="6" s="1"/>
  <c r="O1593" i="6"/>
  <c r="L1593" i="6" a="1"/>
  <c r="L1593" i="6" s="1"/>
  <c r="M1593" i="6" s="1"/>
  <c r="O1499" i="6"/>
  <c r="L1499" i="6" a="1"/>
  <c r="L1499" i="6" s="1"/>
  <c r="M1499" i="6" s="1"/>
  <c r="O1415" i="6"/>
  <c r="L1415" i="6" a="1"/>
  <c r="L1415" i="6" s="1"/>
  <c r="M1415" i="6" s="1"/>
  <c r="O1307" i="6"/>
  <c r="L1307" i="6" a="1"/>
  <c r="L1307" i="6" s="1"/>
  <c r="M1307" i="6" s="1"/>
  <c r="O1211" i="6"/>
  <c r="L1211" i="6" a="1"/>
  <c r="L1211" i="6" s="1"/>
  <c r="M1211" i="6" s="1"/>
  <c r="O1103" i="6"/>
  <c r="L1103" i="6" a="1"/>
  <c r="L1103" i="6" s="1"/>
  <c r="M1103" i="6" s="1"/>
  <c r="O1009" i="6"/>
  <c r="L1009" i="6" a="1"/>
  <c r="L1009" i="6" s="1"/>
  <c r="M1009" i="6" s="1"/>
  <c r="O913" i="6"/>
  <c r="L913" i="6" a="1"/>
  <c r="L913" i="6" s="1"/>
  <c r="M913" i="6" s="1"/>
  <c r="O782" i="6"/>
  <c r="L782" i="6" a="1"/>
  <c r="L782" i="6" s="1"/>
  <c r="M782" i="6" s="1"/>
  <c r="O687" i="6"/>
  <c r="L687" i="6" a="1"/>
  <c r="L687" i="6" s="1"/>
  <c r="M687" i="6" s="1"/>
  <c r="O640" i="6"/>
  <c r="L640" i="6" a="1"/>
  <c r="L640" i="6" s="1"/>
  <c r="M640" i="6" s="1"/>
  <c r="O533" i="6"/>
  <c r="L533" i="6" a="1"/>
  <c r="L533" i="6" s="1"/>
  <c r="M533" i="6" s="1"/>
  <c r="O414" i="6"/>
  <c r="L414" i="6" a="1"/>
  <c r="L414" i="6" s="1"/>
  <c r="M414" i="6" s="1"/>
  <c r="O294" i="6"/>
  <c r="L294" i="6" a="1"/>
  <c r="L294" i="6" s="1"/>
  <c r="M294" i="6" s="1"/>
  <c r="O210" i="6"/>
  <c r="L210" i="6" a="1"/>
  <c r="L210" i="6" s="1"/>
  <c r="M210" i="6" s="1"/>
  <c r="O138" i="6"/>
  <c r="L138" i="6" a="1"/>
  <c r="L138" i="6" s="1"/>
  <c r="M138" i="6" s="1"/>
  <c r="O1522" i="6"/>
  <c r="L1522" i="6" a="1"/>
  <c r="L1522" i="6" s="1"/>
  <c r="M1522" i="6" s="1"/>
  <c r="O2028" i="6"/>
  <c r="L2028" i="6" a="1"/>
  <c r="L2028" i="6" s="1"/>
  <c r="M2028" i="6" s="1"/>
  <c r="O2016" i="6"/>
  <c r="L2016" i="6" a="1"/>
  <c r="L2016" i="6" s="1"/>
  <c r="M2016" i="6" s="1"/>
  <c r="O2004" i="6"/>
  <c r="L2004" i="6" a="1"/>
  <c r="L2004" i="6" s="1"/>
  <c r="M2004" i="6" s="1"/>
  <c r="O1992" i="6"/>
  <c r="L1992" i="6" a="1"/>
  <c r="L1992" i="6" s="1"/>
  <c r="M1992" i="6" s="1"/>
  <c r="O1980" i="6"/>
  <c r="L1980" i="6" a="1"/>
  <c r="L1980" i="6" s="1"/>
  <c r="M1980" i="6" s="1"/>
  <c r="O1968" i="6"/>
  <c r="L1968" i="6" a="1"/>
  <c r="L1968" i="6" s="1"/>
  <c r="M1968" i="6" s="1"/>
  <c r="O1956" i="6"/>
  <c r="L1956" i="6" a="1"/>
  <c r="L1956" i="6" s="1"/>
  <c r="M1956" i="6" s="1"/>
  <c r="O1944" i="6"/>
  <c r="L1944" i="6" a="1"/>
  <c r="L1944" i="6" s="1"/>
  <c r="M1944" i="6" s="1"/>
  <c r="O1920" i="6"/>
  <c r="L1920" i="6" a="1"/>
  <c r="L1920" i="6" s="1"/>
  <c r="M1920" i="6" s="1"/>
  <c r="O1908" i="6"/>
  <c r="L1908" i="6" a="1"/>
  <c r="L1908" i="6" s="1"/>
  <c r="M1908" i="6" s="1"/>
  <c r="O1896" i="6"/>
  <c r="L1896" i="6" a="1"/>
  <c r="L1896" i="6" s="1"/>
  <c r="M1896" i="6" s="1"/>
  <c r="O1884" i="6"/>
  <c r="L1884" i="6" a="1"/>
  <c r="L1884" i="6" s="1"/>
  <c r="M1884" i="6" s="1"/>
  <c r="O1872" i="6"/>
  <c r="L1872" i="6" a="1"/>
  <c r="L1872" i="6" s="1"/>
  <c r="M1872" i="6" s="1"/>
  <c r="O1848" i="6"/>
  <c r="L1848" i="6" a="1"/>
  <c r="L1848" i="6" s="1"/>
  <c r="M1848" i="6" s="1"/>
  <c r="O1836" i="6"/>
  <c r="L1836" i="6" a="1"/>
  <c r="L1836" i="6" s="1"/>
  <c r="M1836" i="6" s="1"/>
  <c r="O1824" i="6"/>
  <c r="L1824" i="6" a="1"/>
  <c r="L1824" i="6" s="1"/>
  <c r="M1824" i="6" s="1"/>
  <c r="O1812" i="6"/>
  <c r="L1812" i="6" a="1"/>
  <c r="L1812" i="6" s="1"/>
  <c r="M1812" i="6" s="1"/>
  <c r="O1800" i="6"/>
  <c r="L1800" i="6" a="1"/>
  <c r="L1800" i="6" s="1"/>
  <c r="M1800" i="6" s="1"/>
  <c r="O1776" i="6"/>
  <c r="L1776" i="6" a="1"/>
  <c r="L1776" i="6" s="1"/>
  <c r="M1776" i="6" s="1"/>
  <c r="O1764" i="6"/>
  <c r="L1764" i="6" a="1"/>
  <c r="L1764" i="6" s="1"/>
  <c r="M1764" i="6" s="1"/>
  <c r="O1740" i="6"/>
  <c r="L1740" i="6" a="1"/>
  <c r="L1740" i="6" s="1"/>
  <c r="M1740" i="6" s="1"/>
  <c r="O1716" i="6"/>
  <c r="L1716" i="6" a="1"/>
  <c r="L1716" i="6" s="1"/>
  <c r="M1716" i="6" s="1"/>
  <c r="O1704" i="6"/>
  <c r="L1704" i="6" a="1"/>
  <c r="L1704" i="6" s="1"/>
  <c r="M1704" i="6" s="1"/>
  <c r="O1692" i="6"/>
  <c r="L1692" i="6" a="1"/>
  <c r="L1692" i="6" s="1"/>
  <c r="M1692" i="6" s="1"/>
  <c r="O1668" i="6"/>
  <c r="L1668" i="6" a="1"/>
  <c r="L1668" i="6" s="1"/>
  <c r="M1668" i="6" s="1"/>
  <c r="O1656" i="6"/>
  <c r="L1656" i="6" a="1"/>
  <c r="L1656" i="6" s="1"/>
  <c r="M1656" i="6" s="1"/>
  <c r="O1644" i="6"/>
  <c r="L1644" i="6" a="1"/>
  <c r="L1644" i="6" s="1"/>
  <c r="M1644" i="6" s="1"/>
  <c r="O1632" i="6"/>
  <c r="L1632" i="6" a="1"/>
  <c r="L1632" i="6" s="1"/>
  <c r="M1632" i="6" s="1"/>
  <c r="O1620" i="6"/>
  <c r="L1620" i="6" a="1"/>
  <c r="L1620" i="6" s="1"/>
  <c r="M1620" i="6" s="1"/>
  <c r="O1608" i="6"/>
  <c r="L1608" i="6" a="1"/>
  <c r="L1608" i="6" s="1"/>
  <c r="M1608" i="6" s="1"/>
  <c r="O1584" i="6"/>
  <c r="L1584" i="6" a="1"/>
  <c r="L1584" i="6" s="1"/>
  <c r="M1584" i="6" s="1"/>
  <c r="O1574" i="6"/>
  <c r="L1574" i="6" a="1"/>
  <c r="L1574" i="6" s="1"/>
  <c r="M1574" i="6" s="1"/>
  <c r="O1562" i="6"/>
  <c r="L1562" i="6" a="1"/>
  <c r="L1562" i="6" s="1"/>
  <c r="M1562" i="6" s="1"/>
  <c r="O1550" i="6"/>
  <c r="L1550" i="6" a="1"/>
  <c r="L1550" i="6" s="1"/>
  <c r="M1550" i="6" s="1"/>
  <c r="O1538" i="6"/>
  <c r="L1538" i="6" a="1"/>
  <c r="L1538" i="6" s="1"/>
  <c r="M1538" i="6" s="1"/>
  <c r="O1526" i="6"/>
  <c r="L1526" i="6" a="1"/>
  <c r="L1526" i="6" s="1"/>
  <c r="M1526" i="6" s="1"/>
  <c r="O1514" i="6"/>
  <c r="L1514" i="6" a="1"/>
  <c r="L1514" i="6" s="1"/>
  <c r="M1514" i="6" s="1"/>
  <c r="O1502" i="6"/>
  <c r="L1502" i="6" a="1"/>
  <c r="L1502" i="6" s="1"/>
  <c r="M1502" i="6" s="1"/>
  <c r="O1490" i="6"/>
  <c r="L1490" i="6" a="1"/>
  <c r="L1490" i="6" s="1"/>
  <c r="M1490" i="6" s="1"/>
  <c r="O1478" i="6"/>
  <c r="L1478" i="6" a="1"/>
  <c r="L1478" i="6" s="1"/>
  <c r="M1478" i="6" s="1"/>
  <c r="O1466" i="6"/>
  <c r="L1466" i="6" a="1"/>
  <c r="L1466" i="6" s="1"/>
  <c r="M1466" i="6" s="1"/>
  <c r="O1454" i="6"/>
  <c r="L1454" i="6" a="1"/>
  <c r="L1454" i="6" s="1"/>
  <c r="M1454" i="6" s="1"/>
  <c r="O1442" i="6"/>
  <c r="L1442" i="6" a="1"/>
  <c r="L1442" i="6" s="1"/>
  <c r="M1442" i="6" s="1"/>
  <c r="O1430" i="6"/>
  <c r="L1430" i="6" a="1"/>
  <c r="L1430" i="6" s="1"/>
  <c r="M1430" i="6" s="1"/>
  <c r="O1418" i="6"/>
  <c r="L1418" i="6" a="1"/>
  <c r="L1418" i="6" s="1"/>
  <c r="M1418" i="6" s="1"/>
  <c r="O1394" i="6"/>
  <c r="L1394" i="6" a="1"/>
  <c r="L1394" i="6" s="1"/>
  <c r="M1394" i="6" s="1"/>
  <c r="O1382" i="6"/>
  <c r="L1382" i="6" a="1"/>
  <c r="L1382" i="6" s="1"/>
  <c r="M1382" i="6" s="1"/>
  <c r="O1370" i="6"/>
  <c r="L1370" i="6" a="1"/>
  <c r="L1370" i="6" s="1"/>
  <c r="M1370" i="6" s="1"/>
  <c r="O1358" i="6"/>
  <c r="L1358" i="6" a="1"/>
  <c r="L1358" i="6" s="1"/>
  <c r="M1358" i="6" s="1"/>
  <c r="O1346" i="6"/>
  <c r="L1346" i="6" a="1"/>
  <c r="L1346" i="6" s="1"/>
  <c r="M1346" i="6" s="1"/>
  <c r="O1334" i="6"/>
  <c r="L1334" i="6" a="1"/>
  <c r="L1334" i="6" s="1"/>
  <c r="M1334" i="6" s="1"/>
  <c r="O1322" i="6"/>
  <c r="L1322" i="6" a="1"/>
  <c r="L1322" i="6" s="1"/>
  <c r="M1322" i="6" s="1"/>
  <c r="O1310" i="6"/>
  <c r="L1310" i="6" a="1"/>
  <c r="L1310" i="6" s="1"/>
  <c r="M1310" i="6" s="1"/>
  <c r="O1298" i="6"/>
  <c r="L1298" i="6" a="1"/>
  <c r="L1298" i="6" s="1"/>
  <c r="M1298" i="6" s="1"/>
  <c r="O1286" i="6"/>
  <c r="L1286" i="6" a="1"/>
  <c r="L1286" i="6" s="1"/>
  <c r="M1286" i="6" s="1"/>
  <c r="O1274" i="6"/>
  <c r="L1274" i="6" a="1"/>
  <c r="L1274" i="6" s="1"/>
  <c r="M1274" i="6" s="1"/>
  <c r="O1262" i="6"/>
  <c r="L1262" i="6" a="1"/>
  <c r="L1262" i="6" s="1"/>
  <c r="M1262" i="6" s="1"/>
  <c r="O1250" i="6"/>
  <c r="L1250" i="6" a="1"/>
  <c r="L1250" i="6" s="1"/>
  <c r="M1250" i="6" s="1"/>
  <c r="O1238" i="6"/>
  <c r="L1238" i="6" a="1"/>
  <c r="L1238" i="6" s="1"/>
  <c r="M1238" i="6" s="1"/>
  <c r="O1226" i="6"/>
  <c r="L1226" i="6" a="1"/>
  <c r="L1226" i="6" s="1"/>
  <c r="M1226" i="6" s="1"/>
  <c r="O1214" i="6"/>
  <c r="L1214" i="6" a="1"/>
  <c r="L1214" i="6" s="1"/>
  <c r="M1214" i="6" s="1"/>
  <c r="O1202" i="6"/>
  <c r="L1202" i="6" a="1"/>
  <c r="L1202" i="6" s="1"/>
  <c r="M1202" i="6" s="1"/>
  <c r="O1190" i="6"/>
  <c r="L1190" i="6" a="1"/>
  <c r="L1190" i="6" s="1"/>
  <c r="M1190" i="6" s="1"/>
  <c r="O1178" i="6"/>
  <c r="L1178" i="6" a="1"/>
  <c r="L1178" i="6" s="1"/>
  <c r="M1178" i="6" s="1"/>
  <c r="O1166" i="6"/>
  <c r="L1166" i="6" a="1"/>
  <c r="L1166" i="6" s="1"/>
  <c r="M1166" i="6" s="1"/>
  <c r="O1154" i="6"/>
  <c r="L1154" i="6" a="1"/>
  <c r="L1154" i="6" s="1"/>
  <c r="M1154" i="6" s="1"/>
  <c r="O1142" i="6"/>
  <c r="L1142" i="6" a="1"/>
  <c r="L1142" i="6" s="1"/>
  <c r="M1142" i="6" s="1"/>
  <c r="O1130" i="6"/>
  <c r="L1130" i="6" a="1"/>
  <c r="L1130" i="6" s="1"/>
  <c r="M1130" i="6" s="1"/>
  <c r="O1118" i="6"/>
  <c r="L1118" i="6" a="1"/>
  <c r="L1118" i="6" s="1"/>
  <c r="M1118" i="6" s="1"/>
  <c r="O1106" i="6"/>
  <c r="L1106" i="6" a="1"/>
  <c r="L1106" i="6" s="1"/>
  <c r="M1106" i="6" s="1"/>
  <c r="O1095" i="6"/>
  <c r="L1095" i="6" a="1"/>
  <c r="L1095" i="6" s="1"/>
  <c r="M1095" i="6" s="1"/>
  <c r="O1083" i="6"/>
  <c r="L1083" i="6" a="1"/>
  <c r="L1083" i="6" s="1"/>
  <c r="M1083" i="6" s="1"/>
  <c r="O1071" i="6"/>
  <c r="L1071" i="6" a="1"/>
  <c r="L1071" i="6" s="1"/>
  <c r="M1071" i="6" s="1"/>
  <c r="O1059" i="6"/>
  <c r="L1059" i="6" a="1"/>
  <c r="L1059" i="6" s="1"/>
  <c r="M1059" i="6" s="1"/>
  <c r="O1047" i="6"/>
  <c r="L1047" i="6" a="1"/>
  <c r="L1047" i="6" s="1"/>
  <c r="M1047" i="6" s="1"/>
  <c r="O1035" i="6"/>
  <c r="L1035" i="6" a="1"/>
  <c r="L1035" i="6" s="1"/>
  <c r="M1035" i="6" s="1"/>
  <c r="O1024" i="6"/>
  <c r="L1024" i="6" a="1"/>
  <c r="L1024" i="6" s="1"/>
  <c r="M1024" i="6" s="1"/>
  <c r="O1012" i="6"/>
  <c r="L1012" i="6" a="1"/>
  <c r="L1012" i="6" s="1"/>
  <c r="M1012" i="6" s="1"/>
  <c r="O1000" i="6"/>
  <c r="L1000" i="6" a="1"/>
  <c r="L1000" i="6" s="1"/>
  <c r="M1000" i="6" s="1"/>
  <c r="O988" i="6"/>
  <c r="L988" i="6" a="1"/>
  <c r="L988" i="6" s="1"/>
  <c r="M988" i="6" s="1"/>
  <c r="O976" i="6"/>
  <c r="L976" i="6" a="1"/>
  <c r="L976" i="6" s="1"/>
  <c r="M976" i="6" s="1"/>
  <c r="O964" i="6"/>
  <c r="L964" i="6" a="1"/>
  <c r="L964" i="6" s="1"/>
  <c r="M964" i="6" s="1"/>
  <c r="O952" i="6"/>
  <c r="L952" i="6" a="1"/>
  <c r="L952" i="6" s="1"/>
  <c r="M952" i="6" s="1"/>
  <c r="O940" i="6"/>
  <c r="L940" i="6" a="1"/>
  <c r="L940" i="6" s="1"/>
  <c r="M940" i="6" s="1"/>
  <c r="O928" i="6"/>
  <c r="L928" i="6" a="1"/>
  <c r="L928" i="6" s="1"/>
  <c r="M928" i="6" s="1"/>
  <c r="O916" i="6"/>
  <c r="L916" i="6" a="1"/>
  <c r="L916" i="6" s="1"/>
  <c r="M916" i="6" s="1"/>
  <c r="O904" i="6"/>
  <c r="L904" i="6" a="1"/>
  <c r="L904" i="6" s="1"/>
  <c r="M904" i="6" s="1"/>
  <c r="O892" i="6"/>
  <c r="L892" i="6" a="1"/>
  <c r="L892" i="6" s="1"/>
  <c r="M892" i="6" s="1"/>
  <c r="O880" i="6"/>
  <c r="L880" i="6" a="1"/>
  <c r="L880" i="6" s="1"/>
  <c r="M880" i="6" s="1"/>
  <c r="O868" i="6"/>
  <c r="L868" i="6" a="1"/>
  <c r="L868" i="6" s="1"/>
  <c r="M868" i="6" s="1"/>
  <c r="O856" i="6"/>
  <c r="L856" i="6" a="1"/>
  <c r="L856" i="6" s="1"/>
  <c r="M856" i="6" s="1"/>
  <c r="O845" i="6"/>
  <c r="L845" i="6" a="1"/>
  <c r="L845" i="6" s="1"/>
  <c r="M845" i="6" s="1"/>
  <c r="O833" i="6"/>
  <c r="L833" i="6" a="1"/>
  <c r="L833" i="6" s="1"/>
  <c r="M833" i="6" s="1"/>
  <c r="O821" i="6"/>
  <c r="L821" i="6" a="1"/>
  <c r="L821" i="6" s="1"/>
  <c r="M821" i="6" s="1"/>
  <c r="O809" i="6"/>
  <c r="L809" i="6" a="1"/>
  <c r="L809" i="6" s="1"/>
  <c r="M809" i="6" s="1"/>
  <c r="O797" i="6"/>
  <c r="L797" i="6" a="1"/>
  <c r="L797" i="6" s="1"/>
  <c r="M797" i="6" s="1"/>
  <c r="O785" i="6"/>
  <c r="L785" i="6" a="1"/>
  <c r="L785" i="6" s="1"/>
  <c r="M785" i="6" s="1"/>
  <c r="O773" i="6"/>
  <c r="L773" i="6" a="1"/>
  <c r="L773" i="6" s="1"/>
  <c r="M773" i="6" s="1"/>
  <c r="O761" i="6"/>
  <c r="L761" i="6" a="1"/>
  <c r="L761" i="6" s="1"/>
  <c r="M761" i="6" s="1"/>
  <c r="O749" i="6"/>
  <c r="L749" i="6" a="1"/>
  <c r="L749" i="6" s="1"/>
  <c r="M749" i="6" s="1"/>
  <c r="O737" i="6"/>
  <c r="L737" i="6" a="1"/>
  <c r="L737" i="6" s="1"/>
  <c r="M737" i="6" s="1"/>
  <c r="O726" i="6"/>
  <c r="L726" i="6" a="1"/>
  <c r="L726" i="6" s="1"/>
  <c r="M726" i="6" s="1"/>
  <c r="O714" i="6"/>
  <c r="L714" i="6" a="1"/>
  <c r="L714" i="6" s="1"/>
  <c r="M714" i="6" s="1"/>
  <c r="O702" i="6"/>
  <c r="L702" i="6" a="1"/>
  <c r="L702" i="6" s="1"/>
  <c r="M702" i="6" s="1"/>
  <c r="O690" i="6"/>
  <c r="L690" i="6" a="1"/>
  <c r="L690" i="6" s="1"/>
  <c r="M690" i="6" s="1"/>
  <c r="O678" i="6"/>
  <c r="L678" i="6" a="1"/>
  <c r="L678" i="6" s="1"/>
  <c r="M678" i="6" s="1"/>
  <c r="O667" i="6"/>
  <c r="L667" i="6" a="1"/>
  <c r="L667" i="6" s="1"/>
  <c r="M667" i="6" s="1"/>
  <c r="O655" i="6"/>
  <c r="L655" i="6" a="1"/>
  <c r="L655" i="6" s="1"/>
  <c r="M655" i="6" s="1"/>
  <c r="O643" i="6"/>
  <c r="L643" i="6" a="1"/>
  <c r="L643" i="6" s="1"/>
  <c r="M643" i="6" s="1"/>
  <c r="O631" i="6"/>
  <c r="L631" i="6" a="1"/>
  <c r="L631" i="6" s="1"/>
  <c r="M631" i="6" s="1"/>
  <c r="O619" i="6"/>
  <c r="L619" i="6" a="1"/>
  <c r="L619" i="6" s="1"/>
  <c r="M619" i="6" s="1"/>
  <c r="O607" i="6"/>
  <c r="L607" i="6" a="1"/>
  <c r="L607" i="6" s="1"/>
  <c r="M607" i="6" s="1"/>
  <c r="O595" i="6"/>
  <c r="L595" i="6" a="1"/>
  <c r="L595" i="6" s="1"/>
  <c r="M595" i="6" s="1"/>
  <c r="O583" i="6"/>
  <c r="L583" i="6" a="1"/>
  <c r="L583" i="6" s="1"/>
  <c r="M583" i="6" s="1"/>
  <c r="O571" i="6"/>
  <c r="L571" i="6" a="1"/>
  <c r="L571" i="6" s="1"/>
  <c r="M571" i="6" s="1"/>
  <c r="O560" i="6"/>
  <c r="L560" i="6" a="1"/>
  <c r="L560" i="6" s="1"/>
  <c r="M560" i="6" s="1"/>
  <c r="O548" i="6"/>
  <c r="L548" i="6" a="1"/>
  <c r="L548" i="6" s="1"/>
  <c r="M548" i="6" s="1"/>
  <c r="O536" i="6"/>
  <c r="L536" i="6" a="1"/>
  <c r="L536" i="6" s="1"/>
  <c r="M536" i="6" s="1"/>
  <c r="O524" i="6"/>
  <c r="L524" i="6" a="1"/>
  <c r="L524" i="6" s="1"/>
  <c r="M524" i="6" s="1"/>
  <c r="O512" i="6"/>
  <c r="L512" i="6" a="1"/>
  <c r="L512" i="6" s="1"/>
  <c r="M512" i="6" s="1"/>
  <c r="O500" i="6"/>
  <c r="L500" i="6" a="1"/>
  <c r="L500" i="6" s="1"/>
  <c r="M500" i="6" s="1"/>
  <c r="O488" i="6"/>
  <c r="L488" i="6" a="1"/>
  <c r="L488" i="6" s="1"/>
  <c r="M488" i="6" s="1"/>
  <c r="O476" i="6"/>
  <c r="L476" i="6" a="1"/>
  <c r="L476" i="6" s="1"/>
  <c r="M476" i="6" s="1"/>
  <c r="O464" i="6"/>
  <c r="L464" i="6" a="1"/>
  <c r="L464" i="6" s="1"/>
  <c r="M464" i="6" s="1"/>
  <c r="O453" i="6"/>
  <c r="L453" i="6" a="1"/>
  <c r="L453" i="6" s="1"/>
  <c r="M453" i="6" s="1"/>
  <c r="O441" i="6"/>
  <c r="L441" i="6" a="1"/>
  <c r="L441" i="6" s="1"/>
  <c r="M441" i="6" s="1"/>
  <c r="O429" i="6"/>
  <c r="L429" i="6" a="1"/>
  <c r="L429" i="6" s="1"/>
  <c r="M429" i="6" s="1"/>
  <c r="O417" i="6"/>
  <c r="L417" i="6" a="1"/>
  <c r="L417" i="6" s="1"/>
  <c r="M417" i="6" s="1"/>
  <c r="O405" i="6"/>
  <c r="L405" i="6" a="1"/>
  <c r="L405" i="6" s="1"/>
  <c r="M405" i="6" s="1"/>
  <c r="O393" i="6"/>
  <c r="L393" i="6" a="1"/>
  <c r="L393" i="6" s="1"/>
  <c r="M393" i="6" s="1"/>
  <c r="O381" i="6"/>
  <c r="L381" i="6" a="1"/>
  <c r="L381" i="6" s="1"/>
  <c r="M381" i="6" s="1"/>
  <c r="O369" i="6"/>
  <c r="L369" i="6" a="1"/>
  <c r="L369" i="6" s="1"/>
  <c r="M369" i="6" s="1"/>
  <c r="O357" i="6"/>
  <c r="L357" i="6" a="1"/>
  <c r="L357" i="6" s="1"/>
  <c r="M357" i="6" s="1"/>
  <c r="O345" i="6"/>
  <c r="L345" i="6" a="1"/>
  <c r="L345" i="6" s="1"/>
  <c r="M345" i="6" s="1"/>
  <c r="O333" i="6"/>
  <c r="L333" i="6" a="1"/>
  <c r="L333" i="6" s="1"/>
  <c r="M333" i="6" s="1"/>
  <c r="O321" i="6"/>
  <c r="L321" i="6" a="1"/>
  <c r="L321" i="6" s="1"/>
  <c r="M321" i="6" s="1"/>
  <c r="O309" i="6"/>
  <c r="L309" i="6" a="1"/>
  <c r="L309" i="6" s="1"/>
  <c r="M309" i="6" s="1"/>
  <c r="O297" i="6"/>
  <c r="L297" i="6" a="1"/>
  <c r="L297" i="6" s="1"/>
  <c r="M297" i="6" s="1"/>
  <c r="O285" i="6"/>
  <c r="L285" i="6" a="1"/>
  <c r="L285" i="6" s="1"/>
  <c r="M285" i="6" s="1"/>
  <c r="O273" i="6"/>
  <c r="L273" i="6" a="1"/>
  <c r="L273" i="6" s="1"/>
  <c r="M273" i="6" s="1"/>
  <c r="L2009" i="6" a="1"/>
  <c r="L2009" i="6" s="1"/>
  <c r="M2009" i="6" s="1"/>
  <c r="L1932" i="6" a="1"/>
  <c r="L1932" i="6" s="1"/>
  <c r="M1932" i="6" s="1"/>
  <c r="L1893" i="6" a="1"/>
  <c r="L1893" i="6" s="1"/>
  <c r="M1893" i="6" s="1"/>
  <c r="L1814" i="6" a="1"/>
  <c r="L1814" i="6" s="1"/>
  <c r="M1814" i="6" s="1"/>
  <c r="L1728" i="6" a="1"/>
  <c r="L1728" i="6" s="1"/>
  <c r="M1728" i="6" s="1"/>
  <c r="L1669" i="6" a="1"/>
  <c r="L1669" i="6" s="1"/>
  <c r="M1669" i="6" s="1"/>
  <c r="L1492" i="6" a="1"/>
  <c r="L1492" i="6" s="1"/>
  <c r="M1492" i="6" s="1"/>
  <c r="O1857" i="6"/>
  <c r="L1857" i="6" a="1"/>
  <c r="L1857" i="6" s="1"/>
  <c r="M1857" i="6" s="1"/>
  <c r="O1689" i="6"/>
  <c r="L1689" i="6" a="1"/>
  <c r="L1689" i="6" s="1"/>
  <c r="M1689" i="6" s="1"/>
  <c r="O1319" i="6"/>
  <c r="L1319" i="6" a="1"/>
  <c r="L1319" i="6" s="1"/>
  <c r="M1319" i="6" s="1"/>
  <c r="O1223" i="6"/>
  <c r="L1223" i="6" a="1"/>
  <c r="L1223" i="6" s="1"/>
  <c r="M1223" i="6" s="1"/>
  <c r="O1139" i="6"/>
  <c r="L1139" i="6" a="1"/>
  <c r="L1139" i="6" s="1"/>
  <c r="M1139" i="6" s="1"/>
  <c r="O1021" i="6"/>
  <c r="L1021" i="6" a="1"/>
  <c r="L1021" i="6" s="1"/>
  <c r="M1021" i="6" s="1"/>
  <c r="O925" i="6"/>
  <c r="L925" i="6" a="1"/>
  <c r="L925" i="6" s="1"/>
  <c r="M925" i="6" s="1"/>
  <c r="O818" i="6"/>
  <c r="L818" i="6" a="1"/>
  <c r="L818" i="6" s="1"/>
  <c r="M818" i="6" s="1"/>
  <c r="O711" i="6"/>
  <c r="L711" i="6" a="1"/>
  <c r="L711" i="6" s="1"/>
  <c r="M711" i="6" s="1"/>
  <c r="O604" i="6"/>
  <c r="L604" i="6" a="1"/>
  <c r="L604" i="6" s="1"/>
  <c r="M604" i="6" s="1"/>
  <c r="O497" i="6"/>
  <c r="L497" i="6" a="1"/>
  <c r="L497" i="6" s="1"/>
  <c r="M497" i="6" s="1"/>
  <c r="O390" i="6"/>
  <c r="L390" i="6" a="1"/>
  <c r="L390" i="6" s="1"/>
  <c r="M390" i="6" s="1"/>
  <c r="O318" i="6"/>
  <c r="L318" i="6" a="1"/>
  <c r="L318" i="6" s="1"/>
  <c r="M318" i="6" s="1"/>
  <c r="O258" i="6"/>
  <c r="L258" i="6" a="1"/>
  <c r="L258" i="6" s="1"/>
  <c r="M258" i="6" s="1"/>
  <c r="O162" i="6"/>
  <c r="L162" i="6" a="1"/>
  <c r="L162" i="6" s="1"/>
  <c r="M162" i="6" s="1"/>
  <c r="O1988" i="6"/>
  <c r="L1988" i="6" a="1"/>
  <c r="L1988" i="6" s="1"/>
  <c r="M1988" i="6" s="1"/>
  <c r="O1928" i="6"/>
  <c r="L1928" i="6" a="1"/>
  <c r="L1928" i="6" s="1"/>
  <c r="M1928" i="6" s="1"/>
  <c r="O1832" i="6"/>
  <c r="L1832" i="6" a="1"/>
  <c r="L1832" i="6" s="1"/>
  <c r="M1832" i="6" s="1"/>
  <c r="O1724" i="6"/>
  <c r="L1724" i="6" a="1"/>
  <c r="L1724" i="6" s="1"/>
  <c r="M1724" i="6" s="1"/>
  <c r="O1186" i="6"/>
  <c r="L1186" i="6" a="1"/>
  <c r="L1186" i="6" s="1"/>
  <c r="M1186" i="6" s="1"/>
  <c r="O1979" i="6"/>
  <c r="L1979" i="6" a="1"/>
  <c r="L1979" i="6" s="1"/>
  <c r="M1979" i="6" s="1"/>
  <c r="O1967" i="6"/>
  <c r="L1967" i="6" a="1"/>
  <c r="L1967" i="6" s="1"/>
  <c r="M1967" i="6" s="1"/>
  <c r="O1955" i="6"/>
  <c r="L1955" i="6" a="1"/>
  <c r="L1955" i="6" s="1"/>
  <c r="M1955" i="6" s="1"/>
  <c r="O1943" i="6"/>
  <c r="L1943" i="6" a="1"/>
  <c r="L1943" i="6" s="1"/>
  <c r="M1943" i="6" s="1"/>
  <c r="O1931" i="6"/>
  <c r="L1931" i="6" a="1"/>
  <c r="L1931" i="6" s="1"/>
  <c r="M1931" i="6" s="1"/>
  <c r="O1907" i="6"/>
  <c r="L1907" i="6" a="1"/>
  <c r="L1907" i="6" s="1"/>
  <c r="M1907" i="6" s="1"/>
  <c r="O1895" i="6"/>
  <c r="L1895" i="6" a="1"/>
  <c r="L1895" i="6" s="1"/>
  <c r="M1895" i="6" s="1"/>
  <c r="O1883" i="6"/>
  <c r="L1883" i="6" a="1"/>
  <c r="L1883" i="6" s="1"/>
  <c r="M1883" i="6" s="1"/>
  <c r="O1871" i="6"/>
  <c r="L1871" i="6" a="1"/>
  <c r="L1871" i="6" s="1"/>
  <c r="M1871" i="6" s="1"/>
  <c r="O1859" i="6"/>
  <c r="L1859" i="6" a="1"/>
  <c r="L1859" i="6" s="1"/>
  <c r="M1859" i="6" s="1"/>
  <c r="O1835" i="6"/>
  <c r="L1835" i="6" a="1"/>
  <c r="L1835" i="6" s="1"/>
  <c r="M1835" i="6" s="1"/>
  <c r="O1823" i="6"/>
  <c r="L1823" i="6" a="1"/>
  <c r="L1823" i="6" s="1"/>
  <c r="M1823" i="6" s="1"/>
  <c r="O1811" i="6"/>
  <c r="L1811" i="6" a="1"/>
  <c r="L1811" i="6" s="1"/>
  <c r="M1811" i="6" s="1"/>
  <c r="O1799" i="6"/>
  <c r="L1799" i="6" a="1"/>
  <c r="L1799" i="6" s="1"/>
  <c r="M1799" i="6" s="1"/>
  <c r="O1787" i="6"/>
  <c r="L1787" i="6" a="1"/>
  <c r="L1787" i="6" s="1"/>
  <c r="M1787" i="6" s="1"/>
  <c r="O1775" i="6"/>
  <c r="L1775" i="6" a="1"/>
  <c r="L1775" i="6" s="1"/>
  <c r="M1775" i="6" s="1"/>
  <c r="O1763" i="6"/>
  <c r="L1763" i="6" a="1"/>
  <c r="L1763" i="6" s="1"/>
  <c r="M1763" i="6" s="1"/>
  <c r="O1751" i="6"/>
  <c r="L1751" i="6" a="1"/>
  <c r="L1751" i="6" s="1"/>
  <c r="M1751" i="6" s="1"/>
  <c r="O1739" i="6"/>
  <c r="L1739" i="6" a="1"/>
  <c r="L1739" i="6" s="1"/>
  <c r="M1739" i="6" s="1"/>
  <c r="O1715" i="6"/>
  <c r="L1715" i="6" a="1"/>
  <c r="L1715" i="6" s="1"/>
  <c r="M1715" i="6" s="1"/>
  <c r="O1703" i="6"/>
  <c r="L1703" i="6" a="1"/>
  <c r="L1703" i="6" s="1"/>
  <c r="M1703" i="6" s="1"/>
  <c r="O1691" i="6"/>
  <c r="L1691" i="6" a="1"/>
  <c r="L1691" i="6" s="1"/>
  <c r="M1691" i="6" s="1"/>
  <c r="O1667" i="6"/>
  <c r="L1667" i="6" a="1"/>
  <c r="L1667" i="6" s="1"/>
  <c r="M1667" i="6" s="1"/>
  <c r="O1655" i="6"/>
  <c r="L1655" i="6" a="1"/>
  <c r="L1655" i="6" s="1"/>
  <c r="M1655" i="6" s="1"/>
  <c r="O1643" i="6"/>
  <c r="L1643" i="6" a="1"/>
  <c r="L1643" i="6" s="1"/>
  <c r="M1643" i="6" s="1"/>
  <c r="O1631" i="6"/>
  <c r="L1631" i="6" a="1"/>
  <c r="L1631" i="6" s="1"/>
  <c r="M1631" i="6" s="1"/>
  <c r="O1619" i="6"/>
  <c r="L1619" i="6" a="1"/>
  <c r="L1619" i="6" s="1"/>
  <c r="M1619" i="6" s="1"/>
  <c r="O1607" i="6"/>
  <c r="L1607" i="6" a="1"/>
  <c r="L1607" i="6" s="1"/>
  <c r="M1607" i="6" s="1"/>
  <c r="O1595" i="6"/>
  <c r="L1595" i="6" a="1"/>
  <c r="L1595" i="6" s="1"/>
  <c r="M1595" i="6" s="1"/>
  <c r="O1583" i="6"/>
  <c r="L1583" i="6" a="1"/>
  <c r="L1583" i="6" s="1"/>
  <c r="M1583" i="6" s="1"/>
  <c r="O1573" i="6"/>
  <c r="L1573" i="6" a="1"/>
  <c r="L1573" i="6" s="1"/>
  <c r="M1573" i="6" s="1"/>
  <c r="O1561" i="6"/>
  <c r="L1561" i="6" a="1"/>
  <c r="L1561" i="6" s="1"/>
  <c r="M1561" i="6" s="1"/>
  <c r="O1549" i="6"/>
  <c r="L1549" i="6" a="1"/>
  <c r="L1549" i="6" s="1"/>
  <c r="M1549" i="6" s="1"/>
  <c r="O1537" i="6"/>
  <c r="L1537" i="6" a="1"/>
  <c r="L1537" i="6" s="1"/>
  <c r="M1537" i="6" s="1"/>
  <c r="O1525" i="6"/>
  <c r="L1525" i="6" a="1"/>
  <c r="L1525" i="6" s="1"/>
  <c r="M1525" i="6" s="1"/>
  <c r="O1513" i="6"/>
  <c r="L1513" i="6" a="1"/>
  <c r="L1513" i="6" s="1"/>
  <c r="M1513" i="6" s="1"/>
  <c r="O1501" i="6"/>
  <c r="L1501" i="6" a="1"/>
  <c r="L1501" i="6" s="1"/>
  <c r="M1501" i="6" s="1"/>
  <c r="O1489" i="6"/>
  <c r="L1489" i="6" a="1"/>
  <c r="L1489" i="6" s="1"/>
  <c r="M1489" i="6" s="1"/>
  <c r="O1477" i="6"/>
  <c r="L1477" i="6" a="1"/>
  <c r="L1477" i="6" s="1"/>
  <c r="M1477" i="6" s="1"/>
  <c r="O1465" i="6"/>
  <c r="L1465" i="6" a="1"/>
  <c r="L1465" i="6" s="1"/>
  <c r="M1465" i="6" s="1"/>
  <c r="O1453" i="6"/>
  <c r="L1453" i="6" a="1"/>
  <c r="L1453" i="6" s="1"/>
  <c r="M1453" i="6" s="1"/>
  <c r="O1441" i="6"/>
  <c r="L1441" i="6" a="1"/>
  <c r="L1441" i="6" s="1"/>
  <c r="M1441" i="6" s="1"/>
  <c r="O1429" i="6"/>
  <c r="L1429" i="6" a="1"/>
  <c r="L1429" i="6" s="1"/>
  <c r="M1429" i="6" s="1"/>
  <c r="O1417" i="6"/>
  <c r="L1417" i="6" a="1"/>
  <c r="L1417" i="6" s="1"/>
  <c r="M1417" i="6" s="1"/>
  <c r="O1405" i="6"/>
  <c r="L1405" i="6" a="1"/>
  <c r="L1405" i="6" s="1"/>
  <c r="M1405" i="6" s="1"/>
  <c r="O1393" i="6"/>
  <c r="L1393" i="6" a="1"/>
  <c r="L1393" i="6" s="1"/>
  <c r="M1393" i="6" s="1"/>
  <c r="O1381" i="6"/>
  <c r="L1381" i="6" a="1"/>
  <c r="L1381" i="6" s="1"/>
  <c r="M1381" i="6" s="1"/>
  <c r="O1369" i="6"/>
  <c r="L1369" i="6" a="1"/>
  <c r="L1369" i="6" s="1"/>
  <c r="M1369" i="6" s="1"/>
  <c r="O1357" i="6"/>
  <c r="L1357" i="6" a="1"/>
  <c r="L1357" i="6" s="1"/>
  <c r="M1357" i="6" s="1"/>
  <c r="O1345" i="6"/>
  <c r="L1345" i="6" a="1"/>
  <c r="L1345" i="6" s="1"/>
  <c r="M1345" i="6" s="1"/>
  <c r="O1333" i="6"/>
  <c r="L1333" i="6" a="1"/>
  <c r="L1333" i="6" s="1"/>
  <c r="M1333" i="6" s="1"/>
  <c r="O1321" i="6"/>
  <c r="L1321" i="6" a="1"/>
  <c r="L1321" i="6" s="1"/>
  <c r="M1321" i="6" s="1"/>
  <c r="O1309" i="6"/>
  <c r="L1309" i="6" a="1"/>
  <c r="L1309" i="6" s="1"/>
  <c r="M1309" i="6" s="1"/>
  <c r="O1285" i="6"/>
  <c r="L1285" i="6" a="1"/>
  <c r="L1285" i="6" s="1"/>
  <c r="M1285" i="6" s="1"/>
  <c r="O1273" i="6"/>
  <c r="L1273" i="6" a="1"/>
  <c r="L1273" i="6" s="1"/>
  <c r="M1273" i="6" s="1"/>
  <c r="O1261" i="6"/>
  <c r="L1261" i="6" a="1"/>
  <c r="L1261" i="6" s="1"/>
  <c r="M1261" i="6" s="1"/>
  <c r="O1249" i="6"/>
  <c r="L1249" i="6" a="1"/>
  <c r="L1249" i="6" s="1"/>
  <c r="M1249" i="6" s="1"/>
  <c r="O1237" i="6"/>
  <c r="L1237" i="6" a="1"/>
  <c r="L1237" i="6" s="1"/>
  <c r="M1237" i="6" s="1"/>
  <c r="O1225" i="6"/>
  <c r="L1225" i="6" a="1"/>
  <c r="L1225" i="6" s="1"/>
  <c r="M1225" i="6" s="1"/>
  <c r="O1213" i="6"/>
  <c r="L1213" i="6" a="1"/>
  <c r="L1213" i="6" s="1"/>
  <c r="M1213" i="6" s="1"/>
  <c r="O1201" i="6"/>
  <c r="L1201" i="6" a="1"/>
  <c r="L1201" i="6" s="1"/>
  <c r="M1201" i="6" s="1"/>
  <c r="O1189" i="6"/>
  <c r="L1189" i="6" a="1"/>
  <c r="L1189" i="6" s="1"/>
  <c r="M1189" i="6" s="1"/>
  <c r="O1177" i="6"/>
  <c r="L1177" i="6" a="1"/>
  <c r="L1177" i="6" s="1"/>
  <c r="M1177" i="6" s="1"/>
  <c r="O1165" i="6"/>
  <c r="L1165" i="6" a="1"/>
  <c r="L1165" i="6" s="1"/>
  <c r="M1165" i="6" s="1"/>
  <c r="O1153" i="6"/>
  <c r="L1153" i="6" a="1"/>
  <c r="L1153" i="6" s="1"/>
  <c r="M1153" i="6" s="1"/>
  <c r="O1141" i="6"/>
  <c r="L1141" i="6" a="1"/>
  <c r="L1141" i="6" s="1"/>
  <c r="M1141" i="6" s="1"/>
  <c r="O1129" i="6"/>
  <c r="L1129" i="6" a="1"/>
  <c r="L1129" i="6" s="1"/>
  <c r="M1129" i="6" s="1"/>
  <c r="O1117" i="6"/>
  <c r="L1117" i="6" a="1"/>
  <c r="L1117" i="6" s="1"/>
  <c r="M1117" i="6" s="1"/>
  <c r="O1105" i="6"/>
  <c r="L1105" i="6" a="1"/>
  <c r="L1105" i="6" s="1"/>
  <c r="M1105" i="6" s="1"/>
  <c r="O1094" i="6"/>
  <c r="L1094" i="6" a="1"/>
  <c r="L1094" i="6" s="1"/>
  <c r="M1094" i="6" s="1"/>
  <c r="O1082" i="6"/>
  <c r="L1082" i="6" a="1"/>
  <c r="L1082" i="6" s="1"/>
  <c r="M1082" i="6" s="1"/>
  <c r="O1070" i="6"/>
  <c r="L1070" i="6" a="1"/>
  <c r="L1070" i="6" s="1"/>
  <c r="M1070" i="6" s="1"/>
  <c r="O1058" i="6"/>
  <c r="L1058" i="6" a="1"/>
  <c r="L1058" i="6" s="1"/>
  <c r="M1058" i="6" s="1"/>
  <c r="O1046" i="6"/>
  <c r="L1046" i="6" a="1"/>
  <c r="L1046" i="6" s="1"/>
  <c r="M1046" i="6" s="1"/>
  <c r="O1034" i="6"/>
  <c r="L1034" i="6" a="1"/>
  <c r="L1034" i="6" s="1"/>
  <c r="M1034" i="6" s="1"/>
  <c r="O1023" i="6"/>
  <c r="L1023" i="6" a="1"/>
  <c r="L1023" i="6" s="1"/>
  <c r="M1023" i="6" s="1"/>
  <c r="O1011" i="6"/>
  <c r="L1011" i="6" a="1"/>
  <c r="L1011" i="6" s="1"/>
  <c r="M1011" i="6" s="1"/>
  <c r="O999" i="6"/>
  <c r="L999" i="6" a="1"/>
  <c r="L999" i="6" s="1"/>
  <c r="M999" i="6" s="1"/>
  <c r="O987" i="6"/>
  <c r="L987" i="6" a="1"/>
  <c r="L987" i="6" s="1"/>
  <c r="M987" i="6" s="1"/>
  <c r="O975" i="6"/>
  <c r="L975" i="6" a="1"/>
  <c r="L975" i="6" s="1"/>
  <c r="M975" i="6" s="1"/>
  <c r="O963" i="6"/>
  <c r="L963" i="6" a="1"/>
  <c r="L963" i="6" s="1"/>
  <c r="M963" i="6" s="1"/>
  <c r="O951" i="6"/>
  <c r="L951" i="6" a="1"/>
  <c r="L951" i="6" s="1"/>
  <c r="M951" i="6" s="1"/>
  <c r="O939" i="6"/>
  <c r="L939" i="6" a="1"/>
  <c r="L939" i="6" s="1"/>
  <c r="M939" i="6" s="1"/>
  <c r="O927" i="6"/>
  <c r="L927" i="6" a="1"/>
  <c r="L927" i="6" s="1"/>
  <c r="M927" i="6" s="1"/>
  <c r="O915" i="6"/>
  <c r="L915" i="6" a="1"/>
  <c r="L915" i="6" s="1"/>
  <c r="M915" i="6" s="1"/>
  <c r="O903" i="6"/>
  <c r="L903" i="6" a="1"/>
  <c r="L903" i="6" s="1"/>
  <c r="M903" i="6" s="1"/>
  <c r="O891" i="6"/>
  <c r="L891" i="6" a="1"/>
  <c r="L891" i="6" s="1"/>
  <c r="M891" i="6" s="1"/>
  <c r="O879" i="6"/>
  <c r="L879" i="6" a="1"/>
  <c r="L879" i="6" s="1"/>
  <c r="M879" i="6" s="1"/>
  <c r="O867" i="6"/>
  <c r="L867" i="6" a="1"/>
  <c r="L867" i="6" s="1"/>
  <c r="M867" i="6" s="1"/>
  <c r="O855" i="6"/>
  <c r="L855" i="6" a="1"/>
  <c r="L855" i="6" s="1"/>
  <c r="M855" i="6" s="1"/>
  <c r="O844" i="6"/>
  <c r="L844" i="6" a="1"/>
  <c r="L844" i="6" s="1"/>
  <c r="M844" i="6" s="1"/>
  <c r="O832" i="6"/>
  <c r="L832" i="6" a="1"/>
  <c r="L832" i="6" s="1"/>
  <c r="M832" i="6" s="1"/>
  <c r="O820" i="6"/>
  <c r="L820" i="6" a="1"/>
  <c r="L820" i="6" s="1"/>
  <c r="M820" i="6" s="1"/>
  <c r="O808" i="6"/>
  <c r="L808" i="6" a="1"/>
  <c r="L808" i="6" s="1"/>
  <c r="M808" i="6" s="1"/>
  <c r="O796" i="6"/>
  <c r="L796" i="6" a="1"/>
  <c r="L796" i="6" s="1"/>
  <c r="M796" i="6" s="1"/>
  <c r="O784" i="6"/>
  <c r="L784" i="6" a="1"/>
  <c r="L784" i="6" s="1"/>
  <c r="M784" i="6" s="1"/>
  <c r="O772" i="6"/>
  <c r="L772" i="6" a="1"/>
  <c r="L772" i="6" s="1"/>
  <c r="M772" i="6" s="1"/>
  <c r="O760" i="6"/>
  <c r="L760" i="6" a="1"/>
  <c r="L760" i="6" s="1"/>
  <c r="M760" i="6" s="1"/>
  <c r="O748" i="6"/>
  <c r="L748" i="6" a="1"/>
  <c r="L748" i="6" s="1"/>
  <c r="M748" i="6" s="1"/>
  <c r="O736" i="6"/>
  <c r="L736" i="6" a="1"/>
  <c r="L736" i="6" s="1"/>
  <c r="M736" i="6" s="1"/>
  <c r="O725" i="6"/>
  <c r="L725" i="6" a="1"/>
  <c r="L725" i="6" s="1"/>
  <c r="M725" i="6" s="1"/>
  <c r="O713" i="6"/>
  <c r="L713" i="6" a="1"/>
  <c r="L713" i="6" s="1"/>
  <c r="M713" i="6" s="1"/>
  <c r="O701" i="6"/>
  <c r="L701" i="6" a="1"/>
  <c r="L701" i="6" s="1"/>
  <c r="M701" i="6" s="1"/>
  <c r="O689" i="6"/>
  <c r="L689" i="6" a="1"/>
  <c r="L689" i="6" s="1"/>
  <c r="M689" i="6" s="1"/>
  <c r="O677" i="6"/>
  <c r="L677" i="6" a="1"/>
  <c r="L677" i="6" s="1"/>
  <c r="M677" i="6" s="1"/>
  <c r="O666" i="6"/>
  <c r="L666" i="6" a="1"/>
  <c r="L666" i="6" s="1"/>
  <c r="M666" i="6" s="1"/>
  <c r="O654" i="6"/>
  <c r="L654" i="6" a="1"/>
  <c r="L654" i="6" s="1"/>
  <c r="M654" i="6" s="1"/>
  <c r="O642" i="6"/>
  <c r="L642" i="6" a="1"/>
  <c r="L642" i="6" s="1"/>
  <c r="M642" i="6" s="1"/>
  <c r="O630" i="6"/>
  <c r="L630" i="6" a="1"/>
  <c r="L630" i="6" s="1"/>
  <c r="M630" i="6" s="1"/>
  <c r="O618" i="6"/>
  <c r="L618" i="6" a="1"/>
  <c r="L618" i="6" s="1"/>
  <c r="M618" i="6" s="1"/>
  <c r="O606" i="6"/>
  <c r="L606" i="6" a="1"/>
  <c r="L606" i="6" s="1"/>
  <c r="M606" i="6" s="1"/>
  <c r="O594" i="6"/>
  <c r="L594" i="6" a="1"/>
  <c r="L594" i="6" s="1"/>
  <c r="M594" i="6" s="1"/>
  <c r="O582" i="6"/>
  <c r="L582" i="6" a="1"/>
  <c r="L582" i="6" s="1"/>
  <c r="M582" i="6" s="1"/>
  <c r="O570" i="6"/>
  <c r="L570" i="6" a="1"/>
  <c r="L570" i="6" s="1"/>
  <c r="M570" i="6" s="1"/>
  <c r="O559" i="6"/>
  <c r="L559" i="6" a="1"/>
  <c r="L559" i="6" s="1"/>
  <c r="M559" i="6" s="1"/>
  <c r="O547" i="6"/>
  <c r="L547" i="6" a="1"/>
  <c r="L547" i="6" s="1"/>
  <c r="M547" i="6" s="1"/>
  <c r="O535" i="6"/>
  <c r="L535" i="6" a="1"/>
  <c r="L535" i="6" s="1"/>
  <c r="M535" i="6" s="1"/>
  <c r="O523" i="6"/>
  <c r="L523" i="6" a="1"/>
  <c r="L523" i="6" s="1"/>
  <c r="M523" i="6" s="1"/>
  <c r="O511" i="6"/>
  <c r="L511" i="6" a="1"/>
  <c r="L511" i="6" s="1"/>
  <c r="M511" i="6" s="1"/>
  <c r="O499" i="6"/>
  <c r="L499" i="6" a="1"/>
  <c r="L499" i="6" s="1"/>
  <c r="M499" i="6" s="1"/>
  <c r="O487" i="6"/>
  <c r="L487" i="6" a="1"/>
  <c r="L487" i="6" s="1"/>
  <c r="M487" i="6" s="1"/>
  <c r="O475" i="6"/>
  <c r="L475" i="6" a="1"/>
  <c r="L475" i="6" s="1"/>
  <c r="M475" i="6" s="1"/>
  <c r="O463" i="6"/>
  <c r="L463" i="6" a="1"/>
  <c r="L463" i="6" s="1"/>
  <c r="M463" i="6" s="1"/>
  <c r="O452" i="6"/>
  <c r="L452" i="6" a="1"/>
  <c r="L452" i="6" s="1"/>
  <c r="M452" i="6" s="1"/>
  <c r="O440" i="6"/>
  <c r="L440" i="6" a="1"/>
  <c r="L440" i="6" s="1"/>
  <c r="M440" i="6" s="1"/>
  <c r="O428" i="6"/>
  <c r="L428" i="6" a="1"/>
  <c r="L428" i="6" s="1"/>
  <c r="M428" i="6" s="1"/>
  <c r="O416" i="6"/>
  <c r="L416" i="6" a="1"/>
  <c r="L416" i="6" s="1"/>
  <c r="M416" i="6" s="1"/>
  <c r="O404" i="6"/>
  <c r="L404" i="6" a="1"/>
  <c r="L404" i="6" s="1"/>
  <c r="M404" i="6" s="1"/>
  <c r="O392" i="6"/>
  <c r="L392" i="6" a="1"/>
  <c r="L392" i="6" s="1"/>
  <c r="M392" i="6" s="1"/>
  <c r="O380" i="6"/>
  <c r="L380" i="6" a="1"/>
  <c r="L380" i="6" s="1"/>
  <c r="M380" i="6" s="1"/>
  <c r="O368" i="6"/>
  <c r="L368" i="6" a="1"/>
  <c r="L368" i="6" s="1"/>
  <c r="M368" i="6" s="1"/>
  <c r="O356" i="6"/>
  <c r="L356" i="6" a="1"/>
  <c r="L356" i="6" s="1"/>
  <c r="M356" i="6" s="1"/>
  <c r="O344" i="6"/>
  <c r="L344" i="6" a="1"/>
  <c r="L344" i="6" s="1"/>
  <c r="M344" i="6" s="1"/>
  <c r="O332" i="6"/>
  <c r="L332" i="6" a="1"/>
  <c r="L332" i="6" s="1"/>
  <c r="M332" i="6" s="1"/>
  <c r="O320" i="6"/>
  <c r="L320" i="6" a="1"/>
  <c r="L320" i="6" s="1"/>
  <c r="M320" i="6" s="1"/>
  <c r="O308" i="6"/>
  <c r="L308" i="6" a="1"/>
  <c r="L308" i="6" s="1"/>
  <c r="M308" i="6" s="1"/>
  <c r="O296" i="6"/>
  <c r="L296" i="6" a="1"/>
  <c r="L296" i="6" s="1"/>
  <c r="M296" i="6" s="1"/>
  <c r="O284" i="6"/>
  <c r="L284" i="6" a="1"/>
  <c r="L284" i="6" s="1"/>
  <c r="M284" i="6" s="1"/>
  <c r="O272" i="6"/>
  <c r="L272" i="6" a="1"/>
  <c r="L272" i="6" s="1"/>
  <c r="M272" i="6" s="1"/>
  <c r="O260" i="6"/>
  <c r="L260" i="6" a="1"/>
  <c r="L260" i="6" s="1"/>
  <c r="M260" i="6" s="1"/>
  <c r="O248" i="6"/>
  <c r="L248" i="6" a="1"/>
  <c r="L248" i="6" s="1"/>
  <c r="M248" i="6" s="1"/>
  <c r="O236" i="6"/>
  <c r="L236" i="6" a="1"/>
  <c r="L236" i="6" s="1"/>
  <c r="M236" i="6" s="1"/>
  <c r="O224" i="6"/>
  <c r="L224" i="6" a="1"/>
  <c r="L224" i="6" s="1"/>
  <c r="M224" i="6" s="1"/>
  <c r="O212" i="6"/>
  <c r="L212" i="6" a="1"/>
  <c r="L212" i="6" s="1"/>
  <c r="M212" i="6" s="1"/>
  <c r="O200" i="6"/>
  <c r="L200" i="6" a="1"/>
  <c r="L200" i="6" s="1"/>
  <c r="M200" i="6" s="1"/>
  <c r="O188" i="6"/>
  <c r="L188" i="6" a="1"/>
  <c r="L188" i="6" s="1"/>
  <c r="M188" i="6" s="1"/>
  <c r="O176" i="6"/>
  <c r="L176" i="6" a="1"/>
  <c r="L176" i="6" s="1"/>
  <c r="M176" i="6" s="1"/>
  <c r="O164" i="6"/>
  <c r="L164" i="6" a="1"/>
  <c r="L164" i="6" s="1"/>
  <c r="M164" i="6" s="1"/>
  <c r="O152" i="6"/>
  <c r="L152" i="6" a="1"/>
  <c r="L152" i="6" s="1"/>
  <c r="M152" i="6" s="1"/>
  <c r="L1971" i="6" a="1"/>
  <c r="L1971" i="6" s="1"/>
  <c r="M1971" i="6" s="1"/>
  <c r="L1892" i="6" a="1"/>
  <c r="L1892" i="6" s="1"/>
  <c r="M1892" i="6" s="1"/>
  <c r="L1853" i="6" a="1"/>
  <c r="L1853" i="6" s="1"/>
  <c r="M1853" i="6" s="1"/>
  <c r="L1774" i="6" a="1"/>
  <c r="L1774" i="6" s="1"/>
  <c r="M1774" i="6" s="1"/>
  <c r="L1727" i="6" a="1"/>
  <c r="L1727" i="6" s="1"/>
  <c r="M1727" i="6" s="1"/>
  <c r="L1596" i="6" a="1"/>
  <c r="L1596" i="6" s="1"/>
  <c r="M1596" i="6" s="1"/>
  <c r="L1362" i="6" a="1"/>
  <c r="L1362" i="6" s="1"/>
  <c r="M1362" i="6" s="1"/>
  <c r="O84" i="6"/>
  <c r="L84" i="6" a="1"/>
  <c r="L84" i="6" s="1"/>
  <c r="M84" i="6" s="1"/>
  <c r="O72" i="6"/>
  <c r="L72" i="6" a="1"/>
  <c r="L72" i="6" s="1"/>
  <c r="M72" i="6" s="1"/>
  <c r="O60" i="6"/>
  <c r="L60" i="6" a="1"/>
  <c r="L60" i="6" s="1"/>
  <c r="M60" i="6" s="1"/>
  <c r="O48" i="6"/>
  <c r="L48" i="6" a="1"/>
  <c r="L48" i="6" s="1"/>
  <c r="M48" i="6" s="1"/>
  <c r="O36" i="6"/>
  <c r="L36" i="6" a="1"/>
  <c r="L36" i="6" s="1"/>
  <c r="M36" i="6" s="1"/>
  <c r="O24" i="6"/>
  <c r="L24" i="6" a="1"/>
  <c r="L24" i="6" s="1"/>
  <c r="M24" i="6" s="1"/>
  <c r="O12" i="6"/>
  <c r="L12" i="6" a="1"/>
  <c r="L12" i="6" s="1"/>
  <c r="M12" i="6" s="1"/>
  <c r="O275" i="6"/>
  <c r="L275" i="6" a="1"/>
  <c r="L275" i="6" s="1"/>
  <c r="M275" i="6" s="1"/>
  <c r="O263" i="6"/>
  <c r="L263" i="6" a="1"/>
  <c r="L263" i="6" s="1"/>
  <c r="M263" i="6" s="1"/>
  <c r="O251" i="6"/>
  <c r="L251" i="6" a="1"/>
  <c r="L251" i="6" s="1"/>
  <c r="M251" i="6" s="1"/>
  <c r="O239" i="6"/>
  <c r="L239" i="6" a="1"/>
  <c r="L239" i="6" s="1"/>
  <c r="M239" i="6" s="1"/>
  <c r="O227" i="6"/>
  <c r="L227" i="6" a="1"/>
  <c r="L227" i="6" s="1"/>
  <c r="M227" i="6" s="1"/>
  <c r="O215" i="6"/>
  <c r="L215" i="6" a="1"/>
  <c r="L215" i="6" s="1"/>
  <c r="M215" i="6" s="1"/>
  <c r="O203" i="6"/>
  <c r="L203" i="6" a="1"/>
  <c r="L203" i="6" s="1"/>
  <c r="M203" i="6" s="1"/>
  <c r="O191" i="6"/>
  <c r="L191" i="6" a="1"/>
  <c r="L191" i="6" s="1"/>
  <c r="M191" i="6" s="1"/>
  <c r="O179" i="6"/>
  <c r="L179" i="6" a="1"/>
  <c r="L179" i="6" s="1"/>
  <c r="M179" i="6" s="1"/>
  <c r="O167" i="6"/>
  <c r="L167" i="6" a="1"/>
  <c r="L167" i="6" s="1"/>
  <c r="M167" i="6" s="1"/>
  <c r="O155" i="6"/>
  <c r="L155" i="6" a="1"/>
  <c r="L155" i="6" s="1"/>
  <c r="M155" i="6" s="1"/>
  <c r="O143" i="6"/>
  <c r="L143" i="6" a="1"/>
  <c r="L143" i="6" s="1"/>
  <c r="M143" i="6" s="1"/>
  <c r="O131" i="6"/>
  <c r="L131" i="6" a="1"/>
  <c r="L131" i="6" s="1"/>
  <c r="M131" i="6" s="1"/>
  <c r="O119" i="6"/>
  <c r="L119" i="6" a="1"/>
  <c r="L119" i="6" s="1"/>
  <c r="M119" i="6" s="1"/>
  <c r="O107" i="6"/>
  <c r="L107" i="6" a="1"/>
  <c r="L107" i="6" s="1"/>
  <c r="M107" i="6" s="1"/>
  <c r="O95" i="6"/>
  <c r="L95" i="6" a="1"/>
  <c r="L95" i="6" s="1"/>
  <c r="M95" i="6" s="1"/>
  <c r="O83" i="6"/>
  <c r="L83" i="6" a="1"/>
  <c r="L83" i="6" s="1"/>
  <c r="M83" i="6" s="1"/>
  <c r="O71" i="6"/>
  <c r="L71" i="6" a="1"/>
  <c r="L71" i="6" s="1"/>
  <c r="M71" i="6" s="1"/>
  <c r="O59" i="6"/>
  <c r="L59" i="6" a="1"/>
  <c r="L59" i="6" s="1"/>
  <c r="M59" i="6" s="1"/>
  <c r="O47" i="6"/>
  <c r="L47" i="6" a="1"/>
  <c r="L47" i="6" s="1"/>
  <c r="M47" i="6" s="1"/>
  <c r="O35" i="6"/>
  <c r="L35" i="6" a="1"/>
  <c r="L35" i="6" s="1"/>
  <c r="M35" i="6" s="1"/>
  <c r="O23" i="6"/>
  <c r="L23" i="6" a="1"/>
  <c r="L23" i="6" s="1"/>
  <c r="M23" i="6" s="1"/>
  <c r="O11" i="6"/>
  <c r="L11" i="6" a="1"/>
  <c r="L11" i="6" s="1"/>
  <c r="M11" i="6" s="1"/>
  <c r="O262" i="6"/>
  <c r="L262" i="6" a="1"/>
  <c r="L262" i="6" s="1"/>
  <c r="M262" i="6" s="1"/>
  <c r="O250" i="6"/>
  <c r="L250" i="6" a="1"/>
  <c r="L250" i="6" s="1"/>
  <c r="M250" i="6" s="1"/>
  <c r="O238" i="6"/>
  <c r="L238" i="6" a="1"/>
  <c r="L238" i="6" s="1"/>
  <c r="M238" i="6" s="1"/>
  <c r="O226" i="6"/>
  <c r="L226" i="6" a="1"/>
  <c r="L226" i="6" s="1"/>
  <c r="M226" i="6" s="1"/>
  <c r="O214" i="6"/>
  <c r="L214" i="6" a="1"/>
  <c r="L214" i="6" s="1"/>
  <c r="M214" i="6" s="1"/>
  <c r="O202" i="6"/>
  <c r="L202" i="6" a="1"/>
  <c r="L202" i="6" s="1"/>
  <c r="M202" i="6" s="1"/>
  <c r="O190" i="6"/>
  <c r="L190" i="6" a="1"/>
  <c r="L190" i="6" s="1"/>
  <c r="M190" i="6" s="1"/>
  <c r="O178" i="6"/>
  <c r="L178" i="6" a="1"/>
  <c r="L178" i="6" s="1"/>
  <c r="M178" i="6" s="1"/>
  <c r="O166" i="6"/>
  <c r="L166" i="6" a="1"/>
  <c r="L166" i="6" s="1"/>
  <c r="M166" i="6" s="1"/>
  <c r="O154" i="6"/>
  <c r="L154" i="6" a="1"/>
  <c r="L154" i="6" s="1"/>
  <c r="M154" i="6" s="1"/>
  <c r="O142" i="6"/>
  <c r="L142" i="6" a="1"/>
  <c r="L142" i="6" s="1"/>
  <c r="M142" i="6" s="1"/>
  <c r="O130" i="6"/>
  <c r="L130" i="6" a="1"/>
  <c r="L130" i="6" s="1"/>
  <c r="M130" i="6" s="1"/>
  <c r="O118" i="6"/>
  <c r="L118" i="6" a="1"/>
  <c r="L118" i="6" s="1"/>
  <c r="M118" i="6" s="1"/>
  <c r="O106" i="6"/>
  <c r="L106" i="6" a="1"/>
  <c r="L106" i="6" s="1"/>
  <c r="M106" i="6" s="1"/>
  <c r="O94" i="6"/>
  <c r="L94" i="6" a="1"/>
  <c r="L94" i="6" s="1"/>
  <c r="M94" i="6" s="1"/>
  <c r="O82" i="6"/>
  <c r="L82" i="6" a="1"/>
  <c r="L82" i="6" s="1"/>
  <c r="M82" i="6" s="1"/>
  <c r="O70" i="6"/>
  <c r="L70" i="6" a="1"/>
  <c r="L70" i="6" s="1"/>
  <c r="M70" i="6" s="1"/>
  <c r="O58" i="6"/>
  <c r="L58" i="6" a="1"/>
  <c r="L58" i="6" s="1"/>
  <c r="M58" i="6" s="1"/>
  <c r="O46" i="6"/>
  <c r="L46" i="6" a="1"/>
  <c r="L46" i="6" s="1"/>
  <c r="M46" i="6" s="1"/>
  <c r="O34" i="6"/>
  <c r="L34" i="6" a="1"/>
  <c r="L34" i="6" s="1"/>
  <c r="M34" i="6" s="1"/>
  <c r="O22" i="6"/>
  <c r="L22" i="6" a="1"/>
  <c r="L22" i="6" s="1"/>
  <c r="M22" i="6" s="1"/>
  <c r="O10" i="6"/>
  <c r="L10" i="6" a="1"/>
  <c r="L10" i="6" s="1"/>
  <c r="M10" i="6" s="1"/>
  <c r="O261" i="6"/>
  <c r="L261" i="6" a="1"/>
  <c r="L261" i="6" s="1"/>
  <c r="M261" i="6" s="1"/>
  <c r="O249" i="6"/>
  <c r="L249" i="6" a="1"/>
  <c r="L249" i="6" s="1"/>
  <c r="M249" i="6" s="1"/>
  <c r="O237" i="6"/>
  <c r="L237" i="6" a="1"/>
  <c r="L237" i="6" s="1"/>
  <c r="M237" i="6" s="1"/>
  <c r="O225" i="6"/>
  <c r="L225" i="6" a="1"/>
  <c r="L225" i="6" s="1"/>
  <c r="M225" i="6" s="1"/>
  <c r="O213" i="6"/>
  <c r="L213" i="6" a="1"/>
  <c r="L213" i="6" s="1"/>
  <c r="M213" i="6" s="1"/>
  <c r="O201" i="6"/>
  <c r="L201" i="6" a="1"/>
  <c r="L201" i="6" s="1"/>
  <c r="M201" i="6" s="1"/>
  <c r="O189" i="6"/>
  <c r="L189" i="6" a="1"/>
  <c r="L189" i="6" s="1"/>
  <c r="M189" i="6" s="1"/>
  <c r="O177" i="6"/>
  <c r="L177" i="6" a="1"/>
  <c r="L177" i="6" s="1"/>
  <c r="M177" i="6" s="1"/>
  <c r="O165" i="6"/>
  <c r="L165" i="6" a="1"/>
  <c r="L165" i="6" s="1"/>
  <c r="M165" i="6" s="1"/>
  <c r="O153" i="6"/>
  <c r="L153" i="6" a="1"/>
  <c r="L153" i="6" s="1"/>
  <c r="M153" i="6" s="1"/>
  <c r="O141" i="6"/>
  <c r="L141" i="6" a="1"/>
  <c r="L141" i="6" s="1"/>
  <c r="M141" i="6" s="1"/>
  <c r="O129" i="6"/>
  <c r="L129" i="6" a="1"/>
  <c r="L129" i="6" s="1"/>
  <c r="M129" i="6" s="1"/>
  <c r="O117" i="6"/>
  <c r="L117" i="6" a="1"/>
  <c r="L117" i="6" s="1"/>
  <c r="M117" i="6" s="1"/>
  <c r="O105" i="6"/>
  <c r="L105" i="6" a="1"/>
  <c r="L105" i="6" s="1"/>
  <c r="M105" i="6" s="1"/>
  <c r="O93" i="6"/>
  <c r="L93" i="6" a="1"/>
  <c r="L93" i="6" s="1"/>
  <c r="M93" i="6" s="1"/>
  <c r="O81" i="6"/>
  <c r="L81" i="6" a="1"/>
  <c r="L81" i="6" s="1"/>
  <c r="M81" i="6" s="1"/>
  <c r="O69" i="6"/>
  <c r="L69" i="6" a="1"/>
  <c r="L69" i="6" s="1"/>
  <c r="M69" i="6" s="1"/>
  <c r="O57" i="6"/>
  <c r="L57" i="6" a="1"/>
  <c r="L57" i="6" s="1"/>
  <c r="M57" i="6" s="1"/>
  <c r="O45" i="6"/>
  <c r="L45" i="6" a="1"/>
  <c r="L45" i="6" s="1"/>
  <c r="M45" i="6" s="1"/>
  <c r="O33" i="6"/>
  <c r="L33" i="6" a="1"/>
  <c r="L33" i="6" s="1"/>
  <c r="M33" i="6" s="1"/>
  <c r="O21" i="6"/>
  <c r="L21" i="6" a="1"/>
  <c r="L21" i="6" s="1"/>
  <c r="M21" i="6" s="1"/>
  <c r="O9" i="6"/>
  <c r="L9" i="6" a="1"/>
  <c r="L9" i="6" s="1"/>
  <c r="M9" i="6" s="1"/>
  <c r="O140" i="6"/>
  <c r="L140" i="6" a="1"/>
  <c r="L140" i="6" s="1"/>
  <c r="M140" i="6" s="1"/>
  <c r="O128" i="6"/>
  <c r="L128" i="6" a="1"/>
  <c r="L128" i="6" s="1"/>
  <c r="M128" i="6" s="1"/>
  <c r="O116" i="6"/>
  <c r="L116" i="6" a="1"/>
  <c r="L116" i="6" s="1"/>
  <c r="M116" i="6" s="1"/>
  <c r="O104" i="6"/>
  <c r="L104" i="6" a="1"/>
  <c r="L104" i="6" s="1"/>
  <c r="M104" i="6" s="1"/>
  <c r="O92" i="6"/>
  <c r="L92" i="6" a="1"/>
  <c r="L92" i="6" s="1"/>
  <c r="M92" i="6" s="1"/>
  <c r="O80" i="6"/>
  <c r="L80" i="6" a="1"/>
  <c r="L80" i="6" s="1"/>
  <c r="M80" i="6" s="1"/>
  <c r="O68" i="6"/>
  <c r="L68" i="6" a="1"/>
  <c r="L68" i="6" s="1"/>
  <c r="M68" i="6" s="1"/>
  <c r="O56" i="6"/>
  <c r="L56" i="6" a="1"/>
  <c r="L56" i="6" s="1"/>
  <c r="M56" i="6" s="1"/>
  <c r="O44" i="6"/>
  <c r="L44" i="6" a="1"/>
  <c r="L44" i="6" s="1"/>
  <c r="M44" i="6" s="1"/>
  <c r="O32" i="6"/>
  <c r="L32" i="6" a="1"/>
  <c r="L32" i="6" s="1"/>
  <c r="M32" i="6" s="1"/>
  <c r="O20" i="6"/>
  <c r="L20" i="6" a="1"/>
  <c r="L20" i="6" s="1"/>
  <c r="M20" i="6" s="1"/>
  <c r="O8" i="6"/>
  <c r="L8" i="6" a="1"/>
  <c r="L8" i="6" s="1"/>
  <c r="M8" i="6" s="1"/>
  <c r="O223" i="6"/>
  <c r="L223" i="6" a="1"/>
  <c r="L223" i="6" s="1"/>
  <c r="M223" i="6" s="1"/>
  <c r="O211" i="6"/>
  <c r="L211" i="6" a="1"/>
  <c r="L211" i="6" s="1"/>
  <c r="M211" i="6" s="1"/>
  <c r="O199" i="6"/>
  <c r="L199" i="6" a="1"/>
  <c r="L199" i="6" s="1"/>
  <c r="M199" i="6" s="1"/>
  <c r="O187" i="6"/>
  <c r="L187" i="6" a="1"/>
  <c r="L187" i="6" s="1"/>
  <c r="M187" i="6" s="1"/>
  <c r="O175" i="6"/>
  <c r="L175" i="6" a="1"/>
  <c r="L175" i="6" s="1"/>
  <c r="M175" i="6" s="1"/>
  <c r="O163" i="6"/>
  <c r="L163" i="6" a="1"/>
  <c r="L163" i="6" s="1"/>
  <c r="M163" i="6" s="1"/>
  <c r="O151" i="6"/>
  <c r="L151" i="6" a="1"/>
  <c r="L151" i="6" s="1"/>
  <c r="M151" i="6" s="1"/>
  <c r="O139" i="6"/>
  <c r="L139" i="6" a="1"/>
  <c r="L139" i="6" s="1"/>
  <c r="M139" i="6" s="1"/>
  <c r="O127" i="6"/>
  <c r="L127" i="6" a="1"/>
  <c r="L127" i="6" s="1"/>
  <c r="M127" i="6" s="1"/>
  <c r="O115" i="6"/>
  <c r="L115" i="6" a="1"/>
  <c r="L115" i="6" s="1"/>
  <c r="M115" i="6" s="1"/>
  <c r="O103" i="6"/>
  <c r="L103" i="6" a="1"/>
  <c r="L103" i="6" s="1"/>
  <c r="M103" i="6" s="1"/>
  <c r="O91" i="6"/>
  <c r="L91" i="6" a="1"/>
  <c r="L91" i="6" s="1"/>
  <c r="M91" i="6" s="1"/>
  <c r="O79" i="6"/>
  <c r="L79" i="6" a="1"/>
  <c r="L79" i="6" s="1"/>
  <c r="M79" i="6" s="1"/>
  <c r="O67" i="6"/>
  <c r="L67" i="6" a="1"/>
  <c r="L67" i="6" s="1"/>
  <c r="M67" i="6" s="1"/>
  <c r="O55" i="6"/>
  <c r="L55" i="6" a="1"/>
  <c r="L55" i="6" s="1"/>
  <c r="M55" i="6" s="1"/>
  <c r="O43" i="6"/>
  <c r="L43" i="6" a="1"/>
  <c r="L43" i="6" s="1"/>
  <c r="M43" i="6" s="1"/>
  <c r="O31" i="6"/>
  <c r="L31" i="6" a="1"/>
  <c r="L31" i="6" s="1"/>
  <c r="M31" i="6" s="1"/>
  <c r="O19" i="6"/>
  <c r="L19" i="6" a="1"/>
  <c r="L19" i="6" s="1"/>
  <c r="M19" i="6" s="1"/>
  <c r="O7" i="6"/>
  <c r="L7" i="6" a="1"/>
  <c r="L7" i="6" s="1"/>
  <c r="M7" i="6" s="1"/>
  <c r="O78" i="6"/>
  <c r="L78" i="6" a="1"/>
  <c r="L78" i="6" s="1"/>
  <c r="M78" i="6" s="1"/>
  <c r="O66" i="6"/>
  <c r="L66" i="6" a="1"/>
  <c r="L66" i="6" s="1"/>
  <c r="M66" i="6" s="1"/>
  <c r="O54" i="6"/>
  <c r="L54" i="6" a="1"/>
  <c r="L54" i="6" s="1"/>
  <c r="M54" i="6" s="1"/>
  <c r="O42" i="6"/>
  <c r="L42" i="6" a="1"/>
  <c r="L42" i="6" s="1"/>
  <c r="M42" i="6" s="1"/>
  <c r="O30" i="6"/>
  <c r="L30" i="6" a="1"/>
  <c r="L30" i="6" s="1"/>
  <c r="M30" i="6" s="1"/>
  <c r="O18" i="6"/>
  <c r="L18" i="6" a="1"/>
  <c r="L18" i="6" s="1"/>
  <c r="M18" i="6" s="1"/>
  <c r="O6" i="6"/>
  <c r="L6" i="6" a="1"/>
  <c r="L6" i="6" s="1"/>
  <c r="M6" i="6" s="1"/>
  <c r="O233" i="6"/>
  <c r="L233" i="6" a="1"/>
  <c r="L233" i="6" s="1"/>
  <c r="M233" i="6" s="1"/>
  <c r="O221" i="6"/>
  <c r="L221" i="6" a="1"/>
  <c r="L221" i="6" s="1"/>
  <c r="M221" i="6" s="1"/>
  <c r="O209" i="6"/>
  <c r="L209" i="6" a="1"/>
  <c r="L209" i="6" s="1"/>
  <c r="M209" i="6" s="1"/>
  <c r="O197" i="6"/>
  <c r="L197" i="6" a="1"/>
  <c r="L197" i="6" s="1"/>
  <c r="M197" i="6" s="1"/>
  <c r="O185" i="6"/>
  <c r="L185" i="6" a="1"/>
  <c r="L185" i="6" s="1"/>
  <c r="M185" i="6" s="1"/>
  <c r="O173" i="6"/>
  <c r="L173" i="6" a="1"/>
  <c r="L173" i="6" s="1"/>
  <c r="M173" i="6" s="1"/>
  <c r="O161" i="6"/>
  <c r="L161" i="6" a="1"/>
  <c r="L161" i="6" s="1"/>
  <c r="M161" i="6" s="1"/>
  <c r="O149" i="6"/>
  <c r="L149" i="6" a="1"/>
  <c r="L149" i="6" s="1"/>
  <c r="M149" i="6" s="1"/>
  <c r="O137" i="6"/>
  <c r="L137" i="6" a="1"/>
  <c r="L137" i="6" s="1"/>
  <c r="M137" i="6" s="1"/>
  <c r="O125" i="6"/>
  <c r="L125" i="6" a="1"/>
  <c r="L125" i="6" s="1"/>
  <c r="M125" i="6" s="1"/>
  <c r="O113" i="6"/>
  <c r="L113" i="6" a="1"/>
  <c r="L113" i="6" s="1"/>
  <c r="M113" i="6" s="1"/>
  <c r="O101" i="6"/>
  <c r="L101" i="6" a="1"/>
  <c r="L101" i="6" s="1"/>
  <c r="M101" i="6" s="1"/>
  <c r="O89" i="6"/>
  <c r="L89" i="6" a="1"/>
  <c r="L89" i="6" s="1"/>
  <c r="M89" i="6" s="1"/>
  <c r="O77" i="6"/>
  <c r="L77" i="6" a="1"/>
  <c r="L77" i="6" s="1"/>
  <c r="M77" i="6" s="1"/>
  <c r="O65" i="6"/>
  <c r="L65" i="6" a="1"/>
  <c r="L65" i="6" s="1"/>
  <c r="M65" i="6" s="1"/>
  <c r="O53" i="6"/>
  <c r="L53" i="6" a="1"/>
  <c r="L53" i="6" s="1"/>
  <c r="M53" i="6" s="1"/>
  <c r="O41" i="6"/>
  <c r="L41" i="6" a="1"/>
  <c r="L41" i="6" s="1"/>
  <c r="M41" i="6" s="1"/>
  <c r="O29" i="6"/>
  <c r="L29" i="6" a="1"/>
  <c r="L29" i="6" s="1"/>
  <c r="M29" i="6" s="1"/>
  <c r="O17" i="6"/>
  <c r="L17" i="6" a="1"/>
  <c r="L17" i="6" s="1"/>
  <c r="M17" i="6" s="1"/>
  <c r="O280" i="6"/>
  <c r="L280" i="6" a="1"/>
  <c r="L280" i="6" s="1"/>
  <c r="M280" i="6" s="1"/>
  <c r="O268" i="6"/>
  <c r="L268" i="6" a="1"/>
  <c r="L268" i="6" s="1"/>
  <c r="M268" i="6" s="1"/>
  <c r="O256" i="6"/>
  <c r="L256" i="6" a="1"/>
  <c r="L256" i="6" s="1"/>
  <c r="M256" i="6" s="1"/>
  <c r="O244" i="6"/>
  <c r="L244" i="6" a="1"/>
  <c r="L244" i="6" s="1"/>
  <c r="M244" i="6" s="1"/>
  <c r="O232" i="6"/>
  <c r="L232" i="6" a="1"/>
  <c r="L232" i="6" s="1"/>
  <c r="M232" i="6" s="1"/>
  <c r="O220" i="6"/>
  <c r="L220" i="6" a="1"/>
  <c r="L220" i="6" s="1"/>
  <c r="M220" i="6" s="1"/>
  <c r="O208" i="6"/>
  <c r="L208" i="6" a="1"/>
  <c r="L208" i="6" s="1"/>
  <c r="M208" i="6" s="1"/>
  <c r="O196" i="6"/>
  <c r="L196" i="6" a="1"/>
  <c r="L196" i="6" s="1"/>
  <c r="M196" i="6" s="1"/>
  <c r="O184" i="6"/>
  <c r="L184" i="6" a="1"/>
  <c r="L184" i="6" s="1"/>
  <c r="M184" i="6" s="1"/>
  <c r="O172" i="6"/>
  <c r="L172" i="6" a="1"/>
  <c r="L172" i="6" s="1"/>
  <c r="M172" i="6" s="1"/>
  <c r="O160" i="6"/>
  <c r="L160" i="6" a="1"/>
  <c r="L160" i="6" s="1"/>
  <c r="M160" i="6" s="1"/>
  <c r="O148" i="6"/>
  <c r="L148" i="6" a="1"/>
  <c r="L148" i="6" s="1"/>
  <c r="M148" i="6" s="1"/>
  <c r="O136" i="6"/>
  <c r="L136" i="6" a="1"/>
  <c r="L136" i="6" s="1"/>
  <c r="M136" i="6" s="1"/>
  <c r="O124" i="6"/>
  <c r="L124" i="6" a="1"/>
  <c r="L124" i="6" s="1"/>
  <c r="M124" i="6" s="1"/>
  <c r="O112" i="6"/>
  <c r="L112" i="6" a="1"/>
  <c r="L112" i="6" s="1"/>
  <c r="M112" i="6" s="1"/>
  <c r="O100" i="6"/>
  <c r="L100" i="6" a="1"/>
  <c r="L100" i="6" s="1"/>
  <c r="M100" i="6" s="1"/>
  <c r="O88" i="6"/>
  <c r="L88" i="6" a="1"/>
  <c r="L88" i="6" s="1"/>
  <c r="M88" i="6" s="1"/>
  <c r="O76" i="6"/>
  <c r="L76" i="6" a="1"/>
  <c r="L76" i="6" s="1"/>
  <c r="M76" i="6" s="1"/>
  <c r="O64" i="6"/>
  <c r="L64" i="6" a="1"/>
  <c r="L64" i="6" s="1"/>
  <c r="M64" i="6" s="1"/>
  <c r="O52" i="6"/>
  <c r="L52" i="6" a="1"/>
  <c r="L52" i="6" s="1"/>
  <c r="M52" i="6" s="1"/>
  <c r="O40" i="6"/>
  <c r="L40" i="6" a="1"/>
  <c r="L40" i="6" s="1"/>
  <c r="M40" i="6" s="1"/>
  <c r="O28" i="6"/>
  <c r="L28" i="6" a="1"/>
  <c r="L28" i="6" s="1"/>
  <c r="M28" i="6" s="1"/>
  <c r="O16" i="6"/>
  <c r="L16" i="6" a="1"/>
  <c r="L16" i="6" s="1"/>
  <c r="M16" i="6" s="1"/>
  <c r="O231" i="6"/>
  <c r="L231" i="6" a="1"/>
  <c r="L231" i="6" s="1"/>
  <c r="M231" i="6" s="1"/>
  <c r="O219" i="6"/>
  <c r="L219" i="6" a="1"/>
  <c r="L219" i="6" s="1"/>
  <c r="M219" i="6" s="1"/>
  <c r="O207" i="6"/>
  <c r="L207" i="6" a="1"/>
  <c r="L207" i="6" s="1"/>
  <c r="M207" i="6" s="1"/>
  <c r="O195" i="6"/>
  <c r="L195" i="6" a="1"/>
  <c r="L195" i="6" s="1"/>
  <c r="M195" i="6" s="1"/>
  <c r="O183" i="6"/>
  <c r="L183" i="6" a="1"/>
  <c r="L183" i="6" s="1"/>
  <c r="M183" i="6" s="1"/>
  <c r="O171" i="6"/>
  <c r="L171" i="6" a="1"/>
  <c r="L171" i="6" s="1"/>
  <c r="M171" i="6" s="1"/>
  <c r="O159" i="6"/>
  <c r="L159" i="6" a="1"/>
  <c r="L159" i="6" s="1"/>
  <c r="M159" i="6" s="1"/>
  <c r="O147" i="6"/>
  <c r="L147" i="6" a="1"/>
  <c r="L147" i="6" s="1"/>
  <c r="M147" i="6" s="1"/>
  <c r="O135" i="6"/>
  <c r="L135" i="6" a="1"/>
  <c r="L135" i="6" s="1"/>
  <c r="M135" i="6" s="1"/>
  <c r="O123" i="6"/>
  <c r="L123" i="6" a="1"/>
  <c r="L123" i="6" s="1"/>
  <c r="M123" i="6" s="1"/>
  <c r="O111" i="6"/>
  <c r="L111" i="6" a="1"/>
  <c r="L111" i="6" s="1"/>
  <c r="M111" i="6" s="1"/>
  <c r="O99" i="6"/>
  <c r="L99" i="6" a="1"/>
  <c r="L99" i="6" s="1"/>
  <c r="M99" i="6" s="1"/>
  <c r="O87" i="6"/>
  <c r="L87" i="6" a="1"/>
  <c r="L87" i="6" s="1"/>
  <c r="M87" i="6" s="1"/>
  <c r="O75" i="6"/>
  <c r="L75" i="6" a="1"/>
  <c r="L75" i="6" s="1"/>
  <c r="M75" i="6" s="1"/>
  <c r="O63" i="6"/>
  <c r="L63" i="6" a="1"/>
  <c r="L63" i="6" s="1"/>
  <c r="M63" i="6" s="1"/>
  <c r="O51" i="6"/>
  <c r="L51" i="6" a="1"/>
  <c r="L51" i="6" s="1"/>
  <c r="M51" i="6" s="1"/>
  <c r="O39" i="6"/>
  <c r="L39" i="6" a="1"/>
  <c r="L39" i="6" s="1"/>
  <c r="M39" i="6" s="1"/>
  <c r="O27" i="6"/>
  <c r="L27" i="6" a="1"/>
  <c r="L27" i="6" s="1"/>
  <c r="M27" i="6" s="1"/>
  <c r="O15" i="6"/>
  <c r="L15" i="6" a="1"/>
  <c r="L15" i="6" s="1"/>
  <c r="M15" i="6" s="1"/>
  <c r="L5" i="6" a="1"/>
  <c r="L5" i="6" s="1"/>
  <c r="M5" i="6" s="1"/>
  <c r="D331" i="1"/>
  <c r="D343" i="1"/>
  <c r="D355" i="1"/>
  <c r="D323" i="1"/>
  <c r="D278" i="1"/>
  <c r="D290" i="1"/>
  <c r="D267" i="1"/>
  <c r="D257" i="1"/>
  <c r="D102" i="1"/>
  <c r="D114" i="1"/>
  <c r="D126" i="1"/>
  <c r="D138" i="1"/>
  <c r="D150" i="1"/>
  <c r="D162" i="1"/>
  <c r="D174" i="1"/>
  <c r="D186" i="1"/>
  <c r="D198" i="1"/>
  <c r="D210" i="1"/>
  <c r="D222" i="1"/>
  <c r="D234" i="1"/>
  <c r="D246" i="1"/>
  <c r="D12" i="1"/>
  <c r="D24" i="1"/>
  <c r="D36" i="1"/>
  <c r="D48" i="1"/>
  <c r="D60" i="1"/>
  <c r="D72" i="1"/>
  <c r="D84" i="1"/>
  <c r="D96" i="1"/>
  <c r="D315" i="1"/>
  <c r="D332" i="1"/>
  <c r="D305" i="1"/>
  <c r="D291" i="1"/>
  <c r="D258" i="1"/>
  <c r="D115" i="1"/>
  <c r="D139" i="1"/>
  <c r="D163" i="1"/>
  <c r="D187" i="1"/>
  <c r="D223" i="1"/>
  <c r="D247" i="1"/>
  <c r="D37" i="1"/>
  <c r="D73" i="1"/>
  <c r="D316" i="1"/>
  <c r="D356" i="1"/>
  <c r="D151" i="1"/>
  <c r="D211" i="1"/>
  <c r="D13" i="1"/>
  <c r="D49" i="1"/>
  <c r="D85" i="1"/>
  <c r="D333" i="1"/>
  <c r="D345" i="1"/>
  <c r="D357" i="1"/>
  <c r="D301" i="1"/>
  <c r="D280" i="1"/>
  <c r="D292" i="1"/>
  <c r="D269" i="1"/>
  <c r="D259" i="1"/>
  <c r="D104" i="1"/>
  <c r="D116" i="1"/>
  <c r="D128" i="1"/>
  <c r="D140" i="1"/>
  <c r="D152" i="1"/>
  <c r="D164" i="1"/>
  <c r="D176" i="1"/>
  <c r="D188" i="1"/>
  <c r="D200" i="1"/>
  <c r="D212" i="1"/>
  <c r="D224" i="1"/>
  <c r="D236" i="1"/>
  <c r="D248" i="1"/>
  <c r="D14" i="1"/>
  <c r="D26" i="1"/>
  <c r="D38" i="1"/>
  <c r="D50" i="1"/>
  <c r="D62" i="1"/>
  <c r="D74" i="1"/>
  <c r="D86" i="1"/>
  <c r="D320" i="1"/>
  <c r="D317" i="1"/>
  <c r="D328" i="1"/>
  <c r="D275" i="1"/>
  <c r="D254" i="1"/>
  <c r="D123" i="1"/>
  <c r="D147" i="1"/>
  <c r="D183" i="1"/>
  <c r="D207" i="1"/>
  <c r="D9" i="1"/>
  <c r="D45" i="1"/>
  <c r="D93" i="1"/>
  <c r="D334" i="1"/>
  <c r="D346" i="1"/>
  <c r="D358" i="1"/>
  <c r="D302" i="1"/>
  <c r="D281" i="1"/>
  <c r="D293" i="1"/>
  <c r="D270" i="1"/>
  <c r="D260" i="1"/>
  <c r="D105" i="1"/>
  <c r="D117" i="1"/>
  <c r="D129" i="1"/>
  <c r="D141" i="1"/>
  <c r="D153" i="1"/>
  <c r="D165" i="1"/>
  <c r="D177" i="1"/>
  <c r="D189" i="1"/>
  <c r="D201" i="1"/>
  <c r="D213" i="1"/>
  <c r="D225" i="1"/>
  <c r="D237" i="1"/>
  <c r="D249" i="1"/>
  <c r="D15" i="1"/>
  <c r="D27" i="1"/>
  <c r="D39" i="1"/>
  <c r="D51" i="1"/>
  <c r="D63" i="1"/>
  <c r="D75" i="1"/>
  <c r="D87" i="1"/>
  <c r="D306" i="1"/>
  <c r="D318" i="1"/>
  <c r="D352" i="1"/>
  <c r="D231" i="1"/>
  <c r="D57" i="1"/>
  <c r="D312" i="1"/>
  <c r="D367" i="1"/>
  <c r="D335" i="1"/>
  <c r="D347" i="1"/>
  <c r="D359" i="1"/>
  <c r="D303" i="1"/>
  <c r="D282" i="1"/>
  <c r="D294" i="1"/>
  <c r="D271" i="1"/>
  <c r="D261" i="1"/>
  <c r="D106" i="1"/>
  <c r="D118" i="1"/>
  <c r="D130" i="1"/>
  <c r="D142" i="1"/>
  <c r="D154" i="1"/>
  <c r="D166" i="1"/>
  <c r="D178" i="1"/>
  <c r="D190" i="1"/>
  <c r="D202" i="1"/>
  <c r="D214" i="1"/>
  <c r="D226" i="1"/>
  <c r="D238" i="1"/>
  <c r="D97" i="1"/>
  <c r="D16" i="1"/>
  <c r="D28" i="1"/>
  <c r="D40" i="1"/>
  <c r="D52" i="1"/>
  <c r="D64" i="1"/>
  <c r="D76" i="1"/>
  <c r="D88" i="1"/>
  <c r="D307" i="1"/>
  <c r="D319" i="1"/>
  <c r="D324" i="1"/>
  <c r="D336" i="1"/>
  <c r="D348" i="1"/>
  <c r="D360" i="1"/>
  <c r="D304" i="1"/>
  <c r="D283" i="1"/>
  <c r="D295" i="1"/>
  <c r="D265" i="1"/>
  <c r="D262" i="1"/>
  <c r="D107" i="1"/>
  <c r="D119" i="1"/>
  <c r="D131" i="1"/>
  <c r="D143" i="1"/>
  <c r="D155" i="1"/>
  <c r="D167" i="1"/>
  <c r="D179" i="1"/>
  <c r="D191" i="1"/>
  <c r="D203" i="1"/>
  <c r="D215" i="1"/>
  <c r="D227" i="1"/>
  <c r="D239" i="1"/>
  <c r="D98" i="1"/>
  <c r="D17" i="1"/>
  <c r="D29" i="1"/>
  <c r="D41" i="1"/>
  <c r="D53" i="1"/>
  <c r="D65" i="1"/>
  <c r="D77" i="1"/>
  <c r="D89" i="1"/>
  <c r="D308" i="1"/>
  <c r="D321" i="1"/>
  <c r="D340" i="1"/>
  <c r="D287" i="1"/>
  <c r="D299" i="1"/>
  <c r="D99" i="1"/>
  <c r="D135" i="1"/>
  <c r="D171" i="1"/>
  <c r="D195" i="1"/>
  <c r="D243" i="1"/>
  <c r="D33" i="1"/>
  <c r="D81" i="1"/>
  <c r="D325" i="1"/>
  <c r="D337" i="1"/>
  <c r="D349" i="1"/>
  <c r="D361" i="1"/>
  <c r="D300" i="1"/>
  <c r="D284" i="1"/>
  <c r="D296" i="1"/>
  <c r="D251" i="1"/>
  <c r="D263" i="1"/>
  <c r="D108" i="1"/>
  <c r="D120" i="1"/>
  <c r="D132" i="1"/>
  <c r="D144" i="1"/>
  <c r="D156" i="1"/>
  <c r="D168" i="1"/>
  <c r="D180" i="1"/>
  <c r="D192" i="1"/>
  <c r="D204" i="1"/>
  <c r="D216" i="1"/>
  <c r="D228" i="1"/>
  <c r="D240" i="1"/>
  <c r="D6" i="1"/>
  <c r="D18" i="1"/>
  <c r="D30" i="1"/>
  <c r="D42" i="1"/>
  <c r="D54" i="1"/>
  <c r="D66" i="1"/>
  <c r="D78" i="1"/>
  <c r="D90" i="1"/>
  <c r="D309" i="1"/>
  <c r="D322" i="1"/>
  <c r="D364" i="1"/>
  <c r="D111" i="1"/>
  <c r="D159" i="1"/>
  <c r="D219" i="1"/>
  <c r="D21" i="1"/>
  <c r="D69" i="1"/>
  <c r="D326" i="1"/>
  <c r="D338" i="1"/>
  <c r="D350" i="1"/>
  <c r="D362" i="1"/>
  <c r="D273" i="1"/>
  <c r="D285" i="1"/>
  <c r="D297" i="1"/>
  <c r="D252" i="1"/>
  <c r="D264" i="1"/>
  <c r="D109" i="1"/>
  <c r="D121" i="1"/>
  <c r="D133" i="1"/>
  <c r="D145" i="1"/>
  <c r="D157" i="1"/>
  <c r="D169" i="1"/>
  <c r="D181" i="1"/>
  <c r="D193" i="1"/>
  <c r="D205" i="1"/>
  <c r="D217" i="1"/>
  <c r="D229" i="1"/>
  <c r="D241" i="1"/>
  <c r="D7" i="1"/>
  <c r="D19" i="1"/>
  <c r="D31" i="1"/>
  <c r="D43" i="1"/>
  <c r="D55" i="1"/>
  <c r="D67" i="1"/>
  <c r="D79" i="1"/>
  <c r="D91" i="1"/>
  <c r="D310" i="1"/>
  <c r="D327" i="1"/>
  <c r="D339" i="1"/>
  <c r="D351" i="1"/>
  <c r="D363" i="1"/>
  <c r="D274" i="1"/>
  <c r="D286" i="1"/>
  <c r="D298" i="1"/>
  <c r="D253" i="1"/>
  <c r="D250" i="1"/>
  <c r="D110" i="1"/>
  <c r="D122" i="1"/>
  <c r="D134" i="1"/>
  <c r="D146" i="1"/>
  <c r="D158" i="1"/>
  <c r="D170" i="1"/>
  <c r="D182" i="1"/>
  <c r="D194" i="1"/>
  <c r="D206" i="1"/>
  <c r="D218" i="1"/>
  <c r="D230" i="1"/>
  <c r="D242" i="1"/>
  <c r="D8" i="1"/>
  <c r="D20" i="1"/>
  <c r="D32" i="1"/>
  <c r="D44" i="1"/>
  <c r="D56" i="1"/>
  <c r="D68" i="1"/>
  <c r="D80" i="1"/>
  <c r="D92" i="1"/>
  <c r="D311" i="1"/>
  <c r="D329" i="1"/>
  <c r="D341" i="1"/>
  <c r="D353" i="1"/>
  <c r="D365" i="1"/>
  <c r="D276" i="1"/>
  <c r="D288" i="1"/>
  <c r="D272" i="1"/>
  <c r="D255" i="1"/>
  <c r="D100" i="1"/>
  <c r="D112" i="1"/>
  <c r="D124" i="1"/>
  <c r="D136" i="1"/>
  <c r="D148" i="1"/>
  <c r="D160" i="1"/>
  <c r="D172" i="1"/>
  <c r="D184" i="1"/>
  <c r="D196" i="1"/>
  <c r="D208" i="1"/>
  <c r="D220" i="1"/>
  <c r="D232" i="1"/>
  <c r="D244" i="1"/>
  <c r="D10" i="1"/>
  <c r="D22" i="1"/>
  <c r="D34" i="1"/>
  <c r="D46" i="1"/>
  <c r="D58" i="1"/>
  <c r="D70" i="1"/>
  <c r="D82" i="1"/>
  <c r="D94" i="1"/>
  <c r="D313" i="1"/>
  <c r="D344" i="1"/>
  <c r="D279" i="1"/>
  <c r="D268" i="1"/>
  <c r="D103" i="1"/>
  <c r="D127" i="1"/>
  <c r="D175" i="1"/>
  <c r="D199" i="1"/>
  <c r="D235" i="1"/>
  <c r="D25" i="1"/>
  <c r="D61" i="1"/>
  <c r="D5" i="1"/>
  <c r="D330" i="1"/>
  <c r="D342" i="1"/>
  <c r="D354" i="1"/>
  <c r="D366" i="1"/>
  <c r="D277" i="1"/>
  <c r="D289" i="1"/>
  <c r="D266" i="1"/>
  <c r="D256" i="1"/>
  <c r="D101" i="1"/>
  <c r="D113" i="1"/>
  <c r="D125" i="1"/>
  <c r="D137" i="1"/>
  <c r="D149" i="1"/>
  <c r="D161" i="1"/>
  <c r="D173" i="1"/>
  <c r="D185" i="1"/>
  <c r="D197" i="1"/>
  <c r="D209" i="1"/>
  <c r="D221" i="1"/>
  <c r="D233" i="1"/>
  <c r="D245" i="1"/>
  <c r="D11" i="1"/>
  <c r="D23" i="1"/>
  <c r="D35" i="1"/>
  <c r="D47" i="1"/>
  <c r="D59" i="1"/>
  <c r="D71" i="1"/>
  <c r="D83" i="1"/>
  <c r="D95" i="1"/>
  <c r="D314" i="1"/>
  <c r="D1999" i="6"/>
  <c r="D1839" i="6"/>
  <c r="D1835" i="6"/>
  <c r="D2023" i="6"/>
  <c r="D1991" i="6"/>
  <c r="D1959" i="6"/>
  <c r="D1927" i="6"/>
  <c r="D1895" i="6"/>
  <c r="D1863" i="6"/>
  <c r="D1831" i="6"/>
  <c r="D1799" i="6"/>
  <c r="D1807" i="6"/>
  <c r="D1995" i="6"/>
  <c r="D1963" i="6"/>
  <c r="D1803" i="6"/>
  <c r="D2019" i="6"/>
  <c r="D1987" i="6"/>
  <c r="D1955" i="6"/>
  <c r="D1923" i="6"/>
  <c r="D1891" i="6"/>
  <c r="D1859" i="6"/>
  <c r="D1827" i="6"/>
  <c r="D1795" i="6"/>
  <c r="D1935" i="6"/>
  <c r="D1931" i="6"/>
  <c r="D2015" i="6"/>
  <c r="D1983" i="6"/>
  <c r="D1951" i="6"/>
  <c r="D1919" i="6"/>
  <c r="D1887" i="6"/>
  <c r="D1855" i="6"/>
  <c r="D1823" i="6"/>
  <c r="D1783" i="6"/>
  <c r="D2031" i="6"/>
  <c r="D1871" i="6"/>
  <c r="D1867" i="6"/>
  <c r="D2011" i="6"/>
  <c r="D1979" i="6"/>
  <c r="D1947" i="6"/>
  <c r="D1915" i="6"/>
  <c r="D1883" i="6"/>
  <c r="D1851" i="6"/>
  <c r="D1819" i="6"/>
  <c r="D1903" i="6"/>
  <c r="D2027" i="6"/>
  <c r="D1899" i="6"/>
  <c r="D1779" i="6"/>
  <c r="D2007" i="6"/>
  <c r="D1975" i="6"/>
  <c r="D1943" i="6"/>
  <c r="D1911" i="6"/>
  <c r="D1879" i="6"/>
  <c r="D1847" i="6"/>
  <c r="D1815" i="6"/>
  <c r="D1754" i="6"/>
  <c r="D1967" i="6"/>
  <c r="D2003" i="6"/>
  <c r="D1971" i="6"/>
  <c r="D1939" i="6"/>
  <c r="D1907" i="6"/>
  <c r="D1875" i="6"/>
  <c r="D1843" i="6"/>
  <c r="D1811" i="6"/>
  <c r="D1078" i="6"/>
  <c r="D2034" i="6"/>
  <c r="D2030" i="6"/>
  <c r="D2026" i="6"/>
  <c r="D2022" i="6"/>
  <c r="D2018" i="6"/>
  <c r="D2014" i="6"/>
  <c r="D2010" i="6"/>
  <c r="D2006" i="6"/>
  <c r="D2002" i="6"/>
  <c r="D1998" i="6"/>
  <c r="D1994" i="6"/>
  <c r="D1990" i="6"/>
  <c r="D1986" i="6"/>
  <c r="D1982" i="6"/>
  <c r="D1978" i="6"/>
  <c r="D1974" i="6"/>
  <c r="D1970" i="6"/>
  <c r="D1966" i="6"/>
  <c r="D1962" i="6"/>
  <c r="D1958" i="6"/>
  <c r="D1954" i="6"/>
  <c r="D1950" i="6"/>
  <c r="D1946" i="6"/>
  <c r="D1942" i="6"/>
  <c r="D1938" i="6"/>
  <c r="D1934" i="6"/>
  <c r="D1930" i="6"/>
  <c r="D1926" i="6"/>
  <c r="D1922" i="6"/>
  <c r="D1918" i="6"/>
  <c r="D1914" i="6"/>
  <c r="D1910" i="6"/>
  <c r="D1906" i="6"/>
  <c r="D1902" i="6"/>
  <c r="D1898" i="6"/>
  <c r="D1894" i="6"/>
  <c r="D1890" i="6"/>
  <c r="D1886" i="6"/>
  <c r="D1882" i="6"/>
  <c r="D1878" i="6"/>
  <c r="D1874" i="6"/>
  <c r="D1870" i="6"/>
  <c r="D1866" i="6"/>
  <c r="D1862" i="6"/>
  <c r="D1858" i="6"/>
  <c r="D1854" i="6"/>
  <c r="D1850" i="6"/>
  <c r="D1846" i="6"/>
  <c r="D1842" i="6"/>
  <c r="D1838" i="6"/>
  <c r="D1834" i="6"/>
  <c r="D1830" i="6"/>
  <c r="D1826" i="6"/>
  <c r="D1822" i="6"/>
  <c r="D1818" i="6"/>
  <c r="D1814" i="6"/>
  <c r="D1810" i="6"/>
  <c r="D1806" i="6"/>
  <c r="D1802" i="6"/>
  <c r="D1798" i="6"/>
  <c r="D1794" i="6"/>
  <c r="D1790" i="6"/>
  <c r="D1786" i="6"/>
  <c r="D1782" i="6"/>
  <c r="D1778" i="6"/>
  <c r="D1774" i="6"/>
  <c r="D1770" i="6"/>
  <c r="D1762" i="6"/>
  <c r="D1752" i="6"/>
  <c r="D1730" i="6"/>
  <c r="D1720" i="6"/>
  <c r="D1698" i="6"/>
  <c r="D1688" i="6"/>
  <c r="D1666" i="6"/>
  <c r="D1656" i="6"/>
  <c r="D1634" i="6"/>
  <c r="D1624" i="6"/>
  <c r="D1602" i="6"/>
  <c r="D1592" i="6"/>
  <c r="D1570" i="6"/>
  <c r="D1560" i="6"/>
  <c r="D906" i="6"/>
  <c r="D778" i="6"/>
  <c r="D555" i="6"/>
  <c r="D1791" i="6"/>
  <c r="D1775" i="6"/>
  <c r="D1744" i="6"/>
  <c r="D1712" i="6"/>
  <c r="D1680" i="6"/>
  <c r="D1648" i="6"/>
  <c r="D1616" i="6"/>
  <c r="D1584" i="6"/>
  <c r="D1014" i="6"/>
  <c r="D1764" i="6"/>
  <c r="D1700" i="6"/>
  <c r="D1678" i="6"/>
  <c r="D1646" i="6"/>
  <c r="D1614" i="6"/>
  <c r="D1582" i="6"/>
  <c r="D1548" i="6"/>
  <c r="D1516" i="6"/>
  <c r="D1484" i="6"/>
  <c r="D1452" i="6"/>
  <c r="D1420" i="6"/>
  <c r="D1388" i="6"/>
  <c r="D1356" i="6"/>
  <c r="D1324" i="6"/>
  <c r="D1292" i="6"/>
  <c r="D1260" i="6"/>
  <c r="D1174" i="6"/>
  <c r="D621" i="6"/>
  <c r="D1750" i="6"/>
  <c r="D1740" i="6"/>
  <c r="D1718" i="6"/>
  <c r="D1708" i="6"/>
  <c r="D1686" i="6"/>
  <c r="D1676" i="6"/>
  <c r="D1654" i="6"/>
  <c r="D1644" i="6"/>
  <c r="D1622" i="6"/>
  <c r="D1612" i="6"/>
  <c r="D1590" i="6"/>
  <c r="D1580" i="6"/>
  <c r="D1558" i="6"/>
  <c r="D1544" i="6"/>
  <c r="D1528" i="6"/>
  <c r="D1512" i="6"/>
  <c r="D1496" i="6"/>
  <c r="D1480" i="6"/>
  <c r="D1464" i="6"/>
  <c r="D1448" i="6"/>
  <c r="D1432" i="6"/>
  <c r="D1416" i="6"/>
  <c r="D1400" i="6"/>
  <c r="D1384" i="6"/>
  <c r="D1368" i="6"/>
  <c r="D1352" i="6"/>
  <c r="D1336" i="6"/>
  <c r="D1320" i="6"/>
  <c r="D1304" i="6"/>
  <c r="D1288" i="6"/>
  <c r="D1272" i="6"/>
  <c r="D1256" i="6"/>
  <c r="D1230" i="6"/>
  <c r="D1198" i="6"/>
  <c r="D1166" i="6"/>
  <c r="D1134" i="6"/>
  <c r="D1102" i="6"/>
  <c r="D1070" i="6"/>
  <c r="D1038" i="6"/>
  <c r="D1002" i="6"/>
  <c r="D552" i="6"/>
  <c r="D1732" i="6"/>
  <c r="D1572" i="6"/>
  <c r="D1046" i="6"/>
  <c r="D2033" i="6"/>
  <c r="D2029" i="6"/>
  <c r="D2025" i="6"/>
  <c r="D2021" i="6"/>
  <c r="D2017" i="6"/>
  <c r="D2013" i="6"/>
  <c r="D2009" i="6"/>
  <c r="D2005" i="6"/>
  <c r="D2001" i="6"/>
  <c r="D1997" i="6"/>
  <c r="D1993" i="6"/>
  <c r="D1989" i="6"/>
  <c r="D1985" i="6"/>
  <c r="D1981" i="6"/>
  <c r="D1977" i="6"/>
  <c r="D1973" i="6"/>
  <c r="D1969" i="6"/>
  <c r="D1965" i="6"/>
  <c r="D1961" i="6"/>
  <c r="D1957" i="6"/>
  <c r="D1953" i="6"/>
  <c r="D1949" i="6"/>
  <c r="D1945" i="6"/>
  <c r="D1941" i="6"/>
  <c r="D1937" i="6"/>
  <c r="D1933" i="6"/>
  <c r="D1929" i="6"/>
  <c r="D1925" i="6"/>
  <c r="D1921" i="6"/>
  <c r="D1917" i="6"/>
  <c r="D1913" i="6"/>
  <c r="D1909" i="6"/>
  <c r="D1905" i="6"/>
  <c r="D1901" i="6"/>
  <c r="D1897" i="6"/>
  <c r="D1893" i="6"/>
  <c r="D1889" i="6"/>
  <c r="D1885" i="6"/>
  <c r="D1881" i="6"/>
  <c r="D1877" i="6"/>
  <c r="D1873" i="6"/>
  <c r="D1869" i="6"/>
  <c r="D1865" i="6"/>
  <c r="D1861" i="6"/>
  <c r="D1857" i="6"/>
  <c r="D1853" i="6"/>
  <c r="D1849" i="6"/>
  <c r="D1845" i="6"/>
  <c r="D1841" i="6"/>
  <c r="D1837" i="6"/>
  <c r="D1833" i="6"/>
  <c r="D1829" i="6"/>
  <c r="D1825" i="6"/>
  <c r="D1821" i="6"/>
  <c r="D1817" i="6"/>
  <c r="D1813" i="6"/>
  <c r="D1809" i="6"/>
  <c r="D1805" i="6"/>
  <c r="D1801" i="6"/>
  <c r="D1797" i="6"/>
  <c r="D1793" i="6"/>
  <c r="D1789" i="6"/>
  <c r="D1785" i="6"/>
  <c r="D1781" i="6"/>
  <c r="D1777" i="6"/>
  <c r="D1773" i="6"/>
  <c r="D1760" i="6"/>
  <c r="D1738" i="6"/>
  <c r="D1728" i="6"/>
  <c r="D1706" i="6"/>
  <c r="D1696" i="6"/>
  <c r="D1674" i="6"/>
  <c r="D1664" i="6"/>
  <c r="D1642" i="6"/>
  <c r="D1632" i="6"/>
  <c r="D1610" i="6"/>
  <c r="D1600" i="6"/>
  <c r="D1578" i="6"/>
  <c r="D1568" i="6"/>
  <c r="D874" i="6"/>
  <c r="D746" i="6"/>
  <c r="D448" i="6"/>
  <c r="D623" i="6"/>
  <c r="D1710" i="6"/>
  <c r="D1768" i="6"/>
  <c r="D1758" i="6"/>
  <c r="D1748" i="6"/>
  <c r="D1726" i="6"/>
  <c r="D1716" i="6"/>
  <c r="D1694" i="6"/>
  <c r="D1684" i="6"/>
  <c r="D1662" i="6"/>
  <c r="D1652" i="6"/>
  <c r="D1630" i="6"/>
  <c r="D1620" i="6"/>
  <c r="D1598" i="6"/>
  <c r="D1588" i="6"/>
  <c r="D1566" i="6"/>
  <c r="D1556" i="6"/>
  <c r="D1540" i="6"/>
  <c r="D1524" i="6"/>
  <c r="D1508" i="6"/>
  <c r="D1492" i="6"/>
  <c r="D1476" i="6"/>
  <c r="D1460" i="6"/>
  <c r="D1444" i="6"/>
  <c r="D1428" i="6"/>
  <c r="D1412" i="6"/>
  <c r="D1396" i="6"/>
  <c r="D1380" i="6"/>
  <c r="D1364" i="6"/>
  <c r="D1348" i="6"/>
  <c r="D1332" i="6"/>
  <c r="D1316" i="6"/>
  <c r="D1300" i="6"/>
  <c r="D1284" i="6"/>
  <c r="D1268" i="6"/>
  <c r="D1251" i="6"/>
  <c r="D1222" i="6"/>
  <c r="D1190" i="6"/>
  <c r="D1158" i="6"/>
  <c r="D1126" i="6"/>
  <c r="D1094" i="6"/>
  <c r="D1062" i="6"/>
  <c r="D1030" i="6"/>
  <c r="D986" i="6"/>
  <c r="D444" i="6"/>
  <c r="D810" i="6"/>
  <c r="D1742" i="6"/>
  <c r="D2032" i="6"/>
  <c r="D2028" i="6"/>
  <c r="D2024" i="6"/>
  <c r="D2020" i="6"/>
  <c r="D2016" i="6"/>
  <c r="D2012" i="6"/>
  <c r="D2008" i="6"/>
  <c r="D2004" i="6"/>
  <c r="D2000" i="6"/>
  <c r="D1996" i="6"/>
  <c r="D1992" i="6"/>
  <c r="D1988" i="6"/>
  <c r="D1984" i="6"/>
  <c r="D1980" i="6"/>
  <c r="D1976" i="6"/>
  <c r="D1972" i="6"/>
  <c r="D1968" i="6"/>
  <c r="D1964" i="6"/>
  <c r="D1960" i="6"/>
  <c r="D1956" i="6"/>
  <c r="D1952" i="6"/>
  <c r="D1948" i="6"/>
  <c r="D1944" i="6"/>
  <c r="D1940" i="6"/>
  <c r="D1936" i="6"/>
  <c r="D1932" i="6"/>
  <c r="D1928" i="6"/>
  <c r="D1924" i="6"/>
  <c r="D1920" i="6"/>
  <c r="D1916" i="6"/>
  <c r="D1912" i="6"/>
  <c r="D1908" i="6"/>
  <c r="D1904" i="6"/>
  <c r="D1900" i="6"/>
  <c r="D1896" i="6"/>
  <c r="D1892" i="6"/>
  <c r="D1888" i="6"/>
  <c r="D1884" i="6"/>
  <c r="D1880" i="6"/>
  <c r="D1876" i="6"/>
  <c r="D1872" i="6"/>
  <c r="D1868" i="6"/>
  <c r="D1864" i="6"/>
  <c r="D1860" i="6"/>
  <c r="D1856" i="6"/>
  <c r="D1852" i="6"/>
  <c r="D1848" i="6"/>
  <c r="D1844" i="6"/>
  <c r="D1840" i="6"/>
  <c r="D1836" i="6"/>
  <c r="D1832" i="6"/>
  <c r="D1828" i="6"/>
  <c r="D1824" i="6"/>
  <c r="D1820" i="6"/>
  <c r="D1816" i="6"/>
  <c r="D1812" i="6"/>
  <c r="D1808" i="6"/>
  <c r="D1804" i="6"/>
  <c r="D1800" i="6"/>
  <c r="D1796" i="6"/>
  <c r="D1792" i="6"/>
  <c r="D1788" i="6"/>
  <c r="D1784" i="6"/>
  <c r="D1780" i="6"/>
  <c r="D1776" i="6"/>
  <c r="D1772" i="6"/>
  <c r="D1767" i="6"/>
  <c r="D1746" i="6"/>
  <c r="D1736" i="6"/>
  <c r="D1714" i="6"/>
  <c r="D1704" i="6"/>
  <c r="D1682" i="6"/>
  <c r="D1672" i="6"/>
  <c r="D1650" i="6"/>
  <c r="D1640" i="6"/>
  <c r="D1618" i="6"/>
  <c r="D1608" i="6"/>
  <c r="D1586" i="6"/>
  <c r="D1576" i="6"/>
  <c r="D1246" i="6"/>
  <c r="D842" i="6"/>
  <c r="D687" i="6"/>
  <c r="D1787" i="6"/>
  <c r="D1771" i="6"/>
  <c r="D1722" i="6"/>
  <c r="D1690" i="6"/>
  <c r="D1658" i="6"/>
  <c r="D1626" i="6"/>
  <c r="D1594" i="6"/>
  <c r="D1562" i="6"/>
  <c r="D938" i="6"/>
  <c r="D1668" i="6"/>
  <c r="D1636" i="6"/>
  <c r="D1604" i="6"/>
  <c r="D1532" i="6"/>
  <c r="D1500" i="6"/>
  <c r="D1468" i="6"/>
  <c r="D1436" i="6"/>
  <c r="D1404" i="6"/>
  <c r="D1372" i="6"/>
  <c r="D1340" i="6"/>
  <c r="D1308" i="6"/>
  <c r="D1276" i="6"/>
  <c r="D1238" i="6"/>
  <c r="D1206" i="6"/>
  <c r="D1142" i="6"/>
  <c r="D1110" i="6"/>
  <c r="D1012" i="6"/>
  <c r="D1766" i="6"/>
  <c r="D1756" i="6"/>
  <c r="D1734" i="6"/>
  <c r="D1724" i="6"/>
  <c r="D1702" i="6"/>
  <c r="D1692" i="6"/>
  <c r="D1670" i="6"/>
  <c r="D1660" i="6"/>
  <c r="D1638" i="6"/>
  <c r="D1628" i="6"/>
  <c r="D1606" i="6"/>
  <c r="D1596" i="6"/>
  <c r="D1574" i="6"/>
  <c r="D1564" i="6"/>
  <c r="D1552" i="6"/>
  <c r="D1536" i="6"/>
  <c r="D1520" i="6"/>
  <c r="D1504" i="6"/>
  <c r="D1488" i="6"/>
  <c r="D1472" i="6"/>
  <c r="D1456" i="6"/>
  <c r="D1440" i="6"/>
  <c r="D1424" i="6"/>
  <c r="D1408" i="6"/>
  <c r="D1392" i="6"/>
  <c r="D1376" i="6"/>
  <c r="D1360" i="6"/>
  <c r="D1344" i="6"/>
  <c r="D1328" i="6"/>
  <c r="D1312" i="6"/>
  <c r="D1296" i="6"/>
  <c r="D1280" i="6"/>
  <c r="D1264" i="6"/>
  <c r="D1244" i="6"/>
  <c r="D1214" i="6"/>
  <c r="D1182" i="6"/>
  <c r="D1150" i="6"/>
  <c r="D1118" i="6"/>
  <c r="D1086" i="6"/>
  <c r="D1054" i="6"/>
  <c r="D1022" i="6"/>
  <c r="D964" i="6"/>
  <c r="D685" i="6"/>
  <c r="D1236" i="6"/>
  <c r="D1228" i="6"/>
  <c r="D1220" i="6"/>
  <c r="D1212" i="6"/>
  <c r="D1204" i="6"/>
  <c r="D1196" i="6"/>
  <c r="D1188" i="6"/>
  <c r="D1180" i="6"/>
  <c r="D1172" i="6"/>
  <c r="D1164" i="6"/>
  <c r="D1156" i="6"/>
  <c r="D1148" i="6"/>
  <c r="D1140" i="6"/>
  <c r="D1132" i="6"/>
  <c r="D1124" i="6"/>
  <c r="D1116" i="6"/>
  <c r="D1108" i="6"/>
  <c r="D1100" i="6"/>
  <c r="D1092" i="6"/>
  <c r="D1084" i="6"/>
  <c r="D1076" i="6"/>
  <c r="D1068" i="6"/>
  <c r="D1060" i="6"/>
  <c r="D1052" i="6"/>
  <c r="D1044" i="6"/>
  <c r="D1036" i="6"/>
  <c r="D1028" i="6"/>
  <c r="D1020" i="6"/>
  <c r="D982" i="6"/>
  <c r="D958" i="6"/>
  <c r="D930" i="6"/>
  <c r="D898" i="6"/>
  <c r="D866" i="6"/>
  <c r="D834" i="6"/>
  <c r="D802" i="6"/>
  <c r="D770" i="6"/>
  <c r="D735" i="6"/>
  <c r="D671" i="6"/>
  <c r="D607" i="6"/>
  <c r="D416" i="6"/>
  <c r="D1763" i="6"/>
  <c r="D1759" i="6"/>
  <c r="D1755" i="6"/>
  <c r="D1751" i="6"/>
  <c r="D1747" i="6"/>
  <c r="D1743" i="6"/>
  <c r="D1739" i="6"/>
  <c r="D1735" i="6"/>
  <c r="D1731" i="6"/>
  <c r="D1727" i="6"/>
  <c r="D1723" i="6"/>
  <c r="D1719" i="6"/>
  <c r="D1715" i="6"/>
  <c r="D1711" i="6"/>
  <c r="D1707" i="6"/>
  <c r="D1703" i="6"/>
  <c r="D1699" i="6"/>
  <c r="D1695" i="6"/>
  <c r="D1691" i="6"/>
  <c r="D1687" i="6"/>
  <c r="D1683" i="6"/>
  <c r="D1679" i="6"/>
  <c r="D1675" i="6"/>
  <c r="D1671" i="6"/>
  <c r="D1667" i="6"/>
  <c r="D1663" i="6"/>
  <c r="D1659" i="6"/>
  <c r="D1655" i="6"/>
  <c r="D1651" i="6"/>
  <c r="D1647" i="6"/>
  <c r="D1643" i="6"/>
  <c r="D1639" i="6"/>
  <c r="D1635" i="6"/>
  <c r="D1631" i="6"/>
  <c r="D1627" i="6"/>
  <c r="D1623" i="6"/>
  <c r="D1619" i="6"/>
  <c r="D1615" i="6"/>
  <c r="D1611" i="6"/>
  <c r="D1607" i="6"/>
  <c r="D1603" i="6"/>
  <c r="D1599" i="6"/>
  <c r="D1595" i="6"/>
  <c r="D1591" i="6"/>
  <c r="D1587" i="6"/>
  <c r="D1583" i="6"/>
  <c r="D1579" i="6"/>
  <c r="D1575" i="6"/>
  <c r="D1571" i="6"/>
  <c r="D1567" i="6"/>
  <c r="D1563" i="6"/>
  <c r="D1559" i="6"/>
  <c r="D1555" i="6"/>
  <c r="D1551" i="6"/>
  <c r="D1547" i="6"/>
  <c r="D1543" i="6"/>
  <c r="D1539" i="6"/>
  <c r="D1535" i="6"/>
  <c r="D1531" i="6"/>
  <c r="D1527" i="6"/>
  <c r="D1523" i="6"/>
  <c r="D1519" i="6"/>
  <c r="D1515" i="6"/>
  <c r="D1511" i="6"/>
  <c r="D1507" i="6"/>
  <c r="D1503" i="6"/>
  <c r="D1499" i="6"/>
  <c r="D1495" i="6"/>
  <c r="D1491" i="6"/>
  <c r="D1487" i="6"/>
  <c r="D1483" i="6"/>
  <c r="D1479" i="6"/>
  <c r="D1475" i="6"/>
  <c r="D1471" i="6"/>
  <c r="D1467" i="6"/>
  <c r="D1463" i="6"/>
  <c r="D1459" i="6"/>
  <c r="D1455" i="6"/>
  <c r="D1451" i="6"/>
  <c r="D1447" i="6"/>
  <c r="D1443" i="6"/>
  <c r="D1439" i="6"/>
  <c r="D1435" i="6"/>
  <c r="D1431" i="6"/>
  <c r="D1427" i="6"/>
  <c r="D1423" i="6"/>
  <c r="D1419" i="6"/>
  <c r="D1415" i="6"/>
  <c r="D1411" i="6"/>
  <c r="D1407" i="6"/>
  <c r="D1403" i="6"/>
  <c r="D1399" i="6"/>
  <c r="D1395" i="6"/>
  <c r="D1391" i="6"/>
  <c r="D1387" i="6"/>
  <c r="D1383" i="6"/>
  <c r="D1379" i="6"/>
  <c r="D1375" i="6"/>
  <c r="D1371" i="6"/>
  <c r="D1367" i="6"/>
  <c r="D1363" i="6"/>
  <c r="D1359" i="6"/>
  <c r="D1355" i="6"/>
  <c r="D1351" i="6"/>
  <c r="D1347" i="6"/>
  <c r="D1343" i="6"/>
  <c r="D1339" i="6"/>
  <c r="D1335" i="6"/>
  <c r="D1331" i="6"/>
  <c r="D1327" i="6"/>
  <c r="D1323" i="6"/>
  <c r="D1319" i="6"/>
  <c r="D1315" i="6"/>
  <c r="D1311" i="6"/>
  <c r="D1307" i="6"/>
  <c r="D1303" i="6"/>
  <c r="D1299" i="6"/>
  <c r="D1295" i="6"/>
  <c r="D1291" i="6"/>
  <c r="D1287" i="6"/>
  <c r="D1283" i="6"/>
  <c r="D1279" i="6"/>
  <c r="D1275" i="6"/>
  <c r="D1271" i="6"/>
  <c r="D1267" i="6"/>
  <c r="D1263" i="6"/>
  <c r="D1259" i="6"/>
  <c r="D1255" i="6"/>
  <c r="D1250" i="6"/>
  <c r="D1243" i="6"/>
  <c r="D1010" i="6"/>
  <c r="D998" i="6"/>
  <c r="D733" i="6"/>
  <c r="D669" i="6"/>
  <c r="D605" i="6"/>
  <c r="D531" i="6"/>
  <c r="D412" i="6"/>
  <c r="D1248" i="6"/>
  <c r="D1008" i="6"/>
  <c r="D952" i="6"/>
  <c r="D922" i="6"/>
  <c r="D890" i="6"/>
  <c r="D858" i="6"/>
  <c r="D826" i="6"/>
  <c r="D794" i="6"/>
  <c r="D762" i="6"/>
  <c r="D719" i="6"/>
  <c r="D655" i="6"/>
  <c r="D591" i="6"/>
  <c r="D512" i="6"/>
  <c r="D384" i="6"/>
  <c r="D1554" i="6"/>
  <c r="D1550" i="6"/>
  <c r="D1546" i="6"/>
  <c r="D1542" i="6"/>
  <c r="D1538" i="6"/>
  <c r="D1534" i="6"/>
  <c r="D1530" i="6"/>
  <c r="D1526" i="6"/>
  <c r="D1522" i="6"/>
  <c r="D1518" i="6"/>
  <c r="D1514" i="6"/>
  <c r="D1510" i="6"/>
  <c r="D1506" i="6"/>
  <c r="D1502" i="6"/>
  <c r="D1498" i="6"/>
  <c r="D1494" i="6"/>
  <c r="D1490" i="6"/>
  <c r="D1486" i="6"/>
  <c r="D1482" i="6"/>
  <c r="D1478" i="6"/>
  <c r="D1474" i="6"/>
  <c r="D1470" i="6"/>
  <c r="D1466" i="6"/>
  <c r="D1462" i="6"/>
  <c r="D1458" i="6"/>
  <c r="D1454" i="6"/>
  <c r="D1450" i="6"/>
  <c r="D1446" i="6"/>
  <c r="D1442" i="6"/>
  <c r="D1438" i="6"/>
  <c r="D1434" i="6"/>
  <c r="D1430" i="6"/>
  <c r="D1426" i="6"/>
  <c r="D1422" i="6"/>
  <c r="D1418" i="6"/>
  <c r="D1414" i="6"/>
  <c r="D1410" i="6"/>
  <c r="D1406" i="6"/>
  <c r="D1402" i="6"/>
  <c r="D1398" i="6"/>
  <c r="D1394" i="6"/>
  <c r="D1390" i="6"/>
  <c r="D1386" i="6"/>
  <c r="D1382" i="6"/>
  <c r="D1378" i="6"/>
  <c r="D1374" i="6"/>
  <c r="D1370" i="6"/>
  <c r="D1366" i="6"/>
  <c r="D1362" i="6"/>
  <c r="D1358" i="6"/>
  <c r="D1354" i="6"/>
  <c r="D1350" i="6"/>
  <c r="D1346" i="6"/>
  <c r="D1342" i="6"/>
  <c r="D1338" i="6"/>
  <c r="D1334" i="6"/>
  <c r="D1330" i="6"/>
  <c r="D1326" i="6"/>
  <c r="D1322" i="6"/>
  <c r="D1318" i="6"/>
  <c r="D1314" i="6"/>
  <c r="D1310" i="6"/>
  <c r="D1306" i="6"/>
  <c r="D1302" i="6"/>
  <c r="D1298" i="6"/>
  <c r="D1294" i="6"/>
  <c r="D1290" i="6"/>
  <c r="D1286" i="6"/>
  <c r="D1282" i="6"/>
  <c r="D1278" i="6"/>
  <c r="D1274" i="6"/>
  <c r="D1270" i="6"/>
  <c r="D1266" i="6"/>
  <c r="D1262" i="6"/>
  <c r="D1258" i="6"/>
  <c r="D1254" i="6"/>
  <c r="D1242" i="6"/>
  <c r="D1234" i="6"/>
  <c r="D1226" i="6"/>
  <c r="D1218" i="6"/>
  <c r="D1210" i="6"/>
  <c r="D1202" i="6"/>
  <c r="D1194" i="6"/>
  <c r="D1186" i="6"/>
  <c r="D1178" i="6"/>
  <c r="D1170" i="6"/>
  <c r="D1162" i="6"/>
  <c r="D1154" i="6"/>
  <c r="D1146" i="6"/>
  <c r="D1138" i="6"/>
  <c r="D1130" i="6"/>
  <c r="D1122" i="6"/>
  <c r="D1114" i="6"/>
  <c r="D1106" i="6"/>
  <c r="D1098" i="6"/>
  <c r="D1090" i="6"/>
  <c r="D1082" i="6"/>
  <c r="D1074" i="6"/>
  <c r="D1066" i="6"/>
  <c r="D1058" i="6"/>
  <c r="D1050" i="6"/>
  <c r="D1042" i="6"/>
  <c r="D1034" i="6"/>
  <c r="D1026" i="6"/>
  <c r="D1018" i="6"/>
  <c r="D994" i="6"/>
  <c r="D717" i="6"/>
  <c r="D653" i="6"/>
  <c r="D589" i="6"/>
  <c r="D508" i="6"/>
  <c r="D380" i="6"/>
  <c r="D1253" i="6"/>
  <c r="D1247" i="6"/>
  <c r="D1240" i="6"/>
  <c r="D1232" i="6"/>
  <c r="D1224" i="6"/>
  <c r="D1216" i="6"/>
  <c r="D1208" i="6"/>
  <c r="D1200" i="6"/>
  <c r="D1192" i="6"/>
  <c r="D1184" i="6"/>
  <c r="D1176" i="6"/>
  <c r="D1168" i="6"/>
  <c r="D1160" i="6"/>
  <c r="D1152" i="6"/>
  <c r="D1144" i="6"/>
  <c r="D1136" i="6"/>
  <c r="D1128" i="6"/>
  <c r="D1120" i="6"/>
  <c r="D1112" i="6"/>
  <c r="D1104" i="6"/>
  <c r="D1096" i="6"/>
  <c r="D1088" i="6"/>
  <c r="D1080" i="6"/>
  <c r="D1072" i="6"/>
  <c r="D1064" i="6"/>
  <c r="D1056" i="6"/>
  <c r="D1048" i="6"/>
  <c r="D1040" i="6"/>
  <c r="D1032" i="6"/>
  <c r="D1024" i="6"/>
  <c r="D1016" i="6"/>
  <c r="D1006" i="6"/>
  <c r="D914" i="6"/>
  <c r="D882" i="6"/>
  <c r="D850" i="6"/>
  <c r="D818" i="6"/>
  <c r="D786" i="6"/>
  <c r="D754" i="6"/>
  <c r="D703" i="6"/>
  <c r="D639" i="6"/>
  <c r="D575" i="6"/>
  <c r="D480" i="6"/>
  <c r="D352" i="6"/>
  <c r="D1769" i="6"/>
  <c r="D1765" i="6"/>
  <c r="D1761" i="6"/>
  <c r="D1757" i="6"/>
  <c r="D1753" i="6"/>
  <c r="D1749" i="6"/>
  <c r="D1745" i="6"/>
  <c r="D1741" i="6"/>
  <c r="D1737" i="6"/>
  <c r="D1733" i="6"/>
  <c r="D1729" i="6"/>
  <c r="D1725" i="6"/>
  <c r="D1721" i="6"/>
  <c r="D1717" i="6"/>
  <c r="D1713" i="6"/>
  <c r="D1709" i="6"/>
  <c r="D1705" i="6"/>
  <c r="D1701" i="6"/>
  <c r="D1697" i="6"/>
  <c r="D1693" i="6"/>
  <c r="D1689" i="6"/>
  <c r="D1685" i="6"/>
  <c r="D1681" i="6"/>
  <c r="D1677" i="6"/>
  <c r="D1673" i="6"/>
  <c r="D1669" i="6"/>
  <c r="D1665" i="6"/>
  <c r="D1661" i="6"/>
  <c r="D1657" i="6"/>
  <c r="D1653" i="6"/>
  <c r="D1649" i="6"/>
  <c r="D1645" i="6"/>
  <c r="D1641" i="6"/>
  <c r="D1637" i="6"/>
  <c r="D1633" i="6"/>
  <c r="D1629" i="6"/>
  <c r="D1625" i="6"/>
  <c r="D1621" i="6"/>
  <c r="D1617" i="6"/>
  <c r="D1613" i="6"/>
  <c r="D1609" i="6"/>
  <c r="D1605" i="6"/>
  <c r="D1601" i="6"/>
  <c r="D1597" i="6"/>
  <c r="D1593" i="6"/>
  <c r="D1589" i="6"/>
  <c r="D1585" i="6"/>
  <c r="D1581" i="6"/>
  <c r="D1577" i="6"/>
  <c r="D1573" i="6"/>
  <c r="D1569" i="6"/>
  <c r="D1565" i="6"/>
  <c r="D1561" i="6"/>
  <c r="D1557" i="6"/>
  <c r="D1553" i="6"/>
  <c r="D1549" i="6"/>
  <c r="D1545" i="6"/>
  <c r="D1541" i="6"/>
  <c r="D1537" i="6"/>
  <c r="D1533" i="6"/>
  <c r="D1529" i="6"/>
  <c r="D1525" i="6"/>
  <c r="D1521" i="6"/>
  <c r="D1517" i="6"/>
  <c r="D1513" i="6"/>
  <c r="D1509" i="6"/>
  <c r="D1505" i="6"/>
  <c r="D1501" i="6"/>
  <c r="D1497" i="6"/>
  <c r="D1493" i="6"/>
  <c r="D1489" i="6"/>
  <c r="D1485" i="6"/>
  <c r="D1481" i="6"/>
  <c r="D1477" i="6"/>
  <c r="D1473" i="6"/>
  <c r="D1469" i="6"/>
  <c r="D1465" i="6"/>
  <c r="D1461" i="6"/>
  <c r="D1457" i="6"/>
  <c r="D1453" i="6"/>
  <c r="D1449" i="6"/>
  <c r="D1445" i="6"/>
  <c r="D1441" i="6"/>
  <c r="D1437" i="6"/>
  <c r="D1433" i="6"/>
  <c r="D1429" i="6"/>
  <c r="D1425" i="6"/>
  <c r="D1421" i="6"/>
  <c r="D1417" i="6"/>
  <c r="D1413" i="6"/>
  <c r="D1409" i="6"/>
  <c r="D1405" i="6"/>
  <c r="D1401" i="6"/>
  <c r="D1397" i="6"/>
  <c r="D1393" i="6"/>
  <c r="D1389" i="6"/>
  <c r="D1385" i="6"/>
  <c r="D1381" i="6"/>
  <c r="D1377" i="6"/>
  <c r="D1373" i="6"/>
  <c r="D1369" i="6"/>
  <c r="D1365" i="6"/>
  <c r="D1361" i="6"/>
  <c r="D1357" i="6"/>
  <c r="D1353" i="6"/>
  <c r="D1349" i="6"/>
  <c r="D1345" i="6"/>
  <c r="D1341" i="6"/>
  <c r="D1337" i="6"/>
  <c r="D1333" i="6"/>
  <c r="D1329" i="6"/>
  <c r="D1325" i="6"/>
  <c r="D1321" i="6"/>
  <c r="D1317" i="6"/>
  <c r="D1313" i="6"/>
  <c r="D1309" i="6"/>
  <c r="D1305" i="6"/>
  <c r="D1301" i="6"/>
  <c r="D1297" i="6"/>
  <c r="D1293" i="6"/>
  <c r="D1289" i="6"/>
  <c r="D1285" i="6"/>
  <c r="D1281" i="6"/>
  <c r="D1277" i="6"/>
  <c r="D1273" i="6"/>
  <c r="D1269" i="6"/>
  <c r="D1265" i="6"/>
  <c r="D1261" i="6"/>
  <c r="D1257" i="6"/>
  <c r="D1252" i="6"/>
  <c r="D1004" i="6"/>
  <c r="D990" i="6"/>
  <c r="D970" i="6"/>
  <c r="D701" i="6"/>
  <c r="D637" i="6"/>
  <c r="D573" i="6"/>
  <c r="D476" i="6"/>
  <c r="D348" i="6"/>
  <c r="D981" i="6"/>
  <c r="D976" i="6"/>
  <c r="D950" i="6"/>
  <c r="D944" i="6"/>
  <c r="D550" i="6"/>
  <c r="D529" i="6"/>
  <c r="D345" i="6"/>
  <c r="D281" i="6"/>
  <c r="D217" i="6"/>
  <c r="D153" i="6"/>
  <c r="D89" i="6"/>
  <c r="D1249" i="6"/>
  <c r="D1245" i="6"/>
  <c r="D1241" i="6"/>
  <c r="D1237" i="6"/>
  <c r="D1233" i="6"/>
  <c r="D1229" i="6"/>
  <c r="D1225" i="6"/>
  <c r="D1221" i="6"/>
  <c r="D1217" i="6"/>
  <c r="D1213" i="6"/>
  <c r="D1209" i="6"/>
  <c r="D1205" i="6"/>
  <c r="D1201" i="6"/>
  <c r="D1197" i="6"/>
  <c r="D1193" i="6"/>
  <c r="D1189" i="6"/>
  <c r="D1185" i="6"/>
  <c r="D1181" i="6"/>
  <c r="D1177" i="6"/>
  <c r="D1173" i="6"/>
  <c r="D1169" i="6"/>
  <c r="D1165" i="6"/>
  <c r="D1161" i="6"/>
  <c r="D1157" i="6"/>
  <c r="D1153" i="6"/>
  <c r="D1149" i="6"/>
  <c r="D1145" i="6"/>
  <c r="D1141" i="6"/>
  <c r="D1137" i="6"/>
  <c r="D1133" i="6"/>
  <c r="D1129" i="6"/>
  <c r="D1125" i="6"/>
  <c r="D1121" i="6"/>
  <c r="D1117" i="6"/>
  <c r="D1113" i="6"/>
  <c r="D1109" i="6"/>
  <c r="D1105" i="6"/>
  <c r="D1101" i="6"/>
  <c r="D1097" i="6"/>
  <c r="D1093" i="6"/>
  <c r="D1089" i="6"/>
  <c r="D1085" i="6"/>
  <c r="D1081" i="6"/>
  <c r="D1077" i="6"/>
  <c r="D1073" i="6"/>
  <c r="D1069" i="6"/>
  <c r="D1065" i="6"/>
  <c r="D1061" i="6"/>
  <c r="D1057" i="6"/>
  <c r="D1053" i="6"/>
  <c r="D1049" i="6"/>
  <c r="D1045" i="6"/>
  <c r="D1041" i="6"/>
  <c r="D1037" i="6"/>
  <c r="D1033" i="6"/>
  <c r="D1029" i="6"/>
  <c r="D1025" i="6"/>
  <c r="D1021" i="6"/>
  <c r="D1017" i="6"/>
  <c r="D1013" i="6"/>
  <c r="D1009" i="6"/>
  <c r="D1005" i="6"/>
  <c r="D1001" i="6"/>
  <c r="D997" i="6"/>
  <c r="D993" i="6"/>
  <c r="D989" i="6"/>
  <c r="D985" i="6"/>
  <c r="D962" i="6"/>
  <c r="D956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752" i="6"/>
  <c r="D744" i="6"/>
  <c r="D731" i="6"/>
  <c r="D715" i="6"/>
  <c r="D699" i="6"/>
  <c r="D683" i="6"/>
  <c r="D667" i="6"/>
  <c r="D651" i="6"/>
  <c r="D635" i="6"/>
  <c r="D619" i="6"/>
  <c r="D603" i="6"/>
  <c r="D587" i="6"/>
  <c r="D571" i="6"/>
  <c r="D528" i="6"/>
  <c r="D504" i="6"/>
  <c r="D472" i="6"/>
  <c r="D440" i="6"/>
  <c r="D408" i="6"/>
  <c r="D376" i="6"/>
  <c r="D980" i="6"/>
  <c r="D974" i="6"/>
  <c r="D968" i="6"/>
  <c r="D942" i="6"/>
  <c r="D934" i="6"/>
  <c r="D926" i="6"/>
  <c r="D918" i="6"/>
  <c r="D910" i="6"/>
  <c r="D902" i="6"/>
  <c r="D894" i="6"/>
  <c r="D886" i="6"/>
  <c r="D878" i="6"/>
  <c r="D870" i="6"/>
  <c r="D862" i="6"/>
  <c r="D854" i="6"/>
  <c r="D846" i="6"/>
  <c r="D838" i="6"/>
  <c r="D830" i="6"/>
  <c r="D822" i="6"/>
  <c r="D814" i="6"/>
  <c r="D806" i="6"/>
  <c r="D798" i="6"/>
  <c r="D790" i="6"/>
  <c r="D782" i="6"/>
  <c r="D774" i="6"/>
  <c r="D766" i="6"/>
  <c r="D758" i="6"/>
  <c r="D750" i="6"/>
  <c r="D727" i="6"/>
  <c r="D711" i="6"/>
  <c r="D695" i="6"/>
  <c r="D679" i="6"/>
  <c r="D663" i="6"/>
  <c r="D647" i="6"/>
  <c r="D631" i="6"/>
  <c r="D615" i="6"/>
  <c r="D599" i="6"/>
  <c r="D583" i="6"/>
  <c r="D544" i="6"/>
  <c r="D523" i="6"/>
  <c r="D496" i="6"/>
  <c r="D464" i="6"/>
  <c r="D432" i="6"/>
  <c r="D400" i="6"/>
  <c r="D368" i="6"/>
  <c r="D1000" i="6"/>
  <c r="D996" i="6"/>
  <c r="D992" i="6"/>
  <c r="D988" i="6"/>
  <c r="D984" i="6"/>
  <c r="D954" i="6"/>
  <c r="D948" i="6"/>
  <c r="D741" i="6"/>
  <c r="D725" i="6"/>
  <c r="D709" i="6"/>
  <c r="D693" i="6"/>
  <c r="D677" i="6"/>
  <c r="D661" i="6"/>
  <c r="D645" i="6"/>
  <c r="D629" i="6"/>
  <c r="D613" i="6"/>
  <c r="D597" i="6"/>
  <c r="D581" i="6"/>
  <c r="D563" i="6"/>
  <c r="D520" i="6"/>
  <c r="D492" i="6"/>
  <c r="D460" i="6"/>
  <c r="D428" i="6"/>
  <c r="D396" i="6"/>
  <c r="D364" i="6"/>
  <c r="D61" i="6"/>
  <c r="D979" i="6"/>
  <c r="D966" i="6"/>
  <c r="D960" i="6"/>
  <c r="D561" i="6"/>
  <c r="D518" i="6"/>
  <c r="D313" i="6"/>
  <c r="D249" i="6"/>
  <c r="D185" i="6"/>
  <c r="D121" i="6"/>
  <c r="D53" i="6"/>
  <c r="D1239" i="6"/>
  <c r="D1235" i="6"/>
  <c r="D1231" i="6"/>
  <c r="D1227" i="6"/>
  <c r="D1223" i="6"/>
  <c r="D1219" i="6"/>
  <c r="D1215" i="6"/>
  <c r="D1211" i="6"/>
  <c r="D1207" i="6"/>
  <c r="D1203" i="6"/>
  <c r="D1199" i="6"/>
  <c r="D1195" i="6"/>
  <c r="D1191" i="6"/>
  <c r="D1187" i="6"/>
  <c r="D1183" i="6"/>
  <c r="D1179" i="6"/>
  <c r="D1175" i="6"/>
  <c r="D1171" i="6"/>
  <c r="D1167" i="6"/>
  <c r="D1163" i="6"/>
  <c r="D1159" i="6"/>
  <c r="D1155" i="6"/>
  <c r="D1151" i="6"/>
  <c r="D1147" i="6"/>
  <c r="D1143" i="6"/>
  <c r="D1139" i="6"/>
  <c r="D1135" i="6"/>
  <c r="D1131" i="6"/>
  <c r="D1127" i="6"/>
  <c r="D1123" i="6"/>
  <c r="D1119" i="6"/>
  <c r="D1115" i="6"/>
  <c r="D1111" i="6"/>
  <c r="D1107" i="6"/>
  <c r="D1103" i="6"/>
  <c r="D1099" i="6"/>
  <c r="D1095" i="6"/>
  <c r="D1091" i="6"/>
  <c r="D1087" i="6"/>
  <c r="D1083" i="6"/>
  <c r="D1079" i="6"/>
  <c r="D1075" i="6"/>
  <c r="D1071" i="6"/>
  <c r="D1067" i="6"/>
  <c r="D1063" i="6"/>
  <c r="D1059" i="6"/>
  <c r="D1055" i="6"/>
  <c r="D1051" i="6"/>
  <c r="D1047" i="6"/>
  <c r="D1043" i="6"/>
  <c r="D1039" i="6"/>
  <c r="D1035" i="6"/>
  <c r="D1031" i="6"/>
  <c r="D1027" i="6"/>
  <c r="D1023" i="6"/>
  <c r="D1019" i="6"/>
  <c r="D1015" i="6"/>
  <c r="D1011" i="6"/>
  <c r="D1007" i="6"/>
  <c r="D1003" i="6"/>
  <c r="D999" i="6"/>
  <c r="D995" i="6"/>
  <c r="D991" i="6"/>
  <c r="D987" i="6"/>
  <c r="D983" i="6"/>
  <c r="D978" i="6"/>
  <c r="D972" i="6"/>
  <c r="D946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39" i="6"/>
  <c r="D723" i="6"/>
  <c r="D707" i="6"/>
  <c r="D691" i="6"/>
  <c r="D675" i="6"/>
  <c r="D659" i="6"/>
  <c r="D643" i="6"/>
  <c r="D627" i="6"/>
  <c r="D611" i="6"/>
  <c r="D595" i="6"/>
  <c r="D579" i="6"/>
  <c r="D560" i="6"/>
  <c r="D539" i="6"/>
  <c r="D488" i="6"/>
  <c r="D456" i="6"/>
  <c r="D424" i="6"/>
  <c r="D392" i="6"/>
  <c r="D360" i="6"/>
  <c r="D49" i="6"/>
  <c r="D737" i="6"/>
  <c r="D729" i="6"/>
  <c r="D721" i="6"/>
  <c r="D713" i="6"/>
  <c r="D705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8" i="6"/>
  <c r="D547" i="6"/>
  <c r="D536" i="6"/>
  <c r="D515" i="6"/>
  <c r="D500" i="6"/>
  <c r="D484" i="6"/>
  <c r="D468" i="6"/>
  <c r="D452" i="6"/>
  <c r="D436" i="6"/>
  <c r="D420" i="6"/>
  <c r="D404" i="6"/>
  <c r="D388" i="6"/>
  <c r="D372" i="6"/>
  <c r="D356" i="6"/>
  <c r="D975" i="6"/>
  <c r="D971" i="6"/>
  <c r="D967" i="6"/>
  <c r="D963" i="6"/>
  <c r="D959" i="6"/>
  <c r="D955" i="6"/>
  <c r="D951" i="6"/>
  <c r="D947" i="6"/>
  <c r="D943" i="6"/>
  <c r="D939" i="6"/>
  <c r="D935" i="6"/>
  <c r="D931" i="6"/>
  <c r="D927" i="6"/>
  <c r="D923" i="6"/>
  <c r="D919" i="6"/>
  <c r="D915" i="6"/>
  <c r="D911" i="6"/>
  <c r="D907" i="6"/>
  <c r="D903" i="6"/>
  <c r="D899" i="6"/>
  <c r="D895" i="6"/>
  <c r="D891" i="6"/>
  <c r="D887" i="6"/>
  <c r="D883" i="6"/>
  <c r="D879" i="6"/>
  <c r="D875" i="6"/>
  <c r="D871" i="6"/>
  <c r="D867" i="6"/>
  <c r="D863" i="6"/>
  <c r="D859" i="6"/>
  <c r="D855" i="6"/>
  <c r="D851" i="6"/>
  <c r="D847" i="6"/>
  <c r="D843" i="6"/>
  <c r="D839" i="6"/>
  <c r="D835" i="6"/>
  <c r="D831" i="6"/>
  <c r="D827" i="6"/>
  <c r="D823" i="6"/>
  <c r="D819" i="6"/>
  <c r="D815" i="6"/>
  <c r="D811" i="6"/>
  <c r="D807" i="6"/>
  <c r="D803" i="6"/>
  <c r="D799" i="6"/>
  <c r="D795" i="6"/>
  <c r="D791" i="6"/>
  <c r="D787" i="6"/>
  <c r="D783" i="6"/>
  <c r="D779" i="6"/>
  <c r="D775" i="6"/>
  <c r="D771" i="6"/>
  <c r="D767" i="6"/>
  <c r="D763" i="6"/>
  <c r="D759" i="6"/>
  <c r="D755" i="6"/>
  <c r="D751" i="6"/>
  <c r="D747" i="6"/>
  <c r="D743" i="6"/>
  <c r="D557" i="6"/>
  <c r="D546" i="6"/>
  <c r="D525" i="6"/>
  <c r="D514" i="6"/>
  <c r="D333" i="6"/>
  <c r="D301" i="6"/>
  <c r="D269" i="6"/>
  <c r="D237" i="6"/>
  <c r="D205" i="6"/>
  <c r="D173" i="6"/>
  <c r="D141" i="6"/>
  <c r="D109" i="6"/>
  <c r="D77" i="6"/>
  <c r="D37" i="6"/>
  <c r="D566" i="6"/>
  <c r="D545" i="6"/>
  <c r="D534" i="6"/>
  <c r="D513" i="6"/>
  <c r="D329" i="6"/>
  <c r="D297" i="6"/>
  <c r="D265" i="6"/>
  <c r="D233" i="6"/>
  <c r="D201" i="6"/>
  <c r="D169" i="6"/>
  <c r="D137" i="6"/>
  <c r="D105" i="6"/>
  <c r="D73" i="6"/>
  <c r="D29" i="6"/>
  <c r="D17" i="6"/>
  <c r="D977" i="6"/>
  <c r="D973" i="6"/>
  <c r="D969" i="6"/>
  <c r="D965" i="6"/>
  <c r="D961" i="6"/>
  <c r="D957" i="6"/>
  <c r="D953" i="6"/>
  <c r="D949" i="6"/>
  <c r="D945" i="6"/>
  <c r="D941" i="6"/>
  <c r="D937" i="6"/>
  <c r="D933" i="6"/>
  <c r="D929" i="6"/>
  <c r="D925" i="6"/>
  <c r="D921" i="6"/>
  <c r="D917" i="6"/>
  <c r="D913" i="6"/>
  <c r="D909" i="6"/>
  <c r="D905" i="6"/>
  <c r="D901" i="6"/>
  <c r="D897" i="6"/>
  <c r="D893" i="6"/>
  <c r="D889" i="6"/>
  <c r="D885" i="6"/>
  <c r="D881" i="6"/>
  <c r="D877" i="6"/>
  <c r="D873" i="6"/>
  <c r="D869" i="6"/>
  <c r="D865" i="6"/>
  <c r="D861" i="6"/>
  <c r="D857" i="6"/>
  <c r="D853" i="6"/>
  <c r="D849" i="6"/>
  <c r="D845" i="6"/>
  <c r="D841" i="6"/>
  <c r="D837" i="6"/>
  <c r="D833" i="6"/>
  <c r="D829" i="6"/>
  <c r="D825" i="6"/>
  <c r="D821" i="6"/>
  <c r="D817" i="6"/>
  <c r="D813" i="6"/>
  <c r="D809" i="6"/>
  <c r="D805" i="6"/>
  <c r="D801" i="6"/>
  <c r="D797" i="6"/>
  <c r="D793" i="6"/>
  <c r="D789" i="6"/>
  <c r="D785" i="6"/>
  <c r="D781" i="6"/>
  <c r="D777" i="6"/>
  <c r="D773" i="6"/>
  <c r="D769" i="6"/>
  <c r="D765" i="6"/>
  <c r="D761" i="6"/>
  <c r="D757" i="6"/>
  <c r="D753" i="6"/>
  <c r="D749" i="6"/>
  <c r="D745" i="6"/>
  <c r="D562" i="6"/>
  <c r="D541" i="6"/>
  <c r="D530" i="6"/>
  <c r="D317" i="6"/>
  <c r="D285" i="6"/>
  <c r="D253" i="6"/>
  <c r="D221" i="6"/>
  <c r="D189" i="6"/>
  <c r="D157" i="6"/>
  <c r="D125" i="6"/>
  <c r="D93" i="6"/>
  <c r="D57" i="6"/>
  <c r="D570" i="6"/>
  <c r="D565" i="6"/>
  <c r="D554" i="6"/>
  <c r="D549" i="6"/>
  <c r="D538" i="6"/>
  <c r="D533" i="6"/>
  <c r="D522" i="6"/>
  <c r="D517" i="6"/>
  <c r="D341" i="6"/>
  <c r="D325" i="6"/>
  <c r="D309" i="6"/>
  <c r="D293" i="6"/>
  <c r="D277" i="6"/>
  <c r="D261" i="6"/>
  <c r="D245" i="6"/>
  <c r="D229" i="6"/>
  <c r="D213" i="6"/>
  <c r="D197" i="6"/>
  <c r="D181" i="6"/>
  <c r="D165" i="6"/>
  <c r="D149" i="6"/>
  <c r="D133" i="6"/>
  <c r="D117" i="6"/>
  <c r="D101" i="6"/>
  <c r="D85" i="6"/>
  <c r="D69" i="6"/>
  <c r="D25" i="6"/>
  <c r="D742" i="6"/>
  <c r="D738" i="6"/>
  <c r="D734" i="6"/>
  <c r="D730" i="6"/>
  <c r="D726" i="6"/>
  <c r="D722" i="6"/>
  <c r="D718" i="6"/>
  <c r="D714" i="6"/>
  <c r="D710" i="6"/>
  <c r="D706" i="6"/>
  <c r="D702" i="6"/>
  <c r="D698" i="6"/>
  <c r="D694" i="6"/>
  <c r="D690" i="6"/>
  <c r="D686" i="6"/>
  <c r="D682" i="6"/>
  <c r="D678" i="6"/>
  <c r="D674" i="6"/>
  <c r="D670" i="6"/>
  <c r="D666" i="6"/>
  <c r="D662" i="6"/>
  <c r="D658" i="6"/>
  <c r="D654" i="6"/>
  <c r="D650" i="6"/>
  <c r="D646" i="6"/>
  <c r="D642" i="6"/>
  <c r="D638" i="6"/>
  <c r="D634" i="6"/>
  <c r="D630" i="6"/>
  <c r="D626" i="6"/>
  <c r="D622" i="6"/>
  <c r="D618" i="6"/>
  <c r="D614" i="6"/>
  <c r="D610" i="6"/>
  <c r="D606" i="6"/>
  <c r="D602" i="6"/>
  <c r="D598" i="6"/>
  <c r="D594" i="6"/>
  <c r="D590" i="6"/>
  <c r="D586" i="6"/>
  <c r="D582" i="6"/>
  <c r="D578" i="6"/>
  <c r="D574" i="6"/>
  <c r="D564" i="6"/>
  <c r="D559" i="6"/>
  <c r="D548" i="6"/>
  <c r="D543" i="6"/>
  <c r="D532" i="6"/>
  <c r="D527" i="6"/>
  <c r="D516" i="6"/>
  <c r="D511" i="6"/>
  <c r="D503" i="6"/>
  <c r="D495" i="6"/>
  <c r="D487" i="6"/>
  <c r="D479" i="6"/>
  <c r="D471" i="6"/>
  <c r="D463" i="6"/>
  <c r="D455" i="6"/>
  <c r="D447" i="6"/>
  <c r="D439" i="6"/>
  <c r="D431" i="6"/>
  <c r="D423" i="6"/>
  <c r="D415" i="6"/>
  <c r="D407" i="6"/>
  <c r="D399" i="6"/>
  <c r="D391" i="6"/>
  <c r="D383" i="6"/>
  <c r="D375" i="6"/>
  <c r="D367" i="6"/>
  <c r="D359" i="6"/>
  <c r="D351" i="6"/>
  <c r="D65" i="6"/>
  <c r="D45" i="6"/>
  <c r="D569" i="6"/>
  <c r="D558" i="6"/>
  <c r="D553" i="6"/>
  <c r="D542" i="6"/>
  <c r="D537" i="6"/>
  <c r="D526" i="6"/>
  <c r="D521" i="6"/>
  <c r="D337" i="6"/>
  <c r="D321" i="6"/>
  <c r="D305" i="6"/>
  <c r="D289" i="6"/>
  <c r="D273" i="6"/>
  <c r="D257" i="6"/>
  <c r="D241" i="6"/>
  <c r="D225" i="6"/>
  <c r="D209" i="6"/>
  <c r="D193" i="6"/>
  <c r="D177" i="6"/>
  <c r="D161" i="6"/>
  <c r="D145" i="6"/>
  <c r="D129" i="6"/>
  <c r="D113" i="6"/>
  <c r="D97" i="6"/>
  <c r="D81" i="6"/>
  <c r="D41" i="6"/>
  <c r="D21" i="6"/>
  <c r="D740" i="6"/>
  <c r="D736" i="6"/>
  <c r="D732" i="6"/>
  <c r="D728" i="6"/>
  <c r="D724" i="6"/>
  <c r="D720" i="6"/>
  <c r="D716" i="6"/>
  <c r="D712" i="6"/>
  <c r="D708" i="6"/>
  <c r="D704" i="6"/>
  <c r="D700" i="6"/>
  <c r="D696" i="6"/>
  <c r="D692" i="6"/>
  <c r="D688" i="6"/>
  <c r="D684" i="6"/>
  <c r="D680" i="6"/>
  <c r="D676" i="6"/>
  <c r="D672" i="6"/>
  <c r="D668" i="6"/>
  <c r="D664" i="6"/>
  <c r="D660" i="6"/>
  <c r="D656" i="6"/>
  <c r="D652" i="6"/>
  <c r="D648" i="6"/>
  <c r="D644" i="6"/>
  <c r="D640" i="6"/>
  <c r="D636" i="6"/>
  <c r="D632" i="6"/>
  <c r="D628" i="6"/>
  <c r="D624" i="6"/>
  <c r="D620" i="6"/>
  <c r="D616" i="6"/>
  <c r="D612" i="6"/>
  <c r="D608" i="6"/>
  <c r="D604" i="6"/>
  <c r="D600" i="6"/>
  <c r="D596" i="6"/>
  <c r="D592" i="6"/>
  <c r="D588" i="6"/>
  <c r="D584" i="6"/>
  <c r="D580" i="6"/>
  <c r="D576" i="6"/>
  <c r="D572" i="6"/>
  <c r="D567" i="6"/>
  <c r="D556" i="6"/>
  <c r="D551" i="6"/>
  <c r="D540" i="6"/>
  <c r="D535" i="6"/>
  <c r="D524" i="6"/>
  <c r="D519" i="6"/>
  <c r="D507" i="6"/>
  <c r="D499" i="6"/>
  <c r="D491" i="6"/>
  <c r="D483" i="6"/>
  <c r="D475" i="6"/>
  <c r="D467" i="6"/>
  <c r="D459" i="6"/>
  <c r="D451" i="6"/>
  <c r="D443" i="6"/>
  <c r="D435" i="6"/>
  <c r="D427" i="6"/>
  <c r="D419" i="6"/>
  <c r="D411" i="6"/>
  <c r="D403" i="6"/>
  <c r="D395" i="6"/>
  <c r="D387" i="6"/>
  <c r="D379" i="6"/>
  <c r="D371" i="6"/>
  <c r="D363" i="6"/>
  <c r="D355" i="6"/>
  <c r="D347" i="6"/>
  <c r="D33" i="6"/>
  <c r="D13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9" i="6"/>
  <c r="D131" i="6"/>
  <c r="D123" i="6"/>
  <c r="D115" i="6"/>
  <c r="D107" i="6"/>
  <c r="D99" i="6"/>
  <c r="D91" i="6"/>
  <c r="D83" i="6"/>
  <c r="D75" i="6"/>
  <c r="D67" i="6"/>
  <c r="D59" i="6"/>
  <c r="D51" i="6"/>
  <c r="D43" i="6"/>
  <c r="D35" i="6"/>
  <c r="D27" i="6"/>
  <c r="D19" i="6"/>
  <c r="D11" i="6"/>
  <c r="D510" i="6"/>
  <c r="D506" i="6"/>
  <c r="D502" i="6"/>
  <c r="D498" i="6"/>
  <c r="D494" i="6"/>
  <c r="D490" i="6"/>
  <c r="D486" i="6"/>
  <c r="D482" i="6"/>
  <c r="D478" i="6"/>
  <c r="D474" i="6"/>
  <c r="D470" i="6"/>
  <c r="D466" i="6"/>
  <c r="D462" i="6"/>
  <c r="D458" i="6"/>
  <c r="D454" i="6"/>
  <c r="D450" i="6"/>
  <c r="D446" i="6"/>
  <c r="D442" i="6"/>
  <c r="D438" i="6"/>
  <c r="D434" i="6"/>
  <c r="D430" i="6"/>
  <c r="D426" i="6"/>
  <c r="D422" i="6"/>
  <c r="D418" i="6"/>
  <c r="D414" i="6"/>
  <c r="D410" i="6"/>
  <c r="D406" i="6"/>
  <c r="D402" i="6"/>
  <c r="D398" i="6"/>
  <c r="D394" i="6"/>
  <c r="D390" i="6"/>
  <c r="D386" i="6"/>
  <c r="D382" i="6"/>
  <c r="D378" i="6"/>
  <c r="D374" i="6"/>
  <c r="D370" i="6"/>
  <c r="D366" i="6"/>
  <c r="D362" i="6"/>
  <c r="D358" i="6"/>
  <c r="D354" i="6"/>
  <c r="D350" i="6"/>
  <c r="D9" i="6"/>
  <c r="D509" i="6"/>
  <c r="D505" i="6"/>
  <c r="D501" i="6"/>
  <c r="D497" i="6"/>
  <c r="D493" i="6"/>
  <c r="D489" i="6"/>
  <c r="D485" i="6"/>
  <c r="D481" i="6"/>
  <c r="D477" i="6"/>
  <c r="D473" i="6"/>
  <c r="D469" i="6"/>
  <c r="D465" i="6"/>
  <c r="D461" i="6"/>
  <c r="D457" i="6"/>
  <c r="D453" i="6"/>
  <c r="D449" i="6"/>
  <c r="D445" i="6"/>
  <c r="D441" i="6"/>
  <c r="D437" i="6"/>
  <c r="D433" i="6"/>
  <c r="D429" i="6"/>
  <c r="D425" i="6"/>
  <c r="D421" i="6"/>
  <c r="D417" i="6"/>
  <c r="D413" i="6"/>
  <c r="D409" i="6"/>
  <c r="D405" i="6"/>
  <c r="D401" i="6"/>
  <c r="D397" i="6"/>
  <c r="D393" i="6"/>
  <c r="D389" i="6"/>
  <c r="D385" i="6"/>
  <c r="D381" i="6"/>
  <c r="D377" i="6"/>
  <c r="D373" i="6"/>
  <c r="D369" i="6"/>
  <c r="D365" i="6"/>
  <c r="D361" i="6"/>
  <c r="D357" i="6"/>
  <c r="D353" i="6"/>
  <c r="D349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344" i="6"/>
  <c r="D340" i="6"/>
  <c r="D336" i="6"/>
  <c r="D332" i="6"/>
  <c r="D328" i="6"/>
  <c r="D324" i="6"/>
  <c r="D320" i="6"/>
  <c r="D316" i="6"/>
  <c r="D312" i="6"/>
  <c r="D308" i="6"/>
  <c r="D304" i="6"/>
  <c r="D300" i="6"/>
  <c r="D296" i="6"/>
  <c r="D292" i="6"/>
  <c r="D288" i="6"/>
  <c r="D284" i="6"/>
  <c r="D280" i="6"/>
  <c r="D276" i="6"/>
  <c r="D272" i="6"/>
  <c r="D268" i="6"/>
  <c r="D264" i="6"/>
  <c r="D260" i="6"/>
  <c r="D256" i="6"/>
  <c r="D252" i="6"/>
  <c r="D248" i="6"/>
  <c r="D244" i="6"/>
  <c r="D240" i="6"/>
  <c r="D236" i="6"/>
  <c r="D232" i="6"/>
  <c r="D228" i="6"/>
  <c r="D224" i="6"/>
  <c r="D220" i="6"/>
  <c r="D216" i="6"/>
  <c r="D212" i="6"/>
  <c r="D208" i="6"/>
  <c r="D204" i="6"/>
  <c r="D200" i="6"/>
  <c r="D196" i="6"/>
  <c r="D192" i="6"/>
  <c r="D188" i="6"/>
  <c r="D184" i="6"/>
  <c r="D180" i="6"/>
  <c r="D176" i="6"/>
  <c r="D172" i="6"/>
  <c r="D168" i="6"/>
  <c r="D164" i="6"/>
  <c r="D160" i="6"/>
  <c r="D156" i="6"/>
  <c r="D152" i="6"/>
  <c r="D148" i="6"/>
  <c r="D144" i="6"/>
  <c r="D140" i="6"/>
  <c r="D136" i="6"/>
  <c r="D132" i="6"/>
  <c r="D128" i="6"/>
  <c r="D124" i="6"/>
  <c r="D120" i="6"/>
  <c r="D116" i="6"/>
  <c r="D112" i="6"/>
  <c r="D108" i="6"/>
  <c r="D104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12" i="6"/>
  <c r="D8" i="6"/>
  <c r="D346" i="6"/>
  <c r="D342" i="6"/>
  <c r="D338" i="6"/>
  <c r="D334" i="6"/>
  <c r="D330" i="6"/>
  <c r="D326" i="6"/>
  <c r="D322" i="6"/>
  <c r="D318" i="6"/>
  <c r="D314" i="6"/>
  <c r="D310" i="6"/>
  <c r="D306" i="6"/>
  <c r="D302" i="6"/>
  <c r="D298" i="6"/>
  <c r="D294" i="6"/>
  <c r="D290" i="6"/>
  <c r="D286" i="6"/>
  <c r="D282" i="6"/>
  <c r="D278" i="6"/>
  <c r="D274" i="6"/>
  <c r="D270" i="6"/>
  <c r="D266" i="6"/>
  <c r="D262" i="6"/>
  <c r="D258" i="6"/>
  <c r="D254" i="6"/>
  <c r="D250" i="6"/>
  <c r="D246" i="6"/>
  <c r="D242" i="6"/>
  <c r="D238" i="6"/>
  <c r="D234" i="6"/>
  <c r="D230" i="6"/>
  <c r="D226" i="6"/>
  <c r="D222" i="6"/>
  <c r="D218" i="6"/>
  <c r="D214" i="6"/>
  <c r="D210" i="6"/>
  <c r="D206" i="6"/>
  <c r="D202" i="6"/>
  <c r="D198" i="6"/>
  <c r="D194" i="6"/>
  <c r="D190" i="6"/>
  <c r="D186" i="6"/>
  <c r="D182" i="6"/>
  <c r="D178" i="6"/>
  <c r="D174" i="6"/>
  <c r="D170" i="6"/>
  <c r="D166" i="6"/>
  <c r="D162" i="6"/>
  <c r="D158" i="6"/>
  <c r="D154" i="6"/>
  <c r="D150" i="6"/>
  <c r="D146" i="6"/>
  <c r="D142" i="6"/>
  <c r="D138" i="6"/>
  <c r="D134" i="6"/>
  <c r="D130" i="6"/>
  <c r="D126" i="6"/>
  <c r="D122" i="6"/>
  <c r="D118" i="6"/>
  <c r="D114" i="6"/>
  <c r="D110" i="6"/>
  <c r="D106" i="6"/>
  <c r="D102" i="6"/>
  <c r="D98" i="6"/>
  <c r="D94" i="6"/>
  <c r="D90" i="6"/>
  <c r="D86" i="6"/>
  <c r="D82" i="6"/>
  <c r="D78" i="6"/>
  <c r="D74" i="6"/>
  <c r="D70" i="6"/>
  <c r="D66" i="6"/>
  <c r="D62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6" i="6"/>
  <c r="D5" i="6"/>
  <c r="F1398" i="6"/>
  <c r="G1398" i="6" s="1"/>
  <c r="F1853" i="6"/>
  <c r="G1853" i="6" s="1"/>
  <c r="F7" i="6"/>
  <c r="P7" i="6" s="1"/>
  <c r="Q7" i="6" s="1"/>
  <c r="AA1277" i="6"/>
  <c r="F1804" i="6"/>
  <c r="G1804" i="6" s="1"/>
  <c r="F832" i="6"/>
  <c r="G832" i="6" s="1"/>
  <c r="F1741" i="6"/>
  <c r="P1741" i="6" s="1"/>
  <c r="Q1741" i="6" s="1"/>
  <c r="F2024" i="6"/>
  <c r="G2024" i="6" s="1"/>
  <c r="F1740" i="6"/>
  <c r="P1740" i="6" s="1"/>
  <c r="Q1740" i="6" s="1"/>
  <c r="F6" i="6"/>
  <c r="P6" i="6" s="1"/>
  <c r="Q6" i="6" s="1"/>
  <c r="F2023" i="6"/>
  <c r="G2023" i="6" s="1"/>
  <c r="F1653" i="6"/>
  <c r="G1653" i="6" s="1"/>
  <c r="AA1909" i="6"/>
  <c r="F1981" i="6"/>
  <c r="P1981" i="6" s="1"/>
  <c r="Q1981" i="6" s="1"/>
  <c r="F1549" i="6"/>
  <c r="P1549" i="6" s="1"/>
  <c r="Q1549" i="6" s="1"/>
  <c r="AA1897" i="6"/>
  <c r="F1896" i="6"/>
  <c r="P1896" i="6" s="1"/>
  <c r="Q1896" i="6" s="1"/>
  <c r="F1548" i="6"/>
  <c r="G1548" i="6" s="1"/>
  <c r="AA1282" i="6"/>
  <c r="F1895" i="6"/>
  <c r="G1895" i="6" s="1"/>
  <c r="F1399" i="6"/>
  <c r="P1399" i="6" s="1"/>
  <c r="Q1399" i="6" s="1"/>
  <c r="AA1771" i="6"/>
  <c r="F1771" i="6"/>
  <c r="G1771" i="6" s="1"/>
  <c r="AA1755" i="6"/>
  <c r="F1755" i="6"/>
  <c r="P1755" i="6" s="1"/>
  <c r="Q1755" i="6" s="1"/>
  <c r="AA1731" i="6"/>
  <c r="F1731" i="6"/>
  <c r="P1731" i="6" s="1"/>
  <c r="Q1731" i="6" s="1"/>
  <c r="AA1707" i="6"/>
  <c r="F1707" i="6"/>
  <c r="G1707" i="6" s="1"/>
  <c r="AA1667" i="6"/>
  <c r="F1667" i="6"/>
  <c r="P1667" i="6" s="1"/>
  <c r="Q1667" i="6" s="1"/>
  <c r="AA1483" i="6"/>
  <c r="F1483" i="6"/>
  <c r="P1483" i="6" s="1"/>
  <c r="Q1483" i="6" s="1"/>
  <c r="AA1427" i="6"/>
  <c r="F1427" i="6"/>
  <c r="P1427" i="6" s="1"/>
  <c r="Q1427" i="6" s="1"/>
  <c r="AA1363" i="6"/>
  <c r="F1363" i="6"/>
  <c r="G1363" i="6" s="1"/>
  <c r="AA1267" i="6"/>
  <c r="F1267" i="6"/>
  <c r="P1267" i="6" s="1"/>
  <c r="Q1267" i="6" s="1"/>
  <c r="AA1059" i="6"/>
  <c r="F1059" i="6"/>
  <c r="G1059" i="6" s="1"/>
  <c r="AA1011" i="6"/>
  <c r="F1011" i="6"/>
  <c r="G1011" i="6" s="1"/>
  <c r="AA971" i="6"/>
  <c r="F971" i="6"/>
  <c r="G971" i="6" s="1"/>
  <c r="AA931" i="6"/>
  <c r="F931" i="6"/>
  <c r="G931" i="6" s="1"/>
  <c r="AA867" i="6"/>
  <c r="F867" i="6"/>
  <c r="G867" i="6" s="1"/>
  <c r="AA2010" i="6"/>
  <c r="F2010" i="6"/>
  <c r="G2010" i="6" s="1"/>
  <c r="AA1978" i="6"/>
  <c r="F1978" i="6"/>
  <c r="P1978" i="6" s="1"/>
  <c r="Q1978" i="6" s="1"/>
  <c r="AA1954" i="6"/>
  <c r="F1954" i="6"/>
  <c r="G1954" i="6" s="1"/>
  <c r="AA1930" i="6"/>
  <c r="F1930" i="6"/>
  <c r="G1930" i="6" s="1"/>
  <c r="AA1914" i="6"/>
  <c r="F1914" i="6"/>
  <c r="P1914" i="6" s="1"/>
  <c r="Q1914" i="6" s="1"/>
  <c r="AA1898" i="6"/>
  <c r="F1898" i="6"/>
  <c r="P1898" i="6" s="1"/>
  <c r="Q1898" i="6" s="1"/>
  <c r="AA1858" i="6"/>
  <c r="F1858" i="6"/>
  <c r="P1858" i="6" s="1"/>
  <c r="Q1858" i="6" s="1"/>
  <c r="AA1842" i="6"/>
  <c r="F1842" i="6"/>
  <c r="G1842" i="6" s="1"/>
  <c r="AA1658" i="6"/>
  <c r="F1658" i="6"/>
  <c r="G1658" i="6" s="1"/>
  <c r="AA1602" i="6"/>
  <c r="F1602" i="6"/>
  <c r="G1602" i="6" s="1"/>
  <c r="F1498" i="6"/>
  <c r="P1498" i="6" s="1"/>
  <c r="Q1498" i="6" s="1"/>
  <c r="AA1498" i="6"/>
  <c r="AA1242" i="6"/>
  <c r="F1242" i="6"/>
  <c r="P1242" i="6" s="1"/>
  <c r="Q1242" i="6" s="1"/>
  <c r="AA1226" i="6"/>
  <c r="F1226" i="6"/>
  <c r="P1226" i="6" s="1"/>
  <c r="Q1226" i="6" s="1"/>
  <c r="AA1202" i="6"/>
  <c r="F1202" i="6"/>
  <c r="G1202" i="6" s="1"/>
  <c r="AA1178" i="6"/>
  <c r="F1178" i="6"/>
  <c r="G1178" i="6" s="1"/>
  <c r="AA1154" i="6"/>
  <c r="F1154" i="6"/>
  <c r="G1154" i="6" s="1"/>
  <c r="AA1130" i="6"/>
  <c r="F1130" i="6"/>
  <c r="G1130" i="6" s="1"/>
  <c r="AA1106" i="6"/>
  <c r="F1106" i="6"/>
  <c r="G1106" i="6" s="1"/>
  <c r="AA1074" i="6"/>
  <c r="F1074" i="6"/>
  <c r="G1074" i="6" s="1"/>
  <c r="AA994" i="6"/>
  <c r="F994" i="6"/>
  <c r="G994" i="6" s="1"/>
  <c r="AA914" i="6"/>
  <c r="F914" i="6"/>
  <c r="G914" i="6" s="1"/>
  <c r="AA730" i="6"/>
  <c r="F730" i="6"/>
  <c r="G730" i="6" s="1"/>
  <c r="F1090" i="6"/>
  <c r="G1090" i="6" s="1"/>
  <c r="AA2033" i="6"/>
  <c r="F2033" i="6"/>
  <c r="G2033" i="6" s="1"/>
  <c r="AA2025" i="6"/>
  <c r="F2025" i="6"/>
  <c r="P2025" i="6" s="1"/>
  <c r="Q2025" i="6" s="1"/>
  <c r="AA2009" i="6"/>
  <c r="F2009" i="6"/>
  <c r="G2009" i="6" s="1"/>
  <c r="AA2001" i="6"/>
  <c r="F2001" i="6"/>
  <c r="G2001" i="6" s="1"/>
  <c r="F1993" i="6"/>
  <c r="P1993" i="6" s="1"/>
  <c r="Q1993" i="6" s="1"/>
  <c r="AA1993" i="6"/>
  <c r="AA1985" i="6"/>
  <c r="F1985" i="6"/>
  <c r="P1985" i="6" s="1"/>
  <c r="Q1985" i="6" s="1"/>
  <c r="AA1977" i="6"/>
  <c r="F1977" i="6"/>
  <c r="G1977" i="6" s="1"/>
  <c r="F1969" i="6"/>
  <c r="P1969" i="6" s="1"/>
  <c r="Q1969" i="6" s="1"/>
  <c r="AA1969" i="6"/>
  <c r="AA1961" i="6"/>
  <c r="F1961" i="6"/>
  <c r="G1961" i="6" s="1"/>
  <c r="AA1945" i="6"/>
  <c r="F1945" i="6"/>
  <c r="P1945" i="6" s="1"/>
  <c r="Q1945" i="6" s="1"/>
  <c r="AA1937" i="6"/>
  <c r="F1937" i="6"/>
  <c r="G1937" i="6" s="1"/>
  <c r="AA1929" i="6"/>
  <c r="F1929" i="6"/>
  <c r="P1929" i="6" s="1"/>
  <c r="Q1929" i="6" s="1"/>
  <c r="F1921" i="6"/>
  <c r="P1921" i="6" s="1"/>
  <c r="Q1921" i="6" s="1"/>
  <c r="AA1921" i="6"/>
  <c r="AA1913" i="6"/>
  <c r="F1913" i="6"/>
  <c r="G1913" i="6" s="1"/>
  <c r="AA1905" i="6"/>
  <c r="F1905" i="6"/>
  <c r="P1905" i="6" s="1"/>
  <c r="Q1905" i="6" s="1"/>
  <c r="AA1889" i="6"/>
  <c r="F1889" i="6"/>
  <c r="G1889" i="6" s="1"/>
  <c r="AA1881" i="6"/>
  <c r="F1881" i="6"/>
  <c r="G1881" i="6" s="1"/>
  <c r="F1873" i="6"/>
  <c r="P1873" i="6" s="1"/>
  <c r="Q1873" i="6" s="1"/>
  <c r="AA1873" i="6"/>
  <c r="AA1865" i="6"/>
  <c r="F1865" i="6"/>
  <c r="G1865" i="6" s="1"/>
  <c r="AA1857" i="6"/>
  <c r="F1857" i="6"/>
  <c r="P1857" i="6" s="1"/>
  <c r="Q1857" i="6" s="1"/>
  <c r="AA1849" i="6"/>
  <c r="F1849" i="6"/>
  <c r="P1849" i="6" s="1"/>
  <c r="Q1849" i="6" s="1"/>
  <c r="AA1841" i="6"/>
  <c r="F1841" i="6"/>
  <c r="G1841" i="6" s="1"/>
  <c r="F1825" i="6"/>
  <c r="G1825" i="6" s="1"/>
  <c r="AA1825" i="6"/>
  <c r="AA1817" i="6"/>
  <c r="F1817" i="6"/>
  <c r="P1817" i="6" s="1"/>
  <c r="Q1817" i="6" s="1"/>
  <c r="F1801" i="6"/>
  <c r="G1801" i="6" s="1"/>
  <c r="AA1801" i="6"/>
  <c r="AA1793" i="6"/>
  <c r="F1793" i="6"/>
  <c r="G1793" i="6" s="1"/>
  <c r="AA1785" i="6"/>
  <c r="F1785" i="6"/>
  <c r="G1785" i="6" s="1"/>
  <c r="AA1769" i="6"/>
  <c r="F1769" i="6"/>
  <c r="G1769" i="6" s="1"/>
  <c r="AA1761" i="6"/>
  <c r="F1761" i="6"/>
  <c r="P1761" i="6" s="1"/>
  <c r="Q1761" i="6" s="1"/>
  <c r="AA1753" i="6"/>
  <c r="F1753" i="6"/>
  <c r="G1753" i="6" s="1"/>
  <c r="AA1745" i="6"/>
  <c r="F1745" i="6"/>
  <c r="G1745" i="6" s="1"/>
  <c r="AA1737" i="6"/>
  <c r="F1737" i="6"/>
  <c r="P1737" i="6" s="1"/>
  <c r="Q1737" i="6" s="1"/>
  <c r="F1729" i="6"/>
  <c r="P1729" i="6" s="1"/>
  <c r="Q1729" i="6" s="1"/>
  <c r="AA1729" i="6"/>
  <c r="AA1721" i="6"/>
  <c r="F1721" i="6"/>
  <c r="G1721" i="6" s="1"/>
  <c r="AA1713" i="6"/>
  <c r="F1713" i="6"/>
  <c r="P1713" i="6" s="1"/>
  <c r="Q1713" i="6" s="1"/>
  <c r="F1705" i="6"/>
  <c r="G1705" i="6" s="1"/>
  <c r="AA1705" i="6"/>
  <c r="AA1697" i="6"/>
  <c r="F1697" i="6"/>
  <c r="G1697" i="6" s="1"/>
  <c r="F1681" i="6"/>
  <c r="P1681" i="6" s="1"/>
  <c r="Q1681" i="6" s="1"/>
  <c r="AA1681" i="6"/>
  <c r="AA1673" i="6"/>
  <c r="F1673" i="6"/>
  <c r="G1673" i="6" s="1"/>
  <c r="AA1665" i="6"/>
  <c r="F1665" i="6"/>
  <c r="P1665" i="6" s="1"/>
  <c r="Q1665" i="6" s="1"/>
  <c r="AA1657" i="6"/>
  <c r="F1657" i="6"/>
  <c r="P1657" i="6" s="1"/>
  <c r="Q1657" i="6" s="1"/>
  <c r="AA1649" i="6"/>
  <c r="F1649" i="6"/>
  <c r="P1649" i="6" s="1"/>
  <c r="Q1649" i="6" s="1"/>
  <c r="AA1641" i="6"/>
  <c r="F1641" i="6"/>
  <c r="G1641" i="6" s="1"/>
  <c r="AA1625" i="6"/>
  <c r="F1625" i="6"/>
  <c r="G1625" i="6" s="1"/>
  <c r="AA1617" i="6"/>
  <c r="F1617" i="6"/>
  <c r="G1617" i="6" s="1"/>
  <c r="F1609" i="6"/>
  <c r="P1609" i="6" s="1"/>
  <c r="Q1609" i="6" s="1"/>
  <c r="AA1609" i="6"/>
  <c r="AA1601" i="6"/>
  <c r="F1601" i="6"/>
  <c r="P1601" i="6" s="1"/>
  <c r="Q1601" i="6" s="1"/>
  <c r="AA1593" i="6"/>
  <c r="F1593" i="6"/>
  <c r="G1593" i="6" s="1"/>
  <c r="AA1577" i="6"/>
  <c r="F1577" i="6"/>
  <c r="G1577" i="6" s="1"/>
  <c r="AA1569" i="6"/>
  <c r="F1569" i="6"/>
  <c r="G1569" i="6" s="1"/>
  <c r="AA1561" i="6"/>
  <c r="F1561" i="6"/>
  <c r="P1561" i="6" s="1"/>
  <c r="Q1561" i="6" s="1"/>
  <c r="AA1553" i="6"/>
  <c r="F1553" i="6"/>
  <c r="P1553" i="6" s="1"/>
  <c r="Q1553" i="6" s="1"/>
  <c r="AA1545" i="6"/>
  <c r="F1545" i="6"/>
  <c r="G1545" i="6" s="1"/>
  <c r="AA1537" i="6"/>
  <c r="F1537" i="6"/>
  <c r="P1537" i="6" s="1"/>
  <c r="Q1537" i="6" s="1"/>
  <c r="F1529" i="6"/>
  <c r="P1529" i="6" s="1"/>
  <c r="Q1529" i="6" s="1"/>
  <c r="AA1529" i="6"/>
  <c r="AA1513" i="6"/>
  <c r="F1513" i="6"/>
  <c r="P1513" i="6" s="1"/>
  <c r="Q1513" i="6" s="1"/>
  <c r="AA1505" i="6"/>
  <c r="F1505" i="6"/>
  <c r="P1505" i="6" s="1"/>
  <c r="Q1505" i="6" s="1"/>
  <c r="AA1497" i="6"/>
  <c r="F1497" i="6"/>
  <c r="G1497" i="6" s="1"/>
  <c r="AA1489" i="6"/>
  <c r="F1489" i="6"/>
  <c r="P1489" i="6" s="1"/>
  <c r="Q1489" i="6" s="1"/>
  <c r="AA1481" i="6"/>
  <c r="F1481" i="6"/>
  <c r="G1481" i="6" s="1"/>
  <c r="AA1473" i="6"/>
  <c r="F1473" i="6"/>
  <c r="G1473" i="6" s="1"/>
  <c r="F1457" i="6"/>
  <c r="G1457" i="6" s="1"/>
  <c r="AA1457" i="6"/>
  <c r="AA1441" i="6"/>
  <c r="F1441" i="6"/>
  <c r="G1441" i="6" s="1"/>
  <c r="AA1433" i="6"/>
  <c r="F1433" i="6"/>
  <c r="G1433" i="6" s="1"/>
  <c r="AA1425" i="6"/>
  <c r="F1425" i="6"/>
  <c r="G1425" i="6" s="1"/>
  <c r="AA1417" i="6"/>
  <c r="F1417" i="6"/>
  <c r="P1417" i="6" s="1"/>
  <c r="Q1417" i="6" s="1"/>
  <c r="AA1409" i="6"/>
  <c r="F1409" i="6"/>
  <c r="G1409" i="6" s="1"/>
  <c r="AA1401" i="6"/>
  <c r="F1401" i="6"/>
  <c r="P1401" i="6" s="1"/>
  <c r="Q1401" i="6" s="1"/>
  <c r="AA1393" i="6"/>
  <c r="F1393" i="6"/>
  <c r="G1393" i="6" s="1"/>
  <c r="F1385" i="6"/>
  <c r="P1385" i="6" s="1"/>
  <c r="Q1385" i="6" s="1"/>
  <c r="AA1385" i="6"/>
  <c r="AA1377" i="6"/>
  <c r="F1377" i="6"/>
  <c r="G1377" i="6" s="1"/>
  <c r="AA1369" i="6"/>
  <c r="F1369" i="6"/>
  <c r="P1369" i="6" s="1"/>
  <c r="Q1369" i="6" s="1"/>
  <c r="AA1361" i="6"/>
  <c r="F1361" i="6"/>
  <c r="P1361" i="6" s="1"/>
  <c r="Q1361" i="6" s="1"/>
  <c r="AA1353" i="6"/>
  <c r="F1353" i="6"/>
  <c r="P1353" i="6" s="1"/>
  <c r="Q1353" i="6" s="1"/>
  <c r="AA1345" i="6"/>
  <c r="F1345" i="6"/>
  <c r="G1345" i="6" s="1"/>
  <c r="AA1337" i="6"/>
  <c r="F1337" i="6"/>
  <c r="G1337" i="6" s="1"/>
  <c r="AA1329" i="6"/>
  <c r="F1329" i="6"/>
  <c r="G1329" i="6" s="1"/>
  <c r="AA1321" i="6"/>
  <c r="F1321" i="6"/>
  <c r="P1321" i="6" s="1"/>
  <c r="Q1321" i="6" s="1"/>
  <c r="F1313" i="6"/>
  <c r="P1313" i="6" s="1"/>
  <c r="Q1313" i="6" s="1"/>
  <c r="AA1313" i="6"/>
  <c r="AA1305" i="6"/>
  <c r="F1305" i="6"/>
  <c r="P1305" i="6" s="1"/>
  <c r="Q1305" i="6" s="1"/>
  <c r="AA1297" i="6"/>
  <c r="F1297" i="6"/>
  <c r="P1297" i="6" s="1"/>
  <c r="Q1297" i="6" s="1"/>
  <c r="AA1289" i="6"/>
  <c r="F1289" i="6"/>
  <c r="G1289" i="6" s="1"/>
  <c r="AA1273" i="6"/>
  <c r="F1273" i="6"/>
  <c r="G1273" i="6" s="1"/>
  <c r="AA1265" i="6"/>
  <c r="F1265" i="6"/>
  <c r="G1265" i="6" s="1"/>
  <c r="AA1257" i="6"/>
  <c r="F1257" i="6"/>
  <c r="P1257" i="6" s="1"/>
  <c r="Q1257" i="6" s="1"/>
  <c r="AA1249" i="6"/>
  <c r="F1249" i="6"/>
  <c r="G1249" i="6" s="1"/>
  <c r="AA1241" i="6"/>
  <c r="F1241" i="6"/>
  <c r="G1241" i="6" s="1"/>
  <c r="AA1233" i="6"/>
  <c r="F1233" i="6"/>
  <c r="G1233" i="6" s="1"/>
  <c r="AA1225" i="6"/>
  <c r="F1225" i="6"/>
  <c r="G1225" i="6" s="1"/>
  <c r="F1217" i="6"/>
  <c r="P1217" i="6" s="1"/>
  <c r="Q1217" i="6" s="1"/>
  <c r="AA1217" i="6"/>
  <c r="AA1209" i="6"/>
  <c r="F1209" i="6"/>
  <c r="G1209" i="6" s="1"/>
  <c r="AA1201" i="6"/>
  <c r="F1201" i="6"/>
  <c r="G1201" i="6" s="1"/>
  <c r="AA1193" i="6"/>
  <c r="F1193" i="6"/>
  <c r="G1193" i="6" s="1"/>
  <c r="AA1185" i="6"/>
  <c r="F1185" i="6"/>
  <c r="G1185" i="6" s="1"/>
  <c r="AA1177" i="6"/>
  <c r="F1177" i="6"/>
  <c r="G1177" i="6" s="1"/>
  <c r="AA1169" i="6"/>
  <c r="F1169" i="6"/>
  <c r="G1169" i="6" s="1"/>
  <c r="AA1161" i="6"/>
  <c r="F1161" i="6"/>
  <c r="G1161" i="6" s="1"/>
  <c r="AA1153" i="6"/>
  <c r="F1153" i="6"/>
  <c r="G1153" i="6" s="1"/>
  <c r="F1145" i="6"/>
  <c r="G1145" i="6" s="1"/>
  <c r="AA1145" i="6"/>
  <c r="AA1137" i="6"/>
  <c r="F1137" i="6"/>
  <c r="G1137" i="6" s="1"/>
  <c r="AA1129" i="6"/>
  <c r="F1129" i="6"/>
  <c r="G1129" i="6" s="1"/>
  <c r="AA1121" i="6"/>
  <c r="F1121" i="6"/>
  <c r="G1121" i="6" s="1"/>
  <c r="AA1113" i="6"/>
  <c r="F1113" i="6"/>
  <c r="G1113" i="6" s="1"/>
  <c r="AA1105" i="6"/>
  <c r="F1105" i="6"/>
  <c r="G1105" i="6" s="1"/>
  <c r="AA1097" i="6"/>
  <c r="F1097" i="6"/>
  <c r="G1097" i="6" s="1"/>
  <c r="AA1089" i="6"/>
  <c r="F1089" i="6"/>
  <c r="G1089" i="6" s="1"/>
  <c r="AA1081" i="6"/>
  <c r="F1081" i="6"/>
  <c r="G1081" i="6" s="1"/>
  <c r="F1073" i="6"/>
  <c r="G1073" i="6" s="1"/>
  <c r="AA1073" i="6"/>
  <c r="AA1065" i="6"/>
  <c r="F1065" i="6"/>
  <c r="G1065" i="6" s="1"/>
  <c r="AA1057" i="6"/>
  <c r="F1057" i="6"/>
  <c r="G1057" i="6" s="1"/>
  <c r="AA1049" i="6"/>
  <c r="F1049" i="6"/>
  <c r="G1049" i="6" s="1"/>
  <c r="AA1041" i="6"/>
  <c r="F1041" i="6"/>
  <c r="G1041" i="6" s="1"/>
  <c r="AA1033" i="6"/>
  <c r="F1033" i="6"/>
  <c r="G1033" i="6" s="1"/>
  <c r="AA1025" i="6"/>
  <c r="F1025" i="6"/>
  <c r="G1025" i="6" s="1"/>
  <c r="AA1017" i="6"/>
  <c r="F1017" i="6"/>
  <c r="G1017" i="6" s="1"/>
  <c r="AA1009" i="6"/>
  <c r="F1009" i="6"/>
  <c r="G1009" i="6" s="1"/>
  <c r="AA1001" i="6"/>
  <c r="F1001" i="6"/>
  <c r="G1001" i="6" s="1"/>
  <c r="AA993" i="6"/>
  <c r="F993" i="6"/>
  <c r="G993" i="6" s="1"/>
  <c r="AA985" i="6"/>
  <c r="F985" i="6"/>
  <c r="G985" i="6" s="1"/>
  <c r="AA977" i="6"/>
  <c r="F977" i="6"/>
  <c r="G977" i="6" s="1"/>
  <c r="AA961" i="6"/>
  <c r="F961" i="6"/>
  <c r="P961" i="6" s="1"/>
  <c r="Q961" i="6" s="1"/>
  <c r="AA953" i="6"/>
  <c r="F953" i="6"/>
  <c r="G953" i="6" s="1"/>
  <c r="AA945" i="6"/>
  <c r="F945" i="6"/>
  <c r="G945" i="6" s="1"/>
  <c r="AA937" i="6"/>
  <c r="F937" i="6"/>
  <c r="G937" i="6" s="1"/>
  <c r="AA929" i="6"/>
  <c r="F929" i="6"/>
  <c r="G929" i="6" s="1"/>
  <c r="AA921" i="6"/>
  <c r="F921" i="6"/>
  <c r="G921" i="6" s="1"/>
  <c r="AA913" i="6"/>
  <c r="F913" i="6"/>
  <c r="G913" i="6" s="1"/>
  <c r="AA905" i="6"/>
  <c r="F905" i="6"/>
  <c r="G905" i="6" s="1"/>
  <c r="F897" i="6"/>
  <c r="G897" i="6" s="1"/>
  <c r="AA897" i="6"/>
  <c r="AA889" i="6"/>
  <c r="F889" i="6"/>
  <c r="G889" i="6" s="1"/>
  <c r="AA881" i="6"/>
  <c r="F881" i="6"/>
  <c r="G881" i="6" s="1"/>
  <c r="AA873" i="6"/>
  <c r="F873" i="6"/>
  <c r="G873" i="6" s="1"/>
  <c r="AA865" i="6"/>
  <c r="F865" i="6"/>
  <c r="G865" i="6" s="1"/>
  <c r="AA857" i="6"/>
  <c r="F857" i="6"/>
  <c r="G857" i="6" s="1"/>
  <c r="AA849" i="6"/>
  <c r="F849" i="6"/>
  <c r="G849" i="6" s="1"/>
  <c r="AA841" i="6"/>
  <c r="F841" i="6"/>
  <c r="G841" i="6" s="1"/>
  <c r="AA833" i="6"/>
  <c r="F833" i="6"/>
  <c r="G833" i="6" s="1"/>
  <c r="AA825" i="6"/>
  <c r="F825" i="6"/>
  <c r="G825" i="6" s="1"/>
  <c r="AA817" i="6"/>
  <c r="F817" i="6"/>
  <c r="G817" i="6" s="1"/>
  <c r="AA809" i="6"/>
  <c r="F809" i="6"/>
  <c r="G809" i="6" s="1"/>
  <c r="AA801" i="6"/>
  <c r="F801" i="6"/>
  <c r="G801" i="6" s="1"/>
  <c r="AA793" i="6"/>
  <c r="F793" i="6"/>
  <c r="G793" i="6" s="1"/>
  <c r="AA785" i="6"/>
  <c r="F785" i="6"/>
  <c r="G785" i="6" s="1"/>
  <c r="AA777" i="6"/>
  <c r="F777" i="6"/>
  <c r="G777" i="6" s="1"/>
  <c r="AA769" i="6"/>
  <c r="F769" i="6"/>
  <c r="G769" i="6" s="1"/>
  <c r="AA761" i="6"/>
  <c r="F761" i="6"/>
  <c r="G761" i="6" s="1"/>
  <c r="AA753" i="6"/>
  <c r="F753" i="6"/>
  <c r="G753" i="6" s="1"/>
  <c r="AA745" i="6"/>
  <c r="F745" i="6"/>
  <c r="G745" i="6" s="1"/>
  <c r="AA737" i="6"/>
  <c r="F737" i="6"/>
  <c r="G737" i="6" s="1"/>
  <c r="AA729" i="6"/>
  <c r="F729" i="6"/>
  <c r="G729" i="6" s="1"/>
  <c r="AA713" i="6"/>
  <c r="F713" i="6"/>
  <c r="G713" i="6" s="1"/>
  <c r="AA705" i="6"/>
  <c r="F705" i="6"/>
  <c r="G705" i="6" s="1"/>
  <c r="AA697" i="6"/>
  <c r="F697" i="6"/>
  <c r="G697" i="6" s="1"/>
  <c r="AA689" i="6"/>
  <c r="F689" i="6"/>
  <c r="G689" i="6" s="1"/>
  <c r="AA681" i="6"/>
  <c r="F681" i="6"/>
  <c r="G681" i="6" s="1"/>
  <c r="AA673" i="6"/>
  <c r="F673" i="6"/>
  <c r="G673" i="6" s="1"/>
  <c r="AA665" i="6"/>
  <c r="F665" i="6"/>
  <c r="G665" i="6" s="1"/>
  <c r="AA657" i="6"/>
  <c r="F657" i="6"/>
  <c r="G657" i="6" s="1"/>
  <c r="AA649" i="6"/>
  <c r="F649" i="6"/>
  <c r="G649" i="6" s="1"/>
  <c r="AA641" i="6"/>
  <c r="F641" i="6"/>
  <c r="G641" i="6" s="1"/>
  <c r="AA633" i="6"/>
  <c r="F633" i="6"/>
  <c r="G633" i="6" s="1"/>
  <c r="AA625" i="6"/>
  <c r="F625" i="6"/>
  <c r="G625" i="6" s="1"/>
  <c r="AA617" i="6"/>
  <c r="F617" i="6"/>
  <c r="G617" i="6" s="1"/>
  <c r="AA609" i="6"/>
  <c r="F609" i="6"/>
  <c r="G609" i="6" s="1"/>
  <c r="AA601" i="6"/>
  <c r="F601" i="6"/>
  <c r="G601" i="6" s="1"/>
  <c r="AA593" i="6"/>
  <c r="F593" i="6"/>
  <c r="G593" i="6" s="1"/>
  <c r="AA585" i="6"/>
  <c r="F585" i="6"/>
  <c r="G585" i="6" s="1"/>
  <c r="F577" i="6"/>
  <c r="G577" i="6" s="1"/>
  <c r="AA577" i="6"/>
  <c r="AA569" i="6"/>
  <c r="F569" i="6"/>
  <c r="G569" i="6" s="1"/>
  <c r="AA561" i="6"/>
  <c r="F561" i="6"/>
  <c r="G561" i="6" s="1"/>
  <c r="AA553" i="6"/>
  <c r="F553" i="6"/>
  <c r="G553" i="6" s="1"/>
  <c r="F545" i="6"/>
  <c r="G545" i="6" s="1"/>
  <c r="AA545" i="6"/>
  <c r="AA529" i="6"/>
  <c r="F529" i="6"/>
  <c r="G529" i="6" s="1"/>
  <c r="AA521" i="6"/>
  <c r="F521" i="6"/>
  <c r="G521" i="6" s="1"/>
  <c r="AA513" i="6"/>
  <c r="F513" i="6"/>
  <c r="G513" i="6" s="1"/>
  <c r="AA505" i="6"/>
  <c r="F505" i="6"/>
  <c r="G505" i="6" s="1"/>
  <c r="AA497" i="6"/>
  <c r="F497" i="6"/>
  <c r="G497" i="6" s="1"/>
  <c r="AA489" i="6"/>
  <c r="F489" i="6"/>
  <c r="G489" i="6" s="1"/>
  <c r="AA481" i="6"/>
  <c r="F481" i="6"/>
  <c r="G481" i="6" s="1"/>
  <c r="AA473" i="6"/>
  <c r="F473" i="6"/>
  <c r="G473" i="6" s="1"/>
  <c r="AA465" i="6"/>
  <c r="F465" i="6"/>
  <c r="G465" i="6" s="1"/>
  <c r="AA457" i="6"/>
  <c r="F457" i="6"/>
  <c r="G457" i="6" s="1"/>
  <c r="AA449" i="6"/>
  <c r="F449" i="6"/>
  <c r="G449" i="6" s="1"/>
  <c r="AA441" i="6"/>
  <c r="F441" i="6"/>
  <c r="G441" i="6" s="1"/>
  <c r="AA433" i="6"/>
  <c r="F433" i="6"/>
  <c r="G433" i="6" s="1"/>
  <c r="AA425" i="6"/>
  <c r="F425" i="6"/>
  <c r="G425" i="6" s="1"/>
  <c r="AA417" i="6"/>
  <c r="F417" i="6"/>
  <c r="G417" i="6" s="1"/>
  <c r="AA409" i="6"/>
  <c r="F409" i="6"/>
  <c r="G409" i="6" s="1"/>
  <c r="F401" i="6"/>
  <c r="G401" i="6" s="1"/>
  <c r="AA401" i="6"/>
  <c r="AA393" i="6"/>
  <c r="F393" i="6"/>
  <c r="G393" i="6" s="1"/>
  <c r="AA385" i="6"/>
  <c r="F385" i="6"/>
  <c r="G385" i="6" s="1"/>
  <c r="AA377" i="6"/>
  <c r="F377" i="6"/>
  <c r="G377" i="6" s="1"/>
  <c r="AA369" i="6"/>
  <c r="F369" i="6"/>
  <c r="G369" i="6" s="1"/>
  <c r="AA361" i="6"/>
  <c r="F361" i="6"/>
  <c r="G361" i="6" s="1"/>
  <c r="AA353" i="6"/>
  <c r="F353" i="6"/>
  <c r="G353" i="6" s="1"/>
  <c r="AA1777" i="6"/>
  <c r="AA748" i="6"/>
  <c r="F2013" i="6"/>
  <c r="G2013" i="6" s="1"/>
  <c r="F1971" i="6"/>
  <c r="G1971" i="6" s="1"/>
  <c r="F1928" i="6"/>
  <c r="G1928" i="6" s="1"/>
  <c r="F1885" i="6"/>
  <c r="G1885" i="6" s="1"/>
  <c r="F1843" i="6"/>
  <c r="G1843" i="6" s="1"/>
  <c r="F1791" i="6"/>
  <c r="G1791" i="6" s="1"/>
  <c r="F1723" i="6"/>
  <c r="P1723" i="6" s="1"/>
  <c r="Q1723" i="6" s="1"/>
  <c r="F1636" i="6"/>
  <c r="G1636" i="6" s="1"/>
  <c r="F1517" i="6"/>
  <c r="P1517" i="6" s="1"/>
  <c r="Q1517" i="6" s="1"/>
  <c r="F1349" i="6"/>
  <c r="P1349" i="6" s="1"/>
  <c r="Q1349" i="6" s="1"/>
  <c r="F974" i="6"/>
  <c r="G974" i="6" s="1"/>
  <c r="AA1979" i="6"/>
  <c r="F1979" i="6"/>
  <c r="P1979" i="6" s="1"/>
  <c r="Q1979" i="6" s="1"/>
  <c r="AA1955" i="6"/>
  <c r="F1955" i="6"/>
  <c r="G1955" i="6" s="1"/>
  <c r="AA1915" i="6"/>
  <c r="F1915" i="6"/>
  <c r="P1915" i="6" s="1"/>
  <c r="Q1915" i="6" s="1"/>
  <c r="AA1827" i="6"/>
  <c r="F1827" i="6"/>
  <c r="P1827" i="6" s="1"/>
  <c r="Q1827" i="6" s="1"/>
  <c r="AA1819" i="6"/>
  <c r="F1819" i="6"/>
  <c r="P1819" i="6" s="1"/>
  <c r="Q1819" i="6" s="1"/>
  <c r="AA1811" i="6"/>
  <c r="F1811" i="6"/>
  <c r="P1811" i="6" s="1"/>
  <c r="Q1811" i="6" s="1"/>
  <c r="AA1787" i="6"/>
  <c r="F1787" i="6"/>
  <c r="G1787" i="6" s="1"/>
  <c r="AA1691" i="6"/>
  <c r="F1691" i="6"/>
  <c r="G1691" i="6" s="1"/>
  <c r="AA1683" i="6"/>
  <c r="F1683" i="6"/>
  <c r="P1683" i="6" s="1"/>
  <c r="Q1683" i="6" s="1"/>
  <c r="AA1675" i="6"/>
  <c r="F1675" i="6"/>
  <c r="G1675" i="6" s="1"/>
  <c r="AA1627" i="6"/>
  <c r="F1627" i="6"/>
  <c r="G1627" i="6" s="1"/>
  <c r="AA1371" i="6"/>
  <c r="F1371" i="6"/>
  <c r="G1371" i="6" s="1"/>
  <c r="AA1203" i="6"/>
  <c r="F1203" i="6"/>
  <c r="G1203" i="6" s="1"/>
  <c r="F1659" i="6"/>
  <c r="G1659" i="6" s="1"/>
  <c r="F1091" i="6"/>
  <c r="G1091" i="6" s="1"/>
  <c r="AA2018" i="6"/>
  <c r="F2018" i="6"/>
  <c r="G2018" i="6" s="1"/>
  <c r="AA1994" i="6"/>
  <c r="F1994" i="6"/>
  <c r="P1994" i="6" s="1"/>
  <c r="Q1994" i="6" s="1"/>
  <c r="AA1818" i="6"/>
  <c r="F1818" i="6"/>
  <c r="G1818" i="6" s="1"/>
  <c r="AA1810" i="6"/>
  <c r="F1810" i="6"/>
  <c r="P1810" i="6" s="1"/>
  <c r="Q1810" i="6" s="1"/>
  <c r="AA1802" i="6"/>
  <c r="F1802" i="6"/>
  <c r="P1802" i="6" s="1"/>
  <c r="Q1802" i="6" s="1"/>
  <c r="AA1762" i="6"/>
  <c r="F1762" i="6"/>
  <c r="P1762" i="6" s="1"/>
  <c r="Q1762" i="6" s="1"/>
  <c r="AA1754" i="6"/>
  <c r="F1754" i="6"/>
  <c r="P1754" i="6" s="1"/>
  <c r="Q1754" i="6" s="1"/>
  <c r="AA1746" i="6"/>
  <c r="F1746" i="6"/>
  <c r="P1746" i="6" s="1"/>
  <c r="Q1746" i="6" s="1"/>
  <c r="AA1738" i="6"/>
  <c r="F1738" i="6"/>
  <c r="G1738" i="6" s="1"/>
  <c r="AA1626" i="6"/>
  <c r="F1626" i="6"/>
  <c r="P1626" i="6" s="1"/>
  <c r="Q1626" i="6" s="1"/>
  <c r="AA1610" i="6"/>
  <c r="F1610" i="6"/>
  <c r="P1610" i="6" s="1"/>
  <c r="Q1610" i="6" s="1"/>
  <c r="AA1586" i="6"/>
  <c r="F1586" i="6"/>
  <c r="P1586" i="6" s="1"/>
  <c r="Q1586" i="6" s="1"/>
  <c r="AA1562" i="6"/>
  <c r="F1562" i="6"/>
  <c r="P1562" i="6" s="1"/>
  <c r="Q1562" i="6" s="1"/>
  <c r="AA1538" i="6"/>
  <c r="F1538" i="6"/>
  <c r="G1538" i="6" s="1"/>
  <c r="AA1506" i="6"/>
  <c r="F1506" i="6"/>
  <c r="P1506" i="6" s="1"/>
  <c r="Q1506" i="6" s="1"/>
  <c r="AA1474" i="6"/>
  <c r="F1474" i="6"/>
  <c r="G1474" i="6" s="1"/>
  <c r="AA1434" i="6"/>
  <c r="F1434" i="6"/>
  <c r="P1434" i="6" s="1"/>
  <c r="Q1434" i="6" s="1"/>
  <c r="AA1394" i="6"/>
  <c r="F1394" i="6"/>
  <c r="G1394" i="6" s="1"/>
  <c r="AA1330" i="6"/>
  <c r="F1330" i="6"/>
  <c r="P1330" i="6" s="1"/>
  <c r="Q1330" i="6" s="1"/>
  <c r="AA1162" i="6"/>
  <c r="F1162" i="6"/>
  <c r="P1162" i="6" s="1"/>
  <c r="Q1162" i="6" s="1"/>
  <c r="AA1138" i="6"/>
  <c r="F1138" i="6"/>
  <c r="G1138" i="6" s="1"/>
  <c r="AA1122" i="6"/>
  <c r="F1122" i="6"/>
  <c r="G1122" i="6" s="1"/>
  <c r="AA1098" i="6"/>
  <c r="F1098" i="6"/>
  <c r="G1098" i="6" s="1"/>
  <c r="AA1026" i="6"/>
  <c r="F1026" i="6"/>
  <c r="G1026" i="6" s="1"/>
  <c r="AA866" i="6"/>
  <c r="F866" i="6"/>
  <c r="G866" i="6" s="1"/>
  <c r="AA850" i="6"/>
  <c r="F850" i="6"/>
  <c r="G850" i="6" s="1"/>
  <c r="AA810" i="6"/>
  <c r="F810" i="6"/>
  <c r="G810" i="6" s="1"/>
  <c r="AA706" i="6"/>
  <c r="F706" i="6"/>
  <c r="G706" i="6" s="1"/>
  <c r="AA698" i="6"/>
  <c r="F698" i="6"/>
  <c r="G698" i="6" s="1"/>
  <c r="AA682" i="6"/>
  <c r="F682" i="6"/>
  <c r="G682" i="6" s="1"/>
  <c r="AA642" i="6"/>
  <c r="F642" i="6"/>
  <c r="G642" i="6" s="1"/>
  <c r="F1803" i="6"/>
  <c r="P1803" i="6" s="1"/>
  <c r="Q1803" i="6" s="1"/>
  <c r="AA2032" i="6"/>
  <c r="F2032" i="6"/>
  <c r="G2032" i="6" s="1"/>
  <c r="AA2008" i="6"/>
  <c r="F2008" i="6"/>
  <c r="P2008" i="6" s="1"/>
  <c r="Q2008" i="6" s="1"/>
  <c r="AA2000" i="6"/>
  <c r="F2000" i="6"/>
  <c r="P2000" i="6" s="1"/>
  <c r="Q2000" i="6" s="1"/>
  <c r="AA1984" i="6"/>
  <c r="F1984" i="6"/>
  <c r="P1984" i="6" s="1"/>
  <c r="Q1984" i="6" s="1"/>
  <c r="AA1976" i="6"/>
  <c r="F1976" i="6"/>
  <c r="G1976" i="6" s="1"/>
  <c r="AA1968" i="6"/>
  <c r="F1968" i="6"/>
  <c r="G1968" i="6" s="1"/>
  <c r="AA1944" i="6"/>
  <c r="F1944" i="6"/>
  <c r="G1944" i="6" s="1"/>
  <c r="AA1936" i="6"/>
  <c r="F1936" i="6"/>
  <c r="P1936" i="6" s="1"/>
  <c r="Q1936" i="6" s="1"/>
  <c r="AA1920" i="6"/>
  <c r="F1920" i="6"/>
  <c r="G1920" i="6" s="1"/>
  <c r="AA1912" i="6"/>
  <c r="F1912" i="6"/>
  <c r="G1912" i="6" s="1"/>
  <c r="AA1904" i="6"/>
  <c r="F1904" i="6"/>
  <c r="G1904" i="6" s="1"/>
  <c r="AA1888" i="6"/>
  <c r="F1888" i="6"/>
  <c r="P1888" i="6" s="1"/>
  <c r="Q1888" i="6" s="1"/>
  <c r="AA1880" i="6"/>
  <c r="F1880" i="6"/>
  <c r="G1880" i="6" s="1"/>
  <c r="AA1856" i="6"/>
  <c r="F1856" i="6"/>
  <c r="P1856" i="6" s="1"/>
  <c r="Q1856" i="6" s="1"/>
  <c r="AA1824" i="6"/>
  <c r="F1824" i="6"/>
  <c r="P1824" i="6" s="1"/>
  <c r="Q1824" i="6" s="1"/>
  <c r="AA1800" i="6"/>
  <c r="F1800" i="6"/>
  <c r="P1800" i="6" s="1"/>
  <c r="Q1800" i="6" s="1"/>
  <c r="AA1792" i="6"/>
  <c r="F1792" i="6"/>
  <c r="G1792" i="6" s="1"/>
  <c r="AA1784" i="6"/>
  <c r="F1784" i="6"/>
  <c r="G1784" i="6" s="1"/>
  <c r="AA1768" i="6"/>
  <c r="F1768" i="6"/>
  <c r="G1768" i="6" s="1"/>
  <c r="AA1760" i="6"/>
  <c r="F1760" i="6"/>
  <c r="G1760" i="6" s="1"/>
  <c r="AA1752" i="6"/>
  <c r="F1752" i="6"/>
  <c r="G1752" i="6" s="1"/>
  <c r="AA1744" i="6"/>
  <c r="F1744" i="6"/>
  <c r="G1744" i="6" s="1"/>
  <c r="AA1736" i="6"/>
  <c r="F1736" i="6"/>
  <c r="G1736" i="6" s="1"/>
  <c r="AA1728" i="6"/>
  <c r="F1728" i="6"/>
  <c r="P1728" i="6" s="1"/>
  <c r="Q1728" i="6" s="1"/>
  <c r="AA1720" i="6"/>
  <c r="F1720" i="6"/>
  <c r="G1720" i="6" s="1"/>
  <c r="AA1712" i="6"/>
  <c r="F1712" i="6"/>
  <c r="G1712" i="6" s="1"/>
  <c r="AA1704" i="6"/>
  <c r="F1704" i="6"/>
  <c r="P1704" i="6" s="1"/>
  <c r="Q1704" i="6" s="1"/>
  <c r="AA1696" i="6"/>
  <c r="F1696" i="6"/>
  <c r="G1696" i="6" s="1"/>
  <c r="AA1680" i="6"/>
  <c r="F1680" i="6"/>
  <c r="P1680" i="6" s="1"/>
  <c r="Q1680" i="6" s="1"/>
  <c r="AA1672" i="6"/>
  <c r="F1672" i="6"/>
  <c r="P1672" i="6" s="1"/>
  <c r="Q1672" i="6" s="1"/>
  <c r="AA1656" i="6"/>
  <c r="F1656" i="6"/>
  <c r="G1656" i="6" s="1"/>
  <c r="AA1648" i="6"/>
  <c r="F1648" i="6"/>
  <c r="G1648" i="6" s="1"/>
  <c r="AA1640" i="6"/>
  <c r="F1640" i="6"/>
  <c r="G1640" i="6" s="1"/>
  <c r="AA1632" i="6"/>
  <c r="F1632" i="6"/>
  <c r="G1632" i="6" s="1"/>
  <c r="AA1624" i="6"/>
  <c r="F1624" i="6"/>
  <c r="G1624" i="6" s="1"/>
  <c r="AA1616" i="6"/>
  <c r="F1616" i="6"/>
  <c r="P1616" i="6" s="1"/>
  <c r="Q1616" i="6" s="1"/>
  <c r="AA1608" i="6"/>
  <c r="F1608" i="6"/>
  <c r="G1608" i="6" s="1"/>
  <c r="AA1600" i="6"/>
  <c r="F1600" i="6"/>
  <c r="P1600" i="6" s="1"/>
  <c r="Q1600" i="6" s="1"/>
  <c r="AA1592" i="6"/>
  <c r="F1592" i="6"/>
  <c r="G1592" i="6" s="1"/>
  <c r="AA1584" i="6"/>
  <c r="F1584" i="6"/>
  <c r="G1584" i="6" s="1"/>
  <c r="AA1576" i="6"/>
  <c r="F1576" i="6"/>
  <c r="P1576" i="6" s="1"/>
  <c r="Q1576" i="6" s="1"/>
  <c r="AA1568" i="6"/>
  <c r="F1568" i="6"/>
  <c r="G1568" i="6" s="1"/>
  <c r="AA1560" i="6"/>
  <c r="F1560" i="6"/>
  <c r="G1560" i="6" s="1"/>
  <c r="AA1552" i="6"/>
  <c r="F1552" i="6"/>
  <c r="P1552" i="6" s="1"/>
  <c r="Q1552" i="6" s="1"/>
  <c r="AA1544" i="6"/>
  <c r="F1544" i="6"/>
  <c r="P1544" i="6" s="1"/>
  <c r="Q1544" i="6" s="1"/>
  <c r="AA1536" i="6"/>
  <c r="F1536" i="6"/>
  <c r="G1536" i="6" s="1"/>
  <c r="AA1528" i="6"/>
  <c r="F1528" i="6"/>
  <c r="G1528" i="6" s="1"/>
  <c r="AA1512" i="6"/>
  <c r="F1512" i="6"/>
  <c r="P1512" i="6" s="1"/>
  <c r="Q1512" i="6" s="1"/>
  <c r="AA1504" i="6"/>
  <c r="F1504" i="6"/>
  <c r="G1504" i="6" s="1"/>
  <c r="AA1496" i="6"/>
  <c r="F1496" i="6"/>
  <c r="G1496" i="6" s="1"/>
  <c r="AA1488" i="6"/>
  <c r="F1488" i="6"/>
  <c r="P1488" i="6" s="1"/>
  <c r="Q1488" i="6" s="1"/>
  <c r="AA1480" i="6"/>
  <c r="F1480" i="6"/>
  <c r="G1480" i="6" s="1"/>
  <c r="AA1472" i="6"/>
  <c r="F1472" i="6"/>
  <c r="G1472" i="6" s="1"/>
  <c r="AA1464" i="6"/>
  <c r="F1464" i="6"/>
  <c r="P1464" i="6" s="1"/>
  <c r="Q1464" i="6" s="1"/>
  <c r="AA1456" i="6"/>
  <c r="F1456" i="6"/>
  <c r="P1456" i="6" s="1"/>
  <c r="Q1456" i="6" s="1"/>
  <c r="AA1448" i="6"/>
  <c r="F1448" i="6"/>
  <c r="P1448" i="6" s="1"/>
  <c r="Q1448" i="6" s="1"/>
  <c r="AA1440" i="6"/>
  <c r="F1440" i="6"/>
  <c r="P1440" i="6" s="1"/>
  <c r="Q1440" i="6" s="1"/>
  <c r="AA1432" i="6"/>
  <c r="F1432" i="6"/>
  <c r="G1432" i="6" s="1"/>
  <c r="AA1424" i="6"/>
  <c r="F1424" i="6"/>
  <c r="P1424" i="6" s="1"/>
  <c r="Q1424" i="6" s="1"/>
  <c r="AA1416" i="6"/>
  <c r="F1416" i="6"/>
  <c r="P1416" i="6" s="1"/>
  <c r="Q1416" i="6" s="1"/>
  <c r="AA1400" i="6"/>
  <c r="F1400" i="6"/>
  <c r="P1400" i="6" s="1"/>
  <c r="Q1400" i="6" s="1"/>
  <c r="AA1392" i="6"/>
  <c r="F1392" i="6"/>
  <c r="G1392" i="6" s="1"/>
  <c r="AA1384" i="6"/>
  <c r="F1384" i="6"/>
  <c r="G1384" i="6" s="1"/>
  <c r="AA1376" i="6"/>
  <c r="F1376" i="6"/>
  <c r="P1376" i="6" s="1"/>
  <c r="Q1376" i="6" s="1"/>
  <c r="AA1368" i="6"/>
  <c r="F1368" i="6"/>
  <c r="G1368" i="6" s="1"/>
  <c r="AA1360" i="6"/>
  <c r="F1360" i="6"/>
  <c r="P1360" i="6" s="1"/>
  <c r="Q1360" i="6" s="1"/>
  <c r="AA1352" i="6"/>
  <c r="F1352" i="6"/>
  <c r="P1352" i="6" s="1"/>
  <c r="Q1352" i="6" s="1"/>
  <c r="AA1344" i="6"/>
  <c r="F1344" i="6"/>
  <c r="G1344" i="6" s="1"/>
  <c r="AA1336" i="6"/>
  <c r="F1336" i="6"/>
  <c r="P1336" i="6" s="1"/>
  <c r="Q1336" i="6" s="1"/>
  <c r="AA1328" i="6"/>
  <c r="F1328" i="6"/>
  <c r="G1328" i="6" s="1"/>
  <c r="AA1320" i="6"/>
  <c r="F1320" i="6"/>
  <c r="G1320" i="6" s="1"/>
  <c r="AA1312" i="6"/>
  <c r="F1312" i="6"/>
  <c r="P1312" i="6" s="1"/>
  <c r="Q1312" i="6" s="1"/>
  <c r="AA1304" i="6"/>
  <c r="F1304" i="6"/>
  <c r="G1304" i="6" s="1"/>
  <c r="AA1296" i="6"/>
  <c r="F1296" i="6"/>
  <c r="P1296" i="6" s="1"/>
  <c r="Q1296" i="6" s="1"/>
  <c r="AA1288" i="6"/>
  <c r="F1288" i="6"/>
  <c r="P1288" i="6" s="1"/>
  <c r="Q1288" i="6" s="1"/>
  <c r="AA1272" i="6"/>
  <c r="F1272" i="6"/>
  <c r="P1272" i="6" s="1"/>
  <c r="Q1272" i="6" s="1"/>
  <c r="AA1264" i="6"/>
  <c r="F1264" i="6"/>
  <c r="G1264" i="6" s="1"/>
  <c r="AA1256" i="6"/>
  <c r="F1256" i="6"/>
  <c r="P1256" i="6" s="1"/>
  <c r="Q1256" i="6" s="1"/>
  <c r="AA1248" i="6"/>
  <c r="F1248" i="6"/>
  <c r="G1248" i="6" s="1"/>
  <c r="AA1240" i="6"/>
  <c r="F1240" i="6"/>
  <c r="G1240" i="6" s="1"/>
  <c r="AA1224" i="6"/>
  <c r="F1224" i="6"/>
  <c r="G1224" i="6" s="1"/>
  <c r="AA1216" i="6"/>
  <c r="F1216" i="6"/>
  <c r="G1216" i="6" s="1"/>
  <c r="AA1208" i="6"/>
  <c r="F1208" i="6"/>
  <c r="G1208" i="6" s="1"/>
  <c r="AA1200" i="6"/>
  <c r="F1200" i="6"/>
  <c r="G1200" i="6" s="1"/>
  <c r="AA1192" i="6"/>
  <c r="F1192" i="6"/>
  <c r="G1192" i="6" s="1"/>
  <c r="AA1184" i="6"/>
  <c r="F1184" i="6"/>
  <c r="G1184" i="6" s="1"/>
  <c r="AA1176" i="6"/>
  <c r="F1176" i="6"/>
  <c r="G1176" i="6" s="1"/>
  <c r="AA1168" i="6"/>
  <c r="F1168" i="6"/>
  <c r="G1168" i="6" s="1"/>
  <c r="AA1152" i="6"/>
  <c r="F1152" i="6"/>
  <c r="G1152" i="6" s="1"/>
  <c r="AA1144" i="6"/>
  <c r="F1144" i="6"/>
  <c r="G1144" i="6" s="1"/>
  <c r="AA1136" i="6"/>
  <c r="F1136" i="6"/>
  <c r="G1136" i="6" s="1"/>
  <c r="AA1128" i="6"/>
  <c r="F1128" i="6"/>
  <c r="G1128" i="6" s="1"/>
  <c r="AA1120" i="6"/>
  <c r="F1120" i="6"/>
  <c r="G1120" i="6" s="1"/>
  <c r="AA1112" i="6"/>
  <c r="F1112" i="6"/>
  <c r="G1112" i="6" s="1"/>
  <c r="AA1104" i="6"/>
  <c r="F1104" i="6"/>
  <c r="G1104" i="6" s="1"/>
  <c r="AA1096" i="6"/>
  <c r="F1096" i="6"/>
  <c r="G1096" i="6" s="1"/>
  <c r="AA1088" i="6"/>
  <c r="F1088" i="6"/>
  <c r="G1088" i="6" s="1"/>
  <c r="AA1080" i="6"/>
  <c r="F1080" i="6"/>
  <c r="G1080" i="6" s="1"/>
  <c r="AA1072" i="6"/>
  <c r="F1072" i="6"/>
  <c r="G1072" i="6" s="1"/>
  <c r="AA1064" i="6"/>
  <c r="F1064" i="6"/>
  <c r="G1064" i="6" s="1"/>
  <c r="AA1056" i="6"/>
  <c r="F1056" i="6"/>
  <c r="G1056" i="6" s="1"/>
  <c r="AA1048" i="6"/>
  <c r="F1048" i="6"/>
  <c r="G1048" i="6" s="1"/>
  <c r="AA1040" i="6"/>
  <c r="F1040" i="6"/>
  <c r="G1040" i="6" s="1"/>
  <c r="AA1032" i="6"/>
  <c r="F1032" i="6"/>
  <c r="G1032" i="6" s="1"/>
  <c r="AA1024" i="6"/>
  <c r="F1024" i="6"/>
  <c r="G1024" i="6" s="1"/>
  <c r="AA1016" i="6"/>
  <c r="F1016" i="6"/>
  <c r="G1016" i="6" s="1"/>
  <c r="AA1008" i="6"/>
  <c r="F1008" i="6"/>
  <c r="G1008" i="6" s="1"/>
  <c r="AA1000" i="6"/>
  <c r="F1000" i="6"/>
  <c r="G1000" i="6" s="1"/>
  <c r="AA992" i="6"/>
  <c r="F992" i="6"/>
  <c r="G992" i="6" s="1"/>
  <c r="AA984" i="6"/>
  <c r="F984" i="6"/>
  <c r="G984" i="6" s="1"/>
  <c r="AA976" i="6"/>
  <c r="F976" i="6"/>
  <c r="G976" i="6" s="1"/>
  <c r="AA968" i="6"/>
  <c r="F968" i="6"/>
  <c r="G968" i="6" s="1"/>
  <c r="AA960" i="6"/>
  <c r="F960" i="6"/>
  <c r="G960" i="6" s="1"/>
  <c r="AA952" i="6"/>
  <c r="F952" i="6"/>
  <c r="G952" i="6" s="1"/>
  <c r="AA944" i="6"/>
  <c r="F944" i="6"/>
  <c r="G944" i="6" s="1"/>
  <c r="AA936" i="6"/>
  <c r="F936" i="6"/>
  <c r="G936" i="6" s="1"/>
  <c r="AA928" i="6"/>
  <c r="F928" i="6"/>
  <c r="G928" i="6" s="1"/>
  <c r="AA920" i="6"/>
  <c r="F920" i="6"/>
  <c r="G920" i="6" s="1"/>
  <c r="AA912" i="6"/>
  <c r="F912" i="6"/>
  <c r="G912" i="6" s="1"/>
  <c r="AA904" i="6"/>
  <c r="F904" i="6"/>
  <c r="G904" i="6" s="1"/>
  <c r="AA896" i="6"/>
  <c r="F896" i="6"/>
  <c r="G896" i="6" s="1"/>
  <c r="AA888" i="6"/>
  <c r="F888" i="6"/>
  <c r="G888" i="6" s="1"/>
  <c r="AA880" i="6"/>
  <c r="F880" i="6"/>
  <c r="G880" i="6" s="1"/>
  <c r="AA872" i="6"/>
  <c r="F872" i="6"/>
  <c r="G872" i="6" s="1"/>
  <c r="AA864" i="6"/>
  <c r="F864" i="6"/>
  <c r="G864" i="6" s="1"/>
  <c r="AA856" i="6"/>
  <c r="F856" i="6"/>
  <c r="G856" i="6" s="1"/>
  <c r="AA848" i="6"/>
  <c r="F848" i="6"/>
  <c r="G848" i="6" s="1"/>
  <c r="AA840" i="6"/>
  <c r="F840" i="6"/>
  <c r="G840" i="6" s="1"/>
  <c r="AA824" i="6"/>
  <c r="F824" i="6"/>
  <c r="G824" i="6" s="1"/>
  <c r="AA816" i="6"/>
  <c r="F816" i="6"/>
  <c r="G816" i="6" s="1"/>
  <c r="AA808" i="6"/>
  <c r="F808" i="6"/>
  <c r="G808" i="6" s="1"/>
  <c r="AA800" i="6"/>
  <c r="F800" i="6"/>
  <c r="G800" i="6" s="1"/>
  <c r="AA792" i="6"/>
  <c r="F792" i="6"/>
  <c r="G792" i="6" s="1"/>
  <c r="AA784" i="6"/>
  <c r="F784" i="6"/>
  <c r="G784" i="6" s="1"/>
  <c r="AA776" i="6"/>
  <c r="F776" i="6"/>
  <c r="G776" i="6" s="1"/>
  <c r="AA768" i="6"/>
  <c r="F768" i="6"/>
  <c r="G768" i="6" s="1"/>
  <c r="AA760" i="6"/>
  <c r="F760" i="6"/>
  <c r="G760" i="6" s="1"/>
  <c r="AA752" i="6"/>
  <c r="F752" i="6"/>
  <c r="G752" i="6" s="1"/>
  <c r="AA744" i="6"/>
  <c r="F744" i="6"/>
  <c r="G744" i="6" s="1"/>
  <c r="AA736" i="6"/>
  <c r="F736" i="6"/>
  <c r="P736" i="6" s="1"/>
  <c r="Q736" i="6" s="1"/>
  <c r="AA728" i="6"/>
  <c r="F728" i="6"/>
  <c r="G728" i="6" s="1"/>
  <c r="AA720" i="6"/>
  <c r="F720" i="6"/>
  <c r="G720" i="6" s="1"/>
  <c r="AA712" i="6"/>
  <c r="F712" i="6"/>
  <c r="G712" i="6" s="1"/>
  <c r="AA704" i="6"/>
  <c r="F704" i="6"/>
  <c r="G704" i="6" s="1"/>
  <c r="AA696" i="6"/>
  <c r="F696" i="6"/>
  <c r="G696" i="6" s="1"/>
  <c r="AA688" i="6"/>
  <c r="F688" i="6"/>
  <c r="G688" i="6" s="1"/>
  <c r="AA680" i="6"/>
  <c r="F680" i="6"/>
  <c r="G680" i="6" s="1"/>
  <c r="AA672" i="6"/>
  <c r="F672" i="6"/>
  <c r="G672" i="6" s="1"/>
  <c r="AA664" i="6"/>
  <c r="F664" i="6"/>
  <c r="G664" i="6" s="1"/>
  <c r="AA648" i="6"/>
  <c r="F648" i="6"/>
  <c r="G648" i="6" s="1"/>
  <c r="AA640" i="6"/>
  <c r="F640" i="6"/>
  <c r="G640" i="6" s="1"/>
  <c r="AA632" i="6"/>
  <c r="F632" i="6"/>
  <c r="G632" i="6" s="1"/>
  <c r="AA624" i="6"/>
  <c r="F624" i="6"/>
  <c r="G624" i="6" s="1"/>
  <c r="AA616" i="6"/>
  <c r="F616" i="6"/>
  <c r="G616" i="6" s="1"/>
  <c r="AA608" i="6"/>
  <c r="F608" i="6"/>
  <c r="G608" i="6" s="1"/>
  <c r="AA600" i="6"/>
  <c r="F600" i="6"/>
  <c r="G600" i="6" s="1"/>
  <c r="AA592" i="6"/>
  <c r="F592" i="6"/>
  <c r="G592" i="6" s="1"/>
  <c r="AA584" i="6"/>
  <c r="F584" i="6"/>
  <c r="G584" i="6" s="1"/>
  <c r="AA576" i="6"/>
  <c r="F576" i="6"/>
  <c r="G576" i="6" s="1"/>
  <c r="AA568" i="6"/>
  <c r="F568" i="6"/>
  <c r="G568" i="6" s="1"/>
  <c r="AA560" i="6"/>
  <c r="F560" i="6"/>
  <c r="G560" i="6" s="1"/>
  <c r="AA552" i="6"/>
  <c r="F552" i="6"/>
  <c r="G552" i="6" s="1"/>
  <c r="AA544" i="6"/>
  <c r="F544" i="6"/>
  <c r="G544" i="6" s="1"/>
  <c r="AA536" i="6"/>
  <c r="F536" i="6"/>
  <c r="G536" i="6" s="1"/>
  <c r="AA528" i="6"/>
  <c r="F528" i="6"/>
  <c r="G528" i="6" s="1"/>
  <c r="AA520" i="6"/>
  <c r="F520" i="6"/>
  <c r="G520" i="6" s="1"/>
  <c r="AA512" i="6"/>
  <c r="F512" i="6"/>
  <c r="G512" i="6" s="1"/>
  <c r="AA504" i="6"/>
  <c r="F504" i="6"/>
  <c r="G504" i="6" s="1"/>
  <c r="AA496" i="6"/>
  <c r="F496" i="6"/>
  <c r="G496" i="6" s="1"/>
  <c r="AA488" i="6"/>
  <c r="F488" i="6"/>
  <c r="G488" i="6" s="1"/>
  <c r="AA480" i="6"/>
  <c r="F480" i="6"/>
  <c r="G480" i="6" s="1"/>
  <c r="AA472" i="6"/>
  <c r="F472" i="6"/>
  <c r="G472" i="6" s="1"/>
  <c r="AA464" i="6"/>
  <c r="F464" i="6"/>
  <c r="G464" i="6" s="1"/>
  <c r="AA456" i="6"/>
  <c r="F456" i="6"/>
  <c r="G456" i="6" s="1"/>
  <c r="AA448" i="6"/>
  <c r="F448" i="6"/>
  <c r="G448" i="6" s="1"/>
  <c r="AA440" i="6"/>
  <c r="F440" i="6"/>
  <c r="G440" i="6" s="1"/>
  <c r="AA432" i="6"/>
  <c r="F432" i="6"/>
  <c r="G432" i="6" s="1"/>
  <c r="AA424" i="6"/>
  <c r="F424" i="6"/>
  <c r="G424" i="6" s="1"/>
  <c r="AA416" i="6"/>
  <c r="F416" i="6"/>
  <c r="G416" i="6" s="1"/>
  <c r="AA408" i="6"/>
  <c r="F408" i="6"/>
  <c r="G408" i="6" s="1"/>
  <c r="AA400" i="6"/>
  <c r="F400" i="6"/>
  <c r="G400" i="6" s="1"/>
  <c r="AA392" i="6"/>
  <c r="F392" i="6"/>
  <c r="G392" i="6" s="1"/>
  <c r="AA384" i="6"/>
  <c r="F384" i="6"/>
  <c r="G384" i="6" s="1"/>
  <c r="AA376" i="6"/>
  <c r="F376" i="6"/>
  <c r="G376" i="6" s="1"/>
  <c r="AA368" i="6"/>
  <c r="F368" i="6"/>
  <c r="G368" i="6" s="1"/>
  <c r="AA360" i="6"/>
  <c r="F360" i="6"/>
  <c r="G360" i="6" s="1"/>
  <c r="AA352" i="6"/>
  <c r="F352" i="6"/>
  <c r="G352" i="6" s="1"/>
  <c r="AA344" i="6"/>
  <c r="F344" i="6"/>
  <c r="G344" i="6" s="1"/>
  <c r="AA336" i="6"/>
  <c r="F336" i="6"/>
  <c r="G336" i="6" s="1"/>
  <c r="AA328" i="6"/>
  <c r="F328" i="6"/>
  <c r="G328" i="6" s="1"/>
  <c r="AA320" i="6"/>
  <c r="F320" i="6"/>
  <c r="G320" i="6" s="1"/>
  <c r="AA312" i="6"/>
  <c r="F312" i="6"/>
  <c r="G312" i="6" s="1"/>
  <c r="AA304" i="6"/>
  <c r="F304" i="6"/>
  <c r="G304" i="6" s="1"/>
  <c r="AA296" i="6"/>
  <c r="F296" i="6"/>
  <c r="G296" i="6" s="1"/>
  <c r="AA1765" i="6"/>
  <c r="AA721" i="6"/>
  <c r="F2012" i="6"/>
  <c r="G2012" i="6" s="1"/>
  <c r="F1970" i="6"/>
  <c r="P1970" i="6" s="1"/>
  <c r="Q1970" i="6" s="1"/>
  <c r="F1840" i="6"/>
  <c r="G1840" i="6" s="1"/>
  <c r="F1789" i="6"/>
  <c r="P1789" i="6" s="1"/>
  <c r="Q1789" i="6" s="1"/>
  <c r="F1717" i="6"/>
  <c r="G1717" i="6" s="1"/>
  <c r="F1635" i="6"/>
  <c r="G1635" i="6" s="1"/>
  <c r="F1516" i="6"/>
  <c r="G1516" i="6" s="1"/>
  <c r="F1348" i="6"/>
  <c r="P1348" i="6" s="1"/>
  <c r="Q1348" i="6" s="1"/>
  <c r="F973" i="6"/>
  <c r="G973" i="6" s="1"/>
  <c r="AA2019" i="6"/>
  <c r="F2019" i="6"/>
  <c r="G2019" i="6" s="1"/>
  <c r="AA1891" i="6"/>
  <c r="F1891" i="6"/>
  <c r="G1891" i="6" s="1"/>
  <c r="AA1475" i="6"/>
  <c r="F1475" i="6"/>
  <c r="G1475" i="6" s="1"/>
  <c r="AA1443" i="6"/>
  <c r="F1443" i="6"/>
  <c r="G1443" i="6" s="1"/>
  <c r="AA1403" i="6"/>
  <c r="F1403" i="6"/>
  <c r="P1403" i="6" s="1"/>
  <c r="Q1403" i="6" s="1"/>
  <c r="AA1387" i="6"/>
  <c r="F1387" i="6"/>
  <c r="G1387" i="6" s="1"/>
  <c r="AA1355" i="6"/>
  <c r="F1355" i="6"/>
  <c r="P1355" i="6" s="1"/>
  <c r="Q1355" i="6" s="1"/>
  <c r="AA1323" i="6"/>
  <c r="F1323" i="6"/>
  <c r="P1323" i="6" s="1"/>
  <c r="Q1323" i="6" s="1"/>
  <c r="AA1307" i="6"/>
  <c r="F1307" i="6"/>
  <c r="G1307" i="6" s="1"/>
  <c r="AA1291" i="6"/>
  <c r="F1291" i="6"/>
  <c r="G1291" i="6" s="1"/>
  <c r="AA1275" i="6"/>
  <c r="F1275" i="6"/>
  <c r="G1275" i="6" s="1"/>
  <c r="AA1243" i="6"/>
  <c r="F1243" i="6"/>
  <c r="G1243" i="6" s="1"/>
  <c r="AA1211" i="6"/>
  <c r="F1211" i="6"/>
  <c r="P1211" i="6" s="1"/>
  <c r="Q1211" i="6" s="1"/>
  <c r="AA1051" i="6"/>
  <c r="F1051" i="6"/>
  <c r="G1051" i="6" s="1"/>
  <c r="AA1019" i="6"/>
  <c r="F1019" i="6"/>
  <c r="G1019" i="6" s="1"/>
  <c r="AA995" i="6"/>
  <c r="F995" i="6"/>
  <c r="G995" i="6" s="1"/>
  <c r="AA963" i="6"/>
  <c r="F963" i="6"/>
  <c r="G963" i="6" s="1"/>
  <c r="AA939" i="6"/>
  <c r="F939" i="6"/>
  <c r="G939" i="6" s="1"/>
  <c r="AA907" i="6"/>
  <c r="F907" i="6"/>
  <c r="G907" i="6" s="1"/>
  <c r="AA891" i="6"/>
  <c r="F891" i="6"/>
  <c r="G891" i="6" s="1"/>
  <c r="AA875" i="6"/>
  <c r="F875" i="6"/>
  <c r="G875" i="6" s="1"/>
  <c r="AA859" i="6"/>
  <c r="F859" i="6"/>
  <c r="G859" i="6" s="1"/>
  <c r="AA835" i="6"/>
  <c r="F835" i="6"/>
  <c r="G835" i="6" s="1"/>
  <c r="AA827" i="6"/>
  <c r="F827" i="6"/>
  <c r="G827" i="6" s="1"/>
  <c r="AA803" i="6"/>
  <c r="F803" i="6"/>
  <c r="G803" i="6" s="1"/>
  <c r="AA795" i="6"/>
  <c r="F795" i="6"/>
  <c r="G795" i="6" s="1"/>
  <c r="AA1946" i="6"/>
  <c r="F1946" i="6"/>
  <c r="G1946" i="6" s="1"/>
  <c r="AA1890" i="6"/>
  <c r="F1890" i="6"/>
  <c r="G1890" i="6" s="1"/>
  <c r="AA1826" i="6"/>
  <c r="F1826" i="6"/>
  <c r="G1826" i="6" s="1"/>
  <c r="AA1522" i="6"/>
  <c r="F1522" i="6"/>
  <c r="G1522" i="6" s="1"/>
  <c r="AA1482" i="6"/>
  <c r="F1482" i="6"/>
  <c r="P1482" i="6" s="1"/>
  <c r="Q1482" i="6" s="1"/>
  <c r="AA1418" i="6"/>
  <c r="F1418" i="6"/>
  <c r="G1418" i="6" s="1"/>
  <c r="AA1402" i="6"/>
  <c r="F1402" i="6"/>
  <c r="G1402" i="6" s="1"/>
  <c r="AA1378" i="6"/>
  <c r="F1378" i="6"/>
  <c r="G1378" i="6" s="1"/>
  <c r="AA1362" i="6"/>
  <c r="F1362" i="6"/>
  <c r="G1362" i="6" s="1"/>
  <c r="AA1346" i="6"/>
  <c r="F1346" i="6"/>
  <c r="P1346" i="6" s="1"/>
  <c r="Q1346" i="6" s="1"/>
  <c r="AA1322" i="6"/>
  <c r="F1322" i="6"/>
  <c r="G1322" i="6" s="1"/>
  <c r="AA1290" i="6"/>
  <c r="F1290" i="6"/>
  <c r="P1290" i="6" s="1"/>
  <c r="Q1290" i="6" s="1"/>
  <c r="AA1058" i="6"/>
  <c r="F1058" i="6"/>
  <c r="G1058" i="6" s="1"/>
  <c r="AA1034" i="6"/>
  <c r="F1034" i="6"/>
  <c r="G1034" i="6" s="1"/>
  <c r="AA1010" i="6"/>
  <c r="F1010" i="6"/>
  <c r="G1010" i="6" s="1"/>
  <c r="AA986" i="6"/>
  <c r="F986" i="6"/>
  <c r="G986" i="6" s="1"/>
  <c r="AA970" i="6"/>
  <c r="F970" i="6"/>
  <c r="G970" i="6" s="1"/>
  <c r="AA954" i="6"/>
  <c r="F954" i="6"/>
  <c r="G954" i="6" s="1"/>
  <c r="AA938" i="6"/>
  <c r="F938" i="6"/>
  <c r="G938" i="6" s="1"/>
  <c r="AA922" i="6"/>
  <c r="F922" i="6"/>
  <c r="G922" i="6" s="1"/>
  <c r="AA906" i="6"/>
  <c r="F906" i="6"/>
  <c r="G906" i="6" s="1"/>
  <c r="AA898" i="6"/>
  <c r="F898" i="6"/>
  <c r="G898" i="6" s="1"/>
  <c r="AA890" i="6"/>
  <c r="F890" i="6"/>
  <c r="G890" i="6" s="1"/>
  <c r="AA874" i="6"/>
  <c r="F874" i="6"/>
  <c r="G874" i="6" s="1"/>
  <c r="AA858" i="6"/>
  <c r="F858" i="6"/>
  <c r="G858" i="6" s="1"/>
  <c r="AA826" i="6"/>
  <c r="F826" i="6"/>
  <c r="G826" i="6" s="1"/>
  <c r="AA674" i="6"/>
  <c r="F674" i="6"/>
  <c r="G674" i="6" s="1"/>
  <c r="AA666" i="6"/>
  <c r="F666" i="6"/>
  <c r="G666" i="6" s="1"/>
  <c r="AA658" i="6"/>
  <c r="F658" i="6"/>
  <c r="G658" i="6" s="1"/>
  <c r="AA634" i="6"/>
  <c r="F634" i="6"/>
  <c r="G634" i="6" s="1"/>
  <c r="AA626" i="6"/>
  <c r="F626" i="6"/>
  <c r="G626" i="6" s="1"/>
  <c r="AA602" i="6"/>
  <c r="F602" i="6"/>
  <c r="G602" i="6" s="1"/>
  <c r="AA2007" i="6"/>
  <c r="F2007" i="6"/>
  <c r="G2007" i="6" s="1"/>
  <c r="AA1983" i="6"/>
  <c r="F1983" i="6"/>
  <c r="G1983" i="6" s="1"/>
  <c r="AA1975" i="6"/>
  <c r="F1975" i="6"/>
  <c r="P1975" i="6" s="1"/>
  <c r="Q1975" i="6" s="1"/>
  <c r="AA1967" i="6"/>
  <c r="F1967" i="6"/>
  <c r="P1967" i="6" s="1"/>
  <c r="Q1967" i="6" s="1"/>
  <c r="AA1943" i="6"/>
  <c r="F1943" i="6"/>
  <c r="G1943" i="6" s="1"/>
  <c r="AA1935" i="6"/>
  <c r="F1935" i="6"/>
  <c r="G1935" i="6" s="1"/>
  <c r="AA1919" i="6"/>
  <c r="F1919" i="6"/>
  <c r="P1919" i="6" s="1"/>
  <c r="Q1919" i="6" s="1"/>
  <c r="AA1911" i="6"/>
  <c r="F1911" i="6"/>
  <c r="G1911" i="6" s="1"/>
  <c r="AA1903" i="6"/>
  <c r="F1903" i="6"/>
  <c r="P1903" i="6" s="1"/>
  <c r="Q1903" i="6" s="1"/>
  <c r="AA1887" i="6"/>
  <c r="F1887" i="6"/>
  <c r="P1887" i="6" s="1"/>
  <c r="Q1887" i="6" s="1"/>
  <c r="AA1879" i="6"/>
  <c r="F1879" i="6"/>
  <c r="P1879" i="6" s="1"/>
  <c r="Q1879" i="6" s="1"/>
  <c r="AA1855" i="6"/>
  <c r="F1855" i="6"/>
  <c r="G1855" i="6" s="1"/>
  <c r="AA1847" i="6"/>
  <c r="F1847" i="6"/>
  <c r="G1847" i="6" s="1"/>
  <c r="AA1839" i="6"/>
  <c r="F1839" i="6"/>
  <c r="P1839" i="6" s="1"/>
  <c r="Q1839" i="6" s="1"/>
  <c r="AA1831" i="6"/>
  <c r="F1831" i="6"/>
  <c r="P1831" i="6" s="1"/>
  <c r="Q1831" i="6" s="1"/>
  <c r="AA1823" i="6"/>
  <c r="F1823" i="6"/>
  <c r="G1823" i="6" s="1"/>
  <c r="AA1799" i="6"/>
  <c r="F1799" i="6"/>
  <c r="P1799" i="6" s="1"/>
  <c r="Q1799" i="6" s="1"/>
  <c r="AA1783" i="6"/>
  <c r="F1783" i="6"/>
  <c r="G1783" i="6" s="1"/>
  <c r="AA1775" i="6"/>
  <c r="F1775" i="6"/>
  <c r="G1775" i="6" s="1"/>
  <c r="AA1767" i="6"/>
  <c r="F1767" i="6"/>
  <c r="P1767" i="6" s="1"/>
  <c r="Q1767" i="6" s="1"/>
  <c r="AA1759" i="6"/>
  <c r="F1759" i="6"/>
  <c r="G1759" i="6" s="1"/>
  <c r="AA1751" i="6"/>
  <c r="F1751" i="6"/>
  <c r="G1751" i="6" s="1"/>
  <c r="AA1743" i="6"/>
  <c r="F1743" i="6"/>
  <c r="P1743" i="6" s="1"/>
  <c r="Q1743" i="6" s="1"/>
  <c r="AA1735" i="6"/>
  <c r="F1735" i="6"/>
  <c r="G1735" i="6" s="1"/>
  <c r="AA1727" i="6"/>
  <c r="F1727" i="6"/>
  <c r="G1727" i="6" s="1"/>
  <c r="AA1719" i="6"/>
  <c r="F1719" i="6"/>
  <c r="G1719" i="6" s="1"/>
  <c r="AA1711" i="6"/>
  <c r="F1711" i="6"/>
  <c r="G1711" i="6" s="1"/>
  <c r="AA1695" i="6"/>
  <c r="F1695" i="6"/>
  <c r="G1695" i="6" s="1"/>
  <c r="AA1687" i="6"/>
  <c r="F1687" i="6"/>
  <c r="P1687" i="6" s="1"/>
  <c r="Q1687" i="6" s="1"/>
  <c r="AA1679" i="6"/>
  <c r="F1679" i="6"/>
  <c r="G1679" i="6" s="1"/>
  <c r="AA1671" i="6"/>
  <c r="F1671" i="6"/>
  <c r="P1671" i="6" s="1"/>
  <c r="Q1671" i="6" s="1"/>
  <c r="AA1663" i="6"/>
  <c r="F1663" i="6"/>
  <c r="G1663" i="6" s="1"/>
  <c r="AA1655" i="6"/>
  <c r="F1655" i="6"/>
  <c r="P1655" i="6" s="1"/>
  <c r="Q1655" i="6" s="1"/>
  <c r="AA1647" i="6"/>
  <c r="F1647" i="6"/>
  <c r="G1647" i="6" s="1"/>
  <c r="AA1639" i="6"/>
  <c r="F1639" i="6"/>
  <c r="G1639" i="6" s="1"/>
  <c r="AA1631" i="6"/>
  <c r="F1631" i="6"/>
  <c r="P1631" i="6" s="1"/>
  <c r="Q1631" i="6" s="1"/>
  <c r="AA1623" i="6"/>
  <c r="F1623" i="6"/>
  <c r="G1623" i="6" s="1"/>
  <c r="AA1615" i="6"/>
  <c r="F1615" i="6"/>
  <c r="G1615" i="6" s="1"/>
  <c r="AA1607" i="6"/>
  <c r="F1607" i="6"/>
  <c r="P1607" i="6" s="1"/>
  <c r="Q1607" i="6" s="1"/>
  <c r="AA1599" i="6"/>
  <c r="F1599" i="6"/>
  <c r="G1599" i="6" s="1"/>
  <c r="AA1591" i="6"/>
  <c r="F1591" i="6"/>
  <c r="G1591" i="6" s="1"/>
  <c r="AA1583" i="6"/>
  <c r="F1583" i="6"/>
  <c r="P1583" i="6" s="1"/>
  <c r="Q1583" i="6" s="1"/>
  <c r="AA1575" i="6"/>
  <c r="F1575" i="6"/>
  <c r="G1575" i="6" s="1"/>
  <c r="AA1567" i="6"/>
  <c r="F1567" i="6"/>
  <c r="P1567" i="6" s="1"/>
  <c r="Q1567" i="6" s="1"/>
  <c r="AA1559" i="6"/>
  <c r="F1559" i="6"/>
  <c r="G1559" i="6" s="1"/>
  <c r="AA1551" i="6"/>
  <c r="F1551" i="6"/>
  <c r="P1551" i="6" s="1"/>
  <c r="Q1551" i="6" s="1"/>
  <c r="AA1543" i="6"/>
  <c r="F1543" i="6"/>
  <c r="P1543" i="6" s="1"/>
  <c r="Q1543" i="6" s="1"/>
  <c r="AA1535" i="6"/>
  <c r="F1535" i="6"/>
  <c r="G1535" i="6" s="1"/>
  <c r="AA1527" i="6"/>
  <c r="F1527" i="6"/>
  <c r="G1527" i="6" s="1"/>
  <c r="AA1511" i="6"/>
  <c r="F1511" i="6"/>
  <c r="G1511" i="6" s="1"/>
  <c r="AA1503" i="6"/>
  <c r="F1503" i="6"/>
  <c r="G1503" i="6" s="1"/>
  <c r="AA1487" i="6"/>
  <c r="F1487" i="6"/>
  <c r="G1487" i="6" s="1"/>
  <c r="AA1479" i="6"/>
  <c r="F1479" i="6"/>
  <c r="P1479" i="6" s="1"/>
  <c r="Q1479" i="6" s="1"/>
  <c r="AA1471" i="6"/>
  <c r="F1471" i="6"/>
  <c r="G1471" i="6" s="1"/>
  <c r="AA1463" i="6"/>
  <c r="F1463" i="6"/>
  <c r="G1463" i="6" s="1"/>
  <c r="AA1455" i="6"/>
  <c r="F1455" i="6"/>
  <c r="G1455" i="6" s="1"/>
  <c r="AA1447" i="6"/>
  <c r="F1447" i="6"/>
  <c r="G1447" i="6" s="1"/>
  <c r="AA1439" i="6"/>
  <c r="F1439" i="6"/>
  <c r="P1439" i="6" s="1"/>
  <c r="Q1439" i="6" s="1"/>
  <c r="AA1431" i="6"/>
  <c r="F1431" i="6"/>
  <c r="G1431" i="6" s="1"/>
  <c r="AA1415" i="6"/>
  <c r="F1415" i="6"/>
  <c r="P1415" i="6" s="1"/>
  <c r="Q1415" i="6" s="1"/>
  <c r="AA1407" i="6"/>
  <c r="F1407" i="6"/>
  <c r="G1407" i="6" s="1"/>
  <c r="AA1391" i="6"/>
  <c r="F1391" i="6"/>
  <c r="P1391" i="6" s="1"/>
  <c r="Q1391" i="6" s="1"/>
  <c r="AA1383" i="6"/>
  <c r="F1383" i="6"/>
  <c r="G1383" i="6" s="1"/>
  <c r="AA1367" i="6"/>
  <c r="F1367" i="6"/>
  <c r="P1367" i="6" s="1"/>
  <c r="Q1367" i="6" s="1"/>
  <c r="AA1351" i="6"/>
  <c r="F1351" i="6"/>
  <c r="P1351" i="6" s="1"/>
  <c r="Q1351" i="6" s="1"/>
  <c r="AA1343" i="6"/>
  <c r="F1343" i="6"/>
  <c r="P1343" i="6" s="1"/>
  <c r="Q1343" i="6" s="1"/>
  <c r="AA1335" i="6"/>
  <c r="F1335" i="6"/>
  <c r="P1335" i="6" s="1"/>
  <c r="Q1335" i="6" s="1"/>
  <c r="AA1327" i="6"/>
  <c r="F1327" i="6"/>
  <c r="G1327" i="6" s="1"/>
  <c r="AA1311" i="6"/>
  <c r="F1311" i="6"/>
  <c r="P1311" i="6" s="1"/>
  <c r="Q1311" i="6" s="1"/>
  <c r="AA1303" i="6"/>
  <c r="F1303" i="6"/>
  <c r="G1303" i="6" s="1"/>
  <c r="AA1295" i="6"/>
  <c r="F1295" i="6"/>
  <c r="G1295" i="6" s="1"/>
  <c r="AA1271" i="6"/>
  <c r="F1271" i="6"/>
  <c r="G1271" i="6" s="1"/>
  <c r="AA1263" i="6"/>
  <c r="F1263" i="6"/>
  <c r="P1263" i="6" s="1"/>
  <c r="Q1263" i="6" s="1"/>
  <c r="AA1255" i="6"/>
  <c r="F1255" i="6"/>
  <c r="G1255" i="6" s="1"/>
  <c r="AA1247" i="6"/>
  <c r="F1247" i="6"/>
  <c r="P1247" i="6" s="1"/>
  <c r="Q1247" i="6" s="1"/>
  <c r="AA1239" i="6"/>
  <c r="F1239" i="6"/>
  <c r="G1239" i="6" s="1"/>
  <c r="AA1231" i="6"/>
  <c r="F1231" i="6"/>
  <c r="G1231" i="6" s="1"/>
  <c r="AA1223" i="6"/>
  <c r="F1223" i="6"/>
  <c r="P1223" i="6" s="1"/>
  <c r="Q1223" i="6" s="1"/>
  <c r="AA1215" i="6"/>
  <c r="F1215" i="6"/>
  <c r="G1215" i="6" s="1"/>
  <c r="AA1207" i="6"/>
  <c r="F1207" i="6"/>
  <c r="G1207" i="6" s="1"/>
  <c r="AA1199" i="6"/>
  <c r="F1199" i="6"/>
  <c r="G1199" i="6" s="1"/>
  <c r="AA1191" i="6"/>
  <c r="F1191" i="6"/>
  <c r="G1191" i="6" s="1"/>
  <c r="AA1183" i="6"/>
  <c r="F1183" i="6"/>
  <c r="G1183" i="6" s="1"/>
  <c r="AA1175" i="6"/>
  <c r="F1175" i="6"/>
  <c r="G1175" i="6" s="1"/>
  <c r="AA1167" i="6"/>
  <c r="F1167" i="6"/>
  <c r="G1167" i="6" s="1"/>
  <c r="AA1159" i="6"/>
  <c r="F1159" i="6"/>
  <c r="G1159" i="6" s="1"/>
  <c r="AA1151" i="6"/>
  <c r="F1151" i="6"/>
  <c r="G1151" i="6" s="1"/>
  <c r="AA1143" i="6"/>
  <c r="F1143" i="6"/>
  <c r="G1143" i="6" s="1"/>
  <c r="AA1127" i="6"/>
  <c r="F1127" i="6"/>
  <c r="G1127" i="6" s="1"/>
  <c r="AA1119" i="6"/>
  <c r="F1119" i="6"/>
  <c r="G1119" i="6" s="1"/>
  <c r="AA1111" i="6"/>
  <c r="F1111" i="6"/>
  <c r="G1111" i="6" s="1"/>
  <c r="AA1103" i="6"/>
  <c r="F1103" i="6"/>
  <c r="G1103" i="6" s="1"/>
  <c r="AA1095" i="6"/>
  <c r="F1095" i="6"/>
  <c r="G1095" i="6" s="1"/>
  <c r="AA1087" i="6"/>
  <c r="F1087" i="6"/>
  <c r="G1087" i="6" s="1"/>
  <c r="AA1079" i="6"/>
  <c r="F1079" i="6"/>
  <c r="G1079" i="6" s="1"/>
  <c r="AA1071" i="6"/>
  <c r="F1071" i="6"/>
  <c r="G1071" i="6" s="1"/>
  <c r="AA1063" i="6"/>
  <c r="F1063" i="6"/>
  <c r="G1063" i="6" s="1"/>
  <c r="AA1055" i="6"/>
  <c r="F1055" i="6"/>
  <c r="G1055" i="6" s="1"/>
  <c r="AA1047" i="6"/>
  <c r="F1047" i="6"/>
  <c r="G1047" i="6" s="1"/>
  <c r="AA1039" i="6"/>
  <c r="F1039" i="6"/>
  <c r="G1039" i="6" s="1"/>
  <c r="AA1031" i="6"/>
  <c r="F1031" i="6"/>
  <c r="G1031" i="6" s="1"/>
  <c r="AA1023" i="6"/>
  <c r="F1023" i="6"/>
  <c r="G1023" i="6" s="1"/>
  <c r="AA1015" i="6"/>
  <c r="F1015" i="6"/>
  <c r="G1015" i="6" s="1"/>
  <c r="AA1007" i="6"/>
  <c r="F1007" i="6"/>
  <c r="G1007" i="6" s="1"/>
  <c r="AA999" i="6"/>
  <c r="F999" i="6"/>
  <c r="G999" i="6" s="1"/>
  <c r="AA991" i="6"/>
  <c r="F991" i="6"/>
  <c r="G991" i="6" s="1"/>
  <c r="AA983" i="6"/>
  <c r="F983" i="6"/>
  <c r="G983" i="6" s="1"/>
  <c r="AA975" i="6"/>
  <c r="F975" i="6"/>
  <c r="G975" i="6" s="1"/>
  <c r="AA959" i="6"/>
  <c r="F959" i="6"/>
  <c r="G959" i="6" s="1"/>
  <c r="AA951" i="6"/>
  <c r="F951" i="6"/>
  <c r="G951" i="6" s="1"/>
  <c r="AA943" i="6"/>
  <c r="F943" i="6"/>
  <c r="G943" i="6" s="1"/>
  <c r="AA935" i="6"/>
  <c r="F935" i="6"/>
  <c r="G935" i="6" s="1"/>
  <c r="AA927" i="6"/>
  <c r="F927" i="6"/>
  <c r="G927" i="6" s="1"/>
  <c r="AA919" i="6"/>
  <c r="F919" i="6"/>
  <c r="G919" i="6" s="1"/>
  <c r="AA911" i="6"/>
  <c r="F911" i="6"/>
  <c r="G911" i="6" s="1"/>
  <c r="AA903" i="6"/>
  <c r="F903" i="6"/>
  <c r="G903" i="6" s="1"/>
  <c r="AA895" i="6"/>
  <c r="F895" i="6"/>
  <c r="P895" i="6" s="1"/>
  <c r="Q895" i="6" s="1"/>
  <c r="AA887" i="6"/>
  <c r="F887" i="6"/>
  <c r="G887" i="6" s="1"/>
  <c r="AA879" i="6"/>
  <c r="F879" i="6"/>
  <c r="G879" i="6" s="1"/>
  <c r="AA871" i="6"/>
  <c r="F871" i="6"/>
  <c r="G871" i="6" s="1"/>
  <c r="AA863" i="6"/>
  <c r="F863" i="6"/>
  <c r="G863" i="6" s="1"/>
  <c r="AA855" i="6"/>
  <c r="F855" i="6"/>
  <c r="G855" i="6" s="1"/>
  <c r="AA847" i="6"/>
  <c r="F847" i="6"/>
  <c r="G847" i="6" s="1"/>
  <c r="AA839" i="6"/>
  <c r="F839" i="6"/>
  <c r="G839" i="6" s="1"/>
  <c r="AA831" i="6"/>
  <c r="F831" i="6"/>
  <c r="G831" i="6" s="1"/>
  <c r="AA823" i="6"/>
  <c r="F823" i="6"/>
  <c r="G823" i="6" s="1"/>
  <c r="AA815" i="6"/>
  <c r="F815" i="6"/>
  <c r="G815" i="6" s="1"/>
  <c r="AA807" i="6"/>
  <c r="F807" i="6"/>
  <c r="G807" i="6" s="1"/>
  <c r="AA799" i="6"/>
  <c r="F799" i="6"/>
  <c r="G799" i="6" s="1"/>
  <c r="AA791" i="6"/>
  <c r="F791" i="6"/>
  <c r="G791" i="6" s="1"/>
  <c r="AA783" i="6"/>
  <c r="F783" i="6"/>
  <c r="G783" i="6" s="1"/>
  <c r="AA775" i="6"/>
  <c r="F775" i="6"/>
  <c r="G775" i="6" s="1"/>
  <c r="AA767" i="6"/>
  <c r="F767" i="6"/>
  <c r="G767" i="6" s="1"/>
  <c r="AA759" i="6"/>
  <c r="F759" i="6"/>
  <c r="G759" i="6" s="1"/>
  <c r="AA751" i="6"/>
  <c r="F751" i="6"/>
  <c r="G751" i="6" s="1"/>
  <c r="AA743" i="6"/>
  <c r="F743" i="6"/>
  <c r="G743" i="6" s="1"/>
  <c r="AA735" i="6"/>
  <c r="F735" i="6"/>
  <c r="G735" i="6" s="1"/>
  <c r="AA727" i="6"/>
  <c r="F727" i="6"/>
  <c r="G727" i="6" s="1"/>
  <c r="AA719" i="6"/>
  <c r="F719" i="6"/>
  <c r="G719" i="6" s="1"/>
  <c r="AA711" i="6"/>
  <c r="F711" i="6"/>
  <c r="G711" i="6" s="1"/>
  <c r="AA703" i="6"/>
  <c r="F703" i="6"/>
  <c r="G703" i="6" s="1"/>
  <c r="AA695" i="6"/>
  <c r="F695" i="6"/>
  <c r="G695" i="6" s="1"/>
  <c r="AA687" i="6"/>
  <c r="F687" i="6"/>
  <c r="G687" i="6" s="1"/>
  <c r="AA671" i="6"/>
  <c r="F671" i="6"/>
  <c r="G671" i="6" s="1"/>
  <c r="AA663" i="6"/>
  <c r="F663" i="6"/>
  <c r="G663" i="6" s="1"/>
  <c r="AA655" i="6"/>
  <c r="F655" i="6"/>
  <c r="G655" i="6" s="1"/>
  <c r="AA647" i="6"/>
  <c r="F647" i="6"/>
  <c r="G647" i="6" s="1"/>
  <c r="AA639" i="6"/>
  <c r="F639" i="6"/>
  <c r="G639" i="6" s="1"/>
  <c r="AA631" i="6"/>
  <c r="F631" i="6"/>
  <c r="G631" i="6" s="1"/>
  <c r="AA623" i="6"/>
  <c r="F623" i="6"/>
  <c r="G623" i="6" s="1"/>
  <c r="AA615" i="6"/>
  <c r="F615" i="6"/>
  <c r="G615" i="6" s="1"/>
  <c r="AA607" i="6"/>
  <c r="F607" i="6"/>
  <c r="G607" i="6" s="1"/>
  <c r="AA599" i="6"/>
  <c r="F599" i="6"/>
  <c r="G599" i="6" s="1"/>
  <c r="AA591" i="6"/>
  <c r="F591" i="6"/>
  <c r="G591" i="6" s="1"/>
  <c r="AA583" i="6"/>
  <c r="F583" i="6"/>
  <c r="G583" i="6" s="1"/>
  <c r="AA575" i="6"/>
  <c r="F575" i="6"/>
  <c r="G575" i="6" s="1"/>
  <c r="AA567" i="6"/>
  <c r="F567" i="6"/>
  <c r="G567" i="6" s="1"/>
  <c r="AA559" i="6"/>
  <c r="F559" i="6"/>
  <c r="G559" i="6" s="1"/>
  <c r="AA551" i="6"/>
  <c r="F551" i="6"/>
  <c r="G551" i="6" s="1"/>
  <c r="AA543" i="6"/>
  <c r="F543" i="6"/>
  <c r="G543" i="6" s="1"/>
  <c r="AA535" i="6"/>
  <c r="F535" i="6"/>
  <c r="G535" i="6" s="1"/>
  <c r="AA527" i="6"/>
  <c r="F527" i="6"/>
  <c r="G527" i="6" s="1"/>
  <c r="AA519" i="6"/>
  <c r="F519" i="6"/>
  <c r="G519" i="6" s="1"/>
  <c r="AA511" i="6"/>
  <c r="F511" i="6"/>
  <c r="G511" i="6" s="1"/>
  <c r="AA503" i="6"/>
  <c r="F503" i="6"/>
  <c r="G503" i="6" s="1"/>
  <c r="AA495" i="6"/>
  <c r="F495" i="6"/>
  <c r="G495" i="6" s="1"/>
  <c r="AA487" i="6"/>
  <c r="F487" i="6"/>
  <c r="G487" i="6" s="1"/>
  <c r="AA479" i="6"/>
  <c r="F479" i="6"/>
  <c r="G479" i="6" s="1"/>
  <c r="AA471" i="6"/>
  <c r="F471" i="6"/>
  <c r="G471" i="6" s="1"/>
  <c r="AA463" i="6"/>
  <c r="F463" i="6"/>
  <c r="G463" i="6" s="1"/>
  <c r="AA455" i="6"/>
  <c r="F455" i="6"/>
  <c r="G455" i="6" s="1"/>
  <c r="AA447" i="6"/>
  <c r="F447" i="6"/>
  <c r="G447" i="6" s="1"/>
  <c r="AA439" i="6"/>
  <c r="F439" i="6"/>
  <c r="G439" i="6" s="1"/>
  <c r="AA431" i="6"/>
  <c r="F431" i="6"/>
  <c r="G431" i="6" s="1"/>
  <c r="AA423" i="6"/>
  <c r="F423" i="6"/>
  <c r="G423" i="6" s="1"/>
  <c r="AA407" i="6"/>
  <c r="F407" i="6"/>
  <c r="G407" i="6" s="1"/>
  <c r="AA399" i="6"/>
  <c r="F399" i="6"/>
  <c r="G399" i="6" s="1"/>
  <c r="AA391" i="6"/>
  <c r="F391" i="6"/>
  <c r="G391" i="6" s="1"/>
  <c r="AA383" i="6"/>
  <c r="F383" i="6"/>
  <c r="G383" i="6" s="1"/>
  <c r="AA375" i="6"/>
  <c r="F375" i="6"/>
  <c r="G375" i="6" s="1"/>
  <c r="AA367" i="6"/>
  <c r="F367" i="6"/>
  <c r="G367" i="6" s="1"/>
  <c r="AA359" i="6"/>
  <c r="F359" i="6"/>
  <c r="G359" i="6" s="1"/>
  <c r="AA351" i="6"/>
  <c r="F351" i="6"/>
  <c r="G351" i="6" s="1"/>
  <c r="AA343" i="6"/>
  <c r="F343" i="6"/>
  <c r="G343" i="6" s="1"/>
  <c r="AA335" i="6"/>
  <c r="F335" i="6"/>
  <c r="G335" i="6" s="1"/>
  <c r="AA327" i="6"/>
  <c r="F327" i="6"/>
  <c r="G327" i="6" s="1"/>
  <c r="AA319" i="6"/>
  <c r="F319" i="6"/>
  <c r="G319" i="6" s="1"/>
  <c r="AA311" i="6"/>
  <c r="F311" i="6"/>
  <c r="G311" i="6" s="1"/>
  <c r="AA303" i="6"/>
  <c r="F303" i="6"/>
  <c r="G303" i="6" s="1"/>
  <c r="AA295" i="6"/>
  <c r="F295" i="6"/>
  <c r="G295" i="6" s="1"/>
  <c r="AA287" i="6"/>
  <c r="F287" i="6"/>
  <c r="G287" i="6" s="1"/>
  <c r="AA279" i="6"/>
  <c r="F279" i="6"/>
  <c r="G279" i="6" s="1"/>
  <c r="AA271" i="6"/>
  <c r="F271" i="6"/>
  <c r="G271" i="6" s="1"/>
  <c r="AA263" i="6"/>
  <c r="F263" i="6"/>
  <c r="G263" i="6" s="1"/>
  <c r="AA255" i="6"/>
  <c r="F255" i="6"/>
  <c r="G255" i="6" s="1"/>
  <c r="AA247" i="6"/>
  <c r="F247" i="6"/>
  <c r="G247" i="6" s="1"/>
  <c r="AA239" i="6"/>
  <c r="F239" i="6"/>
  <c r="G239" i="6" s="1"/>
  <c r="AA231" i="6"/>
  <c r="F231" i="6"/>
  <c r="G231" i="6" s="1"/>
  <c r="AA223" i="6"/>
  <c r="F223" i="6"/>
  <c r="G223" i="6" s="1"/>
  <c r="AA215" i="6"/>
  <c r="F215" i="6"/>
  <c r="G215" i="6" s="1"/>
  <c r="AA207" i="6"/>
  <c r="F207" i="6"/>
  <c r="G207" i="6" s="1"/>
  <c r="AA199" i="6"/>
  <c r="F199" i="6"/>
  <c r="G199" i="6" s="1"/>
  <c r="AA191" i="6"/>
  <c r="F191" i="6"/>
  <c r="G191" i="6" s="1"/>
  <c r="AA183" i="6"/>
  <c r="F183" i="6"/>
  <c r="G183" i="6" s="1"/>
  <c r="AA175" i="6"/>
  <c r="F175" i="6"/>
  <c r="G175" i="6" s="1"/>
  <c r="AA167" i="6"/>
  <c r="F167" i="6"/>
  <c r="G167" i="6" s="1"/>
  <c r="AA1645" i="6"/>
  <c r="F2003" i="6"/>
  <c r="G2003" i="6" s="1"/>
  <c r="F1960" i="6"/>
  <c r="P1960" i="6" s="1"/>
  <c r="Q1960" i="6" s="1"/>
  <c r="F1917" i="6"/>
  <c r="G1917" i="6" s="1"/>
  <c r="F1875" i="6"/>
  <c r="P1875" i="6" s="1"/>
  <c r="Q1875" i="6" s="1"/>
  <c r="F1829" i="6"/>
  <c r="G1829" i="6" s="1"/>
  <c r="F1779" i="6"/>
  <c r="G1779" i="6" s="1"/>
  <c r="F1700" i="6"/>
  <c r="P1700" i="6" s="1"/>
  <c r="Q1700" i="6" s="1"/>
  <c r="F1613" i="6"/>
  <c r="G1613" i="6" s="1"/>
  <c r="F1485" i="6"/>
  <c r="G1485" i="6" s="1"/>
  <c r="F1287" i="6"/>
  <c r="G1287" i="6" s="1"/>
  <c r="AA2027" i="6"/>
  <c r="F2027" i="6"/>
  <c r="G2027" i="6" s="1"/>
  <c r="AA1995" i="6"/>
  <c r="F1995" i="6"/>
  <c r="G1995" i="6" s="1"/>
  <c r="AA1859" i="6"/>
  <c r="F1859" i="6"/>
  <c r="G1859" i="6" s="1"/>
  <c r="AA1851" i="6"/>
  <c r="F1851" i="6"/>
  <c r="P1851" i="6" s="1"/>
  <c r="Q1851" i="6" s="1"/>
  <c r="AA1739" i="6"/>
  <c r="F1739" i="6"/>
  <c r="P1739" i="6" s="1"/>
  <c r="Q1739" i="6" s="1"/>
  <c r="AA1715" i="6"/>
  <c r="F1715" i="6"/>
  <c r="P1715" i="6" s="1"/>
  <c r="Q1715" i="6" s="1"/>
  <c r="AA1611" i="6"/>
  <c r="F1611" i="6"/>
  <c r="G1611" i="6" s="1"/>
  <c r="AA1595" i="6"/>
  <c r="F1595" i="6"/>
  <c r="P1595" i="6" s="1"/>
  <c r="Q1595" i="6" s="1"/>
  <c r="AA1579" i="6"/>
  <c r="F1579" i="6"/>
  <c r="P1579" i="6" s="1"/>
  <c r="Q1579" i="6" s="1"/>
  <c r="AA1555" i="6"/>
  <c r="F1555" i="6"/>
  <c r="P1555" i="6" s="1"/>
  <c r="Q1555" i="6" s="1"/>
  <c r="AA1515" i="6"/>
  <c r="F1515" i="6"/>
  <c r="P1515" i="6" s="1"/>
  <c r="Q1515" i="6" s="1"/>
  <c r="AA1467" i="6"/>
  <c r="F1467" i="6"/>
  <c r="P1467" i="6" s="1"/>
  <c r="Q1467" i="6" s="1"/>
  <c r="AA1411" i="6"/>
  <c r="F1411" i="6"/>
  <c r="G1411" i="6" s="1"/>
  <c r="AA1347" i="6"/>
  <c r="F1347" i="6"/>
  <c r="G1347" i="6" s="1"/>
  <c r="AA1251" i="6"/>
  <c r="F1251" i="6"/>
  <c r="G1251" i="6" s="1"/>
  <c r="AA1035" i="6"/>
  <c r="F1035" i="6"/>
  <c r="G1035" i="6" s="1"/>
  <c r="AA979" i="6"/>
  <c r="F979" i="6"/>
  <c r="G979" i="6" s="1"/>
  <c r="AA915" i="6"/>
  <c r="F915" i="6"/>
  <c r="G915" i="6" s="1"/>
  <c r="AA851" i="6"/>
  <c r="F851" i="6"/>
  <c r="G851" i="6" s="1"/>
  <c r="AA2026" i="6"/>
  <c r="F2026" i="6"/>
  <c r="G2026" i="6" s="1"/>
  <c r="AA1882" i="6"/>
  <c r="F1882" i="6"/>
  <c r="G1882" i="6" s="1"/>
  <c r="AA1866" i="6"/>
  <c r="F1866" i="6"/>
  <c r="P1866" i="6" s="1"/>
  <c r="Q1866" i="6" s="1"/>
  <c r="AA1850" i="6"/>
  <c r="F1850" i="6"/>
  <c r="P1850" i="6" s="1"/>
  <c r="Q1850" i="6" s="1"/>
  <c r="AA1722" i="6"/>
  <c r="F1722" i="6"/>
  <c r="P1722" i="6" s="1"/>
  <c r="Q1722" i="6" s="1"/>
  <c r="AA1714" i="6"/>
  <c r="F1714" i="6"/>
  <c r="P1714" i="6" s="1"/>
  <c r="Q1714" i="6" s="1"/>
  <c r="AA1706" i="6"/>
  <c r="F1706" i="6"/>
  <c r="P1706" i="6" s="1"/>
  <c r="Q1706" i="6" s="1"/>
  <c r="AA1698" i="6"/>
  <c r="F1698" i="6"/>
  <c r="P1698" i="6" s="1"/>
  <c r="Q1698" i="6" s="1"/>
  <c r="AA1682" i="6"/>
  <c r="F1682" i="6"/>
  <c r="G1682" i="6" s="1"/>
  <c r="AA1642" i="6"/>
  <c r="F1642" i="6"/>
  <c r="G1642" i="6" s="1"/>
  <c r="AA1578" i="6"/>
  <c r="F1578" i="6"/>
  <c r="G1578" i="6" s="1"/>
  <c r="AA1466" i="6"/>
  <c r="F1466" i="6"/>
  <c r="G1466" i="6" s="1"/>
  <c r="AA1266" i="6"/>
  <c r="F1266" i="6"/>
  <c r="P1266" i="6" s="1"/>
  <c r="Q1266" i="6" s="1"/>
  <c r="AA1250" i="6"/>
  <c r="F1250" i="6"/>
  <c r="P1250" i="6" s="1"/>
  <c r="Q1250" i="6" s="1"/>
  <c r="AA1234" i="6"/>
  <c r="F1234" i="6"/>
  <c r="G1234" i="6" s="1"/>
  <c r="AA1218" i="6"/>
  <c r="F1218" i="6"/>
  <c r="P1218" i="6" s="1"/>
  <c r="Q1218" i="6" s="1"/>
  <c r="AA1194" i="6"/>
  <c r="F1194" i="6"/>
  <c r="G1194" i="6" s="1"/>
  <c r="AA1170" i="6"/>
  <c r="F1170" i="6"/>
  <c r="G1170" i="6" s="1"/>
  <c r="AA1146" i="6"/>
  <c r="F1146" i="6"/>
  <c r="G1146" i="6" s="1"/>
  <c r="AA1114" i="6"/>
  <c r="F1114" i="6"/>
  <c r="P1114" i="6" s="1"/>
  <c r="Q1114" i="6" s="1"/>
  <c r="AA1050" i="6"/>
  <c r="F1050" i="6"/>
  <c r="G1050" i="6" s="1"/>
  <c r="AA834" i="6"/>
  <c r="F834" i="6"/>
  <c r="G834" i="6" s="1"/>
  <c r="AA802" i="6"/>
  <c r="F802" i="6"/>
  <c r="G802" i="6" s="1"/>
  <c r="AA786" i="6"/>
  <c r="F786" i="6"/>
  <c r="G786" i="6" s="1"/>
  <c r="AA778" i="6"/>
  <c r="F778" i="6"/>
  <c r="P778" i="6" s="1"/>
  <c r="Q778" i="6" s="1"/>
  <c r="AA770" i="6"/>
  <c r="F770" i="6"/>
  <c r="G770" i="6" s="1"/>
  <c r="AA762" i="6"/>
  <c r="F762" i="6"/>
  <c r="G762" i="6" s="1"/>
  <c r="AA746" i="6"/>
  <c r="F746" i="6"/>
  <c r="G746" i="6" s="1"/>
  <c r="AA738" i="6"/>
  <c r="F738" i="6"/>
  <c r="G738" i="6" s="1"/>
  <c r="AA722" i="6"/>
  <c r="F722" i="6"/>
  <c r="G722" i="6" s="1"/>
  <c r="AA650" i="6"/>
  <c r="F650" i="6"/>
  <c r="G650" i="6" s="1"/>
  <c r="F1980" i="6"/>
  <c r="G1980" i="6" s="1"/>
  <c r="F1852" i="6"/>
  <c r="G1852" i="6" s="1"/>
  <c r="AA2031" i="6"/>
  <c r="F2031" i="6"/>
  <c r="P2031" i="6" s="1"/>
  <c r="Q2031" i="6" s="1"/>
  <c r="AA2015" i="6"/>
  <c r="F2015" i="6"/>
  <c r="P2015" i="6" s="1"/>
  <c r="Q2015" i="6" s="1"/>
  <c r="AA1999" i="6"/>
  <c r="F1999" i="6"/>
  <c r="P1999" i="6" s="1"/>
  <c r="Q1999" i="6" s="1"/>
  <c r="AA2030" i="6"/>
  <c r="F2030" i="6"/>
  <c r="G2030" i="6" s="1"/>
  <c r="AA2022" i="6"/>
  <c r="F2022" i="6"/>
  <c r="P2022" i="6" s="1"/>
  <c r="Q2022" i="6" s="1"/>
  <c r="AA2014" i="6"/>
  <c r="F2014" i="6"/>
  <c r="P2014" i="6" s="1"/>
  <c r="Q2014" i="6" s="1"/>
  <c r="AA2006" i="6"/>
  <c r="F2006" i="6"/>
  <c r="P2006" i="6" s="1"/>
  <c r="Q2006" i="6" s="1"/>
  <c r="AA1998" i="6"/>
  <c r="F1998" i="6"/>
  <c r="P1998" i="6" s="1"/>
  <c r="Q1998" i="6" s="1"/>
  <c r="AA1990" i="6"/>
  <c r="F1990" i="6"/>
  <c r="P1990" i="6" s="1"/>
  <c r="Q1990" i="6" s="1"/>
  <c r="AA1982" i="6"/>
  <c r="F1982" i="6"/>
  <c r="P1982" i="6" s="1"/>
  <c r="Q1982" i="6" s="1"/>
  <c r="AA1974" i="6"/>
  <c r="F1974" i="6"/>
  <c r="G1974" i="6" s="1"/>
  <c r="AA1958" i="6"/>
  <c r="F1958" i="6"/>
  <c r="G1958" i="6" s="1"/>
  <c r="AA1950" i="6"/>
  <c r="F1950" i="6"/>
  <c r="G1950" i="6" s="1"/>
  <c r="AA1942" i="6"/>
  <c r="F1942" i="6"/>
  <c r="P1942" i="6" s="1"/>
  <c r="Q1942" i="6" s="1"/>
  <c r="AA1934" i="6"/>
  <c r="F1934" i="6"/>
  <c r="P1934" i="6" s="1"/>
  <c r="Q1934" i="6" s="1"/>
  <c r="AA1918" i="6"/>
  <c r="F1918" i="6"/>
  <c r="P1918" i="6" s="1"/>
  <c r="Q1918" i="6" s="1"/>
  <c r="AA1902" i="6"/>
  <c r="F1902" i="6"/>
  <c r="P1902" i="6" s="1"/>
  <c r="Q1902" i="6" s="1"/>
  <c r="AA1894" i="6"/>
  <c r="F1894" i="6"/>
  <c r="G1894" i="6" s="1"/>
  <c r="AA1886" i="6"/>
  <c r="F1886" i="6"/>
  <c r="G1886" i="6" s="1"/>
  <c r="AA1878" i="6"/>
  <c r="F1878" i="6"/>
  <c r="G1878" i="6" s="1"/>
  <c r="AA1870" i="6"/>
  <c r="F1870" i="6"/>
  <c r="G1870" i="6" s="1"/>
  <c r="AA1862" i="6"/>
  <c r="F1862" i="6"/>
  <c r="P1862" i="6" s="1"/>
  <c r="Q1862" i="6" s="1"/>
  <c r="AA1854" i="6"/>
  <c r="F1854" i="6"/>
  <c r="P1854" i="6" s="1"/>
  <c r="Q1854" i="6" s="1"/>
  <c r="AA1846" i="6"/>
  <c r="F1846" i="6"/>
  <c r="G1846" i="6" s="1"/>
  <c r="AA1838" i="6"/>
  <c r="F1838" i="6"/>
  <c r="P1838" i="6" s="1"/>
  <c r="Q1838" i="6" s="1"/>
  <c r="AA1830" i="6"/>
  <c r="F1830" i="6"/>
  <c r="G1830" i="6" s="1"/>
  <c r="AA1822" i="6"/>
  <c r="F1822" i="6"/>
  <c r="P1822" i="6" s="1"/>
  <c r="Q1822" i="6" s="1"/>
  <c r="AA1798" i="6"/>
  <c r="F1798" i="6"/>
  <c r="P1798" i="6" s="1"/>
  <c r="Q1798" i="6" s="1"/>
  <c r="AA1790" i="6"/>
  <c r="F1790" i="6"/>
  <c r="G1790" i="6" s="1"/>
  <c r="AA1774" i="6"/>
  <c r="F1774" i="6"/>
  <c r="G1774" i="6" s="1"/>
  <c r="AA1766" i="6"/>
  <c r="F1766" i="6"/>
  <c r="G1766" i="6" s="1"/>
  <c r="AA1758" i="6"/>
  <c r="F1758" i="6"/>
  <c r="P1758" i="6" s="1"/>
  <c r="Q1758" i="6" s="1"/>
  <c r="AA1750" i="6"/>
  <c r="F1750" i="6"/>
  <c r="G1750" i="6" s="1"/>
  <c r="AA1742" i="6"/>
  <c r="F1742" i="6"/>
  <c r="G1742" i="6" s="1"/>
  <c r="AA1734" i="6"/>
  <c r="F1734" i="6"/>
  <c r="P1734" i="6" s="1"/>
  <c r="Q1734" i="6" s="1"/>
  <c r="AA1726" i="6"/>
  <c r="F1726" i="6"/>
  <c r="P1726" i="6" s="1"/>
  <c r="Q1726" i="6" s="1"/>
  <c r="AA1718" i="6"/>
  <c r="F1718" i="6"/>
  <c r="G1718" i="6" s="1"/>
  <c r="AA1710" i="6"/>
  <c r="F1710" i="6"/>
  <c r="P1710" i="6" s="1"/>
  <c r="Q1710" i="6" s="1"/>
  <c r="AA1702" i="6"/>
  <c r="F1702" i="6"/>
  <c r="P1702" i="6" s="1"/>
  <c r="Q1702" i="6" s="1"/>
  <c r="AA1694" i="6"/>
  <c r="F1694" i="6"/>
  <c r="G1694" i="6" s="1"/>
  <c r="AA1686" i="6"/>
  <c r="F1686" i="6"/>
  <c r="G1686" i="6" s="1"/>
  <c r="AA1678" i="6"/>
  <c r="F1678" i="6"/>
  <c r="P1678" i="6" s="1"/>
  <c r="Q1678" i="6" s="1"/>
  <c r="AA1670" i="6"/>
  <c r="F1670" i="6"/>
  <c r="G1670" i="6" s="1"/>
  <c r="AA1662" i="6"/>
  <c r="F1662" i="6"/>
  <c r="P1662" i="6" s="1"/>
  <c r="Q1662" i="6" s="1"/>
  <c r="AA1654" i="6"/>
  <c r="F1654" i="6"/>
  <c r="P1654" i="6" s="1"/>
  <c r="Q1654" i="6" s="1"/>
  <c r="AA1646" i="6"/>
  <c r="F1646" i="6"/>
  <c r="P1646" i="6" s="1"/>
  <c r="Q1646" i="6" s="1"/>
  <c r="AA1630" i="6"/>
  <c r="F1630" i="6"/>
  <c r="G1630" i="6" s="1"/>
  <c r="AA1614" i="6"/>
  <c r="F1614" i="6"/>
  <c r="G1614" i="6" s="1"/>
  <c r="AA1606" i="6"/>
  <c r="F1606" i="6"/>
  <c r="P1606" i="6" s="1"/>
  <c r="Q1606" i="6" s="1"/>
  <c r="AA1598" i="6"/>
  <c r="F1598" i="6"/>
  <c r="P1598" i="6" s="1"/>
  <c r="Q1598" i="6" s="1"/>
  <c r="AA1590" i="6"/>
  <c r="F1590" i="6"/>
  <c r="P1590" i="6" s="1"/>
  <c r="Q1590" i="6" s="1"/>
  <c r="AA1582" i="6"/>
  <c r="F1582" i="6"/>
  <c r="P1582" i="6" s="1"/>
  <c r="Q1582" i="6" s="1"/>
  <c r="AA1574" i="6"/>
  <c r="F1574" i="6"/>
  <c r="G1574" i="6" s="1"/>
  <c r="AA1566" i="6"/>
  <c r="F1566" i="6"/>
  <c r="G1566" i="6" s="1"/>
  <c r="AA1558" i="6"/>
  <c r="F1558" i="6"/>
  <c r="P1558" i="6" s="1"/>
  <c r="Q1558" i="6" s="1"/>
  <c r="AA1550" i="6"/>
  <c r="F1550" i="6"/>
  <c r="P1550" i="6" s="1"/>
  <c r="Q1550" i="6" s="1"/>
  <c r="AA1542" i="6"/>
  <c r="F1542" i="6"/>
  <c r="G1542" i="6" s="1"/>
  <c r="F1534" i="6"/>
  <c r="P1534" i="6" s="1"/>
  <c r="Q1534" i="6" s="1"/>
  <c r="AA1534" i="6"/>
  <c r="AA1526" i="6"/>
  <c r="F1526" i="6"/>
  <c r="G1526" i="6" s="1"/>
  <c r="AA1510" i="6"/>
  <c r="F1510" i="6"/>
  <c r="G1510" i="6" s="1"/>
  <c r="AA1502" i="6"/>
  <c r="F1502" i="6"/>
  <c r="P1502" i="6" s="1"/>
  <c r="Q1502" i="6" s="1"/>
  <c r="AA1486" i="6"/>
  <c r="F1486" i="6"/>
  <c r="G1486" i="6" s="1"/>
  <c r="AA1478" i="6"/>
  <c r="F1478" i="6"/>
  <c r="P1478" i="6" s="1"/>
  <c r="Q1478" i="6" s="1"/>
  <c r="AA1470" i="6"/>
  <c r="F1470" i="6"/>
  <c r="G1470" i="6" s="1"/>
  <c r="AA1454" i="6"/>
  <c r="F1454" i="6"/>
  <c r="P1454" i="6" s="1"/>
  <c r="Q1454" i="6" s="1"/>
  <c r="AA1446" i="6"/>
  <c r="F1446" i="6"/>
  <c r="P1446" i="6" s="1"/>
  <c r="Q1446" i="6" s="1"/>
  <c r="AA1438" i="6"/>
  <c r="F1438" i="6"/>
  <c r="G1438" i="6" s="1"/>
  <c r="AA1430" i="6"/>
  <c r="F1430" i="6"/>
  <c r="G1430" i="6" s="1"/>
  <c r="AA1422" i="6"/>
  <c r="F1422" i="6"/>
  <c r="P1422" i="6" s="1"/>
  <c r="Q1422" i="6" s="1"/>
  <c r="AA1414" i="6"/>
  <c r="F1414" i="6"/>
  <c r="G1414" i="6" s="1"/>
  <c r="AA1406" i="6"/>
  <c r="F1406" i="6"/>
  <c r="G1406" i="6" s="1"/>
  <c r="AA1390" i="6"/>
  <c r="F1390" i="6"/>
  <c r="G1390" i="6" s="1"/>
  <c r="AA1382" i="6"/>
  <c r="F1382" i="6"/>
  <c r="P1382" i="6" s="1"/>
  <c r="Q1382" i="6" s="1"/>
  <c r="AA1374" i="6"/>
  <c r="F1374" i="6"/>
  <c r="G1374" i="6" s="1"/>
  <c r="AA1366" i="6"/>
  <c r="F1366" i="6"/>
  <c r="P1366" i="6" s="1"/>
  <c r="Q1366" i="6" s="1"/>
  <c r="AA1358" i="6"/>
  <c r="F1358" i="6"/>
  <c r="P1358" i="6" s="1"/>
  <c r="Q1358" i="6" s="1"/>
  <c r="AA1350" i="6"/>
  <c r="F1350" i="6"/>
  <c r="G1350" i="6" s="1"/>
  <c r="AA1342" i="6"/>
  <c r="F1342" i="6"/>
  <c r="P1342" i="6" s="1"/>
  <c r="Q1342" i="6" s="1"/>
  <c r="AA1334" i="6"/>
  <c r="F1334" i="6"/>
  <c r="G1334" i="6" s="1"/>
  <c r="AA1326" i="6"/>
  <c r="F1326" i="6"/>
  <c r="P1326" i="6" s="1"/>
  <c r="Q1326" i="6" s="1"/>
  <c r="AA1318" i="6"/>
  <c r="F1318" i="6"/>
  <c r="G1318" i="6" s="1"/>
  <c r="AA1310" i="6"/>
  <c r="F1310" i="6"/>
  <c r="P1310" i="6" s="1"/>
  <c r="Q1310" i="6" s="1"/>
  <c r="AA1302" i="6"/>
  <c r="F1302" i="6"/>
  <c r="P1302" i="6" s="1"/>
  <c r="Q1302" i="6" s="1"/>
  <c r="AA1294" i="6"/>
  <c r="F1294" i="6"/>
  <c r="P1294" i="6" s="1"/>
  <c r="Q1294" i="6" s="1"/>
  <c r="AA1270" i="6"/>
  <c r="F1270" i="6"/>
  <c r="P1270" i="6" s="1"/>
  <c r="Q1270" i="6" s="1"/>
  <c r="AA1262" i="6"/>
  <c r="F1262" i="6"/>
  <c r="P1262" i="6" s="1"/>
  <c r="Q1262" i="6" s="1"/>
  <c r="AA1254" i="6"/>
  <c r="F1254" i="6"/>
  <c r="G1254" i="6" s="1"/>
  <c r="AA1246" i="6"/>
  <c r="F1246" i="6"/>
  <c r="G1246" i="6" s="1"/>
  <c r="AA1238" i="6"/>
  <c r="F1238" i="6"/>
  <c r="P1238" i="6" s="1"/>
  <c r="Q1238" i="6" s="1"/>
  <c r="AA1222" i="6"/>
  <c r="F1222" i="6"/>
  <c r="G1222" i="6" s="1"/>
  <c r="AA1214" i="6"/>
  <c r="F1214" i="6"/>
  <c r="P1214" i="6" s="1"/>
  <c r="Q1214" i="6" s="1"/>
  <c r="AA1190" i="6"/>
  <c r="F1190" i="6"/>
  <c r="G1190" i="6" s="1"/>
  <c r="AA1182" i="6"/>
  <c r="F1182" i="6"/>
  <c r="G1182" i="6" s="1"/>
  <c r="AA1174" i="6"/>
  <c r="F1174" i="6"/>
  <c r="G1174" i="6" s="1"/>
  <c r="AA1166" i="6"/>
  <c r="F1166" i="6"/>
  <c r="G1166" i="6" s="1"/>
  <c r="AA1158" i="6"/>
  <c r="F1158" i="6"/>
  <c r="G1158" i="6" s="1"/>
  <c r="AA1150" i="6"/>
  <c r="F1150" i="6"/>
  <c r="G1150" i="6" s="1"/>
  <c r="AA1142" i="6"/>
  <c r="F1142" i="6"/>
  <c r="G1142" i="6" s="1"/>
  <c r="AA1126" i="6"/>
  <c r="F1126" i="6"/>
  <c r="G1126" i="6" s="1"/>
  <c r="AA1118" i="6"/>
  <c r="F1118" i="6"/>
  <c r="G1118" i="6" s="1"/>
  <c r="AA1110" i="6"/>
  <c r="F1110" i="6"/>
  <c r="G1110" i="6" s="1"/>
  <c r="AA1102" i="6"/>
  <c r="F1102" i="6"/>
  <c r="G1102" i="6" s="1"/>
  <c r="AA1094" i="6"/>
  <c r="F1094" i="6"/>
  <c r="G1094" i="6" s="1"/>
  <c r="AA1086" i="6"/>
  <c r="F1086" i="6"/>
  <c r="G1086" i="6" s="1"/>
  <c r="AA1078" i="6"/>
  <c r="F1078" i="6"/>
  <c r="G1078" i="6" s="1"/>
  <c r="AA1070" i="6"/>
  <c r="F1070" i="6"/>
  <c r="G1070" i="6" s="1"/>
  <c r="AA1062" i="6"/>
  <c r="F1062" i="6"/>
  <c r="G1062" i="6" s="1"/>
  <c r="AA1054" i="6"/>
  <c r="F1054" i="6"/>
  <c r="G1054" i="6" s="1"/>
  <c r="AA1046" i="6"/>
  <c r="F1046" i="6"/>
  <c r="G1046" i="6" s="1"/>
  <c r="AA1038" i="6"/>
  <c r="F1038" i="6"/>
  <c r="G1038" i="6" s="1"/>
  <c r="AA1030" i="6"/>
  <c r="F1030" i="6"/>
  <c r="G1030" i="6" s="1"/>
  <c r="AA1022" i="6"/>
  <c r="F1022" i="6"/>
  <c r="G1022" i="6" s="1"/>
  <c r="AA1014" i="6"/>
  <c r="F1014" i="6"/>
  <c r="G1014" i="6" s="1"/>
  <c r="AA1006" i="6"/>
  <c r="F1006" i="6"/>
  <c r="G1006" i="6" s="1"/>
  <c r="AA998" i="6"/>
  <c r="F998" i="6"/>
  <c r="G998" i="6" s="1"/>
  <c r="AA990" i="6"/>
  <c r="F990" i="6"/>
  <c r="G990" i="6" s="1"/>
  <c r="AA982" i="6"/>
  <c r="F982" i="6"/>
  <c r="G982" i="6" s="1"/>
  <c r="AA966" i="6"/>
  <c r="F966" i="6"/>
  <c r="G966" i="6" s="1"/>
  <c r="AA958" i="6"/>
  <c r="F958" i="6"/>
  <c r="G958" i="6" s="1"/>
  <c r="AA950" i="6"/>
  <c r="F950" i="6"/>
  <c r="G950" i="6" s="1"/>
  <c r="AA942" i="6"/>
  <c r="F942" i="6"/>
  <c r="G942" i="6" s="1"/>
  <c r="AA934" i="6"/>
  <c r="F934" i="6"/>
  <c r="G934" i="6" s="1"/>
  <c r="AA926" i="6"/>
  <c r="F926" i="6"/>
  <c r="G926" i="6" s="1"/>
  <c r="AA918" i="6"/>
  <c r="F918" i="6"/>
  <c r="G918" i="6" s="1"/>
  <c r="AA902" i="6"/>
  <c r="F902" i="6"/>
  <c r="G902" i="6" s="1"/>
  <c r="AA894" i="6"/>
  <c r="F894" i="6"/>
  <c r="G894" i="6" s="1"/>
  <c r="AA886" i="6"/>
  <c r="F886" i="6"/>
  <c r="G886" i="6" s="1"/>
  <c r="AA878" i="6"/>
  <c r="F878" i="6"/>
  <c r="G878" i="6" s="1"/>
  <c r="AA870" i="6"/>
  <c r="F870" i="6"/>
  <c r="P870" i="6" s="1"/>
  <c r="Q870" i="6" s="1"/>
  <c r="AA862" i="6"/>
  <c r="F862" i="6"/>
  <c r="G862" i="6" s="1"/>
  <c r="AA854" i="6"/>
  <c r="F854" i="6"/>
  <c r="G854" i="6" s="1"/>
  <c r="AA846" i="6"/>
  <c r="F846" i="6"/>
  <c r="G846" i="6" s="1"/>
  <c r="AA838" i="6"/>
  <c r="F838" i="6"/>
  <c r="G838" i="6" s="1"/>
  <c r="AA830" i="6"/>
  <c r="F830" i="6"/>
  <c r="G830" i="6" s="1"/>
  <c r="AA814" i="6"/>
  <c r="F814" i="6"/>
  <c r="G814" i="6" s="1"/>
  <c r="AA806" i="6"/>
  <c r="F806" i="6"/>
  <c r="G806" i="6" s="1"/>
  <c r="AA798" i="6"/>
  <c r="F798" i="6"/>
  <c r="G798" i="6" s="1"/>
  <c r="AA790" i="6"/>
  <c r="F790" i="6"/>
  <c r="G790" i="6" s="1"/>
  <c r="AA782" i="6"/>
  <c r="F782" i="6"/>
  <c r="G782" i="6" s="1"/>
  <c r="AA774" i="6"/>
  <c r="F774" i="6"/>
  <c r="G774" i="6" s="1"/>
  <c r="AA766" i="6"/>
  <c r="F766" i="6"/>
  <c r="G766" i="6" s="1"/>
  <c r="AA758" i="6"/>
  <c r="F758" i="6"/>
  <c r="G758" i="6" s="1"/>
  <c r="AA750" i="6"/>
  <c r="F750" i="6"/>
  <c r="G750" i="6" s="1"/>
  <c r="AA742" i="6"/>
  <c r="F742" i="6"/>
  <c r="G742" i="6" s="1"/>
  <c r="AA734" i="6"/>
  <c r="F734" i="6"/>
  <c r="G734" i="6" s="1"/>
  <c r="AA726" i="6"/>
  <c r="F726" i="6"/>
  <c r="G726" i="6" s="1"/>
  <c r="AA718" i="6"/>
  <c r="F718" i="6"/>
  <c r="G718" i="6" s="1"/>
  <c r="AA710" i="6"/>
  <c r="F710" i="6"/>
  <c r="G710" i="6" s="1"/>
  <c r="AA702" i="6"/>
  <c r="F702" i="6"/>
  <c r="G702" i="6" s="1"/>
  <c r="AA694" i="6"/>
  <c r="F694" i="6"/>
  <c r="G694" i="6" s="1"/>
  <c r="AA686" i="6"/>
  <c r="F686" i="6"/>
  <c r="G686" i="6" s="1"/>
  <c r="AA678" i="6"/>
  <c r="F678" i="6"/>
  <c r="G678" i="6" s="1"/>
  <c r="AA670" i="6"/>
  <c r="F670" i="6"/>
  <c r="G670" i="6" s="1"/>
  <c r="AA662" i="6"/>
  <c r="F662" i="6"/>
  <c r="G662" i="6" s="1"/>
  <c r="AA654" i="6"/>
  <c r="F654" i="6"/>
  <c r="G654" i="6" s="1"/>
  <c r="AA646" i="6"/>
  <c r="F646" i="6"/>
  <c r="G646" i="6" s="1"/>
  <c r="AA638" i="6"/>
  <c r="F638" i="6"/>
  <c r="G638" i="6" s="1"/>
  <c r="AA630" i="6"/>
  <c r="F630" i="6"/>
  <c r="G630" i="6" s="1"/>
  <c r="AA614" i="6"/>
  <c r="F614" i="6"/>
  <c r="G614" i="6" s="1"/>
  <c r="AA606" i="6"/>
  <c r="F606" i="6"/>
  <c r="G606" i="6" s="1"/>
  <c r="AA598" i="6"/>
  <c r="F598" i="6"/>
  <c r="G598" i="6" s="1"/>
  <c r="AA590" i="6"/>
  <c r="F590" i="6"/>
  <c r="G590" i="6" s="1"/>
  <c r="AA582" i="6"/>
  <c r="F582" i="6"/>
  <c r="G582" i="6" s="1"/>
  <c r="AA574" i="6"/>
  <c r="F574" i="6"/>
  <c r="G574" i="6" s="1"/>
  <c r="AA566" i="6"/>
  <c r="F566" i="6"/>
  <c r="G566" i="6" s="1"/>
  <c r="AA550" i="6"/>
  <c r="F550" i="6"/>
  <c r="G550" i="6" s="1"/>
  <c r="AA534" i="6"/>
  <c r="F534" i="6"/>
  <c r="G534" i="6" s="1"/>
  <c r="AA526" i="6"/>
  <c r="F526" i="6"/>
  <c r="G526" i="6" s="1"/>
  <c r="AA1633" i="6"/>
  <c r="F2002" i="6"/>
  <c r="P2002" i="6" s="1"/>
  <c r="Q2002" i="6" s="1"/>
  <c r="F1959" i="6"/>
  <c r="G1959" i="6" s="1"/>
  <c r="F1916" i="6"/>
  <c r="G1916" i="6" s="1"/>
  <c r="F1828" i="6"/>
  <c r="G1828" i="6" s="1"/>
  <c r="F1776" i="6"/>
  <c r="G1776" i="6" s="1"/>
  <c r="F1699" i="6"/>
  <c r="G1699" i="6" s="1"/>
  <c r="F1612" i="6"/>
  <c r="G1612" i="6" s="1"/>
  <c r="F1484" i="6"/>
  <c r="P1484" i="6" s="1"/>
  <c r="Q1484" i="6" s="1"/>
  <c r="F1286" i="6"/>
  <c r="G1286" i="6" s="1"/>
  <c r="F818" i="6"/>
  <c r="G818" i="6" s="1"/>
  <c r="AA1987" i="6"/>
  <c r="F1987" i="6"/>
  <c r="P1987" i="6" s="1"/>
  <c r="Q1987" i="6" s="1"/>
  <c r="AA1947" i="6"/>
  <c r="F1947" i="6"/>
  <c r="G1947" i="6" s="1"/>
  <c r="AA1547" i="6"/>
  <c r="F1547" i="6"/>
  <c r="G1547" i="6" s="1"/>
  <c r="AA1523" i="6"/>
  <c r="F1523" i="6"/>
  <c r="P1523" i="6" s="1"/>
  <c r="Q1523" i="6" s="1"/>
  <c r="AA1499" i="6"/>
  <c r="F1499" i="6"/>
  <c r="G1499" i="6" s="1"/>
  <c r="AA1459" i="6"/>
  <c r="F1459" i="6"/>
  <c r="G1459" i="6" s="1"/>
  <c r="AA1435" i="6"/>
  <c r="F1435" i="6"/>
  <c r="P1435" i="6" s="1"/>
  <c r="Q1435" i="6" s="1"/>
  <c r="AA1395" i="6"/>
  <c r="F1395" i="6"/>
  <c r="G1395" i="6" s="1"/>
  <c r="AA1379" i="6"/>
  <c r="F1379" i="6"/>
  <c r="P1379" i="6" s="1"/>
  <c r="Q1379" i="6" s="1"/>
  <c r="AA1339" i="6"/>
  <c r="F1339" i="6"/>
  <c r="P1339" i="6" s="1"/>
  <c r="Q1339" i="6" s="1"/>
  <c r="AA1315" i="6"/>
  <c r="F1315" i="6"/>
  <c r="P1315" i="6" s="1"/>
  <c r="Q1315" i="6" s="1"/>
  <c r="AA1299" i="6"/>
  <c r="F1299" i="6"/>
  <c r="G1299" i="6" s="1"/>
  <c r="AA1283" i="6"/>
  <c r="F1283" i="6"/>
  <c r="G1283" i="6" s="1"/>
  <c r="AA1259" i="6"/>
  <c r="F1259" i="6"/>
  <c r="P1259" i="6" s="1"/>
  <c r="Q1259" i="6" s="1"/>
  <c r="AA1235" i="6"/>
  <c r="F1235" i="6"/>
  <c r="P1235" i="6" s="1"/>
  <c r="Q1235" i="6" s="1"/>
  <c r="AA1227" i="6"/>
  <c r="F1227" i="6"/>
  <c r="P1227" i="6" s="1"/>
  <c r="Q1227" i="6" s="1"/>
  <c r="AA1219" i="6"/>
  <c r="F1219" i="6"/>
  <c r="G1219" i="6" s="1"/>
  <c r="AA1195" i="6"/>
  <c r="F1195" i="6"/>
  <c r="G1195" i="6" s="1"/>
  <c r="AA1187" i="6"/>
  <c r="F1187" i="6"/>
  <c r="G1187" i="6" s="1"/>
  <c r="AA1171" i="6"/>
  <c r="F1171" i="6"/>
  <c r="G1171" i="6" s="1"/>
  <c r="AA1155" i="6"/>
  <c r="F1155" i="6"/>
  <c r="G1155" i="6" s="1"/>
  <c r="AA1139" i="6"/>
  <c r="F1139" i="6"/>
  <c r="G1139" i="6" s="1"/>
  <c r="AA1123" i="6"/>
  <c r="F1123" i="6"/>
  <c r="G1123" i="6" s="1"/>
  <c r="AA1107" i="6"/>
  <c r="F1107" i="6"/>
  <c r="G1107" i="6" s="1"/>
  <c r="AA1067" i="6"/>
  <c r="F1067" i="6"/>
  <c r="G1067" i="6" s="1"/>
  <c r="AA1027" i="6"/>
  <c r="F1027" i="6"/>
  <c r="G1027" i="6" s="1"/>
  <c r="AA987" i="6"/>
  <c r="F987" i="6"/>
  <c r="G987" i="6" s="1"/>
  <c r="AA955" i="6"/>
  <c r="F955" i="6"/>
  <c r="G955" i="6" s="1"/>
  <c r="AA923" i="6"/>
  <c r="F923" i="6"/>
  <c r="G923" i="6" s="1"/>
  <c r="AA899" i="6"/>
  <c r="F899" i="6"/>
  <c r="G899" i="6" s="1"/>
  <c r="AA843" i="6"/>
  <c r="F843" i="6"/>
  <c r="G843" i="6" s="1"/>
  <c r="AA1986" i="6"/>
  <c r="F1986" i="6"/>
  <c r="G1986" i="6" s="1"/>
  <c r="AA1962" i="6"/>
  <c r="F1962" i="6"/>
  <c r="G1962" i="6" s="1"/>
  <c r="AA1922" i="6"/>
  <c r="F1922" i="6"/>
  <c r="G1922" i="6" s="1"/>
  <c r="AA1786" i="6"/>
  <c r="F1786" i="6"/>
  <c r="P1786" i="6" s="1"/>
  <c r="Q1786" i="6" s="1"/>
  <c r="AA1778" i="6"/>
  <c r="F1778" i="6"/>
  <c r="G1778" i="6" s="1"/>
  <c r="AA1674" i="6"/>
  <c r="F1674" i="6"/>
  <c r="P1674" i="6" s="1"/>
  <c r="Q1674" i="6" s="1"/>
  <c r="AA1666" i="6"/>
  <c r="F1666" i="6"/>
  <c r="G1666" i="6" s="1"/>
  <c r="AA1634" i="6"/>
  <c r="F1634" i="6"/>
  <c r="G1634" i="6" s="1"/>
  <c r="AA1618" i="6"/>
  <c r="F1618" i="6"/>
  <c r="P1618" i="6" s="1"/>
  <c r="Q1618" i="6" s="1"/>
  <c r="AA1594" i="6"/>
  <c r="F1594" i="6"/>
  <c r="G1594" i="6" s="1"/>
  <c r="F1570" i="6"/>
  <c r="P1570" i="6" s="1"/>
  <c r="Q1570" i="6" s="1"/>
  <c r="AA1570" i="6"/>
  <c r="AA1554" i="6"/>
  <c r="F1554" i="6"/>
  <c r="G1554" i="6" s="1"/>
  <c r="AA1530" i="6"/>
  <c r="F1530" i="6"/>
  <c r="G1530" i="6" s="1"/>
  <c r="AA1514" i="6"/>
  <c r="F1514" i="6"/>
  <c r="G1514" i="6" s="1"/>
  <c r="AA1490" i="6"/>
  <c r="F1490" i="6"/>
  <c r="P1490" i="6" s="1"/>
  <c r="Q1490" i="6" s="1"/>
  <c r="AA1458" i="6"/>
  <c r="F1458" i="6"/>
  <c r="P1458" i="6" s="1"/>
  <c r="Q1458" i="6" s="1"/>
  <c r="AA1442" i="6"/>
  <c r="F1442" i="6"/>
  <c r="P1442" i="6" s="1"/>
  <c r="Q1442" i="6" s="1"/>
  <c r="F1426" i="6"/>
  <c r="G1426" i="6" s="1"/>
  <c r="AA1426" i="6"/>
  <c r="AA1410" i="6"/>
  <c r="F1410" i="6"/>
  <c r="P1410" i="6" s="1"/>
  <c r="Q1410" i="6" s="1"/>
  <c r="AA1386" i="6"/>
  <c r="F1386" i="6"/>
  <c r="P1386" i="6" s="1"/>
  <c r="Q1386" i="6" s="1"/>
  <c r="AA1370" i="6"/>
  <c r="F1370" i="6"/>
  <c r="P1370" i="6" s="1"/>
  <c r="Q1370" i="6" s="1"/>
  <c r="F1354" i="6"/>
  <c r="G1354" i="6" s="1"/>
  <c r="AA1354" i="6"/>
  <c r="AA1338" i="6"/>
  <c r="F1338" i="6"/>
  <c r="G1338" i="6" s="1"/>
  <c r="AA1314" i="6"/>
  <c r="F1314" i="6"/>
  <c r="P1314" i="6" s="1"/>
  <c r="Q1314" i="6" s="1"/>
  <c r="AA1306" i="6"/>
  <c r="F1306" i="6"/>
  <c r="G1306" i="6" s="1"/>
  <c r="AA1298" i="6"/>
  <c r="F1298" i="6"/>
  <c r="G1298" i="6" s="1"/>
  <c r="AA1274" i="6"/>
  <c r="F1274" i="6"/>
  <c r="P1274" i="6" s="1"/>
  <c r="Q1274" i="6" s="1"/>
  <c r="AA1210" i="6"/>
  <c r="F1210" i="6"/>
  <c r="G1210" i="6" s="1"/>
  <c r="AA1066" i="6"/>
  <c r="F1066" i="6"/>
  <c r="G1066" i="6" s="1"/>
  <c r="AA1042" i="6"/>
  <c r="F1042" i="6"/>
  <c r="G1042" i="6" s="1"/>
  <c r="AA1018" i="6"/>
  <c r="F1018" i="6"/>
  <c r="G1018" i="6" s="1"/>
  <c r="AA1002" i="6"/>
  <c r="F1002" i="6"/>
  <c r="G1002" i="6" s="1"/>
  <c r="AA978" i="6"/>
  <c r="F978" i="6"/>
  <c r="G978" i="6" s="1"/>
  <c r="AA962" i="6"/>
  <c r="F962" i="6"/>
  <c r="G962" i="6" s="1"/>
  <c r="AA946" i="6"/>
  <c r="F946" i="6"/>
  <c r="G946" i="6" s="1"/>
  <c r="AA930" i="6"/>
  <c r="F930" i="6"/>
  <c r="G930" i="6" s="1"/>
  <c r="AA794" i="6"/>
  <c r="F794" i="6"/>
  <c r="G794" i="6" s="1"/>
  <c r="AA754" i="6"/>
  <c r="F754" i="6"/>
  <c r="G754" i="6" s="1"/>
  <c r="AA610" i="6"/>
  <c r="F610" i="6"/>
  <c r="G610" i="6" s="1"/>
  <c r="AA2021" i="6"/>
  <c r="F2021" i="6"/>
  <c r="G2021" i="6" s="1"/>
  <c r="F2005" i="6"/>
  <c r="P2005" i="6" s="1"/>
  <c r="Q2005" i="6" s="1"/>
  <c r="AA2005" i="6"/>
  <c r="AA1997" i="6"/>
  <c r="F1997" i="6"/>
  <c r="P1997" i="6" s="1"/>
  <c r="Q1997" i="6" s="1"/>
  <c r="AA1989" i="6"/>
  <c r="F1989" i="6"/>
  <c r="G1989" i="6" s="1"/>
  <c r="AA1973" i="6"/>
  <c r="F1973" i="6"/>
  <c r="P1973" i="6" s="1"/>
  <c r="Q1973" i="6" s="1"/>
  <c r="AA1965" i="6"/>
  <c r="F1965" i="6"/>
  <c r="G1965" i="6" s="1"/>
  <c r="AA1957" i="6"/>
  <c r="F1957" i="6"/>
  <c r="P1957" i="6" s="1"/>
  <c r="Q1957" i="6" s="1"/>
  <c r="AA1941" i="6"/>
  <c r="F1941" i="6"/>
  <c r="G1941" i="6" s="1"/>
  <c r="AA1933" i="6"/>
  <c r="F1933" i="6"/>
  <c r="G1933" i="6" s="1"/>
  <c r="AA1925" i="6"/>
  <c r="F1925" i="6"/>
  <c r="P1925" i="6" s="1"/>
  <c r="Q1925" i="6" s="1"/>
  <c r="AA1901" i="6"/>
  <c r="F1901" i="6"/>
  <c r="G1901" i="6" s="1"/>
  <c r="AA1893" i="6"/>
  <c r="F1893" i="6"/>
  <c r="P1893" i="6" s="1"/>
  <c r="Q1893" i="6" s="1"/>
  <c r="AA1877" i="6"/>
  <c r="F1877" i="6"/>
  <c r="G1877" i="6" s="1"/>
  <c r="AA1869" i="6"/>
  <c r="F1869" i="6"/>
  <c r="P1869" i="6" s="1"/>
  <c r="Q1869" i="6" s="1"/>
  <c r="AA1861" i="6"/>
  <c r="F1861" i="6"/>
  <c r="P1861" i="6" s="1"/>
  <c r="Q1861" i="6" s="1"/>
  <c r="AA1845" i="6"/>
  <c r="F1845" i="6"/>
  <c r="G1845" i="6" s="1"/>
  <c r="AA1837" i="6"/>
  <c r="F1837" i="6"/>
  <c r="G1837" i="6" s="1"/>
  <c r="AA1821" i="6"/>
  <c r="F1821" i="6"/>
  <c r="G1821" i="6" s="1"/>
  <c r="AA1813" i="6"/>
  <c r="F1813" i="6"/>
  <c r="G1813" i="6" s="1"/>
  <c r="AA1805" i="6"/>
  <c r="F1805" i="6"/>
  <c r="P1805" i="6" s="1"/>
  <c r="Q1805" i="6" s="1"/>
  <c r="AA1797" i="6"/>
  <c r="F1797" i="6"/>
  <c r="P1797" i="6" s="1"/>
  <c r="Q1797" i="6" s="1"/>
  <c r="AA1781" i="6"/>
  <c r="F1781" i="6"/>
  <c r="P1781" i="6" s="1"/>
  <c r="Q1781" i="6" s="1"/>
  <c r="AA1773" i="6"/>
  <c r="F1773" i="6"/>
  <c r="G1773" i="6" s="1"/>
  <c r="AA1757" i="6"/>
  <c r="F1757" i="6"/>
  <c r="G1757" i="6" s="1"/>
  <c r="AA1749" i="6"/>
  <c r="F1749" i="6"/>
  <c r="P1749" i="6" s="1"/>
  <c r="Q1749" i="6" s="1"/>
  <c r="AA1733" i="6"/>
  <c r="F1733" i="6"/>
  <c r="G1733" i="6" s="1"/>
  <c r="AA1725" i="6"/>
  <c r="F1725" i="6"/>
  <c r="P1725" i="6" s="1"/>
  <c r="Q1725" i="6" s="1"/>
  <c r="AA1709" i="6"/>
  <c r="F1709" i="6"/>
  <c r="G1709" i="6" s="1"/>
  <c r="AA1701" i="6"/>
  <c r="F1701" i="6"/>
  <c r="P1701" i="6" s="1"/>
  <c r="Q1701" i="6" s="1"/>
  <c r="AA1693" i="6"/>
  <c r="F1693" i="6"/>
  <c r="G1693" i="6" s="1"/>
  <c r="AA1685" i="6"/>
  <c r="F1685" i="6"/>
  <c r="G1685" i="6" s="1"/>
  <c r="AA1669" i="6"/>
  <c r="F1669" i="6"/>
  <c r="P1669" i="6" s="1"/>
  <c r="Q1669" i="6" s="1"/>
  <c r="AA1661" i="6"/>
  <c r="F1661" i="6"/>
  <c r="P1661" i="6" s="1"/>
  <c r="Q1661" i="6" s="1"/>
  <c r="AA1637" i="6"/>
  <c r="F1637" i="6"/>
  <c r="G1637" i="6" s="1"/>
  <c r="AA1629" i="6"/>
  <c r="F1629" i="6"/>
  <c r="G1629" i="6" s="1"/>
  <c r="F1621" i="6"/>
  <c r="G1621" i="6" s="1"/>
  <c r="AA1621" i="6"/>
  <c r="AA1605" i="6"/>
  <c r="F1605" i="6"/>
  <c r="G1605" i="6" s="1"/>
  <c r="AA1597" i="6"/>
  <c r="F1597" i="6"/>
  <c r="P1597" i="6" s="1"/>
  <c r="Q1597" i="6" s="1"/>
  <c r="AA1589" i="6"/>
  <c r="F1589" i="6"/>
  <c r="G1589" i="6" s="1"/>
  <c r="AA1573" i="6"/>
  <c r="F1573" i="6"/>
  <c r="P1573" i="6" s="1"/>
  <c r="Q1573" i="6" s="1"/>
  <c r="AA1565" i="6"/>
  <c r="F1565" i="6"/>
  <c r="P1565" i="6" s="1"/>
  <c r="Q1565" i="6" s="1"/>
  <c r="AA1557" i="6"/>
  <c r="F1557" i="6"/>
  <c r="G1557" i="6" s="1"/>
  <c r="AA1541" i="6"/>
  <c r="F1541" i="6"/>
  <c r="P1541" i="6" s="1"/>
  <c r="Q1541" i="6" s="1"/>
  <c r="AA1525" i="6"/>
  <c r="F1525" i="6"/>
  <c r="G1525" i="6" s="1"/>
  <c r="AA1509" i="6"/>
  <c r="F1509" i="6"/>
  <c r="G1509" i="6" s="1"/>
  <c r="AA1501" i="6"/>
  <c r="F1501" i="6"/>
  <c r="G1501" i="6" s="1"/>
  <c r="AA1477" i="6"/>
  <c r="F1477" i="6"/>
  <c r="G1477" i="6" s="1"/>
  <c r="AA1469" i="6"/>
  <c r="F1469" i="6"/>
  <c r="G1469" i="6" s="1"/>
  <c r="AA1461" i="6"/>
  <c r="F1461" i="6"/>
  <c r="G1461" i="6" s="1"/>
  <c r="AA1453" i="6"/>
  <c r="F1453" i="6"/>
  <c r="G1453" i="6" s="1"/>
  <c r="AA1445" i="6"/>
  <c r="F1445" i="6"/>
  <c r="G1445" i="6" s="1"/>
  <c r="AA1437" i="6"/>
  <c r="F1437" i="6"/>
  <c r="G1437" i="6" s="1"/>
  <c r="AA1429" i="6"/>
  <c r="F1429" i="6"/>
  <c r="P1429" i="6" s="1"/>
  <c r="Q1429" i="6" s="1"/>
  <c r="F1421" i="6"/>
  <c r="G1421" i="6" s="1"/>
  <c r="AA1421" i="6"/>
  <c r="AA1413" i="6"/>
  <c r="F1413" i="6"/>
  <c r="P1413" i="6" s="1"/>
  <c r="Q1413" i="6" s="1"/>
  <c r="AA1405" i="6"/>
  <c r="F1405" i="6"/>
  <c r="G1405" i="6" s="1"/>
  <c r="AA1397" i="6"/>
  <c r="F1397" i="6"/>
  <c r="P1397" i="6" s="1"/>
  <c r="Q1397" i="6" s="1"/>
  <c r="AA1389" i="6"/>
  <c r="F1389" i="6"/>
  <c r="G1389" i="6" s="1"/>
  <c r="AA1381" i="6"/>
  <c r="F1381" i="6"/>
  <c r="P1381" i="6" s="1"/>
  <c r="Q1381" i="6" s="1"/>
  <c r="AA1373" i="6"/>
  <c r="F1373" i="6"/>
  <c r="P1373" i="6" s="1"/>
  <c r="Q1373" i="6" s="1"/>
  <c r="AA1365" i="6"/>
  <c r="F1365" i="6"/>
  <c r="G1365" i="6" s="1"/>
  <c r="AA1357" i="6"/>
  <c r="F1357" i="6"/>
  <c r="G1357" i="6" s="1"/>
  <c r="AA1341" i="6"/>
  <c r="F1341" i="6"/>
  <c r="P1341" i="6" s="1"/>
  <c r="Q1341" i="6" s="1"/>
  <c r="AA1333" i="6"/>
  <c r="F1333" i="6"/>
  <c r="G1333" i="6" s="1"/>
  <c r="AA1325" i="6"/>
  <c r="F1325" i="6"/>
  <c r="G1325" i="6" s="1"/>
  <c r="AA1317" i="6"/>
  <c r="F1317" i="6"/>
  <c r="P1317" i="6" s="1"/>
  <c r="Q1317" i="6" s="1"/>
  <c r="AA1309" i="6"/>
  <c r="F1309" i="6"/>
  <c r="G1309" i="6" s="1"/>
  <c r="AA1301" i="6"/>
  <c r="F1301" i="6"/>
  <c r="G1301" i="6" s="1"/>
  <c r="AA1293" i="6"/>
  <c r="F1293" i="6"/>
  <c r="G1293" i="6" s="1"/>
  <c r="AA1285" i="6"/>
  <c r="F1285" i="6"/>
  <c r="G1285" i="6" s="1"/>
  <c r="AA1269" i="6"/>
  <c r="F1269" i="6"/>
  <c r="P1269" i="6" s="1"/>
  <c r="Q1269" i="6" s="1"/>
  <c r="AA1261" i="6"/>
  <c r="F1261" i="6"/>
  <c r="G1261" i="6" s="1"/>
  <c r="AA1253" i="6"/>
  <c r="F1253" i="6"/>
  <c r="P1253" i="6" s="1"/>
  <c r="Q1253" i="6" s="1"/>
  <c r="AA1245" i="6"/>
  <c r="F1245" i="6"/>
  <c r="G1245" i="6" s="1"/>
  <c r="AA1237" i="6"/>
  <c r="F1237" i="6"/>
  <c r="G1237" i="6" s="1"/>
  <c r="AA1229" i="6"/>
  <c r="F1229" i="6"/>
  <c r="P1229" i="6" s="1"/>
  <c r="Q1229" i="6" s="1"/>
  <c r="AA1221" i="6"/>
  <c r="F1221" i="6"/>
  <c r="G1221" i="6" s="1"/>
  <c r="AA1213" i="6"/>
  <c r="F1213" i="6"/>
  <c r="G1213" i="6" s="1"/>
  <c r="AA1197" i="6"/>
  <c r="F1197" i="6"/>
  <c r="G1197" i="6" s="1"/>
  <c r="AA1189" i="6"/>
  <c r="F1189" i="6"/>
  <c r="G1189" i="6" s="1"/>
  <c r="AA1181" i="6"/>
  <c r="F1181" i="6"/>
  <c r="G1181" i="6" s="1"/>
  <c r="AA1173" i="6"/>
  <c r="F1173" i="6"/>
  <c r="G1173" i="6" s="1"/>
  <c r="AA1165" i="6"/>
  <c r="F1165" i="6"/>
  <c r="G1165" i="6" s="1"/>
  <c r="AA1157" i="6"/>
  <c r="F1157" i="6"/>
  <c r="G1157" i="6" s="1"/>
  <c r="AA1149" i="6"/>
  <c r="F1149" i="6"/>
  <c r="G1149" i="6" s="1"/>
  <c r="AA1141" i="6"/>
  <c r="F1141" i="6"/>
  <c r="G1141" i="6" s="1"/>
  <c r="F1133" i="6"/>
  <c r="G1133" i="6" s="1"/>
  <c r="AA1133" i="6"/>
  <c r="AA1125" i="6"/>
  <c r="F1125" i="6"/>
  <c r="G1125" i="6" s="1"/>
  <c r="AA1117" i="6"/>
  <c r="F1117" i="6"/>
  <c r="G1117" i="6" s="1"/>
  <c r="AA1109" i="6"/>
  <c r="F1109" i="6"/>
  <c r="G1109" i="6" s="1"/>
  <c r="AA1101" i="6"/>
  <c r="F1101" i="6"/>
  <c r="G1101" i="6" s="1"/>
  <c r="AA1093" i="6"/>
  <c r="F1093" i="6"/>
  <c r="G1093" i="6" s="1"/>
  <c r="AA1085" i="6"/>
  <c r="F1085" i="6"/>
  <c r="P1085" i="6" s="1"/>
  <c r="Q1085" i="6" s="1"/>
  <c r="AA1077" i="6"/>
  <c r="F1077" i="6"/>
  <c r="G1077" i="6" s="1"/>
  <c r="AA1069" i="6"/>
  <c r="F1069" i="6"/>
  <c r="G1069" i="6" s="1"/>
  <c r="F1061" i="6"/>
  <c r="G1061" i="6" s="1"/>
  <c r="AA1061" i="6"/>
  <c r="AA1053" i="6"/>
  <c r="F1053" i="6"/>
  <c r="G1053" i="6" s="1"/>
  <c r="AA1045" i="6"/>
  <c r="F1045" i="6"/>
  <c r="G1045" i="6" s="1"/>
  <c r="AA1037" i="6"/>
  <c r="F1037" i="6"/>
  <c r="G1037" i="6" s="1"/>
  <c r="AA1029" i="6"/>
  <c r="F1029" i="6"/>
  <c r="G1029" i="6" s="1"/>
  <c r="AA1021" i="6"/>
  <c r="F1021" i="6"/>
  <c r="G1021" i="6" s="1"/>
  <c r="AA1013" i="6"/>
  <c r="F1013" i="6"/>
  <c r="G1013" i="6" s="1"/>
  <c r="AA1005" i="6"/>
  <c r="F1005" i="6"/>
  <c r="G1005" i="6" s="1"/>
  <c r="AA997" i="6"/>
  <c r="F997" i="6"/>
  <c r="G997" i="6" s="1"/>
  <c r="AA989" i="6"/>
  <c r="F989" i="6"/>
  <c r="G989" i="6" s="1"/>
  <c r="F981" i="6"/>
  <c r="G981" i="6" s="1"/>
  <c r="AA981" i="6"/>
  <c r="AA965" i="6"/>
  <c r="F965" i="6"/>
  <c r="G965" i="6" s="1"/>
  <c r="AA957" i="6"/>
  <c r="F957" i="6"/>
  <c r="G957" i="6" s="1"/>
  <c r="AA949" i="6"/>
  <c r="F949" i="6"/>
  <c r="G949" i="6" s="1"/>
  <c r="AA941" i="6"/>
  <c r="F941" i="6"/>
  <c r="G941" i="6" s="1"/>
  <c r="AA933" i="6"/>
  <c r="F933" i="6"/>
  <c r="G933" i="6" s="1"/>
  <c r="AA925" i="6"/>
  <c r="F925" i="6"/>
  <c r="G925" i="6" s="1"/>
  <c r="AA917" i="6"/>
  <c r="F917" i="6"/>
  <c r="G917" i="6" s="1"/>
  <c r="AA909" i="6"/>
  <c r="F909" i="6"/>
  <c r="G909" i="6" s="1"/>
  <c r="AA901" i="6"/>
  <c r="F901" i="6"/>
  <c r="G901" i="6" s="1"/>
  <c r="AA893" i="6"/>
  <c r="F893" i="6"/>
  <c r="G893" i="6" s="1"/>
  <c r="AA885" i="6"/>
  <c r="F885" i="6"/>
  <c r="G885" i="6" s="1"/>
  <c r="F877" i="6"/>
  <c r="G877" i="6" s="1"/>
  <c r="AA877" i="6"/>
  <c r="AA869" i="6"/>
  <c r="F869" i="6"/>
  <c r="G869" i="6" s="1"/>
  <c r="AA861" i="6"/>
  <c r="F861" i="6"/>
  <c r="G861" i="6" s="1"/>
  <c r="AA845" i="6"/>
  <c r="F845" i="6"/>
  <c r="G845" i="6" s="1"/>
  <c r="AA837" i="6"/>
  <c r="F837" i="6"/>
  <c r="G837" i="6" s="1"/>
  <c r="AA829" i="6"/>
  <c r="F829" i="6"/>
  <c r="G829" i="6" s="1"/>
  <c r="AA821" i="6"/>
  <c r="F821" i="6"/>
  <c r="G821" i="6" s="1"/>
  <c r="AA805" i="6"/>
  <c r="F805" i="6"/>
  <c r="G805" i="6" s="1"/>
  <c r="AA797" i="6"/>
  <c r="F797" i="6"/>
  <c r="G797" i="6" s="1"/>
  <c r="AA789" i="6"/>
  <c r="F789" i="6"/>
  <c r="G789" i="6" s="1"/>
  <c r="AA781" i="6"/>
  <c r="F781" i="6"/>
  <c r="G781" i="6" s="1"/>
  <c r="AA773" i="6"/>
  <c r="F773" i="6"/>
  <c r="G773" i="6" s="1"/>
  <c r="AA765" i="6"/>
  <c r="F765" i="6"/>
  <c r="G765" i="6" s="1"/>
  <c r="AA749" i="6"/>
  <c r="F749" i="6"/>
  <c r="G749" i="6" s="1"/>
  <c r="AA741" i="6"/>
  <c r="F741" i="6"/>
  <c r="G741" i="6" s="1"/>
  <c r="AA733" i="6"/>
  <c r="F733" i="6"/>
  <c r="G733" i="6" s="1"/>
  <c r="AA725" i="6"/>
  <c r="F725" i="6"/>
  <c r="G725" i="6" s="1"/>
  <c r="AA717" i="6"/>
  <c r="F717" i="6"/>
  <c r="G717" i="6" s="1"/>
  <c r="AA709" i="6"/>
  <c r="F709" i="6"/>
  <c r="G709" i="6" s="1"/>
  <c r="AA701" i="6"/>
  <c r="F701" i="6"/>
  <c r="G701" i="6" s="1"/>
  <c r="AA693" i="6"/>
  <c r="F693" i="6"/>
  <c r="G693" i="6" s="1"/>
  <c r="AA685" i="6"/>
  <c r="F685" i="6"/>
  <c r="G685" i="6" s="1"/>
  <c r="AA677" i="6"/>
  <c r="F677" i="6"/>
  <c r="G677" i="6" s="1"/>
  <c r="AA669" i="6"/>
  <c r="F669" i="6"/>
  <c r="G669" i="6" s="1"/>
  <c r="AA661" i="6"/>
  <c r="F661" i="6"/>
  <c r="G661" i="6" s="1"/>
  <c r="AA653" i="6"/>
  <c r="F653" i="6"/>
  <c r="G653" i="6" s="1"/>
  <c r="AA645" i="6"/>
  <c r="F645" i="6"/>
  <c r="G645" i="6" s="1"/>
  <c r="AA637" i="6"/>
  <c r="F637" i="6"/>
  <c r="G637" i="6" s="1"/>
  <c r="AA629" i="6"/>
  <c r="F629" i="6"/>
  <c r="G629" i="6" s="1"/>
  <c r="AA613" i="6"/>
  <c r="F613" i="6"/>
  <c r="G613" i="6" s="1"/>
  <c r="AA605" i="6"/>
  <c r="F605" i="6"/>
  <c r="G605" i="6" s="1"/>
  <c r="AA597" i="6"/>
  <c r="F597" i="6"/>
  <c r="G597" i="6" s="1"/>
  <c r="AA581" i="6"/>
  <c r="F581" i="6"/>
  <c r="G581" i="6" s="1"/>
  <c r="AA573" i="6"/>
  <c r="F573" i="6"/>
  <c r="G573" i="6" s="1"/>
  <c r="AA565" i="6"/>
  <c r="F565" i="6"/>
  <c r="P565" i="6" s="1"/>
  <c r="Q565" i="6" s="1"/>
  <c r="AA557" i="6"/>
  <c r="F557" i="6"/>
  <c r="G557" i="6" s="1"/>
  <c r="AA549" i="6"/>
  <c r="F549" i="6"/>
  <c r="G549" i="6" s="1"/>
  <c r="AA541" i="6"/>
  <c r="F541" i="6"/>
  <c r="G541" i="6" s="1"/>
  <c r="AA533" i="6"/>
  <c r="F533" i="6"/>
  <c r="G533" i="6" s="1"/>
  <c r="AA525" i="6"/>
  <c r="F525" i="6"/>
  <c r="G525" i="6" s="1"/>
  <c r="AA517" i="6"/>
  <c r="F517" i="6"/>
  <c r="G517" i="6" s="1"/>
  <c r="AA509" i="6"/>
  <c r="F509" i="6"/>
  <c r="G509" i="6" s="1"/>
  <c r="AA501" i="6"/>
  <c r="F501" i="6"/>
  <c r="G501" i="6" s="1"/>
  <c r="AA493" i="6"/>
  <c r="F493" i="6"/>
  <c r="G493" i="6" s="1"/>
  <c r="AA485" i="6"/>
  <c r="F485" i="6"/>
  <c r="G485" i="6" s="1"/>
  <c r="AA477" i="6"/>
  <c r="F477" i="6"/>
  <c r="G477" i="6" s="1"/>
  <c r="AA469" i="6"/>
  <c r="F469" i="6"/>
  <c r="G469" i="6" s="1"/>
  <c r="AA461" i="6"/>
  <c r="F461" i="6"/>
  <c r="G461" i="6" s="1"/>
  <c r="AA453" i="6"/>
  <c r="F453" i="6"/>
  <c r="G453" i="6" s="1"/>
  <c r="AA445" i="6"/>
  <c r="F445" i="6"/>
  <c r="G445" i="6" s="1"/>
  <c r="AA437" i="6"/>
  <c r="F437" i="6"/>
  <c r="G437" i="6" s="1"/>
  <c r="AA429" i="6"/>
  <c r="F429" i="6"/>
  <c r="G429" i="6" s="1"/>
  <c r="AA421" i="6"/>
  <c r="F421" i="6"/>
  <c r="G421" i="6" s="1"/>
  <c r="AA413" i="6"/>
  <c r="F413" i="6"/>
  <c r="G413" i="6" s="1"/>
  <c r="AA405" i="6"/>
  <c r="F405" i="6"/>
  <c r="G405" i="6" s="1"/>
  <c r="AA397" i="6"/>
  <c r="F397" i="6"/>
  <c r="G397" i="6" s="1"/>
  <c r="AA389" i="6"/>
  <c r="F389" i="6"/>
  <c r="G389" i="6" s="1"/>
  <c r="AA381" i="6"/>
  <c r="F381" i="6"/>
  <c r="G381" i="6" s="1"/>
  <c r="AA373" i="6"/>
  <c r="F373" i="6"/>
  <c r="G373" i="6" s="1"/>
  <c r="AA365" i="6"/>
  <c r="F365" i="6"/>
  <c r="G365" i="6" s="1"/>
  <c r="AA357" i="6"/>
  <c r="F357" i="6"/>
  <c r="G357" i="6" s="1"/>
  <c r="AA349" i="6"/>
  <c r="F349" i="6"/>
  <c r="G349" i="6" s="1"/>
  <c r="AA341" i="6"/>
  <c r="F341" i="6"/>
  <c r="G341" i="6" s="1"/>
  <c r="AA333" i="6"/>
  <c r="F333" i="6"/>
  <c r="G333" i="6" s="1"/>
  <c r="AA325" i="6"/>
  <c r="F325" i="6"/>
  <c r="G325" i="6" s="1"/>
  <c r="AA317" i="6"/>
  <c r="F317" i="6"/>
  <c r="G317" i="6" s="1"/>
  <c r="AA309" i="6"/>
  <c r="F309" i="6"/>
  <c r="G309" i="6" s="1"/>
  <c r="AA301" i="6"/>
  <c r="F301" i="6"/>
  <c r="G301" i="6" s="1"/>
  <c r="AA293" i="6"/>
  <c r="F293" i="6"/>
  <c r="G293" i="6" s="1"/>
  <c r="AA285" i="6"/>
  <c r="F285" i="6"/>
  <c r="G285" i="6" s="1"/>
  <c r="AA277" i="6"/>
  <c r="F277" i="6"/>
  <c r="G277" i="6" s="1"/>
  <c r="AA269" i="6"/>
  <c r="F269" i="6"/>
  <c r="G269" i="6" s="1"/>
  <c r="AA261" i="6"/>
  <c r="F261" i="6"/>
  <c r="G261" i="6" s="1"/>
  <c r="AA253" i="6"/>
  <c r="F253" i="6"/>
  <c r="G253" i="6" s="1"/>
  <c r="AA245" i="6"/>
  <c r="F245" i="6"/>
  <c r="G245" i="6" s="1"/>
  <c r="AA237" i="6"/>
  <c r="F237" i="6"/>
  <c r="P237" i="6" s="1"/>
  <c r="Q237" i="6" s="1"/>
  <c r="AA229" i="6"/>
  <c r="F229" i="6"/>
  <c r="G229" i="6" s="1"/>
  <c r="AA221" i="6"/>
  <c r="F221" i="6"/>
  <c r="G221" i="6" s="1"/>
  <c r="AA205" i="6"/>
  <c r="F205" i="6"/>
  <c r="G205" i="6" s="1"/>
  <c r="AA197" i="6"/>
  <c r="F197" i="6"/>
  <c r="G197" i="6" s="1"/>
  <c r="AA189" i="6"/>
  <c r="F189" i="6"/>
  <c r="G189" i="6" s="1"/>
  <c r="F181" i="6"/>
  <c r="G181" i="6" s="1"/>
  <c r="AA181" i="6"/>
  <c r="AA173" i="6"/>
  <c r="F173" i="6"/>
  <c r="G173" i="6" s="1"/>
  <c r="AA165" i="6"/>
  <c r="F165" i="6"/>
  <c r="G165" i="6" s="1"/>
  <c r="AA157" i="6"/>
  <c r="F157" i="6"/>
  <c r="G157" i="6" s="1"/>
  <c r="AA149" i="6"/>
  <c r="F149" i="6"/>
  <c r="G149" i="6" s="1"/>
  <c r="AA141" i="6"/>
  <c r="F141" i="6"/>
  <c r="G141" i="6" s="1"/>
  <c r="AA133" i="6"/>
  <c r="F133" i="6"/>
  <c r="G133" i="6" s="1"/>
  <c r="AA125" i="6"/>
  <c r="F125" i="6"/>
  <c r="G125" i="6" s="1"/>
  <c r="AA117" i="6"/>
  <c r="F117" i="6"/>
  <c r="P117" i="6" s="1"/>
  <c r="Q117" i="6" s="1"/>
  <c r="AA101" i="6"/>
  <c r="F101" i="6"/>
  <c r="G101" i="6" s="1"/>
  <c r="AA93" i="6"/>
  <c r="F93" i="6"/>
  <c r="G93" i="6" s="1"/>
  <c r="AA85" i="6"/>
  <c r="F85" i="6"/>
  <c r="G85" i="6" s="1"/>
  <c r="AA77" i="6"/>
  <c r="F77" i="6"/>
  <c r="G77" i="6" s="1"/>
  <c r="AA69" i="6"/>
  <c r="F69" i="6"/>
  <c r="G69" i="6" s="1"/>
  <c r="AA61" i="6"/>
  <c r="F61" i="6"/>
  <c r="G61" i="6" s="1"/>
  <c r="AA53" i="6"/>
  <c r="F53" i="6"/>
  <c r="P53" i="6" s="1"/>
  <c r="Q53" i="6" s="1"/>
  <c r="AA45" i="6"/>
  <c r="F45" i="6"/>
  <c r="P45" i="6" s="1"/>
  <c r="Q45" i="6" s="1"/>
  <c r="AA37" i="6"/>
  <c r="F37" i="6"/>
  <c r="G37" i="6" s="1"/>
  <c r="AA29" i="6"/>
  <c r="AE29" i="6" s="1"/>
  <c r="F29" i="6"/>
  <c r="P29" i="6" s="1"/>
  <c r="Q29" i="6" s="1"/>
  <c r="AA21" i="6"/>
  <c r="AE21" i="6" s="1"/>
  <c r="F21" i="6"/>
  <c r="G21" i="6" s="1"/>
  <c r="AA13" i="6"/>
  <c r="AE13" i="6" s="1"/>
  <c r="F13" i="6"/>
  <c r="G13" i="6" s="1"/>
  <c r="AA2029" i="6"/>
  <c r="AA1493" i="6"/>
  <c r="F5" i="6"/>
  <c r="F1949" i="6"/>
  <c r="G1949" i="6" s="1"/>
  <c r="F1907" i="6"/>
  <c r="G1907" i="6" s="1"/>
  <c r="F1864" i="6"/>
  <c r="G1864" i="6" s="1"/>
  <c r="F1816" i="6"/>
  <c r="P1816" i="6" s="1"/>
  <c r="Q1816" i="6" s="1"/>
  <c r="F1764" i="6"/>
  <c r="P1764" i="6" s="1"/>
  <c r="Q1764" i="6" s="1"/>
  <c r="F1677" i="6"/>
  <c r="P1677" i="6" s="1"/>
  <c r="Q1677" i="6" s="1"/>
  <c r="F1581" i="6"/>
  <c r="G1581" i="6" s="1"/>
  <c r="F1452" i="6"/>
  <c r="G1452" i="6" s="1"/>
  <c r="F1205" i="6"/>
  <c r="G1205" i="6" s="1"/>
  <c r="F542" i="6"/>
  <c r="G542" i="6" s="1"/>
  <c r="AA1963" i="6"/>
  <c r="F1963" i="6"/>
  <c r="P1963" i="6" s="1"/>
  <c r="Q1963" i="6" s="1"/>
  <c r="AA1931" i="6"/>
  <c r="F1931" i="6"/>
  <c r="P1931" i="6" s="1"/>
  <c r="Q1931" i="6" s="1"/>
  <c r="AA1923" i="6"/>
  <c r="F1923" i="6"/>
  <c r="G1923" i="6" s="1"/>
  <c r="AA1899" i="6"/>
  <c r="F1899" i="6"/>
  <c r="P1899" i="6" s="1"/>
  <c r="Q1899" i="6" s="1"/>
  <c r="AA1883" i="6"/>
  <c r="F1883" i="6"/>
  <c r="P1883" i="6" s="1"/>
  <c r="Q1883" i="6" s="1"/>
  <c r="AA1747" i="6"/>
  <c r="F1747" i="6"/>
  <c r="G1747" i="6" s="1"/>
  <c r="AA1643" i="6"/>
  <c r="F1643" i="6"/>
  <c r="P1643" i="6" s="1"/>
  <c r="Q1643" i="6" s="1"/>
  <c r="AA1619" i="6"/>
  <c r="F1619" i="6"/>
  <c r="P1619" i="6" s="1"/>
  <c r="Q1619" i="6" s="1"/>
  <c r="AA1603" i="6"/>
  <c r="F1603" i="6"/>
  <c r="G1603" i="6" s="1"/>
  <c r="AA1587" i="6"/>
  <c r="F1587" i="6"/>
  <c r="G1587" i="6" s="1"/>
  <c r="AA1563" i="6"/>
  <c r="F1563" i="6"/>
  <c r="G1563" i="6" s="1"/>
  <c r="AA1539" i="6"/>
  <c r="F1539" i="6"/>
  <c r="G1539" i="6" s="1"/>
  <c r="AA1491" i="6"/>
  <c r="F1491" i="6"/>
  <c r="P1491" i="6" s="1"/>
  <c r="Q1491" i="6" s="1"/>
  <c r="AA1419" i="6"/>
  <c r="F1419" i="6"/>
  <c r="G1419" i="6" s="1"/>
  <c r="AA1331" i="6"/>
  <c r="F1331" i="6"/>
  <c r="G1331" i="6" s="1"/>
  <c r="AA1163" i="6"/>
  <c r="F1163" i="6"/>
  <c r="G1163" i="6" s="1"/>
  <c r="AA1147" i="6"/>
  <c r="F1147" i="6"/>
  <c r="G1147" i="6" s="1"/>
  <c r="AA1131" i="6"/>
  <c r="F1131" i="6"/>
  <c r="G1131" i="6" s="1"/>
  <c r="AA1115" i="6"/>
  <c r="F1115" i="6"/>
  <c r="G1115" i="6" s="1"/>
  <c r="AA1083" i="6"/>
  <c r="F1083" i="6"/>
  <c r="G1083" i="6" s="1"/>
  <c r="AA1043" i="6"/>
  <c r="F1043" i="6"/>
  <c r="G1043" i="6" s="1"/>
  <c r="AA1003" i="6"/>
  <c r="F1003" i="6"/>
  <c r="G1003" i="6" s="1"/>
  <c r="AA947" i="6"/>
  <c r="F947" i="6"/>
  <c r="G947" i="6" s="1"/>
  <c r="AA883" i="6"/>
  <c r="F883" i="6"/>
  <c r="G883" i="6" s="1"/>
  <c r="AA819" i="6"/>
  <c r="F819" i="6"/>
  <c r="G819" i="6" s="1"/>
  <c r="AA2028" i="6"/>
  <c r="F2028" i="6"/>
  <c r="P2028" i="6" s="1"/>
  <c r="Q2028" i="6" s="1"/>
  <c r="AA2020" i="6"/>
  <c r="F2020" i="6"/>
  <c r="G2020" i="6" s="1"/>
  <c r="AA2004" i="6"/>
  <c r="F2004" i="6"/>
  <c r="G2004" i="6" s="1"/>
  <c r="AA1996" i="6"/>
  <c r="F1996" i="6"/>
  <c r="P1996" i="6" s="1"/>
  <c r="Q1996" i="6" s="1"/>
  <c r="AA1988" i="6"/>
  <c r="F1988" i="6"/>
  <c r="G1988" i="6" s="1"/>
  <c r="AA1972" i="6"/>
  <c r="F1972" i="6"/>
  <c r="P1972" i="6" s="1"/>
  <c r="Q1972" i="6" s="1"/>
  <c r="AA1964" i="6"/>
  <c r="F1964" i="6"/>
  <c r="P1964" i="6" s="1"/>
  <c r="Q1964" i="6" s="1"/>
  <c r="AA1956" i="6"/>
  <c r="F1956" i="6"/>
  <c r="G1956" i="6" s="1"/>
  <c r="AA1932" i="6"/>
  <c r="F1932" i="6"/>
  <c r="P1932" i="6" s="1"/>
  <c r="Q1932" i="6" s="1"/>
  <c r="AA1924" i="6"/>
  <c r="F1924" i="6"/>
  <c r="P1924" i="6" s="1"/>
  <c r="Q1924" i="6" s="1"/>
  <c r="AA1908" i="6"/>
  <c r="F1908" i="6"/>
  <c r="P1908" i="6" s="1"/>
  <c r="Q1908" i="6" s="1"/>
  <c r="AA1900" i="6"/>
  <c r="F1900" i="6"/>
  <c r="G1900" i="6" s="1"/>
  <c r="AA1892" i="6"/>
  <c r="F1892" i="6"/>
  <c r="P1892" i="6" s="1"/>
  <c r="Q1892" i="6" s="1"/>
  <c r="AA1876" i="6"/>
  <c r="F1876" i="6"/>
  <c r="P1876" i="6" s="1"/>
  <c r="Q1876" i="6" s="1"/>
  <c r="AA1868" i="6"/>
  <c r="F1868" i="6"/>
  <c r="G1868" i="6" s="1"/>
  <c r="AA1860" i="6"/>
  <c r="F1860" i="6"/>
  <c r="P1860" i="6" s="1"/>
  <c r="Q1860" i="6" s="1"/>
  <c r="AA1844" i="6"/>
  <c r="F1844" i="6"/>
  <c r="P1844" i="6" s="1"/>
  <c r="Q1844" i="6" s="1"/>
  <c r="AA1836" i="6"/>
  <c r="F1836" i="6"/>
  <c r="P1836" i="6" s="1"/>
  <c r="Q1836" i="6" s="1"/>
  <c r="AA1812" i="6"/>
  <c r="F1812" i="6"/>
  <c r="P1812" i="6" s="1"/>
  <c r="Q1812" i="6" s="1"/>
  <c r="AA1788" i="6"/>
  <c r="F1788" i="6"/>
  <c r="P1788" i="6" s="1"/>
  <c r="Q1788" i="6" s="1"/>
  <c r="AA1780" i="6"/>
  <c r="F1780" i="6"/>
  <c r="P1780" i="6" s="1"/>
  <c r="Q1780" i="6" s="1"/>
  <c r="AA1772" i="6"/>
  <c r="F1772" i="6"/>
  <c r="G1772" i="6" s="1"/>
  <c r="AA1756" i="6"/>
  <c r="F1756" i="6"/>
  <c r="G1756" i="6" s="1"/>
  <c r="AA1748" i="6"/>
  <c r="F1748" i="6"/>
  <c r="P1748" i="6" s="1"/>
  <c r="Q1748" i="6" s="1"/>
  <c r="AA1732" i="6"/>
  <c r="F1732" i="6"/>
  <c r="G1732" i="6" s="1"/>
  <c r="AA1724" i="6"/>
  <c r="F1724" i="6"/>
  <c r="G1724" i="6" s="1"/>
  <c r="AA1716" i="6"/>
  <c r="F1716" i="6"/>
  <c r="P1716" i="6" s="1"/>
  <c r="Q1716" i="6" s="1"/>
  <c r="AA1708" i="6"/>
  <c r="F1708" i="6"/>
  <c r="P1708" i="6" s="1"/>
  <c r="Q1708" i="6" s="1"/>
  <c r="AA1692" i="6"/>
  <c r="F1692" i="6"/>
  <c r="P1692" i="6" s="1"/>
  <c r="Q1692" i="6" s="1"/>
  <c r="AA1684" i="6"/>
  <c r="F1684" i="6"/>
  <c r="G1684" i="6" s="1"/>
  <c r="AA1668" i="6"/>
  <c r="F1668" i="6"/>
  <c r="P1668" i="6" s="1"/>
  <c r="Q1668" i="6" s="1"/>
  <c r="AA1660" i="6"/>
  <c r="F1660" i="6"/>
  <c r="G1660" i="6" s="1"/>
  <c r="AA1652" i="6"/>
  <c r="F1652" i="6"/>
  <c r="P1652" i="6" s="1"/>
  <c r="Q1652" i="6" s="1"/>
  <c r="AA1644" i="6"/>
  <c r="F1644" i="6"/>
  <c r="G1644" i="6" s="1"/>
  <c r="AA1628" i="6"/>
  <c r="F1628" i="6"/>
  <c r="G1628" i="6" s="1"/>
  <c r="AA1620" i="6"/>
  <c r="F1620" i="6"/>
  <c r="P1620" i="6" s="1"/>
  <c r="Q1620" i="6" s="1"/>
  <c r="AA1604" i="6"/>
  <c r="F1604" i="6"/>
  <c r="P1604" i="6" s="1"/>
  <c r="Q1604" i="6" s="1"/>
  <c r="AA1596" i="6"/>
  <c r="F1596" i="6"/>
  <c r="G1596" i="6" s="1"/>
  <c r="AA1588" i="6"/>
  <c r="F1588" i="6"/>
  <c r="P1588" i="6" s="1"/>
  <c r="Q1588" i="6" s="1"/>
  <c r="AA1564" i="6"/>
  <c r="F1564" i="6"/>
  <c r="P1564" i="6" s="1"/>
  <c r="Q1564" i="6" s="1"/>
  <c r="AA1556" i="6"/>
  <c r="F1556" i="6"/>
  <c r="G1556" i="6" s="1"/>
  <c r="AA1540" i="6"/>
  <c r="F1540" i="6"/>
  <c r="P1540" i="6" s="1"/>
  <c r="Q1540" i="6" s="1"/>
  <c r="AA1524" i="6"/>
  <c r="F1524" i="6"/>
  <c r="P1524" i="6" s="1"/>
  <c r="Q1524" i="6" s="1"/>
  <c r="AA1508" i="6"/>
  <c r="F1508" i="6"/>
  <c r="P1508" i="6" s="1"/>
  <c r="Q1508" i="6" s="1"/>
  <c r="AA1500" i="6"/>
  <c r="F1500" i="6"/>
  <c r="P1500" i="6" s="1"/>
  <c r="Q1500" i="6" s="1"/>
  <c r="AA1492" i="6"/>
  <c r="F1492" i="6"/>
  <c r="G1492" i="6" s="1"/>
  <c r="AA1476" i="6"/>
  <c r="F1476" i="6"/>
  <c r="P1476" i="6" s="1"/>
  <c r="Q1476" i="6" s="1"/>
  <c r="AA1468" i="6"/>
  <c r="F1468" i="6"/>
  <c r="G1468" i="6" s="1"/>
  <c r="AA1460" i="6"/>
  <c r="F1460" i="6"/>
  <c r="P1460" i="6" s="1"/>
  <c r="Q1460" i="6" s="1"/>
  <c r="AA1444" i="6"/>
  <c r="F1444" i="6"/>
  <c r="P1444" i="6" s="1"/>
  <c r="Q1444" i="6" s="1"/>
  <c r="AA1436" i="6"/>
  <c r="F1436" i="6"/>
  <c r="P1436" i="6" s="1"/>
  <c r="Q1436" i="6" s="1"/>
  <c r="AA1428" i="6"/>
  <c r="F1428" i="6"/>
  <c r="P1428" i="6" s="1"/>
  <c r="Q1428" i="6" s="1"/>
  <c r="AA1412" i="6"/>
  <c r="F1412" i="6"/>
  <c r="G1412" i="6" s="1"/>
  <c r="AA1404" i="6"/>
  <c r="F1404" i="6"/>
  <c r="P1404" i="6" s="1"/>
  <c r="Q1404" i="6" s="1"/>
  <c r="AA1396" i="6"/>
  <c r="F1396" i="6"/>
  <c r="G1396" i="6" s="1"/>
  <c r="AA1388" i="6"/>
  <c r="F1388" i="6"/>
  <c r="P1388" i="6" s="1"/>
  <c r="Q1388" i="6" s="1"/>
  <c r="AA1380" i="6"/>
  <c r="F1380" i="6"/>
  <c r="G1380" i="6" s="1"/>
  <c r="AA1364" i="6"/>
  <c r="F1364" i="6"/>
  <c r="P1364" i="6" s="1"/>
  <c r="Q1364" i="6" s="1"/>
  <c r="AA1356" i="6"/>
  <c r="F1356" i="6"/>
  <c r="G1356" i="6" s="1"/>
  <c r="AA1340" i="6"/>
  <c r="F1340" i="6"/>
  <c r="P1340" i="6" s="1"/>
  <c r="Q1340" i="6" s="1"/>
  <c r="AA1332" i="6"/>
  <c r="F1332" i="6"/>
  <c r="P1332" i="6" s="1"/>
  <c r="Q1332" i="6" s="1"/>
  <c r="AA1324" i="6"/>
  <c r="F1324" i="6"/>
  <c r="G1324" i="6" s="1"/>
  <c r="AA1316" i="6"/>
  <c r="F1316" i="6"/>
  <c r="G1316" i="6" s="1"/>
  <c r="AA1308" i="6"/>
  <c r="F1308" i="6"/>
  <c r="P1308" i="6" s="1"/>
  <c r="Q1308" i="6" s="1"/>
  <c r="AA1300" i="6"/>
  <c r="F1300" i="6"/>
  <c r="P1300" i="6" s="1"/>
  <c r="Q1300" i="6" s="1"/>
  <c r="AA1292" i="6"/>
  <c r="F1292" i="6"/>
  <c r="G1292" i="6" s="1"/>
  <c r="AA1284" i="6"/>
  <c r="F1284" i="6"/>
  <c r="P1284" i="6" s="1"/>
  <c r="Q1284" i="6" s="1"/>
  <c r="AA1276" i="6"/>
  <c r="F1276" i="6"/>
  <c r="P1276" i="6" s="1"/>
  <c r="Q1276" i="6" s="1"/>
  <c r="AA1268" i="6"/>
  <c r="F1268" i="6"/>
  <c r="P1268" i="6" s="1"/>
  <c r="Q1268" i="6" s="1"/>
  <c r="AA1260" i="6"/>
  <c r="F1260" i="6"/>
  <c r="G1260" i="6" s="1"/>
  <c r="AA1252" i="6"/>
  <c r="F1252" i="6"/>
  <c r="P1252" i="6" s="1"/>
  <c r="Q1252" i="6" s="1"/>
  <c r="AA1244" i="6"/>
  <c r="F1244" i="6"/>
  <c r="P1244" i="6" s="1"/>
  <c r="Q1244" i="6" s="1"/>
  <c r="AA1236" i="6"/>
  <c r="F1236" i="6"/>
  <c r="G1236" i="6" s="1"/>
  <c r="AA1228" i="6"/>
  <c r="F1228" i="6"/>
  <c r="G1228" i="6" s="1"/>
  <c r="AA1220" i="6"/>
  <c r="F1220" i="6"/>
  <c r="P1220" i="6" s="1"/>
  <c r="Q1220" i="6" s="1"/>
  <c r="AA1212" i="6"/>
  <c r="F1212" i="6"/>
  <c r="G1212" i="6" s="1"/>
  <c r="AA1204" i="6"/>
  <c r="F1204" i="6"/>
  <c r="G1204" i="6" s="1"/>
  <c r="AA1196" i="6"/>
  <c r="F1196" i="6"/>
  <c r="G1196" i="6" s="1"/>
  <c r="AA1188" i="6"/>
  <c r="F1188" i="6"/>
  <c r="G1188" i="6" s="1"/>
  <c r="AA1180" i="6"/>
  <c r="F1180" i="6"/>
  <c r="G1180" i="6" s="1"/>
  <c r="AA1172" i="6"/>
  <c r="F1172" i="6"/>
  <c r="G1172" i="6" s="1"/>
  <c r="AA1164" i="6"/>
  <c r="F1164" i="6"/>
  <c r="G1164" i="6" s="1"/>
  <c r="AA1156" i="6"/>
  <c r="F1156" i="6"/>
  <c r="G1156" i="6" s="1"/>
  <c r="AA1148" i="6"/>
  <c r="F1148" i="6"/>
  <c r="G1148" i="6" s="1"/>
  <c r="AA1140" i="6"/>
  <c r="F1140" i="6"/>
  <c r="G1140" i="6" s="1"/>
  <c r="AA1132" i="6"/>
  <c r="F1132" i="6"/>
  <c r="G1132" i="6" s="1"/>
  <c r="AA1124" i="6"/>
  <c r="F1124" i="6"/>
  <c r="G1124" i="6" s="1"/>
  <c r="AA1116" i="6"/>
  <c r="F1116" i="6"/>
  <c r="G1116" i="6" s="1"/>
  <c r="AA1108" i="6"/>
  <c r="F1108" i="6"/>
  <c r="G1108" i="6" s="1"/>
  <c r="AA1100" i="6"/>
  <c r="F1100" i="6"/>
  <c r="G1100" i="6" s="1"/>
  <c r="AA1092" i="6"/>
  <c r="F1092" i="6"/>
  <c r="G1092" i="6" s="1"/>
  <c r="AA1084" i="6"/>
  <c r="F1084" i="6"/>
  <c r="G1084" i="6" s="1"/>
  <c r="AA1076" i="6"/>
  <c r="F1076" i="6"/>
  <c r="G1076" i="6" s="1"/>
  <c r="AA1068" i="6"/>
  <c r="F1068" i="6"/>
  <c r="G1068" i="6" s="1"/>
  <c r="AA1060" i="6"/>
  <c r="F1060" i="6"/>
  <c r="G1060" i="6" s="1"/>
  <c r="AA1052" i="6"/>
  <c r="F1052" i="6"/>
  <c r="G1052" i="6" s="1"/>
  <c r="AA1044" i="6"/>
  <c r="F1044" i="6"/>
  <c r="G1044" i="6" s="1"/>
  <c r="AA1036" i="6"/>
  <c r="F1036" i="6"/>
  <c r="G1036" i="6" s="1"/>
  <c r="AA1028" i="6"/>
  <c r="F1028" i="6"/>
  <c r="G1028" i="6" s="1"/>
  <c r="AA1020" i="6"/>
  <c r="F1020" i="6"/>
  <c r="G1020" i="6" s="1"/>
  <c r="AA1012" i="6"/>
  <c r="F1012" i="6"/>
  <c r="G1012" i="6" s="1"/>
  <c r="AA1004" i="6"/>
  <c r="F1004" i="6"/>
  <c r="G1004" i="6" s="1"/>
  <c r="AA996" i="6"/>
  <c r="F996" i="6"/>
  <c r="G996" i="6" s="1"/>
  <c r="AA988" i="6"/>
  <c r="F988" i="6"/>
  <c r="G988" i="6" s="1"/>
  <c r="AA980" i="6"/>
  <c r="F980" i="6"/>
  <c r="G980" i="6" s="1"/>
  <c r="AA972" i="6"/>
  <c r="F972" i="6"/>
  <c r="G972" i="6" s="1"/>
  <c r="AA964" i="6"/>
  <c r="F964" i="6"/>
  <c r="G964" i="6" s="1"/>
  <c r="AA956" i="6"/>
  <c r="F956" i="6"/>
  <c r="G956" i="6" s="1"/>
  <c r="AA948" i="6"/>
  <c r="F948" i="6"/>
  <c r="G948" i="6" s="1"/>
  <c r="AA940" i="6"/>
  <c r="F940" i="6"/>
  <c r="G940" i="6" s="1"/>
  <c r="AA932" i="6"/>
  <c r="F932" i="6"/>
  <c r="G932" i="6" s="1"/>
  <c r="AA924" i="6"/>
  <c r="F924" i="6"/>
  <c r="G924" i="6" s="1"/>
  <c r="AA916" i="6"/>
  <c r="F916" i="6"/>
  <c r="G916" i="6" s="1"/>
  <c r="AA908" i="6"/>
  <c r="F908" i="6"/>
  <c r="G908" i="6" s="1"/>
  <c r="AA900" i="6"/>
  <c r="F900" i="6"/>
  <c r="G900" i="6" s="1"/>
  <c r="AA892" i="6"/>
  <c r="F892" i="6"/>
  <c r="G892" i="6" s="1"/>
  <c r="AA884" i="6"/>
  <c r="F884" i="6"/>
  <c r="G884" i="6" s="1"/>
  <c r="AA876" i="6"/>
  <c r="F876" i="6"/>
  <c r="G876" i="6" s="1"/>
  <c r="AA868" i="6"/>
  <c r="F868" i="6"/>
  <c r="G868" i="6" s="1"/>
  <c r="AA860" i="6"/>
  <c r="F860" i="6"/>
  <c r="G860" i="6" s="1"/>
  <c r="AA852" i="6"/>
  <c r="F852" i="6"/>
  <c r="G852" i="6" s="1"/>
  <c r="AA844" i="6"/>
  <c r="F844" i="6"/>
  <c r="G844" i="6" s="1"/>
  <c r="AA836" i="6"/>
  <c r="F836" i="6"/>
  <c r="G836" i="6" s="1"/>
  <c r="AA828" i="6"/>
  <c r="F828" i="6"/>
  <c r="G828" i="6" s="1"/>
  <c r="AA820" i="6"/>
  <c r="F820" i="6"/>
  <c r="G820" i="6" s="1"/>
  <c r="AA812" i="6"/>
  <c r="F812" i="6"/>
  <c r="G812" i="6" s="1"/>
  <c r="AA804" i="6"/>
  <c r="F804" i="6"/>
  <c r="G804" i="6" s="1"/>
  <c r="AA796" i="6"/>
  <c r="F796" i="6"/>
  <c r="G796" i="6" s="1"/>
  <c r="AA788" i="6"/>
  <c r="F788" i="6"/>
  <c r="G788" i="6" s="1"/>
  <c r="AA780" i="6"/>
  <c r="F780" i="6"/>
  <c r="G780" i="6" s="1"/>
  <c r="AA772" i="6"/>
  <c r="F772" i="6"/>
  <c r="G772" i="6" s="1"/>
  <c r="AA764" i="6"/>
  <c r="F764" i="6"/>
  <c r="G764" i="6" s="1"/>
  <c r="AA756" i="6"/>
  <c r="F756" i="6"/>
  <c r="G756" i="6" s="1"/>
  <c r="AA740" i="6"/>
  <c r="F740" i="6"/>
  <c r="G740" i="6" s="1"/>
  <c r="AA732" i="6"/>
  <c r="F732" i="6"/>
  <c r="G732" i="6" s="1"/>
  <c r="AA724" i="6"/>
  <c r="F724" i="6"/>
  <c r="G724" i="6" s="1"/>
  <c r="AA716" i="6"/>
  <c r="F716" i="6"/>
  <c r="G716" i="6" s="1"/>
  <c r="AA708" i="6"/>
  <c r="F708" i="6"/>
  <c r="G708" i="6" s="1"/>
  <c r="AA700" i="6"/>
  <c r="F700" i="6"/>
  <c r="G700" i="6" s="1"/>
  <c r="AA692" i="6"/>
  <c r="F692" i="6"/>
  <c r="G692" i="6" s="1"/>
  <c r="AA684" i="6"/>
  <c r="F684" i="6"/>
  <c r="G684" i="6" s="1"/>
  <c r="AA676" i="6"/>
  <c r="F676" i="6"/>
  <c r="G676" i="6" s="1"/>
  <c r="AA668" i="6"/>
  <c r="F668" i="6"/>
  <c r="G668" i="6" s="1"/>
  <c r="AA660" i="6"/>
  <c r="F660" i="6"/>
  <c r="G660" i="6" s="1"/>
  <c r="AA652" i="6"/>
  <c r="F652" i="6"/>
  <c r="G652" i="6" s="1"/>
  <c r="AA644" i="6"/>
  <c r="F644" i="6"/>
  <c r="G644" i="6" s="1"/>
  <c r="AA636" i="6"/>
  <c r="F636" i="6"/>
  <c r="G636" i="6" s="1"/>
  <c r="AA628" i="6"/>
  <c r="F628" i="6"/>
  <c r="G628" i="6" s="1"/>
  <c r="AA612" i="6"/>
  <c r="F612" i="6"/>
  <c r="G612" i="6" s="1"/>
  <c r="AA604" i="6"/>
  <c r="F604" i="6"/>
  <c r="G604" i="6" s="1"/>
  <c r="AA596" i="6"/>
  <c r="F596" i="6"/>
  <c r="G596" i="6" s="1"/>
  <c r="AA588" i="6"/>
  <c r="F588" i="6"/>
  <c r="G588" i="6" s="1"/>
  <c r="AA580" i="6"/>
  <c r="F580" i="6"/>
  <c r="G580" i="6" s="1"/>
  <c r="AA572" i="6"/>
  <c r="F572" i="6"/>
  <c r="G572" i="6" s="1"/>
  <c r="AA564" i="6"/>
  <c r="F564" i="6"/>
  <c r="G564" i="6" s="1"/>
  <c r="AA556" i="6"/>
  <c r="F556" i="6"/>
  <c r="G556" i="6" s="1"/>
  <c r="AA548" i="6"/>
  <c r="F548" i="6"/>
  <c r="G548" i="6" s="1"/>
  <c r="AA540" i="6"/>
  <c r="F540" i="6"/>
  <c r="G540" i="6" s="1"/>
  <c r="AA532" i="6"/>
  <c r="F532" i="6"/>
  <c r="G532" i="6" s="1"/>
  <c r="AA524" i="6"/>
  <c r="F524" i="6"/>
  <c r="G524" i="6" s="1"/>
  <c r="AA516" i="6"/>
  <c r="F516" i="6"/>
  <c r="G516" i="6" s="1"/>
  <c r="AA508" i="6"/>
  <c r="F508" i="6"/>
  <c r="G508" i="6" s="1"/>
  <c r="AA500" i="6"/>
  <c r="F500" i="6"/>
  <c r="G500" i="6" s="1"/>
  <c r="AA484" i="6"/>
  <c r="F484" i="6"/>
  <c r="G484" i="6" s="1"/>
  <c r="AA476" i="6"/>
  <c r="F476" i="6"/>
  <c r="G476" i="6" s="1"/>
  <c r="AA468" i="6"/>
  <c r="F468" i="6"/>
  <c r="G468" i="6" s="1"/>
  <c r="AA460" i="6"/>
  <c r="F460" i="6"/>
  <c r="G460" i="6" s="1"/>
  <c r="AA452" i="6"/>
  <c r="F452" i="6"/>
  <c r="G452" i="6" s="1"/>
  <c r="AA444" i="6"/>
  <c r="F444" i="6"/>
  <c r="G444" i="6" s="1"/>
  <c r="AA436" i="6"/>
  <c r="F436" i="6"/>
  <c r="G436" i="6" s="1"/>
  <c r="AA428" i="6"/>
  <c r="F428" i="6"/>
  <c r="G428" i="6" s="1"/>
  <c r="AA420" i="6"/>
  <c r="F420" i="6"/>
  <c r="G420" i="6" s="1"/>
  <c r="AA412" i="6"/>
  <c r="F412" i="6"/>
  <c r="G412" i="6" s="1"/>
  <c r="AA404" i="6"/>
  <c r="F404" i="6"/>
  <c r="G404" i="6" s="1"/>
  <c r="AA396" i="6"/>
  <c r="F396" i="6"/>
  <c r="G396" i="6" s="1"/>
  <c r="AA388" i="6"/>
  <c r="F388" i="6"/>
  <c r="G388" i="6" s="1"/>
  <c r="AA380" i="6"/>
  <c r="F380" i="6"/>
  <c r="G380" i="6" s="1"/>
  <c r="AA372" i="6"/>
  <c r="F372" i="6"/>
  <c r="G372" i="6" s="1"/>
  <c r="AA364" i="6"/>
  <c r="F364" i="6"/>
  <c r="G364" i="6" s="1"/>
  <c r="AA356" i="6"/>
  <c r="F356" i="6"/>
  <c r="G356" i="6" s="1"/>
  <c r="AA348" i="6"/>
  <c r="F348" i="6"/>
  <c r="G348" i="6" s="1"/>
  <c r="AA340" i="6"/>
  <c r="F340" i="6"/>
  <c r="G340" i="6" s="1"/>
  <c r="AA332" i="6"/>
  <c r="F332" i="6"/>
  <c r="G332" i="6" s="1"/>
  <c r="AA324" i="6"/>
  <c r="F324" i="6"/>
  <c r="G324" i="6" s="1"/>
  <c r="AA316" i="6"/>
  <c r="F316" i="6"/>
  <c r="G316" i="6" s="1"/>
  <c r="AA308" i="6"/>
  <c r="F308" i="6"/>
  <c r="G308" i="6" s="1"/>
  <c r="AA300" i="6"/>
  <c r="F300" i="6"/>
  <c r="G300" i="6" s="1"/>
  <c r="AA284" i="6"/>
  <c r="F284" i="6"/>
  <c r="G284" i="6" s="1"/>
  <c r="AA276" i="6"/>
  <c r="F276" i="6"/>
  <c r="G276" i="6" s="1"/>
  <c r="AA268" i="6"/>
  <c r="F268" i="6"/>
  <c r="G268" i="6" s="1"/>
  <c r="AA260" i="6"/>
  <c r="F260" i="6"/>
  <c r="G260" i="6" s="1"/>
  <c r="AA252" i="6"/>
  <c r="F252" i="6"/>
  <c r="G252" i="6" s="1"/>
  <c r="AA244" i="6"/>
  <c r="F244" i="6"/>
  <c r="G244" i="6" s="1"/>
  <c r="AA236" i="6"/>
  <c r="F236" i="6"/>
  <c r="G236" i="6" s="1"/>
  <c r="AA228" i="6"/>
  <c r="F228" i="6"/>
  <c r="G228" i="6" s="1"/>
  <c r="AA220" i="6"/>
  <c r="F220" i="6"/>
  <c r="G220" i="6" s="1"/>
  <c r="AA212" i="6"/>
  <c r="F212" i="6"/>
  <c r="G212" i="6" s="1"/>
  <c r="AA204" i="6"/>
  <c r="F204" i="6"/>
  <c r="G204" i="6" s="1"/>
  <c r="AA196" i="6"/>
  <c r="F196" i="6"/>
  <c r="G196" i="6" s="1"/>
  <c r="AA188" i="6"/>
  <c r="F188" i="6"/>
  <c r="G188" i="6" s="1"/>
  <c r="AA180" i="6"/>
  <c r="F180" i="6"/>
  <c r="G180" i="6" s="1"/>
  <c r="AA172" i="6"/>
  <c r="F172" i="6"/>
  <c r="G172" i="6" s="1"/>
  <c r="AA164" i="6"/>
  <c r="F164" i="6"/>
  <c r="G164" i="6" s="1"/>
  <c r="AA156" i="6"/>
  <c r="F156" i="6"/>
  <c r="G156" i="6" s="1"/>
  <c r="AA148" i="6"/>
  <c r="F148" i="6"/>
  <c r="G148" i="6" s="1"/>
  <c r="AA140" i="6"/>
  <c r="F140" i="6"/>
  <c r="G140" i="6" s="1"/>
  <c r="AA132" i="6"/>
  <c r="F132" i="6"/>
  <c r="G132" i="6" s="1"/>
  <c r="AA124" i="6"/>
  <c r="F124" i="6"/>
  <c r="AA116" i="6"/>
  <c r="F116" i="6"/>
  <c r="G116" i="6" s="1"/>
  <c r="AA108" i="6"/>
  <c r="F108" i="6"/>
  <c r="G108" i="6" s="1"/>
  <c r="AA100" i="6"/>
  <c r="F100" i="6"/>
  <c r="G100" i="6" s="1"/>
  <c r="AA92" i="6"/>
  <c r="F92" i="6"/>
  <c r="G92" i="6" s="1"/>
  <c r="AA84" i="6"/>
  <c r="F84" i="6"/>
  <c r="G84" i="6" s="1"/>
  <c r="AA76" i="6"/>
  <c r="F76" i="6"/>
  <c r="G76" i="6" s="1"/>
  <c r="AA68" i="6"/>
  <c r="F68" i="6"/>
  <c r="G68" i="6" s="1"/>
  <c r="AA60" i="6"/>
  <c r="F60" i="6"/>
  <c r="G60" i="6" s="1"/>
  <c r="AA52" i="6"/>
  <c r="F52" i="6"/>
  <c r="G52" i="6" s="1"/>
  <c r="AA44" i="6"/>
  <c r="F44" i="6"/>
  <c r="G44" i="6" s="1"/>
  <c r="AA36" i="6"/>
  <c r="F36" i="6"/>
  <c r="G36" i="6" s="1"/>
  <c r="AA28" i="6"/>
  <c r="AE28" i="6" s="1"/>
  <c r="F28" i="6"/>
  <c r="G28" i="6" s="1"/>
  <c r="AA20" i="6"/>
  <c r="AE20" i="6" s="1"/>
  <c r="F20" i="6"/>
  <c r="G20" i="6" s="1"/>
  <c r="AA12" i="6"/>
  <c r="AE12" i="6" s="1"/>
  <c r="F12" i="6"/>
  <c r="G12" i="6" s="1"/>
  <c r="AA2017" i="6"/>
  <c r="AA1462" i="6"/>
  <c r="F2034" i="6"/>
  <c r="P2034" i="6" s="1"/>
  <c r="Q2034" i="6" s="1"/>
  <c r="F1991" i="6"/>
  <c r="G1991" i="6" s="1"/>
  <c r="F1948" i="6"/>
  <c r="G1948" i="6" s="1"/>
  <c r="F1906" i="6"/>
  <c r="G1906" i="6" s="1"/>
  <c r="F1863" i="6"/>
  <c r="P1863" i="6" s="1"/>
  <c r="Q1863" i="6" s="1"/>
  <c r="F1815" i="6"/>
  <c r="P1815" i="6" s="1"/>
  <c r="Q1815" i="6" s="1"/>
  <c r="F1763" i="6"/>
  <c r="G1763" i="6" s="1"/>
  <c r="F1676" i="6"/>
  <c r="G1676" i="6" s="1"/>
  <c r="F1580" i="6"/>
  <c r="P1580" i="6" s="1"/>
  <c r="Q1580" i="6" s="1"/>
  <c r="F1198" i="6"/>
  <c r="G1198" i="6" s="1"/>
  <c r="F537" i="6"/>
  <c r="G537" i="6" s="1"/>
  <c r="AA787" i="6"/>
  <c r="F787" i="6"/>
  <c r="P787" i="6" s="1"/>
  <c r="Q787" i="6" s="1"/>
  <c r="AA779" i="6"/>
  <c r="F779" i="6"/>
  <c r="G779" i="6" s="1"/>
  <c r="AA771" i="6"/>
  <c r="F771" i="6"/>
  <c r="G771" i="6" s="1"/>
  <c r="AA763" i="6"/>
  <c r="F763" i="6"/>
  <c r="G763" i="6" s="1"/>
  <c r="AA755" i="6"/>
  <c r="F755" i="6"/>
  <c r="G755" i="6" s="1"/>
  <c r="AA747" i="6"/>
  <c r="F747" i="6"/>
  <c r="G747" i="6" s="1"/>
  <c r="AA739" i="6"/>
  <c r="F739" i="6"/>
  <c r="G739" i="6" s="1"/>
  <c r="AA731" i="6"/>
  <c r="F731" i="6"/>
  <c r="G731" i="6" s="1"/>
  <c r="AA723" i="6"/>
  <c r="F723" i="6"/>
  <c r="G723" i="6" s="1"/>
  <c r="AA715" i="6"/>
  <c r="F715" i="6"/>
  <c r="G715" i="6" s="1"/>
  <c r="AA707" i="6"/>
  <c r="F707" i="6"/>
  <c r="G707" i="6" s="1"/>
  <c r="AA699" i="6"/>
  <c r="F699" i="6"/>
  <c r="G699" i="6" s="1"/>
  <c r="AA691" i="6"/>
  <c r="F691" i="6"/>
  <c r="P691" i="6" s="1"/>
  <c r="Q691" i="6" s="1"/>
  <c r="AA683" i="6"/>
  <c r="F683" i="6"/>
  <c r="G683" i="6" s="1"/>
  <c r="AA675" i="6"/>
  <c r="F675" i="6"/>
  <c r="G675" i="6" s="1"/>
  <c r="AA667" i="6"/>
  <c r="F667" i="6"/>
  <c r="G667" i="6" s="1"/>
  <c r="AA659" i="6"/>
  <c r="F659" i="6"/>
  <c r="P659" i="6" s="1"/>
  <c r="Q659" i="6" s="1"/>
  <c r="AA651" i="6"/>
  <c r="F651" i="6"/>
  <c r="G651" i="6" s="1"/>
  <c r="AA643" i="6"/>
  <c r="F643" i="6"/>
  <c r="G643" i="6" s="1"/>
  <c r="AA635" i="6"/>
  <c r="F635" i="6"/>
  <c r="G635" i="6" s="1"/>
  <c r="AA627" i="6"/>
  <c r="F627" i="6"/>
  <c r="G627" i="6" s="1"/>
  <c r="AA619" i="6"/>
  <c r="F619" i="6"/>
  <c r="G619" i="6" s="1"/>
  <c r="AA611" i="6"/>
  <c r="F611" i="6"/>
  <c r="G611" i="6" s="1"/>
  <c r="AA603" i="6"/>
  <c r="F603" i="6"/>
  <c r="G603" i="6" s="1"/>
  <c r="AA595" i="6"/>
  <c r="F595" i="6"/>
  <c r="G595" i="6" s="1"/>
  <c r="AA587" i="6"/>
  <c r="F587" i="6"/>
  <c r="G587" i="6" s="1"/>
  <c r="AA579" i="6"/>
  <c r="F579" i="6"/>
  <c r="G579" i="6" s="1"/>
  <c r="AA571" i="6"/>
  <c r="F571" i="6"/>
  <c r="G571" i="6" s="1"/>
  <c r="AA563" i="6"/>
  <c r="F563" i="6"/>
  <c r="G563" i="6" s="1"/>
  <c r="AA555" i="6"/>
  <c r="F555" i="6"/>
  <c r="G555" i="6" s="1"/>
  <c r="AA547" i="6"/>
  <c r="F547" i="6"/>
  <c r="G547" i="6" s="1"/>
  <c r="AA539" i="6"/>
  <c r="F539" i="6"/>
  <c r="G539" i="6" s="1"/>
  <c r="AA531" i="6"/>
  <c r="F531" i="6"/>
  <c r="G531" i="6" s="1"/>
  <c r="AA523" i="6"/>
  <c r="F523" i="6"/>
  <c r="G523" i="6" s="1"/>
  <c r="AA515" i="6"/>
  <c r="F515" i="6"/>
  <c r="G515" i="6" s="1"/>
  <c r="AA507" i="6"/>
  <c r="F507" i="6"/>
  <c r="G507" i="6" s="1"/>
  <c r="AA499" i="6"/>
  <c r="F499" i="6"/>
  <c r="G499" i="6" s="1"/>
  <c r="AA491" i="6"/>
  <c r="F491" i="6"/>
  <c r="G491" i="6" s="1"/>
  <c r="AA483" i="6"/>
  <c r="F483" i="6"/>
  <c r="G483" i="6" s="1"/>
  <c r="AA475" i="6"/>
  <c r="F475" i="6"/>
  <c r="G475" i="6" s="1"/>
  <c r="AA467" i="6"/>
  <c r="F467" i="6"/>
  <c r="G467" i="6" s="1"/>
  <c r="AA459" i="6"/>
  <c r="F459" i="6"/>
  <c r="G459" i="6" s="1"/>
  <c r="AA451" i="6"/>
  <c r="F451" i="6"/>
  <c r="G451" i="6" s="1"/>
  <c r="AA443" i="6"/>
  <c r="F443" i="6"/>
  <c r="G443" i="6" s="1"/>
  <c r="AA435" i="6"/>
  <c r="F435" i="6"/>
  <c r="G435" i="6" s="1"/>
  <c r="AA427" i="6"/>
  <c r="F427" i="6"/>
  <c r="G427" i="6" s="1"/>
  <c r="AA419" i="6"/>
  <c r="F419" i="6"/>
  <c r="G419" i="6" s="1"/>
  <c r="AA411" i="6"/>
  <c r="F411" i="6"/>
  <c r="G411" i="6" s="1"/>
  <c r="AA403" i="6"/>
  <c r="F403" i="6"/>
  <c r="G403" i="6" s="1"/>
  <c r="AA395" i="6"/>
  <c r="F395" i="6"/>
  <c r="G395" i="6" s="1"/>
  <c r="AA387" i="6"/>
  <c r="F387" i="6"/>
  <c r="G387" i="6" s="1"/>
  <c r="AA379" i="6"/>
  <c r="F379" i="6"/>
  <c r="G379" i="6" s="1"/>
  <c r="AA371" i="6"/>
  <c r="F371" i="6"/>
  <c r="G371" i="6" s="1"/>
  <c r="AA363" i="6"/>
  <c r="F363" i="6"/>
  <c r="G363" i="6" s="1"/>
  <c r="AA355" i="6"/>
  <c r="F355" i="6"/>
  <c r="G355" i="6" s="1"/>
  <c r="AA347" i="6"/>
  <c r="F347" i="6"/>
  <c r="G347" i="6" s="1"/>
  <c r="AA339" i="6"/>
  <c r="F339" i="6"/>
  <c r="G339" i="6" s="1"/>
  <c r="AA331" i="6"/>
  <c r="F331" i="6"/>
  <c r="G331" i="6" s="1"/>
  <c r="AA323" i="6"/>
  <c r="F323" i="6"/>
  <c r="G323" i="6" s="1"/>
  <c r="AA315" i="6"/>
  <c r="F315" i="6"/>
  <c r="G315" i="6" s="1"/>
  <c r="AA307" i="6"/>
  <c r="F307" i="6"/>
  <c r="G307" i="6" s="1"/>
  <c r="AA299" i="6"/>
  <c r="F299" i="6"/>
  <c r="G299" i="6" s="1"/>
  <c r="AA291" i="6"/>
  <c r="F291" i="6"/>
  <c r="G291" i="6" s="1"/>
  <c r="AA283" i="6"/>
  <c r="F283" i="6"/>
  <c r="G283" i="6" s="1"/>
  <c r="AA275" i="6"/>
  <c r="F275" i="6"/>
  <c r="G275" i="6" s="1"/>
  <c r="AA267" i="6"/>
  <c r="F267" i="6"/>
  <c r="G267" i="6" s="1"/>
  <c r="AA259" i="6"/>
  <c r="F259" i="6"/>
  <c r="G259" i="6" s="1"/>
  <c r="AA251" i="6"/>
  <c r="F251" i="6"/>
  <c r="G251" i="6" s="1"/>
  <c r="AA243" i="6"/>
  <c r="F243" i="6"/>
  <c r="G243" i="6" s="1"/>
  <c r="AA235" i="6"/>
  <c r="F235" i="6"/>
  <c r="G235" i="6" s="1"/>
  <c r="AA227" i="6"/>
  <c r="F227" i="6"/>
  <c r="G227" i="6" s="1"/>
  <c r="AA219" i="6"/>
  <c r="F219" i="6"/>
  <c r="G219" i="6" s="1"/>
  <c r="AA211" i="6"/>
  <c r="F211" i="6"/>
  <c r="G211" i="6" s="1"/>
  <c r="AA203" i="6"/>
  <c r="F203" i="6"/>
  <c r="G203" i="6" s="1"/>
  <c r="AA195" i="6"/>
  <c r="F195" i="6"/>
  <c r="G195" i="6" s="1"/>
  <c r="AA187" i="6"/>
  <c r="F187" i="6"/>
  <c r="G187" i="6" s="1"/>
  <c r="AA179" i="6"/>
  <c r="F179" i="6"/>
  <c r="G179" i="6" s="1"/>
  <c r="AA171" i="6"/>
  <c r="F171" i="6"/>
  <c r="G171" i="6" s="1"/>
  <c r="AA163" i="6"/>
  <c r="F163" i="6"/>
  <c r="G163" i="6" s="1"/>
  <c r="AA155" i="6"/>
  <c r="F155" i="6"/>
  <c r="G155" i="6" s="1"/>
  <c r="AA147" i="6"/>
  <c r="F147" i="6"/>
  <c r="G147" i="6" s="1"/>
  <c r="AA139" i="6"/>
  <c r="F139" i="6"/>
  <c r="G139" i="6" s="1"/>
  <c r="AA131" i="6"/>
  <c r="F131" i="6"/>
  <c r="G131" i="6" s="1"/>
  <c r="AA123" i="6"/>
  <c r="F123" i="6"/>
  <c r="G123" i="6" s="1"/>
  <c r="AA115" i="6"/>
  <c r="F115" i="6"/>
  <c r="G115" i="6" s="1"/>
  <c r="AA107" i="6"/>
  <c r="F107" i="6"/>
  <c r="G107" i="6" s="1"/>
  <c r="AA99" i="6"/>
  <c r="F99" i="6"/>
  <c r="G99" i="6" s="1"/>
  <c r="AA91" i="6"/>
  <c r="F91" i="6"/>
  <c r="G91" i="6" s="1"/>
  <c r="AA83" i="6"/>
  <c r="F83" i="6"/>
  <c r="G83" i="6" s="1"/>
  <c r="AA75" i="6"/>
  <c r="F75" i="6"/>
  <c r="G75" i="6" s="1"/>
  <c r="AA67" i="6"/>
  <c r="F67" i="6"/>
  <c r="G67" i="6" s="1"/>
  <c r="AA59" i="6"/>
  <c r="F59" i="6"/>
  <c r="G59" i="6" s="1"/>
  <c r="AA51" i="6"/>
  <c r="F51" i="6"/>
  <c r="G51" i="6" s="1"/>
  <c r="AA43" i="6"/>
  <c r="F43" i="6"/>
  <c r="G43" i="6" s="1"/>
  <c r="AA35" i="6"/>
  <c r="F35" i="6"/>
  <c r="G35" i="6" s="1"/>
  <c r="AA27" i="6"/>
  <c r="AE27" i="6" s="1"/>
  <c r="F27" i="6"/>
  <c r="G27" i="6" s="1"/>
  <c r="AA19" i="6"/>
  <c r="AE19" i="6" s="1"/>
  <c r="F19" i="6"/>
  <c r="G19" i="6" s="1"/>
  <c r="AA11" i="6"/>
  <c r="AE11" i="6" s="1"/>
  <c r="F11" i="6"/>
  <c r="G11" i="6" s="1"/>
  <c r="AA594" i="6"/>
  <c r="F594" i="6"/>
  <c r="G594" i="6" s="1"/>
  <c r="AA586" i="6"/>
  <c r="F586" i="6"/>
  <c r="G586" i="6" s="1"/>
  <c r="AA578" i="6"/>
  <c r="F578" i="6"/>
  <c r="G578" i="6" s="1"/>
  <c r="AA570" i="6"/>
  <c r="F570" i="6"/>
  <c r="G570" i="6" s="1"/>
  <c r="AA562" i="6"/>
  <c r="F562" i="6"/>
  <c r="G562" i="6" s="1"/>
  <c r="AA554" i="6"/>
  <c r="F554" i="6"/>
  <c r="G554" i="6" s="1"/>
  <c r="AA546" i="6"/>
  <c r="F546" i="6"/>
  <c r="G546" i="6" s="1"/>
  <c r="AA538" i="6"/>
  <c r="F538" i="6"/>
  <c r="G538" i="6" s="1"/>
  <c r="AA530" i="6"/>
  <c r="F530" i="6"/>
  <c r="G530" i="6" s="1"/>
  <c r="AA514" i="6"/>
  <c r="F514" i="6"/>
  <c r="G514" i="6" s="1"/>
  <c r="AA506" i="6"/>
  <c r="F506" i="6"/>
  <c r="G506" i="6" s="1"/>
  <c r="AA498" i="6"/>
  <c r="F498" i="6"/>
  <c r="G498" i="6" s="1"/>
  <c r="AA490" i="6"/>
  <c r="F490" i="6"/>
  <c r="G490" i="6" s="1"/>
  <c r="AA482" i="6"/>
  <c r="F482" i="6"/>
  <c r="G482" i="6" s="1"/>
  <c r="AA474" i="6"/>
  <c r="F474" i="6"/>
  <c r="G474" i="6" s="1"/>
  <c r="AA466" i="6"/>
  <c r="F466" i="6"/>
  <c r="G466" i="6" s="1"/>
  <c r="AA458" i="6"/>
  <c r="F458" i="6"/>
  <c r="G458" i="6" s="1"/>
  <c r="AA450" i="6"/>
  <c r="F450" i="6"/>
  <c r="G450" i="6" s="1"/>
  <c r="AA442" i="6"/>
  <c r="F442" i="6"/>
  <c r="G442" i="6" s="1"/>
  <c r="AA434" i="6"/>
  <c r="F434" i="6"/>
  <c r="G434" i="6" s="1"/>
  <c r="AA426" i="6"/>
  <c r="F426" i="6"/>
  <c r="G426" i="6" s="1"/>
  <c r="AA418" i="6"/>
  <c r="F418" i="6"/>
  <c r="AA410" i="6"/>
  <c r="F410" i="6"/>
  <c r="G410" i="6" s="1"/>
  <c r="AA402" i="6"/>
  <c r="F402" i="6"/>
  <c r="G402" i="6" s="1"/>
  <c r="AA394" i="6"/>
  <c r="F394" i="6"/>
  <c r="G394" i="6" s="1"/>
  <c r="AA386" i="6"/>
  <c r="F386" i="6"/>
  <c r="G386" i="6" s="1"/>
  <c r="AA378" i="6"/>
  <c r="F378" i="6"/>
  <c r="G378" i="6" s="1"/>
  <c r="AA370" i="6"/>
  <c r="F370" i="6"/>
  <c r="G370" i="6" s="1"/>
  <c r="AA362" i="6"/>
  <c r="F362" i="6"/>
  <c r="G362" i="6" s="1"/>
  <c r="AA354" i="6"/>
  <c r="F354" i="6"/>
  <c r="G354" i="6" s="1"/>
  <c r="AA346" i="6"/>
  <c r="F346" i="6"/>
  <c r="G346" i="6" s="1"/>
  <c r="AA338" i="6"/>
  <c r="F338" i="6"/>
  <c r="G338" i="6" s="1"/>
  <c r="AA330" i="6"/>
  <c r="F330" i="6"/>
  <c r="G330" i="6" s="1"/>
  <c r="AA322" i="6"/>
  <c r="F322" i="6"/>
  <c r="G322" i="6" s="1"/>
  <c r="AA314" i="6"/>
  <c r="F314" i="6"/>
  <c r="G314" i="6" s="1"/>
  <c r="AA306" i="6"/>
  <c r="F306" i="6"/>
  <c r="G306" i="6" s="1"/>
  <c r="AA298" i="6"/>
  <c r="F298" i="6"/>
  <c r="G298" i="6" s="1"/>
  <c r="AA282" i="6"/>
  <c r="F282" i="6"/>
  <c r="G282" i="6" s="1"/>
  <c r="AA274" i="6"/>
  <c r="F274" i="6"/>
  <c r="G274" i="6" s="1"/>
  <c r="AA266" i="6"/>
  <c r="F266" i="6"/>
  <c r="G266" i="6" s="1"/>
  <c r="AA258" i="6"/>
  <c r="F258" i="6"/>
  <c r="G258" i="6" s="1"/>
  <c r="AA250" i="6"/>
  <c r="F250" i="6"/>
  <c r="G250" i="6" s="1"/>
  <c r="AA242" i="6"/>
  <c r="F242" i="6"/>
  <c r="G242" i="6" s="1"/>
  <c r="AA234" i="6"/>
  <c r="F234" i="6"/>
  <c r="G234" i="6" s="1"/>
  <c r="AA226" i="6"/>
  <c r="F226" i="6"/>
  <c r="G226" i="6" s="1"/>
  <c r="AA218" i="6"/>
  <c r="F218" i="6"/>
  <c r="G218" i="6" s="1"/>
  <c r="AA210" i="6"/>
  <c r="F210" i="6"/>
  <c r="G210" i="6" s="1"/>
  <c r="AA202" i="6"/>
  <c r="F202" i="6"/>
  <c r="G202" i="6" s="1"/>
  <c r="AA194" i="6"/>
  <c r="F194" i="6"/>
  <c r="G194" i="6" s="1"/>
  <c r="AA186" i="6"/>
  <c r="F186" i="6"/>
  <c r="G186" i="6" s="1"/>
  <c r="AA178" i="6"/>
  <c r="F178" i="6"/>
  <c r="G178" i="6" s="1"/>
  <c r="AA170" i="6"/>
  <c r="F170" i="6"/>
  <c r="G170" i="6" s="1"/>
  <c r="AA162" i="6"/>
  <c r="F162" i="6"/>
  <c r="G162" i="6" s="1"/>
  <c r="AA154" i="6"/>
  <c r="F154" i="6"/>
  <c r="G154" i="6" s="1"/>
  <c r="AA146" i="6"/>
  <c r="F146" i="6"/>
  <c r="G146" i="6" s="1"/>
  <c r="AA138" i="6"/>
  <c r="F138" i="6"/>
  <c r="G138" i="6" s="1"/>
  <c r="AA122" i="6"/>
  <c r="F122" i="6"/>
  <c r="G122" i="6" s="1"/>
  <c r="AA114" i="6"/>
  <c r="F114" i="6"/>
  <c r="G114" i="6" s="1"/>
  <c r="AA106" i="6"/>
  <c r="F106" i="6"/>
  <c r="G106" i="6" s="1"/>
  <c r="AA98" i="6"/>
  <c r="F98" i="6"/>
  <c r="G98" i="6" s="1"/>
  <c r="AA90" i="6"/>
  <c r="F90" i="6"/>
  <c r="G90" i="6" s="1"/>
  <c r="AA82" i="6"/>
  <c r="F82" i="6"/>
  <c r="G82" i="6" s="1"/>
  <c r="AA74" i="6"/>
  <c r="F74" i="6"/>
  <c r="G74" i="6" s="1"/>
  <c r="AA66" i="6"/>
  <c r="F66" i="6"/>
  <c r="G66" i="6" s="1"/>
  <c r="AA58" i="6"/>
  <c r="F58" i="6"/>
  <c r="G58" i="6" s="1"/>
  <c r="AA50" i="6"/>
  <c r="F50" i="6"/>
  <c r="G50" i="6" s="1"/>
  <c r="AA42" i="6"/>
  <c r="F42" i="6"/>
  <c r="G42" i="6" s="1"/>
  <c r="AA34" i="6"/>
  <c r="F34" i="6"/>
  <c r="G34" i="6" s="1"/>
  <c r="AA26" i="6"/>
  <c r="AE26" i="6" s="1"/>
  <c r="F26" i="6"/>
  <c r="G26" i="6" s="1"/>
  <c r="AA18" i="6"/>
  <c r="AE18" i="6" s="1"/>
  <c r="F18" i="6"/>
  <c r="G18" i="6" s="1"/>
  <c r="AA10" i="6"/>
  <c r="AE10" i="6" s="1"/>
  <c r="F10" i="6"/>
  <c r="G10" i="6" s="1"/>
  <c r="AA345" i="6"/>
  <c r="F345" i="6"/>
  <c r="G345" i="6" s="1"/>
  <c r="AA337" i="6"/>
  <c r="F337" i="6"/>
  <c r="G337" i="6" s="1"/>
  <c r="AA329" i="6"/>
  <c r="F329" i="6"/>
  <c r="G329" i="6" s="1"/>
  <c r="AA321" i="6"/>
  <c r="F321" i="6"/>
  <c r="G321" i="6" s="1"/>
  <c r="AA313" i="6"/>
  <c r="F313" i="6"/>
  <c r="G313" i="6" s="1"/>
  <c r="AA305" i="6"/>
  <c r="F305" i="6"/>
  <c r="G305" i="6" s="1"/>
  <c r="AA297" i="6"/>
  <c r="F297" i="6"/>
  <c r="G297" i="6" s="1"/>
  <c r="AA289" i="6"/>
  <c r="F289" i="6"/>
  <c r="G289" i="6" s="1"/>
  <c r="AA281" i="6"/>
  <c r="F281" i="6"/>
  <c r="G281" i="6" s="1"/>
  <c r="AA273" i="6"/>
  <c r="F273" i="6"/>
  <c r="G273" i="6" s="1"/>
  <c r="AA265" i="6"/>
  <c r="F265" i="6"/>
  <c r="G265" i="6" s="1"/>
  <c r="AA257" i="6"/>
  <c r="F257" i="6"/>
  <c r="G257" i="6" s="1"/>
  <c r="AA249" i="6"/>
  <c r="F249" i="6"/>
  <c r="G249" i="6" s="1"/>
  <c r="AA233" i="6"/>
  <c r="F233" i="6"/>
  <c r="G233" i="6" s="1"/>
  <c r="AA225" i="6"/>
  <c r="F225" i="6"/>
  <c r="G225" i="6" s="1"/>
  <c r="AA209" i="6"/>
  <c r="F209" i="6"/>
  <c r="G209" i="6" s="1"/>
  <c r="AA201" i="6"/>
  <c r="F201" i="6"/>
  <c r="G201" i="6" s="1"/>
  <c r="AA185" i="6"/>
  <c r="F185" i="6"/>
  <c r="G185" i="6" s="1"/>
  <c r="AA177" i="6"/>
  <c r="F177" i="6"/>
  <c r="G177" i="6" s="1"/>
  <c r="AA169" i="6"/>
  <c r="F169" i="6"/>
  <c r="G169" i="6" s="1"/>
  <c r="AA161" i="6"/>
  <c r="F161" i="6"/>
  <c r="G161" i="6" s="1"/>
  <c r="AA153" i="6"/>
  <c r="F153" i="6"/>
  <c r="G153" i="6" s="1"/>
  <c r="AA145" i="6"/>
  <c r="F145" i="6"/>
  <c r="G145" i="6" s="1"/>
  <c r="AA137" i="6"/>
  <c r="F137" i="6"/>
  <c r="P137" i="6" s="1"/>
  <c r="Q137" i="6" s="1"/>
  <c r="AA129" i="6"/>
  <c r="F129" i="6"/>
  <c r="G129" i="6" s="1"/>
  <c r="AA121" i="6"/>
  <c r="F121" i="6"/>
  <c r="G121" i="6" s="1"/>
  <c r="AA113" i="6"/>
  <c r="F113" i="6"/>
  <c r="G113" i="6" s="1"/>
  <c r="AA105" i="6"/>
  <c r="F105" i="6"/>
  <c r="G105" i="6" s="1"/>
  <c r="AA97" i="6"/>
  <c r="F97" i="6"/>
  <c r="G97" i="6" s="1"/>
  <c r="AA89" i="6"/>
  <c r="F89" i="6"/>
  <c r="G89" i="6" s="1"/>
  <c r="AA81" i="6"/>
  <c r="F81" i="6"/>
  <c r="G81" i="6" s="1"/>
  <c r="AA65" i="6"/>
  <c r="F65" i="6"/>
  <c r="G65" i="6" s="1"/>
  <c r="AA57" i="6"/>
  <c r="F57" i="6"/>
  <c r="G57" i="6" s="1"/>
  <c r="AA49" i="6"/>
  <c r="F49" i="6"/>
  <c r="G49" i="6" s="1"/>
  <c r="AA41" i="6"/>
  <c r="F41" i="6"/>
  <c r="G41" i="6" s="1"/>
  <c r="AA33" i="6"/>
  <c r="F33" i="6"/>
  <c r="G33" i="6" s="1"/>
  <c r="AA25" i="6"/>
  <c r="AE25" i="6" s="1"/>
  <c r="F25" i="6"/>
  <c r="G25" i="6" s="1"/>
  <c r="AA17" i="6"/>
  <c r="AE17" i="6" s="1"/>
  <c r="F17" i="6"/>
  <c r="G17" i="6" s="1"/>
  <c r="AA374" i="6"/>
  <c r="AA288" i="6"/>
  <c r="F288" i="6"/>
  <c r="G288" i="6" s="1"/>
  <c r="AA280" i="6"/>
  <c r="F280" i="6"/>
  <c r="G280" i="6" s="1"/>
  <c r="AA272" i="6"/>
  <c r="F272" i="6"/>
  <c r="G272" i="6" s="1"/>
  <c r="AA264" i="6"/>
  <c r="F264" i="6"/>
  <c r="G264" i="6" s="1"/>
  <c r="AA256" i="6"/>
  <c r="F256" i="6"/>
  <c r="G256" i="6" s="1"/>
  <c r="AA248" i="6"/>
  <c r="F248" i="6"/>
  <c r="G248" i="6" s="1"/>
  <c r="AA240" i="6"/>
  <c r="F240" i="6"/>
  <c r="G240" i="6" s="1"/>
  <c r="AA232" i="6"/>
  <c r="F232" i="6"/>
  <c r="G232" i="6" s="1"/>
  <c r="AA224" i="6"/>
  <c r="F224" i="6"/>
  <c r="G224" i="6" s="1"/>
  <c r="AA216" i="6"/>
  <c r="F216" i="6"/>
  <c r="G216" i="6" s="1"/>
  <c r="AA208" i="6"/>
  <c r="F208" i="6"/>
  <c r="G208" i="6" s="1"/>
  <c r="AA200" i="6"/>
  <c r="F200" i="6"/>
  <c r="G200" i="6" s="1"/>
  <c r="AA192" i="6"/>
  <c r="F192" i="6"/>
  <c r="G192" i="6" s="1"/>
  <c r="AA184" i="6"/>
  <c r="F184" i="6"/>
  <c r="G184" i="6" s="1"/>
  <c r="AA176" i="6"/>
  <c r="F176" i="6"/>
  <c r="G176" i="6" s="1"/>
  <c r="AA168" i="6"/>
  <c r="F168" i="6"/>
  <c r="G168" i="6" s="1"/>
  <c r="AA160" i="6"/>
  <c r="F160" i="6"/>
  <c r="G160" i="6" s="1"/>
  <c r="AA152" i="6"/>
  <c r="F152" i="6"/>
  <c r="G152" i="6" s="1"/>
  <c r="AA144" i="6"/>
  <c r="F144" i="6"/>
  <c r="G144" i="6" s="1"/>
  <c r="AA136" i="6"/>
  <c r="F136" i="6"/>
  <c r="G136" i="6" s="1"/>
  <c r="AA128" i="6"/>
  <c r="F128" i="6"/>
  <c r="G128" i="6" s="1"/>
  <c r="AA120" i="6"/>
  <c r="F120" i="6"/>
  <c r="G120" i="6" s="1"/>
  <c r="AA112" i="6"/>
  <c r="F112" i="6"/>
  <c r="G112" i="6" s="1"/>
  <c r="AA104" i="6"/>
  <c r="F104" i="6"/>
  <c r="G104" i="6" s="1"/>
  <c r="AA96" i="6"/>
  <c r="F96" i="6"/>
  <c r="G96" i="6" s="1"/>
  <c r="AA88" i="6"/>
  <c r="F88" i="6"/>
  <c r="G88" i="6" s="1"/>
  <c r="AA80" i="6"/>
  <c r="F80" i="6"/>
  <c r="G80" i="6" s="1"/>
  <c r="AA72" i="6"/>
  <c r="F72" i="6"/>
  <c r="G72" i="6" s="1"/>
  <c r="AA64" i="6"/>
  <c r="F64" i="6"/>
  <c r="G64" i="6" s="1"/>
  <c r="AA56" i="6"/>
  <c r="F56" i="6"/>
  <c r="G56" i="6" s="1"/>
  <c r="AA48" i="6"/>
  <c r="F48" i="6"/>
  <c r="G48" i="6" s="1"/>
  <c r="AA40" i="6"/>
  <c r="F40" i="6"/>
  <c r="G40" i="6" s="1"/>
  <c r="AA32" i="6"/>
  <c r="F32" i="6"/>
  <c r="G32" i="6" s="1"/>
  <c r="AA24" i="6"/>
  <c r="AE24" i="6" s="1"/>
  <c r="F24" i="6"/>
  <c r="G24" i="6" s="1"/>
  <c r="AA16" i="6"/>
  <c r="AE16" i="6" s="1"/>
  <c r="F16" i="6"/>
  <c r="G16" i="6" s="1"/>
  <c r="AA8" i="6"/>
  <c r="AE8" i="6" s="1"/>
  <c r="F8" i="6"/>
  <c r="G8" i="6" s="1"/>
  <c r="AA217" i="6"/>
  <c r="AA151" i="6"/>
  <c r="F151" i="6"/>
  <c r="G151" i="6" s="1"/>
  <c r="AA143" i="6"/>
  <c r="F143" i="6"/>
  <c r="G143" i="6" s="1"/>
  <c r="AA135" i="6"/>
  <c r="F135" i="6"/>
  <c r="G135" i="6" s="1"/>
  <c r="AA127" i="6"/>
  <c r="F127" i="6"/>
  <c r="G127" i="6" s="1"/>
  <c r="AA119" i="6"/>
  <c r="F119" i="6"/>
  <c r="G119" i="6" s="1"/>
  <c r="AA111" i="6"/>
  <c r="F111" i="6"/>
  <c r="G111" i="6" s="1"/>
  <c r="AA103" i="6"/>
  <c r="F103" i="6"/>
  <c r="G103" i="6" s="1"/>
  <c r="AA95" i="6"/>
  <c r="F95" i="6"/>
  <c r="G95" i="6" s="1"/>
  <c r="AA87" i="6"/>
  <c r="F87" i="6"/>
  <c r="G87" i="6" s="1"/>
  <c r="AA79" i="6"/>
  <c r="F79" i="6"/>
  <c r="G79" i="6" s="1"/>
  <c r="AA71" i="6"/>
  <c r="F71" i="6"/>
  <c r="G71" i="6" s="1"/>
  <c r="AA63" i="6"/>
  <c r="F63" i="6"/>
  <c r="G63" i="6" s="1"/>
  <c r="AA55" i="6"/>
  <c r="F55" i="6"/>
  <c r="G55" i="6" s="1"/>
  <c r="AA47" i="6"/>
  <c r="F47" i="6"/>
  <c r="G47" i="6" s="1"/>
  <c r="AA39" i="6"/>
  <c r="F39" i="6"/>
  <c r="G39" i="6" s="1"/>
  <c r="AA31" i="6"/>
  <c r="F31" i="6"/>
  <c r="G31" i="6" s="1"/>
  <c r="AA23" i="6"/>
  <c r="AE23" i="6" s="1"/>
  <c r="F23" i="6"/>
  <c r="G23" i="6" s="1"/>
  <c r="AA15" i="6"/>
  <c r="AE15" i="6" s="1"/>
  <c r="F15" i="6"/>
  <c r="G15" i="6" s="1"/>
  <c r="F159" i="6"/>
  <c r="G159" i="6" s="1"/>
  <c r="AA510" i="6"/>
  <c r="F510" i="6"/>
  <c r="G510" i="6" s="1"/>
  <c r="AA502" i="6"/>
  <c r="F502" i="6"/>
  <c r="G502" i="6" s="1"/>
  <c r="AA494" i="6"/>
  <c r="F494" i="6"/>
  <c r="G494" i="6" s="1"/>
  <c r="AA486" i="6"/>
  <c r="F486" i="6"/>
  <c r="G486" i="6" s="1"/>
  <c r="AA478" i="6"/>
  <c r="F478" i="6"/>
  <c r="G478" i="6" s="1"/>
  <c r="AA470" i="6"/>
  <c r="F470" i="6"/>
  <c r="G470" i="6" s="1"/>
  <c r="AA462" i="6"/>
  <c r="F462" i="6"/>
  <c r="G462" i="6" s="1"/>
  <c r="AA454" i="6"/>
  <c r="F454" i="6"/>
  <c r="G454" i="6" s="1"/>
  <c r="AA446" i="6"/>
  <c r="F446" i="6"/>
  <c r="G446" i="6" s="1"/>
  <c r="AA438" i="6"/>
  <c r="F438" i="6"/>
  <c r="G438" i="6" s="1"/>
  <c r="AA430" i="6"/>
  <c r="F430" i="6"/>
  <c r="G430" i="6" s="1"/>
  <c r="AA422" i="6"/>
  <c r="F422" i="6"/>
  <c r="G422" i="6" s="1"/>
  <c r="AA406" i="6"/>
  <c r="F406" i="6"/>
  <c r="G406" i="6" s="1"/>
  <c r="AA398" i="6"/>
  <c r="F398" i="6"/>
  <c r="G398" i="6" s="1"/>
  <c r="AA390" i="6"/>
  <c r="F390" i="6"/>
  <c r="G390" i="6" s="1"/>
  <c r="AA382" i="6"/>
  <c r="F382" i="6"/>
  <c r="G382" i="6" s="1"/>
  <c r="AA358" i="6"/>
  <c r="F358" i="6"/>
  <c r="G358" i="6" s="1"/>
  <c r="AA350" i="6"/>
  <c r="F350" i="6"/>
  <c r="G350" i="6" s="1"/>
  <c r="AA342" i="6"/>
  <c r="F342" i="6"/>
  <c r="G342" i="6" s="1"/>
  <c r="AA334" i="6"/>
  <c r="F334" i="6"/>
  <c r="G334" i="6" s="1"/>
  <c r="AA326" i="6"/>
  <c r="F326" i="6"/>
  <c r="G326" i="6" s="1"/>
  <c r="AA318" i="6"/>
  <c r="F318" i="6"/>
  <c r="G318" i="6" s="1"/>
  <c r="AA310" i="6"/>
  <c r="F310" i="6"/>
  <c r="G310" i="6" s="1"/>
  <c r="AA302" i="6"/>
  <c r="F302" i="6"/>
  <c r="G302" i="6" s="1"/>
  <c r="AA294" i="6"/>
  <c r="F294" i="6"/>
  <c r="G294" i="6" s="1"/>
  <c r="AA286" i="6"/>
  <c r="F286" i="6"/>
  <c r="G286" i="6" s="1"/>
  <c r="AA278" i="6"/>
  <c r="F278" i="6"/>
  <c r="P278" i="6" s="1"/>
  <c r="Q278" i="6" s="1"/>
  <c r="AA270" i="6"/>
  <c r="F270" i="6"/>
  <c r="G270" i="6" s="1"/>
  <c r="AA262" i="6"/>
  <c r="F262" i="6"/>
  <c r="G262" i="6" s="1"/>
  <c r="AA254" i="6"/>
  <c r="F254" i="6"/>
  <c r="G254" i="6" s="1"/>
  <c r="AA246" i="6"/>
  <c r="F246" i="6"/>
  <c r="G246" i="6" s="1"/>
  <c r="AA238" i="6"/>
  <c r="F238" i="6"/>
  <c r="G238" i="6" s="1"/>
  <c r="AA230" i="6"/>
  <c r="F230" i="6"/>
  <c r="G230" i="6" s="1"/>
  <c r="AA222" i="6"/>
  <c r="F222" i="6"/>
  <c r="G222" i="6" s="1"/>
  <c r="AA214" i="6"/>
  <c r="F214" i="6"/>
  <c r="G214" i="6" s="1"/>
  <c r="AA206" i="6"/>
  <c r="F206" i="6"/>
  <c r="G206" i="6" s="1"/>
  <c r="AA198" i="6"/>
  <c r="F198" i="6"/>
  <c r="P198" i="6" s="1"/>
  <c r="Q198" i="6" s="1"/>
  <c r="AA190" i="6"/>
  <c r="F190" i="6"/>
  <c r="G190" i="6" s="1"/>
  <c r="AA182" i="6"/>
  <c r="F182" i="6"/>
  <c r="G182" i="6" s="1"/>
  <c r="AA174" i="6"/>
  <c r="F174" i="6"/>
  <c r="G174" i="6" s="1"/>
  <c r="AA166" i="6"/>
  <c r="F166" i="6"/>
  <c r="G166" i="6" s="1"/>
  <c r="AA150" i="6"/>
  <c r="F150" i="6"/>
  <c r="G150" i="6" s="1"/>
  <c r="AA142" i="6"/>
  <c r="F142" i="6"/>
  <c r="G142" i="6" s="1"/>
  <c r="AA134" i="6"/>
  <c r="F134" i="6"/>
  <c r="G134" i="6" s="1"/>
  <c r="AA126" i="6"/>
  <c r="F126" i="6"/>
  <c r="G126" i="6" s="1"/>
  <c r="AA118" i="6"/>
  <c r="F118" i="6"/>
  <c r="G118" i="6" s="1"/>
  <c r="AA110" i="6"/>
  <c r="F110" i="6"/>
  <c r="G110" i="6" s="1"/>
  <c r="AA102" i="6"/>
  <c r="F102" i="6"/>
  <c r="G102" i="6" s="1"/>
  <c r="AA94" i="6"/>
  <c r="F94" i="6"/>
  <c r="G94" i="6" s="1"/>
  <c r="AA86" i="6"/>
  <c r="F86" i="6"/>
  <c r="G86" i="6" s="1"/>
  <c r="AA78" i="6"/>
  <c r="F78" i="6"/>
  <c r="G78" i="6" s="1"/>
  <c r="AA70" i="6"/>
  <c r="F70" i="6"/>
  <c r="G70" i="6" s="1"/>
  <c r="AA62" i="6"/>
  <c r="F62" i="6"/>
  <c r="G62" i="6" s="1"/>
  <c r="AA54" i="6"/>
  <c r="F54" i="6"/>
  <c r="G54" i="6" s="1"/>
  <c r="AA46" i="6"/>
  <c r="F46" i="6"/>
  <c r="G46" i="6" s="1"/>
  <c r="AA38" i="6"/>
  <c r="F38" i="6"/>
  <c r="G38" i="6" s="1"/>
  <c r="AA30" i="6"/>
  <c r="F30" i="6"/>
  <c r="G30" i="6" s="1"/>
  <c r="AA22" i="6"/>
  <c r="AE22" i="6" s="1"/>
  <c r="F22" i="6"/>
  <c r="G22" i="6" s="1"/>
  <c r="AA14" i="6"/>
  <c r="AE14" i="6" s="1"/>
  <c r="F14" i="6"/>
  <c r="G14" i="6" s="1"/>
  <c r="F158" i="6"/>
  <c r="G158" i="6" s="1"/>
  <c r="AA9" i="6"/>
  <c r="AE9" i="6" s="1"/>
  <c r="F9" i="6"/>
  <c r="G9" i="6" s="1"/>
  <c r="AC2007" i="6"/>
  <c r="AD2007" i="6" s="1"/>
  <c r="AC1959" i="6"/>
  <c r="AD1959" i="6" s="1"/>
  <c r="AC1863" i="6"/>
  <c r="AD1863" i="6" s="1"/>
  <c r="AC1803" i="6"/>
  <c r="AD1803" i="6" s="1"/>
  <c r="AC1779" i="6"/>
  <c r="AD1779" i="6" s="1"/>
  <c r="AC1287" i="6"/>
  <c r="AD1287" i="6" s="1"/>
  <c r="AC1286" i="6"/>
  <c r="AD1286" i="6" s="1"/>
  <c r="AC1852" i="6"/>
  <c r="AD1852" i="6" s="1"/>
  <c r="AC1516" i="6"/>
  <c r="AD1516" i="6" s="1"/>
  <c r="AC1348" i="6"/>
  <c r="AD1348" i="6" s="1"/>
  <c r="AC1971" i="6"/>
  <c r="AD1971" i="6" s="1"/>
  <c r="AC1875" i="6"/>
  <c r="AD1875" i="6" s="1"/>
  <c r="AC1815" i="6"/>
  <c r="AD1815" i="6" s="1"/>
  <c r="AC1791" i="6"/>
  <c r="AD1791" i="6" s="1"/>
  <c r="AC1659" i="6"/>
  <c r="AD1659" i="6" s="1"/>
  <c r="AC1635" i="6"/>
  <c r="AD1635" i="6" s="1"/>
  <c r="AC1970" i="6"/>
  <c r="AD1970" i="6" s="1"/>
  <c r="AC1549" i="6"/>
  <c r="AD1549" i="6" s="1"/>
  <c r="AC1804" i="6"/>
  <c r="AD1804" i="6" s="1"/>
  <c r="AC1636" i="6"/>
  <c r="AD1636" i="6" s="1"/>
  <c r="AC1764" i="6"/>
  <c r="AD1764" i="6" s="1"/>
  <c r="AC1763" i="6"/>
  <c r="AD1763" i="6" s="1"/>
  <c r="AC1091" i="6"/>
  <c r="AD1091" i="6" s="1"/>
  <c r="AC1853" i="6"/>
  <c r="AD1853" i="6" s="1"/>
  <c r="AC1816" i="6"/>
  <c r="AD1816" i="6" s="1"/>
  <c r="AC1980" i="6"/>
  <c r="AD1980" i="6" s="1"/>
  <c r="AC1776" i="6"/>
  <c r="AD1776" i="6" s="1"/>
  <c r="AC2002" i="6"/>
  <c r="AD2002" i="6" s="1"/>
  <c r="AC1906" i="6"/>
  <c r="AD1906" i="6" s="1"/>
  <c r="AC1198" i="6"/>
  <c r="AD1198" i="6" s="1"/>
  <c r="AC1452" i="6"/>
  <c r="AD1452" i="6" s="1"/>
  <c r="AC1991" i="6"/>
  <c r="AD1991" i="6" s="1"/>
  <c r="AC1907" i="6"/>
  <c r="AD1907" i="6" s="1"/>
  <c r="AC1917" i="6"/>
  <c r="AD1917" i="6" s="1"/>
  <c r="AC1677" i="6"/>
  <c r="AD1677" i="6" s="1"/>
  <c r="AC1653" i="6"/>
  <c r="AD1653" i="6" s="1"/>
  <c r="AC1581" i="6"/>
  <c r="AD1581" i="6" s="1"/>
  <c r="AC1485" i="6"/>
  <c r="AD1485" i="6" s="1"/>
  <c r="AC1948" i="6"/>
  <c r="AD1948" i="6" s="1"/>
  <c r="AC1828" i="6"/>
  <c r="AD1828" i="6" s="1"/>
  <c r="AC1740" i="6"/>
  <c r="AD1740" i="6" s="1"/>
  <c r="AC2003" i="6"/>
  <c r="AD2003" i="6" s="1"/>
  <c r="AC2013" i="6"/>
  <c r="AD2013" i="6" s="1"/>
  <c r="AC2024" i="6"/>
  <c r="AD2024" i="6" s="1"/>
  <c r="AC2012" i="6"/>
  <c r="AD2012" i="6" s="1"/>
  <c r="AC1928" i="6"/>
  <c r="AD1928" i="6" s="1"/>
  <c r="AC1916" i="6"/>
  <c r="AD1916" i="6" s="1"/>
  <c r="AC1700" i="6"/>
  <c r="AD1700" i="6" s="1"/>
  <c r="AC1676" i="6"/>
  <c r="AD1676" i="6" s="1"/>
  <c r="AC1580" i="6"/>
  <c r="AD1580" i="6" s="1"/>
  <c r="AC1484" i="6"/>
  <c r="AD1484" i="6" s="1"/>
  <c r="AC1548" i="6"/>
  <c r="AD1548" i="6" s="1"/>
  <c r="AC1843" i="6"/>
  <c r="AD1843" i="6" s="1"/>
  <c r="AC1723" i="6"/>
  <c r="AD1723" i="6" s="1"/>
  <c r="AC1699" i="6"/>
  <c r="AD1699" i="6" s="1"/>
  <c r="AC1399" i="6"/>
  <c r="AD1399" i="6" s="1"/>
  <c r="AC1960" i="6"/>
  <c r="AD1960" i="6" s="1"/>
  <c r="AC1840" i="6"/>
  <c r="AD1840" i="6" s="1"/>
  <c r="AC1896" i="6"/>
  <c r="AD1896" i="6" s="1"/>
  <c r="AC2034" i="6"/>
  <c r="AD2034" i="6" s="1"/>
  <c r="AC1398" i="6"/>
  <c r="AD1398" i="6" s="1"/>
  <c r="AC1949" i="6"/>
  <c r="AD1949" i="6" s="1"/>
  <c r="AC1829" i="6"/>
  <c r="AD1829" i="6" s="1"/>
  <c r="AC1613" i="6"/>
  <c r="AD1613" i="6" s="1"/>
  <c r="AC1517" i="6"/>
  <c r="AD1517" i="6" s="1"/>
  <c r="AC1864" i="6"/>
  <c r="AD1864" i="6" s="1"/>
  <c r="AC1612" i="6"/>
  <c r="AD1612" i="6" s="1"/>
  <c r="AC832" i="6"/>
  <c r="AD832" i="6" s="1"/>
  <c r="AC973" i="6"/>
  <c r="AD973" i="6" s="1"/>
  <c r="AC1090" i="6"/>
  <c r="AD1090" i="6" s="1"/>
  <c r="AC537" i="6"/>
  <c r="AD537" i="6" s="1"/>
  <c r="AC1205" i="6"/>
  <c r="AD1205" i="6" s="1"/>
  <c r="AC7" i="6"/>
  <c r="AD7" i="6" s="1"/>
  <c r="AC6" i="6"/>
  <c r="AD6" i="6" s="1"/>
  <c r="AC159" i="6"/>
  <c r="AD159" i="6" s="1"/>
  <c r="AC1349" i="6"/>
  <c r="AD1349" i="6" s="1"/>
  <c r="AC818" i="6"/>
  <c r="AD818" i="6" s="1"/>
  <c r="AC5" i="6"/>
  <c r="AD5" i="6" s="1"/>
  <c r="T818" i="6"/>
  <c r="V1863" i="6"/>
  <c r="AE1863" i="6" s="1"/>
  <c r="V1981" i="6"/>
  <c r="AE1981" i="6" s="1"/>
  <c r="T1398" i="6"/>
  <c r="T1949" i="6"/>
  <c r="T1853" i="6"/>
  <c r="T1829" i="6"/>
  <c r="T1613" i="6"/>
  <c r="T1517" i="6"/>
  <c r="T1971" i="6"/>
  <c r="T1723" i="6"/>
  <c r="T1960" i="6"/>
  <c r="U1960" i="6" s="1"/>
  <c r="T1948" i="6"/>
  <c r="U1948" i="6" s="1"/>
  <c r="T1864" i="6"/>
  <c r="U1864" i="6" s="1"/>
  <c r="T1852" i="6"/>
  <c r="U1852" i="6" s="1"/>
  <c r="T1840" i="6"/>
  <c r="U1840" i="6" s="1"/>
  <c r="T1828" i="6"/>
  <c r="U1828" i="6" s="1"/>
  <c r="T1816" i="6"/>
  <c r="T1804" i="6"/>
  <c r="U1804" i="6" s="1"/>
  <c r="T1636" i="6"/>
  <c r="T1612" i="6"/>
  <c r="T1516" i="6"/>
  <c r="T1348" i="6"/>
  <c r="U1348" i="6" s="1"/>
  <c r="T832" i="6"/>
  <c r="T1959" i="6"/>
  <c r="T1815" i="6"/>
  <c r="T2034" i="6"/>
  <c r="T1287" i="6"/>
  <c r="U1287" i="6" s="1"/>
  <c r="T1803" i="6"/>
  <c r="T1659" i="6"/>
  <c r="T1699" i="6"/>
  <c r="U1699" i="6" s="1"/>
  <c r="T1286" i="6"/>
  <c r="T974" i="6"/>
  <c r="T542" i="6"/>
  <c r="T158" i="6"/>
  <c r="T1791" i="6"/>
  <c r="T1970" i="6"/>
  <c r="U1970" i="6" s="1"/>
  <c r="T1549" i="6"/>
  <c r="T973" i="6"/>
  <c r="T1779" i="6"/>
  <c r="T1635" i="6"/>
  <c r="T1843" i="6"/>
  <c r="U1843" i="6" s="1"/>
  <c r="T1980" i="6"/>
  <c r="T1896" i="6"/>
  <c r="T1776" i="6"/>
  <c r="T1764" i="6"/>
  <c r="T1740" i="6"/>
  <c r="T1548" i="6"/>
  <c r="T1452" i="6"/>
  <c r="T1399" i="6"/>
  <c r="T1895" i="6"/>
  <c r="U1895" i="6" s="1"/>
  <c r="T1091" i="6"/>
  <c r="V2002" i="6"/>
  <c r="AE2002" i="6" s="1"/>
  <c r="T2002" i="6"/>
  <c r="T1906" i="6"/>
  <c r="T1198" i="6"/>
  <c r="T1090" i="6"/>
  <c r="T2023" i="6"/>
  <c r="U2023" i="6" s="1"/>
  <c r="T7" i="6"/>
  <c r="T2003" i="6"/>
  <c r="T2013" i="6"/>
  <c r="T1917" i="6"/>
  <c r="T1677" i="6"/>
  <c r="T1653" i="6"/>
  <c r="T1581" i="6"/>
  <c r="T1485" i="6"/>
  <c r="T537" i="6"/>
  <c r="T1875" i="6"/>
  <c r="T1991" i="6"/>
  <c r="U1991" i="6" s="1"/>
  <c r="T1907" i="6"/>
  <c r="U1907" i="6" s="1"/>
  <c r="T1763" i="6"/>
  <c r="U1763" i="6" s="1"/>
  <c r="T2024" i="6"/>
  <c r="T2012" i="6"/>
  <c r="V1928" i="6"/>
  <c r="AE1928" i="6" s="1"/>
  <c r="T1928" i="6"/>
  <c r="T1916" i="6"/>
  <c r="T1700" i="6"/>
  <c r="T1676" i="6"/>
  <c r="T1580" i="6"/>
  <c r="T1484" i="6"/>
  <c r="T1863" i="6"/>
  <c r="T6" i="6"/>
  <c r="T1981" i="6"/>
  <c r="T1885" i="6"/>
  <c r="T1789" i="6"/>
  <c r="T1741" i="6"/>
  <c r="T1717" i="6"/>
  <c r="T159" i="6"/>
  <c r="T1349" i="6"/>
  <c r="T1205" i="6"/>
  <c r="T5" i="6"/>
  <c r="V818" i="6"/>
  <c r="AE818" i="6" s="1"/>
  <c r="V1960" i="6"/>
  <c r="AE1960" i="6" s="1"/>
  <c r="V1828" i="6"/>
  <c r="AE1828" i="6" s="1"/>
  <c r="V1516" i="6"/>
  <c r="AE1516" i="6" s="1"/>
  <c r="V2003" i="6"/>
  <c r="AE2003" i="6" s="1"/>
  <c r="V1991" i="6"/>
  <c r="AE1991" i="6" s="1"/>
  <c r="V1907" i="6"/>
  <c r="AE1907" i="6" s="1"/>
  <c r="V1895" i="6"/>
  <c r="AE1895" i="6" s="1"/>
  <c r="V1763" i="6"/>
  <c r="AE1763" i="6" s="1"/>
  <c r="V1091" i="6"/>
  <c r="AE1091" i="6" s="1"/>
  <c r="V1906" i="6"/>
  <c r="AE1906" i="6" s="1"/>
  <c r="V2013" i="6"/>
  <c r="AE2013" i="6" s="1"/>
  <c r="V1653" i="6"/>
  <c r="AE1653" i="6" s="1"/>
  <c r="V1581" i="6"/>
  <c r="AE1581" i="6" s="1"/>
  <c r="V1485" i="6"/>
  <c r="AE1485" i="6" s="1"/>
  <c r="V1700" i="6"/>
  <c r="AE1700" i="6" s="1"/>
  <c r="V2023" i="6"/>
  <c r="AE2023" i="6" s="1"/>
  <c r="V1843" i="6"/>
  <c r="AE1843" i="6" s="1"/>
  <c r="V1723" i="6"/>
  <c r="AE1723" i="6" s="1"/>
  <c r="V1699" i="6"/>
  <c r="AE1699" i="6" s="1"/>
  <c r="V1399" i="6"/>
  <c r="AE1399" i="6" s="1"/>
  <c r="V1916" i="6"/>
  <c r="AE1916" i="6" s="1"/>
  <c r="V1398" i="6"/>
  <c r="AE1398" i="6" s="1"/>
  <c r="V2024" i="6"/>
  <c r="AE2024" i="6" s="1"/>
  <c r="V1949" i="6"/>
  <c r="AE1949" i="6" s="1"/>
  <c r="V1829" i="6"/>
  <c r="AE1829" i="6" s="1"/>
  <c r="V1517" i="6"/>
  <c r="AE1517" i="6" s="1"/>
  <c r="V1348" i="6"/>
  <c r="AE1348" i="6" s="1"/>
  <c r="V1676" i="6"/>
  <c r="AE1676" i="6" s="1"/>
  <c r="V1840" i="6"/>
  <c r="AE1840" i="6" s="1"/>
  <c r="V1804" i="6"/>
  <c r="AE1804" i="6" s="1"/>
  <c r="V1875" i="6"/>
  <c r="AE1875" i="6" s="1"/>
  <c r="V1803" i="6"/>
  <c r="AE1803" i="6" s="1"/>
  <c r="V1659" i="6"/>
  <c r="AE1659" i="6" s="1"/>
  <c r="V1970" i="6"/>
  <c r="AE1970" i="6" s="1"/>
  <c r="V1286" i="6"/>
  <c r="AE1286" i="6" s="1"/>
  <c r="V2012" i="6"/>
  <c r="AE2012" i="6" s="1"/>
  <c r="V1484" i="6"/>
  <c r="AE1484" i="6" s="1"/>
  <c r="V1864" i="6"/>
  <c r="AE1864" i="6" s="1"/>
  <c r="V1816" i="6"/>
  <c r="AE1816" i="6" s="1"/>
  <c r="V1636" i="6"/>
  <c r="AE1636" i="6" s="1"/>
  <c r="V1971" i="6"/>
  <c r="AE1971" i="6" s="1"/>
  <c r="V1815" i="6"/>
  <c r="AE1815" i="6" s="1"/>
  <c r="V1779" i="6"/>
  <c r="AE1779" i="6" s="1"/>
  <c r="V1635" i="6"/>
  <c r="AE1635" i="6" s="1"/>
  <c r="V973" i="6"/>
  <c r="AE973" i="6" s="1"/>
  <c r="V1852" i="6"/>
  <c r="AE1852" i="6" s="1"/>
  <c r="V1612" i="6"/>
  <c r="AE1612" i="6" s="1"/>
  <c r="V1959" i="6"/>
  <c r="AE1959" i="6" s="1"/>
  <c r="V1791" i="6"/>
  <c r="AE1791" i="6" s="1"/>
  <c r="V1287" i="6"/>
  <c r="AE1287" i="6" s="1"/>
  <c r="V1549" i="6"/>
  <c r="AE1549" i="6" s="1"/>
  <c r="V1980" i="6"/>
  <c r="AE1980" i="6" s="1"/>
  <c r="V1896" i="6"/>
  <c r="AE1896" i="6" s="1"/>
  <c r="V1776" i="6"/>
  <c r="AE1776" i="6" s="1"/>
  <c r="V1764" i="6"/>
  <c r="AE1764" i="6" s="1"/>
  <c r="V1740" i="6"/>
  <c r="AE1740" i="6" s="1"/>
  <c r="V1548" i="6"/>
  <c r="AE1548" i="6" s="1"/>
  <c r="V1452" i="6"/>
  <c r="AE1452" i="6" s="1"/>
  <c r="V7" i="6"/>
  <c r="V6" i="6"/>
  <c r="V832" i="6"/>
  <c r="AE832" i="6" s="1"/>
  <c r="V159" i="6"/>
  <c r="AE159" i="6" s="1"/>
  <c r="V1349" i="6"/>
  <c r="AE1349" i="6" s="1"/>
  <c r="V974" i="6"/>
  <c r="AE974" i="6" s="1"/>
  <c r="V542" i="6"/>
  <c r="AE542" i="6" s="1"/>
  <c r="V158" i="6"/>
  <c r="AE158" i="6" s="1"/>
  <c r="V1198" i="6"/>
  <c r="AE1198" i="6" s="1"/>
  <c r="V1090" i="6"/>
  <c r="AE1090" i="6" s="1"/>
  <c r="V537" i="6"/>
  <c r="AE537" i="6" s="1"/>
  <c r="V1205" i="6"/>
  <c r="AE1205" i="6" s="1"/>
  <c r="V2034" i="6"/>
  <c r="AE2034" i="6" s="1"/>
  <c r="W1885" i="6"/>
  <c r="V1885" i="6"/>
  <c r="AE1885" i="6" s="1"/>
  <c r="V1917" i="6"/>
  <c r="AE1917" i="6" s="1"/>
  <c r="V1677" i="6"/>
  <c r="AE1677" i="6" s="1"/>
  <c r="V1580" i="6"/>
  <c r="AE1580" i="6" s="1"/>
  <c r="V1741" i="6"/>
  <c r="AE1741" i="6" s="1"/>
  <c r="V1613" i="6"/>
  <c r="AE1613" i="6" s="1"/>
  <c r="V1853" i="6"/>
  <c r="AE1853" i="6" s="1"/>
  <c r="V1948" i="6"/>
  <c r="AE1948" i="6" s="1"/>
  <c r="V1789" i="6"/>
  <c r="AE1789" i="6" s="1"/>
  <c r="V1717" i="6"/>
  <c r="AE1717" i="6" s="1"/>
  <c r="V5" i="6"/>
  <c r="W1741" i="6"/>
  <c r="X1741" i="6" s="1"/>
  <c r="W1789" i="6"/>
  <c r="X1789" i="6" s="1"/>
  <c r="W1613" i="6"/>
  <c r="W1399" i="6"/>
  <c r="X1399" i="6" s="1"/>
  <c r="W1971" i="6"/>
  <c r="X1971" i="6" s="1"/>
  <c r="W1959" i="6"/>
  <c r="X1959" i="6" s="1"/>
  <c r="W1875" i="6"/>
  <c r="W1863" i="6"/>
  <c r="X1863" i="6" s="1"/>
  <c r="W1815" i="6"/>
  <c r="X1815" i="6" s="1"/>
  <c r="W1803" i="6"/>
  <c r="W1791" i="6"/>
  <c r="X1791" i="6" s="1"/>
  <c r="W1779" i="6"/>
  <c r="W1659" i="6"/>
  <c r="W1635" i="6"/>
  <c r="W1287" i="6"/>
  <c r="W1699" i="6"/>
  <c r="W974" i="6"/>
  <c r="X974" i="6" s="1"/>
  <c r="W818" i="6"/>
  <c r="W1549" i="6"/>
  <c r="W973" i="6"/>
  <c r="Y1981" i="6"/>
  <c r="Z1981" i="6" s="1"/>
  <c r="W1981" i="6"/>
  <c r="Y1980" i="6"/>
  <c r="Z1980" i="6" s="1"/>
  <c r="W1980" i="6"/>
  <c r="X1980" i="6" s="1"/>
  <c r="W1896" i="6"/>
  <c r="W1776" i="6"/>
  <c r="X1776" i="6" s="1"/>
  <c r="W1764" i="6"/>
  <c r="W1740" i="6"/>
  <c r="W1548" i="6"/>
  <c r="W1452" i="6"/>
  <c r="X1452" i="6" s="1"/>
  <c r="W1580" i="6"/>
  <c r="W1398" i="6"/>
  <c r="X1398" i="6" s="1"/>
  <c r="W1286" i="6"/>
  <c r="X1286" i="6" s="1"/>
  <c r="W1991" i="6"/>
  <c r="W1907" i="6"/>
  <c r="W1895" i="6"/>
  <c r="W1763" i="6"/>
  <c r="W1091" i="6"/>
  <c r="W1948" i="6"/>
  <c r="W2002" i="6"/>
  <c r="W1906" i="6"/>
  <c r="W1198" i="6"/>
  <c r="W1090" i="6"/>
  <c r="W2003" i="6"/>
  <c r="X2003" i="6" s="1"/>
  <c r="W1581" i="6"/>
  <c r="W1485" i="6"/>
  <c r="X1485" i="6" s="1"/>
  <c r="W1917" i="6"/>
  <c r="W1843" i="6"/>
  <c r="W1970" i="6"/>
  <c r="W2013" i="6"/>
  <c r="W1653" i="6"/>
  <c r="W2024" i="6"/>
  <c r="W2012" i="6"/>
  <c r="W1928" i="6"/>
  <c r="W1916" i="6"/>
  <c r="W1700" i="6"/>
  <c r="W1676" i="6"/>
  <c r="W1484" i="6"/>
  <c r="W1723" i="6"/>
  <c r="W7" i="6"/>
  <c r="X7" i="6" s="1"/>
  <c r="W2034" i="6"/>
  <c r="X2034" i="6" s="1"/>
  <c r="W1677" i="6"/>
  <c r="W2023" i="6"/>
  <c r="X2023" i="6" s="1"/>
  <c r="W1829" i="6"/>
  <c r="W1517" i="6"/>
  <c r="X1517" i="6" s="1"/>
  <c r="W1853" i="6"/>
  <c r="W6" i="6"/>
  <c r="W1949" i="6"/>
  <c r="X1949" i="6" s="1"/>
  <c r="W1960" i="6"/>
  <c r="W1864" i="6"/>
  <c r="W1852" i="6"/>
  <c r="W1840" i="6"/>
  <c r="W1828" i="6"/>
  <c r="W1816" i="6"/>
  <c r="W1804" i="6"/>
  <c r="X1804" i="6" s="1"/>
  <c r="W1636" i="6"/>
  <c r="W1612" i="6"/>
  <c r="W1516" i="6"/>
  <c r="W1348" i="6"/>
  <c r="X1348" i="6" s="1"/>
  <c r="W832" i="6"/>
  <c r="W159" i="6"/>
  <c r="W1349" i="6"/>
  <c r="W542" i="6"/>
  <c r="W158" i="6"/>
  <c r="W1717" i="6"/>
  <c r="X1717" i="6" s="1"/>
  <c r="W537" i="6"/>
  <c r="W1205" i="6"/>
  <c r="W5" i="6"/>
  <c r="E15" i="1"/>
  <c r="E16" i="1"/>
  <c r="Y1885" i="6"/>
  <c r="Y1789" i="6"/>
  <c r="Y1741" i="6"/>
  <c r="Y1717" i="6"/>
  <c r="Y1349" i="6"/>
  <c r="Z1349" i="6" s="1"/>
  <c r="Y1205" i="6"/>
  <c r="Z1205" i="6" s="1"/>
  <c r="Y1776" i="6"/>
  <c r="Y1896" i="6"/>
  <c r="Y1764" i="6"/>
  <c r="Y1740" i="6"/>
  <c r="Y1452" i="6"/>
  <c r="Z1452" i="6" s="1"/>
  <c r="Y1948" i="6"/>
  <c r="Z1948" i="6" s="1"/>
  <c r="Y1852" i="6"/>
  <c r="Z1852" i="6" s="1"/>
  <c r="Y1816" i="6"/>
  <c r="Y1875" i="6"/>
  <c r="Z1875" i="6" s="1"/>
  <c r="Y1803" i="6"/>
  <c r="Z1803" i="6" s="1"/>
  <c r="Y1549" i="6"/>
  <c r="Y973" i="6"/>
  <c r="Z973" i="6" s="1"/>
  <c r="Y1991" i="6"/>
  <c r="Z1991" i="6" s="1"/>
  <c r="Y1763" i="6"/>
  <c r="Z1763" i="6" s="1"/>
  <c r="Y1091" i="6"/>
  <c r="Z1091" i="6" s="1"/>
  <c r="Y1895" i="6"/>
  <c r="Y2002" i="6"/>
  <c r="Y1906" i="6"/>
  <c r="Y1198" i="6"/>
  <c r="Z1198" i="6" s="1"/>
  <c r="Y1090" i="6"/>
  <c r="Z1090" i="6" s="1"/>
  <c r="Y1548" i="6"/>
  <c r="Y1677" i="6"/>
  <c r="Y1653" i="6"/>
  <c r="Y1581" i="6"/>
  <c r="Y1485" i="6"/>
  <c r="Z1485" i="6" s="1"/>
  <c r="Y537" i="6"/>
  <c r="Y2003" i="6"/>
  <c r="Y1907" i="6"/>
  <c r="Z1907" i="6" s="1"/>
  <c r="Y2013" i="6"/>
  <c r="Y1917" i="6"/>
  <c r="Y2024" i="6"/>
  <c r="Z2024" i="6" s="1"/>
  <c r="Y2012" i="6"/>
  <c r="Z2012" i="6" s="1"/>
  <c r="Y1928" i="6"/>
  <c r="Z1928" i="6" s="1"/>
  <c r="Y1916" i="6"/>
  <c r="Z1916" i="6" s="1"/>
  <c r="Y1700" i="6"/>
  <c r="Z1700" i="6" s="1"/>
  <c r="Y1676" i="6"/>
  <c r="Z1676" i="6" s="1"/>
  <c r="Y1580" i="6"/>
  <c r="Z1580" i="6" s="1"/>
  <c r="Y1484" i="6"/>
  <c r="Y1843" i="6"/>
  <c r="Z1843" i="6" s="1"/>
  <c r="Y1723" i="6"/>
  <c r="Z1723" i="6" s="1"/>
  <c r="Y1699" i="6"/>
  <c r="Z1699" i="6" s="1"/>
  <c r="Y1399" i="6"/>
  <c r="Z1399" i="6" s="1"/>
  <c r="Y2023" i="6"/>
  <c r="Z2023" i="6" s="1"/>
  <c r="Y2034" i="6"/>
  <c r="Y1398" i="6"/>
  <c r="Y1949" i="6"/>
  <c r="Z1949" i="6" s="1"/>
  <c r="Y1853" i="6"/>
  <c r="Z1853" i="6" s="1"/>
  <c r="Y1829" i="6"/>
  <c r="Z1829" i="6" s="1"/>
  <c r="Y1613" i="6"/>
  <c r="Z1613" i="6" s="1"/>
  <c r="Y1517" i="6"/>
  <c r="Z1517" i="6" s="1"/>
  <c r="Y1828" i="6"/>
  <c r="Z1828" i="6" s="1"/>
  <c r="Y1636" i="6"/>
  <c r="Z1636" i="6" s="1"/>
  <c r="Y1612" i="6"/>
  <c r="Z1612" i="6" s="1"/>
  <c r="Y1516" i="6"/>
  <c r="Z1516" i="6" s="1"/>
  <c r="Y1348" i="6"/>
  <c r="Z1348" i="6" s="1"/>
  <c r="Y832" i="6"/>
  <c r="Z832" i="6" s="1"/>
  <c r="Y1960" i="6"/>
  <c r="Z1960" i="6" s="1"/>
  <c r="Y1864" i="6"/>
  <c r="Z1864" i="6" s="1"/>
  <c r="Y1959" i="6"/>
  <c r="Z1959" i="6" s="1"/>
  <c r="Y1815" i="6"/>
  <c r="Z1815" i="6" s="1"/>
  <c r="Y1779" i="6"/>
  <c r="Z1779" i="6" s="1"/>
  <c r="Y1659" i="6"/>
  <c r="Z1659" i="6" s="1"/>
  <c r="Y1635" i="6"/>
  <c r="Z1635" i="6" s="1"/>
  <c r="Y1287" i="6"/>
  <c r="Z1287" i="6" s="1"/>
  <c r="Y1840" i="6"/>
  <c r="Z1840" i="6" s="1"/>
  <c r="Y1804" i="6"/>
  <c r="Z1804" i="6" s="1"/>
  <c r="Y1971" i="6"/>
  <c r="Z1971" i="6" s="1"/>
  <c r="Y1863" i="6"/>
  <c r="Z1863" i="6" s="1"/>
  <c r="Y1791" i="6"/>
  <c r="Z1791" i="6" s="1"/>
  <c r="Y1970" i="6"/>
  <c r="Z1970" i="6" s="1"/>
  <c r="Y1286" i="6"/>
  <c r="Z1286" i="6" s="1"/>
  <c r="Y974" i="6"/>
  <c r="Z974" i="6" s="1"/>
  <c r="Y818" i="6"/>
  <c r="Y542" i="6"/>
  <c r="Z542" i="6" s="1"/>
  <c r="Y7" i="6"/>
  <c r="Z7" i="6" s="1"/>
  <c r="Y6" i="6"/>
  <c r="Z6" i="6" s="1"/>
  <c r="Y159" i="6"/>
  <c r="Z159" i="6" s="1"/>
  <c r="Y158" i="6"/>
  <c r="Z158" i="6" s="1"/>
  <c r="AA492" i="6"/>
  <c r="AA1359" i="6"/>
  <c r="G1585" i="6"/>
  <c r="AA1585" i="6"/>
  <c r="AA1465" i="6"/>
  <c r="AA853" i="6"/>
  <c r="G757" i="6"/>
  <c r="AA757" i="6"/>
  <c r="AA589" i="6"/>
  <c r="AA241" i="6"/>
  <c r="G193" i="6"/>
  <c r="AA193" i="6"/>
  <c r="AA1910" i="6"/>
  <c r="AA1874" i="6"/>
  <c r="AA1814" i="6"/>
  <c r="AA1730" i="6"/>
  <c r="AA1622" i="6"/>
  <c r="AA1075" i="6"/>
  <c r="P1451" i="6"/>
  <c r="Q1451" i="6" s="1"/>
  <c r="AA1451" i="6"/>
  <c r="G1319" i="6"/>
  <c r="AA1319" i="6"/>
  <c r="AA2016" i="6"/>
  <c r="AA1992" i="6"/>
  <c r="AA1884" i="6"/>
  <c r="AA1872" i="6"/>
  <c r="AA1848" i="6"/>
  <c r="AA1531" i="6"/>
  <c r="AA1495" i="6"/>
  <c r="AA1423" i="6"/>
  <c r="AA1279" i="6"/>
  <c r="AA1135" i="6"/>
  <c r="P1571" i="6"/>
  <c r="Q1571" i="6" s="1"/>
  <c r="AA1571" i="6"/>
  <c r="AA1533" i="6"/>
  <c r="AA1521" i="6"/>
  <c r="P1449" i="6"/>
  <c r="Q1449" i="6" s="1"/>
  <c r="AA1449" i="6"/>
  <c r="AA1281" i="6"/>
  <c r="AA969" i="6"/>
  <c r="G813" i="6"/>
  <c r="AA813" i="6"/>
  <c r="AA621" i="6"/>
  <c r="AA213" i="6"/>
  <c r="G492" i="6"/>
  <c r="AA1966" i="6"/>
  <c r="AA1834" i="6"/>
  <c r="AA1690" i="6"/>
  <c r="AA967" i="6"/>
  <c r="AA1835" i="6"/>
  <c r="G1532" i="6"/>
  <c r="AA1532" i="6"/>
  <c r="AA1520" i="6"/>
  <c r="P1280" i="6"/>
  <c r="Q1280" i="6" s="1"/>
  <c r="AA1280" i="6"/>
  <c r="AA1232" i="6"/>
  <c r="AA1160" i="6"/>
  <c r="AA656" i="6"/>
  <c r="G620" i="6"/>
  <c r="AA620" i="6"/>
  <c r="AA1953" i="6"/>
  <c r="AA1833" i="6"/>
  <c r="AA1809" i="6"/>
  <c r="AA1689" i="6"/>
  <c r="AA1450" i="6"/>
  <c r="AA518" i="6"/>
  <c r="G1258" i="6"/>
  <c r="AA1258" i="6"/>
  <c r="AA811" i="6"/>
  <c r="AA679" i="6"/>
  <c r="G415" i="6"/>
  <c r="AA415" i="6"/>
  <c r="AA1952" i="6"/>
  <c r="AA1940" i="6"/>
  <c r="AA1832" i="6"/>
  <c r="AA1820" i="6"/>
  <c r="AA1808" i="6"/>
  <c r="AA1796" i="6"/>
  <c r="AA1688" i="6"/>
  <c r="AA1664" i="6"/>
  <c r="AA1519" i="6"/>
  <c r="AA1375" i="6"/>
  <c r="AA1871" i="6"/>
  <c r="AA1518" i="6"/>
  <c r="G1494" i="6"/>
  <c r="AA1494" i="6"/>
  <c r="P1278" i="6"/>
  <c r="Q1278" i="6" s="1"/>
  <c r="AA1278" i="6"/>
  <c r="G1230" i="6"/>
  <c r="AA1230" i="6"/>
  <c r="G1206" i="6"/>
  <c r="AA1206" i="6"/>
  <c r="AA1134" i="6"/>
  <c r="AA882" i="6"/>
  <c r="G822" i="6"/>
  <c r="AA822" i="6"/>
  <c r="G714" i="6"/>
  <c r="AA714" i="6"/>
  <c r="G690" i="6"/>
  <c r="AA690" i="6"/>
  <c r="AA618" i="6"/>
  <c r="AA558" i="6"/>
  <c r="AA522" i="6"/>
  <c r="G414" i="6"/>
  <c r="AA414" i="6"/>
  <c r="G366" i="6"/>
  <c r="AA366" i="6"/>
  <c r="H492" i="6"/>
  <c r="I492" i="6" s="1"/>
  <c r="AA2011" i="6"/>
  <c r="AA1951" i="6"/>
  <c r="AA1939" i="6"/>
  <c r="AA1927" i="6"/>
  <c r="AA1867" i="6"/>
  <c r="AA1807" i="6"/>
  <c r="AA1795" i="6"/>
  <c r="AA1651" i="6"/>
  <c r="AA109" i="6"/>
  <c r="G1572" i="6"/>
  <c r="AA1572" i="6"/>
  <c r="G910" i="6"/>
  <c r="AA910" i="6"/>
  <c r="AA1703" i="6"/>
  <c r="P1939" i="6"/>
  <c r="Q1939" i="6" s="1"/>
  <c r="H343" i="6"/>
  <c r="I343" i="6" s="1"/>
  <c r="AA1938" i="6"/>
  <c r="AA1926" i="6"/>
  <c r="AA1806" i="6"/>
  <c r="AA1794" i="6"/>
  <c r="AA1782" i="6"/>
  <c r="AA1770" i="6"/>
  <c r="AA1650" i="6"/>
  <c r="AA1638" i="6"/>
  <c r="AA1099" i="6"/>
  <c r="AA292" i="6"/>
  <c r="G1186" i="6"/>
  <c r="AA1186" i="6"/>
  <c r="G622" i="6"/>
  <c r="AA622" i="6"/>
  <c r="G130" i="6"/>
  <c r="AA130" i="6"/>
  <c r="G1420" i="6"/>
  <c r="AA1420" i="6"/>
  <c r="AA1408" i="6"/>
  <c r="AA1372" i="6"/>
  <c r="G1938" i="6"/>
  <c r="AA1546" i="6"/>
  <c r="AA73" i="6"/>
  <c r="G1179" i="6"/>
  <c r="AA1179" i="6"/>
  <c r="AA1507" i="6"/>
  <c r="AA1082" i="6"/>
  <c r="AA842" i="6"/>
  <c r="AA290" i="6"/>
  <c r="H2034" i="6"/>
  <c r="I2034" i="6" s="1"/>
  <c r="H1998" i="6"/>
  <c r="I1998" i="6" s="1"/>
  <c r="H1986" i="6"/>
  <c r="I1986" i="6" s="1"/>
  <c r="H1962" i="6"/>
  <c r="I1962" i="6" s="1"/>
  <c r="H1950" i="6"/>
  <c r="I1950" i="6" s="1"/>
  <c r="H2022" i="6"/>
  <c r="I2022" i="6" s="1"/>
  <c r="H1974" i="6"/>
  <c r="I1974" i="6" s="1"/>
  <c r="H2032" i="6"/>
  <c r="I2032" i="6" s="1"/>
  <c r="H2020" i="6"/>
  <c r="I2020" i="6" s="1"/>
  <c r="H1996" i="6"/>
  <c r="I1996" i="6" s="1"/>
  <c r="H1984" i="6"/>
  <c r="I1984" i="6" s="1"/>
  <c r="H1972" i="6"/>
  <c r="I1972" i="6" s="1"/>
  <c r="H1960" i="6"/>
  <c r="I1960" i="6" s="1"/>
  <c r="H1948" i="6"/>
  <c r="I1948" i="6" s="1"/>
  <c r="H1936" i="6"/>
  <c r="I1936" i="6" s="1"/>
  <c r="H1924" i="6"/>
  <c r="I1924" i="6" s="1"/>
  <c r="H1912" i="6"/>
  <c r="I1912" i="6" s="1"/>
  <c r="H1900" i="6"/>
  <c r="I1900" i="6" s="1"/>
  <c r="H1888" i="6"/>
  <c r="I1888" i="6" s="1"/>
  <c r="H1876" i="6"/>
  <c r="I1876" i="6" s="1"/>
  <c r="H1864" i="6"/>
  <c r="I1864" i="6" s="1"/>
  <c r="H1852" i="6"/>
  <c r="I1852" i="6" s="1"/>
  <c r="H1840" i="6"/>
  <c r="I1840" i="6" s="1"/>
  <c r="H1828" i="6"/>
  <c r="I1828" i="6" s="1"/>
  <c r="H1816" i="6"/>
  <c r="I1816" i="6" s="1"/>
  <c r="H1804" i="6"/>
  <c r="I1804" i="6" s="1"/>
  <c r="H1792" i="6"/>
  <c r="I1792" i="6" s="1"/>
  <c r="H1780" i="6"/>
  <c r="I1780" i="6" s="1"/>
  <c r="H1768" i="6"/>
  <c r="I1768" i="6" s="1"/>
  <c r="H1756" i="6"/>
  <c r="I1756" i="6" s="1"/>
  <c r="H1744" i="6"/>
  <c r="I1744" i="6" s="1"/>
  <c r="H1732" i="6"/>
  <c r="I1732" i="6" s="1"/>
  <c r="H1720" i="6"/>
  <c r="I1720" i="6" s="1"/>
  <c r="H1708" i="6"/>
  <c r="I1708" i="6" s="1"/>
  <c r="H1696" i="6"/>
  <c r="I1696" i="6" s="1"/>
  <c r="H1684" i="6"/>
  <c r="I1684" i="6" s="1"/>
  <c r="H1672" i="6"/>
  <c r="I1672" i="6" s="1"/>
  <c r="H1660" i="6"/>
  <c r="I1660" i="6" s="1"/>
  <c r="H1648" i="6"/>
  <c r="I1648" i="6" s="1"/>
  <c r="H1636" i="6"/>
  <c r="I1636" i="6" s="1"/>
  <c r="H1624" i="6"/>
  <c r="I1624" i="6" s="1"/>
  <c r="H1612" i="6"/>
  <c r="I1612" i="6" s="1"/>
  <c r="H1600" i="6"/>
  <c r="I1600" i="6" s="1"/>
  <c r="H1588" i="6"/>
  <c r="I1588" i="6" s="1"/>
  <c r="H1576" i="6"/>
  <c r="I1576" i="6" s="1"/>
  <c r="H1564" i="6"/>
  <c r="I1564" i="6" s="1"/>
  <c r="H1552" i="6"/>
  <c r="I1552" i="6" s="1"/>
  <c r="H1540" i="6"/>
  <c r="I1540" i="6" s="1"/>
  <c r="H1528" i="6"/>
  <c r="I1528" i="6" s="1"/>
  <c r="H1516" i="6"/>
  <c r="I1516" i="6" s="1"/>
  <c r="H1504" i="6"/>
  <c r="I1504" i="6" s="1"/>
  <c r="H1492" i="6"/>
  <c r="I1492" i="6" s="1"/>
  <c r="H1480" i="6"/>
  <c r="I1480" i="6" s="1"/>
  <c r="H1468" i="6"/>
  <c r="I1468" i="6" s="1"/>
  <c r="H1456" i="6"/>
  <c r="I1456" i="6" s="1"/>
  <c r="H1444" i="6"/>
  <c r="I1444" i="6" s="1"/>
  <c r="H1432" i="6"/>
  <c r="I1432" i="6" s="1"/>
  <c r="H1420" i="6"/>
  <c r="I1420" i="6" s="1"/>
  <c r="H1408" i="6"/>
  <c r="I1408" i="6" s="1"/>
  <c r="H1396" i="6"/>
  <c r="I1396" i="6" s="1"/>
  <c r="H1384" i="6"/>
  <c r="I1384" i="6" s="1"/>
  <c r="H1372" i="6"/>
  <c r="I1372" i="6" s="1"/>
  <c r="H1360" i="6"/>
  <c r="I1360" i="6" s="1"/>
  <c r="H1348" i="6"/>
  <c r="I1348" i="6" s="1"/>
  <c r="H1336" i="6"/>
  <c r="I1336" i="6" s="1"/>
  <c r="H1324" i="6"/>
  <c r="I1324" i="6" s="1"/>
  <c r="H1312" i="6"/>
  <c r="I1312" i="6" s="1"/>
  <c r="H1300" i="6"/>
  <c r="I1300" i="6" s="1"/>
  <c r="H1288" i="6"/>
  <c r="I1288" i="6" s="1"/>
  <c r="H1276" i="6"/>
  <c r="I1276" i="6" s="1"/>
  <c r="H1264" i="6"/>
  <c r="I1264" i="6" s="1"/>
  <c r="H1252" i="6"/>
  <c r="I1252" i="6" s="1"/>
  <c r="H1240" i="6"/>
  <c r="I1240" i="6" s="1"/>
  <c r="H1228" i="6"/>
  <c r="I1228" i="6" s="1"/>
  <c r="H1216" i="6"/>
  <c r="I1216" i="6" s="1"/>
  <c r="H1204" i="6"/>
  <c r="I1204" i="6" s="1"/>
  <c r="H1192" i="6"/>
  <c r="I1192" i="6" s="1"/>
  <c r="H1180" i="6"/>
  <c r="I1180" i="6" s="1"/>
  <c r="H1168" i="6"/>
  <c r="I1168" i="6" s="1"/>
  <c r="H1156" i="6"/>
  <c r="I1156" i="6" s="1"/>
  <c r="H1144" i="6"/>
  <c r="I1144" i="6" s="1"/>
  <c r="H1132" i="6"/>
  <c r="I1132" i="6" s="1"/>
  <c r="H1120" i="6"/>
  <c r="I1120" i="6" s="1"/>
  <c r="H1108" i="6"/>
  <c r="I1108" i="6" s="1"/>
  <c r="H1096" i="6"/>
  <c r="I1096" i="6" s="1"/>
  <c r="H1084" i="6"/>
  <c r="I1084" i="6" s="1"/>
  <c r="H1072" i="6"/>
  <c r="I1072" i="6" s="1"/>
  <c r="H1060" i="6"/>
  <c r="I1060" i="6" s="1"/>
  <c r="H1048" i="6"/>
  <c r="I1048" i="6" s="1"/>
  <c r="H1036" i="6"/>
  <c r="I1036" i="6" s="1"/>
  <c r="H1024" i="6"/>
  <c r="I1024" i="6" s="1"/>
  <c r="H1012" i="6"/>
  <c r="I1012" i="6" s="1"/>
  <c r="H1000" i="6"/>
  <c r="I1000" i="6" s="1"/>
  <c r="H988" i="6"/>
  <c r="I988" i="6" s="1"/>
  <c r="H976" i="6"/>
  <c r="I976" i="6" s="1"/>
  <c r="H964" i="6"/>
  <c r="I964" i="6" s="1"/>
  <c r="H952" i="6"/>
  <c r="I952" i="6" s="1"/>
  <c r="H940" i="6"/>
  <c r="I940" i="6" s="1"/>
  <c r="H928" i="6"/>
  <c r="I928" i="6" s="1"/>
  <c r="H916" i="6"/>
  <c r="I916" i="6" s="1"/>
  <c r="H904" i="6"/>
  <c r="I904" i="6" s="1"/>
  <c r="H892" i="6"/>
  <c r="I892" i="6" s="1"/>
  <c r="H880" i="6"/>
  <c r="I880" i="6" s="1"/>
  <c r="H868" i="6"/>
  <c r="I868" i="6" s="1"/>
  <c r="H856" i="6"/>
  <c r="I856" i="6" s="1"/>
  <c r="H844" i="6"/>
  <c r="I844" i="6" s="1"/>
  <c r="H832" i="6"/>
  <c r="I832" i="6" s="1"/>
  <c r="H820" i="6"/>
  <c r="I820" i="6" s="1"/>
  <c r="H808" i="6"/>
  <c r="I808" i="6" s="1"/>
  <c r="H796" i="6"/>
  <c r="I796" i="6" s="1"/>
  <c r="H784" i="6"/>
  <c r="I784" i="6" s="1"/>
  <c r="H772" i="6"/>
  <c r="I772" i="6" s="1"/>
  <c r="H760" i="6"/>
  <c r="I760" i="6" s="1"/>
  <c r="H748" i="6"/>
  <c r="I748" i="6" s="1"/>
  <c r="G748" i="6"/>
  <c r="H736" i="6"/>
  <c r="I736" i="6" s="1"/>
  <c r="H724" i="6"/>
  <c r="I724" i="6" s="1"/>
  <c r="H712" i="6"/>
  <c r="I712" i="6" s="1"/>
  <c r="H700" i="6"/>
  <c r="I700" i="6" s="1"/>
  <c r="H688" i="6"/>
  <c r="I688" i="6" s="1"/>
  <c r="H676" i="6"/>
  <c r="I676" i="6" s="1"/>
  <c r="H664" i="6"/>
  <c r="I664" i="6" s="1"/>
  <c r="H652" i="6"/>
  <c r="I652" i="6" s="1"/>
  <c r="H640" i="6"/>
  <c r="I640" i="6" s="1"/>
  <c r="H628" i="6"/>
  <c r="I628" i="6" s="1"/>
  <c r="H616" i="6"/>
  <c r="I616" i="6" s="1"/>
  <c r="H604" i="6"/>
  <c r="I604" i="6" s="1"/>
  <c r="H592" i="6"/>
  <c r="I592" i="6" s="1"/>
  <c r="H580" i="6"/>
  <c r="I580" i="6" s="1"/>
  <c r="H568" i="6"/>
  <c r="I568" i="6" s="1"/>
  <c r="H556" i="6"/>
  <c r="I556" i="6" s="1"/>
  <c r="H544" i="6"/>
  <c r="I544" i="6" s="1"/>
  <c r="H532" i="6"/>
  <c r="I532" i="6" s="1"/>
  <c r="H520" i="6"/>
  <c r="I520" i="6" s="1"/>
  <c r="H508" i="6"/>
  <c r="I508" i="6" s="1"/>
  <c r="H496" i="6"/>
  <c r="I496" i="6" s="1"/>
  <c r="H484" i="6"/>
  <c r="I484" i="6" s="1"/>
  <c r="H472" i="6"/>
  <c r="I472" i="6" s="1"/>
  <c r="H460" i="6"/>
  <c r="I460" i="6" s="1"/>
  <c r="H448" i="6"/>
  <c r="I448" i="6" s="1"/>
  <c r="H436" i="6"/>
  <c r="I436" i="6" s="1"/>
  <c r="H424" i="6"/>
  <c r="I424" i="6" s="1"/>
  <c r="H412" i="6"/>
  <c r="I412" i="6" s="1"/>
  <c r="H400" i="6"/>
  <c r="I400" i="6" s="1"/>
  <c r="H388" i="6"/>
  <c r="I388" i="6" s="1"/>
  <c r="H376" i="6"/>
  <c r="I376" i="6" s="1"/>
  <c r="H364" i="6"/>
  <c r="I364" i="6" s="1"/>
  <c r="H352" i="6"/>
  <c r="I352" i="6" s="1"/>
  <c r="H340" i="6"/>
  <c r="I340" i="6" s="1"/>
  <c r="H328" i="6"/>
  <c r="I328" i="6" s="1"/>
  <c r="H316" i="6"/>
  <c r="I316" i="6" s="1"/>
  <c r="H304" i="6"/>
  <c r="I304" i="6" s="1"/>
  <c r="H292" i="6"/>
  <c r="I292" i="6" s="1"/>
  <c r="H280" i="6"/>
  <c r="I280" i="6" s="1"/>
  <c r="H268" i="6"/>
  <c r="I268" i="6" s="1"/>
  <c r="H256" i="6"/>
  <c r="I256" i="6" s="1"/>
  <c r="H244" i="6"/>
  <c r="I244" i="6" s="1"/>
  <c r="H232" i="6"/>
  <c r="I232" i="6" s="1"/>
  <c r="H220" i="6"/>
  <c r="I220" i="6" s="1"/>
  <c r="H208" i="6"/>
  <c r="I208" i="6" s="1"/>
  <c r="H196" i="6"/>
  <c r="I196" i="6" s="1"/>
  <c r="H184" i="6"/>
  <c r="I184" i="6" s="1"/>
  <c r="H172" i="6"/>
  <c r="I172" i="6" s="1"/>
  <c r="H160" i="6"/>
  <c r="I160" i="6" s="1"/>
  <c r="H148" i="6"/>
  <c r="I148" i="6" s="1"/>
  <c r="H136" i="6"/>
  <c r="I136" i="6" s="1"/>
  <c r="H124" i="6"/>
  <c r="I124" i="6" s="1"/>
  <c r="H112" i="6"/>
  <c r="I112" i="6" s="1"/>
  <c r="H100" i="6"/>
  <c r="I100" i="6" s="1"/>
  <c r="H88" i="6"/>
  <c r="I88" i="6" s="1"/>
  <c r="H76" i="6"/>
  <c r="I76" i="6" s="1"/>
  <c r="H64" i="6"/>
  <c r="I64" i="6" s="1"/>
  <c r="H52" i="6"/>
  <c r="I52" i="6" s="1"/>
  <c r="H40" i="6"/>
  <c r="I40" i="6" s="1"/>
  <c r="H28" i="6"/>
  <c r="I28" i="6" s="1"/>
  <c r="H16" i="6"/>
  <c r="I16" i="6" s="1"/>
  <c r="H2008" i="6"/>
  <c r="I2008" i="6" s="1"/>
  <c r="H2031" i="6"/>
  <c r="I2031" i="6" s="1"/>
  <c r="H2019" i="6"/>
  <c r="I2019" i="6" s="1"/>
  <c r="H2007" i="6"/>
  <c r="I2007" i="6" s="1"/>
  <c r="H1995" i="6"/>
  <c r="I1995" i="6" s="1"/>
  <c r="H1983" i="6"/>
  <c r="I1983" i="6" s="1"/>
  <c r="H1971" i="6"/>
  <c r="I1971" i="6" s="1"/>
  <c r="H1959" i="6"/>
  <c r="I1959" i="6" s="1"/>
  <c r="H1947" i="6"/>
  <c r="I1947" i="6" s="1"/>
  <c r="H1935" i="6"/>
  <c r="I1935" i="6" s="1"/>
  <c r="H1923" i="6"/>
  <c r="I1923" i="6" s="1"/>
  <c r="H1911" i="6"/>
  <c r="I1911" i="6" s="1"/>
  <c r="H1899" i="6"/>
  <c r="I1899" i="6" s="1"/>
  <c r="H1887" i="6"/>
  <c r="I1887" i="6" s="1"/>
  <c r="H1875" i="6"/>
  <c r="I1875" i="6" s="1"/>
  <c r="H1863" i="6"/>
  <c r="I1863" i="6" s="1"/>
  <c r="H1851" i="6"/>
  <c r="I1851" i="6" s="1"/>
  <c r="H1839" i="6"/>
  <c r="I1839" i="6" s="1"/>
  <c r="H1827" i="6"/>
  <c r="I1827" i="6" s="1"/>
  <c r="H1815" i="6"/>
  <c r="I1815" i="6" s="1"/>
  <c r="H1803" i="6"/>
  <c r="I1803" i="6" s="1"/>
  <c r="H1791" i="6"/>
  <c r="I1791" i="6" s="1"/>
  <c r="H1779" i="6"/>
  <c r="I1779" i="6" s="1"/>
  <c r="H1767" i="6"/>
  <c r="I1767" i="6" s="1"/>
  <c r="H1755" i="6"/>
  <c r="I1755" i="6" s="1"/>
  <c r="H1743" i="6"/>
  <c r="I1743" i="6" s="1"/>
  <c r="H1731" i="6"/>
  <c r="I1731" i="6" s="1"/>
  <c r="H1719" i="6"/>
  <c r="I1719" i="6" s="1"/>
  <c r="H1707" i="6"/>
  <c r="I1707" i="6" s="1"/>
  <c r="H1695" i="6"/>
  <c r="I1695" i="6" s="1"/>
  <c r="H1683" i="6"/>
  <c r="I1683" i="6" s="1"/>
  <c r="H1671" i="6"/>
  <c r="I1671" i="6" s="1"/>
  <c r="H1659" i="6"/>
  <c r="I1659" i="6" s="1"/>
  <c r="H1647" i="6"/>
  <c r="I1647" i="6" s="1"/>
  <c r="H1635" i="6"/>
  <c r="I1635" i="6" s="1"/>
  <c r="H1623" i="6"/>
  <c r="I1623" i="6" s="1"/>
  <c r="H1611" i="6"/>
  <c r="I1611" i="6" s="1"/>
  <c r="H1599" i="6"/>
  <c r="I1599" i="6" s="1"/>
  <c r="H1587" i="6"/>
  <c r="I1587" i="6" s="1"/>
  <c r="H1575" i="6"/>
  <c r="I1575" i="6" s="1"/>
  <c r="H1563" i="6"/>
  <c r="I1563" i="6" s="1"/>
  <c r="H1551" i="6"/>
  <c r="I1551" i="6" s="1"/>
  <c r="H1539" i="6"/>
  <c r="I1539" i="6" s="1"/>
  <c r="H1527" i="6"/>
  <c r="I1527" i="6" s="1"/>
  <c r="H1515" i="6"/>
  <c r="I1515" i="6" s="1"/>
  <c r="H1503" i="6"/>
  <c r="I1503" i="6" s="1"/>
  <c r="H1491" i="6"/>
  <c r="I1491" i="6" s="1"/>
  <c r="H1479" i="6"/>
  <c r="I1479" i="6" s="1"/>
  <c r="H1467" i="6"/>
  <c r="I1467" i="6" s="1"/>
  <c r="H1455" i="6"/>
  <c r="I1455" i="6" s="1"/>
  <c r="H1443" i="6"/>
  <c r="I1443" i="6" s="1"/>
  <c r="H1431" i="6"/>
  <c r="I1431" i="6" s="1"/>
  <c r="H1419" i="6"/>
  <c r="I1419" i="6" s="1"/>
  <c r="H1407" i="6"/>
  <c r="I1407" i="6" s="1"/>
  <c r="H1395" i="6"/>
  <c r="I1395" i="6" s="1"/>
  <c r="H1383" i="6"/>
  <c r="I1383" i="6" s="1"/>
  <c r="H1371" i="6"/>
  <c r="I1371" i="6" s="1"/>
  <c r="H1359" i="6"/>
  <c r="I1359" i="6" s="1"/>
  <c r="H1347" i="6"/>
  <c r="I1347" i="6" s="1"/>
  <c r="H1335" i="6"/>
  <c r="I1335" i="6" s="1"/>
  <c r="H1323" i="6"/>
  <c r="I1323" i="6" s="1"/>
  <c r="H1311" i="6"/>
  <c r="I1311" i="6" s="1"/>
  <c r="H1299" i="6"/>
  <c r="I1299" i="6" s="1"/>
  <c r="H1287" i="6"/>
  <c r="I1287" i="6" s="1"/>
  <c r="H1275" i="6"/>
  <c r="I1275" i="6" s="1"/>
  <c r="H1263" i="6"/>
  <c r="I1263" i="6" s="1"/>
  <c r="H1251" i="6"/>
  <c r="I1251" i="6" s="1"/>
  <c r="H1239" i="6"/>
  <c r="I1239" i="6" s="1"/>
  <c r="H1227" i="6"/>
  <c r="I1227" i="6" s="1"/>
  <c r="H1215" i="6"/>
  <c r="I1215" i="6" s="1"/>
  <c r="H1203" i="6"/>
  <c r="I1203" i="6" s="1"/>
  <c r="H1191" i="6"/>
  <c r="I1191" i="6" s="1"/>
  <c r="H1179" i="6"/>
  <c r="I1179" i="6" s="1"/>
  <c r="H1167" i="6"/>
  <c r="I1167" i="6" s="1"/>
  <c r="H1155" i="6"/>
  <c r="I1155" i="6" s="1"/>
  <c r="H1143" i="6"/>
  <c r="I1143" i="6" s="1"/>
  <c r="H1131" i="6"/>
  <c r="I1131" i="6" s="1"/>
  <c r="H1119" i="6"/>
  <c r="I1119" i="6" s="1"/>
  <c r="H1107" i="6"/>
  <c r="I1107" i="6" s="1"/>
  <c r="H1095" i="6"/>
  <c r="I1095" i="6" s="1"/>
  <c r="H1083" i="6"/>
  <c r="I1083" i="6" s="1"/>
  <c r="H1071" i="6"/>
  <c r="I1071" i="6" s="1"/>
  <c r="H1059" i="6"/>
  <c r="I1059" i="6" s="1"/>
  <c r="H1047" i="6"/>
  <c r="I1047" i="6" s="1"/>
  <c r="H1035" i="6"/>
  <c r="I1035" i="6" s="1"/>
  <c r="H1023" i="6"/>
  <c r="I1023" i="6" s="1"/>
  <c r="H1011" i="6"/>
  <c r="I1011" i="6" s="1"/>
  <c r="H999" i="6"/>
  <c r="I999" i="6" s="1"/>
  <c r="H987" i="6"/>
  <c r="I987" i="6" s="1"/>
  <c r="H975" i="6"/>
  <c r="I975" i="6" s="1"/>
  <c r="H963" i="6"/>
  <c r="I963" i="6" s="1"/>
  <c r="H951" i="6"/>
  <c r="I951" i="6" s="1"/>
  <c r="H939" i="6"/>
  <c r="I939" i="6" s="1"/>
  <c r="H927" i="6"/>
  <c r="I927" i="6" s="1"/>
  <c r="H915" i="6"/>
  <c r="I915" i="6" s="1"/>
  <c r="H903" i="6"/>
  <c r="I903" i="6" s="1"/>
  <c r="H891" i="6"/>
  <c r="I891" i="6" s="1"/>
  <c r="H879" i="6"/>
  <c r="I879" i="6" s="1"/>
  <c r="H867" i="6"/>
  <c r="I867" i="6" s="1"/>
  <c r="H855" i="6"/>
  <c r="I855" i="6" s="1"/>
  <c r="H843" i="6"/>
  <c r="I843" i="6" s="1"/>
  <c r="H831" i="6"/>
  <c r="I831" i="6" s="1"/>
  <c r="H819" i="6"/>
  <c r="I819" i="6" s="1"/>
  <c r="H807" i="6"/>
  <c r="I807" i="6" s="1"/>
  <c r="H795" i="6"/>
  <c r="I795" i="6" s="1"/>
  <c r="H783" i="6"/>
  <c r="I783" i="6" s="1"/>
  <c r="H771" i="6"/>
  <c r="I771" i="6" s="1"/>
  <c r="H759" i="6"/>
  <c r="I759" i="6" s="1"/>
  <c r="H747" i="6"/>
  <c r="I747" i="6" s="1"/>
  <c r="H735" i="6"/>
  <c r="I735" i="6" s="1"/>
  <c r="H723" i="6"/>
  <c r="I723" i="6" s="1"/>
  <c r="H711" i="6"/>
  <c r="I711" i="6" s="1"/>
  <c r="H699" i="6"/>
  <c r="I699" i="6" s="1"/>
  <c r="H687" i="6"/>
  <c r="I687" i="6" s="1"/>
  <c r="H675" i="6"/>
  <c r="I675" i="6" s="1"/>
  <c r="H663" i="6"/>
  <c r="I663" i="6" s="1"/>
  <c r="H651" i="6"/>
  <c r="I651" i="6" s="1"/>
  <c r="H639" i="6"/>
  <c r="I639" i="6" s="1"/>
  <c r="H627" i="6"/>
  <c r="I627" i="6" s="1"/>
  <c r="H615" i="6"/>
  <c r="I615" i="6" s="1"/>
  <c r="H603" i="6"/>
  <c r="I603" i="6" s="1"/>
  <c r="H591" i="6"/>
  <c r="I591" i="6" s="1"/>
  <c r="H579" i="6"/>
  <c r="I579" i="6" s="1"/>
  <c r="H567" i="6"/>
  <c r="I567" i="6" s="1"/>
  <c r="H555" i="6"/>
  <c r="I555" i="6" s="1"/>
  <c r="H543" i="6"/>
  <c r="I543" i="6" s="1"/>
  <c r="H531" i="6"/>
  <c r="I531" i="6" s="1"/>
  <c r="H519" i="6"/>
  <c r="I519" i="6" s="1"/>
  <c r="H507" i="6"/>
  <c r="I507" i="6" s="1"/>
  <c r="H495" i="6"/>
  <c r="I495" i="6" s="1"/>
  <c r="H483" i="6"/>
  <c r="I483" i="6" s="1"/>
  <c r="H471" i="6"/>
  <c r="I471" i="6" s="1"/>
  <c r="H459" i="6"/>
  <c r="I459" i="6" s="1"/>
  <c r="H447" i="6"/>
  <c r="I447" i="6" s="1"/>
  <c r="H435" i="6"/>
  <c r="I435" i="6" s="1"/>
  <c r="H423" i="6"/>
  <c r="I423" i="6" s="1"/>
  <c r="H411" i="6"/>
  <c r="I411" i="6" s="1"/>
  <c r="H399" i="6"/>
  <c r="I399" i="6" s="1"/>
  <c r="H387" i="6"/>
  <c r="I387" i="6" s="1"/>
  <c r="H375" i="6"/>
  <c r="I375" i="6" s="1"/>
  <c r="H363" i="6"/>
  <c r="I363" i="6" s="1"/>
  <c r="H351" i="6"/>
  <c r="I351" i="6" s="1"/>
  <c r="H2010" i="6"/>
  <c r="I2010" i="6" s="1"/>
  <c r="H2030" i="6"/>
  <c r="I2030" i="6" s="1"/>
  <c r="H2018" i="6"/>
  <c r="I2018" i="6" s="1"/>
  <c r="H2006" i="6"/>
  <c r="I2006" i="6" s="1"/>
  <c r="H1994" i="6"/>
  <c r="I1994" i="6" s="1"/>
  <c r="H1982" i="6"/>
  <c r="I1982" i="6" s="1"/>
  <c r="H1970" i="6"/>
  <c r="I1970" i="6" s="1"/>
  <c r="H1958" i="6"/>
  <c r="I1958" i="6" s="1"/>
  <c r="H1946" i="6"/>
  <c r="I1946" i="6" s="1"/>
  <c r="H1934" i="6"/>
  <c r="I1934" i="6" s="1"/>
  <c r="H1922" i="6"/>
  <c r="I1922" i="6" s="1"/>
  <c r="H1910" i="6"/>
  <c r="I1910" i="6" s="1"/>
  <c r="H1898" i="6"/>
  <c r="I1898" i="6" s="1"/>
  <c r="H1886" i="6"/>
  <c r="I1886" i="6" s="1"/>
  <c r="H1874" i="6"/>
  <c r="I1874" i="6" s="1"/>
  <c r="H1862" i="6"/>
  <c r="I1862" i="6" s="1"/>
  <c r="H1850" i="6"/>
  <c r="I1850" i="6" s="1"/>
  <c r="H1838" i="6"/>
  <c r="I1838" i="6" s="1"/>
  <c r="H1826" i="6"/>
  <c r="I1826" i="6" s="1"/>
  <c r="H1814" i="6"/>
  <c r="I1814" i="6" s="1"/>
  <c r="H1802" i="6"/>
  <c r="I1802" i="6" s="1"/>
  <c r="H1790" i="6"/>
  <c r="I1790" i="6" s="1"/>
  <c r="H1778" i="6"/>
  <c r="I1778" i="6" s="1"/>
  <c r="H1766" i="6"/>
  <c r="I1766" i="6" s="1"/>
  <c r="H1754" i="6"/>
  <c r="I1754" i="6" s="1"/>
  <c r="H1742" i="6"/>
  <c r="I1742" i="6" s="1"/>
  <c r="H1730" i="6"/>
  <c r="I1730" i="6" s="1"/>
  <c r="H1718" i="6"/>
  <c r="I1718" i="6" s="1"/>
  <c r="H1706" i="6"/>
  <c r="I1706" i="6" s="1"/>
  <c r="H1694" i="6"/>
  <c r="I1694" i="6" s="1"/>
  <c r="H1682" i="6"/>
  <c r="I1682" i="6" s="1"/>
  <c r="H1670" i="6"/>
  <c r="I1670" i="6" s="1"/>
  <c r="H1658" i="6"/>
  <c r="I1658" i="6" s="1"/>
  <c r="H1646" i="6"/>
  <c r="I1646" i="6" s="1"/>
  <c r="H1634" i="6"/>
  <c r="I1634" i="6" s="1"/>
  <c r="H1622" i="6"/>
  <c r="I1622" i="6" s="1"/>
  <c r="H1610" i="6"/>
  <c r="I1610" i="6" s="1"/>
  <c r="H1598" i="6"/>
  <c r="I1598" i="6" s="1"/>
  <c r="H1586" i="6"/>
  <c r="I1586" i="6" s="1"/>
  <c r="H1574" i="6"/>
  <c r="I1574" i="6" s="1"/>
  <c r="H1562" i="6"/>
  <c r="I1562" i="6" s="1"/>
  <c r="H1550" i="6"/>
  <c r="I1550" i="6" s="1"/>
  <c r="H1538" i="6"/>
  <c r="I1538" i="6" s="1"/>
  <c r="H1526" i="6"/>
  <c r="I1526" i="6" s="1"/>
  <c r="H1514" i="6"/>
  <c r="I1514" i="6" s="1"/>
  <c r="H1502" i="6"/>
  <c r="I1502" i="6" s="1"/>
  <c r="H1490" i="6"/>
  <c r="I1490" i="6" s="1"/>
  <c r="H1478" i="6"/>
  <c r="I1478" i="6" s="1"/>
  <c r="H1466" i="6"/>
  <c r="I1466" i="6" s="1"/>
  <c r="H1454" i="6"/>
  <c r="I1454" i="6" s="1"/>
  <c r="H1442" i="6"/>
  <c r="I1442" i="6" s="1"/>
  <c r="H1430" i="6"/>
  <c r="I1430" i="6" s="1"/>
  <c r="H1418" i="6"/>
  <c r="I1418" i="6" s="1"/>
  <c r="H1406" i="6"/>
  <c r="I1406" i="6" s="1"/>
  <c r="H1394" i="6"/>
  <c r="I1394" i="6" s="1"/>
  <c r="H1382" i="6"/>
  <c r="I1382" i="6" s="1"/>
  <c r="H1370" i="6"/>
  <c r="I1370" i="6" s="1"/>
  <c r="H1358" i="6"/>
  <c r="I1358" i="6" s="1"/>
  <c r="H1346" i="6"/>
  <c r="I1346" i="6" s="1"/>
  <c r="H1334" i="6"/>
  <c r="I1334" i="6" s="1"/>
  <c r="H1322" i="6"/>
  <c r="I1322" i="6" s="1"/>
  <c r="H1310" i="6"/>
  <c r="I1310" i="6" s="1"/>
  <c r="H1298" i="6"/>
  <c r="I1298" i="6" s="1"/>
  <c r="H1286" i="6"/>
  <c r="I1286" i="6" s="1"/>
  <c r="H1274" i="6"/>
  <c r="I1274" i="6" s="1"/>
  <c r="H1262" i="6"/>
  <c r="I1262" i="6" s="1"/>
  <c r="H1250" i="6"/>
  <c r="I1250" i="6" s="1"/>
  <c r="H1238" i="6"/>
  <c r="I1238" i="6" s="1"/>
  <c r="H1226" i="6"/>
  <c r="I1226" i="6" s="1"/>
  <c r="H1214" i="6"/>
  <c r="I1214" i="6" s="1"/>
  <c r="H1202" i="6"/>
  <c r="I1202" i="6" s="1"/>
  <c r="H1190" i="6"/>
  <c r="I1190" i="6" s="1"/>
  <c r="H1178" i="6"/>
  <c r="I1178" i="6" s="1"/>
  <c r="H1166" i="6"/>
  <c r="I1166" i="6" s="1"/>
  <c r="H1154" i="6"/>
  <c r="I1154" i="6" s="1"/>
  <c r="H1142" i="6"/>
  <c r="I1142" i="6" s="1"/>
  <c r="H1130" i="6"/>
  <c r="I1130" i="6" s="1"/>
  <c r="H1118" i="6"/>
  <c r="I1118" i="6" s="1"/>
  <c r="H1106" i="6"/>
  <c r="I1106" i="6" s="1"/>
  <c r="H1094" i="6"/>
  <c r="I1094" i="6" s="1"/>
  <c r="H1082" i="6"/>
  <c r="I1082" i="6" s="1"/>
  <c r="H1070" i="6"/>
  <c r="I1070" i="6" s="1"/>
  <c r="H1058" i="6"/>
  <c r="I1058" i="6" s="1"/>
  <c r="H1046" i="6"/>
  <c r="I1046" i="6" s="1"/>
  <c r="H1034" i="6"/>
  <c r="I1034" i="6" s="1"/>
  <c r="H1022" i="6"/>
  <c r="I1022" i="6" s="1"/>
  <c r="H1010" i="6"/>
  <c r="I1010" i="6" s="1"/>
  <c r="H998" i="6"/>
  <c r="I998" i="6" s="1"/>
  <c r="H986" i="6"/>
  <c r="I986" i="6" s="1"/>
  <c r="H974" i="6"/>
  <c r="I974" i="6" s="1"/>
  <c r="H962" i="6"/>
  <c r="I962" i="6" s="1"/>
  <c r="H950" i="6"/>
  <c r="I950" i="6" s="1"/>
  <c r="H938" i="6"/>
  <c r="I938" i="6" s="1"/>
  <c r="H926" i="6"/>
  <c r="I926" i="6" s="1"/>
  <c r="H914" i="6"/>
  <c r="I914" i="6" s="1"/>
  <c r="H902" i="6"/>
  <c r="I902" i="6" s="1"/>
  <c r="H890" i="6"/>
  <c r="I890" i="6" s="1"/>
  <c r="H878" i="6"/>
  <c r="I878" i="6" s="1"/>
  <c r="H866" i="6"/>
  <c r="I866" i="6" s="1"/>
  <c r="H854" i="6"/>
  <c r="I854" i="6" s="1"/>
  <c r="H842" i="6"/>
  <c r="I842" i="6" s="1"/>
  <c r="H830" i="6"/>
  <c r="I830" i="6" s="1"/>
  <c r="H818" i="6"/>
  <c r="I818" i="6" s="1"/>
  <c r="H806" i="6"/>
  <c r="I806" i="6" s="1"/>
  <c r="H794" i="6"/>
  <c r="I794" i="6" s="1"/>
  <c r="H782" i="6"/>
  <c r="I782" i="6" s="1"/>
  <c r="H770" i="6"/>
  <c r="I770" i="6" s="1"/>
  <c r="H758" i="6"/>
  <c r="I758" i="6" s="1"/>
  <c r="H746" i="6"/>
  <c r="I746" i="6" s="1"/>
  <c r="H734" i="6"/>
  <c r="I734" i="6" s="1"/>
  <c r="H722" i="6"/>
  <c r="I722" i="6" s="1"/>
  <c r="H710" i="6"/>
  <c r="I710" i="6" s="1"/>
  <c r="H698" i="6"/>
  <c r="I698" i="6" s="1"/>
  <c r="H686" i="6"/>
  <c r="I686" i="6" s="1"/>
  <c r="H674" i="6"/>
  <c r="I674" i="6" s="1"/>
  <c r="H662" i="6"/>
  <c r="I662" i="6" s="1"/>
  <c r="H650" i="6"/>
  <c r="I650" i="6" s="1"/>
  <c r="H638" i="6"/>
  <c r="I638" i="6" s="1"/>
  <c r="H626" i="6"/>
  <c r="I626" i="6" s="1"/>
  <c r="H614" i="6"/>
  <c r="I614" i="6" s="1"/>
  <c r="H602" i="6"/>
  <c r="I602" i="6" s="1"/>
  <c r="H590" i="6"/>
  <c r="I590" i="6" s="1"/>
  <c r="H578" i="6"/>
  <c r="I578" i="6" s="1"/>
  <c r="H566" i="6"/>
  <c r="I566" i="6" s="1"/>
  <c r="H554" i="6"/>
  <c r="I554" i="6" s="1"/>
  <c r="H542" i="6"/>
  <c r="I542" i="6" s="1"/>
  <c r="H530" i="6"/>
  <c r="I530" i="6" s="1"/>
  <c r="H518" i="6"/>
  <c r="I518" i="6" s="1"/>
  <c r="H506" i="6"/>
  <c r="I506" i="6" s="1"/>
  <c r="H494" i="6"/>
  <c r="I494" i="6" s="1"/>
  <c r="H482" i="6"/>
  <c r="I482" i="6" s="1"/>
  <c r="H470" i="6"/>
  <c r="I470" i="6" s="1"/>
  <c r="H458" i="6"/>
  <c r="I458" i="6" s="1"/>
  <c r="H446" i="6"/>
  <c r="I446" i="6" s="1"/>
  <c r="H434" i="6"/>
  <c r="I434" i="6" s="1"/>
  <c r="H422" i="6"/>
  <c r="I422" i="6" s="1"/>
  <c r="H410" i="6"/>
  <c r="I410" i="6" s="1"/>
  <c r="H398" i="6"/>
  <c r="I398" i="6" s="1"/>
  <c r="H386" i="6"/>
  <c r="I386" i="6" s="1"/>
  <c r="H374" i="6"/>
  <c r="I374" i="6" s="1"/>
  <c r="G374" i="6"/>
  <c r="H362" i="6"/>
  <c r="I362" i="6" s="1"/>
  <c r="H350" i="6"/>
  <c r="I350" i="6" s="1"/>
  <c r="H338" i="6"/>
  <c r="I338" i="6" s="1"/>
  <c r="H326" i="6"/>
  <c r="I326" i="6" s="1"/>
  <c r="H314" i="6"/>
  <c r="I314" i="6" s="1"/>
  <c r="H302" i="6"/>
  <c r="I302" i="6" s="1"/>
  <c r="H290" i="6"/>
  <c r="I290" i="6" s="1"/>
  <c r="H278" i="6"/>
  <c r="I278" i="6" s="1"/>
  <c r="H266" i="6"/>
  <c r="I266" i="6" s="1"/>
  <c r="H254" i="6"/>
  <c r="I254" i="6" s="1"/>
  <c r="H242" i="6"/>
  <c r="I242" i="6" s="1"/>
  <c r="H230" i="6"/>
  <c r="I230" i="6" s="1"/>
  <c r="H218" i="6"/>
  <c r="I218" i="6" s="1"/>
  <c r="H206" i="6"/>
  <c r="I206" i="6" s="1"/>
  <c r="H194" i="6"/>
  <c r="I194" i="6" s="1"/>
  <c r="H182" i="6"/>
  <c r="I182" i="6" s="1"/>
  <c r="H170" i="6"/>
  <c r="I170" i="6" s="1"/>
  <c r="H158" i="6"/>
  <c r="I158" i="6" s="1"/>
  <c r="H146" i="6"/>
  <c r="I146" i="6" s="1"/>
  <c r="H134" i="6"/>
  <c r="I134" i="6" s="1"/>
  <c r="H122" i="6"/>
  <c r="I122" i="6" s="1"/>
  <c r="H110" i="6"/>
  <c r="I110" i="6" s="1"/>
  <c r="H98" i="6"/>
  <c r="I98" i="6" s="1"/>
  <c r="H86" i="6"/>
  <c r="I86" i="6" s="1"/>
  <c r="H74" i="6"/>
  <c r="I74" i="6" s="1"/>
  <c r="H62" i="6"/>
  <c r="I62" i="6" s="1"/>
  <c r="H50" i="6"/>
  <c r="I50" i="6" s="1"/>
  <c r="H38" i="6"/>
  <c r="I38" i="6" s="1"/>
  <c r="H26" i="6"/>
  <c r="I26" i="6" s="1"/>
  <c r="H14" i="6"/>
  <c r="I14" i="6" s="1"/>
  <c r="H2033" i="6"/>
  <c r="I2033" i="6" s="1"/>
  <c r="H2021" i="6"/>
  <c r="I2021" i="6" s="1"/>
  <c r="H2009" i="6"/>
  <c r="I2009" i="6" s="1"/>
  <c r="H1997" i="6"/>
  <c r="I1997" i="6" s="1"/>
  <c r="H1985" i="6"/>
  <c r="I1985" i="6" s="1"/>
  <c r="H1973" i="6"/>
  <c r="I1973" i="6" s="1"/>
  <c r="H1961" i="6"/>
  <c r="I1961" i="6" s="1"/>
  <c r="H1949" i="6"/>
  <c r="I1949" i="6" s="1"/>
  <c r="H1937" i="6"/>
  <c r="I1937" i="6" s="1"/>
  <c r="H1925" i="6"/>
  <c r="I1925" i="6" s="1"/>
  <c r="H1913" i="6"/>
  <c r="I1913" i="6" s="1"/>
  <c r="H1901" i="6"/>
  <c r="I1901" i="6" s="1"/>
  <c r="H1889" i="6"/>
  <c r="I1889" i="6" s="1"/>
  <c r="H1877" i="6"/>
  <c r="I1877" i="6" s="1"/>
  <c r="H1865" i="6"/>
  <c r="I1865" i="6" s="1"/>
  <c r="H1853" i="6"/>
  <c r="I1853" i="6" s="1"/>
  <c r="H1841" i="6"/>
  <c r="I1841" i="6" s="1"/>
  <c r="H1829" i="6"/>
  <c r="I1829" i="6" s="1"/>
  <c r="H1817" i="6"/>
  <c r="I1817" i="6" s="1"/>
  <c r="H1805" i="6"/>
  <c r="I1805" i="6" s="1"/>
  <c r="H1793" i="6"/>
  <c r="I1793" i="6" s="1"/>
  <c r="H1781" i="6"/>
  <c r="I1781" i="6" s="1"/>
  <c r="H1769" i="6"/>
  <c r="I1769" i="6" s="1"/>
  <c r="H1757" i="6"/>
  <c r="I1757" i="6" s="1"/>
  <c r="H1745" i="6"/>
  <c r="I1745" i="6" s="1"/>
  <c r="H1733" i="6"/>
  <c r="I1733" i="6" s="1"/>
  <c r="H1721" i="6"/>
  <c r="I1721" i="6" s="1"/>
  <c r="H1709" i="6"/>
  <c r="I1709" i="6" s="1"/>
  <c r="H1697" i="6"/>
  <c r="I1697" i="6" s="1"/>
  <c r="H1685" i="6"/>
  <c r="I1685" i="6" s="1"/>
  <c r="H1673" i="6"/>
  <c r="I1673" i="6" s="1"/>
  <c r="H1661" i="6"/>
  <c r="I1661" i="6" s="1"/>
  <c r="H1649" i="6"/>
  <c r="I1649" i="6" s="1"/>
  <c r="H1637" i="6"/>
  <c r="I1637" i="6" s="1"/>
  <c r="H1625" i="6"/>
  <c r="I1625" i="6" s="1"/>
  <c r="H1613" i="6"/>
  <c r="I1613" i="6" s="1"/>
  <c r="H1601" i="6"/>
  <c r="I1601" i="6" s="1"/>
  <c r="H1589" i="6"/>
  <c r="I1589" i="6" s="1"/>
  <c r="H1577" i="6"/>
  <c r="I1577" i="6" s="1"/>
  <c r="H1565" i="6"/>
  <c r="I1565" i="6" s="1"/>
  <c r="H1553" i="6"/>
  <c r="I1553" i="6" s="1"/>
  <c r="H1541" i="6"/>
  <c r="I1541" i="6" s="1"/>
  <c r="H1529" i="6"/>
  <c r="I1529" i="6" s="1"/>
  <c r="H1505" i="6"/>
  <c r="I1505" i="6" s="1"/>
  <c r="H1493" i="6"/>
  <c r="I1493" i="6" s="1"/>
  <c r="P1493" i="6"/>
  <c r="Q1493" i="6" s="1"/>
  <c r="H1481" i="6"/>
  <c r="I1481" i="6" s="1"/>
  <c r="H1469" i="6"/>
  <c r="I1469" i="6" s="1"/>
  <c r="H1457" i="6"/>
  <c r="I1457" i="6" s="1"/>
  <c r="H1445" i="6"/>
  <c r="I1445" i="6" s="1"/>
  <c r="H1433" i="6"/>
  <c r="I1433" i="6" s="1"/>
  <c r="H1421" i="6"/>
  <c r="I1421" i="6" s="1"/>
  <c r="H1409" i="6"/>
  <c r="I1409" i="6" s="1"/>
  <c r="H1397" i="6"/>
  <c r="I1397" i="6" s="1"/>
  <c r="H1385" i="6"/>
  <c r="I1385" i="6" s="1"/>
  <c r="H1373" i="6"/>
  <c r="I1373" i="6" s="1"/>
  <c r="H1361" i="6"/>
  <c r="I1361" i="6" s="1"/>
  <c r="H1349" i="6"/>
  <c r="I1349" i="6" s="1"/>
  <c r="H1337" i="6"/>
  <c r="I1337" i="6" s="1"/>
  <c r="H1325" i="6"/>
  <c r="I1325" i="6" s="1"/>
  <c r="H1313" i="6"/>
  <c r="I1313" i="6" s="1"/>
  <c r="H1301" i="6"/>
  <c r="I1301" i="6" s="1"/>
  <c r="H1289" i="6"/>
  <c r="I1289" i="6" s="1"/>
  <c r="H1277" i="6"/>
  <c r="I1277" i="6" s="1"/>
  <c r="G1277" i="6"/>
  <c r="H1265" i="6"/>
  <c r="I1265" i="6" s="1"/>
  <c r="H1253" i="6"/>
  <c r="I1253" i="6" s="1"/>
  <c r="H1241" i="6"/>
  <c r="I1241" i="6" s="1"/>
  <c r="H1229" i="6"/>
  <c r="I1229" i="6" s="1"/>
  <c r="H1217" i="6"/>
  <c r="I1217" i="6" s="1"/>
  <c r="H1205" i="6"/>
  <c r="I1205" i="6" s="1"/>
  <c r="H1193" i="6"/>
  <c r="I1193" i="6" s="1"/>
  <c r="H1181" i="6"/>
  <c r="I1181" i="6" s="1"/>
  <c r="H1169" i="6"/>
  <c r="I1169" i="6" s="1"/>
  <c r="H1157" i="6"/>
  <c r="I1157" i="6" s="1"/>
  <c r="H1145" i="6"/>
  <c r="I1145" i="6" s="1"/>
  <c r="H1133" i="6"/>
  <c r="I1133" i="6" s="1"/>
  <c r="H1121" i="6"/>
  <c r="I1121" i="6" s="1"/>
  <c r="H1109" i="6"/>
  <c r="I1109" i="6" s="1"/>
  <c r="H1097" i="6"/>
  <c r="I1097" i="6" s="1"/>
  <c r="H1085" i="6"/>
  <c r="I1085" i="6" s="1"/>
  <c r="H1073" i="6"/>
  <c r="I1073" i="6" s="1"/>
  <c r="H1061" i="6"/>
  <c r="I1061" i="6" s="1"/>
  <c r="H1049" i="6"/>
  <c r="I1049" i="6" s="1"/>
  <c r="H1037" i="6"/>
  <c r="I1037" i="6" s="1"/>
  <c r="H1025" i="6"/>
  <c r="I1025" i="6" s="1"/>
  <c r="H1013" i="6"/>
  <c r="I1013" i="6" s="1"/>
  <c r="H1001" i="6"/>
  <c r="I1001" i="6" s="1"/>
  <c r="H989" i="6"/>
  <c r="I989" i="6" s="1"/>
  <c r="H977" i="6"/>
  <c r="I977" i="6" s="1"/>
  <c r="H965" i="6"/>
  <c r="I965" i="6" s="1"/>
  <c r="H953" i="6"/>
  <c r="I953" i="6" s="1"/>
  <c r="H941" i="6"/>
  <c r="I941" i="6" s="1"/>
  <c r="H929" i="6"/>
  <c r="I929" i="6" s="1"/>
  <c r="H917" i="6"/>
  <c r="I917" i="6" s="1"/>
  <c r="H905" i="6"/>
  <c r="I905" i="6" s="1"/>
  <c r="H893" i="6"/>
  <c r="I893" i="6" s="1"/>
  <c r="H881" i="6"/>
  <c r="I881" i="6" s="1"/>
  <c r="H869" i="6"/>
  <c r="I869" i="6" s="1"/>
  <c r="H857" i="6"/>
  <c r="I857" i="6" s="1"/>
  <c r="H845" i="6"/>
  <c r="I845" i="6" s="1"/>
  <c r="H833" i="6"/>
  <c r="I833" i="6" s="1"/>
  <c r="H821" i="6"/>
  <c r="I821" i="6" s="1"/>
  <c r="H809" i="6"/>
  <c r="I809" i="6" s="1"/>
  <c r="H797" i="6"/>
  <c r="I797" i="6" s="1"/>
  <c r="H785" i="6"/>
  <c r="I785" i="6" s="1"/>
  <c r="H773" i="6"/>
  <c r="I773" i="6" s="1"/>
  <c r="H761" i="6"/>
  <c r="I761" i="6" s="1"/>
  <c r="H749" i="6"/>
  <c r="I749" i="6" s="1"/>
  <c r="H737" i="6"/>
  <c r="I737" i="6" s="1"/>
  <c r="H725" i="6"/>
  <c r="I725" i="6" s="1"/>
  <c r="H713" i="6"/>
  <c r="I713" i="6" s="1"/>
  <c r="H701" i="6"/>
  <c r="I701" i="6" s="1"/>
  <c r="H689" i="6"/>
  <c r="I689" i="6" s="1"/>
  <c r="H677" i="6"/>
  <c r="I677" i="6" s="1"/>
  <c r="H665" i="6"/>
  <c r="I665" i="6" s="1"/>
  <c r="H653" i="6"/>
  <c r="I653" i="6" s="1"/>
  <c r="H641" i="6"/>
  <c r="I641" i="6" s="1"/>
  <c r="H629" i="6"/>
  <c r="I629" i="6" s="1"/>
  <c r="H617" i="6"/>
  <c r="I617" i="6" s="1"/>
  <c r="H605" i="6"/>
  <c r="I605" i="6" s="1"/>
  <c r="H593" i="6"/>
  <c r="I593" i="6" s="1"/>
  <c r="H581" i="6"/>
  <c r="I581" i="6" s="1"/>
  <c r="H569" i="6"/>
  <c r="I569" i="6" s="1"/>
  <c r="H557" i="6"/>
  <c r="I557" i="6" s="1"/>
  <c r="H545" i="6"/>
  <c r="I545" i="6" s="1"/>
  <c r="H533" i="6"/>
  <c r="I533" i="6" s="1"/>
  <c r="H521" i="6"/>
  <c r="I521" i="6" s="1"/>
  <c r="H509" i="6"/>
  <c r="I509" i="6" s="1"/>
  <c r="H497" i="6"/>
  <c r="I497" i="6" s="1"/>
  <c r="H485" i="6"/>
  <c r="I485" i="6" s="1"/>
  <c r="H473" i="6"/>
  <c r="I473" i="6" s="1"/>
  <c r="H461" i="6"/>
  <c r="I461" i="6" s="1"/>
  <c r="H449" i="6"/>
  <c r="I449" i="6" s="1"/>
  <c r="H437" i="6"/>
  <c r="I437" i="6" s="1"/>
  <c r="H425" i="6"/>
  <c r="I425" i="6" s="1"/>
  <c r="H413" i="6"/>
  <c r="I413" i="6" s="1"/>
  <c r="H401" i="6"/>
  <c r="I401" i="6" s="1"/>
  <c r="H389" i="6"/>
  <c r="I389" i="6" s="1"/>
  <c r="H377" i="6"/>
  <c r="I377" i="6" s="1"/>
  <c r="H365" i="6"/>
  <c r="I365" i="6" s="1"/>
  <c r="H353" i="6"/>
  <c r="I353" i="6" s="1"/>
  <c r="H341" i="6"/>
  <c r="I341" i="6" s="1"/>
  <c r="H329" i="6"/>
  <c r="I329" i="6" s="1"/>
  <c r="H317" i="6"/>
  <c r="I317" i="6" s="1"/>
  <c r="H305" i="6"/>
  <c r="I305" i="6" s="1"/>
  <c r="H293" i="6"/>
  <c r="I293" i="6" s="1"/>
  <c r="H281" i="6"/>
  <c r="I281" i="6" s="1"/>
  <c r="H269" i="6"/>
  <c r="I269" i="6" s="1"/>
  <c r="H257" i="6"/>
  <c r="I257" i="6" s="1"/>
  <c r="H245" i="6"/>
  <c r="I245" i="6" s="1"/>
  <c r="H233" i="6"/>
  <c r="I233" i="6" s="1"/>
  <c r="H221" i="6"/>
  <c r="I221" i="6" s="1"/>
  <c r="H209" i="6"/>
  <c r="I209" i="6" s="1"/>
  <c r="H197" i="6"/>
  <c r="I197" i="6" s="1"/>
  <c r="H185" i="6"/>
  <c r="I185" i="6" s="1"/>
  <c r="H173" i="6"/>
  <c r="I173" i="6" s="1"/>
  <c r="H161" i="6"/>
  <c r="I161" i="6" s="1"/>
  <c r="H149" i="6"/>
  <c r="I149" i="6" s="1"/>
  <c r="H137" i="6"/>
  <c r="I137" i="6" s="1"/>
  <c r="H125" i="6"/>
  <c r="I125" i="6" s="1"/>
  <c r="H113" i="6"/>
  <c r="I113" i="6" s="1"/>
  <c r="H101" i="6"/>
  <c r="I101" i="6" s="1"/>
  <c r="H89" i="6"/>
  <c r="I89" i="6" s="1"/>
  <c r="H77" i="6"/>
  <c r="I77" i="6" s="1"/>
  <c r="H65" i="6"/>
  <c r="I65" i="6" s="1"/>
  <c r="H53" i="6"/>
  <c r="I53" i="6" s="1"/>
  <c r="H41" i="6"/>
  <c r="I41" i="6" s="1"/>
  <c r="H29" i="6"/>
  <c r="I29" i="6" s="1"/>
  <c r="H17" i="6"/>
  <c r="I17" i="6" s="1"/>
  <c r="H2029" i="6"/>
  <c r="I2029" i="6" s="1"/>
  <c r="H2017" i="6"/>
  <c r="I2017" i="6" s="1"/>
  <c r="H2005" i="6"/>
  <c r="I2005" i="6" s="1"/>
  <c r="H1993" i="6"/>
  <c r="I1993" i="6" s="1"/>
  <c r="H1981" i="6"/>
  <c r="I1981" i="6" s="1"/>
  <c r="H1969" i="6"/>
  <c r="I1969" i="6" s="1"/>
  <c r="H1957" i="6"/>
  <c r="I1957" i="6" s="1"/>
  <c r="H1945" i="6"/>
  <c r="I1945" i="6" s="1"/>
  <c r="H1933" i="6"/>
  <c r="I1933" i="6" s="1"/>
  <c r="H1921" i="6"/>
  <c r="I1921" i="6" s="1"/>
  <c r="H1909" i="6"/>
  <c r="I1909" i="6" s="1"/>
  <c r="P1909" i="6"/>
  <c r="Q1909" i="6" s="1"/>
  <c r="H1885" i="6"/>
  <c r="I1885" i="6" s="1"/>
  <c r="H1873" i="6"/>
  <c r="I1873" i="6" s="1"/>
  <c r="H1861" i="6"/>
  <c r="I1861" i="6" s="1"/>
  <c r="H1849" i="6"/>
  <c r="I1849" i="6" s="1"/>
  <c r="H1837" i="6"/>
  <c r="I1837" i="6" s="1"/>
  <c r="H1825" i="6"/>
  <c r="I1825" i="6" s="1"/>
  <c r="H1813" i="6"/>
  <c r="I1813" i="6" s="1"/>
  <c r="H1801" i="6"/>
  <c r="I1801" i="6" s="1"/>
  <c r="H1789" i="6"/>
  <c r="I1789" i="6" s="1"/>
  <c r="H1777" i="6"/>
  <c r="I1777" i="6" s="1"/>
  <c r="P1777" i="6"/>
  <c r="Q1777" i="6" s="1"/>
  <c r="H1765" i="6"/>
  <c r="I1765" i="6" s="1"/>
  <c r="H1753" i="6"/>
  <c r="I1753" i="6" s="1"/>
  <c r="H1741" i="6"/>
  <c r="I1741" i="6" s="1"/>
  <c r="H1729" i="6"/>
  <c r="I1729" i="6" s="1"/>
  <c r="AB1717" i="6"/>
  <c r="H1717" i="6"/>
  <c r="I1717" i="6" s="1"/>
  <c r="H1705" i="6"/>
  <c r="I1705" i="6" s="1"/>
  <c r="H1693" i="6"/>
  <c r="I1693" i="6" s="1"/>
  <c r="H1681" i="6"/>
  <c r="I1681" i="6" s="1"/>
  <c r="H1669" i="6"/>
  <c r="I1669" i="6" s="1"/>
  <c r="H1657" i="6"/>
  <c r="I1657" i="6" s="1"/>
  <c r="H1645" i="6"/>
  <c r="I1645" i="6" s="1"/>
  <c r="H1633" i="6"/>
  <c r="I1633" i="6" s="1"/>
  <c r="G1633" i="6"/>
  <c r="H1621" i="6"/>
  <c r="I1621" i="6" s="1"/>
  <c r="H1609" i="6"/>
  <c r="I1609" i="6" s="1"/>
  <c r="H1597" i="6"/>
  <c r="I1597" i="6" s="1"/>
  <c r="H1585" i="6"/>
  <c r="I1585" i="6" s="1"/>
  <c r="H1573" i="6"/>
  <c r="I1573" i="6" s="1"/>
  <c r="H1561" i="6"/>
  <c r="I1561" i="6" s="1"/>
  <c r="H1549" i="6"/>
  <c r="I1549" i="6" s="1"/>
  <c r="H1537" i="6"/>
  <c r="I1537" i="6" s="1"/>
  <c r="H1525" i="6"/>
  <c r="I1525" i="6" s="1"/>
  <c r="H1513" i="6"/>
  <c r="I1513" i="6" s="1"/>
  <c r="H1501" i="6"/>
  <c r="I1501" i="6" s="1"/>
  <c r="H1489" i="6"/>
  <c r="I1489" i="6" s="1"/>
  <c r="H1477" i="6"/>
  <c r="I1477" i="6" s="1"/>
  <c r="H1465" i="6"/>
  <c r="I1465" i="6" s="1"/>
  <c r="H1453" i="6"/>
  <c r="I1453" i="6" s="1"/>
  <c r="H1441" i="6"/>
  <c r="I1441" i="6" s="1"/>
  <c r="H1429" i="6"/>
  <c r="I1429" i="6" s="1"/>
  <c r="H1417" i="6"/>
  <c r="I1417" i="6" s="1"/>
  <c r="H1405" i="6"/>
  <c r="I1405" i="6" s="1"/>
  <c r="H1393" i="6"/>
  <c r="I1393" i="6" s="1"/>
  <c r="H1381" i="6"/>
  <c r="I1381" i="6" s="1"/>
  <c r="H1369" i="6"/>
  <c r="I1369" i="6" s="1"/>
  <c r="H1357" i="6"/>
  <c r="I1357" i="6" s="1"/>
  <c r="H1345" i="6"/>
  <c r="I1345" i="6" s="1"/>
  <c r="H1333" i="6"/>
  <c r="I1333" i="6" s="1"/>
  <c r="H1321" i="6"/>
  <c r="I1321" i="6" s="1"/>
  <c r="H1309" i="6"/>
  <c r="I1309" i="6" s="1"/>
  <c r="H1297" i="6"/>
  <c r="I1297" i="6" s="1"/>
  <c r="H1285" i="6"/>
  <c r="I1285" i="6" s="1"/>
  <c r="H1273" i="6"/>
  <c r="I1273" i="6" s="1"/>
  <c r="H1261" i="6"/>
  <c r="I1261" i="6" s="1"/>
  <c r="H1249" i="6"/>
  <c r="I1249" i="6" s="1"/>
  <c r="H1237" i="6"/>
  <c r="I1237" i="6" s="1"/>
  <c r="H1225" i="6"/>
  <c r="I1225" i="6" s="1"/>
  <c r="H1213" i="6"/>
  <c r="I1213" i="6" s="1"/>
  <c r="H1201" i="6"/>
  <c r="I1201" i="6" s="1"/>
  <c r="H1189" i="6"/>
  <c r="I1189" i="6" s="1"/>
  <c r="H1177" i="6"/>
  <c r="I1177" i="6" s="1"/>
  <c r="H1165" i="6"/>
  <c r="I1165" i="6" s="1"/>
  <c r="H1153" i="6"/>
  <c r="I1153" i="6" s="1"/>
  <c r="H1141" i="6"/>
  <c r="I1141" i="6" s="1"/>
  <c r="H1129" i="6"/>
  <c r="I1129" i="6" s="1"/>
  <c r="H1117" i="6"/>
  <c r="I1117" i="6" s="1"/>
  <c r="H1105" i="6"/>
  <c r="I1105" i="6" s="1"/>
  <c r="H1093" i="6"/>
  <c r="I1093" i="6" s="1"/>
  <c r="H1081" i="6"/>
  <c r="I1081" i="6" s="1"/>
  <c r="H1069" i="6"/>
  <c r="I1069" i="6" s="1"/>
  <c r="H1057" i="6"/>
  <c r="I1057" i="6" s="1"/>
  <c r="H1045" i="6"/>
  <c r="I1045" i="6" s="1"/>
  <c r="H1033" i="6"/>
  <c r="I1033" i="6" s="1"/>
  <c r="H1021" i="6"/>
  <c r="I1021" i="6" s="1"/>
  <c r="H1009" i="6"/>
  <c r="I1009" i="6" s="1"/>
  <c r="H997" i="6"/>
  <c r="I997" i="6" s="1"/>
  <c r="H985" i="6"/>
  <c r="I985" i="6" s="1"/>
  <c r="H973" i="6"/>
  <c r="I973" i="6" s="1"/>
  <c r="H961" i="6"/>
  <c r="I961" i="6" s="1"/>
  <c r="H949" i="6"/>
  <c r="I949" i="6" s="1"/>
  <c r="H937" i="6"/>
  <c r="I937" i="6" s="1"/>
  <c r="H925" i="6"/>
  <c r="I925" i="6" s="1"/>
  <c r="H913" i="6"/>
  <c r="I913" i="6" s="1"/>
  <c r="H901" i="6"/>
  <c r="I901" i="6" s="1"/>
  <c r="H889" i="6"/>
  <c r="I889" i="6" s="1"/>
  <c r="H877" i="6"/>
  <c r="I877" i="6" s="1"/>
  <c r="H865" i="6"/>
  <c r="I865" i="6" s="1"/>
  <c r="H853" i="6"/>
  <c r="I853" i="6" s="1"/>
  <c r="H841" i="6"/>
  <c r="I841" i="6" s="1"/>
  <c r="H829" i="6"/>
  <c r="I829" i="6" s="1"/>
  <c r="H817" i="6"/>
  <c r="I817" i="6" s="1"/>
  <c r="H805" i="6"/>
  <c r="I805" i="6" s="1"/>
  <c r="H793" i="6"/>
  <c r="I793" i="6" s="1"/>
  <c r="H781" i="6"/>
  <c r="I781" i="6" s="1"/>
  <c r="H769" i="6"/>
  <c r="I769" i="6" s="1"/>
  <c r="H757" i="6"/>
  <c r="I757" i="6" s="1"/>
  <c r="H745" i="6"/>
  <c r="I745" i="6" s="1"/>
  <c r="H733" i="6"/>
  <c r="I733" i="6" s="1"/>
  <c r="H721" i="6"/>
  <c r="I721" i="6" s="1"/>
  <c r="G721" i="6"/>
  <c r="H709" i="6"/>
  <c r="I709" i="6" s="1"/>
  <c r="H697" i="6"/>
  <c r="I697" i="6" s="1"/>
  <c r="H685" i="6"/>
  <c r="I685" i="6" s="1"/>
  <c r="H673" i="6"/>
  <c r="I673" i="6" s="1"/>
  <c r="H661" i="6"/>
  <c r="I661" i="6" s="1"/>
  <c r="H649" i="6"/>
  <c r="I649" i="6" s="1"/>
  <c r="H637" i="6"/>
  <c r="I637" i="6" s="1"/>
  <c r="H625" i="6"/>
  <c r="I625" i="6" s="1"/>
  <c r="H613" i="6"/>
  <c r="I613" i="6" s="1"/>
  <c r="H601" i="6"/>
  <c r="I601" i="6" s="1"/>
  <c r="H589" i="6"/>
  <c r="I589" i="6" s="1"/>
  <c r="H577" i="6"/>
  <c r="I577" i="6" s="1"/>
  <c r="H565" i="6"/>
  <c r="I565" i="6" s="1"/>
  <c r="H553" i="6"/>
  <c r="I553" i="6" s="1"/>
  <c r="H541" i="6"/>
  <c r="I541" i="6" s="1"/>
  <c r="H529" i="6"/>
  <c r="I529" i="6" s="1"/>
  <c r="H517" i="6"/>
  <c r="I517" i="6" s="1"/>
  <c r="H505" i="6"/>
  <c r="I505" i="6" s="1"/>
  <c r="H493" i="6"/>
  <c r="I493" i="6" s="1"/>
  <c r="H481" i="6"/>
  <c r="I481" i="6" s="1"/>
  <c r="H469" i="6"/>
  <c r="I469" i="6" s="1"/>
  <c r="H457" i="6"/>
  <c r="I457" i="6" s="1"/>
  <c r="H445" i="6"/>
  <c r="I445" i="6" s="1"/>
  <c r="H433" i="6"/>
  <c r="I433" i="6" s="1"/>
  <c r="H421" i="6"/>
  <c r="I421" i="6" s="1"/>
  <c r="H409" i="6"/>
  <c r="I409" i="6" s="1"/>
  <c r="H397" i="6"/>
  <c r="I397" i="6" s="1"/>
  <c r="H385" i="6"/>
  <c r="I385" i="6" s="1"/>
  <c r="H373" i="6"/>
  <c r="I373" i="6" s="1"/>
  <c r="H361" i="6"/>
  <c r="I361" i="6" s="1"/>
  <c r="H349" i="6"/>
  <c r="I349" i="6" s="1"/>
  <c r="H337" i="6"/>
  <c r="I337" i="6" s="1"/>
  <c r="H325" i="6"/>
  <c r="I325" i="6" s="1"/>
  <c r="H313" i="6"/>
  <c r="I313" i="6" s="1"/>
  <c r="H301" i="6"/>
  <c r="I301" i="6" s="1"/>
  <c r="H289" i="6"/>
  <c r="I289" i="6" s="1"/>
  <c r="H1939" i="6"/>
  <c r="I1939" i="6" s="1"/>
  <c r="H2028" i="6"/>
  <c r="I2028" i="6" s="1"/>
  <c r="H2016" i="6"/>
  <c r="I2016" i="6" s="1"/>
  <c r="H2004" i="6"/>
  <c r="I2004" i="6" s="1"/>
  <c r="H1992" i="6"/>
  <c r="I1992" i="6" s="1"/>
  <c r="H1980" i="6"/>
  <c r="I1980" i="6" s="1"/>
  <c r="H1968" i="6"/>
  <c r="I1968" i="6" s="1"/>
  <c r="H1956" i="6"/>
  <c r="I1956" i="6" s="1"/>
  <c r="H1944" i="6"/>
  <c r="I1944" i="6" s="1"/>
  <c r="H1932" i="6"/>
  <c r="I1932" i="6" s="1"/>
  <c r="H1920" i="6"/>
  <c r="I1920" i="6" s="1"/>
  <c r="H1908" i="6"/>
  <c r="I1908" i="6" s="1"/>
  <c r="H1896" i="6"/>
  <c r="I1896" i="6" s="1"/>
  <c r="H1884" i="6"/>
  <c r="I1884" i="6" s="1"/>
  <c r="H1872" i="6"/>
  <c r="I1872" i="6" s="1"/>
  <c r="H1860" i="6"/>
  <c r="I1860" i="6" s="1"/>
  <c r="H1848" i="6"/>
  <c r="I1848" i="6" s="1"/>
  <c r="H1836" i="6"/>
  <c r="I1836" i="6" s="1"/>
  <c r="H1824" i="6"/>
  <c r="I1824" i="6" s="1"/>
  <c r="H1812" i="6"/>
  <c r="I1812" i="6" s="1"/>
  <c r="H1800" i="6"/>
  <c r="I1800" i="6" s="1"/>
  <c r="H1788" i="6"/>
  <c r="I1788" i="6" s="1"/>
  <c r="H1776" i="6"/>
  <c r="I1776" i="6" s="1"/>
  <c r="H1764" i="6"/>
  <c r="I1764" i="6" s="1"/>
  <c r="H1752" i="6"/>
  <c r="I1752" i="6" s="1"/>
  <c r="H1740" i="6"/>
  <c r="I1740" i="6" s="1"/>
  <c r="H1728" i="6"/>
  <c r="I1728" i="6" s="1"/>
  <c r="H1716" i="6"/>
  <c r="I1716" i="6" s="1"/>
  <c r="H1704" i="6"/>
  <c r="I1704" i="6" s="1"/>
  <c r="H1692" i="6"/>
  <c r="I1692" i="6" s="1"/>
  <c r="H1680" i="6"/>
  <c r="I1680" i="6" s="1"/>
  <c r="H1668" i="6"/>
  <c r="I1668" i="6" s="1"/>
  <c r="H1656" i="6"/>
  <c r="I1656" i="6" s="1"/>
  <c r="H1644" i="6"/>
  <c r="I1644" i="6" s="1"/>
  <c r="H1632" i="6"/>
  <c r="I1632" i="6" s="1"/>
  <c r="H1620" i="6"/>
  <c r="I1620" i="6" s="1"/>
  <c r="H1608" i="6"/>
  <c r="I1608" i="6" s="1"/>
  <c r="H1596" i="6"/>
  <c r="I1596" i="6" s="1"/>
  <c r="H1584" i="6"/>
  <c r="I1584" i="6" s="1"/>
  <c r="H1572" i="6"/>
  <c r="I1572" i="6" s="1"/>
  <c r="H1560" i="6"/>
  <c r="I1560" i="6" s="1"/>
  <c r="H1548" i="6"/>
  <c r="I1548" i="6" s="1"/>
  <c r="H1536" i="6"/>
  <c r="I1536" i="6" s="1"/>
  <c r="H1524" i="6"/>
  <c r="I1524" i="6" s="1"/>
  <c r="H1512" i="6"/>
  <c r="I1512" i="6" s="1"/>
  <c r="H1500" i="6"/>
  <c r="I1500" i="6" s="1"/>
  <c r="H1488" i="6"/>
  <c r="I1488" i="6" s="1"/>
  <c r="H1476" i="6"/>
  <c r="I1476" i="6" s="1"/>
  <c r="H1464" i="6"/>
  <c r="I1464" i="6" s="1"/>
  <c r="H1452" i="6"/>
  <c r="I1452" i="6" s="1"/>
  <c r="H1440" i="6"/>
  <c r="I1440" i="6" s="1"/>
  <c r="H1428" i="6"/>
  <c r="I1428" i="6" s="1"/>
  <c r="H1416" i="6"/>
  <c r="I1416" i="6" s="1"/>
  <c r="H1404" i="6"/>
  <c r="I1404" i="6" s="1"/>
  <c r="H1392" i="6"/>
  <c r="I1392" i="6" s="1"/>
  <c r="H1380" i="6"/>
  <c r="I1380" i="6" s="1"/>
  <c r="H1368" i="6"/>
  <c r="I1368" i="6" s="1"/>
  <c r="H1356" i="6"/>
  <c r="I1356" i="6" s="1"/>
  <c r="H1344" i="6"/>
  <c r="I1344" i="6" s="1"/>
  <c r="H1332" i="6"/>
  <c r="I1332" i="6" s="1"/>
  <c r="H1320" i="6"/>
  <c r="I1320" i="6" s="1"/>
  <c r="H1308" i="6"/>
  <c r="I1308" i="6" s="1"/>
  <c r="H1296" i="6"/>
  <c r="I1296" i="6" s="1"/>
  <c r="H1284" i="6"/>
  <c r="I1284" i="6" s="1"/>
  <c r="H1272" i="6"/>
  <c r="I1272" i="6" s="1"/>
  <c r="H1260" i="6"/>
  <c r="I1260" i="6" s="1"/>
  <c r="H1248" i="6"/>
  <c r="I1248" i="6" s="1"/>
  <c r="H1236" i="6"/>
  <c r="I1236" i="6" s="1"/>
  <c r="H1224" i="6"/>
  <c r="I1224" i="6" s="1"/>
  <c r="H1212" i="6"/>
  <c r="I1212" i="6" s="1"/>
  <c r="H1200" i="6"/>
  <c r="I1200" i="6" s="1"/>
  <c r="H1188" i="6"/>
  <c r="I1188" i="6" s="1"/>
  <c r="H1176" i="6"/>
  <c r="I1176" i="6" s="1"/>
  <c r="H1164" i="6"/>
  <c r="I1164" i="6" s="1"/>
  <c r="H1152" i="6"/>
  <c r="I1152" i="6" s="1"/>
  <c r="H1140" i="6"/>
  <c r="I1140" i="6" s="1"/>
  <c r="H1128" i="6"/>
  <c r="I1128" i="6" s="1"/>
  <c r="H1116" i="6"/>
  <c r="I1116" i="6" s="1"/>
  <c r="H1104" i="6"/>
  <c r="I1104" i="6" s="1"/>
  <c r="H1092" i="6"/>
  <c r="I1092" i="6" s="1"/>
  <c r="H1080" i="6"/>
  <c r="I1080" i="6" s="1"/>
  <c r="H1068" i="6"/>
  <c r="I1068" i="6" s="1"/>
  <c r="H1056" i="6"/>
  <c r="I1056" i="6" s="1"/>
  <c r="H1044" i="6"/>
  <c r="I1044" i="6" s="1"/>
  <c r="H1032" i="6"/>
  <c r="I1032" i="6" s="1"/>
  <c r="H1020" i="6"/>
  <c r="I1020" i="6" s="1"/>
  <c r="H1008" i="6"/>
  <c r="I1008" i="6" s="1"/>
  <c r="H996" i="6"/>
  <c r="I996" i="6" s="1"/>
  <c r="H984" i="6"/>
  <c r="I984" i="6" s="1"/>
  <c r="H972" i="6"/>
  <c r="I972" i="6" s="1"/>
  <c r="H960" i="6"/>
  <c r="I960" i="6" s="1"/>
  <c r="H948" i="6"/>
  <c r="I948" i="6" s="1"/>
  <c r="H936" i="6"/>
  <c r="I936" i="6" s="1"/>
  <c r="H924" i="6"/>
  <c r="I924" i="6" s="1"/>
  <c r="H912" i="6"/>
  <c r="I912" i="6" s="1"/>
  <c r="H900" i="6"/>
  <c r="I900" i="6" s="1"/>
  <c r="H888" i="6"/>
  <c r="I888" i="6" s="1"/>
  <c r="H876" i="6"/>
  <c r="I876" i="6" s="1"/>
  <c r="H864" i="6"/>
  <c r="I864" i="6" s="1"/>
  <c r="H852" i="6"/>
  <c r="I852" i="6" s="1"/>
  <c r="H840" i="6"/>
  <c r="I840" i="6" s="1"/>
  <c r="H828" i="6"/>
  <c r="I828" i="6" s="1"/>
  <c r="H816" i="6"/>
  <c r="I816" i="6" s="1"/>
  <c r="H804" i="6"/>
  <c r="I804" i="6" s="1"/>
  <c r="H792" i="6"/>
  <c r="I792" i="6" s="1"/>
  <c r="H780" i="6"/>
  <c r="I780" i="6" s="1"/>
  <c r="H768" i="6"/>
  <c r="I768" i="6" s="1"/>
  <c r="H756" i="6"/>
  <c r="I756" i="6" s="1"/>
  <c r="H744" i="6"/>
  <c r="I744" i="6" s="1"/>
  <c r="H732" i="6"/>
  <c r="I732" i="6" s="1"/>
  <c r="H720" i="6"/>
  <c r="I720" i="6" s="1"/>
  <c r="H708" i="6"/>
  <c r="I708" i="6" s="1"/>
  <c r="H696" i="6"/>
  <c r="I696" i="6" s="1"/>
  <c r="H684" i="6"/>
  <c r="I684" i="6" s="1"/>
  <c r="H672" i="6"/>
  <c r="I672" i="6" s="1"/>
  <c r="H1938" i="6"/>
  <c r="I1938" i="6" s="1"/>
  <c r="H2027" i="6"/>
  <c r="I2027" i="6" s="1"/>
  <c r="H2015" i="6"/>
  <c r="I2015" i="6" s="1"/>
  <c r="AB2003" i="6"/>
  <c r="H2003" i="6"/>
  <c r="I2003" i="6" s="1"/>
  <c r="H1991" i="6"/>
  <c r="I1991" i="6" s="1"/>
  <c r="H1979" i="6"/>
  <c r="I1979" i="6" s="1"/>
  <c r="H1967" i="6"/>
  <c r="I1967" i="6" s="1"/>
  <c r="H1955" i="6"/>
  <c r="I1955" i="6" s="1"/>
  <c r="H1943" i="6"/>
  <c r="I1943" i="6" s="1"/>
  <c r="H1931" i="6"/>
  <c r="I1931" i="6" s="1"/>
  <c r="H1919" i="6"/>
  <c r="I1919" i="6" s="1"/>
  <c r="H1907" i="6"/>
  <c r="I1907" i="6" s="1"/>
  <c r="H1895" i="6"/>
  <c r="I1895" i="6" s="1"/>
  <c r="H1883" i="6"/>
  <c r="I1883" i="6" s="1"/>
  <c r="H1871" i="6"/>
  <c r="I1871" i="6" s="1"/>
  <c r="H1859" i="6"/>
  <c r="I1859" i="6" s="1"/>
  <c r="H1847" i="6"/>
  <c r="I1847" i="6" s="1"/>
  <c r="H1835" i="6"/>
  <c r="I1835" i="6" s="1"/>
  <c r="H1823" i="6"/>
  <c r="I1823" i="6" s="1"/>
  <c r="H1811" i="6"/>
  <c r="I1811" i="6" s="1"/>
  <c r="H1799" i="6"/>
  <c r="I1799" i="6" s="1"/>
  <c r="H1787" i="6"/>
  <c r="I1787" i="6" s="1"/>
  <c r="H1775" i="6"/>
  <c r="I1775" i="6" s="1"/>
  <c r="H1763" i="6"/>
  <c r="I1763" i="6" s="1"/>
  <c r="H1751" i="6"/>
  <c r="I1751" i="6" s="1"/>
  <c r="H1739" i="6"/>
  <c r="I1739" i="6" s="1"/>
  <c r="H1727" i="6"/>
  <c r="I1727" i="6" s="1"/>
  <c r="H1715" i="6"/>
  <c r="I1715" i="6" s="1"/>
  <c r="H1703" i="6"/>
  <c r="I1703" i="6" s="1"/>
  <c r="H1691" i="6"/>
  <c r="I1691" i="6" s="1"/>
  <c r="H1679" i="6"/>
  <c r="I1679" i="6" s="1"/>
  <c r="H1667" i="6"/>
  <c r="I1667" i="6" s="1"/>
  <c r="H1655" i="6"/>
  <c r="I1655" i="6" s="1"/>
  <c r="H1643" i="6"/>
  <c r="I1643" i="6" s="1"/>
  <c r="H1631" i="6"/>
  <c r="I1631" i="6" s="1"/>
  <c r="H1619" i="6"/>
  <c r="I1619" i="6" s="1"/>
  <c r="H1607" i="6"/>
  <c r="I1607" i="6" s="1"/>
  <c r="H1595" i="6"/>
  <c r="I1595" i="6" s="1"/>
  <c r="H1583" i="6"/>
  <c r="I1583" i="6" s="1"/>
  <c r="H1571" i="6"/>
  <c r="I1571" i="6" s="1"/>
  <c r="H1559" i="6"/>
  <c r="I1559" i="6" s="1"/>
  <c r="H1547" i="6"/>
  <c r="I1547" i="6" s="1"/>
  <c r="H1535" i="6"/>
  <c r="I1535" i="6" s="1"/>
  <c r="H1523" i="6"/>
  <c r="I1523" i="6" s="1"/>
  <c r="H1511" i="6"/>
  <c r="I1511" i="6" s="1"/>
  <c r="H1499" i="6"/>
  <c r="I1499" i="6" s="1"/>
  <c r="H1487" i="6"/>
  <c r="I1487" i="6" s="1"/>
  <c r="H1475" i="6"/>
  <c r="I1475" i="6" s="1"/>
  <c r="H1463" i="6"/>
  <c r="I1463" i="6" s="1"/>
  <c r="H1451" i="6"/>
  <c r="I1451" i="6" s="1"/>
  <c r="H1439" i="6"/>
  <c r="I1439" i="6" s="1"/>
  <c r="H1427" i="6"/>
  <c r="I1427" i="6" s="1"/>
  <c r="H1415" i="6"/>
  <c r="I1415" i="6" s="1"/>
  <c r="H1403" i="6"/>
  <c r="I1403" i="6" s="1"/>
  <c r="H1391" i="6"/>
  <c r="I1391" i="6" s="1"/>
  <c r="H1379" i="6"/>
  <c r="I1379" i="6" s="1"/>
  <c r="H1367" i="6"/>
  <c r="I1367" i="6" s="1"/>
  <c r="H1355" i="6"/>
  <c r="I1355" i="6" s="1"/>
  <c r="H1343" i="6"/>
  <c r="I1343" i="6" s="1"/>
  <c r="H1331" i="6"/>
  <c r="I1331" i="6" s="1"/>
  <c r="H1319" i="6"/>
  <c r="I1319" i="6" s="1"/>
  <c r="H1307" i="6"/>
  <c r="I1307" i="6" s="1"/>
  <c r="H1295" i="6"/>
  <c r="I1295" i="6" s="1"/>
  <c r="H1283" i="6"/>
  <c r="I1283" i="6" s="1"/>
  <c r="H1271" i="6"/>
  <c r="I1271" i="6" s="1"/>
  <c r="H1259" i="6"/>
  <c r="I1259" i="6" s="1"/>
  <c r="H1247" i="6"/>
  <c r="I1247" i="6" s="1"/>
  <c r="H1235" i="6"/>
  <c r="I1235" i="6" s="1"/>
  <c r="H1223" i="6"/>
  <c r="I1223" i="6" s="1"/>
  <c r="H1211" i="6"/>
  <c r="I1211" i="6" s="1"/>
  <c r="H1199" i="6"/>
  <c r="I1199" i="6" s="1"/>
  <c r="H1187" i="6"/>
  <c r="I1187" i="6" s="1"/>
  <c r="H1175" i="6"/>
  <c r="I1175" i="6" s="1"/>
  <c r="H1163" i="6"/>
  <c r="I1163" i="6" s="1"/>
  <c r="H1151" i="6"/>
  <c r="I1151" i="6" s="1"/>
  <c r="H1139" i="6"/>
  <c r="I1139" i="6" s="1"/>
  <c r="H1127" i="6"/>
  <c r="I1127" i="6" s="1"/>
  <c r="H1115" i="6"/>
  <c r="I1115" i="6" s="1"/>
  <c r="H1103" i="6"/>
  <c r="I1103" i="6" s="1"/>
  <c r="H1091" i="6"/>
  <c r="I1091" i="6" s="1"/>
  <c r="H1079" i="6"/>
  <c r="I1079" i="6" s="1"/>
  <c r="H1067" i="6"/>
  <c r="I1067" i="6" s="1"/>
  <c r="H1055" i="6"/>
  <c r="I1055" i="6" s="1"/>
  <c r="H1043" i="6"/>
  <c r="I1043" i="6" s="1"/>
  <c r="H1031" i="6"/>
  <c r="I1031" i="6" s="1"/>
  <c r="H1019" i="6"/>
  <c r="I1019" i="6" s="1"/>
  <c r="H1007" i="6"/>
  <c r="I1007" i="6" s="1"/>
  <c r="H995" i="6"/>
  <c r="I995" i="6" s="1"/>
  <c r="H983" i="6"/>
  <c r="I983" i="6" s="1"/>
  <c r="H971" i="6"/>
  <c r="I971" i="6" s="1"/>
  <c r="H959" i="6"/>
  <c r="I959" i="6" s="1"/>
  <c r="H947" i="6"/>
  <c r="I947" i="6" s="1"/>
  <c r="H935" i="6"/>
  <c r="I935" i="6" s="1"/>
  <c r="H923" i="6"/>
  <c r="I923" i="6" s="1"/>
  <c r="H911" i="6"/>
  <c r="I911" i="6" s="1"/>
  <c r="H899" i="6"/>
  <c r="I899" i="6" s="1"/>
  <c r="H887" i="6"/>
  <c r="I887" i="6" s="1"/>
  <c r="H875" i="6"/>
  <c r="I875" i="6" s="1"/>
  <c r="H863" i="6"/>
  <c r="I863" i="6" s="1"/>
  <c r="H851" i="6"/>
  <c r="I851" i="6" s="1"/>
  <c r="H839" i="6"/>
  <c r="I839" i="6" s="1"/>
  <c r="H827" i="6"/>
  <c r="I827" i="6" s="1"/>
  <c r="H815" i="6"/>
  <c r="I815" i="6" s="1"/>
  <c r="H803" i="6"/>
  <c r="I803" i="6" s="1"/>
  <c r="H791" i="6"/>
  <c r="I791" i="6" s="1"/>
  <c r="H779" i="6"/>
  <c r="I779" i="6" s="1"/>
  <c r="H767" i="6"/>
  <c r="I767" i="6" s="1"/>
  <c r="H755" i="6"/>
  <c r="I755" i="6" s="1"/>
  <c r="H743" i="6"/>
  <c r="I743" i="6" s="1"/>
  <c r="H731" i="6"/>
  <c r="I731" i="6" s="1"/>
  <c r="H719" i="6"/>
  <c r="I719" i="6" s="1"/>
  <c r="H707" i="6"/>
  <c r="I707" i="6" s="1"/>
  <c r="H695" i="6"/>
  <c r="I695" i="6" s="1"/>
  <c r="H683" i="6"/>
  <c r="I683" i="6" s="1"/>
  <c r="H671" i="6"/>
  <c r="I671" i="6" s="1"/>
  <c r="H659" i="6"/>
  <c r="I659" i="6" s="1"/>
  <c r="H647" i="6"/>
  <c r="I647" i="6" s="1"/>
  <c r="H635" i="6"/>
  <c r="I635" i="6" s="1"/>
  <c r="H623" i="6"/>
  <c r="I623" i="6" s="1"/>
  <c r="H611" i="6"/>
  <c r="I611" i="6" s="1"/>
  <c r="H599" i="6"/>
  <c r="I599" i="6" s="1"/>
  <c r="H587" i="6"/>
  <c r="I587" i="6" s="1"/>
  <c r="H575" i="6"/>
  <c r="I575" i="6" s="1"/>
  <c r="H563" i="6"/>
  <c r="I563" i="6" s="1"/>
  <c r="H551" i="6"/>
  <c r="I551" i="6" s="1"/>
  <c r="H539" i="6"/>
  <c r="I539" i="6" s="1"/>
  <c r="H527" i="6"/>
  <c r="I527" i="6" s="1"/>
  <c r="H515" i="6"/>
  <c r="I515" i="6" s="1"/>
  <c r="H503" i="6"/>
  <c r="I503" i="6" s="1"/>
  <c r="H491" i="6"/>
  <c r="I491" i="6" s="1"/>
  <c r="H479" i="6"/>
  <c r="I479" i="6" s="1"/>
  <c r="H467" i="6"/>
  <c r="I467" i="6" s="1"/>
  <c r="H455" i="6"/>
  <c r="I455" i="6" s="1"/>
  <c r="H443" i="6"/>
  <c r="I443" i="6" s="1"/>
  <c r="H431" i="6"/>
  <c r="I431" i="6" s="1"/>
  <c r="H419" i="6"/>
  <c r="I419" i="6" s="1"/>
  <c r="H407" i="6"/>
  <c r="I407" i="6" s="1"/>
  <c r="H395" i="6"/>
  <c r="I395" i="6" s="1"/>
  <c r="H383" i="6"/>
  <c r="I383" i="6" s="1"/>
  <c r="H371" i="6"/>
  <c r="I371" i="6" s="1"/>
  <c r="H359" i="6"/>
  <c r="I359" i="6" s="1"/>
  <c r="H347" i="6"/>
  <c r="I347" i="6" s="1"/>
  <c r="H335" i="6"/>
  <c r="I335" i="6" s="1"/>
  <c r="H323" i="6"/>
  <c r="I323" i="6" s="1"/>
  <c r="H311" i="6"/>
  <c r="I311" i="6" s="1"/>
  <c r="H299" i="6"/>
  <c r="I299" i="6" s="1"/>
  <c r="H287" i="6"/>
  <c r="I287" i="6" s="1"/>
  <c r="H275" i="6"/>
  <c r="I275" i="6" s="1"/>
  <c r="H263" i="6"/>
  <c r="I263" i="6" s="1"/>
  <c r="H251" i="6"/>
  <c r="I251" i="6" s="1"/>
  <c r="H239" i="6"/>
  <c r="I239" i="6" s="1"/>
  <c r="H227" i="6"/>
  <c r="I227" i="6" s="1"/>
  <c r="H215" i="6"/>
  <c r="I215" i="6" s="1"/>
  <c r="H203" i="6"/>
  <c r="I203" i="6" s="1"/>
  <c r="H191" i="6"/>
  <c r="I191" i="6" s="1"/>
  <c r="H179" i="6"/>
  <c r="I179" i="6" s="1"/>
  <c r="H167" i="6"/>
  <c r="I167" i="6" s="1"/>
  <c r="H155" i="6"/>
  <c r="I155" i="6" s="1"/>
  <c r="H143" i="6"/>
  <c r="I143" i="6" s="1"/>
  <c r="H131" i="6"/>
  <c r="I131" i="6" s="1"/>
  <c r="H119" i="6"/>
  <c r="I119" i="6" s="1"/>
  <c r="H107" i="6"/>
  <c r="I107" i="6" s="1"/>
  <c r="H95" i="6"/>
  <c r="I95" i="6" s="1"/>
  <c r="H83" i="6"/>
  <c r="I83" i="6" s="1"/>
  <c r="H71" i="6"/>
  <c r="I71" i="6" s="1"/>
  <c r="H59" i="6"/>
  <c r="I59" i="6" s="1"/>
  <c r="H47" i="6"/>
  <c r="I47" i="6" s="1"/>
  <c r="H35" i="6"/>
  <c r="I35" i="6" s="1"/>
  <c r="H23" i="6"/>
  <c r="I23" i="6" s="1"/>
  <c r="H11" i="6"/>
  <c r="I11" i="6" s="1"/>
  <c r="G2029" i="6"/>
  <c r="H2026" i="6"/>
  <c r="I2026" i="6" s="1"/>
  <c r="H2014" i="6"/>
  <c r="I2014" i="6" s="1"/>
  <c r="H2002" i="6"/>
  <c r="I2002" i="6" s="1"/>
  <c r="H1990" i="6"/>
  <c r="I1990" i="6" s="1"/>
  <c r="H1978" i="6"/>
  <c r="I1978" i="6" s="1"/>
  <c r="H1966" i="6"/>
  <c r="I1966" i="6" s="1"/>
  <c r="H1954" i="6"/>
  <c r="I1954" i="6" s="1"/>
  <c r="H1942" i="6"/>
  <c r="I1942" i="6" s="1"/>
  <c r="H1930" i="6"/>
  <c r="I1930" i="6" s="1"/>
  <c r="H1918" i="6"/>
  <c r="I1918" i="6" s="1"/>
  <c r="H1906" i="6"/>
  <c r="I1906" i="6" s="1"/>
  <c r="H1894" i="6"/>
  <c r="I1894" i="6" s="1"/>
  <c r="H1882" i="6"/>
  <c r="I1882" i="6" s="1"/>
  <c r="H1870" i="6"/>
  <c r="I1870" i="6" s="1"/>
  <c r="H1858" i="6"/>
  <c r="I1858" i="6" s="1"/>
  <c r="H1846" i="6"/>
  <c r="I1846" i="6" s="1"/>
  <c r="H1834" i="6"/>
  <c r="I1834" i="6" s="1"/>
  <c r="H1822" i="6"/>
  <c r="I1822" i="6" s="1"/>
  <c r="H1810" i="6"/>
  <c r="I1810" i="6" s="1"/>
  <c r="H1798" i="6"/>
  <c r="I1798" i="6" s="1"/>
  <c r="H1786" i="6"/>
  <c r="I1786" i="6" s="1"/>
  <c r="H1774" i="6"/>
  <c r="I1774" i="6" s="1"/>
  <c r="H1762" i="6"/>
  <c r="I1762" i="6" s="1"/>
  <c r="H1750" i="6"/>
  <c r="I1750" i="6" s="1"/>
  <c r="H1738" i="6"/>
  <c r="I1738" i="6" s="1"/>
  <c r="H1726" i="6"/>
  <c r="I1726" i="6" s="1"/>
  <c r="H1714" i="6"/>
  <c r="I1714" i="6" s="1"/>
  <c r="H1702" i="6"/>
  <c r="I1702" i="6" s="1"/>
  <c r="H1690" i="6"/>
  <c r="I1690" i="6" s="1"/>
  <c r="H1678" i="6"/>
  <c r="I1678" i="6" s="1"/>
  <c r="H1666" i="6"/>
  <c r="I1666" i="6" s="1"/>
  <c r="H1654" i="6"/>
  <c r="I1654" i="6" s="1"/>
  <c r="H1642" i="6"/>
  <c r="I1642" i="6" s="1"/>
  <c r="H1630" i="6"/>
  <c r="I1630" i="6" s="1"/>
  <c r="H1618" i="6"/>
  <c r="I1618" i="6" s="1"/>
  <c r="H1606" i="6"/>
  <c r="I1606" i="6" s="1"/>
  <c r="H1594" i="6"/>
  <c r="I1594" i="6" s="1"/>
  <c r="H1582" i="6"/>
  <c r="I1582" i="6" s="1"/>
  <c r="H1570" i="6"/>
  <c r="I1570" i="6" s="1"/>
  <c r="H1558" i="6"/>
  <c r="I1558" i="6" s="1"/>
  <c r="H1546" i="6"/>
  <c r="I1546" i="6" s="1"/>
  <c r="H1534" i="6"/>
  <c r="I1534" i="6" s="1"/>
  <c r="H1522" i="6"/>
  <c r="I1522" i="6" s="1"/>
  <c r="H1510" i="6"/>
  <c r="I1510" i="6" s="1"/>
  <c r="H1498" i="6"/>
  <c r="I1498" i="6" s="1"/>
  <c r="H1486" i="6"/>
  <c r="I1486" i="6" s="1"/>
  <c r="H1474" i="6"/>
  <c r="I1474" i="6" s="1"/>
  <c r="H1462" i="6"/>
  <c r="I1462" i="6" s="1"/>
  <c r="G1462" i="6"/>
  <c r="H1450" i="6"/>
  <c r="I1450" i="6" s="1"/>
  <c r="H1438" i="6"/>
  <c r="I1438" i="6" s="1"/>
  <c r="H1426" i="6"/>
  <c r="I1426" i="6" s="1"/>
  <c r="H1414" i="6"/>
  <c r="I1414" i="6" s="1"/>
  <c r="H1402" i="6"/>
  <c r="I1402" i="6" s="1"/>
  <c r="H1390" i="6"/>
  <c r="I1390" i="6" s="1"/>
  <c r="H1378" i="6"/>
  <c r="I1378" i="6" s="1"/>
  <c r="H1366" i="6"/>
  <c r="I1366" i="6" s="1"/>
  <c r="H1354" i="6"/>
  <c r="I1354" i="6" s="1"/>
  <c r="H1342" i="6"/>
  <c r="I1342" i="6" s="1"/>
  <c r="H1330" i="6"/>
  <c r="I1330" i="6" s="1"/>
  <c r="H1318" i="6"/>
  <c r="I1318" i="6" s="1"/>
  <c r="H1306" i="6"/>
  <c r="I1306" i="6" s="1"/>
  <c r="H1294" i="6"/>
  <c r="I1294" i="6" s="1"/>
  <c r="H1282" i="6"/>
  <c r="I1282" i="6" s="1"/>
  <c r="G1282" i="6"/>
  <c r="H1270" i="6"/>
  <c r="I1270" i="6" s="1"/>
  <c r="H1258" i="6"/>
  <c r="I1258" i="6" s="1"/>
  <c r="H1246" i="6"/>
  <c r="I1246" i="6" s="1"/>
  <c r="H1234" i="6"/>
  <c r="I1234" i="6" s="1"/>
  <c r="H1222" i="6"/>
  <c r="I1222" i="6" s="1"/>
  <c r="H1210" i="6"/>
  <c r="I1210" i="6" s="1"/>
  <c r="H1198" i="6"/>
  <c r="I1198" i="6" s="1"/>
  <c r="H1186" i="6"/>
  <c r="I1186" i="6" s="1"/>
  <c r="H1174" i="6"/>
  <c r="I1174" i="6" s="1"/>
  <c r="H1162" i="6"/>
  <c r="I1162" i="6" s="1"/>
  <c r="H1150" i="6"/>
  <c r="I1150" i="6" s="1"/>
  <c r="H1138" i="6"/>
  <c r="I1138" i="6" s="1"/>
  <c r="H1126" i="6"/>
  <c r="I1126" i="6" s="1"/>
  <c r="H1114" i="6"/>
  <c r="I1114" i="6" s="1"/>
  <c r="H1102" i="6"/>
  <c r="I1102" i="6" s="1"/>
  <c r="H1090" i="6"/>
  <c r="I1090" i="6" s="1"/>
  <c r="H1078" i="6"/>
  <c r="I1078" i="6" s="1"/>
  <c r="H1066" i="6"/>
  <c r="I1066" i="6" s="1"/>
  <c r="H1054" i="6"/>
  <c r="I1054" i="6" s="1"/>
  <c r="H1042" i="6"/>
  <c r="I1042" i="6" s="1"/>
  <c r="H1030" i="6"/>
  <c r="I1030" i="6" s="1"/>
  <c r="H1018" i="6"/>
  <c r="I1018" i="6" s="1"/>
  <c r="H1006" i="6"/>
  <c r="I1006" i="6" s="1"/>
  <c r="H994" i="6"/>
  <c r="I994" i="6" s="1"/>
  <c r="H982" i="6"/>
  <c r="I982" i="6" s="1"/>
  <c r="H970" i="6"/>
  <c r="I970" i="6" s="1"/>
  <c r="H958" i="6"/>
  <c r="I958" i="6" s="1"/>
  <c r="H946" i="6"/>
  <c r="I946" i="6" s="1"/>
  <c r="H934" i="6"/>
  <c r="I934" i="6" s="1"/>
  <c r="H922" i="6"/>
  <c r="I922" i="6" s="1"/>
  <c r="H910" i="6"/>
  <c r="I910" i="6" s="1"/>
  <c r="H898" i="6"/>
  <c r="I898" i="6" s="1"/>
  <c r="H886" i="6"/>
  <c r="I886" i="6" s="1"/>
  <c r="H874" i="6"/>
  <c r="I874" i="6" s="1"/>
  <c r="H862" i="6"/>
  <c r="I862" i="6" s="1"/>
  <c r="H850" i="6"/>
  <c r="I850" i="6" s="1"/>
  <c r="H838" i="6"/>
  <c r="I838" i="6" s="1"/>
  <c r="H826" i="6"/>
  <c r="I826" i="6" s="1"/>
  <c r="H814" i="6"/>
  <c r="I814" i="6" s="1"/>
  <c r="H802" i="6"/>
  <c r="I802" i="6" s="1"/>
  <c r="H790" i="6"/>
  <c r="I790" i="6" s="1"/>
  <c r="H778" i="6"/>
  <c r="I778" i="6" s="1"/>
  <c r="H766" i="6"/>
  <c r="I766" i="6" s="1"/>
  <c r="H754" i="6"/>
  <c r="I754" i="6" s="1"/>
  <c r="H742" i="6"/>
  <c r="I742" i="6" s="1"/>
  <c r="H730" i="6"/>
  <c r="I730" i="6" s="1"/>
  <c r="H718" i="6"/>
  <c r="I718" i="6" s="1"/>
  <c r="H706" i="6"/>
  <c r="I706" i="6" s="1"/>
  <c r="H694" i="6"/>
  <c r="I694" i="6" s="1"/>
  <c r="H682" i="6"/>
  <c r="I682" i="6" s="1"/>
  <c r="H670" i="6"/>
  <c r="I670" i="6" s="1"/>
  <c r="H658" i="6"/>
  <c r="I658" i="6" s="1"/>
  <c r="H646" i="6"/>
  <c r="I646" i="6" s="1"/>
  <c r="H634" i="6"/>
  <c r="I634" i="6" s="1"/>
  <c r="H622" i="6"/>
  <c r="I622" i="6" s="1"/>
  <c r="H610" i="6"/>
  <c r="I610" i="6" s="1"/>
  <c r="H598" i="6"/>
  <c r="I598" i="6" s="1"/>
  <c r="H586" i="6"/>
  <c r="I586" i="6" s="1"/>
  <c r="H574" i="6"/>
  <c r="I574" i="6" s="1"/>
  <c r="H562" i="6"/>
  <c r="I562" i="6" s="1"/>
  <c r="H550" i="6"/>
  <c r="I550" i="6" s="1"/>
  <c r="H538" i="6"/>
  <c r="I538" i="6" s="1"/>
  <c r="H526" i="6"/>
  <c r="I526" i="6" s="1"/>
  <c r="H514" i="6"/>
  <c r="I514" i="6" s="1"/>
  <c r="H502" i="6"/>
  <c r="I502" i="6" s="1"/>
  <c r="H490" i="6"/>
  <c r="I490" i="6" s="1"/>
  <c r="H478" i="6"/>
  <c r="I478" i="6" s="1"/>
  <c r="H466" i="6"/>
  <c r="I466" i="6" s="1"/>
  <c r="H454" i="6"/>
  <c r="I454" i="6" s="1"/>
  <c r="H442" i="6"/>
  <c r="I442" i="6" s="1"/>
  <c r="H430" i="6"/>
  <c r="I430" i="6" s="1"/>
  <c r="H418" i="6"/>
  <c r="I418" i="6" s="1"/>
  <c r="H406" i="6"/>
  <c r="I406" i="6" s="1"/>
  <c r="H394" i="6"/>
  <c r="I394" i="6" s="1"/>
  <c r="H382" i="6"/>
  <c r="I382" i="6" s="1"/>
  <c r="H370" i="6"/>
  <c r="I370" i="6" s="1"/>
  <c r="H358" i="6"/>
  <c r="I358" i="6" s="1"/>
  <c r="H346" i="6"/>
  <c r="I346" i="6" s="1"/>
  <c r="H334" i="6"/>
  <c r="I334" i="6" s="1"/>
  <c r="H322" i="6"/>
  <c r="I322" i="6" s="1"/>
  <c r="H310" i="6"/>
  <c r="I310" i="6" s="1"/>
  <c r="H298" i="6"/>
  <c r="I298" i="6" s="1"/>
  <c r="H286" i="6"/>
  <c r="I286" i="6" s="1"/>
  <c r="H274" i="6"/>
  <c r="I274" i="6" s="1"/>
  <c r="H262" i="6"/>
  <c r="I262" i="6" s="1"/>
  <c r="H250" i="6"/>
  <c r="I250" i="6" s="1"/>
  <c r="H238" i="6"/>
  <c r="I238" i="6" s="1"/>
  <c r="H226" i="6"/>
  <c r="I226" i="6" s="1"/>
  <c r="H214" i="6"/>
  <c r="I214" i="6" s="1"/>
  <c r="H202" i="6"/>
  <c r="I202" i="6" s="1"/>
  <c r="H190" i="6"/>
  <c r="I190" i="6" s="1"/>
  <c r="H178" i="6"/>
  <c r="I178" i="6" s="1"/>
  <c r="H166" i="6"/>
  <c r="I166" i="6" s="1"/>
  <c r="H154" i="6"/>
  <c r="I154" i="6" s="1"/>
  <c r="H142" i="6"/>
  <c r="I142" i="6" s="1"/>
  <c r="H130" i="6"/>
  <c r="I130" i="6" s="1"/>
  <c r="H118" i="6"/>
  <c r="I118" i="6" s="1"/>
  <c r="H106" i="6"/>
  <c r="I106" i="6" s="1"/>
  <c r="H94" i="6"/>
  <c r="I94" i="6" s="1"/>
  <c r="H82" i="6"/>
  <c r="I82" i="6" s="1"/>
  <c r="H70" i="6"/>
  <c r="I70" i="6" s="1"/>
  <c r="H58" i="6"/>
  <c r="I58" i="6" s="1"/>
  <c r="H46" i="6"/>
  <c r="I46" i="6" s="1"/>
  <c r="H34" i="6"/>
  <c r="I34" i="6" s="1"/>
  <c r="H22" i="6"/>
  <c r="I22" i="6" s="1"/>
  <c r="H10" i="6"/>
  <c r="I10" i="6" s="1"/>
  <c r="G1897" i="6"/>
  <c r="H1897" i="6"/>
  <c r="I1897" i="6" s="1"/>
  <c r="H2025" i="6"/>
  <c r="I2025" i="6" s="1"/>
  <c r="H2013" i="6"/>
  <c r="I2013" i="6" s="1"/>
  <c r="H2001" i="6"/>
  <c r="I2001" i="6" s="1"/>
  <c r="H1989" i="6"/>
  <c r="I1989" i="6" s="1"/>
  <c r="H1977" i="6"/>
  <c r="I1977" i="6" s="1"/>
  <c r="H1965" i="6"/>
  <c r="I1965" i="6" s="1"/>
  <c r="H1953" i="6"/>
  <c r="I1953" i="6" s="1"/>
  <c r="H1941" i="6"/>
  <c r="I1941" i="6" s="1"/>
  <c r="H1929" i="6"/>
  <c r="I1929" i="6" s="1"/>
  <c r="H1917" i="6"/>
  <c r="I1917" i="6" s="1"/>
  <c r="H1905" i="6"/>
  <c r="I1905" i="6" s="1"/>
  <c r="H1893" i="6"/>
  <c r="I1893" i="6" s="1"/>
  <c r="H1881" i="6"/>
  <c r="I1881" i="6" s="1"/>
  <c r="H1869" i="6"/>
  <c r="I1869" i="6" s="1"/>
  <c r="H1857" i="6"/>
  <c r="I1857" i="6" s="1"/>
  <c r="H1845" i="6"/>
  <c r="I1845" i="6" s="1"/>
  <c r="H1833" i="6"/>
  <c r="I1833" i="6" s="1"/>
  <c r="H1821" i="6"/>
  <c r="I1821" i="6" s="1"/>
  <c r="H1809" i="6"/>
  <c r="I1809" i="6" s="1"/>
  <c r="H1797" i="6"/>
  <c r="I1797" i="6" s="1"/>
  <c r="H1785" i="6"/>
  <c r="I1785" i="6" s="1"/>
  <c r="H1773" i="6"/>
  <c r="I1773" i="6" s="1"/>
  <c r="H1761" i="6"/>
  <c r="I1761" i="6" s="1"/>
  <c r="H1749" i="6"/>
  <c r="I1749" i="6" s="1"/>
  <c r="H1737" i="6"/>
  <c r="I1737" i="6" s="1"/>
  <c r="H1725" i="6"/>
  <c r="I1725" i="6" s="1"/>
  <c r="H1713" i="6"/>
  <c r="I1713" i="6" s="1"/>
  <c r="H1701" i="6"/>
  <c r="I1701" i="6" s="1"/>
  <c r="H1689" i="6"/>
  <c r="I1689" i="6" s="1"/>
  <c r="H1677" i="6"/>
  <c r="I1677" i="6" s="1"/>
  <c r="H1665" i="6"/>
  <c r="I1665" i="6" s="1"/>
  <c r="H1641" i="6"/>
  <c r="I1641" i="6" s="1"/>
  <c r="H1629" i="6"/>
  <c r="I1629" i="6" s="1"/>
  <c r="H1617" i="6"/>
  <c r="I1617" i="6" s="1"/>
  <c r="H1605" i="6"/>
  <c r="I1605" i="6" s="1"/>
  <c r="H1593" i="6"/>
  <c r="I1593" i="6" s="1"/>
  <c r="H1581" i="6"/>
  <c r="I1581" i="6" s="1"/>
  <c r="H1569" i="6"/>
  <c r="I1569" i="6" s="1"/>
  <c r="H1557" i="6"/>
  <c r="I1557" i="6" s="1"/>
  <c r="H1545" i="6"/>
  <c r="I1545" i="6" s="1"/>
  <c r="H1533" i="6"/>
  <c r="I1533" i="6" s="1"/>
  <c r="H1521" i="6"/>
  <c r="I1521" i="6" s="1"/>
  <c r="H1509" i="6"/>
  <c r="I1509" i="6" s="1"/>
  <c r="H1497" i="6"/>
  <c r="I1497" i="6" s="1"/>
  <c r="H1485" i="6"/>
  <c r="I1485" i="6" s="1"/>
  <c r="H1473" i="6"/>
  <c r="I1473" i="6" s="1"/>
  <c r="H1461" i="6"/>
  <c r="I1461" i="6" s="1"/>
  <c r="H1449" i="6"/>
  <c r="I1449" i="6" s="1"/>
  <c r="H1437" i="6"/>
  <c r="I1437" i="6" s="1"/>
  <c r="H1425" i="6"/>
  <c r="I1425" i="6" s="1"/>
  <c r="H1413" i="6"/>
  <c r="I1413" i="6" s="1"/>
  <c r="H1401" i="6"/>
  <c r="I1401" i="6" s="1"/>
  <c r="H1389" i="6"/>
  <c r="I1389" i="6" s="1"/>
  <c r="H1377" i="6"/>
  <c r="I1377" i="6" s="1"/>
  <c r="H1365" i="6"/>
  <c r="I1365" i="6" s="1"/>
  <c r="H1353" i="6"/>
  <c r="I1353" i="6" s="1"/>
  <c r="H1341" i="6"/>
  <c r="I1341" i="6" s="1"/>
  <c r="H1329" i="6"/>
  <c r="I1329" i="6" s="1"/>
  <c r="H1317" i="6"/>
  <c r="I1317" i="6" s="1"/>
  <c r="H1305" i="6"/>
  <c r="I1305" i="6" s="1"/>
  <c r="H1293" i="6"/>
  <c r="I1293" i="6" s="1"/>
  <c r="H1281" i="6"/>
  <c r="I1281" i="6" s="1"/>
  <c r="H1269" i="6"/>
  <c r="I1269" i="6" s="1"/>
  <c r="H1257" i="6"/>
  <c r="I1257" i="6" s="1"/>
  <c r="H1245" i="6"/>
  <c r="I1245" i="6" s="1"/>
  <c r="H1233" i="6"/>
  <c r="I1233" i="6" s="1"/>
  <c r="H1221" i="6"/>
  <c r="I1221" i="6" s="1"/>
  <c r="H1209" i="6"/>
  <c r="I1209" i="6" s="1"/>
  <c r="H1197" i="6"/>
  <c r="I1197" i="6" s="1"/>
  <c r="H1185" i="6"/>
  <c r="I1185" i="6" s="1"/>
  <c r="H1173" i="6"/>
  <c r="I1173" i="6" s="1"/>
  <c r="H1161" i="6"/>
  <c r="I1161" i="6" s="1"/>
  <c r="H1149" i="6"/>
  <c r="I1149" i="6" s="1"/>
  <c r="H1137" i="6"/>
  <c r="I1137" i="6" s="1"/>
  <c r="H1125" i="6"/>
  <c r="I1125" i="6" s="1"/>
  <c r="H1113" i="6"/>
  <c r="I1113" i="6" s="1"/>
  <c r="H1101" i="6"/>
  <c r="I1101" i="6" s="1"/>
  <c r="H1089" i="6"/>
  <c r="I1089" i="6" s="1"/>
  <c r="H1077" i="6"/>
  <c r="I1077" i="6" s="1"/>
  <c r="H1065" i="6"/>
  <c r="I1065" i="6" s="1"/>
  <c r="H1053" i="6"/>
  <c r="I1053" i="6" s="1"/>
  <c r="H1041" i="6"/>
  <c r="I1041" i="6" s="1"/>
  <c r="H1029" i="6"/>
  <c r="I1029" i="6" s="1"/>
  <c r="H1017" i="6"/>
  <c r="I1017" i="6" s="1"/>
  <c r="H1005" i="6"/>
  <c r="I1005" i="6" s="1"/>
  <c r="H993" i="6"/>
  <c r="I993" i="6" s="1"/>
  <c r="H981" i="6"/>
  <c r="I981" i="6" s="1"/>
  <c r="H969" i="6"/>
  <c r="I969" i="6" s="1"/>
  <c r="H957" i="6"/>
  <c r="I957" i="6" s="1"/>
  <c r="H945" i="6"/>
  <c r="I945" i="6" s="1"/>
  <c r="H933" i="6"/>
  <c r="I933" i="6" s="1"/>
  <c r="H921" i="6"/>
  <c r="I921" i="6" s="1"/>
  <c r="H909" i="6"/>
  <c r="I909" i="6" s="1"/>
  <c r="H897" i="6"/>
  <c r="I897" i="6" s="1"/>
  <c r="H885" i="6"/>
  <c r="I885" i="6" s="1"/>
  <c r="H873" i="6"/>
  <c r="I873" i="6" s="1"/>
  <c r="H861" i="6"/>
  <c r="I861" i="6" s="1"/>
  <c r="H849" i="6"/>
  <c r="I849" i="6" s="1"/>
  <c r="H837" i="6"/>
  <c r="I837" i="6" s="1"/>
  <c r="H825" i="6"/>
  <c r="I825" i="6" s="1"/>
  <c r="H813" i="6"/>
  <c r="I813" i="6" s="1"/>
  <c r="H801" i="6"/>
  <c r="I801" i="6" s="1"/>
  <c r="H789" i="6"/>
  <c r="I789" i="6" s="1"/>
  <c r="H777" i="6"/>
  <c r="I777" i="6" s="1"/>
  <c r="H765" i="6"/>
  <c r="I765" i="6" s="1"/>
  <c r="H753" i="6"/>
  <c r="I753" i="6" s="1"/>
  <c r="H741" i="6"/>
  <c r="I741" i="6" s="1"/>
  <c r="H729" i="6"/>
  <c r="I729" i="6" s="1"/>
  <c r="H717" i="6"/>
  <c r="I717" i="6" s="1"/>
  <c r="H705" i="6"/>
  <c r="I705" i="6" s="1"/>
  <c r="H693" i="6"/>
  <c r="I693" i="6" s="1"/>
  <c r="H681" i="6"/>
  <c r="I681" i="6" s="1"/>
  <c r="H669" i="6"/>
  <c r="I669" i="6" s="1"/>
  <c r="H657" i="6"/>
  <c r="I657" i="6" s="1"/>
  <c r="H645" i="6"/>
  <c r="I645" i="6" s="1"/>
  <c r="H633" i="6"/>
  <c r="I633" i="6" s="1"/>
  <c r="H621" i="6"/>
  <c r="I621" i="6" s="1"/>
  <c r="H609" i="6"/>
  <c r="I609" i="6" s="1"/>
  <c r="H597" i="6"/>
  <c r="I597" i="6" s="1"/>
  <c r="H585" i="6"/>
  <c r="I585" i="6" s="1"/>
  <c r="H573" i="6"/>
  <c r="I573" i="6" s="1"/>
  <c r="H561" i="6"/>
  <c r="I561" i="6" s="1"/>
  <c r="H549" i="6"/>
  <c r="I549" i="6" s="1"/>
  <c r="H537" i="6"/>
  <c r="I537" i="6" s="1"/>
  <c r="H525" i="6"/>
  <c r="I525" i="6" s="1"/>
  <c r="H513" i="6"/>
  <c r="I513" i="6" s="1"/>
  <c r="H501" i="6"/>
  <c r="I501" i="6" s="1"/>
  <c r="H489" i="6"/>
  <c r="I489" i="6" s="1"/>
  <c r="H477" i="6"/>
  <c r="I477" i="6" s="1"/>
  <c r="H465" i="6"/>
  <c r="I465" i="6" s="1"/>
  <c r="H453" i="6"/>
  <c r="I453" i="6" s="1"/>
  <c r="H441" i="6"/>
  <c r="I441" i="6" s="1"/>
  <c r="H429" i="6"/>
  <c r="I429" i="6" s="1"/>
  <c r="H417" i="6"/>
  <c r="I417" i="6" s="1"/>
  <c r="H405" i="6"/>
  <c r="I405" i="6" s="1"/>
  <c r="H393" i="6"/>
  <c r="I393" i="6" s="1"/>
  <c r="H381" i="6"/>
  <c r="I381" i="6" s="1"/>
  <c r="H369" i="6"/>
  <c r="I369" i="6" s="1"/>
  <c r="H357" i="6"/>
  <c r="I357" i="6" s="1"/>
  <c r="H345" i="6"/>
  <c r="I345" i="6" s="1"/>
  <c r="H333" i="6"/>
  <c r="I333" i="6" s="1"/>
  <c r="H321" i="6"/>
  <c r="I321" i="6" s="1"/>
  <c r="H309" i="6"/>
  <c r="I309" i="6" s="1"/>
  <c r="H297" i="6"/>
  <c r="I297" i="6" s="1"/>
  <c r="H285" i="6"/>
  <c r="I285" i="6" s="1"/>
  <c r="H273" i="6"/>
  <c r="I273" i="6" s="1"/>
  <c r="H261" i="6"/>
  <c r="I261" i="6" s="1"/>
  <c r="H249" i="6"/>
  <c r="I249" i="6" s="1"/>
  <c r="H237" i="6"/>
  <c r="I237" i="6" s="1"/>
  <c r="H225" i="6"/>
  <c r="I225" i="6" s="1"/>
  <c r="H213" i="6"/>
  <c r="I213" i="6" s="1"/>
  <c r="H201" i="6"/>
  <c r="I201" i="6" s="1"/>
  <c r="H189" i="6"/>
  <c r="I189" i="6" s="1"/>
  <c r="H177" i="6"/>
  <c r="I177" i="6" s="1"/>
  <c r="H165" i="6"/>
  <c r="I165" i="6" s="1"/>
  <c r="H153" i="6"/>
  <c r="I153" i="6" s="1"/>
  <c r="H141" i="6"/>
  <c r="I141" i="6" s="1"/>
  <c r="H129" i="6"/>
  <c r="I129" i="6" s="1"/>
  <c r="H117" i="6"/>
  <c r="I117" i="6" s="1"/>
  <c r="H105" i="6"/>
  <c r="I105" i="6" s="1"/>
  <c r="H93" i="6"/>
  <c r="I93" i="6" s="1"/>
  <c r="H81" i="6"/>
  <c r="I81" i="6" s="1"/>
  <c r="H69" i="6"/>
  <c r="I69" i="6" s="1"/>
  <c r="H57" i="6"/>
  <c r="I57" i="6" s="1"/>
  <c r="H45" i="6"/>
  <c r="I45" i="6" s="1"/>
  <c r="H33" i="6"/>
  <c r="I33" i="6" s="1"/>
  <c r="H21" i="6"/>
  <c r="I21" i="6" s="1"/>
  <c r="H9" i="6"/>
  <c r="I9" i="6" s="1"/>
  <c r="H2024" i="6"/>
  <c r="I2024" i="6" s="1"/>
  <c r="H2012" i="6"/>
  <c r="I2012" i="6" s="1"/>
  <c r="H2000" i="6"/>
  <c r="I2000" i="6" s="1"/>
  <c r="H1988" i="6"/>
  <c r="I1988" i="6" s="1"/>
  <c r="H1976" i="6"/>
  <c r="I1976" i="6" s="1"/>
  <c r="H1964" i="6"/>
  <c r="I1964" i="6" s="1"/>
  <c r="H1952" i="6"/>
  <c r="I1952" i="6" s="1"/>
  <c r="H1940" i="6"/>
  <c r="I1940" i="6" s="1"/>
  <c r="H1928" i="6"/>
  <c r="I1928" i="6" s="1"/>
  <c r="H1916" i="6"/>
  <c r="I1916" i="6" s="1"/>
  <c r="H1904" i="6"/>
  <c r="I1904" i="6" s="1"/>
  <c r="H1892" i="6"/>
  <c r="I1892" i="6" s="1"/>
  <c r="H1880" i="6"/>
  <c r="I1880" i="6" s="1"/>
  <c r="H1868" i="6"/>
  <c r="I1868" i="6" s="1"/>
  <c r="H1856" i="6"/>
  <c r="I1856" i="6" s="1"/>
  <c r="H1844" i="6"/>
  <c r="I1844" i="6" s="1"/>
  <c r="H1832" i="6"/>
  <c r="I1832" i="6" s="1"/>
  <c r="H1820" i="6"/>
  <c r="I1820" i="6" s="1"/>
  <c r="H1808" i="6"/>
  <c r="I1808" i="6" s="1"/>
  <c r="H1796" i="6"/>
  <c r="I1796" i="6" s="1"/>
  <c r="H1784" i="6"/>
  <c r="I1784" i="6" s="1"/>
  <c r="H1772" i="6"/>
  <c r="I1772" i="6" s="1"/>
  <c r="H1760" i="6"/>
  <c r="I1760" i="6" s="1"/>
  <c r="H1748" i="6"/>
  <c r="I1748" i="6" s="1"/>
  <c r="H1736" i="6"/>
  <c r="I1736" i="6" s="1"/>
  <c r="H1724" i="6"/>
  <c r="I1724" i="6" s="1"/>
  <c r="H1712" i="6"/>
  <c r="I1712" i="6" s="1"/>
  <c r="H1700" i="6"/>
  <c r="I1700" i="6" s="1"/>
  <c r="H1688" i="6"/>
  <c r="I1688" i="6" s="1"/>
  <c r="H1676" i="6"/>
  <c r="I1676" i="6" s="1"/>
  <c r="H1664" i="6"/>
  <c r="I1664" i="6" s="1"/>
  <c r="H1652" i="6"/>
  <c r="I1652" i="6" s="1"/>
  <c r="H1640" i="6"/>
  <c r="I1640" i="6" s="1"/>
  <c r="H1628" i="6"/>
  <c r="I1628" i="6" s="1"/>
  <c r="H1616" i="6"/>
  <c r="I1616" i="6" s="1"/>
  <c r="H1604" i="6"/>
  <c r="I1604" i="6" s="1"/>
  <c r="H1592" i="6"/>
  <c r="I1592" i="6" s="1"/>
  <c r="H1580" i="6"/>
  <c r="I1580" i="6" s="1"/>
  <c r="H1568" i="6"/>
  <c r="I1568" i="6" s="1"/>
  <c r="H1556" i="6"/>
  <c r="I1556" i="6" s="1"/>
  <c r="H1544" i="6"/>
  <c r="I1544" i="6" s="1"/>
  <c r="H1532" i="6"/>
  <c r="I1532" i="6" s="1"/>
  <c r="H1520" i="6"/>
  <c r="I1520" i="6" s="1"/>
  <c r="H1508" i="6"/>
  <c r="I1508" i="6" s="1"/>
  <c r="H1496" i="6"/>
  <c r="I1496" i="6" s="1"/>
  <c r="H1484" i="6"/>
  <c r="I1484" i="6" s="1"/>
  <c r="H1472" i="6"/>
  <c r="I1472" i="6" s="1"/>
  <c r="H1460" i="6"/>
  <c r="I1460" i="6" s="1"/>
  <c r="H1448" i="6"/>
  <c r="I1448" i="6" s="1"/>
  <c r="H1436" i="6"/>
  <c r="I1436" i="6" s="1"/>
  <c r="H1424" i="6"/>
  <c r="I1424" i="6" s="1"/>
  <c r="H1412" i="6"/>
  <c r="I1412" i="6" s="1"/>
  <c r="H1400" i="6"/>
  <c r="I1400" i="6" s="1"/>
  <c r="H1388" i="6"/>
  <c r="I1388" i="6" s="1"/>
  <c r="H1376" i="6"/>
  <c r="I1376" i="6" s="1"/>
  <c r="H1364" i="6"/>
  <c r="I1364" i="6" s="1"/>
  <c r="H1352" i="6"/>
  <c r="I1352" i="6" s="1"/>
  <c r="H1340" i="6"/>
  <c r="I1340" i="6" s="1"/>
  <c r="H1328" i="6"/>
  <c r="I1328" i="6" s="1"/>
  <c r="H1316" i="6"/>
  <c r="I1316" i="6" s="1"/>
  <c r="H1304" i="6"/>
  <c r="I1304" i="6" s="1"/>
  <c r="H1292" i="6"/>
  <c r="I1292" i="6" s="1"/>
  <c r="H1280" i="6"/>
  <c r="I1280" i="6" s="1"/>
  <c r="H1268" i="6"/>
  <c r="I1268" i="6" s="1"/>
  <c r="H1256" i="6"/>
  <c r="I1256" i="6" s="1"/>
  <c r="H1244" i="6"/>
  <c r="I1244" i="6" s="1"/>
  <c r="H1232" i="6"/>
  <c r="I1232" i="6" s="1"/>
  <c r="H1220" i="6"/>
  <c r="I1220" i="6" s="1"/>
  <c r="H1208" i="6"/>
  <c r="I1208" i="6" s="1"/>
  <c r="H1196" i="6"/>
  <c r="I1196" i="6" s="1"/>
  <c r="H1184" i="6"/>
  <c r="I1184" i="6" s="1"/>
  <c r="H1172" i="6"/>
  <c r="I1172" i="6" s="1"/>
  <c r="H1160" i="6"/>
  <c r="I1160" i="6" s="1"/>
  <c r="H1148" i="6"/>
  <c r="I1148" i="6" s="1"/>
  <c r="H1136" i="6"/>
  <c r="I1136" i="6" s="1"/>
  <c r="H1124" i="6"/>
  <c r="I1124" i="6" s="1"/>
  <c r="H1112" i="6"/>
  <c r="I1112" i="6" s="1"/>
  <c r="H1100" i="6"/>
  <c r="I1100" i="6" s="1"/>
  <c r="H1088" i="6"/>
  <c r="I1088" i="6" s="1"/>
  <c r="H1076" i="6"/>
  <c r="I1076" i="6" s="1"/>
  <c r="H1064" i="6"/>
  <c r="I1064" i="6" s="1"/>
  <c r="H1052" i="6"/>
  <c r="I1052" i="6" s="1"/>
  <c r="H1040" i="6"/>
  <c r="I1040" i="6" s="1"/>
  <c r="H1028" i="6"/>
  <c r="I1028" i="6" s="1"/>
  <c r="H1016" i="6"/>
  <c r="I1016" i="6" s="1"/>
  <c r="H1004" i="6"/>
  <c r="I1004" i="6" s="1"/>
  <c r="H992" i="6"/>
  <c r="I992" i="6" s="1"/>
  <c r="H980" i="6"/>
  <c r="I980" i="6" s="1"/>
  <c r="H968" i="6"/>
  <c r="I968" i="6" s="1"/>
  <c r="H956" i="6"/>
  <c r="I956" i="6" s="1"/>
  <c r="H944" i="6"/>
  <c r="I944" i="6" s="1"/>
  <c r="H932" i="6"/>
  <c r="I932" i="6" s="1"/>
  <c r="H920" i="6"/>
  <c r="I920" i="6" s="1"/>
  <c r="H908" i="6"/>
  <c r="I908" i="6" s="1"/>
  <c r="H896" i="6"/>
  <c r="I896" i="6" s="1"/>
  <c r="H884" i="6"/>
  <c r="I884" i="6" s="1"/>
  <c r="H872" i="6"/>
  <c r="I872" i="6" s="1"/>
  <c r="H860" i="6"/>
  <c r="I860" i="6" s="1"/>
  <c r="H848" i="6"/>
  <c r="I848" i="6" s="1"/>
  <c r="H836" i="6"/>
  <c r="I836" i="6" s="1"/>
  <c r="H824" i="6"/>
  <c r="I824" i="6" s="1"/>
  <c r="H812" i="6"/>
  <c r="I812" i="6" s="1"/>
  <c r="H800" i="6"/>
  <c r="I800" i="6" s="1"/>
  <c r="H788" i="6"/>
  <c r="I788" i="6" s="1"/>
  <c r="H776" i="6"/>
  <c r="I776" i="6" s="1"/>
  <c r="H764" i="6"/>
  <c r="I764" i="6" s="1"/>
  <c r="H752" i="6"/>
  <c r="I752" i="6" s="1"/>
  <c r="H740" i="6"/>
  <c r="I740" i="6" s="1"/>
  <c r="H728" i="6"/>
  <c r="I728" i="6" s="1"/>
  <c r="H716" i="6"/>
  <c r="I716" i="6" s="1"/>
  <c r="H704" i="6"/>
  <c r="I704" i="6" s="1"/>
  <c r="H692" i="6"/>
  <c r="I692" i="6" s="1"/>
  <c r="H680" i="6"/>
  <c r="I680" i="6" s="1"/>
  <c r="H668" i="6"/>
  <c r="I668" i="6" s="1"/>
  <c r="H656" i="6"/>
  <c r="I656" i="6" s="1"/>
  <c r="H644" i="6"/>
  <c r="I644" i="6" s="1"/>
  <c r="H632" i="6"/>
  <c r="I632" i="6" s="1"/>
  <c r="H620" i="6"/>
  <c r="I620" i="6" s="1"/>
  <c r="H608" i="6"/>
  <c r="I608" i="6" s="1"/>
  <c r="H596" i="6"/>
  <c r="I596" i="6" s="1"/>
  <c r="H584" i="6"/>
  <c r="I584" i="6" s="1"/>
  <c r="H572" i="6"/>
  <c r="I572" i="6" s="1"/>
  <c r="H560" i="6"/>
  <c r="I560" i="6" s="1"/>
  <c r="H548" i="6"/>
  <c r="I548" i="6" s="1"/>
  <c r="H536" i="6"/>
  <c r="I536" i="6" s="1"/>
  <c r="H524" i="6"/>
  <c r="I524" i="6" s="1"/>
  <c r="H512" i="6"/>
  <c r="I512" i="6" s="1"/>
  <c r="H500" i="6"/>
  <c r="I500" i="6" s="1"/>
  <c r="H488" i="6"/>
  <c r="I488" i="6" s="1"/>
  <c r="H476" i="6"/>
  <c r="I476" i="6" s="1"/>
  <c r="H464" i="6"/>
  <c r="I464" i="6" s="1"/>
  <c r="H452" i="6"/>
  <c r="I452" i="6" s="1"/>
  <c r="H440" i="6"/>
  <c r="I440" i="6" s="1"/>
  <c r="H428" i="6"/>
  <c r="I428" i="6" s="1"/>
  <c r="H416" i="6"/>
  <c r="I416" i="6" s="1"/>
  <c r="H404" i="6"/>
  <c r="I404" i="6" s="1"/>
  <c r="H392" i="6"/>
  <c r="I392" i="6" s="1"/>
  <c r="H380" i="6"/>
  <c r="I380" i="6" s="1"/>
  <c r="H368" i="6"/>
  <c r="I368" i="6" s="1"/>
  <c r="H356" i="6"/>
  <c r="I356" i="6" s="1"/>
  <c r="H344" i="6"/>
  <c r="I344" i="6" s="1"/>
  <c r="H332" i="6"/>
  <c r="I332" i="6" s="1"/>
  <c r="H320" i="6"/>
  <c r="I320" i="6" s="1"/>
  <c r="H308" i="6"/>
  <c r="I308" i="6" s="1"/>
  <c r="H296" i="6"/>
  <c r="I296" i="6" s="1"/>
  <c r="H284" i="6"/>
  <c r="I284" i="6" s="1"/>
  <c r="H272" i="6"/>
  <c r="I272" i="6" s="1"/>
  <c r="H260" i="6"/>
  <c r="I260" i="6" s="1"/>
  <c r="H248" i="6"/>
  <c r="I248" i="6" s="1"/>
  <c r="H236" i="6"/>
  <c r="I236" i="6" s="1"/>
  <c r="H224" i="6"/>
  <c r="I224" i="6" s="1"/>
  <c r="H212" i="6"/>
  <c r="I212" i="6" s="1"/>
  <c r="H200" i="6"/>
  <c r="I200" i="6" s="1"/>
  <c r="H188" i="6"/>
  <c r="I188" i="6" s="1"/>
  <c r="H176" i="6"/>
  <c r="I176" i="6" s="1"/>
  <c r="H164" i="6"/>
  <c r="I164" i="6" s="1"/>
  <c r="H152" i="6"/>
  <c r="I152" i="6" s="1"/>
  <c r="H140" i="6"/>
  <c r="I140" i="6" s="1"/>
  <c r="H128" i="6"/>
  <c r="I128" i="6" s="1"/>
  <c r="H116" i="6"/>
  <c r="I116" i="6" s="1"/>
  <c r="H104" i="6"/>
  <c r="I104" i="6" s="1"/>
  <c r="H92" i="6"/>
  <c r="I92" i="6" s="1"/>
  <c r="H80" i="6"/>
  <c r="I80" i="6" s="1"/>
  <c r="H68" i="6"/>
  <c r="I68" i="6" s="1"/>
  <c r="H56" i="6"/>
  <c r="I56" i="6" s="1"/>
  <c r="H44" i="6"/>
  <c r="I44" i="6" s="1"/>
  <c r="H32" i="6"/>
  <c r="I32" i="6" s="1"/>
  <c r="H20" i="6"/>
  <c r="I20" i="6" s="1"/>
  <c r="H8" i="6"/>
  <c r="I8" i="6" s="1"/>
  <c r="H1653" i="6"/>
  <c r="I1653" i="6" s="1"/>
  <c r="I5" i="6"/>
  <c r="H5" i="6"/>
  <c r="H2023" i="6"/>
  <c r="I2023" i="6" s="1"/>
  <c r="H2011" i="6"/>
  <c r="I2011" i="6" s="1"/>
  <c r="H1999" i="6"/>
  <c r="I1999" i="6" s="1"/>
  <c r="H1987" i="6"/>
  <c r="I1987" i="6" s="1"/>
  <c r="H1975" i="6"/>
  <c r="I1975" i="6" s="1"/>
  <c r="H1963" i="6"/>
  <c r="I1963" i="6" s="1"/>
  <c r="H1951" i="6"/>
  <c r="I1951" i="6" s="1"/>
  <c r="H1927" i="6"/>
  <c r="I1927" i="6" s="1"/>
  <c r="H1915" i="6"/>
  <c r="I1915" i="6" s="1"/>
  <c r="H1903" i="6"/>
  <c r="I1903" i="6" s="1"/>
  <c r="H1891" i="6"/>
  <c r="I1891" i="6" s="1"/>
  <c r="H1879" i="6"/>
  <c r="I1879" i="6" s="1"/>
  <c r="H1867" i="6"/>
  <c r="I1867" i="6" s="1"/>
  <c r="H1855" i="6"/>
  <c r="I1855" i="6" s="1"/>
  <c r="H1843" i="6"/>
  <c r="I1843" i="6" s="1"/>
  <c r="H1831" i="6"/>
  <c r="I1831" i="6" s="1"/>
  <c r="H1819" i="6"/>
  <c r="I1819" i="6" s="1"/>
  <c r="H1807" i="6"/>
  <c r="I1807" i="6" s="1"/>
  <c r="H1795" i="6"/>
  <c r="I1795" i="6" s="1"/>
  <c r="H1783" i="6"/>
  <c r="I1783" i="6" s="1"/>
  <c r="H1771" i="6"/>
  <c r="I1771" i="6" s="1"/>
  <c r="H1759" i="6"/>
  <c r="I1759" i="6" s="1"/>
  <c r="H1747" i="6"/>
  <c r="I1747" i="6" s="1"/>
  <c r="H1735" i="6"/>
  <c r="I1735" i="6" s="1"/>
  <c r="H1723" i="6"/>
  <c r="I1723" i="6" s="1"/>
  <c r="H1711" i="6"/>
  <c r="I1711" i="6" s="1"/>
  <c r="H1699" i="6"/>
  <c r="I1699" i="6" s="1"/>
  <c r="H1687" i="6"/>
  <c r="I1687" i="6" s="1"/>
  <c r="H1675" i="6"/>
  <c r="I1675" i="6" s="1"/>
  <c r="H1663" i="6"/>
  <c r="I1663" i="6" s="1"/>
  <c r="H1651" i="6"/>
  <c r="I1651" i="6" s="1"/>
  <c r="H1639" i="6"/>
  <c r="I1639" i="6" s="1"/>
  <c r="H1627" i="6"/>
  <c r="I1627" i="6" s="1"/>
  <c r="H1615" i="6"/>
  <c r="I1615" i="6" s="1"/>
  <c r="H1603" i="6"/>
  <c r="I1603" i="6" s="1"/>
  <c r="H1591" i="6"/>
  <c r="I1591" i="6" s="1"/>
  <c r="H1579" i="6"/>
  <c r="I1579" i="6" s="1"/>
  <c r="H1567" i="6"/>
  <c r="I1567" i="6" s="1"/>
  <c r="H1555" i="6"/>
  <c r="I1555" i="6" s="1"/>
  <c r="H1543" i="6"/>
  <c r="I1543" i="6" s="1"/>
  <c r="H1531" i="6"/>
  <c r="I1531" i="6" s="1"/>
  <c r="H1519" i="6"/>
  <c r="I1519" i="6" s="1"/>
  <c r="H1507" i="6"/>
  <c r="I1507" i="6" s="1"/>
  <c r="H1495" i="6"/>
  <c r="I1495" i="6" s="1"/>
  <c r="H1483" i="6"/>
  <c r="I1483" i="6" s="1"/>
  <c r="H1471" i="6"/>
  <c r="I1471" i="6" s="1"/>
  <c r="H1459" i="6"/>
  <c r="I1459" i="6" s="1"/>
  <c r="H1447" i="6"/>
  <c r="I1447" i="6" s="1"/>
  <c r="H1435" i="6"/>
  <c r="I1435" i="6" s="1"/>
  <c r="H1423" i="6"/>
  <c r="I1423" i="6" s="1"/>
  <c r="H1411" i="6"/>
  <c r="I1411" i="6" s="1"/>
  <c r="H1399" i="6"/>
  <c r="I1399" i="6" s="1"/>
  <c r="H1387" i="6"/>
  <c r="I1387" i="6" s="1"/>
  <c r="H1375" i="6"/>
  <c r="I1375" i="6" s="1"/>
  <c r="H1363" i="6"/>
  <c r="I1363" i="6" s="1"/>
  <c r="H1351" i="6"/>
  <c r="I1351" i="6" s="1"/>
  <c r="H1339" i="6"/>
  <c r="I1339" i="6" s="1"/>
  <c r="H1327" i="6"/>
  <c r="I1327" i="6" s="1"/>
  <c r="H1315" i="6"/>
  <c r="I1315" i="6" s="1"/>
  <c r="H1303" i="6"/>
  <c r="I1303" i="6" s="1"/>
  <c r="H1291" i="6"/>
  <c r="I1291" i="6" s="1"/>
  <c r="H1279" i="6"/>
  <c r="I1279" i="6" s="1"/>
  <c r="H1267" i="6"/>
  <c r="I1267" i="6" s="1"/>
  <c r="H1255" i="6"/>
  <c r="I1255" i="6" s="1"/>
  <c r="H1243" i="6"/>
  <c r="I1243" i="6" s="1"/>
  <c r="H1231" i="6"/>
  <c r="I1231" i="6" s="1"/>
  <c r="H1219" i="6"/>
  <c r="I1219" i="6" s="1"/>
  <c r="H1207" i="6"/>
  <c r="I1207" i="6" s="1"/>
  <c r="H1195" i="6"/>
  <c r="I1195" i="6" s="1"/>
  <c r="H1183" i="6"/>
  <c r="I1183" i="6" s="1"/>
  <c r="H1171" i="6"/>
  <c r="I1171" i="6" s="1"/>
  <c r="H1159" i="6"/>
  <c r="I1159" i="6" s="1"/>
  <c r="H1147" i="6"/>
  <c r="I1147" i="6" s="1"/>
  <c r="H1135" i="6"/>
  <c r="I1135" i="6" s="1"/>
  <c r="H1123" i="6"/>
  <c r="I1123" i="6" s="1"/>
  <c r="H1111" i="6"/>
  <c r="I1111" i="6" s="1"/>
  <c r="H1099" i="6"/>
  <c r="I1099" i="6" s="1"/>
  <c r="H1087" i="6"/>
  <c r="I1087" i="6" s="1"/>
  <c r="H1075" i="6"/>
  <c r="I1075" i="6" s="1"/>
  <c r="H1063" i="6"/>
  <c r="I1063" i="6" s="1"/>
  <c r="H1051" i="6"/>
  <c r="I1051" i="6" s="1"/>
  <c r="H1039" i="6"/>
  <c r="I1039" i="6" s="1"/>
  <c r="H1027" i="6"/>
  <c r="I1027" i="6" s="1"/>
  <c r="H1015" i="6"/>
  <c r="I1015" i="6" s="1"/>
  <c r="H1003" i="6"/>
  <c r="I1003" i="6" s="1"/>
  <c r="H991" i="6"/>
  <c r="I991" i="6" s="1"/>
  <c r="H979" i="6"/>
  <c r="I979" i="6" s="1"/>
  <c r="H967" i="6"/>
  <c r="I967" i="6" s="1"/>
  <c r="H955" i="6"/>
  <c r="I955" i="6" s="1"/>
  <c r="H943" i="6"/>
  <c r="I943" i="6" s="1"/>
  <c r="H931" i="6"/>
  <c r="I931" i="6" s="1"/>
  <c r="H919" i="6"/>
  <c r="I919" i="6" s="1"/>
  <c r="H907" i="6"/>
  <c r="I907" i="6" s="1"/>
  <c r="H895" i="6"/>
  <c r="I895" i="6" s="1"/>
  <c r="H883" i="6"/>
  <c r="I883" i="6" s="1"/>
  <c r="H871" i="6"/>
  <c r="I871" i="6" s="1"/>
  <c r="H859" i="6"/>
  <c r="I859" i="6" s="1"/>
  <c r="H847" i="6"/>
  <c r="I847" i="6" s="1"/>
  <c r="H835" i="6"/>
  <c r="I835" i="6" s="1"/>
  <c r="H823" i="6"/>
  <c r="I823" i="6" s="1"/>
  <c r="H811" i="6"/>
  <c r="I811" i="6" s="1"/>
  <c r="H799" i="6"/>
  <c r="I799" i="6" s="1"/>
  <c r="H787" i="6"/>
  <c r="I787" i="6" s="1"/>
  <c r="H775" i="6"/>
  <c r="I775" i="6" s="1"/>
  <c r="H763" i="6"/>
  <c r="I763" i="6" s="1"/>
  <c r="H751" i="6"/>
  <c r="I751" i="6" s="1"/>
  <c r="H739" i="6"/>
  <c r="I739" i="6" s="1"/>
  <c r="H727" i="6"/>
  <c r="I727" i="6" s="1"/>
  <c r="H715" i="6"/>
  <c r="I715" i="6" s="1"/>
  <c r="H703" i="6"/>
  <c r="I703" i="6" s="1"/>
  <c r="H691" i="6"/>
  <c r="I691" i="6" s="1"/>
  <c r="H679" i="6"/>
  <c r="I679" i="6" s="1"/>
  <c r="H667" i="6"/>
  <c r="I667" i="6" s="1"/>
  <c r="H655" i="6"/>
  <c r="I655" i="6" s="1"/>
  <c r="H643" i="6"/>
  <c r="I643" i="6" s="1"/>
  <c r="H631" i="6"/>
  <c r="I631" i="6" s="1"/>
  <c r="H619" i="6"/>
  <c r="I619" i="6" s="1"/>
  <c r="H607" i="6"/>
  <c r="I607" i="6" s="1"/>
  <c r="H595" i="6"/>
  <c r="I595" i="6" s="1"/>
  <c r="H583" i="6"/>
  <c r="I583" i="6" s="1"/>
  <c r="H571" i="6"/>
  <c r="I571" i="6" s="1"/>
  <c r="H559" i="6"/>
  <c r="I559" i="6" s="1"/>
  <c r="H547" i="6"/>
  <c r="I547" i="6" s="1"/>
  <c r="H535" i="6"/>
  <c r="I535" i="6" s="1"/>
  <c r="H523" i="6"/>
  <c r="I523" i="6" s="1"/>
  <c r="H511" i="6"/>
  <c r="I511" i="6" s="1"/>
  <c r="H499" i="6"/>
  <c r="I499" i="6" s="1"/>
  <c r="H487" i="6"/>
  <c r="I487" i="6" s="1"/>
  <c r="H475" i="6"/>
  <c r="I475" i="6" s="1"/>
  <c r="H463" i="6"/>
  <c r="I463" i="6" s="1"/>
  <c r="H451" i="6"/>
  <c r="I451" i="6" s="1"/>
  <c r="H439" i="6"/>
  <c r="I439" i="6" s="1"/>
  <c r="H427" i="6"/>
  <c r="I427" i="6" s="1"/>
  <c r="H415" i="6"/>
  <c r="I415" i="6" s="1"/>
  <c r="H403" i="6"/>
  <c r="I403" i="6" s="1"/>
  <c r="H391" i="6"/>
  <c r="I391" i="6" s="1"/>
  <c r="H379" i="6"/>
  <c r="I379" i="6" s="1"/>
  <c r="H367" i="6"/>
  <c r="I367" i="6" s="1"/>
  <c r="H355" i="6"/>
  <c r="I355" i="6" s="1"/>
  <c r="H331" i="6"/>
  <c r="I331" i="6" s="1"/>
  <c r="H319" i="6"/>
  <c r="I319" i="6" s="1"/>
  <c r="H307" i="6"/>
  <c r="I307" i="6" s="1"/>
  <c r="H295" i="6"/>
  <c r="I295" i="6" s="1"/>
  <c r="H283" i="6"/>
  <c r="I283" i="6" s="1"/>
  <c r="H271" i="6"/>
  <c r="I271" i="6" s="1"/>
  <c r="H259" i="6"/>
  <c r="I259" i="6" s="1"/>
  <c r="H247" i="6"/>
  <c r="I247" i="6" s="1"/>
  <c r="H235" i="6"/>
  <c r="I235" i="6" s="1"/>
  <c r="H1926" i="6"/>
  <c r="I1926" i="6" s="1"/>
  <c r="H1914" i="6"/>
  <c r="I1914" i="6" s="1"/>
  <c r="H1902" i="6"/>
  <c r="I1902" i="6" s="1"/>
  <c r="H1890" i="6"/>
  <c r="I1890" i="6" s="1"/>
  <c r="H1878" i="6"/>
  <c r="I1878" i="6" s="1"/>
  <c r="H1866" i="6"/>
  <c r="I1866" i="6" s="1"/>
  <c r="H1854" i="6"/>
  <c r="I1854" i="6" s="1"/>
  <c r="H1842" i="6"/>
  <c r="I1842" i="6" s="1"/>
  <c r="H1830" i="6"/>
  <c r="I1830" i="6" s="1"/>
  <c r="H1818" i="6"/>
  <c r="I1818" i="6" s="1"/>
  <c r="H1806" i="6"/>
  <c r="I1806" i="6" s="1"/>
  <c r="H1794" i="6"/>
  <c r="I1794" i="6" s="1"/>
  <c r="H1782" i="6"/>
  <c r="I1782" i="6" s="1"/>
  <c r="H1770" i="6"/>
  <c r="I1770" i="6" s="1"/>
  <c r="H1758" i="6"/>
  <c r="I1758" i="6" s="1"/>
  <c r="H1746" i="6"/>
  <c r="I1746" i="6" s="1"/>
  <c r="H1734" i="6"/>
  <c r="I1734" i="6" s="1"/>
  <c r="H1722" i="6"/>
  <c r="I1722" i="6" s="1"/>
  <c r="H1710" i="6"/>
  <c r="I1710" i="6" s="1"/>
  <c r="H1698" i="6"/>
  <c r="I1698" i="6" s="1"/>
  <c r="H1686" i="6"/>
  <c r="I1686" i="6" s="1"/>
  <c r="H1674" i="6"/>
  <c r="I1674" i="6" s="1"/>
  <c r="H1662" i="6"/>
  <c r="I1662" i="6" s="1"/>
  <c r="H1650" i="6"/>
  <c r="I1650" i="6" s="1"/>
  <c r="H1638" i="6"/>
  <c r="I1638" i="6" s="1"/>
  <c r="H1626" i="6"/>
  <c r="I1626" i="6" s="1"/>
  <c r="H1614" i="6"/>
  <c r="I1614" i="6" s="1"/>
  <c r="H1602" i="6"/>
  <c r="I1602" i="6" s="1"/>
  <c r="H1590" i="6"/>
  <c r="I1590" i="6" s="1"/>
  <c r="H1578" i="6"/>
  <c r="I1578" i="6" s="1"/>
  <c r="H1566" i="6"/>
  <c r="I1566" i="6" s="1"/>
  <c r="H1554" i="6"/>
  <c r="I1554" i="6" s="1"/>
  <c r="H1542" i="6"/>
  <c r="I1542" i="6" s="1"/>
  <c r="H1530" i="6"/>
  <c r="I1530" i="6" s="1"/>
  <c r="H1518" i="6"/>
  <c r="I1518" i="6" s="1"/>
  <c r="H1506" i="6"/>
  <c r="I1506" i="6" s="1"/>
  <c r="H1494" i="6"/>
  <c r="I1494" i="6" s="1"/>
  <c r="H1482" i="6"/>
  <c r="I1482" i="6" s="1"/>
  <c r="H1470" i="6"/>
  <c r="I1470" i="6" s="1"/>
  <c r="H1458" i="6"/>
  <c r="I1458" i="6" s="1"/>
  <c r="H1446" i="6"/>
  <c r="I1446" i="6" s="1"/>
  <c r="H1434" i="6"/>
  <c r="I1434" i="6" s="1"/>
  <c r="H1422" i="6"/>
  <c r="I1422" i="6" s="1"/>
  <c r="H1410" i="6"/>
  <c r="I1410" i="6" s="1"/>
  <c r="H1398" i="6"/>
  <c r="I1398" i="6" s="1"/>
  <c r="H1386" i="6"/>
  <c r="I1386" i="6" s="1"/>
  <c r="H1374" i="6"/>
  <c r="I1374" i="6" s="1"/>
  <c r="H1362" i="6"/>
  <c r="I1362" i="6" s="1"/>
  <c r="H1350" i="6"/>
  <c r="I1350" i="6" s="1"/>
  <c r="H1338" i="6"/>
  <c r="I1338" i="6" s="1"/>
  <c r="H1326" i="6"/>
  <c r="I1326" i="6" s="1"/>
  <c r="H1314" i="6"/>
  <c r="I1314" i="6" s="1"/>
  <c r="H1302" i="6"/>
  <c r="I1302" i="6" s="1"/>
  <c r="H1290" i="6"/>
  <c r="I1290" i="6" s="1"/>
  <c r="H1278" i="6"/>
  <c r="I1278" i="6" s="1"/>
  <c r="H1266" i="6"/>
  <c r="I1266" i="6" s="1"/>
  <c r="H1254" i="6"/>
  <c r="I1254" i="6" s="1"/>
  <c r="H1242" i="6"/>
  <c r="I1242" i="6" s="1"/>
  <c r="H1230" i="6"/>
  <c r="I1230" i="6" s="1"/>
  <c r="H1218" i="6"/>
  <c r="I1218" i="6" s="1"/>
  <c r="H1206" i="6"/>
  <c r="I1206" i="6" s="1"/>
  <c r="H1194" i="6"/>
  <c r="I1194" i="6" s="1"/>
  <c r="H1182" i="6"/>
  <c r="I1182" i="6" s="1"/>
  <c r="H1170" i="6"/>
  <c r="I1170" i="6" s="1"/>
  <c r="H1158" i="6"/>
  <c r="I1158" i="6" s="1"/>
  <c r="H1146" i="6"/>
  <c r="I1146" i="6" s="1"/>
  <c r="H1134" i="6"/>
  <c r="I1134" i="6" s="1"/>
  <c r="H1122" i="6"/>
  <c r="I1122" i="6" s="1"/>
  <c r="H1110" i="6"/>
  <c r="I1110" i="6" s="1"/>
  <c r="H1098" i="6"/>
  <c r="I1098" i="6" s="1"/>
  <c r="H1086" i="6"/>
  <c r="I1086" i="6" s="1"/>
  <c r="H1074" i="6"/>
  <c r="I1074" i="6" s="1"/>
  <c r="H1062" i="6"/>
  <c r="I1062" i="6" s="1"/>
  <c r="H1050" i="6"/>
  <c r="I1050" i="6" s="1"/>
  <c r="H1038" i="6"/>
  <c r="I1038" i="6" s="1"/>
  <c r="H1026" i="6"/>
  <c r="I1026" i="6" s="1"/>
  <c r="H1014" i="6"/>
  <c r="I1014" i="6" s="1"/>
  <c r="H1002" i="6"/>
  <c r="I1002" i="6" s="1"/>
  <c r="H990" i="6"/>
  <c r="I990" i="6" s="1"/>
  <c r="H978" i="6"/>
  <c r="I978" i="6" s="1"/>
  <c r="H966" i="6"/>
  <c r="I966" i="6" s="1"/>
  <c r="H954" i="6"/>
  <c r="I954" i="6" s="1"/>
  <c r="H942" i="6"/>
  <c r="I942" i="6" s="1"/>
  <c r="H930" i="6"/>
  <c r="I930" i="6" s="1"/>
  <c r="H918" i="6"/>
  <c r="I918" i="6" s="1"/>
  <c r="H906" i="6"/>
  <c r="I906" i="6" s="1"/>
  <c r="H894" i="6"/>
  <c r="I894" i="6" s="1"/>
  <c r="H882" i="6"/>
  <c r="I882" i="6" s="1"/>
  <c r="H870" i="6"/>
  <c r="I870" i="6" s="1"/>
  <c r="H858" i="6"/>
  <c r="I858" i="6" s="1"/>
  <c r="H846" i="6"/>
  <c r="I846" i="6" s="1"/>
  <c r="H834" i="6"/>
  <c r="I834" i="6" s="1"/>
  <c r="H822" i="6"/>
  <c r="I822" i="6" s="1"/>
  <c r="H810" i="6"/>
  <c r="I810" i="6" s="1"/>
  <c r="H798" i="6"/>
  <c r="I798" i="6" s="1"/>
  <c r="H786" i="6"/>
  <c r="I786" i="6" s="1"/>
  <c r="H774" i="6"/>
  <c r="I774" i="6" s="1"/>
  <c r="H762" i="6"/>
  <c r="I762" i="6" s="1"/>
  <c r="H750" i="6"/>
  <c r="I750" i="6" s="1"/>
  <c r="H738" i="6"/>
  <c r="I738" i="6" s="1"/>
  <c r="H726" i="6"/>
  <c r="I726" i="6" s="1"/>
  <c r="H714" i="6"/>
  <c r="I714" i="6" s="1"/>
  <c r="H702" i="6"/>
  <c r="I702" i="6" s="1"/>
  <c r="H690" i="6"/>
  <c r="I690" i="6" s="1"/>
  <c r="H678" i="6"/>
  <c r="I678" i="6" s="1"/>
  <c r="H666" i="6"/>
  <c r="I666" i="6" s="1"/>
  <c r="H654" i="6"/>
  <c r="I654" i="6" s="1"/>
  <c r="H642" i="6"/>
  <c r="I642" i="6" s="1"/>
  <c r="H630" i="6"/>
  <c r="I630" i="6" s="1"/>
  <c r="H618" i="6"/>
  <c r="I618" i="6" s="1"/>
  <c r="H606" i="6"/>
  <c r="I606" i="6" s="1"/>
  <c r="H594" i="6"/>
  <c r="I594" i="6" s="1"/>
  <c r="H582" i="6"/>
  <c r="I582" i="6" s="1"/>
  <c r="H570" i="6"/>
  <c r="I570" i="6" s="1"/>
  <c r="H558" i="6"/>
  <c r="I558" i="6" s="1"/>
  <c r="H546" i="6"/>
  <c r="I546" i="6" s="1"/>
  <c r="H534" i="6"/>
  <c r="I534" i="6" s="1"/>
  <c r="H522" i="6"/>
  <c r="I522" i="6" s="1"/>
  <c r="H510" i="6"/>
  <c r="I510" i="6" s="1"/>
  <c r="H498" i="6"/>
  <c r="I498" i="6" s="1"/>
  <c r="H486" i="6"/>
  <c r="I486" i="6" s="1"/>
  <c r="H474" i="6"/>
  <c r="I474" i="6" s="1"/>
  <c r="H462" i="6"/>
  <c r="I462" i="6" s="1"/>
  <c r="H450" i="6"/>
  <c r="I450" i="6" s="1"/>
  <c r="H438" i="6"/>
  <c r="I438" i="6" s="1"/>
  <c r="H426" i="6"/>
  <c r="I426" i="6" s="1"/>
  <c r="H414" i="6"/>
  <c r="I414" i="6" s="1"/>
  <c r="H402" i="6"/>
  <c r="I402" i="6" s="1"/>
  <c r="H390" i="6"/>
  <c r="I390" i="6" s="1"/>
  <c r="H378" i="6"/>
  <c r="I378" i="6" s="1"/>
  <c r="H366" i="6"/>
  <c r="I366" i="6" s="1"/>
  <c r="H354" i="6"/>
  <c r="I354" i="6" s="1"/>
  <c r="H342" i="6"/>
  <c r="I342" i="6" s="1"/>
  <c r="H330" i="6"/>
  <c r="I330" i="6" s="1"/>
  <c r="H318" i="6"/>
  <c r="I318" i="6" s="1"/>
  <c r="H306" i="6"/>
  <c r="I306" i="6" s="1"/>
  <c r="H294" i="6"/>
  <c r="I294" i="6" s="1"/>
  <c r="H282" i="6"/>
  <c r="I282" i="6" s="1"/>
  <c r="H270" i="6"/>
  <c r="I270" i="6" s="1"/>
  <c r="H258" i="6"/>
  <c r="I258" i="6" s="1"/>
  <c r="H246" i="6"/>
  <c r="I246" i="6" s="1"/>
  <c r="H234" i="6"/>
  <c r="I234" i="6" s="1"/>
  <c r="H222" i="6"/>
  <c r="I222" i="6" s="1"/>
  <c r="H210" i="6"/>
  <c r="I210" i="6" s="1"/>
  <c r="H198" i="6"/>
  <c r="I198" i="6" s="1"/>
  <c r="H186" i="6"/>
  <c r="I186" i="6" s="1"/>
  <c r="H174" i="6"/>
  <c r="I174" i="6" s="1"/>
  <c r="H162" i="6"/>
  <c r="I162" i="6" s="1"/>
  <c r="H150" i="6"/>
  <c r="I150" i="6" s="1"/>
  <c r="H138" i="6"/>
  <c r="I138" i="6" s="1"/>
  <c r="H126" i="6"/>
  <c r="I126" i="6" s="1"/>
  <c r="H114" i="6"/>
  <c r="I114" i="6" s="1"/>
  <c r="H102" i="6"/>
  <c r="I102" i="6" s="1"/>
  <c r="H90" i="6"/>
  <c r="I90" i="6" s="1"/>
  <c r="H78" i="6"/>
  <c r="I78" i="6" s="1"/>
  <c r="H66" i="6"/>
  <c r="I66" i="6" s="1"/>
  <c r="H54" i="6"/>
  <c r="I54" i="6" s="1"/>
  <c r="H42" i="6"/>
  <c r="I42" i="6" s="1"/>
  <c r="H30" i="6"/>
  <c r="I30" i="6" s="1"/>
  <c r="H1517" i="6"/>
  <c r="I1517" i="6" s="1"/>
  <c r="H223" i="6"/>
  <c r="I223" i="6" s="1"/>
  <c r="H211" i="6"/>
  <c r="I211" i="6" s="1"/>
  <c r="H199" i="6"/>
  <c r="I199" i="6" s="1"/>
  <c r="H187" i="6"/>
  <c r="I187" i="6" s="1"/>
  <c r="H175" i="6"/>
  <c r="I175" i="6" s="1"/>
  <c r="H163" i="6"/>
  <c r="I163" i="6" s="1"/>
  <c r="H151" i="6"/>
  <c r="I151" i="6" s="1"/>
  <c r="H139" i="6"/>
  <c r="I139" i="6" s="1"/>
  <c r="H127" i="6"/>
  <c r="I127" i="6" s="1"/>
  <c r="H115" i="6"/>
  <c r="I115" i="6" s="1"/>
  <c r="H103" i="6"/>
  <c r="I103" i="6" s="1"/>
  <c r="H91" i="6"/>
  <c r="I91" i="6" s="1"/>
  <c r="H79" i="6"/>
  <c r="I79" i="6" s="1"/>
  <c r="H67" i="6"/>
  <c r="I67" i="6" s="1"/>
  <c r="H55" i="6"/>
  <c r="I55" i="6" s="1"/>
  <c r="H43" i="6"/>
  <c r="I43" i="6" s="1"/>
  <c r="H31" i="6"/>
  <c r="I31" i="6" s="1"/>
  <c r="H19" i="6"/>
  <c r="I19" i="6" s="1"/>
  <c r="H7" i="6"/>
  <c r="I7" i="6" s="1"/>
  <c r="H18" i="6"/>
  <c r="I18" i="6" s="1"/>
  <c r="H6" i="6"/>
  <c r="I6" i="6" s="1"/>
  <c r="H339" i="6"/>
  <c r="I339" i="6" s="1"/>
  <c r="H327" i="6"/>
  <c r="I327" i="6" s="1"/>
  <c r="H315" i="6"/>
  <c r="I315" i="6" s="1"/>
  <c r="H303" i="6"/>
  <c r="I303" i="6" s="1"/>
  <c r="H291" i="6"/>
  <c r="I291" i="6" s="1"/>
  <c r="H279" i="6"/>
  <c r="I279" i="6" s="1"/>
  <c r="H267" i="6"/>
  <c r="I267" i="6" s="1"/>
  <c r="H255" i="6"/>
  <c r="I255" i="6" s="1"/>
  <c r="H243" i="6"/>
  <c r="I243" i="6" s="1"/>
  <c r="H231" i="6"/>
  <c r="I231" i="6" s="1"/>
  <c r="H219" i="6"/>
  <c r="I219" i="6" s="1"/>
  <c r="H207" i="6"/>
  <c r="I207" i="6" s="1"/>
  <c r="H195" i="6"/>
  <c r="I195" i="6" s="1"/>
  <c r="H183" i="6"/>
  <c r="I183" i="6" s="1"/>
  <c r="H171" i="6"/>
  <c r="I171" i="6" s="1"/>
  <c r="H159" i="6"/>
  <c r="I159" i="6" s="1"/>
  <c r="H147" i="6"/>
  <c r="I147" i="6" s="1"/>
  <c r="H135" i="6"/>
  <c r="I135" i="6" s="1"/>
  <c r="H123" i="6"/>
  <c r="I123" i="6" s="1"/>
  <c r="H111" i="6"/>
  <c r="I111" i="6" s="1"/>
  <c r="H99" i="6"/>
  <c r="I99" i="6" s="1"/>
  <c r="H87" i="6"/>
  <c r="I87" i="6" s="1"/>
  <c r="H75" i="6"/>
  <c r="I75" i="6" s="1"/>
  <c r="H63" i="6"/>
  <c r="I63" i="6" s="1"/>
  <c r="H51" i="6"/>
  <c r="I51" i="6" s="1"/>
  <c r="H39" i="6"/>
  <c r="I39" i="6" s="1"/>
  <c r="H27" i="6"/>
  <c r="I27" i="6" s="1"/>
  <c r="H15" i="6"/>
  <c r="I15" i="6" s="1"/>
  <c r="H277" i="6"/>
  <c r="I277" i="6" s="1"/>
  <c r="H265" i="6"/>
  <c r="I265" i="6" s="1"/>
  <c r="H253" i="6"/>
  <c r="I253" i="6" s="1"/>
  <c r="H241" i="6"/>
  <c r="I241" i="6" s="1"/>
  <c r="H229" i="6"/>
  <c r="I229" i="6" s="1"/>
  <c r="H217" i="6"/>
  <c r="I217" i="6" s="1"/>
  <c r="G217" i="6"/>
  <c r="H205" i="6"/>
  <c r="I205" i="6" s="1"/>
  <c r="H193" i="6"/>
  <c r="I193" i="6" s="1"/>
  <c r="H181" i="6"/>
  <c r="I181" i="6" s="1"/>
  <c r="H169" i="6"/>
  <c r="I169" i="6" s="1"/>
  <c r="H157" i="6"/>
  <c r="I157" i="6" s="1"/>
  <c r="H145" i="6"/>
  <c r="I145" i="6" s="1"/>
  <c r="H133" i="6"/>
  <c r="I133" i="6" s="1"/>
  <c r="H121" i="6"/>
  <c r="I121" i="6" s="1"/>
  <c r="H109" i="6"/>
  <c r="I109" i="6" s="1"/>
  <c r="H97" i="6"/>
  <c r="I97" i="6" s="1"/>
  <c r="H85" i="6"/>
  <c r="I85" i="6" s="1"/>
  <c r="H73" i="6"/>
  <c r="I73" i="6" s="1"/>
  <c r="H61" i="6"/>
  <c r="I61" i="6" s="1"/>
  <c r="H49" i="6"/>
  <c r="I49" i="6" s="1"/>
  <c r="H37" i="6"/>
  <c r="I37" i="6" s="1"/>
  <c r="H25" i="6"/>
  <c r="I25" i="6" s="1"/>
  <c r="H13" i="6"/>
  <c r="I13" i="6" s="1"/>
  <c r="H660" i="6"/>
  <c r="I660" i="6" s="1"/>
  <c r="H648" i="6"/>
  <c r="I648" i="6" s="1"/>
  <c r="H636" i="6"/>
  <c r="I636" i="6" s="1"/>
  <c r="H624" i="6"/>
  <c r="I624" i="6" s="1"/>
  <c r="H612" i="6"/>
  <c r="I612" i="6" s="1"/>
  <c r="H600" i="6"/>
  <c r="I600" i="6" s="1"/>
  <c r="H588" i="6"/>
  <c r="I588" i="6" s="1"/>
  <c r="H576" i="6"/>
  <c r="I576" i="6" s="1"/>
  <c r="H564" i="6"/>
  <c r="I564" i="6" s="1"/>
  <c r="H552" i="6"/>
  <c r="I552" i="6" s="1"/>
  <c r="H540" i="6"/>
  <c r="I540" i="6" s="1"/>
  <c r="H528" i="6"/>
  <c r="I528" i="6" s="1"/>
  <c r="H516" i="6"/>
  <c r="I516" i="6" s="1"/>
  <c r="H504" i="6"/>
  <c r="I504" i="6" s="1"/>
  <c r="H480" i="6"/>
  <c r="I480" i="6" s="1"/>
  <c r="H468" i="6"/>
  <c r="I468" i="6" s="1"/>
  <c r="H456" i="6"/>
  <c r="I456" i="6" s="1"/>
  <c r="H444" i="6"/>
  <c r="I444" i="6" s="1"/>
  <c r="H432" i="6"/>
  <c r="I432" i="6" s="1"/>
  <c r="H420" i="6"/>
  <c r="I420" i="6" s="1"/>
  <c r="H408" i="6"/>
  <c r="I408" i="6" s="1"/>
  <c r="H396" i="6"/>
  <c r="I396" i="6" s="1"/>
  <c r="H384" i="6"/>
  <c r="I384" i="6" s="1"/>
  <c r="H372" i="6"/>
  <c r="I372" i="6" s="1"/>
  <c r="H360" i="6"/>
  <c r="I360" i="6" s="1"/>
  <c r="H348" i="6"/>
  <c r="I348" i="6" s="1"/>
  <c r="H336" i="6"/>
  <c r="I336" i="6" s="1"/>
  <c r="H324" i="6"/>
  <c r="I324" i="6" s="1"/>
  <c r="H312" i="6"/>
  <c r="I312" i="6" s="1"/>
  <c r="H300" i="6"/>
  <c r="I300" i="6" s="1"/>
  <c r="H288" i="6"/>
  <c r="I288" i="6" s="1"/>
  <c r="H276" i="6"/>
  <c r="I276" i="6" s="1"/>
  <c r="H264" i="6"/>
  <c r="I264" i="6" s="1"/>
  <c r="H252" i="6"/>
  <c r="I252" i="6" s="1"/>
  <c r="H240" i="6"/>
  <c r="I240" i="6" s="1"/>
  <c r="H228" i="6"/>
  <c r="I228" i="6" s="1"/>
  <c r="H216" i="6"/>
  <c r="I216" i="6" s="1"/>
  <c r="H204" i="6"/>
  <c r="I204" i="6" s="1"/>
  <c r="H192" i="6"/>
  <c r="I192" i="6" s="1"/>
  <c r="H180" i="6"/>
  <c r="I180" i="6" s="1"/>
  <c r="H168" i="6"/>
  <c r="I168" i="6" s="1"/>
  <c r="H156" i="6"/>
  <c r="I156" i="6" s="1"/>
  <c r="H144" i="6"/>
  <c r="I144" i="6" s="1"/>
  <c r="H132" i="6"/>
  <c r="I132" i="6" s="1"/>
  <c r="H120" i="6"/>
  <c r="I120" i="6" s="1"/>
  <c r="H108" i="6"/>
  <c r="I108" i="6" s="1"/>
  <c r="H96" i="6"/>
  <c r="I96" i="6" s="1"/>
  <c r="H84" i="6"/>
  <c r="I84" i="6" s="1"/>
  <c r="H72" i="6"/>
  <c r="I72" i="6" s="1"/>
  <c r="H60" i="6"/>
  <c r="I60" i="6" s="1"/>
  <c r="H48" i="6"/>
  <c r="I48" i="6" s="1"/>
  <c r="H36" i="6"/>
  <c r="I36" i="6" s="1"/>
  <c r="H24" i="6"/>
  <c r="I24" i="6" s="1"/>
  <c r="H12" i="6"/>
  <c r="I12" i="6" s="1"/>
  <c r="E14" i="1"/>
  <c r="E26" i="1"/>
  <c r="E38" i="1"/>
  <c r="G1134" i="6"/>
  <c r="G290" i="6"/>
  <c r="G621" i="6"/>
  <c r="G241" i="6"/>
  <c r="G589" i="6"/>
  <c r="G292" i="6"/>
  <c r="G882" i="6"/>
  <c r="G1135" i="6"/>
  <c r="G1075" i="6"/>
  <c r="G1099" i="6"/>
  <c r="G853" i="6"/>
  <c r="G522" i="6"/>
  <c r="G679" i="6"/>
  <c r="G109" i="6"/>
  <c r="G811" i="6"/>
  <c r="G967" i="6"/>
  <c r="G213" i="6"/>
  <c r="P1281" i="6"/>
  <c r="Q1281" i="6" s="1"/>
  <c r="P1359" i="6"/>
  <c r="Q1359" i="6" s="1"/>
  <c r="G1279" i="6"/>
  <c r="P1372" i="6"/>
  <c r="Q1372" i="6" s="1"/>
  <c r="P1232" i="6"/>
  <c r="Q1232" i="6" s="1"/>
  <c r="G1520" i="6"/>
  <c r="G1518" i="6"/>
  <c r="G1521" i="6"/>
  <c r="G1533" i="6"/>
  <c r="G1408" i="6"/>
  <c r="G1423" i="6"/>
  <c r="G1495" i="6"/>
  <c r="G1531" i="6"/>
  <c r="P1638" i="6"/>
  <c r="Q1638" i="6" s="1"/>
  <c r="P1650" i="6"/>
  <c r="Q1650" i="6" s="1"/>
  <c r="P1689" i="6"/>
  <c r="Q1689" i="6" s="1"/>
  <c r="P1770" i="6"/>
  <c r="Q1770" i="6" s="1"/>
  <c r="G1782" i="6"/>
  <c r="P1794" i="6"/>
  <c r="Q1794" i="6" s="1"/>
  <c r="G1806" i="6"/>
  <c r="G1809" i="6"/>
  <c r="G1507" i="6"/>
  <c r="P1645" i="6"/>
  <c r="Q1645" i="6" s="1"/>
  <c r="P1651" i="6"/>
  <c r="Q1651" i="6" s="1"/>
  <c r="P1690" i="6"/>
  <c r="Q1690" i="6" s="1"/>
  <c r="P1765" i="6"/>
  <c r="Q1765" i="6" s="1"/>
  <c r="G1795" i="6"/>
  <c r="G1807" i="6"/>
  <c r="G1834" i="6"/>
  <c r="P1867" i="6"/>
  <c r="Q1867" i="6" s="1"/>
  <c r="G1927" i="6"/>
  <c r="G1951" i="6"/>
  <c r="P1966" i="6"/>
  <c r="Q1966" i="6" s="1"/>
  <c r="P2011" i="6"/>
  <c r="Q2011" i="6" s="1"/>
  <c r="P2017" i="6"/>
  <c r="Q2017" i="6" s="1"/>
  <c r="P1450" i="6"/>
  <c r="Q1450" i="6" s="1"/>
  <c r="G1375" i="6"/>
  <c r="P1465" i="6"/>
  <c r="Q1465" i="6" s="1"/>
  <c r="P1519" i="6"/>
  <c r="Q1519" i="6" s="1"/>
  <c r="G1622" i="6"/>
  <c r="G1730" i="6"/>
  <c r="P1820" i="6"/>
  <c r="Q1820" i="6" s="1"/>
  <c r="P1952" i="6"/>
  <c r="Q1952" i="6" s="1"/>
  <c r="P1926" i="6"/>
  <c r="Q1926" i="6" s="1"/>
  <c r="G656" i="6"/>
  <c r="G1874" i="6"/>
  <c r="G1910" i="6"/>
  <c r="P1832" i="6"/>
  <c r="Q1832" i="6" s="1"/>
  <c r="G1940" i="6"/>
  <c r="G1953" i="6"/>
  <c r="P1546" i="6"/>
  <c r="Q1546" i="6" s="1"/>
  <c r="G1703" i="6"/>
  <c r="G1664" i="6"/>
  <c r="G1808" i="6"/>
  <c r="P1872" i="6"/>
  <c r="Q1872" i="6" s="1"/>
  <c r="G2016" i="6"/>
  <c r="G1688" i="6"/>
  <c r="G1796" i="6"/>
  <c r="G558" i="6"/>
  <c r="G969" i="6"/>
  <c r="P1884" i="6"/>
  <c r="Q1884" i="6" s="1"/>
  <c r="G1835" i="6"/>
  <c r="P1848" i="6"/>
  <c r="Q1848" i="6" s="1"/>
  <c r="G1992" i="6"/>
  <c r="G1871" i="6"/>
  <c r="G1082" i="6"/>
  <c r="G73" i="6"/>
  <c r="G842" i="6"/>
  <c r="G518" i="6"/>
  <c r="G1160" i="6"/>
  <c r="G618" i="6"/>
  <c r="G1814" i="6"/>
  <c r="P1833" i="6"/>
  <c r="Q1833" i="6" s="1"/>
  <c r="AB2034" i="6"/>
  <c r="AB2002" i="6"/>
  <c r="AB1917" i="6"/>
  <c r="AB1853" i="6"/>
  <c r="AB1348" i="6"/>
  <c r="AB2012" i="6"/>
  <c r="AB1840" i="6"/>
  <c r="AB1091" i="6"/>
  <c r="AB2023" i="6"/>
  <c r="AB1863" i="6"/>
  <c r="AB1970" i="6"/>
  <c r="AB1980" i="6"/>
  <c r="AB1885" i="6"/>
  <c r="AB1875" i="6"/>
  <c r="AB1791" i="6"/>
  <c r="AB1960" i="6"/>
  <c r="AB2024" i="6"/>
  <c r="AB1949" i="6"/>
  <c r="AB1864" i="6"/>
  <c r="AB6" i="6"/>
  <c r="AB1991" i="6"/>
  <c r="AB1906" i="6"/>
  <c r="AB1653" i="6"/>
  <c r="AB1399" i="6"/>
  <c r="AB1700" i="6"/>
  <c r="AB1485" i="6"/>
  <c r="AB1740" i="6"/>
  <c r="AB1635" i="6"/>
  <c r="AB1659" i="6"/>
  <c r="AB1517" i="6"/>
  <c r="AB1286" i="6"/>
  <c r="AB1948" i="6"/>
  <c r="AB1741" i="6"/>
  <c r="AB1763" i="6"/>
  <c r="AB1613" i="6"/>
  <c r="AB1398" i="6"/>
  <c r="AB1484" i="6"/>
  <c r="AB1852" i="6"/>
  <c r="AB1723" i="6"/>
  <c r="AB1764" i="6"/>
  <c r="AB1779" i="6"/>
  <c r="AB1843" i="6"/>
  <c r="AB1804" i="6"/>
  <c r="AB1789" i="6"/>
  <c r="AB1349" i="6"/>
  <c r="AB1548" i="6"/>
  <c r="AB1549" i="6"/>
  <c r="AB1287" i="6"/>
  <c r="AB1981" i="6"/>
  <c r="AB1971" i="6"/>
  <c r="AB1959" i="6"/>
  <c r="AB1907" i="6"/>
  <c r="AB1928" i="6"/>
  <c r="AB1916" i="6"/>
  <c r="AB1895" i="6"/>
  <c r="AB1829" i="6"/>
  <c r="AB1816" i="6"/>
  <c r="AB1815" i="6"/>
  <c r="AB1828" i="6"/>
  <c r="AB1776" i="6"/>
  <c r="AB1803" i="6"/>
  <c r="AB1699" i="6"/>
  <c r="AB1636" i="6"/>
  <c r="AB1612" i="6"/>
  <c r="AB1677" i="6"/>
  <c r="AB1581" i="6"/>
  <c r="AB1580" i="6"/>
  <c r="AB1516" i="6"/>
  <c r="AB1452" i="6"/>
  <c r="AB7" i="6"/>
  <c r="AB1090" i="6"/>
  <c r="AB1198" i="6"/>
  <c r="AB974" i="6"/>
  <c r="AB818" i="6"/>
  <c r="AB973" i="6"/>
  <c r="AB159" i="6"/>
  <c r="AB542" i="6"/>
  <c r="AB158" i="6"/>
  <c r="AB1205" i="6"/>
  <c r="AB832" i="6"/>
  <c r="Z5" i="6"/>
  <c r="P589" i="6"/>
  <c r="Q589" i="6" s="1"/>
  <c r="P241" i="6"/>
  <c r="Q241" i="6" s="1"/>
  <c r="V39" i="6" l="1"/>
  <c r="AE39" i="6" s="1"/>
  <c r="AB313" i="6"/>
  <c r="AB418" i="6"/>
  <c r="AB1111" i="6"/>
  <c r="AB86" i="6"/>
  <c r="Y286" i="6"/>
  <c r="Z286" i="6" s="1"/>
  <c r="AB398" i="6"/>
  <c r="AB502" i="6"/>
  <c r="Y32" i="6"/>
  <c r="Z32" i="6" s="1"/>
  <c r="W176" i="6"/>
  <c r="X176" i="6" s="1"/>
  <c r="AC224" i="6"/>
  <c r="AD224" i="6" s="1"/>
  <c r="AB52" i="6"/>
  <c r="T148" i="6"/>
  <c r="W300" i="6"/>
  <c r="X300" i="6" s="1"/>
  <c r="Y444" i="6"/>
  <c r="Z444" i="6" s="1"/>
  <c r="T548" i="6"/>
  <c r="U548" i="6" s="1"/>
  <c r="AB596" i="6"/>
  <c r="AB652" i="6"/>
  <c r="Y852" i="6"/>
  <c r="Y948" i="6"/>
  <c r="Z948" i="6" s="1"/>
  <c r="AB1044" i="6"/>
  <c r="AB1140" i="6"/>
  <c r="AB1188" i="6"/>
  <c r="W1236" i="6"/>
  <c r="X1236" i="6" s="1"/>
  <c r="Y1332" i="6"/>
  <c r="Z1332" i="6" s="1"/>
  <c r="V1460" i="6"/>
  <c r="AE1460" i="6" s="1"/>
  <c r="AB1524" i="6"/>
  <c r="W1604" i="6"/>
  <c r="X1604" i="6" s="1"/>
  <c r="AB1732" i="6"/>
  <c r="AB1964" i="6"/>
  <c r="T2028" i="6"/>
  <c r="AB1083" i="6"/>
  <c r="AB1419" i="6"/>
  <c r="AB1931" i="6"/>
  <c r="AB566" i="6"/>
  <c r="Y614" i="6"/>
  <c r="Z614" i="6" s="1"/>
  <c r="Y718" i="6"/>
  <c r="Z718" i="6" s="1"/>
  <c r="AB766" i="6"/>
  <c r="Y814" i="6"/>
  <c r="Z814" i="6" s="1"/>
  <c r="Y926" i="6"/>
  <c r="Z926" i="6" s="1"/>
  <c r="Y1030" i="6"/>
  <c r="Z1030" i="6" s="1"/>
  <c r="AB1078" i="6"/>
  <c r="Y1126" i="6"/>
  <c r="Z1126" i="6" s="1"/>
  <c r="AB1478" i="6"/>
  <c r="W1542" i="6"/>
  <c r="X1542" i="6" s="1"/>
  <c r="AB1702" i="6"/>
  <c r="AB1822" i="6"/>
  <c r="Y1870" i="6"/>
  <c r="Z1870" i="6" s="1"/>
  <c r="Y1934" i="6"/>
  <c r="Z1934" i="6" s="1"/>
  <c r="AB1999" i="6"/>
  <c r="AB802" i="6"/>
  <c r="Y1578" i="6"/>
  <c r="Z1578" i="6" s="1"/>
  <c r="AB1722" i="6"/>
  <c r="Y915" i="6"/>
  <c r="Z915" i="6" s="1"/>
  <c r="Y1467" i="6"/>
  <c r="Z1467" i="6" s="1"/>
  <c r="Y1715" i="6"/>
  <c r="Z1715" i="6" s="1"/>
  <c r="AB304" i="6"/>
  <c r="Y352" i="6"/>
  <c r="Z352" i="6" s="1"/>
  <c r="W448" i="6"/>
  <c r="X448" i="6" s="1"/>
  <c r="V544" i="6"/>
  <c r="AE544" i="6" s="1"/>
  <c r="Y640" i="6"/>
  <c r="Z640" i="6" s="1"/>
  <c r="AB696" i="6"/>
  <c r="Y744" i="6"/>
  <c r="Z744" i="6" s="1"/>
  <c r="Y848" i="6"/>
  <c r="Z848" i="6" s="1"/>
  <c r="Y896" i="6"/>
  <c r="Z896" i="6" s="1"/>
  <c r="AC944" i="6"/>
  <c r="AD944" i="6" s="1"/>
  <c r="Y1040" i="6"/>
  <c r="V1136" i="6"/>
  <c r="AE1136" i="6" s="1"/>
  <c r="W1192" i="6"/>
  <c r="X1192" i="6" s="1"/>
  <c r="W1248" i="6"/>
  <c r="X1248" i="6" s="1"/>
  <c r="Y1352" i="6"/>
  <c r="Z1352" i="6" s="1"/>
  <c r="AC1400" i="6"/>
  <c r="AD1400" i="6" s="1"/>
  <c r="Y1456" i="6"/>
  <c r="Z1456" i="6" s="1"/>
  <c r="Y1560" i="6"/>
  <c r="Z1560" i="6" s="1"/>
  <c r="AB1608" i="6"/>
  <c r="T1656" i="6"/>
  <c r="U1656" i="6" s="1"/>
  <c r="W1768" i="6"/>
  <c r="X1768" i="6" s="1"/>
  <c r="AB1880" i="6"/>
  <c r="AC1944" i="6"/>
  <c r="AD1944" i="6" s="1"/>
  <c r="AC361" i="6"/>
  <c r="AD361" i="6" s="1"/>
  <c r="Y457" i="6"/>
  <c r="Z457" i="6" s="1"/>
  <c r="Y561" i="6"/>
  <c r="Z561" i="6" s="1"/>
  <c r="W609" i="6"/>
  <c r="X609" i="6" s="1"/>
  <c r="AC657" i="6"/>
  <c r="AD657" i="6" s="1"/>
  <c r="AB705" i="6"/>
  <c r="W761" i="6"/>
  <c r="X761" i="6" s="1"/>
  <c r="V857" i="6"/>
  <c r="AE857" i="6" s="1"/>
  <c r="AB905" i="6"/>
  <c r="V953" i="6"/>
  <c r="AE953" i="6" s="1"/>
  <c r="AC1057" i="6"/>
  <c r="AD1057" i="6" s="1"/>
  <c r="Y1153" i="6"/>
  <c r="Z1153" i="6" s="1"/>
  <c r="T1249" i="6"/>
  <c r="W1353" i="6"/>
  <c r="X1353" i="6" s="1"/>
  <c r="W1401" i="6"/>
  <c r="X1401" i="6" s="1"/>
  <c r="AB1513" i="6"/>
  <c r="Y1569" i="6"/>
  <c r="Z1569" i="6" s="1"/>
  <c r="V1793" i="6"/>
  <c r="AE1793" i="6" s="1"/>
  <c r="AB1857" i="6"/>
  <c r="Y1913" i="6"/>
  <c r="Z1913" i="6" s="1"/>
  <c r="T2025" i="6"/>
  <c r="U2025" i="6" s="1"/>
  <c r="T114" i="6"/>
  <c r="U114" i="6" s="1"/>
  <c r="W603" i="6"/>
  <c r="X603" i="6" s="1"/>
  <c r="AB653" i="6"/>
  <c r="AB1919" i="6"/>
  <c r="AB963" i="6"/>
  <c r="Y94" i="6"/>
  <c r="Z94" i="6" s="1"/>
  <c r="AB198" i="6"/>
  <c r="AB246" i="6"/>
  <c r="AC294" i="6"/>
  <c r="AD294" i="6" s="1"/>
  <c r="AB342" i="6"/>
  <c r="AB406" i="6"/>
  <c r="AB510" i="6"/>
  <c r="AB40" i="6"/>
  <c r="W88" i="6"/>
  <c r="X88" i="6" s="1"/>
  <c r="T136" i="6"/>
  <c r="AB184" i="6"/>
  <c r="AB232" i="6"/>
  <c r="AB280" i="6"/>
  <c r="AB12" i="6"/>
  <c r="AB60" i="6"/>
  <c r="Y108" i="6"/>
  <c r="Z108" i="6" s="1"/>
  <c r="AB156" i="6"/>
  <c r="AB204" i="6"/>
  <c r="AB252" i="6"/>
  <c r="AB308" i="6"/>
  <c r="AB356" i="6"/>
  <c r="AC404" i="6"/>
  <c r="AD404" i="6" s="1"/>
  <c r="AB452" i="6"/>
  <c r="AB508" i="6"/>
  <c r="AB556" i="6"/>
  <c r="Y604" i="6"/>
  <c r="Z604" i="6" s="1"/>
  <c r="W660" i="6"/>
  <c r="X660" i="6" s="1"/>
  <c r="AB708" i="6"/>
  <c r="AB764" i="6"/>
  <c r="Y812" i="6"/>
  <c r="Z812" i="6" s="1"/>
  <c r="AB860" i="6"/>
  <c r="W908" i="6"/>
  <c r="X908" i="6" s="1"/>
  <c r="AB956" i="6"/>
  <c r="AB1004" i="6"/>
  <c r="AB1052" i="6"/>
  <c r="AB1100" i="6"/>
  <c r="AB1148" i="6"/>
  <c r="AB1196" i="6"/>
  <c r="AB1244" i="6"/>
  <c r="AB1292" i="6"/>
  <c r="AB1340" i="6"/>
  <c r="AB1404" i="6"/>
  <c r="AB1468" i="6"/>
  <c r="Y1540" i="6"/>
  <c r="Z1540" i="6" s="1"/>
  <c r="AB1620" i="6"/>
  <c r="AB1684" i="6"/>
  <c r="AB1748" i="6"/>
  <c r="AB1836" i="6"/>
  <c r="AB1900" i="6"/>
  <c r="Y1972" i="6"/>
  <c r="Z1972" i="6" s="1"/>
  <c r="AB819" i="6"/>
  <c r="AB1115" i="6"/>
  <c r="AB1491" i="6"/>
  <c r="AB1643" i="6"/>
  <c r="AB1963" i="6"/>
  <c r="AB1493" i="6"/>
  <c r="AB877" i="6"/>
  <c r="AB981" i="6"/>
  <c r="AB574" i="6"/>
  <c r="AB630" i="6"/>
  <c r="AB678" i="6"/>
  <c r="AB726" i="6"/>
  <c r="AB830" i="6"/>
  <c r="AB878" i="6"/>
  <c r="AB934" i="6"/>
  <c r="AB990" i="6"/>
  <c r="AB1038" i="6"/>
  <c r="AB1086" i="6"/>
  <c r="AB1190" i="6"/>
  <c r="AB1326" i="6"/>
  <c r="AB1374" i="6"/>
  <c r="AB1430" i="6"/>
  <c r="AB1486" i="6"/>
  <c r="AB1550" i="6"/>
  <c r="AB1598" i="6"/>
  <c r="AB1662" i="6"/>
  <c r="AB1710" i="6"/>
  <c r="AB1758" i="6"/>
  <c r="AB1830" i="6"/>
  <c r="AB1878" i="6"/>
  <c r="AB1942" i="6"/>
  <c r="AB1998" i="6"/>
  <c r="AB2015" i="6"/>
  <c r="Y746" i="6"/>
  <c r="Z746" i="6" s="1"/>
  <c r="Y834" i="6"/>
  <c r="Z834" i="6" s="1"/>
  <c r="AB1218" i="6"/>
  <c r="AB1642" i="6"/>
  <c r="Y1850" i="6"/>
  <c r="Z1850" i="6" s="1"/>
  <c r="AB979" i="6"/>
  <c r="AB1515" i="6"/>
  <c r="AB1739" i="6"/>
  <c r="Y312" i="6"/>
  <c r="Z312" i="6" s="1"/>
  <c r="AB360" i="6"/>
  <c r="Y408" i="6"/>
  <c r="Z408" i="6" s="1"/>
  <c r="AB456" i="6"/>
  <c r="Y504" i="6"/>
  <c r="Z504" i="6" s="1"/>
  <c r="AB552" i="6"/>
  <c r="W600" i="6"/>
  <c r="X600" i="6" s="1"/>
  <c r="AB648" i="6"/>
  <c r="AB704" i="6"/>
  <c r="AB752" i="6"/>
  <c r="AB800" i="6"/>
  <c r="AB856" i="6"/>
  <c r="Y904" i="6"/>
  <c r="Z904" i="6" s="1"/>
  <c r="AB952" i="6"/>
  <c r="Y1000" i="6"/>
  <c r="Z1000" i="6" s="1"/>
  <c r="AB1048" i="6"/>
  <c r="Y1096" i="6"/>
  <c r="Z1096" i="6" s="1"/>
  <c r="AB1144" i="6"/>
  <c r="Y1200" i="6"/>
  <c r="Z1200" i="6" s="1"/>
  <c r="AB1256" i="6"/>
  <c r="Y1312" i="6"/>
  <c r="Z1312" i="6" s="1"/>
  <c r="AB1360" i="6"/>
  <c r="Y1416" i="6"/>
  <c r="Z1416" i="6" s="1"/>
  <c r="Y1512" i="6"/>
  <c r="Z1512" i="6" s="1"/>
  <c r="Y1616" i="6"/>
  <c r="Z1616" i="6" s="1"/>
  <c r="AB1672" i="6"/>
  <c r="AB1728" i="6"/>
  <c r="AB1784" i="6"/>
  <c r="Y1888" i="6"/>
  <c r="Z1888" i="6" s="1"/>
  <c r="AB1968" i="6"/>
  <c r="AB369" i="6"/>
  <c r="AB417" i="6"/>
  <c r="AB465" i="6"/>
  <c r="Y513" i="6"/>
  <c r="Z513" i="6" s="1"/>
  <c r="Y617" i="6"/>
  <c r="Z617" i="6" s="1"/>
  <c r="Y713" i="6"/>
  <c r="Z713" i="6" s="1"/>
  <c r="AB769" i="6"/>
  <c r="AB817" i="6"/>
  <c r="AB865" i="6"/>
  <c r="Y913" i="6"/>
  <c r="Z913" i="6" s="1"/>
  <c r="AB961" i="6"/>
  <c r="Y1017" i="6"/>
  <c r="Z1017" i="6" s="1"/>
  <c r="Y1113" i="6"/>
  <c r="Z1113" i="6" s="1"/>
  <c r="AB1161" i="6"/>
  <c r="Y1209" i="6"/>
  <c r="Z1209" i="6" s="1"/>
  <c r="AB1257" i="6"/>
  <c r="Y1361" i="6"/>
  <c r="Z1361" i="6" s="1"/>
  <c r="Y1409" i="6"/>
  <c r="Z1409" i="6" s="1"/>
  <c r="AB1473" i="6"/>
  <c r="AB1577" i="6"/>
  <c r="Y1641" i="6"/>
  <c r="Z1641" i="6" s="1"/>
  <c r="AB1697" i="6"/>
  <c r="Y1745" i="6"/>
  <c r="Z1745" i="6" s="1"/>
  <c r="W1865" i="6"/>
  <c r="X1865" i="6" s="1"/>
  <c r="Y1977" i="6"/>
  <c r="Z1977" i="6" s="1"/>
  <c r="W2033" i="6"/>
  <c r="X2033" i="6" s="1"/>
  <c r="AB1498" i="6"/>
  <c r="AB218" i="6"/>
  <c r="AB301" i="6"/>
  <c r="AB1826" i="6"/>
  <c r="AB1801" i="6"/>
  <c r="AC9" i="6"/>
  <c r="AD9" i="6" s="1"/>
  <c r="T55" i="6"/>
  <c r="U55" i="6" s="1"/>
  <c r="AC103" i="6"/>
  <c r="AD103" i="6" s="1"/>
  <c r="T151" i="6"/>
  <c r="U151" i="6" s="1"/>
  <c r="V49" i="6"/>
  <c r="AE49" i="6" s="1"/>
  <c r="T105" i="6"/>
  <c r="U105" i="6" s="1"/>
  <c r="W209" i="6"/>
  <c r="X209" i="6" s="1"/>
  <c r="AB273" i="6"/>
  <c r="W321" i="6"/>
  <c r="X321" i="6" s="1"/>
  <c r="AB26" i="6"/>
  <c r="AB74" i="6"/>
  <c r="V122" i="6"/>
  <c r="AE122" i="6" s="1"/>
  <c r="AC178" i="6"/>
  <c r="AD178" i="6" s="1"/>
  <c r="AB274" i="6"/>
  <c r="AB330" i="6"/>
  <c r="AB378" i="6"/>
  <c r="AB474" i="6"/>
  <c r="AC530" i="6"/>
  <c r="AD530" i="6" s="1"/>
  <c r="Y578" i="6"/>
  <c r="Z578" i="6" s="1"/>
  <c r="AB35" i="6"/>
  <c r="AB83" i="6"/>
  <c r="W179" i="6"/>
  <c r="X179" i="6" s="1"/>
  <c r="AB227" i="6"/>
  <c r="Y275" i="6"/>
  <c r="Z275" i="6" s="1"/>
  <c r="AC323" i="6"/>
  <c r="AD323" i="6" s="1"/>
  <c r="Y371" i="6"/>
  <c r="Z371" i="6" s="1"/>
  <c r="Y467" i="6"/>
  <c r="Z467" i="6" s="1"/>
  <c r="W563" i="6"/>
  <c r="X563" i="6" s="1"/>
  <c r="Y659" i="6"/>
  <c r="Z659" i="6" s="1"/>
  <c r="W755" i="6"/>
  <c r="X755" i="6" s="1"/>
  <c r="AB2029" i="6"/>
  <c r="AB53" i="6"/>
  <c r="AB101" i="6"/>
  <c r="Y205" i="6"/>
  <c r="Z205" i="6" s="1"/>
  <c r="AB261" i="6"/>
  <c r="W309" i="6"/>
  <c r="X309" i="6" s="1"/>
  <c r="Y357" i="6"/>
  <c r="Z357" i="6" s="1"/>
  <c r="AB405" i="6"/>
  <c r="W501" i="6"/>
  <c r="X501" i="6" s="1"/>
  <c r="AB605" i="6"/>
  <c r="Y709" i="6"/>
  <c r="Z709" i="6" s="1"/>
  <c r="Y765" i="6"/>
  <c r="Z765" i="6" s="1"/>
  <c r="AC925" i="6"/>
  <c r="AD925" i="6" s="1"/>
  <c r="AB1029" i="6"/>
  <c r="AB1077" i="6"/>
  <c r="T1125" i="6"/>
  <c r="U1125" i="6" s="1"/>
  <c r="AB1229" i="6"/>
  <c r="AB1285" i="6"/>
  <c r="AC1333" i="6"/>
  <c r="AD1333" i="6" s="1"/>
  <c r="AB1389" i="6"/>
  <c r="AB1437" i="6"/>
  <c r="AB1501" i="6"/>
  <c r="AB1573" i="6"/>
  <c r="AC1637" i="6"/>
  <c r="AD1637" i="6" s="1"/>
  <c r="AB1709" i="6"/>
  <c r="AB1845" i="6"/>
  <c r="AB1989" i="6"/>
  <c r="AB794" i="6"/>
  <c r="AB1018" i="6"/>
  <c r="W1410" i="6"/>
  <c r="X1410" i="6" s="1"/>
  <c r="Y1666" i="6"/>
  <c r="Z1666" i="6" s="1"/>
  <c r="AB1986" i="6"/>
  <c r="AB1027" i="6"/>
  <c r="AB1259" i="6"/>
  <c r="AB1395" i="6"/>
  <c r="AB1947" i="6"/>
  <c r="AC231" i="6"/>
  <c r="AD231" i="6" s="1"/>
  <c r="V327" i="6"/>
  <c r="AE327" i="6" s="1"/>
  <c r="V431" i="6"/>
  <c r="AE431" i="6" s="1"/>
  <c r="AB527" i="6"/>
  <c r="AC575" i="6"/>
  <c r="AD575" i="6" s="1"/>
  <c r="AB623" i="6"/>
  <c r="AB671" i="6"/>
  <c r="Y727" i="6"/>
  <c r="Z727" i="6" s="1"/>
  <c r="AB823" i="6"/>
  <c r="AB975" i="6"/>
  <c r="AB1023" i="6"/>
  <c r="AC1119" i="6"/>
  <c r="AD1119" i="6" s="1"/>
  <c r="W1223" i="6"/>
  <c r="X1223" i="6" s="1"/>
  <c r="AB1271" i="6"/>
  <c r="W1343" i="6"/>
  <c r="X1343" i="6" s="1"/>
  <c r="Y1471" i="6"/>
  <c r="Z1471" i="6" s="1"/>
  <c r="AB1583" i="6"/>
  <c r="V1679" i="6"/>
  <c r="AE1679" i="6" s="1"/>
  <c r="Y1783" i="6"/>
  <c r="Z1783" i="6" s="1"/>
  <c r="Y1935" i="6"/>
  <c r="Z1935" i="6" s="1"/>
  <c r="AB602" i="6"/>
  <c r="Y826" i="6"/>
  <c r="Z826" i="6" s="1"/>
  <c r="AB922" i="6"/>
  <c r="Y1034" i="6"/>
  <c r="Z1034" i="6" s="1"/>
  <c r="Y1890" i="6"/>
  <c r="Z1890" i="6" s="1"/>
  <c r="AB859" i="6"/>
  <c r="AB995" i="6"/>
  <c r="W1291" i="6"/>
  <c r="X1291" i="6" s="1"/>
  <c r="AB1443" i="6"/>
  <c r="AB642" i="6"/>
  <c r="V1330" i="6"/>
  <c r="AE1330" i="6" s="1"/>
  <c r="AC1754" i="6"/>
  <c r="AD1754" i="6" s="1"/>
  <c r="W2018" i="6"/>
  <c r="X2018" i="6" s="1"/>
  <c r="W1683" i="6"/>
  <c r="X1683" i="6" s="1"/>
  <c r="AB1915" i="6"/>
  <c r="AB577" i="6"/>
  <c r="AB1705" i="6"/>
  <c r="AB1873" i="6"/>
  <c r="AB1130" i="6"/>
  <c r="W1914" i="6"/>
  <c r="X1914" i="6" s="1"/>
  <c r="AB1427" i="6"/>
  <c r="AB41" i="6"/>
  <c r="AB699" i="6"/>
  <c r="AB1010" i="6"/>
  <c r="AB54" i="6"/>
  <c r="Y150" i="6"/>
  <c r="Z150" i="6" s="1"/>
  <c r="Y254" i="6"/>
  <c r="Z254" i="6" s="1"/>
  <c r="AB350" i="6"/>
  <c r="AB217" i="6"/>
  <c r="AB48" i="6"/>
  <c r="AB144" i="6"/>
  <c r="AB240" i="6"/>
  <c r="Y288" i="6"/>
  <c r="Z288" i="6" s="1"/>
  <c r="AB68" i="6"/>
  <c r="AB116" i="6"/>
  <c r="AB164" i="6"/>
  <c r="Y212" i="6"/>
  <c r="Z212" i="6" s="1"/>
  <c r="AB260" i="6"/>
  <c r="AB316" i="6"/>
  <c r="AB364" i="6"/>
  <c r="W516" i="6"/>
  <c r="X516" i="6" s="1"/>
  <c r="AB564" i="6"/>
  <c r="V668" i="6"/>
  <c r="AE668" i="6" s="1"/>
  <c r="Y716" i="6"/>
  <c r="Z716" i="6" s="1"/>
  <c r="AB772" i="6"/>
  <c r="T820" i="6"/>
  <c r="U820" i="6" s="1"/>
  <c r="T868" i="6"/>
  <c r="U868" i="6" s="1"/>
  <c r="Y916" i="6"/>
  <c r="Z916" i="6" s="1"/>
  <c r="W1012" i="6"/>
  <c r="AB1060" i="6"/>
  <c r="Y1108" i="6"/>
  <c r="Z1108" i="6" s="1"/>
  <c r="AB1156" i="6"/>
  <c r="AB1204" i="6"/>
  <c r="AB1252" i="6"/>
  <c r="Y1412" i="6"/>
  <c r="AB1628" i="6"/>
  <c r="AB1844" i="6"/>
  <c r="AB1988" i="6"/>
  <c r="Y1131" i="6"/>
  <c r="Z1131" i="6" s="1"/>
  <c r="W1539" i="6"/>
  <c r="X1539" i="6" s="1"/>
  <c r="V1747" i="6"/>
  <c r="AE1747" i="6" s="1"/>
  <c r="AB1133" i="6"/>
  <c r="Y1426" i="6"/>
  <c r="Z1426" i="6" s="1"/>
  <c r="T1633" i="6"/>
  <c r="U1633" i="6" s="1"/>
  <c r="Y582" i="6"/>
  <c r="Z582" i="6" s="1"/>
  <c r="Y782" i="6"/>
  <c r="Z782" i="6" s="1"/>
  <c r="AB838" i="6"/>
  <c r="Y886" i="6"/>
  <c r="Z886" i="6" s="1"/>
  <c r="Y942" i="6"/>
  <c r="Z942" i="6" s="1"/>
  <c r="Y998" i="6"/>
  <c r="Z998" i="6" s="1"/>
  <c r="AB1046" i="6"/>
  <c r="AB1094" i="6"/>
  <c r="Y1214" i="6"/>
  <c r="AB1270" i="6"/>
  <c r="Y1334" i="6"/>
  <c r="Z1334" i="6" s="1"/>
  <c r="Y1382" i="6"/>
  <c r="Z1382" i="6" s="1"/>
  <c r="AB1502" i="6"/>
  <c r="Y1558" i="6"/>
  <c r="Z1558" i="6" s="1"/>
  <c r="AB1606" i="6"/>
  <c r="AB1670" i="6"/>
  <c r="AB1718" i="6"/>
  <c r="AB1766" i="6"/>
  <c r="AB2006" i="6"/>
  <c r="AB2031" i="6"/>
  <c r="AB762" i="6"/>
  <c r="AB1234" i="6"/>
  <c r="AB1866" i="6"/>
  <c r="Y1851" i="6"/>
  <c r="Z1851" i="6" s="1"/>
  <c r="T320" i="6"/>
  <c r="U320" i="6" s="1"/>
  <c r="AB368" i="6"/>
  <c r="Y416" i="6"/>
  <c r="Z416" i="6" s="1"/>
  <c r="W464" i="6"/>
  <c r="X464" i="6" s="1"/>
  <c r="AC512" i="6"/>
  <c r="AD512" i="6" s="1"/>
  <c r="W560" i="6"/>
  <c r="X560" i="6" s="1"/>
  <c r="Y608" i="6"/>
  <c r="Z608" i="6" s="1"/>
  <c r="AB664" i="6"/>
  <c r="V712" i="6"/>
  <c r="AE712" i="6" s="1"/>
  <c r="Y808" i="6"/>
  <c r="Z808" i="6" s="1"/>
  <c r="W912" i="6"/>
  <c r="X912" i="6" s="1"/>
  <c r="AB960" i="6"/>
  <c r="V1008" i="6"/>
  <c r="AE1008" i="6" s="1"/>
  <c r="AB1056" i="6"/>
  <c r="W1104" i="6"/>
  <c r="X1104" i="6" s="1"/>
  <c r="AC1208" i="6"/>
  <c r="AD1208" i="6" s="1"/>
  <c r="V1320" i="6"/>
  <c r="AE1320" i="6" s="1"/>
  <c r="Y1424" i="6"/>
  <c r="Z1424" i="6" s="1"/>
  <c r="V1472" i="6"/>
  <c r="AE1472" i="6" s="1"/>
  <c r="T1528" i="6"/>
  <c r="U1528" i="6" s="1"/>
  <c r="W1624" i="6"/>
  <c r="AB1680" i="6"/>
  <c r="AC1736" i="6"/>
  <c r="AD1736" i="6" s="1"/>
  <c r="AC1904" i="6"/>
  <c r="AD1904" i="6" s="1"/>
  <c r="AB1976" i="6"/>
  <c r="Y425" i="6"/>
  <c r="Z425" i="6" s="1"/>
  <c r="W521" i="6"/>
  <c r="X521" i="6" s="1"/>
  <c r="Y625" i="6"/>
  <c r="Z625" i="6" s="1"/>
  <c r="AB673" i="6"/>
  <c r="T729" i="6"/>
  <c r="U729" i="6" s="1"/>
  <c r="Y825" i="6"/>
  <c r="Z825" i="6" s="1"/>
  <c r="Y921" i="6"/>
  <c r="Z921" i="6" s="1"/>
  <c r="AB977" i="6"/>
  <c r="W1025" i="6"/>
  <c r="X1025" i="6" s="1"/>
  <c r="AC1121" i="6"/>
  <c r="AD1121" i="6" s="1"/>
  <c r="AB1169" i="6"/>
  <c r="W1321" i="6"/>
  <c r="X1321" i="6" s="1"/>
  <c r="AB1369" i="6"/>
  <c r="Y1417" i="6"/>
  <c r="Z1417" i="6" s="1"/>
  <c r="AB1481" i="6"/>
  <c r="Y1537" i="6"/>
  <c r="Z1537" i="6" s="1"/>
  <c r="Y1649" i="6"/>
  <c r="Z1649" i="6" s="1"/>
  <c r="Y1753" i="6"/>
  <c r="Z1753" i="6" s="1"/>
  <c r="AB1929" i="6"/>
  <c r="Y1985" i="6"/>
  <c r="Z1985" i="6" s="1"/>
  <c r="AB47" i="6"/>
  <c r="AB145" i="6"/>
  <c r="W315" i="6"/>
  <c r="X315" i="6" s="1"/>
  <c r="AB541" i="6"/>
  <c r="AB767" i="6"/>
  <c r="AB63" i="6"/>
  <c r="Y111" i="6"/>
  <c r="Z111" i="6" s="1"/>
  <c r="AB374" i="6"/>
  <c r="AC113" i="6"/>
  <c r="AD113" i="6" s="1"/>
  <c r="AB281" i="6"/>
  <c r="AB82" i="6"/>
  <c r="AB138" i="6"/>
  <c r="Y186" i="6"/>
  <c r="Z186" i="6" s="1"/>
  <c r="Y234" i="6"/>
  <c r="Z234" i="6" s="1"/>
  <c r="AB282" i="6"/>
  <c r="AB386" i="6"/>
  <c r="AC482" i="6"/>
  <c r="AD482" i="6" s="1"/>
  <c r="AB586" i="6"/>
  <c r="T91" i="6"/>
  <c r="U91" i="6" s="1"/>
  <c r="AB187" i="6"/>
  <c r="AB283" i="6"/>
  <c r="AB379" i="6"/>
  <c r="AB475" i="6"/>
  <c r="AB571" i="6"/>
  <c r="AB667" i="6"/>
  <c r="Y763" i="6"/>
  <c r="Z763" i="6" s="1"/>
  <c r="AB13" i="6"/>
  <c r="T221" i="6"/>
  <c r="U221" i="6" s="1"/>
  <c r="AB317" i="6"/>
  <c r="AC413" i="6"/>
  <c r="AD413" i="6" s="1"/>
  <c r="AB717" i="6"/>
  <c r="AB829" i="6"/>
  <c r="AB933" i="6"/>
  <c r="AB1293" i="6"/>
  <c r="AB1397" i="6"/>
  <c r="AB1797" i="6"/>
  <c r="AB1067" i="6"/>
  <c r="AB1435" i="6"/>
  <c r="AB191" i="6"/>
  <c r="AB383" i="6"/>
  <c r="AB687" i="6"/>
  <c r="AB1031" i="6"/>
  <c r="AB1183" i="6"/>
  <c r="Y1231" i="6"/>
  <c r="Z1231" i="6" s="1"/>
  <c r="AB1431" i="6"/>
  <c r="AB201" i="6"/>
  <c r="AB322" i="6"/>
  <c r="AB651" i="6"/>
  <c r="W1727" i="6"/>
  <c r="X1727" i="6" s="1"/>
  <c r="AB867" i="6"/>
  <c r="AB62" i="6"/>
  <c r="AB110" i="6"/>
  <c r="AB262" i="6"/>
  <c r="AB358" i="6"/>
  <c r="AB478" i="6"/>
  <c r="AC104" i="6"/>
  <c r="AD104" i="6" s="1"/>
  <c r="AB200" i="6"/>
  <c r="AB28" i="6"/>
  <c r="AB76" i="6"/>
  <c r="AB124" i="6"/>
  <c r="AB172" i="6"/>
  <c r="AB220" i="6"/>
  <c r="AB268" i="6"/>
  <c r="AB372" i="6"/>
  <c r="AB420" i="6"/>
  <c r="AB468" i="6"/>
  <c r="AB524" i="6"/>
  <c r="AB572" i="6"/>
  <c r="AB676" i="6"/>
  <c r="AB724" i="6"/>
  <c r="AB780" i="6"/>
  <c r="AB828" i="6"/>
  <c r="AB876" i="6"/>
  <c r="AB924" i="6"/>
  <c r="AB972" i="6"/>
  <c r="AB1020" i="6"/>
  <c r="AB1068" i="6"/>
  <c r="AB1116" i="6"/>
  <c r="AB1164" i="6"/>
  <c r="AB1212" i="6"/>
  <c r="AB1260" i="6"/>
  <c r="AB1308" i="6"/>
  <c r="Y1364" i="6"/>
  <c r="Z1364" i="6" s="1"/>
  <c r="AB1428" i="6"/>
  <c r="AB1492" i="6"/>
  <c r="AB1564" i="6"/>
  <c r="AB1644" i="6"/>
  <c r="AB1708" i="6"/>
  <c r="AB1772" i="6"/>
  <c r="AB1860" i="6"/>
  <c r="Y1924" i="6"/>
  <c r="Z1924" i="6" s="1"/>
  <c r="AB1996" i="6"/>
  <c r="AB947" i="6"/>
  <c r="AB1147" i="6"/>
  <c r="AB1563" i="6"/>
  <c r="AB1883" i="6"/>
  <c r="AB1570" i="6"/>
  <c r="AB526" i="6"/>
  <c r="AB590" i="6"/>
  <c r="AB646" i="6"/>
  <c r="AB694" i="6"/>
  <c r="AB742" i="6"/>
  <c r="AB790" i="6"/>
  <c r="AB894" i="6"/>
  <c r="AB950" i="6"/>
  <c r="AB1006" i="6"/>
  <c r="Y1054" i="6"/>
  <c r="Z1054" i="6" s="1"/>
  <c r="AB1102" i="6"/>
  <c r="V1158" i="6"/>
  <c r="AE1158" i="6" s="1"/>
  <c r="AB1222" i="6"/>
  <c r="AB1294" i="6"/>
  <c r="AB1342" i="6"/>
  <c r="Y1390" i="6"/>
  <c r="Z1390" i="6" s="1"/>
  <c r="AB1510" i="6"/>
  <c r="AB1614" i="6"/>
  <c r="AB1678" i="6"/>
  <c r="AB1726" i="6"/>
  <c r="AB1774" i="6"/>
  <c r="AC1846" i="6"/>
  <c r="AD1846" i="6" s="1"/>
  <c r="AB1894" i="6"/>
  <c r="AB1958" i="6"/>
  <c r="AB2014" i="6"/>
  <c r="AB770" i="6"/>
  <c r="AB1114" i="6"/>
  <c r="AB1250" i="6"/>
  <c r="AB1698" i="6"/>
  <c r="W1882" i="6"/>
  <c r="X1882" i="6" s="1"/>
  <c r="AB1251" i="6"/>
  <c r="AB1579" i="6"/>
  <c r="AB1859" i="6"/>
  <c r="AB328" i="6"/>
  <c r="Y376" i="6"/>
  <c r="AB424" i="6"/>
  <c r="Y472" i="6"/>
  <c r="Z472" i="6" s="1"/>
  <c r="AB520" i="6"/>
  <c r="Y568" i="6"/>
  <c r="Z568" i="6" s="1"/>
  <c r="AB616" i="6"/>
  <c r="AB672" i="6"/>
  <c r="AB720" i="6"/>
  <c r="AB768" i="6"/>
  <c r="AB816" i="6"/>
  <c r="AB920" i="6"/>
  <c r="Y968" i="6"/>
  <c r="Z968" i="6" s="1"/>
  <c r="AB1016" i="6"/>
  <c r="AB1064" i="6"/>
  <c r="AB1112" i="6"/>
  <c r="Y1168" i="6"/>
  <c r="Z1168" i="6" s="1"/>
  <c r="AB1216" i="6"/>
  <c r="Y1272" i="6"/>
  <c r="Z1272" i="6" s="1"/>
  <c r="AB1328" i="6"/>
  <c r="Y1376" i="6"/>
  <c r="Z1376" i="6" s="1"/>
  <c r="AB1432" i="6"/>
  <c r="Y1480" i="6"/>
  <c r="Z1480" i="6" s="1"/>
  <c r="AB1536" i="6"/>
  <c r="Y1584" i="6"/>
  <c r="Z1584" i="6" s="1"/>
  <c r="AB1632" i="6"/>
  <c r="Y1696" i="6"/>
  <c r="Z1696" i="6" s="1"/>
  <c r="AB1800" i="6"/>
  <c r="Y1984" i="6"/>
  <c r="Z1984" i="6" s="1"/>
  <c r="W385" i="6"/>
  <c r="X385" i="6" s="1"/>
  <c r="AB433" i="6"/>
  <c r="AB481" i="6"/>
  <c r="AB585" i="6"/>
  <c r="AB633" i="6"/>
  <c r="Y681" i="6"/>
  <c r="Z681" i="6" s="1"/>
  <c r="AB737" i="6"/>
  <c r="AB785" i="6"/>
  <c r="AB833" i="6"/>
  <c r="Y881" i="6"/>
  <c r="Z881" i="6" s="1"/>
  <c r="AB929" i="6"/>
  <c r="W985" i="6"/>
  <c r="X985" i="6" s="1"/>
  <c r="AB1033" i="6"/>
  <c r="AB1081" i="6"/>
  <c r="AB1129" i="6"/>
  <c r="AB1177" i="6"/>
  <c r="AB1225" i="6"/>
  <c r="V1273" i="6"/>
  <c r="AE1273" i="6" s="1"/>
  <c r="AB1329" i="6"/>
  <c r="Y1377" i="6"/>
  <c r="Z1377" i="6" s="1"/>
  <c r="AB1489" i="6"/>
  <c r="AB1545" i="6"/>
  <c r="Y1601" i="6"/>
  <c r="Z1601" i="6" s="1"/>
  <c r="AB1657" i="6"/>
  <c r="Y1713" i="6"/>
  <c r="Z1713" i="6" s="1"/>
  <c r="AB1761" i="6"/>
  <c r="AB1881" i="6"/>
  <c r="Y1937" i="6"/>
  <c r="Z1937" i="6" s="1"/>
  <c r="Y1282" i="6"/>
  <c r="Z1282" i="6" s="1"/>
  <c r="AB411" i="6"/>
  <c r="AB149" i="6"/>
  <c r="AB445" i="6"/>
  <c r="AB869" i="6"/>
  <c r="AB1021" i="6"/>
  <c r="Y719" i="6"/>
  <c r="Z719" i="6" s="1"/>
  <c r="Y23" i="6"/>
  <c r="Z23" i="6" s="1"/>
  <c r="W65" i="6"/>
  <c r="X65" i="6" s="1"/>
  <c r="W121" i="6"/>
  <c r="X121" i="6" s="1"/>
  <c r="AC169" i="6"/>
  <c r="AD169" i="6" s="1"/>
  <c r="V233" i="6"/>
  <c r="AE233" i="6" s="1"/>
  <c r="AB289" i="6"/>
  <c r="AC337" i="6"/>
  <c r="AD337" i="6" s="1"/>
  <c r="AB42" i="6"/>
  <c r="V90" i="6"/>
  <c r="AE90" i="6" s="1"/>
  <c r="AB146" i="6"/>
  <c r="V242" i="6"/>
  <c r="AE242" i="6" s="1"/>
  <c r="AB298" i="6"/>
  <c r="AB346" i="6"/>
  <c r="AB442" i="6"/>
  <c r="W546" i="6"/>
  <c r="X546" i="6" s="1"/>
  <c r="AB51" i="6"/>
  <c r="Y147" i="6"/>
  <c r="Z147" i="6" s="1"/>
  <c r="AC195" i="6"/>
  <c r="AD195" i="6" s="1"/>
  <c r="AB243" i="6"/>
  <c r="AB291" i="6"/>
  <c r="Y339" i="6"/>
  <c r="Z339" i="6" s="1"/>
  <c r="AC387" i="6"/>
  <c r="AD387" i="6" s="1"/>
  <c r="AB435" i="6"/>
  <c r="T483" i="6"/>
  <c r="U483" i="6" s="1"/>
  <c r="AB531" i="6"/>
  <c r="T579" i="6"/>
  <c r="U579" i="6" s="1"/>
  <c r="AB627" i="6"/>
  <c r="AB723" i="6"/>
  <c r="T173" i="6"/>
  <c r="U173" i="6" s="1"/>
  <c r="AB229" i="6"/>
  <c r="W373" i="6"/>
  <c r="X373" i="6" s="1"/>
  <c r="AB421" i="6"/>
  <c r="Y469" i="6"/>
  <c r="Z469" i="6" s="1"/>
  <c r="AB565" i="6"/>
  <c r="AB629" i="6"/>
  <c r="T677" i="6"/>
  <c r="U677" i="6" s="1"/>
  <c r="AB781" i="6"/>
  <c r="W893" i="6"/>
  <c r="X893" i="6" s="1"/>
  <c r="AB941" i="6"/>
  <c r="AB997" i="6"/>
  <c r="T1045" i="6"/>
  <c r="U1045" i="6" s="1"/>
  <c r="W1093" i="6"/>
  <c r="X1093" i="6" s="1"/>
  <c r="V1189" i="6"/>
  <c r="AE1189" i="6" s="1"/>
  <c r="W1245" i="6"/>
  <c r="X1245" i="6" s="1"/>
  <c r="AB1301" i="6"/>
  <c r="V1405" i="6"/>
  <c r="AE1405" i="6" s="1"/>
  <c r="T1453" i="6"/>
  <c r="U1453" i="6" s="1"/>
  <c r="AB1525" i="6"/>
  <c r="AB1669" i="6"/>
  <c r="AB1805" i="6"/>
  <c r="AB1941" i="6"/>
  <c r="W946" i="6"/>
  <c r="X946" i="6" s="1"/>
  <c r="AB1338" i="6"/>
  <c r="Y1442" i="6"/>
  <c r="Z1442" i="6" s="1"/>
  <c r="Y1778" i="6"/>
  <c r="Z1778" i="6" s="1"/>
  <c r="Y899" i="6"/>
  <c r="Z899" i="6" s="1"/>
  <c r="AB1107" i="6"/>
  <c r="AB1195" i="6"/>
  <c r="Y1459" i="6"/>
  <c r="Z1459" i="6" s="1"/>
  <c r="Y199" i="6"/>
  <c r="Z199" i="6" s="1"/>
  <c r="V295" i="6"/>
  <c r="AE295" i="6" s="1"/>
  <c r="V391" i="6"/>
  <c r="AE391" i="6" s="1"/>
  <c r="AB495" i="6"/>
  <c r="W591" i="6"/>
  <c r="X591" i="6" s="1"/>
  <c r="AB639" i="6"/>
  <c r="Y695" i="6"/>
  <c r="Z695" i="6" s="1"/>
  <c r="AB791" i="6"/>
  <c r="Y887" i="6"/>
  <c r="Z887" i="6" s="1"/>
  <c r="W991" i="6"/>
  <c r="X991" i="6" s="1"/>
  <c r="AB1039" i="6"/>
  <c r="W1087" i="6"/>
  <c r="X1087" i="6" s="1"/>
  <c r="AB1143" i="6"/>
  <c r="AB1191" i="6"/>
  <c r="AB1303" i="6"/>
  <c r="AB1439" i="6"/>
  <c r="AB1487" i="6"/>
  <c r="W1551" i="6"/>
  <c r="X1551" i="6" s="1"/>
  <c r="W1647" i="6"/>
  <c r="X1647" i="6" s="1"/>
  <c r="AB1751" i="6"/>
  <c r="AB1887" i="6"/>
  <c r="AB634" i="6"/>
  <c r="AB954" i="6"/>
  <c r="AB1290" i="6"/>
  <c r="AB1418" i="6"/>
  <c r="AB891" i="6"/>
  <c r="AC1323" i="6"/>
  <c r="AD1323" i="6" s="1"/>
  <c r="Y721" i="6"/>
  <c r="Z721" i="6" s="1"/>
  <c r="AB698" i="6"/>
  <c r="W1610" i="6"/>
  <c r="X1610" i="6" s="1"/>
  <c r="AB1203" i="6"/>
  <c r="Y1979" i="6"/>
  <c r="Z1979" i="6" s="1"/>
  <c r="AB545" i="6"/>
  <c r="Y1385" i="6"/>
  <c r="Z1385" i="6" s="1"/>
  <c r="Y1609" i="6"/>
  <c r="Y914" i="6"/>
  <c r="Z914" i="6" s="1"/>
  <c r="V1658" i="6"/>
  <c r="AE1658" i="6" s="1"/>
  <c r="AB1011" i="6"/>
  <c r="AB265" i="6"/>
  <c r="AB555" i="6"/>
  <c r="AB253" i="6"/>
  <c r="AB1994" i="6"/>
  <c r="AB174" i="6"/>
  <c r="Y222" i="6"/>
  <c r="Z222" i="6" s="1"/>
  <c r="Y270" i="6"/>
  <c r="Z270" i="6" s="1"/>
  <c r="AB318" i="6"/>
  <c r="AB438" i="6"/>
  <c r="AB160" i="6"/>
  <c r="T256" i="6"/>
  <c r="U256" i="6" s="1"/>
  <c r="V276" i="6"/>
  <c r="AE276" i="6" s="1"/>
  <c r="AB380" i="6"/>
  <c r="AB428" i="6"/>
  <c r="AB476" i="6"/>
  <c r="AB532" i="6"/>
  <c r="AB580" i="6"/>
  <c r="T684" i="6"/>
  <c r="U684" i="6" s="1"/>
  <c r="AB788" i="6"/>
  <c r="W884" i="6"/>
  <c r="X884" i="6" s="1"/>
  <c r="AB932" i="6"/>
  <c r="AB980" i="6"/>
  <c r="AB1076" i="6"/>
  <c r="AB1124" i="6"/>
  <c r="AB1172" i="6"/>
  <c r="AC1268" i="6"/>
  <c r="AD1268" i="6" s="1"/>
  <c r="AB1380" i="6"/>
  <c r="AB1500" i="6"/>
  <c r="Y1652" i="6"/>
  <c r="Z1652" i="6" s="1"/>
  <c r="AB1716" i="6"/>
  <c r="Y1003" i="6"/>
  <c r="Z1003" i="6" s="1"/>
  <c r="AB1163" i="6"/>
  <c r="AB1587" i="6"/>
  <c r="AC598" i="6"/>
  <c r="AD598" i="6" s="1"/>
  <c r="AB654" i="6"/>
  <c r="AB702" i="6"/>
  <c r="Y750" i="6"/>
  <c r="Z750" i="6" s="1"/>
  <c r="AB798" i="6"/>
  <c r="Y854" i="6"/>
  <c r="Z854" i="6" s="1"/>
  <c r="Y958" i="6"/>
  <c r="Z958" i="6" s="1"/>
  <c r="AB1062" i="6"/>
  <c r="AB1110" i="6"/>
  <c r="Y1166" i="6"/>
  <c r="Z1166" i="6" s="1"/>
  <c r="AB1302" i="6"/>
  <c r="AB1350" i="6"/>
  <c r="Y1406" i="6"/>
  <c r="Z1406" i="6" s="1"/>
  <c r="AB1526" i="6"/>
  <c r="AB1630" i="6"/>
  <c r="AB1734" i="6"/>
  <c r="AB1790" i="6"/>
  <c r="Y1854" i="6"/>
  <c r="Z1854" i="6" s="1"/>
  <c r="Y1974" i="6"/>
  <c r="Z1974" i="6" s="1"/>
  <c r="W2022" i="6"/>
  <c r="X2022" i="6" s="1"/>
  <c r="Y650" i="6"/>
  <c r="Z650" i="6" s="1"/>
  <c r="Y1146" i="6"/>
  <c r="Z1146" i="6" s="1"/>
  <c r="Y1266" i="6"/>
  <c r="Z1266" i="6" s="1"/>
  <c r="Y1706" i="6"/>
  <c r="Z1706" i="6" s="1"/>
  <c r="AB1347" i="6"/>
  <c r="Y1995" i="6"/>
  <c r="Z1995" i="6" s="1"/>
  <c r="W1765" i="6"/>
  <c r="X1765" i="6" s="1"/>
  <c r="W384" i="6"/>
  <c r="X384" i="6" s="1"/>
  <c r="Y480" i="6"/>
  <c r="Z480" i="6" s="1"/>
  <c r="AB528" i="6"/>
  <c r="W576" i="6"/>
  <c r="X576" i="6" s="1"/>
  <c r="Y680" i="6"/>
  <c r="Z680" i="6" s="1"/>
  <c r="Y776" i="6"/>
  <c r="Z776" i="6" s="1"/>
  <c r="AB824" i="6"/>
  <c r="Y880" i="6"/>
  <c r="Z880" i="6" s="1"/>
  <c r="Y976" i="6"/>
  <c r="W1072" i="6"/>
  <c r="X1072" i="6" s="1"/>
  <c r="W1176" i="6"/>
  <c r="X1176" i="6" s="1"/>
  <c r="AB1224" i="6"/>
  <c r="T1288" i="6"/>
  <c r="U1288" i="6" s="1"/>
  <c r="T1384" i="6"/>
  <c r="W1488" i="6"/>
  <c r="X1488" i="6" s="1"/>
  <c r="Y1544" i="6"/>
  <c r="Z1544" i="6" s="1"/>
  <c r="T1592" i="6"/>
  <c r="U1592" i="6" s="1"/>
  <c r="Y1704" i="6"/>
  <c r="Z1704" i="6" s="1"/>
  <c r="AB1752" i="6"/>
  <c r="V1824" i="6"/>
  <c r="AE1824" i="6" s="1"/>
  <c r="V2000" i="6"/>
  <c r="AE2000" i="6" s="1"/>
  <c r="T1777" i="6"/>
  <c r="U1777" i="6" s="1"/>
  <c r="W393" i="6"/>
  <c r="X393" i="6" s="1"/>
  <c r="AB441" i="6"/>
  <c r="V489" i="6"/>
  <c r="AE489" i="6" s="1"/>
  <c r="W593" i="6"/>
  <c r="X593" i="6" s="1"/>
  <c r="Y689" i="6"/>
  <c r="Z689" i="6" s="1"/>
  <c r="W793" i="6"/>
  <c r="X793" i="6" s="1"/>
  <c r="T889" i="6"/>
  <c r="U889" i="6" s="1"/>
  <c r="AC993" i="6"/>
  <c r="AD993" i="6" s="1"/>
  <c r="W1089" i="6"/>
  <c r="X1089" i="6" s="1"/>
  <c r="AB1137" i="6"/>
  <c r="W1185" i="6"/>
  <c r="AB1233" i="6"/>
  <c r="Y1289" i="6"/>
  <c r="Z1289" i="6" s="1"/>
  <c r="W1497" i="6"/>
  <c r="X1497" i="6" s="1"/>
  <c r="AB1553" i="6"/>
  <c r="W1665" i="6"/>
  <c r="X1665" i="6" s="1"/>
  <c r="AC1721" i="6"/>
  <c r="AD1721" i="6" s="1"/>
  <c r="Y1769" i="6"/>
  <c r="Z1769" i="6" s="1"/>
  <c r="T1841" i="6"/>
  <c r="U1841" i="6" s="1"/>
  <c r="Y1945" i="6"/>
  <c r="Z1945" i="6" s="1"/>
  <c r="Y2001" i="6"/>
  <c r="Z2001" i="6" s="1"/>
  <c r="W514" i="6"/>
  <c r="X514" i="6" s="1"/>
  <c r="AB749" i="6"/>
  <c r="AB1565" i="6"/>
  <c r="AB1773" i="6"/>
  <c r="AB25" i="6"/>
  <c r="AB81" i="6"/>
  <c r="AB297" i="6"/>
  <c r="AB50" i="6"/>
  <c r="AB98" i="6"/>
  <c r="AB250" i="6"/>
  <c r="AB354" i="6"/>
  <c r="AB498" i="6"/>
  <c r="AB59" i="6"/>
  <c r="AB155" i="6"/>
  <c r="AB203" i="6"/>
  <c r="AB251" i="6"/>
  <c r="AB347" i="6"/>
  <c r="AB443" i="6"/>
  <c r="AB635" i="6"/>
  <c r="T731" i="6"/>
  <c r="AB77" i="6"/>
  <c r="AB133" i="6"/>
  <c r="T285" i="6"/>
  <c r="U285" i="6" s="1"/>
  <c r="AB637" i="6"/>
  <c r="AB685" i="6"/>
  <c r="AB1053" i="6"/>
  <c r="AB1749" i="6"/>
  <c r="Y1047" i="6"/>
  <c r="Z1047" i="6" s="1"/>
  <c r="AB1607" i="6"/>
  <c r="AB1811" i="6"/>
  <c r="AB1145" i="6"/>
  <c r="AB1202" i="6"/>
  <c r="V1842" i="6"/>
  <c r="AE1842" i="6" s="1"/>
  <c r="AC1978" i="6"/>
  <c r="AD1978" i="6" s="1"/>
  <c r="AB1277" i="6"/>
  <c r="AB805" i="6"/>
  <c r="AB1634" i="6"/>
  <c r="AB1463" i="6"/>
  <c r="AB30" i="6"/>
  <c r="T126" i="6"/>
  <c r="U126" i="6" s="1"/>
  <c r="AB182" i="6"/>
  <c r="AB230" i="6"/>
  <c r="AB278" i="6"/>
  <c r="AC326" i="6"/>
  <c r="AD326" i="6" s="1"/>
  <c r="AB446" i="6"/>
  <c r="AB494" i="6"/>
  <c r="AB72" i="6"/>
  <c r="AB120" i="6"/>
  <c r="AC168" i="6"/>
  <c r="AD168" i="6" s="1"/>
  <c r="AB264" i="6"/>
  <c r="AB92" i="6"/>
  <c r="AB140" i="6"/>
  <c r="AB188" i="6"/>
  <c r="AB236" i="6"/>
  <c r="Y284" i="6"/>
  <c r="Z284" i="6" s="1"/>
  <c r="AB340" i="6"/>
  <c r="AB388" i="6"/>
  <c r="Y436" i="6"/>
  <c r="Z436" i="6" s="1"/>
  <c r="AB484" i="6"/>
  <c r="AB588" i="6"/>
  <c r="AB692" i="6"/>
  <c r="AB740" i="6"/>
  <c r="AB796" i="6"/>
  <c r="AB844" i="6"/>
  <c r="AB892" i="6"/>
  <c r="AB940" i="6"/>
  <c r="AB988" i="6"/>
  <c r="AB1036" i="6"/>
  <c r="AB1084" i="6"/>
  <c r="Y1132" i="6"/>
  <c r="Z1132" i="6" s="1"/>
  <c r="AB1180" i="6"/>
  <c r="AB1228" i="6"/>
  <c r="AB1276" i="6"/>
  <c r="AB1324" i="6"/>
  <c r="AB1388" i="6"/>
  <c r="AB1444" i="6"/>
  <c r="AB1596" i="6"/>
  <c r="AB1660" i="6"/>
  <c r="AB1724" i="6"/>
  <c r="AB1788" i="6"/>
  <c r="AB1876" i="6"/>
  <c r="AB1956" i="6"/>
  <c r="AB2020" i="6"/>
  <c r="AB1043" i="6"/>
  <c r="AB1331" i="6"/>
  <c r="W1603" i="6"/>
  <c r="AB1923" i="6"/>
  <c r="AB1061" i="6"/>
  <c r="AB1421" i="6"/>
  <c r="AB1621" i="6"/>
  <c r="AB550" i="6"/>
  <c r="AB606" i="6"/>
  <c r="AB662" i="6"/>
  <c r="AB710" i="6"/>
  <c r="AB758" i="6"/>
  <c r="AB806" i="6"/>
  <c r="AB862" i="6"/>
  <c r="AB918" i="6"/>
  <c r="AB966" i="6"/>
  <c r="Y1022" i="6"/>
  <c r="Z1022" i="6" s="1"/>
  <c r="AB1070" i="6"/>
  <c r="Y1118" i="6"/>
  <c r="Z1118" i="6" s="1"/>
  <c r="AB1174" i="6"/>
  <c r="AB1246" i="6"/>
  <c r="AB1310" i="6"/>
  <c r="Y1358" i="6"/>
  <c r="Z1358" i="6" s="1"/>
  <c r="AB1414" i="6"/>
  <c r="AB1470" i="6"/>
  <c r="AB1582" i="6"/>
  <c r="AB1646" i="6"/>
  <c r="Y1694" i="6"/>
  <c r="Z1694" i="6" s="1"/>
  <c r="AB1742" i="6"/>
  <c r="AB1798" i="6"/>
  <c r="AB1862" i="6"/>
  <c r="AB1918" i="6"/>
  <c r="AB1982" i="6"/>
  <c r="AB2030" i="6"/>
  <c r="AB786" i="6"/>
  <c r="AB1170" i="6"/>
  <c r="AB1466" i="6"/>
  <c r="AB1714" i="6"/>
  <c r="AB851" i="6"/>
  <c r="AB1411" i="6"/>
  <c r="Y1611" i="6"/>
  <c r="Z1611" i="6" s="1"/>
  <c r="AB2027" i="6"/>
  <c r="W344" i="6"/>
  <c r="X344" i="6" s="1"/>
  <c r="AB392" i="6"/>
  <c r="Y440" i="6"/>
  <c r="Z440" i="6" s="1"/>
  <c r="AB488" i="6"/>
  <c r="AB536" i="6"/>
  <c r="AB584" i="6"/>
  <c r="Y632" i="6"/>
  <c r="Z632" i="6" s="1"/>
  <c r="AB688" i="6"/>
  <c r="Y736" i="6"/>
  <c r="AB784" i="6"/>
  <c r="AB840" i="6"/>
  <c r="AB888" i="6"/>
  <c r="AB936" i="6"/>
  <c r="AB984" i="6"/>
  <c r="Y1032" i="6"/>
  <c r="Z1032" i="6" s="1"/>
  <c r="AB1080" i="6"/>
  <c r="Y1128" i="6"/>
  <c r="Z1128" i="6" s="1"/>
  <c r="AB1184" i="6"/>
  <c r="AB1240" i="6"/>
  <c r="AB1296" i="6"/>
  <c r="AB1344" i="6"/>
  <c r="AB1392" i="6"/>
  <c r="W1448" i="6"/>
  <c r="AB1496" i="6"/>
  <c r="Y1552" i="6"/>
  <c r="Z1552" i="6" s="1"/>
  <c r="AB1600" i="6"/>
  <c r="Y1648" i="6"/>
  <c r="Z1648" i="6" s="1"/>
  <c r="AB1712" i="6"/>
  <c r="Y1760" i="6"/>
  <c r="Z1760" i="6" s="1"/>
  <c r="AB1856" i="6"/>
  <c r="Y1936" i="6"/>
  <c r="Z1936" i="6" s="1"/>
  <c r="AB2008" i="6"/>
  <c r="Y353" i="6"/>
  <c r="Z353" i="6" s="1"/>
  <c r="AB449" i="6"/>
  <c r="AB497" i="6"/>
  <c r="AB553" i="6"/>
  <c r="AB601" i="6"/>
  <c r="AB649" i="6"/>
  <c r="AB697" i="6"/>
  <c r="AB753" i="6"/>
  <c r="AB801" i="6"/>
  <c r="Y849" i="6"/>
  <c r="Z849" i="6" s="1"/>
  <c r="Y945" i="6"/>
  <c r="Z945" i="6" s="1"/>
  <c r="Y1001" i="6"/>
  <c r="Z1001" i="6" s="1"/>
  <c r="AB1049" i="6"/>
  <c r="AB1097" i="6"/>
  <c r="AB1193" i="6"/>
  <c r="Y1241" i="6"/>
  <c r="Z1241" i="6" s="1"/>
  <c r="AB1297" i="6"/>
  <c r="Y1345" i="6"/>
  <c r="Z1345" i="6" s="1"/>
  <c r="AB1393" i="6"/>
  <c r="AB1441" i="6"/>
  <c r="AB1561" i="6"/>
  <c r="AB1617" i="6"/>
  <c r="Y1673" i="6"/>
  <c r="Z1673" i="6" s="1"/>
  <c r="Y1785" i="6"/>
  <c r="Z1785" i="6" s="1"/>
  <c r="AB1849" i="6"/>
  <c r="Y1905" i="6"/>
  <c r="Z1905" i="6" s="1"/>
  <c r="AB1961" i="6"/>
  <c r="Y2009" i="6"/>
  <c r="Z2009" i="6" s="1"/>
  <c r="AB266" i="6"/>
  <c r="T1263" i="6"/>
  <c r="U1263" i="6" s="1"/>
  <c r="AB1775" i="6"/>
  <c r="AB87" i="6"/>
  <c r="AC33" i="6"/>
  <c r="AD33" i="6" s="1"/>
  <c r="AC89" i="6"/>
  <c r="AD89" i="6" s="1"/>
  <c r="T137" i="6"/>
  <c r="U137" i="6" s="1"/>
  <c r="V185" i="6"/>
  <c r="AE185" i="6" s="1"/>
  <c r="V257" i="6"/>
  <c r="AE257" i="6" s="1"/>
  <c r="AB305" i="6"/>
  <c r="AC10" i="6"/>
  <c r="AD10" i="6" s="1"/>
  <c r="AB106" i="6"/>
  <c r="Y210" i="6"/>
  <c r="Z210" i="6" s="1"/>
  <c r="AB314" i="6"/>
  <c r="V410" i="6"/>
  <c r="AE410" i="6" s="1"/>
  <c r="AB458" i="6"/>
  <c r="AB506" i="6"/>
  <c r="T562" i="6"/>
  <c r="U562" i="6" s="1"/>
  <c r="AB19" i="6"/>
  <c r="T115" i="6"/>
  <c r="U115" i="6" s="1"/>
  <c r="AB163" i="6"/>
  <c r="Y211" i="6"/>
  <c r="Z211" i="6" s="1"/>
  <c r="T307" i="6"/>
  <c r="U307" i="6" s="1"/>
  <c r="AB403" i="6"/>
  <c r="AB451" i="6"/>
  <c r="T499" i="6"/>
  <c r="U499" i="6" s="1"/>
  <c r="AB595" i="6"/>
  <c r="Y691" i="6"/>
  <c r="Z691" i="6" s="1"/>
  <c r="AB787" i="6"/>
  <c r="AB1462" i="6"/>
  <c r="AB37" i="6"/>
  <c r="T141" i="6"/>
  <c r="U141" i="6" s="1"/>
  <c r="AB245" i="6"/>
  <c r="AB341" i="6"/>
  <c r="AB437" i="6"/>
  <c r="AB485" i="6"/>
  <c r="AB533" i="6"/>
  <c r="AB581" i="6"/>
  <c r="AB645" i="6"/>
  <c r="AB741" i="6"/>
  <c r="W861" i="6"/>
  <c r="X861" i="6" s="1"/>
  <c r="V957" i="6"/>
  <c r="AE957" i="6" s="1"/>
  <c r="AB1013" i="6"/>
  <c r="AB1157" i="6"/>
  <c r="V1261" i="6"/>
  <c r="AE1261" i="6" s="1"/>
  <c r="AC1317" i="6"/>
  <c r="AD1317" i="6" s="1"/>
  <c r="W1373" i="6"/>
  <c r="X1373" i="6" s="1"/>
  <c r="V1469" i="6"/>
  <c r="AE1469" i="6" s="1"/>
  <c r="AB1557" i="6"/>
  <c r="W1757" i="6"/>
  <c r="X1757" i="6" s="1"/>
  <c r="AB1821" i="6"/>
  <c r="AB1893" i="6"/>
  <c r="Y610" i="6"/>
  <c r="Z610" i="6" s="1"/>
  <c r="W1274" i="6"/>
  <c r="X1274" i="6" s="1"/>
  <c r="AB1490" i="6"/>
  <c r="T1618" i="6"/>
  <c r="U1618" i="6" s="1"/>
  <c r="AB1922" i="6"/>
  <c r="Y1139" i="6"/>
  <c r="Z1139" i="6" s="1"/>
  <c r="Y1339" i="6"/>
  <c r="Z1339" i="6" s="1"/>
  <c r="Y263" i="6"/>
  <c r="Z263" i="6" s="1"/>
  <c r="V311" i="6"/>
  <c r="AE311" i="6" s="1"/>
  <c r="V359" i="6"/>
  <c r="AE359" i="6" s="1"/>
  <c r="W407" i="6"/>
  <c r="X407" i="6" s="1"/>
  <c r="AB463" i="6"/>
  <c r="Y511" i="6"/>
  <c r="Z511" i="6" s="1"/>
  <c r="AB559" i="6"/>
  <c r="Y655" i="6"/>
  <c r="Z655" i="6" s="1"/>
  <c r="AB711" i="6"/>
  <c r="AB759" i="6"/>
  <c r="AC807" i="6"/>
  <c r="AD807" i="6" s="1"/>
  <c r="V855" i="6"/>
  <c r="AE855" i="6" s="1"/>
  <c r="AB903" i="6"/>
  <c r="AC951" i="6"/>
  <c r="AD951" i="6" s="1"/>
  <c r="W1055" i="6"/>
  <c r="X1055" i="6" s="1"/>
  <c r="AB1103" i="6"/>
  <c r="W1255" i="6"/>
  <c r="X1255" i="6" s="1"/>
  <c r="AB1327" i="6"/>
  <c r="Y1391" i="6"/>
  <c r="Z1391" i="6" s="1"/>
  <c r="AB1511" i="6"/>
  <c r="AB1615" i="6"/>
  <c r="AB1719" i="6"/>
  <c r="Y1839" i="6"/>
  <c r="Z1839" i="6" s="1"/>
  <c r="AB1911" i="6"/>
  <c r="AB1983" i="6"/>
  <c r="Y666" i="6"/>
  <c r="Z666" i="6" s="1"/>
  <c r="T898" i="6"/>
  <c r="U898" i="6" s="1"/>
  <c r="AB1346" i="6"/>
  <c r="AB827" i="6"/>
  <c r="AB939" i="6"/>
  <c r="Y1243" i="6"/>
  <c r="Z1243" i="6" s="1"/>
  <c r="Y810" i="6"/>
  <c r="Z810" i="6" s="1"/>
  <c r="Y1506" i="6"/>
  <c r="Z1506" i="6" s="1"/>
  <c r="AB1818" i="6"/>
  <c r="W1819" i="6"/>
  <c r="X1819" i="6" s="1"/>
  <c r="Y1457" i="6"/>
  <c r="Z1457" i="6" s="1"/>
  <c r="W1681" i="6"/>
  <c r="X1681" i="6" s="1"/>
  <c r="AB1969" i="6"/>
  <c r="W1226" i="6"/>
  <c r="X1226" i="6" s="1"/>
  <c r="AB2010" i="6"/>
  <c r="Y1267" i="6"/>
  <c r="Z1267" i="6" s="1"/>
  <c r="W1731" i="6"/>
  <c r="X1731" i="6" s="1"/>
  <c r="P5" i="6"/>
  <c r="Q5" i="6" s="1"/>
  <c r="A12" i="6" a="1"/>
  <c r="A12" i="6" s="1"/>
  <c r="B12" i="6" s="1"/>
  <c r="A20" i="6" a="1"/>
  <c r="A20" i="6" s="1"/>
  <c r="B20" i="6" s="1"/>
  <c r="A28" i="6" a="1"/>
  <c r="A28" i="6" s="1"/>
  <c r="B28" i="6" s="1"/>
  <c r="A36" i="6" a="1"/>
  <c r="A36" i="6" s="1"/>
  <c r="B36" i="6" s="1"/>
  <c r="A44" i="6" a="1"/>
  <c r="A44" i="6" s="1"/>
  <c r="B44" i="6" s="1"/>
  <c r="A52" i="6" a="1"/>
  <c r="A52" i="6" s="1"/>
  <c r="B52" i="6" s="1"/>
  <c r="A60" i="6" a="1"/>
  <c r="A60" i="6" s="1"/>
  <c r="B60" i="6" s="1"/>
  <c r="A68" i="6" a="1"/>
  <c r="A68" i="6" s="1"/>
  <c r="B68" i="6" s="1"/>
  <c r="A76" i="6" a="1"/>
  <c r="A76" i="6" s="1"/>
  <c r="B76" i="6" s="1"/>
  <c r="A84" i="6" a="1"/>
  <c r="A84" i="6" s="1"/>
  <c r="B84" i="6" s="1"/>
  <c r="A92" i="6" a="1"/>
  <c r="A92" i="6" s="1"/>
  <c r="B92" i="6" s="1"/>
  <c r="A100" i="6" a="1"/>
  <c r="A100" i="6" s="1"/>
  <c r="B100" i="6" s="1"/>
  <c r="A108" i="6" a="1"/>
  <c r="A108" i="6" s="1"/>
  <c r="B108" i="6" s="1"/>
  <c r="A116" i="6" a="1"/>
  <c r="A116" i="6" s="1"/>
  <c r="B116" i="6" s="1"/>
  <c r="A124" i="6" a="1"/>
  <c r="A124" i="6" s="1"/>
  <c r="B124" i="6" s="1"/>
  <c r="A132" i="6" a="1"/>
  <c r="A132" i="6" s="1"/>
  <c r="B132" i="6" s="1"/>
  <c r="A140" i="6" a="1"/>
  <c r="A140" i="6" s="1"/>
  <c r="B140" i="6" s="1"/>
  <c r="A148" i="6" a="1"/>
  <c r="A148" i="6" s="1"/>
  <c r="B148" i="6" s="1"/>
  <c r="A156" i="6" a="1"/>
  <c r="A156" i="6" s="1"/>
  <c r="B156" i="6" s="1"/>
  <c r="A164" i="6" a="1"/>
  <c r="A164" i="6" s="1"/>
  <c r="B164" i="6" s="1"/>
  <c r="A172" i="6" a="1"/>
  <c r="A172" i="6" s="1"/>
  <c r="B172" i="6" s="1"/>
  <c r="A180" i="6" a="1"/>
  <c r="A180" i="6" s="1"/>
  <c r="B180" i="6" s="1"/>
  <c r="A188" i="6" a="1"/>
  <c r="A188" i="6" s="1"/>
  <c r="B188" i="6" s="1"/>
  <c r="A196" i="6" a="1"/>
  <c r="A196" i="6" s="1"/>
  <c r="B196" i="6" s="1"/>
  <c r="A204" i="6" a="1"/>
  <c r="A204" i="6" s="1"/>
  <c r="B204" i="6" s="1"/>
  <c r="A212" i="6" a="1"/>
  <c r="A212" i="6" s="1"/>
  <c r="B212" i="6" s="1"/>
  <c r="A220" i="6" a="1"/>
  <c r="A220" i="6" s="1"/>
  <c r="B220" i="6" s="1"/>
  <c r="A228" i="6" a="1"/>
  <c r="A228" i="6" s="1"/>
  <c r="B228" i="6" s="1"/>
  <c r="A236" i="6" a="1"/>
  <c r="A236" i="6" s="1"/>
  <c r="B236" i="6" s="1"/>
  <c r="A244" i="6" a="1"/>
  <c r="A244" i="6" s="1"/>
  <c r="B244" i="6" s="1"/>
  <c r="A252" i="6" a="1"/>
  <c r="A252" i="6" s="1"/>
  <c r="B252" i="6" s="1"/>
  <c r="A260" i="6" a="1"/>
  <c r="A260" i="6" s="1"/>
  <c r="B260" i="6" s="1"/>
  <c r="A268" i="6" a="1"/>
  <c r="A268" i="6" s="1"/>
  <c r="B268" i="6" s="1"/>
  <c r="A276" i="6" a="1"/>
  <c r="A276" i="6" s="1"/>
  <c r="B276" i="6" s="1"/>
  <c r="A284" i="6" a="1"/>
  <c r="A284" i="6" s="1"/>
  <c r="B284" i="6" s="1"/>
  <c r="A292" i="6" a="1"/>
  <c r="A292" i="6" s="1"/>
  <c r="B292" i="6" s="1"/>
  <c r="A300" i="6" a="1"/>
  <c r="A300" i="6" s="1"/>
  <c r="B300" i="6" s="1"/>
  <c r="A308" i="6" a="1"/>
  <c r="A308" i="6" s="1"/>
  <c r="B308" i="6" s="1"/>
  <c r="A316" i="6" a="1"/>
  <c r="A316" i="6" s="1"/>
  <c r="B316" i="6" s="1"/>
  <c r="A324" i="6" a="1"/>
  <c r="A324" i="6" s="1"/>
  <c r="B324" i="6" s="1"/>
  <c r="A332" i="6" a="1"/>
  <c r="A332" i="6" s="1"/>
  <c r="B332" i="6" s="1"/>
  <c r="A340" i="6" a="1"/>
  <c r="A340" i="6" s="1"/>
  <c r="B340" i="6" s="1"/>
  <c r="A348" i="6" a="1"/>
  <c r="A348" i="6" s="1"/>
  <c r="B348" i="6" s="1"/>
  <c r="A356" i="6" a="1"/>
  <c r="A356" i="6" s="1"/>
  <c r="B356" i="6" s="1"/>
  <c r="A364" i="6" a="1"/>
  <c r="A364" i="6" s="1"/>
  <c r="B364" i="6" s="1"/>
  <c r="A372" i="6" a="1"/>
  <c r="A372" i="6" s="1"/>
  <c r="B372" i="6" s="1"/>
  <c r="A380" i="6" a="1"/>
  <c r="A380" i="6" s="1"/>
  <c r="B380" i="6" s="1"/>
  <c r="A388" i="6" a="1"/>
  <c r="A388" i="6" s="1"/>
  <c r="B388" i="6" s="1"/>
  <c r="A396" i="6" a="1"/>
  <c r="A396" i="6" s="1"/>
  <c r="B396" i="6" s="1"/>
  <c r="A404" i="6" a="1"/>
  <c r="A404" i="6" s="1"/>
  <c r="B404" i="6" s="1"/>
  <c r="A412" i="6" a="1"/>
  <c r="A412" i="6" s="1"/>
  <c r="B412" i="6" s="1"/>
  <c r="A420" i="6" a="1"/>
  <c r="A420" i="6" s="1"/>
  <c r="B420" i="6" s="1"/>
  <c r="A428" i="6" a="1"/>
  <c r="A428" i="6" s="1"/>
  <c r="B428" i="6" s="1"/>
  <c r="A436" i="6" a="1"/>
  <c r="A436" i="6" s="1"/>
  <c r="B436" i="6" s="1"/>
  <c r="A444" i="6" a="1"/>
  <c r="A444" i="6" s="1"/>
  <c r="B444" i="6" s="1"/>
  <c r="A452" i="6" a="1"/>
  <c r="A452" i="6" s="1"/>
  <c r="B452" i="6" s="1"/>
  <c r="A460" i="6" a="1"/>
  <c r="A460" i="6" s="1"/>
  <c r="B460" i="6" s="1"/>
  <c r="A468" i="6" a="1"/>
  <c r="A468" i="6" s="1"/>
  <c r="B468" i="6" s="1"/>
  <c r="A476" i="6" a="1"/>
  <c r="A476" i="6" s="1"/>
  <c r="B476" i="6" s="1"/>
  <c r="A484" i="6" a="1"/>
  <c r="A484" i="6" s="1"/>
  <c r="B484" i="6" s="1"/>
  <c r="A492" i="6" a="1"/>
  <c r="A492" i="6" s="1"/>
  <c r="B492" i="6" s="1"/>
  <c r="A500" i="6" a="1"/>
  <c r="A500" i="6" s="1"/>
  <c r="B500" i="6" s="1"/>
  <c r="A508" i="6" a="1"/>
  <c r="A508" i="6" s="1"/>
  <c r="B508" i="6" s="1"/>
  <c r="A516" i="6" a="1"/>
  <c r="A516" i="6" s="1"/>
  <c r="B516" i="6" s="1"/>
  <c r="A524" i="6" a="1"/>
  <c r="A524" i="6" s="1"/>
  <c r="B524" i="6" s="1"/>
  <c r="A532" i="6" a="1"/>
  <c r="A532" i="6" s="1"/>
  <c r="B532" i="6" s="1"/>
  <c r="A540" i="6" a="1"/>
  <c r="A540" i="6" s="1"/>
  <c r="B540" i="6" s="1"/>
  <c r="A548" i="6" a="1"/>
  <c r="A548" i="6" s="1"/>
  <c r="B548" i="6" s="1"/>
  <c r="A556" i="6" a="1"/>
  <c r="A556" i="6" s="1"/>
  <c r="B556" i="6" s="1"/>
  <c r="A564" i="6" a="1"/>
  <c r="A564" i="6" s="1"/>
  <c r="B564" i="6" s="1"/>
  <c r="A572" i="6" a="1"/>
  <c r="A572" i="6" s="1"/>
  <c r="B572" i="6" s="1"/>
  <c r="A580" i="6" a="1"/>
  <c r="A580" i="6" s="1"/>
  <c r="B580" i="6" s="1"/>
  <c r="A588" i="6" a="1"/>
  <c r="A588" i="6" s="1"/>
  <c r="B588" i="6" s="1"/>
  <c r="A596" i="6" a="1"/>
  <c r="A596" i="6" s="1"/>
  <c r="B596" i="6" s="1"/>
  <c r="A604" i="6" a="1"/>
  <c r="A604" i="6" s="1"/>
  <c r="B604" i="6" s="1"/>
  <c r="A612" i="6" a="1"/>
  <c r="A612" i="6" s="1"/>
  <c r="B612" i="6" s="1"/>
  <c r="A620" i="6" a="1"/>
  <c r="A620" i="6" s="1"/>
  <c r="B620" i="6" s="1"/>
  <c r="A628" i="6" a="1"/>
  <c r="A628" i="6" s="1"/>
  <c r="B628" i="6" s="1"/>
  <c r="A636" i="6" a="1"/>
  <c r="A636" i="6" s="1"/>
  <c r="B636" i="6" s="1"/>
  <c r="A644" i="6" a="1"/>
  <c r="A644" i="6" s="1"/>
  <c r="B644" i="6" s="1"/>
  <c r="A652" i="6" a="1"/>
  <c r="A652" i="6" s="1"/>
  <c r="B652" i="6" s="1"/>
  <c r="A660" i="6" a="1"/>
  <c r="A660" i="6" s="1"/>
  <c r="B660" i="6" s="1"/>
  <c r="A668" i="6" a="1"/>
  <c r="A668" i="6" s="1"/>
  <c r="B668" i="6" s="1"/>
  <c r="A676" i="6" a="1"/>
  <c r="A676" i="6" s="1"/>
  <c r="B676" i="6" s="1"/>
  <c r="A13" i="6" a="1"/>
  <c r="A13" i="6" s="1"/>
  <c r="B13" i="6" s="1"/>
  <c r="A21" i="6" a="1"/>
  <c r="A21" i="6" s="1"/>
  <c r="B21" i="6" s="1"/>
  <c r="A29" i="6" a="1"/>
  <c r="A29" i="6" s="1"/>
  <c r="B29" i="6" s="1"/>
  <c r="A37" i="6" a="1"/>
  <c r="A37" i="6" s="1"/>
  <c r="B37" i="6" s="1"/>
  <c r="A45" i="6" a="1"/>
  <c r="A45" i="6" s="1"/>
  <c r="B45" i="6" s="1"/>
  <c r="A53" i="6" a="1"/>
  <c r="A53" i="6" s="1"/>
  <c r="B53" i="6" s="1"/>
  <c r="A61" i="6" a="1"/>
  <c r="A61" i="6" s="1"/>
  <c r="B61" i="6" s="1"/>
  <c r="A69" i="6" a="1"/>
  <c r="A69" i="6" s="1"/>
  <c r="B69" i="6" s="1"/>
  <c r="A77" i="6" a="1"/>
  <c r="A77" i="6" s="1"/>
  <c r="B77" i="6" s="1"/>
  <c r="A85" i="6" a="1"/>
  <c r="A85" i="6" s="1"/>
  <c r="B85" i="6" s="1"/>
  <c r="A93" i="6" a="1"/>
  <c r="A93" i="6" s="1"/>
  <c r="B93" i="6" s="1"/>
  <c r="A101" i="6" a="1"/>
  <c r="A101" i="6" s="1"/>
  <c r="B101" i="6" s="1"/>
  <c r="A109" i="6" a="1"/>
  <c r="A109" i="6" s="1"/>
  <c r="B109" i="6" s="1"/>
  <c r="A117" i="6" a="1"/>
  <c r="A117" i="6" s="1"/>
  <c r="B117" i="6" s="1"/>
  <c r="A125" i="6" a="1"/>
  <c r="A125" i="6" s="1"/>
  <c r="B125" i="6" s="1"/>
  <c r="A133" i="6" a="1"/>
  <c r="A133" i="6" s="1"/>
  <c r="B133" i="6" s="1"/>
  <c r="A141" i="6" a="1"/>
  <c r="A141" i="6" s="1"/>
  <c r="B141" i="6" s="1"/>
  <c r="A149" i="6" a="1"/>
  <c r="A149" i="6" s="1"/>
  <c r="B149" i="6" s="1"/>
  <c r="A157" i="6" a="1"/>
  <c r="A157" i="6" s="1"/>
  <c r="B157" i="6" s="1"/>
  <c r="A165" i="6" a="1"/>
  <c r="A165" i="6" s="1"/>
  <c r="B165" i="6" s="1"/>
  <c r="A173" i="6" a="1"/>
  <c r="A173" i="6" s="1"/>
  <c r="B173" i="6" s="1"/>
  <c r="A181" i="6" a="1"/>
  <c r="A181" i="6" s="1"/>
  <c r="B181" i="6" s="1"/>
  <c r="A189" i="6" a="1"/>
  <c r="A189" i="6" s="1"/>
  <c r="B189" i="6" s="1"/>
  <c r="A197" i="6" a="1"/>
  <c r="A197" i="6" s="1"/>
  <c r="B197" i="6" s="1"/>
  <c r="A205" i="6" a="1"/>
  <c r="A205" i="6" s="1"/>
  <c r="B205" i="6" s="1"/>
  <c r="A213" i="6" a="1"/>
  <c r="A213" i="6" s="1"/>
  <c r="B213" i="6" s="1"/>
  <c r="A221" i="6" a="1"/>
  <c r="A221" i="6" s="1"/>
  <c r="B221" i="6" s="1"/>
  <c r="A229" i="6" a="1"/>
  <c r="A229" i="6" s="1"/>
  <c r="B229" i="6" s="1"/>
  <c r="A237" i="6" a="1"/>
  <c r="A237" i="6" s="1"/>
  <c r="B237" i="6" s="1"/>
  <c r="A245" i="6" a="1"/>
  <c r="A245" i="6" s="1"/>
  <c r="B245" i="6" s="1"/>
  <c r="A253" i="6" a="1"/>
  <c r="A253" i="6" s="1"/>
  <c r="B253" i="6" s="1"/>
  <c r="A261" i="6" a="1"/>
  <c r="A261" i="6" s="1"/>
  <c r="B261" i="6" s="1"/>
  <c r="A269" i="6" a="1"/>
  <c r="A269" i="6" s="1"/>
  <c r="B269" i="6" s="1"/>
  <c r="A277" i="6" a="1"/>
  <c r="A277" i="6" s="1"/>
  <c r="B277" i="6" s="1"/>
  <c r="A285" i="6" a="1"/>
  <c r="A285" i="6" s="1"/>
  <c r="B285" i="6" s="1"/>
  <c r="A293" i="6" a="1"/>
  <c r="A293" i="6" s="1"/>
  <c r="B293" i="6" s="1"/>
  <c r="A301" i="6" a="1"/>
  <c r="A301" i="6" s="1"/>
  <c r="B301" i="6" s="1"/>
  <c r="A309" i="6" a="1"/>
  <c r="A309" i="6" s="1"/>
  <c r="B309" i="6" s="1"/>
  <c r="A317" i="6" a="1"/>
  <c r="A317" i="6" s="1"/>
  <c r="B317" i="6" s="1"/>
  <c r="A325" i="6" a="1"/>
  <c r="A325" i="6" s="1"/>
  <c r="B325" i="6" s="1"/>
  <c r="A333" i="6" a="1"/>
  <c r="A333" i="6" s="1"/>
  <c r="B333" i="6" s="1"/>
  <c r="A341" i="6" a="1"/>
  <c r="A341" i="6" s="1"/>
  <c r="B341" i="6" s="1"/>
  <c r="A349" i="6" a="1"/>
  <c r="A349" i="6" s="1"/>
  <c r="B349" i="6" s="1"/>
  <c r="A357" i="6" a="1"/>
  <c r="A357" i="6" s="1"/>
  <c r="B357" i="6" s="1"/>
  <c r="A365" i="6" a="1"/>
  <c r="A365" i="6" s="1"/>
  <c r="B365" i="6" s="1"/>
  <c r="A373" i="6" a="1"/>
  <c r="A373" i="6" s="1"/>
  <c r="B373" i="6" s="1"/>
  <c r="A6" i="6" a="1"/>
  <c r="A6" i="6" s="1"/>
  <c r="B6" i="6" s="1"/>
  <c r="A14" i="6" a="1"/>
  <c r="A14" i="6" s="1"/>
  <c r="B14" i="6" s="1"/>
  <c r="A22" i="6" a="1"/>
  <c r="A22" i="6" s="1"/>
  <c r="B22" i="6" s="1"/>
  <c r="A30" i="6" a="1"/>
  <c r="A30" i="6" s="1"/>
  <c r="B30" i="6" s="1"/>
  <c r="A38" i="6" a="1"/>
  <c r="A38" i="6" s="1"/>
  <c r="B38" i="6" s="1"/>
  <c r="A46" i="6" a="1"/>
  <c r="A46" i="6" s="1"/>
  <c r="B46" i="6" s="1"/>
  <c r="A54" i="6" a="1"/>
  <c r="A54" i="6" s="1"/>
  <c r="B54" i="6" s="1"/>
  <c r="A62" i="6" a="1"/>
  <c r="A62" i="6" s="1"/>
  <c r="B62" i="6" s="1"/>
  <c r="A70" i="6" a="1"/>
  <c r="A70" i="6" s="1"/>
  <c r="B70" i="6" s="1"/>
  <c r="A78" i="6" a="1"/>
  <c r="A78" i="6" s="1"/>
  <c r="B78" i="6" s="1"/>
  <c r="A8" i="6" a="1"/>
  <c r="A8" i="6" s="1"/>
  <c r="B8" i="6" s="1"/>
  <c r="A16" i="6" a="1"/>
  <c r="A16" i="6" s="1"/>
  <c r="B16" i="6" s="1"/>
  <c r="A24" i="6" a="1"/>
  <c r="A24" i="6" s="1"/>
  <c r="B24" i="6" s="1"/>
  <c r="A32" i="6" a="1"/>
  <c r="A32" i="6" s="1"/>
  <c r="B32" i="6" s="1"/>
  <c r="A40" i="6" a="1"/>
  <c r="A40" i="6" s="1"/>
  <c r="B40" i="6" s="1"/>
  <c r="A48" i="6" a="1"/>
  <c r="A48" i="6" s="1"/>
  <c r="B48" i="6" s="1"/>
  <c r="A56" i="6" a="1"/>
  <c r="A56" i="6" s="1"/>
  <c r="B56" i="6" s="1"/>
  <c r="A64" i="6" a="1"/>
  <c r="A64" i="6" s="1"/>
  <c r="B64" i="6" s="1"/>
  <c r="A72" i="6" a="1"/>
  <c r="A72" i="6" s="1"/>
  <c r="B72" i="6" s="1"/>
  <c r="A80" i="6" a="1"/>
  <c r="A80" i="6" s="1"/>
  <c r="B80" i="6" s="1"/>
  <c r="A88" i="6" a="1"/>
  <c r="A88" i="6" s="1"/>
  <c r="B88" i="6" s="1"/>
  <c r="A96" i="6" a="1"/>
  <c r="A96" i="6" s="1"/>
  <c r="B96" i="6" s="1"/>
  <c r="A104" i="6" a="1"/>
  <c r="A104" i="6" s="1"/>
  <c r="B104" i="6" s="1"/>
  <c r="A112" i="6" a="1"/>
  <c r="A112" i="6" s="1"/>
  <c r="B112" i="6" s="1"/>
  <c r="A120" i="6" a="1"/>
  <c r="A120" i="6" s="1"/>
  <c r="B120" i="6" s="1"/>
  <c r="A128" i="6" a="1"/>
  <c r="A128" i="6" s="1"/>
  <c r="B128" i="6" s="1"/>
  <c r="A136" i="6" a="1"/>
  <c r="A136" i="6" s="1"/>
  <c r="B136" i="6" s="1"/>
  <c r="A144" i="6" a="1"/>
  <c r="A144" i="6" s="1"/>
  <c r="B144" i="6" s="1"/>
  <c r="A152" i="6" a="1"/>
  <c r="A152" i="6" s="1"/>
  <c r="B152" i="6" s="1"/>
  <c r="A160" i="6" a="1"/>
  <c r="A160" i="6" s="1"/>
  <c r="B160" i="6" s="1"/>
  <c r="A168" i="6" a="1"/>
  <c r="A168" i="6" s="1"/>
  <c r="B168" i="6" s="1"/>
  <c r="A176" i="6" a="1"/>
  <c r="A176" i="6" s="1"/>
  <c r="B176" i="6" s="1"/>
  <c r="A184" i="6" a="1"/>
  <c r="A184" i="6" s="1"/>
  <c r="B184" i="6" s="1"/>
  <c r="A192" i="6" a="1"/>
  <c r="A192" i="6" s="1"/>
  <c r="B192" i="6" s="1"/>
  <c r="A200" i="6" a="1"/>
  <c r="A200" i="6" s="1"/>
  <c r="B200" i="6" s="1"/>
  <c r="A208" i="6" a="1"/>
  <c r="A208" i="6" s="1"/>
  <c r="B208" i="6" s="1"/>
  <c r="A216" i="6" a="1"/>
  <c r="A216" i="6" s="1"/>
  <c r="B216" i="6" s="1"/>
  <c r="A224" i="6" a="1"/>
  <c r="A224" i="6" s="1"/>
  <c r="B224" i="6" s="1"/>
  <c r="A232" i="6" a="1"/>
  <c r="A232" i="6" s="1"/>
  <c r="B232" i="6" s="1"/>
  <c r="A240" i="6" a="1"/>
  <c r="A240" i="6" s="1"/>
  <c r="B240" i="6" s="1"/>
  <c r="A248" i="6" a="1"/>
  <c r="A248" i="6" s="1"/>
  <c r="B248" i="6" s="1"/>
  <c r="A256" i="6" a="1"/>
  <c r="A256" i="6" s="1"/>
  <c r="B256" i="6" s="1"/>
  <c r="A264" i="6" a="1"/>
  <c r="A264" i="6" s="1"/>
  <c r="B264" i="6" s="1"/>
  <c r="A272" i="6" a="1"/>
  <c r="A272" i="6" s="1"/>
  <c r="B272" i="6" s="1"/>
  <c r="A280" i="6" a="1"/>
  <c r="A280" i="6" s="1"/>
  <c r="B280" i="6" s="1"/>
  <c r="A288" i="6" a="1"/>
  <c r="A288" i="6" s="1"/>
  <c r="B288" i="6" s="1"/>
  <c r="A296" i="6" a="1"/>
  <c r="A296" i="6" s="1"/>
  <c r="B296" i="6" s="1"/>
  <c r="A304" i="6" a="1"/>
  <c r="A304" i="6" s="1"/>
  <c r="B304" i="6" s="1"/>
  <c r="A312" i="6" a="1"/>
  <c r="A312" i="6" s="1"/>
  <c r="B312" i="6" s="1"/>
  <c r="A320" i="6" a="1"/>
  <c r="A320" i="6" s="1"/>
  <c r="B320" i="6" s="1"/>
  <c r="A328" i="6" a="1"/>
  <c r="A328" i="6" s="1"/>
  <c r="B328" i="6" s="1"/>
  <c r="A336" i="6" a="1"/>
  <c r="A336" i="6" s="1"/>
  <c r="B336" i="6" s="1"/>
  <c r="A344" i="6" a="1"/>
  <c r="A344" i="6" s="1"/>
  <c r="B344" i="6" s="1"/>
  <c r="A352" i="6" a="1"/>
  <c r="A352" i="6" s="1"/>
  <c r="B352" i="6" s="1"/>
  <c r="A360" i="6" a="1"/>
  <c r="A360" i="6" s="1"/>
  <c r="B360" i="6" s="1"/>
  <c r="A368" i="6" a="1"/>
  <c r="A368" i="6" s="1"/>
  <c r="B368" i="6" s="1"/>
  <c r="A376" i="6" a="1"/>
  <c r="A376" i="6" s="1"/>
  <c r="B376" i="6" s="1"/>
  <c r="A384" i="6" a="1"/>
  <c r="A384" i="6" s="1"/>
  <c r="B384" i="6" s="1"/>
  <c r="A392" i="6" a="1"/>
  <c r="A392" i="6" s="1"/>
  <c r="B392" i="6" s="1"/>
  <c r="A400" i="6" a="1"/>
  <c r="A400" i="6" s="1"/>
  <c r="B400" i="6" s="1"/>
  <c r="A408" i="6" a="1"/>
  <c r="A408" i="6" s="1"/>
  <c r="B408" i="6" s="1"/>
  <c r="A416" i="6" a="1"/>
  <c r="A416" i="6" s="1"/>
  <c r="B416" i="6" s="1"/>
  <c r="A424" i="6" a="1"/>
  <c r="A424" i="6" s="1"/>
  <c r="B424" i="6" s="1"/>
  <c r="A432" i="6" a="1"/>
  <c r="A432" i="6" s="1"/>
  <c r="B432" i="6" s="1"/>
  <c r="A440" i="6" a="1"/>
  <c r="A440" i="6" s="1"/>
  <c r="B440" i="6" s="1"/>
  <c r="A448" i="6" a="1"/>
  <c r="A448" i="6" s="1"/>
  <c r="B448" i="6" s="1"/>
  <c r="A456" i="6" a="1"/>
  <c r="A456" i="6" s="1"/>
  <c r="B456" i="6" s="1"/>
  <c r="A464" i="6" a="1"/>
  <c r="A464" i="6" s="1"/>
  <c r="B464" i="6" s="1"/>
  <c r="A472" i="6" a="1"/>
  <c r="A472" i="6" s="1"/>
  <c r="B472" i="6" s="1"/>
  <c r="A480" i="6" a="1"/>
  <c r="A480" i="6" s="1"/>
  <c r="B480" i="6" s="1"/>
  <c r="A488" i="6" a="1"/>
  <c r="A488" i="6" s="1"/>
  <c r="B488" i="6" s="1"/>
  <c r="A496" i="6" a="1"/>
  <c r="A496" i="6" s="1"/>
  <c r="B496" i="6" s="1"/>
  <c r="A504" i="6" a="1"/>
  <c r="A504" i="6" s="1"/>
  <c r="B504" i="6" s="1"/>
  <c r="A512" i="6" a="1"/>
  <c r="A512" i="6" s="1"/>
  <c r="B512" i="6" s="1"/>
  <c r="A520" i="6" a="1"/>
  <c r="A520" i="6" s="1"/>
  <c r="B520" i="6" s="1"/>
  <c r="A528" i="6" a="1"/>
  <c r="A528" i="6" s="1"/>
  <c r="B528" i="6" s="1"/>
  <c r="A536" i="6" a="1"/>
  <c r="A536" i="6" s="1"/>
  <c r="B536" i="6" s="1"/>
  <c r="A544" i="6" a="1"/>
  <c r="A544" i="6" s="1"/>
  <c r="B544" i="6" s="1"/>
  <c r="A552" i="6" a="1"/>
  <c r="A552" i="6" s="1"/>
  <c r="B552" i="6" s="1"/>
  <c r="A560" i="6" a="1"/>
  <c r="A560" i="6" s="1"/>
  <c r="B560" i="6" s="1"/>
  <c r="A568" i="6" a="1"/>
  <c r="A568" i="6" s="1"/>
  <c r="B568" i="6" s="1"/>
  <c r="A576" i="6" a="1"/>
  <c r="A576" i="6" s="1"/>
  <c r="B576" i="6" s="1"/>
  <c r="A584" i="6" a="1"/>
  <c r="A584" i="6" s="1"/>
  <c r="B584" i="6" s="1"/>
  <c r="A592" i="6" a="1"/>
  <c r="A592" i="6" s="1"/>
  <c r="B592" i="6" s="1"/>
  <c r="A600" i="6" a="1"/>
  <c r="A600" i="6" s="1"/>
  <c r="B600" i="6" s="1"/>
  <c r="A608" i="6" a="1"/>
  <c r="A608" i="6" s="1"/>
  <c r="B608" i="6" s="1"/>
  <c r="A616" i="6" a="1"/>
  <c r="A616" i="6" s="1"/>
  <c r="B616" i="6" s="1"/>
  <c r="A624" i="6" a="1"/>
  <c r="A624" i="6" s="1"/>
  <c r="B624" i="6" s="1"/>
  <c r="A632" i="6" a="1"/>
  <c r="A632" i="6" s="1"/>
  <c r="B632" i="6" s="1"/>
  <c r="A640" i="6" a="1"/>
  <c r="A640" i="6" s="1"/>
  <c r="B640" i="6" s="1"/>
  <c r="A648" i="6" a="1"/>
  <c r="A648" i="6" s="1"/>
  <c r="B648" i="6" s="1"/>
  <c r="A656" i="6" a="1"/>
  <c r="A656" i="6" s="1"/>
  <c r="B656" i="6" s="1"/>
  <c r="A664" i="6" a="1"/>
  <c r="A664" i="6" s="1"/>
  <c r="B664" i="6" s="1"/>
  <c r="A672" i="6" a="1"/>
  <c r="A672" i="6" s="1"/>
  <c r="B672" i="6" s="1"/>
  <c r="A680" i="6" a="1"/>
  <c r="A680" i="6" s="1"/>
  <c r="B680" i="6" s="1"/>
  <c r="A10" i="6" a="1"/>
  <c r="A10" i="6" s="1"/>
  <c r="B10" i="6" s="1"/>
  <c r="A18" i="6" a="1"/>
  <c r="A18" i="6" s="1"/>
  <c r="B18" i="6" s="1"/>
  <c r="A26" i="6" a="1"/>
  <c r="A26" i="6" s="1"/>
  <c r="B26" i="6" s="1"/>
  <c r="A34" i="6" a="1"/>
  <c r="A34" i="6" s="1"/>
  <c r="B34" i="6" s="1"/>
  <c r="A42" i="6" a="1"/>
  <c r="A42" i="6" s="1"/>
  <c r="B42" i="6" s="1"/>
  <c r="A50" i="6" a="1"/>
  <c r="A50" i="6" s="1"/>
  <c r="B50" i="6" s="1"/>
  <c r="A58" i="6" a="1"/>
  <c r="A58" i="6" s="1"/>
  <c r="B58" i="6" s="1"/>
  <c r="A66" i="6" a="1"/>
  <c r="A66" i="6" s="1"/>
  <c r="B66" i="6" s="1"/>
  <c r="A74" i="6" a="1"/>
  <c r="A74" i="6" s="1"/>
  <c r="B74" i="6" s="1"/>
  <c r="A82" i="6" a="1"/>
  <c r="A82" i="6" s="1"/>
  <c r="B82" i="6" s="1"/>
  <c r="A90" i="6" a="1"/>
  <c r="A90" i="6" s="1"/>
  <c r="B90" i="6" s="1"/>
  <c r="A7" i="6" a="1"/>
  <c r="A7" i="6" s="1"/>
  <c r="B7" i="6" s="1"/>
  <c r="A27" i="6" a="1"/>
  <c r="A27" i="6" s="1"/>
  <c r="B27" i="6" s="1"/>
  <c r="A49" i="6" a="1"/>
  <c r="A49" i="6" s="1"/>
  <c r="B49" i="6" s="1"/>
  <c r="A71" i="6" a="1"/>
  <c r="A71" i="6" s="1"/>
  <c r="B71" i="6" s="1"/>
  <c r="A89" i="6" a="1"/>
  <c r="A89" i="6" s="1"/>
  <c r="B89" i="6" s="1"/>
  <c r="A103" i="6" a="1"/>
  <c r="A103" i="6" s="1"/>
  <c r="B103" i="6" s="1"/>
  <c r="A115" i="6" a="1"/>
  <c r="A115" i="6" s="1"/>
  <c r="B115" i="6" s="1"/>
  <c r="A129" i="6" a="1"/>
  <c r="A129" i="6" s="1"/>
  <c r="B129" i="6" s="1"/>
  <c r="A142" i="6" a="1"/>
  <c r="A142" i="6" s="1"/>
  <c r="B142" i="6" s="1"/>
  <c r="A154" i="6" a="1"/>
  <c r="A154" i="6" s="1"/>
  <c r="B154" i="6" s="1"/>
  <c r="A167" i="6" a="1"/>
  <c r="A167" i="6" s="1"/>
  <c r="B167" i="6" s="1"/>
  <c r="A179" i="6" a="1"/>
  <c r="A179" i="6" s="1"/>
  <c r="B179" i="6" s="1"/>
  <c r="A193" i="6" a="1"/>
  <c r="A193" i="6" s="1"/>
  <c r="B193" i="6" s="1"/>
  <c r="A206" i="6" a="1"/>
  <c r="A206" i="6" s="1"/>
  <c r="B206" i="6" s="1"/>
  <c r="A218" i="6" a="1"/>
  <c r="A218" i="6" s="1"/>
  <c r="B218" i="6" s="1"/>
  <c r="A231" i="6" a="1"/>
  <c r="A231" i="6" s="1"/>
  <c r="B231" i="6" s="1"/>
  <c r="A243" i="6" a="1"/>
  <c r="A243" i="6" s="1"/>
  <c r="B243" i="6" s="1"/>
  <c r="A257" i="6" a="1"/>
  <c r="A257" i="6" s="1"/>
  <c r="B257" i="6" s="1"/>
  <c r="A270" i="6" a="1"/>
  <c r="A270" i="6" s="1"/>
  <c r="B270" i="6" s="1"/>
  <c r="A282" i="6" a="1"/>
  <c r="A282" i="6" s="1"/>
  <c r="B282" i="6" s="1"/>
  <c r="A295" i="6" a="1"/>
  <c r="A295" i="6" s="1"/>
  <c r="B295" i="6" s="1"/>
  <c r="A307" i="6" a="1"/>
  <c r="A307" i="6" s="1"/>
  <c r="B307" i="6" s="1"/>
  <c r="A321" i="6" a="1"/>
  <c r="A321" i="6" s="1"/>
  <c r="B321" i="6" s="1"/>
  <c r="A334" i="6" a="1"/>
  <c r="A334" i="6" s="1"/>
  <c r="B334" i="6" s="1"/>
  <c r="A346" i="6" a="1"/>
  <c r="A346" i="6" s="1"/>
  <c r="B346" i="6" s="1"/>
  <c r="A359" i="6" a="1"/>
  <c r="A359" i="6" s="1"/>
  <c r="B359" i="6" s="1"/>
  <c r="A371" i="6" a="1"/>
  <c r="A371" i="6" s="1"/>
  <c r="B371" i="6" s="1"/>
  <c r="A383" i="6" a="1"/>
  <c r="A383" i="6" s="1"/>
  <c r="B383" i="6" s="1"/>
  <c r="A394" i="6" a="1"/>
  <c r="A394" i="6" s="1"/>
  <c r="B394" i="6" s="1"/>
  <c r="A405" i="6" a="1"/>
  <c r="A405" i="6" s="1"/>
  <c r="B405" i="6" s="1"/>
  <c r="A415" i="6" a="1"/>
  <c r="A415" i="6" s="1"/>
  <c r="B415" i="6" s="1"/>
  <c r="A426" i="6" a="1"/>
  <c r="A426" i="6" s="1"/>
  <c r="B426" i="6" s="1"/>
  <c r="A437" i="6" a="1"/>
  <c r="A437" i="6" s="1"/>
  <c r="B437" i="6" s="1"/>
  <c r="A447" i="6" a="1"/>
  <c r="A447" i="6" s="1"/>
  <c r="B447" i="6" s="1"/>
  <c r="A458" i="6" a="1"/>
  <c r="A458" i="6" s="1"/>
  <c r="B458" i="6" s="1"/>
  <c r="A469" i="6" a="1"/>
  <c r="A469" i="6" s="1"/>
  <c r="B469" i="6" s="1"/>
  <c r="A479" i="6" a="1"/>
  <c r="A479" i="6" s="1"/>
  <c r="B479" i="6" s="1"/>
  <c r="A490" i="6" a="1"/>
  <c r="A490" i="6" s="1"/>
  <c r="B490" i="6" s="1"/>
  <c r="A501" i="6" a="1"/>
  <c r="A501" i="6" s="1"/>
  <c r="B501" i="6" s="1"/>
  <c r="A511" i="6" a="1"/>
  <c r="A511" i="6" s="1"/>
  <c r="B511" i="6" s="1"/>
  <c r="A522" i="6" a="1"/>
  <c r="A522" i="6" s="1"/>
  <c r="B522" i="6" s="1"/>
  <c r="A533" i="6" a="1"/>
  <c r="A533" i="6" s="1"/>
  <c r="B533" i="6" s="1"/>
  <c r="A543" i="6" a="1"/>
  <c r="A543" i="6" s="1"/>
  <c r="B543" i="6" s="1"/>
  <c r="A554" i="6" a="1"/>
  <c r="A554" i="6" s="1"/>
  <c r="B554" i="6" s="1"/>
  <c r="A565" i="6" a="1"/>
  <c r="A565" i="6" s="1"/>
  <c r="B565" i="6" s="1"/>
  <c r="A575" i="6" a="1"/>
  <c r="A575" i="6" s="1"/>
  <c r="B575" i="6" s="1"/>
  <c r="A586" i="6" a="1"/>
  <c r="A586" i="6" s="1"/>
  <c r="B586" i="6" s="1"/>
  <c r="A597" i="6" a="1"/>
  <c r="A597" i="6" s="1"/>
  <c r="B597" i="6" s="1"/>
  <c r="A607" i="6" a="1"/>
  <c r="A607" i="6" s="1"/>
  <c r="B607" i="6" s="1"/>
  <c r="A618" i="6" a="1"/>
  <c r="A618" i="6" s="1"/>
  <c r="B618" i="6" s="1"/>
  <c r="A629" i="6" a="1"/>
  <c r="A629" i="6" s="1"/>
  <c r="B629" i="6" s="1"/>
  <c r="A639" i="6" a="1"/>
  <c r="A639" i="6" s="1"/>
  <c r="B639" i="6" s="1"/>
  <c r="A650" i="6" a="1"/>
  <c r="A650" i="6" s="1"/>
  <c r="B650" i="6" s="1"/>
  <c r="A661" i="6" a="1"/>
  <c r="A661" i="6" s="1"/>
  <c r="B661" i="6" s="1"/>
  <c r="A671" i="6" a="1"/>
  <c r="A671" i="6" s="1"/>
  <c r="B671" i="6" s="1"/>
  <c r="A682" i="6" a="1"/>
  <c r="A682" i="6" s="1"/>
  <c r="B682" i="6" s="1"/>
  <c r="A690" i="6" a="1"/>
  <c r="A690" i="6" s="1"/>
  <c r="B690" i="6" s="1"/>
  <c r="A698" i="6" a="1"/>
  <c r="A698" i="6" s="1"/>
  <c r="B698" i="6" s="1"/>
  <c r="A706" i="6" a="1"/>
  <c r="A706" i="6" s="1"/>
  <c r="B706" i="6" s="1"/>
  <c r="A714" i="6" a="1"/>
  <c r="A714" i="6" s="1"/>
  <c r="B714" i="6" s="1"/>
  <c r="A722" i="6" a="1"/>
  <c r="A722" i="6" s="1"/>
  <c r="B722" i="6" s="1"/>
  <c r="A730" i="6" a="1"/>
  <c r="A730" i="6" s="1"/>
  <c r="B730" i="6" s="1"/>
  <c r="A738" i="6" a="1"/>
  <c r="A738" i="6" s="1"/>
  <c r="B738" i="6" s="1"/>
  <c r="A746" i="6" a="1"/>
  <c r="A746" i="6" s="1"/>
  <c r="B746" i="6" s="1"/>
  <c r="A754" i="6" a="1"/>
  <c r="A754" i="6" s="1"/>
  <c r="B754" i="6" s="1"/>
  <c r="A762" i="6" a="1"/>
  <c r="A762" i="6" s="1"/>
  <c r="B762" i="6" s="1"/>
  <c r="A770" i="6" a="1"/>
  <c r="A770" i="6" s="1"/>
  <c r="B770" i="6" s="1"/>
  <c r="A778" i="6" a="1"/>
  <c r="A778" i="6" s="1"/>
  <c r="B778" i="6" s="1"/>
  <c r="A786" i="6" a="1"/>
  <c r="A786" i="6" s="1"/>
  <c r="B786" i="6" s="1"/>
  <c r="A794" i="6" a="1"/>
  <c r="A794" i="6" s="1"/>
  <c r="B794" i="6" s="1"/>
  <c r="A802" i="6" a="1"/>
  <c r="A802" i="6" s="1"/>
  <c r="B802" i="6" s="1"/>
  <c r="A810" i="6" a="1"/>
  <c r="A810" i="6" s="1"/>
  <c r="B810" i="6" s="1"/>
  <c r="A818" i="6" a="1"/>
  <c r="A818" i="6" s="1"/>
  <c r="B818" i="6" s="1"/>
  <c r="A826" i="6" a="1"/>
  <c r="A826" i="6" s="1"/>
  <c r="B826" i="6" s="1"/>
  <c r="A834" i="6" a="1"/>
  <c r="A834" i="6" s="1"/>
  <c r="B834" i="6" s="1"/>
  <c r="A842" i="6" a="1"/>
  <c r="A842" i="6" s="1"/>
  <c r="B842" i="6" s="1"/>
  <c r="A850" i="6" a="1"/>
  <c r="A850" i="6" s="1"/>
  <c r="B850" i="6" s="1"/>
  <c r="A858" i="6" a="1"/>
  <c r="A858" i="6" s="1"/>
  <c r="B858" i="6" s="1"/>
  <c r="A866" i="6" a="1"/>
  <c r="A866" i="6" s="1"/>
  <c r="B866" i="6" s="1"/>
  <c r="A874" i="6" a="1"/>
  <c r="A874" i="6" s="1"/>
  <c r="B874" i="6" s="1"/>
  <c r="A882" i="6" a="1"/>
  <c r="A882" i="6" s="1"/>
  <c r="B882" i="6" s="1"/>
  <c r="A890" i="6" a="1"/>
  <c r="A890" i="6" s="1"/>
  <c r="B890" i="6" s="1"/>
  <c r="A898" i="6" a="1"/>
  <c r="A898" i="6" s="1"/>
  <c r="B898" i="6" s="1"/>
  <c r="A906" i="6" a="1"/>
  <c r="A906" i="6" s="1"/>
  <c r="B906" i="6" s="1"/>
  <c r="A914" i="6" a="1"/>
  <c r="A914" i="6" s="1"/>
  <c r="B914" i="6" s="1"/>
  <c r="A922" i="6" a="1"/>
  <c r="A922" i="6" s="1"/>
  <c r="B922" i="6" s="1"/>
  <c r="A930" i="6" a="1"/>
  <c r="A930" i="6" s="1"/>
  <c r="B930" i="6" s="1"/>
  <c r="A938" i="6" a="1"/>
  <c r="A938" i="6" s="1"/>
  <c r="B938" i="6" s="1"/>
  <c r="A946" i="6" a="1"/>
  <c r="A946" i="6" s="1"/>
  <c r="B946" i="6" s="1"/>
  <c r="A954" i="6" a="1"/>
  <c r="A954" i="6" s="1"/>
  <c r="B954" i="6" s="1"/>
  <c r="A962" i="6" a="1"/>
  <c r="A962" i="6" s="1"/>
  <c r="B962" i="6" s="1"/>
  <c r="A970" i="6" a="1"/>
  <c r="A970" i="6" s="1"/>
  <c r="B970" i="6" s="1"/>
  <c r="A9" i="6" a="1"/>
  <c r="A9" i="6" s="1"/>
  <c r="B9" i="6" s="1"/>
  <c r="A31" i="6" a="1"/>
  <c r="A31" i="6" s="1"/>
  <c r="B31" i="6" s="1"/>
  <c r="A51" i="6" a="1"/>
  <c r="A51" i="6" s="1"/>
  <c r="B51" i="6" s="1"/>
  <c r="A73" i="6" a="1"/>
  <c r="A73" i="6" s="1"/>
  <c r="B73" i="6" s="1"/>
  <c r="A11" i="6" a="1"/>
  <c r="A11" i="6" s="1"/>
  <c r="B11" i="6" s="1"/>
  <c r="A33" i="6" a="1"/>
  <c r="A33" i="6" s="1"/>
  <c r="B33" i="6" s="1"/>
  <c r="A55" i="6" a="1"/>
  <c r="A55" i="6" s="1"/>
  <c r="B55" i="6" s="1"/>
  <c r="A75" i="6" a="1"/>
  <c r="A75" i="6" s="1"/>
  <c r="B75" i="6" s="1"/>
  <c r="A94" i="6" a="1"/>
  <c r="A94" i="6" s="1"/>
  <c r="B94" i="6" s="1"/>
  <c r="A106" i="6" a="1"/>
  <c r="A106" i="6" s="1"/>
  <c r="B106" i="6" s="1"/>
  <c r="A119" i="6" a="1"/>
  <c r="A119" i="6" s="1"/>
  <c r="B119" i="6" s="1"/>
  <c r="A131" i="6" a="1"/>
  <c r="A131" i="6" s="1"/>
  <c r="B131" i="6" s="1"/>
  <c r="A145" i="6" a="1"/>
  <c r="A145" i="6" s="1"/>
  <c r="B145" i="6" s="1"/>
  <c r="A158" i="6" a="1"/>
  <c r="A158" i="6" s="1"/>
  <c r="B158" i="6" s="1"/>
  <c r="A170" i="6" a="1"/>
  <c r="A170" i="6" s="1"/>
  <c r="B170" i="6" s="1"/>
  <c r="A183" i="6" a="1"/>
  <c r="A183" i="6" s="1"/>
  <c r="B183" i="6" s="1"/>
  <c r="A195" i="6" a="1"/>
  <c r="A195" i="6" s="1"/>
  <c r="B195" i="6" s="1"/>
  <c r="A209" i="6" a="1"/>
  <c r="A209" i="6" s="1"/>
  <c r="B209" i="6" s="1"/>
  <c r="A222" i="6" a="1"/>
  <c r="A222" i="6" s="1"/>
  <c r="B222" i="6" s="1"/>
  <c r="A234" i="6" a="1"/>
  <c r="A234" i="6" s="1"/>
  <c r="B234" i="6" s="1"/>
  <c r="A247" i="6" a="1"/>
  <c r="A247" i="6" s="1"/>
  <c r="B247" i="6" s="1"/>
  <c r="A259" i="6" a="1"/>
  <c r="A259" i="6" s="1"/>
  <c r="B259" i="6" s="1"/>
  <c r="A273" i="6" a="1"/>
  <c r="A273" i="6" s="1"/>
  <c r="B273" i="6" s="1"/>
  <c r="A286" i="6" a="1"/>
  <c r="A286" i="6" s="1"/>
  <c r="B286" i="6" s="1"/>
  <c r="A298" i="6" a="1"/>
  <c r="A298" i="6" s="1"/>
  <c r="B298" i="6" s="1"/>
  <c r="A311" i="6" a="1"/>
  <c r="A311" i="6" s="1"/>
  <c r="B311" i="6" s="1"/>
  <c r="A323" i="6" a="1"/>
  <c r="A323" i="6" s="1"/>
  <c r="B323" i="6" s="1"/>
  <c r="A337" i="6" a="1"/>
  <c r="A337" i="6" s="1"/>
  <c r="B337" i="6" s="1"/>
  <c r="A350" i="6" a="1"/>
  <c r="A350" i="6" s="1"/>
  <c r="B350" i="6" s="1"/>
  <c r="A362" i="6" a="1"/>
  <c r="A362" i="6" s="1"/>
  <c r="B362" i="6" s="1"/>
  <c r="A375" i="6" a="1"/>
  <c r="A375" i="6" s="1"/>
  <c r="B375" i="6" s="1"/>
  <c r="A386" i="6" a="1"/>
  <c r="A386" i="6" s="1"/>
  <c r="B386" i="6" s="1"/>
  <c r="A397" i="6" a="1"/>
  <c r="A397" i="6" s="1"/>
  <c r="B397" i="6" s="1"/>
  <c r="A407" i="6" a="1"/>
  <c r="A407" i="6" s="1"/>
  <c r="B407" i="6" s="1"/>
  <c r="A418" i="6" a="1"/>
  <c r="A418" i="6" s="1"/>
  <c r="B418" i="6" s="1"/>
  <c r="A429" i="6" a="1"/>
  <c r="A429" i="6" s="1"/>
  <c r="B429" i="6" s="1"/>
  <c r="A439" i="6" a="1"/>
  <c r="A439" i="6" s="1"/>
  <c r="B439" i="6" s="1"/>
  <c r="A450" i="6" a="1"/>
  <c r="A450" i="6" s="1"/>
  <c r="B450" i="6" s="1"/>
  <c r="A461" i="6" a="1"/>
  <c r="A461" i="6" s="1"/>
  <c r="B461" i="6" s="1"/>
  <c r="A471" i="6" a="1"/>
  <c r="A471" i="6" s="1"/>
  <c r="B471" i="6" s="1"/>
  <c r="A482" i="6" a="1"/>
  <c r="A482" i="6" s="1"/>
  <c r="B482" i="6" s="1"/>
  <c r="A493" i="6" a="1"/>
  <c r="A493" i="6" s="1"/>
  <c r="B493" i="6" s="1"/>
  <c r="A503" i="6" a="1"/>
  <c r="A503" i="6" s="1"/>
  <c r="B503" i="6" s="1"/>
  <c r="A514" i="6" a="1"/>
  <c r="A514" i="6" s="1"/>
  <c r="B514" i="6" s="1"/>
  <c r="A525" i="6" a="1"/>
  <c r="A525" i="6" s="1"/>
  <c r="B525" i="6" s="1"/>
  <c r="A535" i="6" a="1"/>
  <c r="A535" i="6" s="1"/>
  <c r="B535" i="6" s="1"/>
  <c r="A546" i="6" a="1"/>
  <c r="A546" i="6" s="1"/>
  <c r="B546" i="6" s="1"/>
  <c r="A557" i="6" a="1"/>
  <c r="A557" i="6" s="1"/>
  <c r="B557" i="6" s="1"/>
  <c r="A567" i="6" a="1"/>
  <c r="A567" i="6" s="1"/>
  <c r="B567" i="6" s="1"/>
  <c r="A578" i="6" a="1"/>
  <c r="A578" i="6" s="1"/>
  <c r="B578" i="6" s="1"/>
  <c r="A589" i="6" a="1"/>
  <c r="A589" i="6" s="1"/>
  <c r="B589" i="6" s="1"/>
  <c r="A599" i="6" a="1"/>
  <c r="A599" i="6" s="1"/>
  <c r="B599" i="6" s="1"/>
  <c r="A610" i="6" a="1"/>
  <c r="A610" i="6" s="1"/>
  <c r="B610" i="6" s="1"/>
  <c r="A621" i="6" a="1"/>
  <c r="A621" i="6" s="1"/>
  <c r="B621" i="6" s="1"/>
  <c r="A631" i="6" a="1"/>
  <c r="A631" i="6" s="1"/>
  <c r="B631" i="6" s="1"/>
  <c r="A642" i="6" a="1"/>
  <c r="A642" i="6" s="1"/>
  <c r="B642" i="6" s="1"/>
  <c r="A653" i="6" a="1"/>
  <c r="A653" i="6" s="1"/>
  <c r="B653" i="6" s="1"/>
  <c r="A663" i="6" a="1"/>
  <c r="A663" i="6" s="1"/>
  <c r="B663" i="6" s="1"/>
  <c r="A674" i="6" a="1"/>
  <c r="A674" i="6" s="1"/>
  <c r="B674" i="6" s="1"/>
  <c r="A684" i="6" a="1"/>
  <c r="A684" i="6" s="1"/>
  <c r="B684" i="6" s="1"/>
  <c r="A692" i="6" a="1"/>
  <c r="A692" i="6" s="1"/>
  <c r="B692" i="6" s="1"/>
  <c r="A700" i="6" a="1"/>
  <c r="A700" i="6" s="1"/>
  <c r="B700" i="6" s="1"/>
  <c r="A708" i="6" a="1"/>
  <c r="A708" i="6" s="1"/>
  <c r="B708" i="6" s="1"/>
  <c r="A716" i="6" a="1"/>
  <c r="A716" i="6" s="1"/>
  <c r="B716" i="6" s="1"/>
  <c r="A724" i="6" a="1"/>
  <c r="A724" i="6" s="1"/>
  <c r="B724" i="6" s="1"/>
  <c r="A15" i="6" a="1"/>
  <c r="A15" i="6" s="1"/>
  <c r="B15" i="6" s="1"/>
  <c r="A35" i="6" a="1"/>
  <c r="A35" i="6" s="1"/>
  <c r="B35" i="6" s="1"/>
  <c r="A57" i="6" a="1"/>
  <c r="A57" i="6" s="1"/>
  <c r="B57" i="6" s="1"/>
  <c r="A79" i="6" a="1"/>
  <c r="A79" i="6" s="1"/>
  <c r="B79" i="6" s="1"/>
  <c r="A95" i="6" a="1"/>
  <c r="A95" i="6" s="1"/>
  <c r="B95" i="6" s="1"/>
  <c r="A107" i="6" a="1"/>
  <c r="A107" i="6" s="1"/>
  <c r="B107" i="6" s="1"/>
  <c r="A121" i="6" a="1"/>
  <c r="A121" i="6" s="1"/>
  <c r="B121" i="6" s="1"/>
  <c r="A134" i="6" a="1"/>
  <c r="A134" i="6" s="1"/>
  <c r="B134" i="6" s="1"/>
  <c r="A146" i="6" a="1"/>
  <c r="A146" i="6" s="1"/>
  <c r="B146" i="6" s="1"/>
  <c r="A159" i="6" a="1"/>
  <c r="A159" i="6" s="1"/>
  <c r="B159" i="6" s="1"/>
  <c r="A171" i="6" a="1"/>
  <c r="A171" i="6" s="1"/>
  <c r="B171" i="6" s="1"/>
  <c r="A185" i="6" a="1"/>
  <c r="A185" i="6" s="1"/>
  <c r="B185" i="6" s="1"/>
  <c r="A198" i="6" a="1"/>
  <c r="A198" i="6" s="1"/>
  <c r="B198" i="6" s="1"/>
  <c r="A210" i="6" a="1"/>
  <c r="A210" i="6" s="1"/>
  <c r="B210" i="6" s="1"/>
  <c r="A223" i="6" a="1"/>
  <c r="A223" i="6" s="1"/>
  <c r="B223" i="6" s="1"/>
  <c r="A235" i="6" a="1"/>
  <c r="A235" i="6" s="1"/>
  <c r="B235" i="6" s="1"/>
  <c r="A249" i="6" a="1"/>
  <c r="A249" i="6" s="1"/>
  <c r="B249" i="6" s="1"/>
  <c r="A262" i="6" a="1"/>
  <c r="A262" i="6" s="1"/>
  <c r="B262" i="6" s="1"/>
  <c r="A274" i="6" a="1"/>
  <c r="A274" i="6" s="1"/>
  <c r="B274" i="6" s="1"/>
  <c r="A287" i="6" a="1"/>
  <c r="A287" i="6" s="1"/>
  <c r="B287" i="6" s="1"/>
  <c r="A299" i="6" a="1"/>
  <c r="A299" i="6" s="1"/>
  <c r="B299" i="6" s="1"/>
  <c r="A313" i="6" a="1"/>
  <c r="A313" i="6" s="1"/>
  <c r="B313" i="6" s="1"/>
  <c r="A326" i="6" a="1"/>
  <c r="A326" i="6" s="1"/>
  <c r="B326" i="6" s="1"/>
  <c r="A338" i="6" a="1"/>
  <c r="A338" i="6" s="1"/>
  <c r="B338" i="6" s="1"/>
  <c r="A351" i="6" a="1"/>
  <c r="A351" i="6" s="1"/>
  <c r="B351" i="6" s="1"/>
  <c r="A363" i="6" a="1"/>
  <c r="A363" i="6" s="1"/>
  <c r="B363" i="6" s="1"/>
  <c r="A377" i="6" a="1"/>
  <c r="A377" i="6" s="1"/>
  <c r="B377" i="6" s="1"/>
  <c r="A387" i="6" a="1"/>
  <c r="A387" i="6" s="1"/>
  <c r="B387" i="6" s="1"/>
  <c r="A398" i="6" a="1"/>
  <c r="A398" i="6" s="1"/>
  <c r="B398" i="6" s="1"/>
  <c r="A409" i="6" a="1"/>
  <c r="A409" i="6" s="1"/>
  <c r="B409" i="6" s="1"/>
  <c r="A419" i="6" a="1"/>
  <c r="A419" i="6" s="1"/>
  <c r="B419" i="6" s="1"/>
  <c r="A430" i="6" a="1"/>
  <c r="A430" i="6" s="1"/>
  <c r="B430" i="6" s="1"/>
  <c r="A441" i="6" a="1"/>
  <c r="A441" i="6" s="1"/>
  <c r="B441" i="6" s="1"/>
  <c r="A451" i="6" a="1"/>
  <c r="A451" i="6" s="1"/>
  <c r="B451" i="6" s="1"/>
  <c r="A462" i="6" a="1"/>
  <c r="A462" i="6" s="1"/>
  <c r="B462" i="6" s="1"/>
  <c r="A473" i="6" a="1"/>
  <c r="A473" i="6" s="1"/>
  <c r="B473" i="6" s="1"/>
  <c r="A483" i="6" a="1"/>
  <c r="A483" i="6" s="1"/>
  <c r="B483" i="6" s="1"/>
  <c r="A494" i="6" a="1"/>
  <c r="A494" i="6" s="1"/>
  <c r="B494" i="6" s="1"/>
  <c r="A505" i="6" a="1"/>
  <c r="A505" i="6" s="1"/>
  <c r="B505" i="6" s="1"/>
  <c r="A515" i="6" a="1"/>
  <c r="A515" i="6" s="1"/>
  <c r="B515" i="6" s="1"/>
  <c r="A526" i="6" a="1"/>
  <c r="A526" i="6" s="1"/>
  <c r="B526" i="6" s="1"/>
  <c r="A537" i="6" a="1"/>
  <c r="A537" i="6" s="1"/>
  <c r="B537" i="6" s="1"/>
  <c r="A547" i="6" a="1"/>
  <c r="A547" i="6" s="1"/>
  <c r="B547" i="6" s="1"/>
  <c r="A558" i="6" a="1"/>
  <c r="A558" i="6" s="1"/>
  <c r="B558" i="6" s="1"/>
  <c r="A569" i="6" a="1"/>
  <c r="A569" i="6" s="1"/>
  <c r="B569" i="6" s="1"/>
  <c r="A579" i="6" a="1"/>
  <c r="A579" i="6" s="1"/>
  <c r="B579" i="6" s="1"/>
  <c r="A590" i="6" a="1"/>
  <c r="A590" i="6" s="1"/>
  <c r="B590" i="6" s="1"/>
  <c r="A601" i="6" a="1"/>
  <c r="A601" i="6" s="1"/>
  <c r="B601" i="6" s="1"/>
  <c r="A611" i="6" a="1"/>
  <c r="A611" i="6" s="1"/>
  <c r="B611" i="6" s="1"/>
  <c r="A622" i="6" a="1"/>
  <c r="A622" i="6" s="1"/>
  <c r="B622" i="6" s="1"/>
  <c r="A633" i="6" a="1"/>
  <c r="A633" i="6" s="1"/>
  <c r="B633" i="6" s="1"/>
  <c r="A643" i="6" a="1"/>
  <c r="A643" i="6" s="1"/>
  <c r="B643" i="6" s="1"/>
  <c r="A654" i="6" a="1"/>
  <c r="A654" i="6" s="1"/>
  <c r="B654" i="6" s="1"/>
  <c r="A665" i="6" a="1"/>
  <c r="A665" i="6" s="1"/>
  <c r="B665" i="6" s="1"/>
  <c r="A675" i="6" a="1"/>
  <c r="A675" i="6" s="1"/>
  <c r="B675" i="6" s="1"/>
  <c r="A685" i="6" a="1"/>
  <c r="A685" i="6" s="1"/>
  <c r="B685" i="6" s="1"/>
  <c r="A693" i="6" a="1"/>
  <c r="A693" i="6" s="1"/>
  <c r="B693" i="6" s="1"/>
  <c r="A701" i="6" a="1"/>
  <c r="A701" i="6" s="1"/>
  <c r="B701" i="6" s="1"/>
  <c r="A709" i="6" a="1"/>
  <c r="A709" i="6" s="1"/>
  <c r="B709" i="6" s="1"/>
  <c r="A717" i="6" a="1"/>
  <c r="A717" i="6" s="1"/>
  <c r="B717" i="6" s="1"/>
  <c r="A725" i="6" a="1"/>
  <c r="A725" i="6" s="1"/>
  <c r="B725" i="6" s="1"/>
  <c r="A17" i="6" a="1"/>
  <c r="A17" i="6" s="1"/>
  <c r="B17" i="6" s="1"/>
  <c r="A39" i="6" a="1"/>
  <c r="A39" i="6" s="1"/>
  <c r="B39" i="6" s="1"/>
  <c r="A59" i="6" a="1"/>
  <c r="A59" i="6" s="1"/>
  <c r="B59" i="6" s="1"/>
  <c r="A19" i="6" a="1"/>
  <c r="A19" i="6" s="1"/>
  <c r="B19" i="6" s="1"/>
  <c r="A41" i="6" a="1"/>
  <c r="A41" i="6" s="1"/>
  <c r="B41" i="6" s="1"/>
  <c r="A63" i="6" a="1"/>
  <c r="A63" i="6" s="1"/>
  <c r="B63" i="6" s="1"/>
  <c r="A83" i="6" a="1"/>
  <c r="A83" i="6" s="1"/>
  <c r="B83" i="6" s="1"/>
  <c r="A98" i="6" a="1"/>
  <c r="A98" i="6" s="1"/>
  <c r="B98" i="6" s="1"/>
  <c r="A111" i="6" a="1"/>
  <c r="A111" i="6" s="1"/>
  <c r="B111" i="6" s="1"/>
  <c r="A123" i="6" a="1"/>
  <c r="A123" i="6" s="1"/>
  <c r="B123" i="6" s="1"/>
  <c r="A137" i="6" a="1"/>
  <c r="A137" i="6" s="1"/>
  <c r="B137" i="6" s="1"/>
  <c r="A150" i="6" a="1"/>
  <c r="A150" i="6" s="1"/>
  <c r="B150" i="6" s="1"/>
  <c r="A162" i="6" a="1"/>
  <c r="A162" i="6" s="1"/>
  <c r="B162" i="6" s="1"/>
  <c r="A175" i="6" a="1"/>
  <c r="A175" i="6" s="1"/>
  <c r="B175" i="6" s="1"/>
  <c r="A187" i="6" a="1"/>
  <c r="A187" i="6" s="1"/>
  <c r="B187" i="6" s="1"/>
  <c r="A201" i="6" a="1"/>
  <c r="A201" i="6" s="1"/>
  <c r="B201" i="6" s="1"/>
  <c r="A214" i="6" a="1"/>
  <c r="A214" i="6" s="1"/>
  <c r="B214" i="6" s="1"/>
  <c r="A226" i="6" a="1"/>
  <c r="A226" i="6" s="1"/>
  <c r="B226" i="6" s="1"/>
  <c r="A239" i="6" a="1"/>
  <c r="A239" i="6" s="1"/>
  <c r="B239" i="6" s="1"/>
  <c r="A251" i="6" a="1"/>
  <c r="A251" i="6" s="1"/>
  <c r="B251" i="6" s="1"/>
  <c r="A265" i="6" a="1"/>
  <c r="A265" i="6" s="1"/>
  <c r="B265" i="6" s="1"/>
  <c r="A278" i="6" a="1"/>
  <c r="A278" i="6" s="1"/>
  <c r="B278" i="6" s="1"/>
  <c r="A290" i="6" a="1"/>
  <c r="A290" i="6" s="1"/>
  <c r="B290" i="6" s="1"/>
  <c r="A303" i="6" a="1"/>
  <c r="A303" i="6" s="1"/>
  <c r="B303" i="6" s="1"/>
  <c r="A315" i="6" a="1"/>
  <c r="A315" i="6" s="1"/>
  <c r="B315" i="6" s="1"/>
  <c r="A329" i="6" a="1"/>
  <c r="A329" i="6" s="1"/>
  <c r="B329" i="6" s="1"/>
  <c r="A342" i="6" a="1"/>
  <c r="A342" i="6" s="1"/>
  <c r="B342" i="6" s="1"/>
  <c r="A354" i="6" a="1"/>
  <c r="A354" i="6" s="1"/>
  <c r="B354" i="6" s="1"/>
  <c r="A367" i="6" a="1"/>
  <c r="A367" i="6" s="1"/>
  <c r="B367" i="6" s="1"/>
  <c r="A379" i="6" a="1"/>
  <c r="A379" i="6" s="1"/>
  <c r="B379" i="6" s="1"/>
  <c r="A390" i="6" a="1"/>
  <c r="A390" i="6" s="1"/>
  <c r="B390" i="6" s="1"/>
  <c r="A401" i="6" a="1"/>
  <c r="A401" i="6" s="1"/>
  <c r="B401" i="6" s="1"/>
  <c r="A411" i="6" a="1"/>
  <c r="A411" i="6" s="1"/>
  <c r="B411" i="6" s="1"/>
  <c r="A422" i="6" a="1"/>
  <c r="A422" i="6" s="1"/>
  <c r="B422" i="6" s="1"/>
  <c r="A433" i="6" a="1"/>
  <c r="A433" i="6" s="1"/>
  <c r="B433" i="6" s="1"/>
  <c r="A443" i="6" a="1"/>
  <c r="A443" i="6" s="1"/>
  <c r="B443" i="6" s="1"/>
  <c r="A454" i="6" a="1"/>
  <c r="A454" i="6" s="1"/>
  <c r="B454" i="6" s="1"/>
  <c r="A465" i="6" a="1"/>
  <c r="A465" i="6" s="1"/>
  <c r="B465" i="6" s="1"/>
  <c r="A475" i="6" a="1"/>
  <c r="A475" i="6" s="1"/>
  <c r="B475" i="6" s="1"/>
  <c r="A486" i="6" a="1"/>
  <c r="A486" i="6" s="1"/>
  <c r="B486" i="6" s="1"/>
  <c r="A497" i="6" a="1"/>
  <c r="A497" i="6" s="1"/>
  <c r="B497" i="6" s="1"/>
  <c r="A507" i="6" a="1"/>
  <c r="A507" i="6" s="1"/>
  <c r="B507" i="6" s="1"/>
  <c r="A518" i="6" a="1"/>
  <c r="A518" i="6" s="1"/>
  <c r="B518" i="6" s="1"/>
  <c r="A529" i="6" a="1"/>
  <c r="A529" i="6" s="1"/>
  <c r="B529" i="6" s="1"/>
  <c r="A539" i="6" a="1"/>
  <c r="A539" i="6" s="1"/>
  <c r="B539" i="6" s="1"/>
  <c r="A550" i="6" a="1"/>
  <c r="A550" i="6" s="1"/>
  <c r="B550" i="6" s="1"/>
  <c r="A561" i="6" a="1"/>
  <c r="A561" i="6" s="1"/>
  <c r="B561" i="6" s="1"/>
  <c r="A571" i="6" a="1"/>
  <c r="A571" i="6" s="1"/>
  <c r="B571" i="6" s="1"/>
  <c r="A582" i="6" a="1"/>
  <c r="A582" i="6" s="1"/>
  <c r="B582" i="6" s="1"/>
  <c r="A593" i="6" a="1"/>
  <c r="A593" i="6" s="1"/>
  <c r="B593" i="6" s="1"/>
  <c r="A603" i="6" a="1"/>
  <c r="A603" i="6" s="1"/>
  <c r="B603" i="6" s="1"/>
  <c r="A614" i="6" a="1"/>
  <c r="A614" i="6" s="1"/>
  <c r="B614" i="6" s="1"/>
  <c r="A625" i="6" a="1"/>
  <c r="A625" i="6" s="1"/>
  <c r="B625" i="6" s="1"/>
  <c r="A635" i="6" a="1"/>
  <c r="A635" i="6" s="1"/>
  <c r="B635" i="6" s="1"/>
  <c r="A646" i="6" a="1"/>
  <c r="A646" i="6" s="1"/>
  <c r="B646" i="6" s="1"/>
  <c r="A657" i="6" a="1"/>
  <c r="A657" i="6" s="1"/>
  <c r="B657" i="6" s="1"/>
  <c r="A667" i="6" a="1"/>
  <c r="A667" i="6" s="1"/>
  <c r="B667" i="6" s="1"/>
  <c r="A678" i="6" a="1"/>
  <c r="A678" i="6" s="1"/>
  <c r="B678" i="6" s="1"/>
  <c r="A687" i="6" a="1"/>
  <c r="A687" i="6" s="1"/>
  <c r="B687" i="6" s="1"/>
  <c r="A695" i="6" a="1"/>
  <c r="A695" i="6" s="1"/>
  <c r="B695" i="6" s="1"/>
  <c r="A703" i="6" a="1"/>
  <c r="A703" i="6" s="1"/>
  <c r="B703" i="6" s="1"/>
  <c r="A711" i="6" a="1"/>
  <c r="A711" i="6" s="1"/>
  <c r="B711" i="6" s="1"/>
  <c r="A719" i="6" a="1"/>
  <c r="A719" i="6" s="1"/>
  <c r="B719" i="6" s="1"/>
  <c r="A727" i="6" a="1"/>
  <c r="A727" i="6" s="1"/>
  <c r="B727" i="6" s="1"/>
  <c r="A735" i="6" a="1"/>
  <c r="A735" i="6" s="1"/>
  <c r="B735" i="6" s="1"/>
  <c r="A743" i="6" a="1"/>
  <c r="A743" i="6" s="1"/>
  <c r="B743" i="6" s="1"/>
  <c r="A751" i="6" a="1"/>
  <c r="A751" i="6" s="1"/>
  <c r="B751" i="6" s="1"/>
  <c r="A759" i="6" a="1"/>
  <c r="A759" i="6" s="1"/>
  <c r="B759" i="6" s="1"/>
  <c r="A767" i="6" a="1"/>
  <c r="A767" i="6" s="1"/>
  <c r="B767" i="6" s="1"/>
  <c r="A775" i="6" a="1"/>
  <c r="A775" i="6" s="1"/>
  <c r="B775" i="6" s="1"/>
  <c r="A783" i="6" a="1"/>
  <c r="A783" i="6" s="1"/>
  <c r="B783" i="6" s="1"/>
  <c r="A791" i="6" a="1"/>
  <c r="A791" i="6" s="1"/>
  <c r="B791" i="6" s="1"/>
  <c r="A799" i="6" a="1"/>
  <c r="A799" i="6" s="1"/>
  <c r="B799" i="6" s="1"/>
  <c r="A807" i="6" a="1"/>
  <c r="A807" i="6" s="1"/>
  <c r="B807" i="6" s="1"/>
  <c r="A815" i="6" a="1"/>
  <c r="A815" i="6" s="1"/>
  <c r="B815" i="6" s="1"/>
  <c r="A823" i="6" a="1"/>
  <c r="A823" i="6" s="1"/>
  <c r="B823" i="6" s="1"/>
  <c r="A831" i="6" a="1"/>
  <c r="A831" i="6" s="1"/>
  <c r="B831" i="6" s="1"/>
  <c r="A839" i="6" a="1"/>
  <c r="A839" i="6" s="1"/>
  <c r="B839" i="6" s="1"/>
  <c r="A847" i="6" a="1"/>
  <c r="A847" i="6" s="1"/>
  <c r="B847" i="6" s="1"/>
  <c r="A855" i="6" a="1"/>
  <c r="A855" i="6" s="1"/>
  <c r="B855" i="6" s="1"/>
  <c r="A863" i="6" a="1"/>
  <c r="A863" i="6" s="1"/>
  <c r="B863" i="6" s="1"/>
  <c r="A871" i="6" a="1"/>
  <c r="A871" i="6" s="1"/>
  <c r="B871" i="6" s="1"/>
  <c r="A879" i="6" a="1"/>
  <c r="A879" i="6" s="1"/>
  <c r="B879" i="6" s="1"/>
  <c r="A887" i="6" a="1"/>
  <c r="A887" i="6" s="1"/>
  <c r="B887" i="6" s="1"/>
  <c r="A895" i="6" a="1"/>
  <c r="A895" i="6" s="1"/>
  <c r="B895" i="6" s="1"/>
  <c r="A903" i="6" a="1"/>
  <c r="A903" i="6" s="1"/>
  <c r="B903" i="6" s="1"/>
  <c r="A911" i="6" a="1"/>
  <c r="A911" i="6" s="1"/>
  <c r="B911" i="6" s="1"/>
  <c r="A919" i="6" a="1"/>
  <c r="A919" i="6" s="1"/>
  <c r="B919" i="6" s="1"/>
  <c r="A23" i="6" a="1"/>
  <c r="A23" i="6" s="1"/>
  <c r="B23" i="6" s="1"/>
  <c r="A87" i="6" a="1"/>
  <c r="A87" i="6" s="1"/>
  <c r="B87" i="6" s="1"/>
  <c r="A114" i="6" a="1"/>
  <c r="A114" i="6" s="1"/>
  <c r="B114" i="6" s="1"/>
  <c r="A139" i="6" a="1"/>
  <c r="A139" i="6" s="1"/>
  <c r="B139" i="6" s="1"/>
  <c r="A166" i="6" a="1"/>
  <c r="A166" i="6" s="1"/>
  <c r="B166" i="6" s="1"/>
  <c r="A191" i="6" a="1"/>
  <c r="A191" i="6" s="1"/>
  <c r="B191" i="6" s="1"/>
  <c r="A217" i="6" a="1"/>
  <c r="A217" i="6" s="1"/>
  <c r="B217" i="6" s="1"/>
  <c r="A242" i="6" a="1"/>
  <c r="A242" i="6" s="1"/>
  <c r="B242" i="6" s="1"/>
  <c r="A267" i="6" a="1"/>
  <c r="A267" i="6" s="1"/>
  <c r="B267" i="6" s="1"/>
  <c r="A294" i="6" a="1"/>
  <c r="A294" i="6" s="1"/>
  <c r="B294" i="6" s="1"/>
  <c r="A319" i="6" a="1"/>
  <c r="A319" i="6" s="1"/>
  <c r="B319" i="6" s="1"/>
  <c r="A345" i="6" a="1"/>
  <c r="A345" i="6" s="1"/>
  <c r="B345" i="6" s="1"/>
  <c r="A370" i="6" a="1"/>
  <c r="A370" i="6" s="1"/>
  <c r="B370" i="6" s="1"/>
  <c r="A393" i="6" a="1"/>
  <c r="A393" i="6" s="1"/>
  <c r="B393" i="6" s="1"/>
  <c r="A414" i="6" a="1"/>
  <c r="A414" i="6" s="1"/>
  <c r="B414" i="6" s="1"/>
  <c r="A435" i="6" a="1"/>
  <c r="A435" i="6" s="1"/>
  <c r="B435" i="6" s="1"/>
  <c r="A457" i="6" a="1"/>
  <c r="A457" i="6" s="1"/>
  <c r="B457" i="6" s="1"/>
  <c r="A478" i="6" a="1"/>
  <c r="A478" i="6" s="1"/>
  <c r="B478" i="6" s="1"/>
  <c r="A499" i="6" a="1"/>
  <c r="A499" i="6" s="1"/>
  <c r="B499" i="6" s="1"/>
  <c r="A521" i="6" a="1"/>
  <c r="A521" i="6" s="1"/>
  <c r="B521" i="6" s="1"/>
  <c r="A542" i="6" a="1"/>
  <c r="A542" i="6" s="1"/>
  <c r="B542" i="6" s="1"/>
  <c r="A563" i="6" a="1"/>
  <c r="A563" i="6" s="1"/>
  <c r="B563" i="6" s="1"/>
  <c r="A585" i="6" a="1"/>
  <c r="A585" i="6" s="1"/>
  <c r="B585" i="6" s="1"/>
  <c r="A606" i="6" a="1"/>
  <c r="A606" i="6" s="1"/>
  <c r="B606" i="6" s="1"/>
  <c r="A627" i="6" a="1"/>
  <c r="A627" i="6" s="1"/>
  <c r="B627" i="6" s="1"/>
  <c r="A649" i="6" a="1"/>
  <c r="A649" i="6" s="1"/>
  <c r="B649" i="6" s="1"/>
  <c r="A670" i="6" a="1"/>
  <c r="A670" i="6" s="1"/>
  <c r="B670" i="6" s="1"/>
  <c r="A689" i="6" a="1"/>
  <c r="A689" i="6" s="1"/>
  <c r="B689" i="6" s="1"/>
  <c r="A705" i="6" a="1"/>
  <c r="A705" i="6" s="1"/>
  <c r="B705" i="6" s="1"/>
  <c r="A721" i="6" a="1"/>
  <c r="A721" i="6" s="1"/>
  <c r="B721" i="6" s="1"/>
  <c r="A734" i="6" a="1"/>
  <c r="A734" i="6" s="1"/>
  <c r="B734" i="6" s="1"/>
  <c r="A745" i="6" a="1"/>
  <c r="A745" i="6" s="1"/>
  <c r="B745" i="6" s="1"/>
  <c r="A756" i="6" a="1"/>
  <c r="A756" i="6" s="1"/>
  <c r="B756" i="6" s="1"/>
  <c r="A766" i="6" a="1"/>
  <c r="A766" i="6" s="1"/>
  <c r="B766" i="6" s="1"/>
  <c r="A777" i="6" a="1"/>
  <c r="A777" i="6" s="1"/>
  <c r="B777" i="6" s="1"/>
  <c r="A788" i="6" a="1"/>
  <c r="A788" i="6" s="1"/>
  <c r="B788" i="6" s="1"/>
  <c r="A798" i="6" a="1"/>
  <c r="A798" i="6" s="1"/>
  <c r="B798" i="6" s="1"/>
  <c r="A809" i="6" a="1"/>
  <c r="A809" i="6" s="1"/>
  <c r="B809" i="6" s="1"/>
  <c r="A820" i="6" a="1"/>
  <c r="A820" i="6" s="1"/>
  <c r="B820" i="6" s="1"/>
  <c r="A830" i="6" a="1"/>
  <c r="A830" i="6" s="1"/>
  <c r="B830" i="6" s="1"/>
  <c r="A841" i="6" a="1"/>
  <c r="A841" i="6" s="1"/>
  <c r="B841" i="6" s="1"/>
  <c r="A852" i="6" a="1"/>
  <c r="A852" i="6" s="1"/>
  <c r="B852" i="6" s="1"/>
  <c r="A862" i="6" a="1"/>
  <c r="A862" i="6" s="1"/>
  <c r="B862" i="6" s="1"/>
  <c r="A873" i="6" a="1"/>
  <c r="A873" i="6" s="1"/>
  <c r="B873" i="6" s="1"/>
  <c r="A884" i="6" a="1"/>
  <c r="A884" i="6" s="1"/>
  <c r="B884" i="6" s="1"/>
  <c r="A894" i="6" a="1"/>
  <c r="A894" i="6" s="1"/>
  <c r="B894" i="6" s="1"/>
  <c r="A905" i="6" a="1"/>
  <c r="A905" i="6" s="1"/>
  <c r="B905" i="6" s="1"/>
  <c r="A916" i="6" a="1"/>
  <c r="A916" i="6" s="1"/>
  <c r="B916" i="6" s="1"/>
  <c r="A926" i="6" a="1"/>
  <c r="A926" i="6" s="1"/>
  <c r="B926" i="6" s="1"/>
  <c r="A935" i="6" a="1"/>
  <c r="A935" i="6" s="1"/>
  <c r="B935" i="6" s="1"/>
  <c r="A944" i="6" a="1"/>
  <c r="A944" i="6" s="1"/>
  <c r="B944" i="6" s="1"/>
  <c r="A953" i="6" a="1"/>
  <c r="A953" i="6" s="1"/>
  <c r="B953" i="6" s="1"/>
  <c r="A963" i="6" a="1"/>
  <c r="A963" i="6" s="1"/>
  <c r="B963" i="6" s="1"/>
  <c r="A972" i="6" a="1"/>
  <c r="A972" i="6" s="1"/>
  <c r="B972" i="6" s="1"/>
  <c r="A980" i="6" a="1"/>
  <c r="A980" i="6" s="1"/>
  <c r="B980" i="6" s="1"/>
  <c r="A988" i="6" a="1"/>
  <c r="A988" i="6" s="1"/>
  <c r="B988" i="6" s="1"/>
  <c r="A996" i="6" a="1"/>
  <c r="A996" i="6" s="1"/>
  <c r="B996" i="6" s="1"/>
  <c r="A1004" i="6" a="1"/>
  <c r="A1004" i="6" s="1"/>
  <c r="B1004" i="6" s="1"/>
  <c r="A1012" i="6" a="1"/>
  <c r="A1012" i="6" s="1"/>
  <c r="B1012" i="6" s="1"/>
  <c r="A1020" i="6" a="1"/>
  <c r="A1020" i="6" s="1"/>
  <c r="B1020" i="6" s="1"/>
  <c r="A1028" i="6" a="1"/>
  <c r="A1028" i="6" s="1"/>
  <c r="B1028" i="6" s="1"/>
  <c r="A1036" i="6" a="1"/>
  <c r="A1036" i="6" s="1"/>
  <c r="B1036" i="6" s="1"/>
  <c r="A1044" i="6" a="1"/>
  <c r="A1044" i="6" s="1"/>
  <c r="B1044" i="6" s="1"/>
  <c r="A1052" i="6" a="1"/>
  <c r="A1052" i="6" s="1"/>
  <c r="B1052" i="6" s="1"/>
  <c r="A1060" i="6" a="1"/>
  <c r="A1060" i="6" s="1"/>
  <c r="B1060" i="6" s="1"/>
  <c r="A1068" i="6" a="1"/>
  <c r="A1068" i="6" s="1"/>
  <c r="B1068" i="6" s="1"/>
  <c r="A1076" i="6" a="1"/>
  <c r="A1076" i="6" s="1"/>
  <c r="B1076" i="6" s="1"/>
  <c r="A1084" i="6" a="1"/>
  <c r="A1084" i="6" s="1"/>
  <c r="B1084" i="6" s="1"/>
  <c r="A1092" i="6" a="1"/>
  <c r="A1092" i="6" s="1"/>
  <c r="B1092" i="6" s="1"/>
  <c r="A1100" i="6" a="1"/>
  <c r="A1100" i="6" s="1"/>
  <c r="B1100" i="6" s="1"/>
  <c r="A1108" i="6" a="1"/>
  <c r="A1108" i="6" s="1"/>
  <c r="B1108" i="6" s="1"/>
  <c r="A1116" i="6" a="1"/>
  <c r="A1116" i="6" s="1"/>
  <c r="B1116" i="6" s="1"/>
  <c r="A1124" i="6" a="1"/>
  <c r="A1124" i="6" s="1"/>
  <c r="B1124" i="6" s="1"/>
  <c r="A1132" i="6" a="1"/>
  <c r="A1132" i="6" s="1"/>
  <c r="B1132" i="6" s="1"/>
  <c r="A1140" i="6" a="1"/>
  <c r="A1140" i="6" s="1"/>
  <c r="B1140" i="6" s="1"/>
  <c r="A1148" i="6" a="1"/>
  <c r="A1148" i="6" s="1"/>
  <c r="B1148" i="6" s="1"/>
  <c r="A1156" i="6" a="1"/>
  <c r="A1156" i="6" s="1"/>
  <c r="B1156" i="6" s="1"/>
  <c r="A1164" i="6" a="1"/>
  <c r="A1164" i="6" s="1"/>
  <c r="B1164" i="6" s="1"/>
  <c r="A1172" i="6" a="1"/>
  <c r="A1172" i="6" s="1"/>
  <c r="B1172" i="6" s="1"/>
  <c r="A1180" i="6" a="1"/>
  <c r="A1180" i="6" s="1"/>
  <c r="B1180" i="6" s="1"/>
  <c r="A1188" i="6" a="1"/>
  <c r="A1188" i="6" s="1"/>
  <c r="B1188" i="6" s="1"/>
  <c r="A1196" i="6" a="1"/>
  <c r="A1196" i="6" s="1"/>
  <c r="B1196" i="6" s="1"/>
  <c r="A1204" i="6" a="1"/>
  <c r="A1204" i="6" s="1"/>
  <c r="B1204" i="6" s="1"/>
  <c r="A1212" i="6" a="1"/>
  <c r="A1212" i="6" s="1"/>
  <c r="B1212" i="6" s="1"/>
  <c r="A1220" i="6" a="1"/>
  <c r="A1220" i="6" s="1"/>
  <c r="B1220" i="6" s="1"/>
  <c r="A1228" i="6" a="1"/>
  <c r="A1228" i="6" s="1"/>
  <c r="B1228" i="6" s="1"/>
  <c r="A43" i="6" a="1"/>
  <c r="A43" i="6" s="1"/>
  <c r="B43" i="6" s="1"/>
  <c r="A97" i="6" a="1"/>
  <c r="A97" i="6" s="1"/>
  <c r="B97" i="6" s="1"/>
  <c r="A122" i="6" a="1"/>
  <c r="A122" i="6" s="1"/>
  <c r="B122" i="6" s="1"/>
  <c r="A147" i="6" a="1"/>
  <c r="A147" i="6" s="1"/>
  <c r="B147" i="6" s="1"/>
  <c r="A174" i="6" a="1"/>
  <c r="A174" i="6" s="1"/>
  <c r="B174" i="6" s="1"/>
  <c r="A199" i="6" a="1"/>
  <c r="A199" i="6" s="1"/>
  <c r="B199" i="6" s="1"/>
  <c r="A225" i="6" a="1"/>
  <c r="A225" i="6" s="1"/>
  <c r="B225" i="6" s="1"/>
  <c r="A250" i="6" a="1"/>
  <c r="A250" i="6" s="1"/>
  <c r="B250" i="6" s="1"/>
  <c r="A275" i="6" a="1"/>
  <c r="A275" i="6" s="1"/>
  <c r="B275" i="6" s="1"/>
  <c r="A302" i="6" a="1"/>
  <c r="A302" i="6" s="1"/>
  <c r="B302" i="6" s="1"/>
  <c r="A47" i="6" a="1"/>
  <c r="A47" i="6" s="1"/>
  <c r="B47" i="6" s="1"/>
  <c r="A99" i="6" a="1"/>
  <c r="A99" i="6" s="1"/>
  <c r="B99" i="6" s="1"/>
  <c r="A126" i="6" a="1"/>
  <c r="A126" i="6" s="1"/>
  <c r="B126" i="6" s="1"/>
  <c r="A151" i="6" a="1"/>
  <c r="A151" i="6" s="1"/>
  <c r="B151" i="6" s="1"/>
  <c r="A177" i="6" a="1"/>
  <c r="A177" i="6" s="1"/>
  <c r="B177" i="6" s="1"/>
  <c r="A202" i="6" a="1"/>
  <c r="A202" i="6" s="1"/>
  <c r="B202" i="6" s="1"/>
  <c r="A227" i="6" a="1"/>
  <c r="A227" i="6" s="1"/>
  <c r="B227" i="6" s="1"/>
  <c r="A254" i="6" a="1"/>
  <c r="A254" i="6" s="1"/>
  <c r="B254" i="6" s="1"/>
  <c r="A279" i="6" a="1"/>
  <c r="A279" i="6" s="1"/>
  <c r="B279" i="6" s="1"/>
  <c r="A305" i="6" a="1"/>
  <c r="A305" i="6" s="1"/>
  <c r="B305" i="6" s="1"/>
  <c r="A65" i="6" a="1"/>
  <c r="A65" i="6" s="1"/>
  <c r="B65" i="6" s="1"/>
  <c r="A102" i="6" a="1"/>
  <c r="A102" i="6" s="1"/>
  <c r="B102" i="6" s="1"/>
  <c r="A127" i="6" a="1"/>
  <c r="A127" i="6" s="1"/>
  <c r="B127" i="6" s="1"/>
  <c r="A153" i="6" a="1"/>
  <c r="A153" i="6" s="1"/>
  <c r="B153" i="6" s="1"/>
  <c r="A178" i="6" a="1"/>
  <c r="A178" i="6" s="1"/>
  <c r="B178" i="6" s="1"/>
  <c r="A203" i="6" a="1"/>
  <c r="A203" i="6" s="1"/>
  <c r="B203" i="6" s="1"/>
  <c r="A230" i="6" a="1"/>
  <c r="A230" i="6" s="1"/>
  <c r="B230" i="6" s="1"/>
  <c r="A255" i="6" a="1"/>
  <c r="A255" i="6" s="1"/>
  <c r="B255" i="6" s="1"/>
  <c r="A281" i="6" a="1"/>
  <c r="A281" i="6" s="1"/>
  <c r="B281" i="6" s="1"/>
  <c r="A306" i="6" a="1"/>
  <c r="A306" i="6" s="1"/>
  <c r="B306" i="6" s="1"/>
  <c r="A331" i="6" a="1"/>
  <c r="A331" i="6" s="1"/>
  <c r="B331" i="6" s="1"/>
  <c r="A358" i="6" a="1"/>
  <c r="A358" i="6" s="1"/>
  <c r="B358" i="6" s="1"/>
  <c r="A382" i="6" a="1"/>
  <c r="A382" i="6" s="1"/>
  <c r="B382" i="6" s="1"/>
  <c r="A403" i="6" a="1"/>
  <c r="A403" i="6" s="1"/>
  <c r="B403" i="6" s="1"/>
  <c r="A425" i="6" a="1"/>
  <c r="A425" i="6" s="1"/>
  <c r="B425" i="6" s="1"/>
  <c r="A446" i="6" a="1"/>
  <c r="A446" i="6" s="1"/>
  <c r="B446" i="6" s="1"/>
  <c r="A467" i="6" a="1"/>
  <c r="A467" i="6" s="1"/>
  <c r="B467" i="6" s="1"/>
  <c r="A489" i="6" a="1"/>
  <c r="A489" i="6" s="1"/>
  <c r="B489" i="6" s="1"/>
  <c r="A510" i="6" a="1"/>
  <c r="A510" i="6" s="1"/>
  <c r="B510" i="6" s="1"/>
  <c r="A531" i="6" a="1"/>
  <c r="A531" i="6" s="1"/>
  <c r="B531" i="6" s="1"/>
  <c r="A553" i="6" a="1"/>
  <c r="A553" i="6" s="1"/>
  <c r="B553" i="6" s="1"/>
  <c r="A574" i="6" a="1"/>
  <c r="A574" i="6" s="1"/>
  <c r="B574" i="6" s="1"/>
  <c r="A595" i="6" a="1"/>
  <c r="A595" i="6" s="1"/>
  <c r="B595" i="6" s="1"/>
  <c r="A617" i="6" a="1"/>
  <c r="A617" i="6" s="1"/>
  <c r="B617" i="6" s="1"/>
  <c r="A638" i="6" a="1"/>
  <c r="A638" i="6" s="1"/>
  <c r="B638" i="6" s="1"/>
  <c r="A659" i="6" a="1"/>
  <c r="A659" i="6" s="1"/>
  <c r="B659" i="6" s="1"/>
  <c r="A681" i="6" a="1"/>
  <c r="A681" i="6" s="1"/>
  <c r="B681" i="6" s="1"/>
  <c r="A697" i="6" a="1"/>
  <c r="A697" i="6" s="1"/>
  <c r="B697" i="6" s="1"/>
  <c r="A713" i="6" a="1"/>
  <c r="A713" i="6" s="1"/>
  <c r="B713" i="6" s="1"/>
  <c r="A729" i="6" a="1"/>
  <c r="A729" i="6" s="1"/>
  <c r="B729" i="6" s="1"/>
  <c r="A740" i="6" a="1"/>
  <c r="A740" i="6" s="1"/>
  <c r="B740" i="6" s="1"/>
  <c r="A750" i="6" a="1"/>
  <c r="A750" i="6" s="1"/>
  <c r="B750" i="6" s="1"/>
  <c r="A761" i="6" a="1"/>
  <c r="A761" i="6" s="1"/>
  <c r="B761" i="6" s="1"/>
  <c r="A772" i="6" a="1"/>
  <c r="A772" i="6" s="1"/>
  <c r="B772" i="6" s="1"/>
  <c r="A782" i="6" a="1"/>
  <c r="A782" i="6" s="1"/>
  <c r="B782" i="6" s="1"/>
  <c r="A793" i="6" a="1"/>
  <c r="A793" i="6" s="1"/>
  <c r="B793" i="6" s="1"/>
  <c r="A804" i="6" a="1"/>
  <c r="A804" i="6" s="1"/>
  <c r="B804" i="6" s="1"/>
  <c r="A814" i="6" a="1"/>
  <c r="A814" i="6" s="1"/>
  <c r="B814" i="6" s="1"/>
  <c r="A825" i="6" a="1"/>
  <c r="A825" i="6" s="1"/>
  <c r="B825" i="6" s="1"/>
  <c r="A836" i="6" a="1"/>
  <c r="A836" i="6" s="1"/>
  <c r="B836" i="6" s="1"/>
  <c r="A846" i="6" a="1"/>
  <c r="A846" i="6" s="1"/>
  <c r="B846" i="6" s="1"/>
  <c r="A857" i="6" a="1"/>
  <c r="A857" i="6" s="1"/>
  <c r="B857" i="6" s="1"/>
  <c r="A868" i="6" a="1"/>
  <c r="A868" i="6" s="1"/>
  <c r="B868" i="6" s="1"/>
  <c r="A878" i="6" a="1"/>
  <c r="A878" i="6" s="1"/>
  <c r="B878" i="6" s="1"/>
  <c r="A889" i="6" a="1"/>
  <c r="A889" i="6" s="1"/>
  <c r="B889" i="6" s="1"/>
  <c r="A900" i="6" a="1"/>
  <c r="A900" i="6" s="1"/>
  <c r="B900" i="6" s="1"/>
  <c r="A910" i="6" a="1"/>
  <c r="A910" i="6" s="1"/>
  <c r="B910" i="6" s="1"/>
  <c r="A921" i="6" a="1"/>
  <c r="A921" i="6" s="1"/>
  <c r="B921" i="6" s="1"/>
  <c r="A931" i="6" a="1"/>
  <c r="A931" i="6" s="1"/>
  <c r="B931" i="6" s="1"/>
  <c r="A940" i="6" a="1"/>
  <c r="A940" i="6" s="1"/>
  <c r="B940" i="6" s="1"/>
  <c r="A949" i="6" a="1"/>
  <c r="A949" i="6" s="1"/>
  <c r="B949" i="6" s="1"/>
  <c r="A958" i="6" a="1"/>
  <c r="A958" i="6" s="1"/>
  <c r="B958" i="6" s="1"/>
  <c r="A967" i="6" a="1"/>
  <c r="A967" i="6" s="1"/>
  <c r="B967" i="6" s="1"/>
  <c r="A976" i="6" a="1"/>
  <c r="A976" i="6" s="1"/>
  <c r="B976" i="6" s="1"/>
  <c r="A984" i="6" a="1"/>
  <c r="A984" i="6" s="1"/>
  <c r="B984" i="6" s="1"/>
  <c r="A992" i="6" a="1"/>
  <c r="A992" i="6" s="1"/>
  <c r="B992" i="6" s="1"/>
  <c r="A1000" i="6" a="1"/>
  <c r="A1000" i="6" s="1"/>
  <c r="B1000" i="6" s="1"/>
  <c r="A1008" i="6" a="1"/>
  <c r="A1008" i="6" s="1"/>
  <c r="B1008" i="6" s="1"/>
  <c r="A1016" i="6" a="1"/>
  <c r="A1016" i="6" s="1"/>
  <c r="B1016" i="6" s="1"/>
  <c r="A1024" i="6" a="1"/>
  <c r="A1024" i="6" s="1"/>
  <c r="B1024" i="6" s="1"/>
  <c r="A1032" i="6" a="1"/>
  <c r="A1032" i="6" s="1"/>
  <c r="B1032" i="6" s="1"/>
  <c r="A1040" i="6" a="1"/>
  <c r="A1040" i="6" s="1"/>
  <c r="B1040" i="6" s="1"/>
  <c r="A1048" i="6" a="1"/>
  <c r="A1048" i="6" s="1"/>
  <c r="B1048" i="6" s="1"/>
  <c r="A1056" i="6" a="1"/>
  <c r="A1056" i="6" s="1"/>
  <c r="B1056" i="6" s="1"/>
  <c r="A1064" i="6" a="1"/>
  <c r="A1064" i="6" s="1"/>
  <c r="B1064" i="6" s="1"/>
  <c r="A1072" i="6" a="1"/>
  <c r="A1072" i="6" s="1"/>
  <c r="B1072" i="6" s="1"/>
  <c r="A1080" i="6" a="1"/>
  <c r="A1080" i="6" s="1"/>
  <c r="B1080" i="6" s="1"/>
  <c r="A1088" i="6" a="1"/>
  <c r="A1088" i="6" s="1"/>
  <c r="B1088" i="6" s="1"/>
  <c r="A1096" i="6" a="1"/>
  <c r="A1096" i="6" s="1"/>
  <c r="B1096" i="6" s="1"/>
  <c r="A1104" i="6" a="1"/>
  <c r="A1104" i="6" s="1"/>
  <c r="B1104" i="6" s="1"/>
  <c r="A1112" i="6" a="1"/>
  <c r="A1112" i="6" s="1"/>
  <c r="B1112" i="6" s="1"/>
  <c r="A1120" i="6" a="1"/>
  <c r="A1120" i="6" s="1"/>
  <c r="B1120" i="6" s="1"/>
  <c r="A1128" i="6" a="1"/>
  <c r="A1128" i="6" s="1"/>
  <c r="B1128" i="6" s="1"/>
  <c r="A1136" i="6" a="1"/>
  <c r="A1136" i="6" s="1"/>
  <c r="B1136" i="6" s="1"/>
  <c r="A1144" i="6" a="1"/>
  <c r="A1144" i="6" s="1"/>
  <c r="B1144" i="6" s="1"/>
  <c r="A1152" i="6" a="1"/>
  <c r="A1152" i="6" s="1"/>
  <c r="B1152" i="6" s="1"/>
  <c r="A1160" i="6" a="1"/>
  <c r="A1160" i="6" s="1"/>
  <c r="B1160" i="6" s="1"/>
  <c r="A1168" i="6" a="1"/>
  <c r="A1168" i="6" s="1"/>
  <c r="B1168" i="6" s="1"/>
  <c r="A1176" i="6" a="1"/>
  <c r="A1176" i="6" s="1"/>
  <c r="B1176" i="6" s="1"/>
  <c r="A81" i="6" a="1"/>
  <c r="A81" i="6" s="1"/>
  <c r="B81" i="6" s="1"/>
  <c r="A110" i="6" a="1"/>
  <c r="A110" i="6" s="1"/>
  <c r="B110" i="6" s="1"/>
  <c r="A135" i="6" a="1"/>
  <c r="A135" i="6" s="1"/>
  <c r="B135" i="6" s="1"/>
  <c r="A161" i="6" a="1"/>
  <c r="A161" i="6" s="1"/>
  <c r="B161" i="6" s="1"/>
  <c r="A186" i="6" a="1"/>
  <c r="A186" i="6" s="1"/>
  <c r="B186" i="6" s="1"/>
  <c r="A211" i="6" a="1"/>
  <c r="A211" i="6" s="1"/>
  <c r="B211" i="6" s="1"/>
  <c r="A238" i="6" a="1"/>
  <c r="A238" i="6" s="1"/>
  <c r="B238" i="6" s="1"/>
  <c r="A263" i="6" a="1"/>
  <c r="A263" i="6" s="1"/>
  <c r="B263" i="6" s="1"/>
  <c r="A289" i="6" a="1"/>
  <c r="A289" i="6" s="1"/>
  <c r="B289" i="6" s="1"/>
  <c r="A314" i="6" a="1"/>
  <c r="A314" i="6" s="1"/>
  <c r="B314" i="6" s="1"/>
  <c r="A339" i="6" a="1"/>
  <c r="A339" i="6" s="1"/>
  <c r="B339" i="6" s="1"/>
  <c r="A366" i="6" a="1"/>
  <c r="A366" i="6" s="1"/>
  <c r="B366" i="6" s="1"/>
  <c r="A389" i="6" a="1"/>
  <c r="A389" i="6" s="1"/>
  <c r="B389" i="6" s="1"/>
  <c r="A410" i="6" a="1"/>
  <c r="A410" i="6" s="1"/>
  <c r="B410" i="6" s="1"/>
  <c r="A431" i="6" a="1"/>
  <c r="A431" i="6" s="1"/>
  <c r="B431" i="6" s="1"/>
  <c r="A453" i="6" a="1"/>
  <c r="A453" i="6" s="1"/>
  <c r="B453" i="6" s="1"/>
  <c r="A474" i="6" a="1"/>
  <c r="A474" i="6" s="1"/>
  <c r="B474" i="6" s="1"/>
  <c r="A495" i="6" a="1"/>
  <c r="A495" i="6" s="1"/>
  <c r="B495" i="6" s="1"/>
  <c r="A517" i="6" a="1"/>
  <c r="A517" i="6" s="1"/>
  <c r="B517" i="6" s="1"/>
  <c r="A538" i="6" a="1"/>
  <c r="A538" i="6" s="1"/>
  <c r="B538" i="6" s="1"/>
  <c r="A559" i="6" a="1"/>
  <c r="A559" i="6" s="1"/>
  <c r="B559" i="6" s="1"/>
  <c r="A581" i="6" a="1"/>
  <c r="A581" i="6" s="1"/>
  <c r="B581" i="6" s="1"/>
  <c r="A602" i="6" a="1"/>
  <c r="A602" i="6" s="1"/>
  <c r="B602" i="6" s="1"/>
  <c r="A623" i="6" a="1"/>
  <c r="A623" i="6" s="1"/>
  <c r="B623" i="6" s="1"/>
  <c r="A645" i="6" a="1"/>
  <c r="A645" i="6" s="1"/>
  <c r="B645" i="6" s="1"/>
  <c r="A666" i="6" a="1"/>
  <c r="A666" i="6" s="1"/>
  <c r="B666" i="6" s="1"/>
  <c r="A686" i="6" a="1"/>
  <c r="A686" i="6" s="1"/>
  <c r="B686" i="6" s="1"/>
  <c r="A702" i="6" a="1"/>
  <c r="A702" i="6" s="1"/>
  <c r="B702" i="6" s="1"/>
  <c r="A718" i="6" a="1"/>
  <c r="A718" i="6" s="1"/>
  <c r="B718" i="6" s="1"/>
  <c r="A732" i="6" a="1"/>
  <c r="A732" i="6" s="1"/>
  <c r="B732" i="6" s="1"/>
  <c r="A742" i="6" a="1"/>
  <c r="A742" i="6" s="1"/>
  <c r="B742" i="6" s="1"/>
  <c r="A753" i="6" a="1"/>
  <c r="A753" i="6" s="1"/>
  <c r="B753" i="6" s="1"/>
  <c r="A764" i="6" a="1"/>
  <c r="A764" i="6" s="1"/>
  <c r="B764" i="6" s="1"/>
  <c r="A774" i="6" a="1"/>
  <c r="A774" i="6" s="1"/>
  <c r="B774" i="6" s="1"/>
  <c r="A785" i="6" a="1"/>
  <c r="A785" i="6" s="1"/>
  <c r="B785" i="6" s="1"/>
  <c r="A796" i="6" a="1"/>
  <c r="A796" i="6" s="1"/>
  <c r="B796" i="6" s="1"/>
  <c r="A806" i="6" a="1"/>
  <c r="A806" i="6" s="1"/>
  <c r="B806" i="6" s="1"/>
  <c r="A817" i="6" a="1"/>
  <c r="A817" i="6" s="1"/>
  <c r="B817" i="6" s="1"/>
  <c r="A828" i="6" a="1"/>
  <c r="A828" i="6" s="1"/>
  <c r="B828" i="6" s="1"/>
  <c r="A838" i="6" a="1"/>
  <c r="A838" i="6" s="1"/>
  <c r="B838" i="6" s="1"/>
  <c r="A849" i="6" a="1"/>
  <c r="A849" i="6" s="1"/>
  <c r="B849" i="6" s="1"/>
  <c r="A860" i="6" a="1"/>
  <c r="A860" i="6" s="1"/>
  <c r="B860" i="6" s="1"/>
  <c r="A870" i="6" a="1"/>
  <c r="A870" i="6" s="1"/>
  <c r="B870" i="6" s="1"/>
  <c r="A881" i="6" a="1"/>
  <c r="A881" i="6" s="1"/>
  <c r="B881" i="6" s="1"/>
  <c r="A892" i="6" a="1"/>
  <c r="A892" i="6" s="1"/>
  <c r="B892" i="6" s="1"/>
  <c r="A902" i="6" a="1"/>
  <c r="A902" i="6" s="1"/>
  <c r="B902" i="6" s="1"/>
  <c r="A913" i="6" a="1"/>
  <c r="A913" i="6" s="1"/>
  <c r="B913" i="6" s="1"/>
  <c r="A924" i="6" a="1"/>
  <c r="A924" i="6" s="1"/>
  <c r="B924" i="6" s="1"/>
  <c r="A933" i="6" a="1"/>
  <c r="A933" i="6" s="1"/>
  <c r="B933" i="6" s="1"/>
  <c r="A942" i="6" a="1"/>
  <c r="A942" i="6" s="1"/>
  <c r="B942" i="6" s="1"/>
  <c r="A951" i="6" a="1"/>
  <c r="A951" i="6" s="1"/>
  <c r="B951" i="6" s="1"/>
  <c r="A960" i="6" a="1"/>
  <c r="A960" i="6" s="1"/>
  <c r="B960" i="6" s="1"/>
  <c r="A969" i="6" a="1"/>
  <c r="A969" i="6" s="1"/>
  <c r="B969" i="6" s="1"/>
  <c r="A978" i="6" a="1"/>
  <c r="A978" i="6" s="1"/>
  <c r="B978" i="6" s="1"/>
  <c r="A986" i="6" a="1"/>
  <c r="A986" i="6" s="1"/>
  <c r="B986" i="6" s="1"/>
  <c r="A994" i="6" a="1"/>
  <c r="A994" i="6" s="1"/>
  <c r="B994" i="6" s="1"/>
  <c r="A1002" i="6" a="1"/>
  <c r="A1002" i="6" s="1"/>
  <c r="B1002" i="6" s="1"/>
  <c r="A1010" i="6" a="1"/>
  <c r="A1010" i="6" s="1"/>
  <c r="B1010" i="6" s="1"/>
  <c r="A1018" i="6" a="1"/>
  <c r="A1018" i="6" s="1"/>
  <c r="B1018" i="6" s="1"/>
  <c r="A1026" i="6" a="1"/>
  <c r="A1026" i="6" s="1"/>
  <c r="B1026" i="6" s="1"/>
  <c r="A1034" i="6" a="1"/>
  <c r="A1034" i="6" s="1"/>
  <c r="B1034" i="6" s="1"/>
  <c r="A1042" i="6" a="1"/>
  <c r="A1042" i="6" s="1"/>
  <c r="B1042" i="6" s="1"/>
  <c r="A1050" i="6" a="1"/>
  <c r="A1050" i="6" s="1"/>
  <c r="B1050" i="6" s="1"/>
  <c r="A1058" i="6" a="1"/>
  <c r="A1058" i="6" s="1"/>
  <c r="B1058" i="6" s="1"/>
  <c r="A1066" i="6" a="1"/>
  <c r="A1066" i="6" s="1"/>
  <c r="B1066" i="6" s="1"/>
  <c r="A1074" i="6" a="1"/>
  <c r="A1074" i="6" s="1"/>
  <c r="B1074" i="6" s="1"/>
  <c r="A1082" i="6" a="1"/>
  <c r="A1082" i="6" s="1"/>
  <c r="B1082" i="6" s="1"/>
  <c r="A1090" i="6" a="1"/>
  <c r="A1090" i="6" s="1"/>
  <c r="B1090" i="6" s="1"/>
  <c r="A1098" i="6" a="1"/>
  <c r="A1098" i="6" s="1"/>
  <c r="B1098" i="6" s="1"/>
  <c r="A1106" i="6" a="1"/>
  <c r="A1106" i="6" s="1"/>
  <c r="B1106" i="6" s="1"/>
  <c r="A1114" i="6" a="1"/>
  <c r="A1114" i="6" s="1"/>
  <c r="B1114" i="6" s="1"/>
  <c r="A1122" i="6" a="1"/>
  <c r="A1122" i="6" s="1"/>
  <c r="B1122" i="6" s="1"/>
  <c r="A1130" i="6" a="1"/>
  <c r="A1130" i="6" s="1"/>
  <c r="B1130" i="6" s="1"/>
  <c r="A1138" i="6" a="1"/>
  <c r="A1138" i="6" s="1"/>
  <c r="B1138" i="6" s="1"/>
  <c r="A1146" i="6" a="1"/>
  <c r="A1146" i="6" s="1"/>
  <c r="B1146" i="6" s="1"/>
  <c r="A1154" i="6" a="1"/>
  <c r="A1154" i="6" s="1"/>
  <c r="B1154" i="6" s="1"/>
  <c r="A1162" i="6" a="1"/>
  <c r="A1162" i="6" s="1"/>
  <c r="B1162" i="6" s="1"/>
  <c r="A1170" i="6" a="1"/>
  <c r="A1170" i="6" s="1"/>
  <c r="B1170" i="6" s="1"/>
  <c r="A1178" i="6" a="1"/>
  <c r="A1178" i="6" s="1"/>
  <c r="B1178" i="6" s="1"/>
  <c r="A1186" i="6" a="1"/>
  <c r="A1186" i="6" s="1"/>
  <c r="B1186" i="6" s="1"/>
  <c r="A1194" i="6" a="1"/>
  <c r="A1194" i="6" s="1"/>
  <c r="B1194" i="6" s="1"/>
  <c r="A1202" i="6" a="1"/>
  <c r="A1202" i="6" s="1"/>
  <c r="B1202" i="6" s="1"/>
  <c r="A1210" i="6" a="1"/>
  <c r="A1210" i="6" s="1"/>
  <c r="B1210" i="6" s="1"/>
  <c r="A1218" i="6" a="1"/>
  <c r="A1218" i="6" s="1"/>
  <c r="B1218" i="6" s="1"/>
  <c r="A1226" i="6" a="1"/>
  <c r="A1226" i="6" s="1"/>
  <c r="B1226" i="6" s="1"/>
  <c r="A25" i="6" a="1"/>
  <c r="A25" i="6" s="1"/>
  <c r="B25" i="6" s="1"/>
  <c r="A138" i="6" a="1"/>
  <c r="A138" i="6" s="1"/>
  <c r="B138" i="6" s="1"/>
  <c r="A207" i="6" a="1"/>
  <c r="A207" i="6" s="1"/>
  <c r="B207" i="6" s="1"/>
  <c r="A271" i="6" a="1"/>
  <c r="A271" i="6" s="1"/>
  <c r="B271" i="6" s="1"/>
  <c r="A330" i="6" a="1"/>
  <c r="A330" i="6" s="1"/>
  <c r="B330" i="6" s="1"/>
  <c r="A374" i="6" a="1"/>
  <c r="A374" i="6" s="1"/>
  <c r="B374" i="6" s="1"/>
  <c r="A406" i="6" a="1"/>
  <c r="A406" i="6" s="1"/>
  <c r="B406" i="6" s="1"/>
  <c r="A442" i="6" a="1"/>
  <c r="A442" i="6" s="1"/>
  <c r="B442" i="6" s="1"/>
  <c r="A477" i="6" a="1"/>
  <c r="A477" i="6" s="1"/>
  <c r="B477" i="6" s="1"/>
  <c r="A509" i="6" a="1"/>
  <c r="A509" i="6" s="1"/>
  <c r="B509" i="6" s="1"/>
  <c r="A545" i="6" a="1"/>
  <c r="A545" i="6" s="1"/>
  <c r="B545" i="6" s="1"/>
  <c r="A577" i="6" a="1"/>
  <c r="A577" i="6" s="1"/>
  <c r="B577" i="6" s="1"/>
  <c r="A613" i="6" a="1"/>
  <c r="A613" i="6" s="1"/>
  <c r="B613" i="6" s="1"/>
  <c r="A647" i="6" a="1"/>
  <c r="A647" i="6" s="1"/>
  <c r="B647" i="6" s="1"/>
  <c r="A679" i="6" a="1"/>
  <c r="A679" i="6" s="1"/>
  <c r="B679" i="6" s="1"/>
  <c r="A707" i="6" a="1"/>
  <c r="A707" i="6" s="1"/>
  <c r="B707" i="6" s="1"/>
  <c r="A731" i="6" a="1"/>
  <c r="A731" i="6" s="1"/>
  <c r="B731" i="6" s="1"/>
  <c r="A748" i="6" a="1"/>
  <c r="A748" i="6" s="1"/>
  <c r="B748" i="6" s="1"/>
  <c r="A765" i="6" a="1"/>
  <c r="A765" i="6" s="1"/>
  <c r="B765" i="6" s="1"/>
  <c r="A781" i="6" a="1"/>
  <c r="A781" i="6" s="1"/>
  <c r="B781" i="6" s="1"/>
  <c r="A800" i="6" a="1"/>
  <c r="A800" i="6" s="1"/>
  <c r="B800" i="6" s="1"/>
  <c r="A816" i="6" a="1"/>
  <c r="A816" i="6" s="1"/>
  <c r="B816" i="6" s="1"/>
  <c r="A833" i="6" a="1"/>
  <c r="A833" i="6" s="1"/>
  <c r="B833" i="6" s="1"/>
  <c r="A851" i="6" a="1"/>
  <c r="A851" i="6" s="1"/>
  <c r="B851" i="6" s="1"/>
  <c r="A867" i="6" a="1"/>
  <c r="A867" i="6" s="1"/>
  <c r="B867" i="6" s="1"/>
  <c r="A885" i="6" a="1"/>
  <c r="A885" i="6" s="1"/>
  <c r="B885" i="6" s="1"/>
  <c r="A901" i="6" a="1"/>
  <c r="A901" i="6" s="1"/>
  <c r="B901" i="6" s="1"/>
  <c r="A918" i="6" a="1"/>
  <c r="A918" i="6" s="1"/>
  <c r="B918" i="6" s="1"/>
  <c r="A934" i="6" a="1"/>
  <c r="A934" i="6" s="1"/>
  <c r="B934" i="6" s="1"/>
  <c r="A948" i="6" a="1"/>
  <c r="A948" i="6" s="1"/>
  <c r="B948" i="6" s="1"/>
  <c r="A964" i="6" a="1"/>
  <c r="A964" i="6" s="1"/>
  <c r="B964" i="6" s="1"/>
  <c r="A977" i="6" a="1"/>
  <c r="A977" i="6" s="1"/>
  <c r="B977" i="6" s="1"/>
  <c r="A990" i="6" a="1"/>
  <c r="A990" i="6" s="1"/>
  <c r="B990" i="6" s="1"/>
  <c r="A1003" i="6" a="1"/>
  <c r="A1003" i="6" s="1"/>
  <c r="B1003" i="6" s="1"/>
  <c r="A1015" i="6" a="1"/>
  <c r="A1015" i="6" s="1"/>
  <c r="B1015" i="6" s="1"/>
  <c r="A1029" i="6" a="1"/>
  <c r="A1029" i="6" s="1"/>
  <c r="B1029" i="6" s="1"/>
  <c r="A1041" i="6" a="1"/>
  <c r="A1041" i="6" s="1"/>
  <c r="B1041" i="6" s="1"/>
  <c r="A1054" i="6" a="1"/>
  <c r="A1054" i="6" s="1"/>
  <c r="B1054" i="6" s="1"/>
  <c r="A1067" i="6" a="1"/>
  <c r="A1067" i="6" s="1"/>
  <c r="B1067" i="6" s="1"/>
  <c r="A1079" i="6" a="1"/>
  <c r="A1079" i="6" s="1"/>
  <c r="B1079" i="6" s="1"/>
  <c r="A1093" i="6" a="1"/>
  <c r="A1093" i="6" s="1"/>
  <c r="B1093" i="6" s="1"/>
  <c r="A1105" i="6" a="1"/>
  <c r="A1105" i="6" s="1"/>
  <c r="B1105" i="6" s="1"/>
  <c r="A1118" i="6" a="1"/>
  <c r="A1118" i="6" s="1"/>
  <c r="B1118" i="6" s="1"/>
  <c r="A1131" i="6" a="1"/>
  <c r="A1131" i="6" s="1"/>
  <c r="B1131" i="6" s="1"/>
  <c r="A1143" i="6" a="1"/>
  <c r="A1143" i="6" s="1"/>
  <c r="B1143" i="6" s="1"/>
  <c r="A1157" i="6" a="1"/>
  <c r="A1157" i="6" s="1"/>
  <c r="B1157" i="6" s="1"/>
  <c r="A1169" i="6" a="1"/>
  <c r="A1169" i="6" s="1"/>
  <c r="B1169" i="6" s="1"/>
  <c r="A1182" i="6" a="1"/>
  <c r="A1182" i="6" s="1"/>
  <c r="B1182" i="6" s="1"/>
  <c r="A1192" i="6" a="1"/>
  <c r="A1192" i="6" s="1"/>
  <c r="B1192" i="6" s="1"/>
  <c r="A1203" i="6" a="1"/>
  <c r="A1203" i="6" s="1"/>
  <c r="B1203" i="6" s="1"/>
  <c r="A1214" i="6" a="1"/>
  <c r="A1214" i="6" s="1"/>
  <c r="B1214" i="6" s="1"/>
  <c r="A1224" i="6" a="1"/>
  <c r="A1224" i="6" s="1"/>
  <c r="B1224" i="6" s="1"/>
  <c r="A1234" i="6" a="1"/>
  <c r="A1234" i="6" s="1"/>
  <c r="B1234" i="6" s="1"/>
  <c r="A1242" i="6" a="1"/>
  <c r="A1242" i="6" s="1"/>
  <c r="B1242" i="6" s="1"/>
  <c r="A1250" i="6" a="1"/>
  <c r="A1250" i="6" s="1"/>
  <c r="B1250" i="6" s="1"/>
  <c r="A1258" i="6" a="1"/>
  <c r="A1258" i="6" s="1"/>
  <c r="B1258" i="6" s="1"/>
  <c r="A1266" i="6" a="1"/>
  <c r="A1266" i="6" s="1"/>
  <c r="B1266" i="6" s="1"/>
  <c r="A1274" i="6" a="1"/>
  <c r="A1274" i="6" s="1"/>
  <c r="B1274" i="6" s="1"/>
  <c r="A1282" i="6" a="1"/>
  <c r="A1282" i="6" s="1"/>
  <c r="B1282" i="6" s="1"/>
  <c r="A1290" i="6" a="1"/>
  <c r="A1290" i="6" s="1"/>
  <c r="B1290" i="6" s="1"/>
  <c r="A1298" i="6" a="1"/>
  <c r="A1298" i="6" s="1"/>
  <c r="B1298" i="6" s="1"/>
  <c r="A1306" i="6" a="1"/>
  <c r="A1306" i="6" s="1"/>
  <c r="B1306" i="6" s="1"/>
  <c r="A1314" i="6" a="1"/>
  <c r="A1314" i="6" s="1"/>
  <c r="B1314" i="6" s="1"/>
  <c r="A1322" i="6" a="1"/>
  <c r="A1322" i="6" s="1"/>
  <c r="B1322" i="6" s="1"/>
  <c r="A1330" i="6" a="1"/>
  <c r="A1330" i="6" s="1"/>
  <c r="B1330" i="6" s="1"/>
  <c r="A1338" i="6" a="1"/>
  <c r="A1338" i="6" s="1"/>
  <c r="B1338" i="6" s="1"/>
  <c r="A1346" i="6" a="1"/>
  <c r="A1346" i="6" s="1"/>
  <c r="B1346" i="6" s="1"/>
  <c r="A1354" i="6" a="1"/>
  <c r="A1354" i="6" s="1"/>
  <c r="B1354" i="6" s="1"/>
  <c r="A1362" i="6" a="1"/>
  <c r="A1362" i="6" s="1"/>
  <c r="B1362" i="6" s="1"/>
  <c r="A1370" i="6" a="1"/>
  <c r="A1370" i="6" s="1"/>
  <c r="B1370" i="6" s="1"/>
  <c r="A1378" i="6" a="1"/>
  <c r="A1378" i="6" s="1"/>
  <c r="B1378" i="6" s="1"/>
  <c r="A1386" i="6" a="1"/>
  <c r="A1386" i="6" s="1"/>
  <c r="B1386" i="6" s="1"/>
  <c r="A1394" i="6" a="1"/>
  <c r="A1394" i="6" s="1"/>
  <c r="B1394" i="6" s="1"/>
  <c r="A1402" i="6" a="1"/>
  <c r="A1402" i="6" s="1"/>
  <c r="B1402" i="6" s="1"/>
  <c r="A1410" i="6" a="1"/>
  <c r="A1410" i="6" s="1"/>
  <c r="B1410" i="6" s="1"/>
  <c r="A1418" i="6" a="1"/>
  <c r="A1418" i="6" s="1"/>
  <c r="B1418" i="6" s="1"/>
  <c r="A1426" i="6" a="1"/>
  <c r="A1426" i="6" s="1"/>
  <c r="B1426" i="6" s="1"/>
  <c r="A1434" i="6" a="1"/>
  <c r="A1434" i="6" s="1"/>
  <c r="B1434" i="6" s="1"/>
  <c r="A1442" i="6" a="1"/>
  <c r="A1442" i="6" s="1"/>
  <c r="B1442" i="6" s="1"/>
  <c r="A1450" i="6" a="1"/>
  <c r="A1450" i="6" s="1"/>
  <c r="B1450" i="6" s="1"/>
  <c r="A1458" i="6" a="1"/>
  <c r="A1458" i="6" s="1"/>
  <c r="B1458" i="6" s="1"/>
  <c r="A1466" i="6" a="1"/>
  <c r="A1466" i="6" s="1"/>
  <c r="B1466" i="6" s="1"/>
  <c r="A1474" i="6" a="1"/>
  <c r="A1474" i="6" s="1"/>
  <c r="B1474" i="6" s="1"/>
  <c r="A1482" i="6" a="1"/>
  <c r="A1482" i="6" s="1"/>
  <c r="B1482" i="6" s="1"/>
  <c r="A1490" i="6" a="1"/>
  <c r="A1490" i="6" s="1"/>
  <c r="B1490" i="6" s="1"/>
  <c r="A1498" i="6" a="1"/>
  <c r="A1498" i="6" s="1"/>
  <c r="B1498" i="6" s="1"/>
  <c r="A1506" i="6" a="1"/>
  <c r="A1506" i="6" s="1"/>
  <c r="B1506" i="6" s="1"/>
  <c r="A86" i="6" a="1"/>
  <c r="A86" i="6" s="1"/>
  <c r="B86" i="6" s="1"/>
  <c r="A155" i="6" a="1"/>
  <c r="A155" i="6" s="1"/>
  <c r="B155" i="6" s="1"/>
  <c r="A219" i="6" a="1"/>
  <c r="A219" i="6" s="1"/>
  <c r="B219" i="6" s="1"/>
  <c r="A291" i="6" a="1"/>
  <c r="A291" i="6" s="1"/>
  <c r="B291" i="6" s="1"/>
  <c r="A343" i="6" a="1"/>
  <c r="A343" i="6" s="1"/>
  <c r="B343" i="6" s="1"/>
  <c r="A381" i="6" a="1"/>
  <c r="A381" i="6" s="1"/>
  <c r="B381" i="6" s="1"/>
  <c r="A417" i="6" a="1"/>
  <c r="A417" i="6" s="1"/>
  <c r="B417" i="6" s="1"/>
  <c r="A449" i="6" a="1"/>
  <c r="A449" i="6" s="1"/>
  <c r="B449" i="6" s="1"/>
  <c r="A485" i="6" a="1"/>
  <c r="A485" i="6" s="1"/>
  <c r="B485" i="6" s="1"/>
  <c r="A519" i="6" a="1"/>
  <c r="A519" i="6" s="1"/>
  <c r="B519" i="6" s="1"/>
  <c r="A551" i="6" a="1"/>
  <c r="A551" i="6" s="1"/>
  <c r="B551" i="6" s="1"/>
  <c r="A587" i="6" a="1"/>
  <c r="A587" i="6" s="1"/>
  <c r="B587" i="6" s="1"/>
  <c r="A619" i="6" a="1"/>
  <c r="A619" i="6" s="1"/>
  <c r="B619" i="6" s="1"/>
  <c r="A655" i="6" a="1"/>
  <c r="A655" i="6" s="1"/>
  <c r="B655" i="6" s="1"/>
  <c r="A688" i="6" a="1"/>
  <c r="A688" i="6" s="1"/>
  <c r="B688" i="6" s="1"/>
  <c r="A712" i="6" a="1"/>
  <c r="A712" i="6" s="1"/>
  <c r="B712" i="6" s="1"/>
  <c r="A736" i="6" a="1"/>
  <c r="A736" i="6" s="1"/>
  <c r="B736" i="6" s="1"/>
  <c r="A752" i="6" a="1"/>
  <c r="A752" i="6" s="1"/>
  <c r="B752" i="6" s="1"/>
  <c r="A91" i="6" a="1"/>
  <c r="A91" i="6" s="1"/>
  <c r="B91" i="6" s="1"/>
  <c r="A163" i="6" a="1"/>
  <c r="A163" i="6" s="1"/>
  <c r="B163" i="6" s="1"/>
  <c r="A233" i="6" a="1"/>
  <c r="A233" i="6" s="1"/>
  <c r="B233" i="6" s="1"/>
  <c r="A297" i="6" a="1"/>
  <c r="A297" i="6" s="1"/>
  <c r="B297" i="6" s="1"/>
  <c r="A347" i="6" a="1"/>
  <c r="A347" i="6" s="1"/>
  <c r="B347" i="6" s="1"/>
  <c r="A385" i="6" a="1"/>
  <c r="A385" i="6" s="1"/>
  <c r="B385" i="6" s="1"/>
  <c r="A421" i="6" a="1"/>
  <c r="A421" i="6" s="1"/>
  <c r="B421" i="6" s="1"/>
  <c r="A455" i="6" a="1"/>
  <c r="A455" i="6" s="1"/>
  <c r="B455" i="6" s="1"/>
  <c r="A487" i="6" a="1"/>
  <c r="A487" i="6" s="1"/>
  <c r="B487" i="6" s="1"/>
  <c r="A523" i="6" a="1"/>
  <c r="A523" i="6" s="1"/>
  <c r="B523" i="6" s="1"/>
  <c r="A555" i="6" a="1"/>
  <c r="A555" i="6" s="1"/>
  <c r="B555" i="6" s="1"/>
  <c r="A591" i="6" a="1"/>
  <c r="A591" i="6" s="1"/>
  <c r="B591" i="6" s="1"/>
  <c r="A626" i="6" a="1"/>
  <c r="A626" i="6" s="1"/>
  <c r="B626" i="6" s="1"/>
  <c r="A658" i="6" a="1"/>
  <c r="A658" i="6" s="1"/>
  <c r="B658" i="6" s="1"/>
  <c r="A691" i="6" a="1"/>
  <c r="A691" i="6" s="1"/>
  <c r="B691" i="6" s="1"/>
  <c r="A715" i="6" a="1"/>
  <c r="A715" i="6" s="1"/>
  <c r="B715" i="6" s="1"/>
  <c r="A737" i="6" a="1"/>
  <c r="A737" i="6" s="1"/>
  <c r="B737" i="6" s="1"/>
  <c r="A755" i="6" a="1"/>
  <c r="A755" i="6" s="1"/>
  <c r="B755" i="6" s="1"/>
  <c r="A105" i="6" a="1"/>
  <c r="A105" i="6" s="1"/>
  <c r="B105" i="6" s="1"/>
  <c r="A169" i="6" a="1"/>
  <c r="A169" i="6" s="1"/>
  <c r="B169" i="6" s="1"/>
  <c r="A241" i="6" a="1"/>
  <c r="A241" i="6" s="1"/>
  <c r="B241" i="6" s="1"/>
  <c r="A310" i="6" a="1"/>
  <c r="A310" i="6" s="1"/>
  <c r="B310" i="6" s="1"/>
  <c r="A353" i="6" a="1"/>
  <c r="A353" i="6" s="1"/>
  <c r="B353" i="6" s="1"/>
  <c r="A391" i="6" a="1"/>
  <c r="A391" i="6" s="1"/>
  <c r="B391" i="6" s="1"/>
  <c r="A423" i="6" a="1"/>
  <c r="A423" i="6" s="1"/>
  <c r="B423" i="6" s="1"/>
  <c r="A459" i="6" a="1"/>
  <c r="A459" i="6" s="1"/>
  <c r="B459" i="6" s="1"/>
  <c r="A491" i="6" a="1"/>
  <c r="A491" i="6" s="1"/>
  <c r="B491" i="6" s="1"/>
  <c r="A527" i="6" a="1"/>
  <c r="A527" i="6" s="1"/>
  <c r="B527" i="6" s="1"/>
  <c r="A562" i="6" a="1"/>
  <c r="A562" i="6" s="1"/>
  <c r="B562" i="6" s="1"/>
  <c r="A594" i="6" a="1"/>
  <c r="A594" i="6" s="1"/>
  <c r="B594" i="6" s="1"/>
  <c r="A630" i="6" a="1"/>
  <c r="A630" i="6" s="1"/>
  <c r="B630" i="6" s="1"/>
  <c r="A662" i="6" a="1"/>
  <c r="A662" i="6" s="1"/>
  <c r="B662" i="6" s="1"/>
  <c r="A694" i="6" a="1"/>
  <c r="A694" i="6" s="1"/>
  <c r="B694" i="6" s="1"/>
  <c r="A720" i="6" a="1"/>
  <c r="A720" i="6" s="1"/>
  <c r="B720" i="6" s="1"/>
  <c r="A739" i="6" a="1"/>
  <c r="A739" i="6" s="1"/>
  <c r="B739" i="6" s="1"/>
  <c r="A757" i="6" a="1"/>
  <c r="A757" i="6" s="1"/>
  <c r="B757" i="6" s="1"/>
  <c r="A773" i="6" a="1"/>
  <c r="A773" i="6" s="1"/>
  <c r="B773" i="6" s="1"/>
  <c r="A790" i="6" a="1"/>
  <c r="A790" i="6" s="1"/>
  <c r="B790" i="6" s="1"/>
  <c r="A808" i="6" a="1"/>
  <c r="A808" i="6" s="1"/>
  <c r="B808" i="6" s="1"/>
  <c r="A824" i="6" a="1"/>
  <c r="A824" i="6" s="1"/>
  <c r="B824" i="6" s="1"/>
  <c r="A843" i="6" a="1"/>
  <c r="A843" i="6" s="1"/>
  <c r="B843" i="6" s="1"/>
  <c r="A859" i="6" a="1"/>
  <c r="A859" i="6" s="1"/>
  <c r="B859" i="6" s="1"/>
  <c r="A876" i="6" a="1"/>
  <c r="A876" i="6" s="1"/>
  <c r="B876" i="6" s="1"/>
  <c r="A893" i="6" a="1"/>
  <c r="A893" i="6" s="1"/>
  <c r="B893" i="6" s="1"/>
  <c r="A909" i="6" a="1"/>
  <c r="A909" i="6" s="1"/>
  <c r="B909" i="6" s="1"/>
  <c r="A927" i="6" a="1"/>
  <c r="A927" i="6" s="1"/>
  <c r="B927" i="6" s="1"/>
  <c r="A941" i="6" a="1"/>
  <c r="A941" i="6" s="1"/>
  <c r="B941" i="6" s="1"/>
  <c r="A956" i="6" a="1"/>
  <c r="A956" i="6" s="1"/>
  <c r="B956" i="6" s="1"/>
  <c r="A971" i="6" a="1"/>
  <c r="A971" i="6" s="1"/>
  <c r="B971" i="6" s="1"/>
  <c r="A983" i="6" a="1"/>
  <c r="A983" i="6" s="1"/>
  <c r="B983" i="6" s="1"/>
  <c r="A997" i="6" a="1"/>
  <c r="A997" i="6" s="1"/>
  <c r="B997" i="6" s="1"/>
  <c r="A1009" i="6" a="1"/>
  <c r="A1009" i="6" s="1"/>
  <c r="B1009" i="6" s="1"/>
  <c r="A1022" i="6" a="1"/>
  <c r="A1022" i="6" s="1"/>
  <c r="B1022" i="6" s="1"/>
  <c r="A1035" i="6" a="1"/>
  <c r="A1035" i="6" s="1"/>
  <c r="B1035" i="6" s="1"/>
  <c r="A1047" i="6" a="1"/>
  <c r="A1047" i="6" s="1"/>
  <c r="B1047" i="6" s="1"/>
  <c r="A1061" i="6" a="1"/>
  <c r="A1061" i="6" s="1"/>
  <c r="B1061" i="6" s="1"/>
  <c r="A1073" i="6" a="1"/>
  <c r="A1073" i="6" s="1"/>
  <c r="B1073" i="6" s="1"/>
  <c r="A1086" i="6" a="1"/>
  <c r="A1086" i="6" s="1"/>
  <c r="B1086" i="6" s="1"/>
  <c r="A1099" i="6" a="1"/>
  <c r="A1099" i="6" s="1"/>
  <c r="B1099" i="6" s="1"/>
  <c r="A1111" i="6" a="1"/>
  <c r="A1111" i="6" s="1"/>
  <c r="B1111" i="6" s="1"/>
  <c r="A1125" i="6" a="1"/>
  <c r="A1125" i="6" s="1"/>
  <c r="B1125" i="6" s="1"/>
  <c r="A1137" i="6" a="1"/>
  <c r="A1137" i="6" s="1"/>
  <c r="B1137" i="6" s="1"/>
  <c r="A1150" i="6" a="1"/>
  <c r="A1150" i="6" s="1"/>
  <c r="B1150" i="6" s="1"/>
  <c r="A1163" i="6" a="1"/>
  <c r="A1163" i="6" s="1"/>
  <c r="B1163" i="6" s="1"/>
  <c r="A1175" i="6" a="1"/>
  <c r="A1175" i="6" s="1"/>
  <c r="B1175" i="6" s="1"/>
  <c r="A1187" i="6" a="1"/>
  <c r="A1187" i="6" s="1"/>
  <c r="B1187" i="6" s="1"/>
  <c r="A1198" i="6" a="1"/>
  <c r="A1198" i="6" s="1"/>
  <c r="B1198" i="6" s="1"/>
  <c r="A1208" i="6" a="1"/>
  <c r="A1208" i="6" s="1"/>
  <c r="B1208" i="6" s="1"/>
  <c r="A1219" i="6" a="1"/>
  <c r="A1219" i="6" s="1"/>
  <c r="B1219" i="6" s="1"/>
  <c r="A1230" i="6" a="1"/>
  <c r="A1230" i="6" s="1"/>
  <c r="B1230" i="6" s="1"/>
  <c r="A1238" i="6" a="1"/>
  <c r="A1238" i="6" s="1"/>
  <c r="B1238" i="6" s="1"/>
  <c r="A1246" i="6" a="1"/>
  <c r="A1246" i="6" s="1"/>
  <c r="B1246" i="6" s="1"/>
  <c r="A1254" i="6" a="1"/>
  <c r="A1254" i="6" s="1"/>
  <c r="B1254" i="6" s="1"/>
  <c r="A1262" i="6" a="1"/>
  <c r="A1262" i="6" s="1"/>
  <c r="B1262" i="6" s="1"/>
  <c r="A1270" i="6" a="1"/>
  <c r="A1270" i="6" s="1"/>
  <c r="B1270" i="6" s="1"/>
  <c r="A1278" i="6" a="1"/>
  <c r="A1278" i="6" s="1"/>
  <c r="B1278" i="6" s="1"/>
  <c r="A1286" i="6" a="1"/>
  <c r="A1286" i="6" s="1"/>
  <c r="B1286" i="6" s="1"/>
  <c r="A1294" i="6" a="1"/>
  <c r="A1294" i="6" s="1"/>
  <c r="B1294" i="6" s="1"/>
  <c r="A1302" i="6" a="1"/>
  <c r="A1302" i="6" s="1"/>
  <c r="B1302" i="6" s="1"/>
  <c r="A1310" i="6" a="1"/>
  <c r="A1310" i="6" s="1"/>
  <c r="B1310" i="6" s="1"/>
  <c r="A1318" i="6" a="1"/>
  <c r="A1318" i="6" s="1"/>
  <c r="B1318" i="6" s="1"/>
  <c r="A1326" i="6" a="1"/>
  <c r="A1326" i="6" s="1"/>
  <c r="B1326" i="6" s="1"/>
  <c r="A1334" i="6" a="1"/>
  <c r="A1334" i="6" s="1"/>
  <c r="B1334" i="6" s="1"/>
  <c r="A1342" i="6" a="1"/>
  <c r="A1342" i="6" s="1"/>
  <c r="B1342" i="6" s="1"/>
  <c r="A1350" i="6" a="1"/>
  <c r="A1350" i="6" s="1"/>
  <c r="B1350" i="6" s="1"/>
  <c r="A1358" i="6" a="1"/>
  <c r="A1358" i="6" s="1"/>
  <c r="B1358" i="6" s="1"/>
  <c r="A1366" i="6" a="1"/>
  <c r="A1366" i="6" s="1"/>
  <c r="B1366" i="6" s="1"/>
  <c r="A1374" i="6" a="1"/>
  <c r="A1374" i="6" s="1"/>
  <c r="B1374" i="6" s="1"/>
  <c r="A1382" i="6" a="1"/>
  <c r="A1382" i="6" s="1"/>
  <c r="B1382" i="6" s="1"/>
  <c r="A1390" i="6" a="1"/>
  <c r="A1390" i="6" s="1"/>
  <c r="B1390" i="6" s="1"/>
  <c r="A1398" i="6" a="1"/>
  <c r="A1398" i="6" s="1"/>
  <c r="B1398" i="6" s="1"/>
  <c r="A1406" i="6" a="1"/>
  <c r="A1406" i="6" s="1"/>
  <c r="B1406" i="6" s="1"/>
  <c r="A1414" i="6" a="1"/>
  <c r="A1414" i="6" s="1"/>
  <c r="B1414" i="6" s="1"/>
  <c r="A1422" i="6" a="1"/>
  <c r="A1422" i="6" s="1"/>
  <c r="B1422" i="6" s="1"/>
  <c r="A1430" i="6" a="1"/>
  <c r="A1430" i="6" s="1"/>
  <c r="B1430" i="6" s="1"/>
  <c r="A1438" i="6" a="1"/>
  <c r="A1438" i="6" s="1"/>
  <c r="B1438" i="6" s="1"/>
  <c r="A1446" i="6" a="1"/>
  <c r="A1446" i="6" s="1"/>
  <c r="B1446" i="6" s="1"/>
  <c r="A1454" i="6" a="1"/>
  <c r="A1454" i="6" s="1"/>
  <c r="B1454" i="6" s="1"/>
  <c r="A1462" i="6" a="1"/>
  <c r="A1462" i="6" s="1"/>
  <c r="B1462" i="6" s="1"/>
  <c r="A1470" i="6" a="1"/>
  <c r="A1470" i="6" s="1"/>
  <c r="B1470" i="6" s="1"/>
  <c r="A1478" i="6" a="1"/>
  <c r="A1478" i="6" s="1"/>
  <c r="B1478" i="6" s="1"/>
  <c r="A1486" i="6" a="1"/>
  <c r="A1486" i="6" s="1"/>
  <c r="B1486" i="6" s="1"/>
  <c r="A1494" i="6" a="1"/>
  <c r="A1494" i="6" s="1"/>
  <c r="B1494" i="6" s="1"/>
  <c r="A118" i="6" a="1"/>
  <c r="A118" i="6" s="1"/>
  <c r="B118" i="6" s="1"/>
  <c r="A190" i="6" a="1"/>
  <c r="A190" i="6" s="1"/>
  <c r="B190" i="6" s="1"/>
  <c r="A258" i="6" a="1"/>
  <c r="A258" i="6" s="1"/>
  <c r="B258" i="6" s="1"/>
  <c r="A322" i="6" a="1"/>
  <c r="A322" i="6" s="1"/>
  <c r="B322" i="6" s="1"/>
  <c r="A361" i="6" a="1"/>
  <c r="A361" i="6" s="1"/>
  <c r="B361" i="6" s="1"/>
  <c r="A399" i="6" a="1"/>
  <c r="A399" i="6" s="1"/>
  <c r="B399" i="6" s="1"/>
  <c r="A434" i="6" a="1"/>
  <c r="A434" i="6" s="1"/>
  <c r="B434" i="6" s="1"/>
  <c r="A466" i="6" a="1"/>
  <c r="A466" i="6" s="1"/>
  <c r="B466" i="6" s="1"/>
  <c r="A502" i="6" a="1"/>
  <c r="A502" i="6" s="1"/>
  <c r="B502" i="6" s="1"/>
  <c r="A534" i="6" a="1"/>
  <c r="A534" i="6" s="1"/>
  <c r="B534" i="6" s="1"/>
  <c r="A570" i="6" a="1"/>
  <c r="A570" i="6" s="1"/>
  <c r="B570" i="6" s="1"/>
  <c r="A605" i="6" a="1"/>
  <c r="A605" i="6" s="1"/>
  <c r="B605" i="6" s="1"/>
  <c r="A637" i="6" a="1"/>
  <c r="A637" i="6" s="1"/>
  <c r="B637" i="6" s="1"/>
  <c r="A673" i="6" a="1"/>
  <c r="A673" i="6" s="1"/>
  <c r="B673" i="6" s="1"/>
  <c r="A699" i="6" a="1"/>
  <c r="A699" i="6" s="1"/>
  <c r="B699" i="6" s="1"/>
  <c r="A726" i="6" a="1"/>
  <c r="A726" i="6" s="1"/>
  <c r="B726" i="6" s="1"/>
  <c r="A744" i="6" a="1"/>
  <c r="A744" i="6" s="1"/>
  <c r="B744" i="6" s="1"/>
  <c r="A760" i="6" a="1"/>
  <c r="A760" i="6" s="1"/>
  <c r="B760" i="6" s="1"/>
  <c r="A779" i="6" a="1"/>
  <c r="A779" i="6" s="1"/>
  <c r="B779" i="6" s="1"/>
  <c r="A795" i="6" a="1"/>
  <c r="A795" i="6" s="1"/>
  <c r="B795" i="6" s="1"/>
  <c r="A812" i="6" a="1"/>
  <c r="A812" i="6" s="1"/>
  <c r="B812" i="6" s="1"/>
  <c r="A829" i="6" a="1"/>
  <c r="A829" i="6" s="1"/>
  <c r="B829" i="6" s="1"/>
  <c r="A845" i="6" a="1"/>
  <c r="A845" i="6" s="1"/>
  <c r="B845" i="6" s="1"/>
  <c r="A864" i="6" a="1"/>
  <c r="A864" i="6" s="1"/>
  <c r="B864" i="6" s="1"/>
  <c r="A880" i="6" a="1"/>
  <c r="A880" i="6" s="1"/>
  <c r="B880" i="6" s="1"/>
  <c r="A897" i="6" a="1"/>
  <c r="A897" i="6" s="1"/>
  <c r="B897" i="6" s="1"/>
  <c r="A915" i="6" a="1"/>
  <c r="A915" i="6" s="1"/>
  <c r="B915" i="6" s="1"/>
  <c r="A929" i="6" a="1"/>
  <c r="A929" i="6" s="1"/>
  <c r="B929" i="6" s="1"/>
  <c r="A945" i="6" a="1"/>
  <c r="A945" i="6" s="1"/>
  <c r="B945" i="6" s="1"/>
  <c r="A959" i="6" a="1"/>
  <c r="A959" i="6" s="1"/>
  <c r="B959" i="6" s="1"/>
  <c r="A974" i="6" a="1"/>
  <c r="A974" i="6" s="1"/>
  <c r="B974" i="6" s="1"/>
  <c r="A987" i="6" a="1"/>
  <c r="A987" i="6" s="1"/>
  <c r="B987" i="6" s="1"/>
  <c r="A999" i="6" a="1"/>
  <c r="A999" i="6" s="1"/>
  <c r="B999" i="6" s="1"/>
  <c r="A1013" i="6" a="1"/>
  <c r="A1013" i="6" s="1"/>
  <c r="B1013" i="6" s="1"/>
  <c r="A1025" i="6" a="1"/>
  <c r="A1025" i="6" s="1"/>
  <c r="B1025" i="6" s="1"/>
  <c r="A1038" i="6" a="1"/>
  <c r="A1038" i="6" s="1"/>
  <c r="B1038" i="6" s="1"/>
  <c r="A1051" i="6" a="1"/>
  <c r="A1051" i="6" s="1"/>
  <c r="B1051" i="6" s="1"/>
  <c r="A1063" i="6" a="1"/>
  <c r="A1063" i="6" s="1"/>
  <c r="B1063" i="6" s="1"/>
  <c r="A1077" i="6" a="1"/>
  <c r="A1077" i="6" s="1"/>
  <c r="B1077" i="6" s="1"/>
  <c r="A1089" i="6" a="1"/>
  <c r="A1089" i="6" s="1"/>
  <c r="B1089" i="6" s="1"/>
  <c r="A1102" i="6" a="1"/>
  <c r="A1102" i="6" s="1"/>
  <c r="B1102" i="6" s="1"/>
  <c r="A1115" i="6" a="1"/>
  <c r="A1115" i="6" s="1"/>
  <c r="B1115" i="6" s="1"/>
  <c r="A1127" i="6" a="1"/>
  <c r="A1127" i="6" s="1"/>
  <c r="B1127" i="6" s="1"/>
  <c r="A1141" i="6" a="1"/>
  <c r="A1141" i="6" s="1"/>
  <c r="B1141" i="6" s="1"/>
  <c r="A1153" i="6" a="1"/>
  <c r="A1153" i="6" s="1"/>
  <c r="B1153" i="6" s="1"/>
  <c r="A1166" i="6" a="1"/>
  <c r="A1166" i="6" s="1"/>
  <c r="B1166" i="6" s="1"/>
  <c r="A1179" i="6" a="1"/>
  <c r="A1179" i="6" s="1"/>
  <c r="B1179" i="6" s="1"/>
  <c r="A1190" i="6" a="1"/>
  <c r="A1190" i="6" s="1"/>
  <c r="B1190" i="6" s="1"/>
  <c r="A1200" i="6" a="1"/>
  <c r="A1200" i="6" s="1"/>
  <c r="B1200" i="6" s="1"/>
  <c r="A1211" i="6" a="1"/>
  <c r="A1211" i="6" s="1"/>
  <c r="B1211" i="6" s="1"/>
  <c r="A1222" i="6" a="1"/>
  <c r="A1222" i="6" s="1"/>
  <c r="B1222" i="6" s="1"/>
  <c r="A1232" i="6" a="1"/>
  <c r="A1232" i="6" s="1"/>
  <c r="B1232" i="6" s="1"/>
  <c r="A1240" i="6" a="1"/>
  <c r="A1240" i="6" s="1"/>
  <c r="B1240" i="6" s="1"/>
  <c r="A1248" i="6" a="1"/>
  <c r="A1248" i="6" s="1"/>
  <c r="B1248" i="6" s="1"/>
  <c r="A1256" i="6" a="1"/>
  <c r="A1256" i="6" s="1"/>
  <c r="B1256" i="6" s="1"/>
  <c r="A1264" i="6" a="1"/>
  <c r="A1264" i="6" s="1"/>
  <c r="B1264" i="6" s="1"/>
  <c r="A1272" i="6" a="1"/>
  <c r="A1272" i="6" s="1"/>
  <c r="B1272" i="6" s="1"/>
  <c r="A1280" i="6" a="1"/>
  <c r="A1280" i="6" s="1"/>
  <c r="B1280" i="6" s="1"/>
  <c r="A1288" i="6" a="1"/>
  <c r="A1288" i="6" s="1"/>
  <c r="B1288" i="6" s="1"/>
  <c r="A1296" i="6" a="1"/>
  <c r="A1296" i="6" s="1"/>
  <c r="B1296" i="6" s="1"/>
  <c r="A1304" i="6" a="1"/>
  <c r="A1304" i="6" s="1"/>
  <c r="B1304" i="6" s="1"/>
  <c r="A1312" i="6" a="1"/>
  <c r="A1312" i="6" s="1"/>
  <c r="B1312" i="6" s="1"/>
  <c r="A1320" i="6" a="1"/>
  <c r="A1320" i="6" s="1"/>
  <c r="B1320" i="6" s="1"/>
  <c r="A1328" i="6" a="1"/>
  <c r="A1328" i="6" s="1"/>
  <c r="B1328" i="6" s="1"/>
  <c r="A1336" i="6" a="1"/>
  <c r="A1336" i="6" s="1"/>
  <c r="B1336" i="6" s="1"/>
  <c r="A1344" i="6" a="1"/>
  <c r="A1344" i="6" s="1"/>
  <c r="B1344" i="6" s="1"/>
  <c r="A1352" i="6" a="1"/>
  <c r="A1352" i="6" s="1"/>
  <c r="B1352" i="6" s="1"/>
  <c r="A1360" i="6" a="1"/>
  <c r="A1360" i="6" s="1"/>
  <c r="B1360" i="6" s="1"/>
  <c r="A1368" i="6" a="1"/>
  <c r="A1368" i="6" s="1"/>
  <c r="B1368" i="6" s="1"/>
  <c r="A1376" i="6" a="1"/>
  <c r="A1376" i="6" s="1"/>
  <c r="B1376" i="6" s="1"/>
  <c r="A1384" i="6" a="1"/>
  <c r="A1384" i="6" s="1"/>
  <c r="B1384" i="6" s="1"/>
  <c r="A1392" i="6" a="1"/>
  <c r="A1392" i="6" s="1"/>
  <c r="B1392" i="6" s="1"/>
  <c r="A1400" i="6" a="1"/>
  <c r="A1400" i="6" s="1"/>
  <c r="B1400" i="6" s="1"/>
  <c r="A1408" i="6" a="1"/>
  <c r="A1408" i="6" s="1"/>
  <c r="B1408" i="6" s="1"/>
  <c r="A1416" i="6" a="1"/>
  <c r="A1416" i="6" s="1"/>
  <c r="B1416" i="6" s="1"/>
  <c r="A1424" i="6" a="1"/>
  <c r="A1424" i="6" s="1"/>
  <c r="B1424" i="6" s="1"/>
  <c r="A1432" i="6" a="1"/>
  <c r="A1432" i="6" s="1"/>
  <c r="B1432" i="6" s="1"/>
  <c r="A1440" i="6" a="1"/>
  <c r="A1440" i="6" s="1"/>
  <c r="B1440" i="6" s="1"/>
  <c r="A1448" i="6" a="1"/>
  <c r="A1448" i="6" s="1"/>
  <c r="B1448" i="6" s="1"/>
  <c r="A1456" i="6" a="1"/>
  <c r="A1456" i="6" s="1"/>
  <c r="B1456" i="6" s="1"/>
  <c r="A1464" i="6" a="1"/>
  <c r="A1464" i="6" s="1"/>
  <c r="B1464" i="6" s="1"/>
  <c r="A1472" i="6" a="1"/>
  <c r="A1472" i="6" s="1"/>
  <c r="B1472" i="6" s="1"/>
  <c r="A1480" i="6" a="1"/>
  <c r="A1480" i="6" s="1"/>
  <c r="B1480" i="6" s="1"/>
  <c r="A1488" i="6" a="1"/>
  <c r="A1488" i="6" s="1"/>
  <c r="B1488" i="6" s="1"/>
  <c r="A1496" i="6" a="1"/>
  <c r="A1496" i="6" s="1"/>
  <c r="B1496" i="6" s="1"/>
  <c r="A67" i="6" a="1"/>
  <c r="A67" i="6" s="1"/>
  <c r="B67" i="6" s="1"/>
  <c r="A266" i="6" a="1"/>
  <c r="A266" i="6" s="1"/>
  <c r="B266" i="6" s="1"/>
  <c r="A395" i="6" a="1"/>
  <c r="A395" i="6" s="1"/>
  <c r="B395" i="6" s="1"/>
  <c r="A481" i="6" a="1"/>
  <c r="A481" i="6" s="1"/>
  <c r="B481" i="6" s="1"/>
  <c r="A573" i="6" a="1"/>
  <c r="A573" i="6" s="1"/>
  <c r="B573" i="6" s="1"/>
  <c r="A669" i="6" a="1"/>
  <c r="A669" i="6" s="1"/>
  <c r="B669" i="6" s="1"/>
  <c r="A733" i="6" a="1"/>
  <c r="A733" i="6" s="1"/>
  <c r="B733" i="6" s="1"/>
  <c r="A771" i="6" a="1"/>
  <c r="A771" i="6" s="1"/>
  <c r="B771" i="6" s="1"/>
  <c r="A801" i="6" a="1"/>
  <c r="A801" i="6" s="1"/>
  <c r="B801" i="6" s="1"/>
  <c r="A827" i="6" a="1"/>
  <c r="A827" i="6" s="1"/>
  <c r="B827" i="6" s="1"/>
  <c r="A854" i="6" a="1"/>
  <c r="A854" i="6" s="1"/>
  <c r="B854" i="6" s="1"/>
  <c r="A883" i="6" a="1"/>
  <c r="A883" i="6" s="1"/>
  <c r="B883" i="6" s="1"/>
  <c r="A908" i="6" a="1"/>
  <c r="A908" i="6" s="1"/>
  <c r="B908" i="6" s="1"/>
  <c r="A936" i="6" a="1"/>
  <c r="A936" i="6" s="1"/>
  <c r="B936" i="6" s="1"/>
  <c r="A957" i="6" a="1"/>
  <c r="A957" i="6" s="1"/>
  <c r="B957" i="6" s="1"/>
  <c r="A981" i="6" a="1"/>
  <c r="A981" i="6" s="1"/>
  <c r="B981" i="6" s="1"/>
  <c r="A1001" i="6" a="1"/>
  <c r="A1001" i="6" s="1"/>
  <c r="B1001" i="6" s="1"/>
  <c r="A1021" i="6" a="1"/>
  <c r="A1021" i="6" s="1"/>
  <c r="B1021" i="6" s="1"/>
  <c r="A1043" i="6" a="1"/>
  <c r="A1043" i="6" s="1"/>
  <c r="B1043" i="6" s="1"/>
  <c r="A1062" i="6" a="1"/>
  <c r="A1062" i="6" s="1"/>
  <c r="B1062" i="6" s="1"/>
  <c r="A1083" i="6" a="1"/>
  <c r="A1083" i="6" s="1"/>
  <c r="B1083" i="6" s="1"/>
  <c r="A1103" i="6" a="1"/>
  <c r="A1103" i="6" s="1"/>
  <c r="B1103" i="6" s="1"/>
  <c r="A1123" i="6" a="1"/>
  <c r="A1123" i="6" s="1"/>
  <c r="B1123" i="6" s="1"/>
  <c r="A1145" i="6" a="1"/>
  <c r="A1145" i="6" s="1"/>
  <c r="B1145" i="6" s="1"/>
  <c r="A1165" i="6" a="1"/>
  <c r="A1165" i="6" s="1"/>
  <c r="B1165" i="6" s="1"/>
  <c r="A1184" i="6" a="1"/>
  <c r="A1184" i="6" s="1"/>
  <c r="B1184" i="6" s="1"/>
  <c r="A1201" i="6" a="1"/>
  <c r="A1201" i="6" s="1"/>
  <c r="B1201" i="6" s="1"/>
  <c r="A1217" i="6" a="1"/>
  <c r="A1217" i="6" s="1"/>
  <c r="B1217" i="6" s="1"/>
  <c r="A1235" i="6" a="1"/>
  <c r="A1235" i="6" s="1"/>
  <c r="B1235" i="6" s="1"/>
  <c r="A1247" i="6" a="1"/>
  <c r="A1247" i="6" s="1"/>
  <c r="B1247" i="6" s="1"/>
  <c r="A1260" i="6" a="1"/>
  <c r="A1260" i="6" s="1"/>
  <c r="B1260" i="6" s="1"/>
  <c r="A1273" i="6" a="1"/>
  <c r="A1273" i="6" s="1"/>
  <c r="B1273" i="6" s="1"/>
  <c r="A1285" i="6" a="1"/>
  <c r="A1285" i="6" s="1"/>
  <c r="B1285" i="6" s="1"/>
  <c r="A1299" i="6" a="1"/>
  <c r="A1299" i="6" s="1"/>
  <c r="B1299" i="6" s="1"/>
  <c r="A1311" i="6" a="1"/>
  <c r="A1311" i="6" s="1"/>
  <c r="B1311" i="6" s="1"/>
  <c r="A1324" i="6" a="1"/>
  <c r="A1324" i="6" s="1"/>
  <c r="B1324" i="6" s="1"/>
  <c r="A1337" i="6" a="1"/>
  <c r="A1337" i="6" s="1"/>
  <c r="B1337" i="6" s="1"/>
  <c r="A1349" i="6" a="1"/>
  <c r="A1349" i="6" s="1"/>
  <c r="B1349" i="6" s="1"/>
  <c r="A1363" i="6" a="1"/>
  <c r="A1363" i="6" s="1"/>
  <c r="B1363" i="6" s="1"/>
  <c r="A1375" i="6" a="1"/>
  <c r="A1375" i="6" s="1"/>
  <c r="B1375" i="6" s="1"/>
  <c r="A1388" i="6" a="1"/>
  <c r="A1388" i="6" s="1"/>
  <c r="B1388" i="6" s="1"/>
  <c r="A1401" i="6" a="1"/>
  <c r="A1401" i="6" s="1"/>
  <c r="B1401" i="6" s="1"/>
  <c r="A1413" i="6" a="1"/>
  <c r="A1413" i="6" s="1"/>
  <c r="B1413" i="6" s="1"/>
  <c r="A1427" i="6" a="1"/>
  <c r="A1427" i="6" s="1"/>
  <c r="B1427" i="6" s="1"/>
  <c r="A1439" i="6" a="1"/>
  <c r="A1439" i="6" s="1"/>
  <c r="B1439" i="6" s="1"/>
  <c r="A1452" i="6" a="1"/>
  <c r="A1452" i="6" s="1"/>
  <c r="B1452" i="6" s="1"/>
  <c r="A1465" i="6" a="1"/>
  <c r="A1465" i="6" s="1"/>
  <c r="B1465" i="6" s="1"/>
  <c r="A1477" i="6" a="1"/>
  <c r="A1477" i="6" s="1"/>
  <c r="B1477" i="6" s="1"/>
  <c r="A1491" i="6" a="1"/>
  <c r="A1491" i="6" s="1"/>
  <c r="B1491" i="6" s="1"/>
  <c r="A1502" i="6" a="1"/>
  <c r="A1502" i="6" s="1"/>
  <c r="B1502" i="6" s="1"/>
  <c r="A1511" i="6" a="1"/>
  <c r="A1511" i="6" s="1"/>
  <c r="B1511" i="6" s="1"/>
  <c r="A1519" i="6" a="1"/>
  <c r="A1519" i="6" s="1"/>
  <c r="B1519" i="6" s="1"/>
  <c r="A1527" i="6" a="1"/>
  <c r="A1527" i="6" s="1"/>
  <c r="B1527" i="6" s="1"/>
  <c r="A1535" i="6" a="1"/>
  <c r="A1535" i="6" s="1"/>
  <c r="B1535" i="6" s="1"/>
  <c r="A1543" i="6" a="1"/>
  <c r="A1543" i="6" s="1"/>
  <c r="B1543" i="6" s="1"/>
  <c r="A1551" i="6" a="1"/>
  <c r="A1551" i="6" s="1"/>
  <c r="B1551" i="6" s="1"/>
  <c r="A1559" i="6" a="1"/>
  <c r="A1559" i="6" s="1"/>
  <c r="B1559" i="6" s="1"/>
  <c r="A1567" i="6" a="1"/>
  <c r="A1567" i="6" s="1"/>
  <c r="B1567" i="6" s="1"/>
  <c r="A1575" i="6" a="1"/>
  <c r="A1575" i="6" s="1"/>
  <c r="B1575" i="6" s="1"/>
  <c r="A1583" i="6" a="1"/>
  <c r="A1583" i="6" s="1"/>
  <c r="B1583" i="6" s="1"/>
  <c r="A1591" i="6" a="1"/>
  <c r="A1591" i="6" s="1"/>
  <c r="B1591" i="6" s="1"/>
  <c r="A1599" i="6" a="1"/>
  <c r="A1599" i="6" s="1"/>
  <c r="B1599" i="6" s="1"/>
  <c r="A1607" i="6" a="1"/>
  <c r="A1607" i="6" s="1"/>
  <c r="B1607" i="6" s="1"/>
  <c r="A1615" i="6" a="1"/>
  <c r="A1615" i="6" s="1"/>
  <c r="B1615" i="6" s="1"/>
  <c r="A1623" i="6" a="1"/>
  <c r="A1623" i="6" s="1"/>
  <c r="B1623" i="6" s="1"/>
  <c r="A1631" i="6" a="1"/>
  <c r="A1631" i="6" s="1"/>
  <c r="B1631" i="6" s="1"/>
  <c r="A1639" i="6" a="1"/>
  <c r="A1639" i="6" s="1"/>
  <c r="B1639" i="6" s="1"/>
  <c r="A1647" i="6" a="1"/>
  <c r="A1647" i="6" s="1"/>
  <c r="B1647" i="6" s="1"/>
  <c r="A1655" i="6" a="1"/>
  <c r="A1655" i="6" s="1"/>
  <c r="B1655" i="6" s="1"/>
  <c r="A1663" i="6" a="1"/>
  <c r="A1663" i="6" s="1"/>
  <c r="B1663" i="6" s="1"/>
  <c r="A1671" i="6" a="1"/>
  <c r="A1671" i="6" s="1"/>
  <c r="B1671" i="6" s="1"/>
  <c r="A1679" i="6" a="1"/>
  <c r="A1679" i="6" s="1"/>
  <c r="B1679" i="6" s="1"/>
  <c r="A1687" i="6" a="1"/>
  <c r="A1687" i="6" s="1"/>
  <c r="B1687" i="6" s="1"/>
  <c r="A1695" i="6" a="1"/>
  <c r="A1695" i="6" s="1"/>
  <c r="B1695" i="6" s="1"/>
  <c r="A1703" i="6" a="1"/>
  <c r="A1703" i="6" s="1"/>
  <c r="B1703" i="6" s="1"/>
  <c r="A1711" i="6" a="1"/>
  <c r="A1711" i="6" s="1"/>
  <c r="B1711" i="6" s="1"/>
  <c r="A1719" i="6" a="1"/>
  <c r="A1719" i="6" s="1"/>
  <c r="B1719" i="6" s="1"/>
  <c r="A1727" i="6" a="1"/>
  <c r="A1727" i="6" s="1"/>
  <c r="B1727" i="6" s="1"/>
  <c r="A1735" i="6" a="1"/>
  <c r="A1735" i="6" s="1"/>
  <c r="B1735" i="6" s="1"/>
  <c r="A1743" i="6" a="1"/>
  <c r="A1743" i="6" s="1"/>
  <c r="B1743" i="6" s="1"/>
  <c r="A1751" i="6" a="1"/>
  <c r="A1751" i="6" s="1"/>
  <c r="B1751" i="6" s="1"/>
  <c r="A1759" i="6" a="1"/>
  <c r="A1759" i="6" s="1"/>
  <c r="B1759" i="6" s="1"/>
  <c r="A1767" i="6" a="1"/>
  <c r="A1767" i="6" s="1"/>
  <c r="B1767" i="6" s="1"/>
  <c r="A1775" i="6" a="1"/>
  <c r="A1775" i="6" s="1"/>
  <c r="B1775" i="6" s="1"/>
  <c r="A1783" i="6" a="1"/>
  <c r="A1783" i="6" s="1"/>
  <c r="B1783" i="6" s="1"/>
  <c r="A1791" i="6" a="1"/>
  <c r="A1791" i="6" s="1"/>
  <c r="B1791" i="6" s="1"/>
  <c r="A1799" i="6" a="1"/>
  <c r="A1799" i="6" s="1"/>
  <c r="B1799" i="6" s="1"/>
  <c r="A1807" i="6" a="1"/>
  <c r="A1807" i="6" s="1"/>
  <c r="B1807" i="6" s="1"/>
  <c r="A1815" i="6" a="1"/>
  <c r="A1815" i="6" s="1"/>
  <c r="B1815" i="6" s="1"/>
  <c r="A1823" i="6" a="1"/>
  <c r="A1823" i="6" s="1"/>
  <c r="B1823" i="6" s="1"/>
  <c r="A1831" i="6" a="1"/>
  <c r="A1831" i="6" s="1"/>
  <c r="B1831" i="6" s="1"/>
  <c r="A1839" i="6" a="1"/>
  <c r="A1839" i="6" s="1"/>
  <c r="B1839" i="6" s="1"/>
  <c r="A1847" i="6" a="1"/>
  <c r="A1847" i="6" s="1"/>
  <c r="B1847" i="6" s="1"/>
  <c r="A1855" i="6" a="1"/>
  <c r="A1855" i="6" s="1"/>
  <c r="B1855" i="6" s="1"/>
  <c r="A1863" i="6" a="1"/>
  <c r="A1863" i="6" s="1"/>
  <c r="B1863" i="6" s="1"/>
  <c r="A1871" i="6" a="1"/>
  <c r="A1871" i="6" s="1"/>
  <c r="B1871" i="6" s="1"/>
  <c r="A1879" i="6" a="1"/>
  <c r="A1879" i="6" s="1"/>
  <c r="B1879" i="6" s="1"/>
  <c r="A1887" i="6" a="1"/>
  <c r="A1887" i="6" s="1"/>
  <c r="B1887" i="6" s="1"/>
  <c r="A1895" i="6" a="1"/>
  <c r="A1895" i="6" s="1"/>
  <c r="B1895" i="6" s="1"/>
  <c r="A1903" i="6" a="1"/>
  <c r="A1903" i="6" s="1"/>
  <c r="B1903" i="6" s="1"/>
  <c r="A1911" i="6" a="1"/>
  <c r="A1911" i="6" s="1"/>
  <c r="B1911" i="6" s="1"/>
  <c r="A1919" i="6" a="1"/>
  <c r="A1919" i="6" s="1"/>
  <c r="B1919" i="6" s="1"/>
  <c r="A1927" i="6" a="1"/>
  <c r="A1927" i="6" s="1"/>
  <c r="B1927" i="6" s="1"/>
  <c r="A1935" i="6" a="1"/>
  <c r="A1935" i="6" s="1"/>
  <c r="B1935" i="6" s="1"/>
  <c r="A1943" i="6" a="1"/>
  <c r="A1943" i="6" s="1"/>
  <c r="B1943" i="6" s="1"/>
  <c r="A1951" i="6" a="1"/>
  <c r="A1951" i="6" s="1"/>
  <c r="B1951" i="6" s="1"/>
  <c r="A1959" i="6" a="1"/>
  <c r="A1959" i="6" s="1"/>
  <c r="B1959" i="6" s="1"/>
  <c r="A1967" i="6" a="1"/>
  <c r="A1967" i="6" s="1"/>
  <c r="B1967" i="6" s="1"/>
  <c r="A1975" i="6" a="1"/>
  <c r="A1975" i="6" s="1"/>
  <c r="B1975" i="6" s="1"/>
  <c r="A1983" i="6" a="1"/>
  <c r="A1983" i="6" s="1"/>
  <c r="B1983" i="6" s="1"/>
  <c r="A1991" i="6" a="1"/>
  <c r="A1991" i="6" s="1"/>
  <c r="B1991" i="6" s="1"/>
  <c r="A1999" i="6" a="1"/>
  <c r="A1999" i="6" s="1"/>
  <c r="B1999" i="6" s="1"/>
  <c r="A2007" i="6" a="1"/>
  <c r="A2007" i="6" s="1"/>
  <c r="B2007" i="6" s="1"/>
  <c r="A2015" i="6" a="1"/>
  <c r="A2015" i="6" s="1"/>
  <c r="B2015" i="6" s="1"/>
  <c r="A2023" i="6" a="1"/>
  <c r="A2023" i="6" s="1"/>
  <c r="B2023" i="6" s="1"/>
  <c r="A2031" i="6" a="1"/>
  <c r="A2031" i="6" s="1"/>
  <c r="B2031" i="6" s="1"/>
  <c r="A113" i="6" a="1"/>
  <c r="A113" i="6" s="1"/>
  <c r="B113" i="6" s="1"/>
  <c r="A283" i="6" a="1"/>
  <c r="A283" i="6" s="1"/>
  <c r="B283" i="6" s="1"/>
  <c r="A130" i="6" a="1"/>
  <c r="A130" i="6" s="1"/>
  <c r="B130" i="6" s="1"/>
  <c r="A318" i="6" a="1"/>
  <c r="A318" i="6" s="1"/>
  <c r="B318" i="6" s="1"/>
  <c r="A413" i="6" a="1"/>
  <c r="A413" i="6" s="1"/>
  <c r="B413" i="6" s="1"/>
  <c r="A506" i="6" a="1"/>
  <c r="A506" i="6" s="1"/>
  <c r="B506" i="6" s="1"/>
  <c r="A598" i="6" a="1"/>
  <c r="A598" i="6" s="1"/>
  <c r="B598" i="6" s="1"/>
  <c r="A683" i="6" a="1"/>
  <c r="A683" i="6" s="1"/>
  <c r="B683" i="6" s="1"/>
  <c r="A747" i="6" a="1"/>
  <c r="A747" i="6" s="1"/>
  <c r="B747" i="6" s="1"/>
  <c r="A780" i="6" a="1"/>
  <c r="A780" i="6" s="1"/>
  <c r="B780" i="6" s="1"/>
  <c r="A805" i="6" a="1"/>
  <c r="A805" i="6" s="1"/>
  <c r="B805" i="6" s="1"/>
  <c r="A835" i="6" a="1"/>
  <c r="A835" i="6" s="1"/>
  <c r="B835" i="6" s="1"/>
  <c r="A861" i="6" a="1"/>
  <c r="A861" i="6" s="1"/>
  <c r="B861" i="6" s="1"/>
  <c r="A888" i="6" a="1"/>
  <c r="A888" i="6" s="1"/>
  <c r="B888" i="6" s="1"/>
  <c r="A917" i="6" a="1"/>
  <c r="A917" i="6" s="1"/>
  <c r="B917" i="6" s="1"/>
  <c r="A939" i="6" a="1"/>
  <c r="A939" i="6" s="1"/>
  <c r="B939" i="6" s="1"/>
  <c r="A965" i="6" a="1"/>
  <c r="A965" i="6" s="1"/>
  <c r="B965" i="6" s="1"/>
  <c r="A985" i="6" a="1"/>
  <c r="A985" i="6" s="1"/>
  <c r="B985" i="6" s="1"/>
  <c r="A1006" i="6" a="1"/>
  <c r="A1006" i="6" s="1"/>
  <c r="B1006" i="6" s="1"/>
  <c r="A1027" i="6" a="1"/>
  <c r="A1027" i="6" s="1"/>
  <c r="B1027" i="6" s="1"/>
  <c r="A1046" i="6" a="1"/>
  <c r="A1046" i="6" s="1"/>
  <c r="B1046" i="6" s="1"/>
  <c r="A1069" i="6" a="1"/>
  <c r="A1069" i="6" s="1"/>
  <c r="B1069" i="6" s="1"/>
  <c r="A1087" i="6" a="1"/>
  <c r="A1087" i="6" s="1"/>
  <c r="B1087" i="6" s="1"/>
  <c r="A1109" i="6" a="1"/>
  <c r="A1109" i="6" s="1"/>
  <c r="B1109" i="6" s="1"/>
  <c r="A1129" i="6" a="1"/>
  <c r="A1129" i="6" s="1"/>
  <c r="B1129" i="6" s="1"/>
  <c r="A1149" i="6" a="1"/>
  <c r="A1149" i="6" s="1"/>
  <c r="B1149" i="6" s="1"/>
  <c r="A1171" i="6" a="1"/>
  <c r="A1171" i="6" s="1"/>
  <c r="B1171" i="6" s="1"/>
  <c r="A1189" i="6" a="1"/>
  <c r="A1189" i="6" s="1"/>
  <c r="B1189" i="6" s="1"/>
  <c r="A1206" i="6" a="1"/>
  <c r="A1206" i="6" s="1"/>
  <c r="B1206" i="6" s="1"/>
  <c r="A1223" i="6" a="1"/>
  <c r="A1223" i="6" s="1"/>
  <c r="B1223" i="6" s="1"/>
  <c r="A1237" i="6" a="1"/>
  <c r="A1237" i="6" s="1"/>
  <c r="B1237" i="6" s="1"/>
  <c r="A1251" i="6" a="1"/>
  <c r="A1251" i="6" s="1"/>
  <c r="B1251" i="6" s="1"/>
  <c r="A1263" i="6" a="1"/>
  <c r="A1263" i="6" s="1"/>
  <c r="B1263" i="6" s="1"/>
  <c r="A1276" i="6" a="1"/>
  <c r="A1276" i="6" s="1"/>
  <c r="B1276" i="6" s="1"/>
  <c r="A1289" i="6" a="1"/>
  <c r="A1289" i="6" s="1"/>
  <c r="B1289" i="6" s="1"/>
  <c r="A1301" i="6" a="1"/>
  <c r="A1301" i="6" s="1"/>
  <c r="B1301" i="6" s="1"/>
  <c r="A1315" i="6" a="1"/>
  <c r="A1315" i="6" s="1"/>
  <c r="B1315" i="6" s="1"/>
  <c r="A1327" i="6" a="1"/>
  <c r="A1327" i="6" s="1"/>
  <c r="B1327" i="6" s="1"/>
  <c r="A1340" i="6" a="1"/>
  <c r="A1340" i="6" s="1"/>
  <c r="B1340" i="6" s="1"/>
  <c r="A1353" i="6" a="1"/>
  <c r="A1353" i="6" s="1"/>
  <c r="B1353" i="6" s="1"/>
  <c r="A1365" i="6" a="1"/>
  <c r="A1365" i="6" s="1"/>
  <c r="B1365" i="6" s="1"/>
  <c r="A1379" i="6" a="1"/>
  <c r="A1379" i="6" s="1"/>
  <c r="B1379" i="6" s="1"/>
  <c r="A1391" i="6" a="1"/>
  <c r="A1391" i="6" s="1"/>
  <c r="B1391" i="6" s="1"/>
  <c r="A1404" i="6" a="1"/>
  <c r="A1404" i="6" s="1"/>
  <c r="B1404" i="6" s="1"/>
  <c r="A1417" i="6" a="1"/>
  <c r="A1417" i="6" s="1"/>
  <c r="B1417" i="6" s="1"/>
  <c r="A1429" i="6" a="1"/>
  <c r="A1429" i="6" s="1"/>
  <c r="B1429" i="6" s="1"/>
  <c r="A1443" i="6" a="1"/>
  <c r="A1443" i="6" s="1"/>
  <c r="B1443" i="6" s="1"/>
  <c r="A1455" i="6" a="1"/>
  <c r="A1455" i="6" s="1"/>
  <c r="B1455" i="6" s="1"/>
  <c r="A1468" i="6" a="1"/>
  <c r="A1468" i="6" s="1"/>
  <c r="B1468" i="6" s="1"/>
  <c r="A1481" i="6" a="1"/>
  <c r="A1481" i="6" s="1"/>
  <c r="B1481" i="6" s="1"/>
  <c r="A1493" i="6" a="1"/>
  <c r="A1493" i="6" s="1"/>
  <c r="B1493" i="6" s="1"/>
  <c r="A1504" i="6" a="1"/>
  <c r="A1504" i="6" s="1"/>
  <c r="B1504" i="6" s="1"/>
  <c r="A1513" i="6" a="1"/>
  <c r="A1513" i="6" s="1"/>
  <c r="B1513" i="6" s="1"/>
  <c r="A1521" i="6" a="1"/>
  <c r="A1521" i="6" s="1"/>
  <c r="B1521" i="6" s="1"/>
  <c r="A1529" i="6" a="1"/>
  <c r="A1529" i="6" s="1"/>
  <c r="B1529" i="6" s="1"/>
  <c r="A1537" i="6" a="1"/>
  <c r="A1537" i="6" s="1"/>
  <c r="B1537" i="6" s="1"/>
  <c r="A1545" i="6" a="1"/>
  <c r="A1545" i="6" s="1"/>
  <c r="B1545" i="6" s="1"/>
  <c r="A1553" i="6" a="1"/>
  <c r="A1553" i="6" s="1"/>
  <c r="B1553" i="6" s="1"/>
  <c r="A1561" i="6" a="1"/>
  <c r="A1561" i="6" s="1"/>
  <c r="B1561" i="6" s="1"/>
  <c r="A1569" i="6" a="1"/>
  <c r="A1569" i="6" s="1"/>
  <c r="B1569" i="6" s="1"/>
  <c r="A1577" i="6" a="1"/>
  <c r="A1577" i="6" s="1"/>
  <c r="B1577" i="6" s="1"/>
  <c r="A1585" i="6" a="1"/>
  <c r="A1585" i="6" s="1"/>
  <c r="B1585" i="6" s="1"/>
  <c r="A1593" i="6" a="1"/>
  <c r="A1593" i="6" s="1"/>
  <c r="B1593" i="6" s="1"/>
  <c r="A1601" i="6" a="1"/>
  <c r="A1601" i="6" s="1"/>
  <c r="B1601" i="6" s="1"/>
  <c r="A1609" i="6" a="1"/>
  <c r="A1609" i="6" s="1"/>
  <c r="B1609" i="6" s="1"/>
  <c r="A1617" i="6" a="1"/>
  <c r="A1617" i="6" s="1"/>
  <c r="B1617" i="6" s="1"/>
  <c r="A1625" i="6" a="1"/>
  <c r="A1625" i="6" s="1"/>
  <c r="B1625" i="6" s="1"/>
  <c r="A1633" i="6" a="1"/>
  <c r="A1633" i="6" s="1"/>
  <c r="B1633" i="6" s="1"/>
  <c r="A1641" i="6" a="1"/>
  <c r="A1641" i="6" s="1"/>
  <c r="B1641" i="6" s="1"/>
  <c r="A1649" i="6" a="1"/>
  <c r="A1649" i="6" s="1"/>
  <c r="B1649" i="6" s="1"/>
  <c r="A1657" i="6" a="1"/>
  <c r="A1657" i="6" s="1"/>
  <c r="B1657" i="6" s="1"/>
  <c r="A1665" i="6" a="1"/>
  <c r="A1665" i="6" s="1"/>
  <c r="B1665" i="6" s="1"/>
  <c r="A1673" i="6" a="1"/>
  <c r="A1673" i="6" s="1"/>
  <c r="B1673" i="6" s="1"/>
  <c r="A1681" i="6" a="1"/>
  <c r="A1681" i="6" s="1"/>
  <c r="B1681" i="6" s="1"/>
  <c r="A1689" i="6" a="1"/>
  <c r="A1689" i="6" s="1"/>
  <c r="B1689" i="6" s="1"/>
  <c r="A1697" i="6" a="1"/>
  <c r="A1697" i="6" s="1"/>
  <c r="B1697" i="6" s="1"/>
  <c r="A1705" i="6" a="1"/>
  <c r="A1705" i="6" s="1"/>
  <c r="B1705" i="6" s="1"/>
  <c r="A1713" i="6" a="1"/>
  <c r="A1713" i="6" s="1"/>
  <c r="B1713" i="6" s="1"/>
  <c r="A1721" i="6" a="1"/>
  <c r="A1721" i="6" s="1"/>
  <c r="B1721" i="6" s="1"/>
  <c r="A1729" i="6" a="1"/>
  <c r="A1729" i="6" s="1"/>
  <c r="B1729" i="6" s="1"/>
  <c r="A1737" i="6" a="1"/>
  <c r="A1737" i="6" s="1"/>
  <c r="B1737" i="6" s="1"/>
  <c r="A1745" i="6" a="1"/>
  <c r="A1745" i="6" s="1"/>
  <c r="B1745" i="6" s="1"/>
  <c r="A1753" i="6" a="1"/>
  <c r="A1753" i="6" s="1"/>
  <c r="B1753" i="6" s="1"/>
  <c r="A1761" i="6" a="1"/>
  <c r="A1761" i="6" s="1"/>
  <c r="B1761" i="6" s="1"/>
  <c r="A1769" i="6" a="1"/>
  <c r="A1769" i="6" s="1"/>
  <c r="B1769" i="6" s="1"/>
  <c r="A1777" i="6" a="1"/>
  <c r="A1777" i="6" s="1"/>
  <c r="B1777" i="6" s="1"/>
  <c r="A143" i="6" a="1"/>
  <c r="A143" i="6" s="1"/>
  <c r="B143" i="6" s="1"/>
  <c r="A327" i="6" a="1"/>
  <c r="A327" i="6" s="1"/>
  <c r="B327" i="6" s="1"/>
  <c r="A427" i="6" a="1"/>
  <c r="A427" i="6" s="1"/>
  <c r="B427" i="6" s="1"/>
  <c r="A513" i="6" a="1"/>
  <c r="A513" i="6" s="1"/>
  <c r="B513" i="6" s="1"/>
  <c r="A609" i="6" a="1"/>
  <c r="A609" i="6" s="1"/>
  <c r="B609" i="6" s="1"/>
  <c r="A696" i="6" a="1"/>
  <c r="A696" i="6" s="1"/>
  <c r="B696" i="6" s="1"/>
  <c r="A749" i="6" a="1"/>
  <c r="A749" i="6" s="1"/>
  <c r="B749" i="6" s="1"/>
  <c r="A784" i="6" a="1"/>
  <c r="A784" i="6" s="1"/>
  <c r="B784" i="6" s="1"/>
  <c r="A811" i="6" a="1"/>
  <c r="A811" i="6" s="1"/>
  <c r="B811" i="6" s="1"/>
  <c r="A837" i="6" a="1"/>
  <c r="A837" i="6" s="1"/>
  <c r="B837" i="6" s="1"/>
  <c r="A865" i="6" a="1"/>
  <c r="A865" i="6" s="1"/>
  <c r="B865" i="6" s="1"/>
  <c r="A891" i="6" a="1"/>
  <c r="A891" i="6" s="1"/>
  <c r="B891" i="6" s="1"/>
  <c r="A920" i="6" a="1"/>
  <c r="A920" i="6" s="1"/>
  <c r="B920" i="6" s="1"/>
  <c r="A943" i="6" a="1"/>
  <c r="A943" i="6" s="1"/>
  <c r="B943" i="6" s="1"/>
  <c r="A966" i="6" a="1"/>
  <c r="A966" i="6" s="1"/>
  <c r="B966" i="6" s="1"/>
  <c r="A989" i="6" a="1"/>
  <c r="A989" i="6" s="1"/>
  <c r="B989" i="6" s="1"/>
  <c r="A1007" i="6" a="1"/>
  <c r="A1007" i="6" s="1"/>
  <c r="B1007" i="6" s="1"/>
  <c r="A1030" i="6" a="1"/>
  <c r="A1030" i="6" s="1"/>
  <c r="B1030" i="6" s="1"/>
  <c r="A1049" i="6" a="1"/>
  <c r="A1049" i="6" s="1"/>
  <c r="B1049" i="6" s="1"/>
  <c r="A1070" i="6" a="1"/>
  <c r="A1070" i="6" s="1"/>
  <c r="B1070" i="6" s="1"/>
  <c r="A1091" i="6" a="1"/>
  <c r="A1091" i="6" s="1"/>
  <c r="B1091" i="6" s="1"/>
  <c r="A1110" i="6" a="1"/>
  <c r="A1110" i="6" s="1"/>
  <c r="B1110" i="6" s="1"/>
  <c r="A1133" i="6" a="1"/>
  <c r="A1133" i="6" s="1"/>
  <c r="B1133" i="6" s="1"/>
  <c r="A1151" i="6" a="1"/>
  <c r="A1151" i="6" s="1"/>
  <c r="B1151" i="6" s="1"/>
  <c r="A1173" i="6" a="1"/>
  <c r="A1173" i="6" s="1"/>
  <c r="B1173" i="6" s="1"/>
  <c r="A1191" i="6" a="1"/>
  <c r="A1191" i="6" s="1"/>
  <c r="B1191" i="6" s="1"/>
  <c r="A1207" i="6" a="1"/>
  <c r="A1207" i="6" s="1"/>
  <c r="B1207" i="6" s="1"/>
  <c r="A1225" i="6" a="1"/>
  <c r="A1225" i="6" s="1"/>
  <c r="B1225" i="6" s="1"/>
  <c r="A1239" i="6" a="1"/>
  <c r="A1239" i="6" s="1"/>
  <c r="B1239" i="6" s="1"/>
  <c r="A1252" i="6" a="1"/>
  <c r="A1252" i="6" s="1"/>
  <c r="B1252" i="6" s="1"/>
  <c r="A1265" i="6" a="1"/>
  <c r="A1265" i="6" s="1"/>
  <c r="B1265" i="6" s="1"/>
  <c r="A1277" i="6" a="1"/>
  <c r="A1277" i="6" s="1"/>
  <c r="B1277" i="6" s="1"/>
  <c r="A1291" i="6" a="1"/>
  <c r="A1291" i="6" s="1"/>
  <c r="B1291" i="6" s="1"/>
  <c r="A1303" i="6" a="1"/>
  <c r="A1303" i="6" s="1"/>
  <c r="B1303" i="6" s="1"/>
  <c r="A1316" i="6" a="1"/>
  <c r="A1316" i="6" s="1"/>
  <c r="B1316" i="6" s="1"/>
  <c r="A1329" i="6" a="1"/>
  <c r="A1329" i="6" s="1"/>
  <c r="B1329" i="6" s="1"/>
  <c r="A1341" i="6" a="1"/>
  <c r="A1341" i="6" s="1"/>
  <c r="B1341" i="6" s="1"/>
  <c r="A1355" i="6" a="1"/>
  <c r="A1355" i="6" s="1"/>
  <c r="B1355" i="6" s="1"/>
  <c r="A1367" i="6" a="1"/>
  <c r="A1367" i="6" s="1"/>
  <c r="B1367" i="6" s="1"/>
  <c r="A1380" i="6" a="1"/>
  <c r="A1380" i="6" s="1"/>
  <c r="B1380" i="6" s="1"/>
  <c r="A1393" i="6" a="1"/>
  <c r="A1393" i="6" s="1"/>
  <c r="B1393" i="6" s="1"/>
  <c r="A1405" i="6" a="1"/>
  <c r="A1405" i="6" s="1"/>
  <c r="B1405" i="6" s="1"/>
  <c r="A1419" i="6" a="1"/>
  <c r="A1419" i="6" s="1"/>
  <c r="B1419" i="6" s="1"/>
  <c r="A1431" i="6" a="1"/>
  <c r="A1431" i="6" s="1"/>
  <c r="B1431" i="6" s="1"/>
  <c r="A1444" i="6" a="1"/>
  <c r="A1444" i="6" s="1"/>
  <c r="B1444" i="6" s="1"/>
  <c r="A1457" i="6" a="1"/>
  <c r="A1457" i="6" s="1"/>
  <c r="B1457" i="6" s="1"/>
  <c r="A1469" i="6" a="1"/>
  <c r="A1469" i="6" s="1"/>
  <c r="B1469" i="6" s="1"/>
  <c r="A1483" i="6" a="1"/>
  <c r="A1483" i="6" s="1"/>
  <c r="B1483" i="6" s="1"/>
  <c r="A1495" i="6" a="1"/>
  <c r="A1495" i="6" s="1"/>
  <c r="B1495" i="6" s="1"/>
  <c r="A1505" i="6" a="1"/>
  <c r="A1505" i="6" s="1"/>
  <c r="B1505" i="6" s="1"/>
  <c r="A1514" i="6" a="1"/>
  <c r="A1514" i="6" s="1"/>
  <c r="B1514" i="6" s="1"/>
  <c r="A1522" i="6" a="1"/>
  <c r="A1522" i="6" s="1"/>
  <c r="B1522" i="6" s="1"/>
  <c r="A1530" i="6" a="1"/>
  <c r="A1530" i="6" s="1"/>
  <c r="B1530" i="6" s="1"/>
  <c r="A1538" i="6" a="1"/>
  <c r="A1538" i="6" s="1"/>
  <c r="B1538" i="6" s="1"/>
  <c r="A1546" i="6" a="1"/>
  <c r="A1546" i="6" s="1"/>
  <c r="B1546" i="6" s="1"/>
  <c r="A1554" i="6" a="1"/>
  <c r="A1554" i="6" s="1"/>
  <c r="B1554" i="6" s="1"/>
  <c r="A1562" i="6" a="1"/>
  <c r="A1562" i="6" s="1"/>
  <c r="B1562" i="6" s="1"/>
  <c r="A1570" i="6" a="1"/>
  <c r="A1570" i="6" s="1"/>
  <c r="B1570" i="6" s="1"/>
  <c r="A1578" i="6" a="1"/>
  <c r="A1578" i="6" s="1"/>
  <c r="B1578" i="6" s="1"/>
  <c r="A1586" i="6" a="1"/>
  <c r="A1586" i="6" s="1"/>
  <c r="B1586" i="6" s="1"/>
  <c r="A1594" i="6" a="1"/>
  <c r="A1594" i="6" s="1"/>
  <c r="B1594" i="6" s="1"/>
  <c r="A1602" i="6" a="1"/>
  <c r="A1602" i="6" s="1"/>
  <c r="B1602" i="6" s="1"/>
  <c r="A1610" i="6" a="1"/>
  <c r="A1610" i="6" s="1"/>
  <c r="B1610" i="6" s="1"/>
  <c r="A1618" i="6" a="1"/>
  <c r="A1618" i="6" s="1"/>
  <c r="B1618" i="6" s="1"/>
  <c r="A1626" i="6" a="1"/>
  <c r="A1626" i="6" s="1"/>
  <c r="B1626" i="6" s="1"/>
  <c r="A1634" i="6" a="1"/>
  <c r="A1634" i="6" s="1"/>
  <c r="B1634" i="6" s="1"/>
  <c r="A1642" i="6" a="1"/>
  <c r="A1642" i="6" s="1"/>
  <c r="B1642" i="6" s="1"/>
  <c r="A1650" i="6" a="1"/>
  <c r="A1650" i="6" s="1"/>
  <c r="B1650" i="6" s="1"/>
  <c r="A1658" i="6" a="1"/>
  <c r="A1658" i="6" s="1"/>
  <c r="B1658" i="6" s="1"/>
  <c r="A1666" i="6" a="1"/>
  <c r="A1666" i="6" s="1"/>
  <c r="B1666" i="6" s="1"/>
  <c r="A1674" i="6" a="1"/>
  <c r="A1674" i="6" s="1"/>
  <c r="B1674" i="6" s="1"/>
  <c r="A1682" i="6" a="1"/>
  <c r="A1682" i="6" s="1"/>
  <c r="B1682" i="6" s="1"/>
  <c r="A1690" i="6" a="1"/>
  <c r="A1690" i="6" s="1"/>
  <c r="B1690" i="6" s="1"/>
  <c r="A1698" i="6" a="1"/>
  <c r="A1698" i="6" s="1"/>
  <c r="B1698" i="6" s="1"/>
  <c r="A1706" i="6" a="1"/>
  <c r="A1706" i="6" s="1"/>
  <c r="B1706" i="6" s="1"/>
  <c r="A1714" i="6" a="1"/>
  <c r="A1714" i="6" s="1"/>
  <c r="B1714" i="6" s="1"/>
  <c r="A1722" i="6" a="1"/>
  <c r="A1722" i="6" s="1"/>
  <c r="B1722" i="6" s="1"/>
  <c r="A1730" i="6" a="1"/>
  <c r="A1730" i="6" s="1"/>
  <c r="B1730" i="6" s="1"/>
  <c r="A1738" i="6" a="1"/>
  <c r="A1738" i="6" s="1"/>
  <c r="B1738" i="6" s="1"/>
  <c r="A1746" i="6" a="1"/>
  <c r="A1746" i="6" s="1"/>
  <c r="B1746" i="6" s="1"/>
  <c r="A1754" i="6" a="1"/>
  <c r="A1754" i="6" s="1"/>
  <c r="B1754" i="6" s="1"/>
  <c r="A1762" i="6" a="1"/>
  <c r="A1762" i="6" s="1"/>
  <c r="B1762" i="6" s="1"/>
  <c r="A1770" i="6" a="1"/>
  <c r="A1770" i="6" s="1"/>
  <c r="B1770" i="6" s="1"/>
  <c r="A1778" i="6" a="1"/>
  <c r="A1778" i="6" s="1"/>
  <c r="B1778" i="6" s="1"/>
  <c r="A1786" i="6" a="1"/>
  <c r="A1786" i="6" s="1"/>
  <c r="B1786" i="6" s="1"/>
  <c r="A182" i="6" a="1"/>
  <c r="A182" i="6" s="1"/>
  <c r="B182" i="6" s="1"/>
  <c r="A335" i="6" a="1"/>
  <c r="A335" i="6" s="1"/>
  <c r="B335" i="6" s="1"/>
  <c r="A438" i="6" a="1"/>
  <c r="A438" i="6" s="1"/>
  <c r="B438" i="6" s="1"/>
  <c r="A530" i="6" a="1"/>
  <c r="A530" i="6" s="1"/>
  <c r="B530" i="6" s="1"/>
  <c r="A615" i="6" a="1"/>
  <c r="A615" i="6" s="1"/>
  <c r="B615" i="6" s="1"/>
  <c r="A704" i="6" a="1"/>
  <c r="A704" i="6" s="1"/>
  <c r="B704" i="6" s="1"/>
  <c r="A758" i="6" a="1"/>
  <c r="A758" i="6" s="1"/>
  <c r="B758" i="6" s="1"/>
  <c r="A787" i="6" a="1"/>
  <c r="A787" i="6" s="1"/>
  <c r="B787" i="6" s="1"/>
  <c r="A813" i="6" a="1"/>
  <c r="A813" i="6" s="1"/>
  <c r="B813" i="6" s="1"/>
  <c r="A840" i="6" a="1"/>
  <c r="A840" i="6" s="1"/>
  <c r="B840" i="6" s="1"/>
  <c r="A869" i="6" a="1"/>
  <c r="A869" i="6" s="1"/>
  <c r="B869" i="6" s="1"/>
  <c r="A896" i="6" a="1"/>
  <c r="A896" i="6" s="1"/>
  <c r="B896" i="6" s="1"/>
  <c r="A923" i="6" a="1"/>
  <c r="A923" i="6" s="1"/>
  <c r="B923" i="6" s="1"/>
  <c r="A947" i="6" a="1"/>
  <c r="A947" i="6" s="1"/>
  <c r="B947" i="6" s="1"/>
  <c r="A968" i="6" a="1"/>
  <c r="A968" i="6" s="1"/>
  <c r="B968" i="6" s="1"/>
  <c r="A991" i="6" a="1"/>
  <c r="A991" i="6" s="1"/>
  <c r="B991" i="6" s="1"/>
  <c r="A1011" i="6" a="1"/>
  <c r="A1011" i="6" s="1"/>
  <c r="B1011" i="6" s="1"/>
  <c r="A1031" i="6" a="1"/>
  <c r="A1031" i="6" s="1"/>
  <c r="B1031" i="6" s="1"/>
  <c r="A1053" i="6" a="1"/>
  <c r="A1053" i="6" s="1"/>
  <c r="B1053" i="6" s="1"/>
  <c r="A1071" i="6" a="1"/>
  <c r="A1071" i="6" s="1"/>
  <c r="B1071" i="6" s="1"/>
  <c r="A1094" i="6" a="1"/>
  <c r="A1094" i="6" s="1"/>
  <c r="B1094" i="6" s="1"/>
  <c r="A1113" i="6" a="1"/>
  <c r="A1113" i="6" s="1"/>
  <c r="B1113" i="6" s="1"/>
  <c r="A1134" i="6" a="1"/>
  <c r="A1134" i="6" s="1"/>
  <c r="B1134" i="6" s="1"/>
  <c r="A1155" i="6" a="1"/>
  <c r="A1155" i="6" s="1"/>
  <c r="B1155" i="6" s="1"/>
  <c r="A1174" i="6" a="1"/>
  <c r="A1174" i="6" s="1"/>
  <c r="B1174" i="6" s="1"/>
  <c r="A1193" i="6" a="1"/>
  <c r="A1193" i="6" s="1"/>
  <c r="B1193" i="6" s="1"/>
  <c r="A1209" i="6" a="1"/>
  <c r="A1209" i="6" s="1"/>
  <c r="B1209" i="6" s="1"/>
  <c r="A1227" i="6" a="1"/>
  <c r="A1227" i="6" s="1"/>
  <c r="B1227" i="6" s="1"/>
  <c r="A1241" i="6" a="1"/>
  <c r="A1241" i="6" s="1"/>
  <c r="B1241" i="6" s="1"/>
  <c r="A1253" i="6" a="1"/>
  <c r="A1253" i="6" s="1"/>
  <c r="B1253" i="6" s="1"/>
  <c r="A1267" i="6" a="1"/>
  <c r="A1267" i="6" s="1"/>
  <c r="B1267" i="6" s="1"/>
  <c r="A1279" i="6" a="1"/>
  <c r="A1279" i="6" s="1"/>
  <c r="B1279" i="6" s="1"/>
  <c r="A1292" i="6" a="1"/>
  <c r="A1292" i="6" s="1"/>
  <c r="B1292" i="6" s="1"/>
  <c r="A1305" i="6" a="1"/>
  <c r="A1305" i="6" s="1"/>
  <c r="B1305" i="6" s="1"/>
  <c r="A1317" i="6" a="1"/>
  <c r="A1317" i="6" s="1"/>
  <c r="B1317" i="6" s="1"/>
  <c r="A1331" i="6" a="1"/>
  <c r="A1331" i="6" s="1"/>
  <c r="B1331" i="6" s="1"/>
  <c r="A1343" i="6" a="1"/>
  <c r="A1343" i="6" s="1"/>
  <c r="B1343" i="6" s="1"/>
  <c r="A1356" i="6" a="1"/>
  <c r="A1356" i="6" s="1"/>
  <c r="B1356" i="6" s="1"/>
  <c r="A1369" i="6" a="1"/>
  <c r="A1369" i="6" s="1"/>
  <c r="B1369" i="6" s="1"/>
  <c r="A1381" i="6" a="1"/>
  <c r="A1381" i="6" s="1"/>
  <c r="B1381" i="6" s="1"/>
  <c r="A1395" i="6" a="1"/>
  <c r="A1395" i="6" s="1"/>
  <c r="B1395" i="6" s="1"/>
  <c r="A1407" i="6" a="1"/>
  <c r="A1407" i="6" s="1"/>
  <c r="B1407" i="6" s="1"/>
  <c r="A1420" i="6" a="1"/>
  <c r="A1420" i="6" s="1"/>
  <c r="B1420" i="6" s="1"/>
  <c r="A1433" i="6" a="1"/>
  <c r="A1433" i="6" s="1"/>
  <c r="B1433" i="6" s="1"/>
  <c r="A1445" i="6" a="1"/>
  <c r="A1445" i="6" s="1"/>
  <c r="B1445" i="6" s="1"/>
  <c r="A1459" i="6" a="1"/>
  <c r="A1459" i="6" s="1"/>
  <c r="B1459" i="6" s="1"/>
  <c r="A1471" i="6" a="1"/>
  <c r="A1471" i="6" s="1"/>
  <c r="B1471" i="6" s="1"/>
  <c r="A1484" i="6" a="1"/>
  <c r="A1484" i="6" s="1"/>
  <c r="B1484" i="6" s="1"/>
  <c r="A1497" i="6" a="1"/>
  <c r="A1497" i="6" s="1"/>
  <c r="B1497" i="6" s="1"/>
  <c r="A1507" i="6" a="1"/>
  <c r="A1507" i="6" s="1"/>
  <c r="B1507" i="6" s="1"/>
  <c r="A1515" i="6" a="1"/>
  <c r="A1515" i="6" s="1"/>
  <c r="B1515" i="6" s="1"/>
  <c r="A1523" i="6" a="1"/>
  <c r="A1523" i="6" s="1"/>
  <c r="B1523" i="6" s="1"/>
  <c r="A1531" i="6" a="1"/>
  <c r="A1531" i="6" s="1"/>
  <c r="B1531" i="6" s="1"/>
  <c r="A1539" i="6" a="1"/>
  <c r="A1539" i="6" s="1"/>
  <c r="B1539" i="6" s="1"/>
  <c r="A1547" i="6" a="1"/>
  <c r="A1547" i="6" s="1"/>
  <c r="B1547" i="6" s="1"/>
  <c r="A1555" i="6" a="1"/>
  <c r="A1555" i="6" s="1"/>
  <c r="B1555" i="6" s="1"/>
  <c r="A1563" i="6" a="1"/>
  <c r="A1563" i="6" s="1"/>
  <c r="B1563" i="6" s="1"/>
  <c r="A1571" i="6" a="1"/>
  <c r="A1571" i="6" s="1"/>
  <c r="B1571" i="6" s="1"/>
  <c r="A1579" i="6" a="1"/>
  <c r="A1579" i="6" s="1"/>
  <c r="B1579" i="6" s="1"/>
  <c r="A1587" i="6" a="1"/>
  <c r="A1587" i="6" s="1"/>
  <c r="B1587" i="6" s="1"/>
  <c r="A1595" i="6" a="1"/>
  <c r="A1595" i="6" s="1"/>
  <c r="B1595" i="6" s="1"/>
  <c r="A1603" i="6" a="1"/>
  <c r="A1603" i="6" s="1"/>
  <c r="B1603" i="6" s="1"/>
  <c r="A1611" i="6" a="1"/>
  <c r="A1611" i="6" s="1"/>
  <c r="B1611" i="6" s="1"/>
  <c r="A1619" i="6" a="1"/>
  <c r="A1619" i="6" s="1"/>
  <c r="B1619" i="6" s="1"/>
  <c r="A1627" i="6" a="1"/>
  <c r="A1627" i="6" s="1"/>
  <c r="B1627" i="6" s="1"/>
  <c r="A1635" i="6" a="1"/>
  <c r="A1635" i="6" s="1"/>
  <c r="B1635" i="6" s="1"/>
  <c r="A1643" i="6" a="1"/>
  <c r="A1643" i="6" s="1"/>
  <c r="B1643" i="6" s="1"/>
  <c r="A1651" i="6" a="1"/>
  <c r="A1651" i="6" s="1"/>
  <c r="B1651" i="6" s="1"/>
  <c r="A1659" i="6" a="1"/>
  <c r="A1659" i="6" s="1"/>
  <c r="B1659" i="6" s="1"/>
  <c r="A1667" i="6" a="1"/>
  <c r="A1667" i="6" s="1"/>
  <c r="B1667" i="6" s="1"/>
  <c r="A1675" i="6" a="1"/>
  <c r="A1675" i="6" s="1"/>
  <c r="B1675" i="6" s="1"/>
  <c r="A1683" i="6" a="1"/>
  <c r="A1683" i="6" s="1"/>
  <c r="B1683" i="6" s="1"/>
  <c r="A1691" i="6" a="1"/>
  <c r="A1691" i="6" s="1"/>
  <c r="B1691" i="6" s="1"/>
  <c r="A1699" i="6" a="1"/>
  <c r="A1699" i="6" s="1"/>
  <c r="B1699" i="6" s="1"/>
  <c r="A1707" i="6" a="1"/>
  <c r="A1707" i="6" s="1"/>
  <c r="B1707" i="6" s="1"/>
  <c r="A1715" i="6" a="1"/>
  <c r="A1715" i="6" s="1"/>
  <c r="B1715" i="6" s="1"/>
  <c r="A1723" i="6" a="1"/>
  <c r="A1723" i="6" s="1"/>
  <c r="B1723" i="6" s="1"/>
  <c r="A1731" i="6" a="1"/>
  <c r="A1731" i="6" s="1"/>
  <c r="B1731" i="6" s="1"/>
  <c r="A1739" i="6" a="1"/>
  <c r="A1739" i="6" s="1"/>
  <c r="B1739" i="6" s="1"/>
  <c r="A1747" i="6" a="1"/>
  <c r="A1747" i="6" s="1"/>
  <c r="B1747" i="6" s="1"/>
  <c r="A1755" i="6" a="1"/>
  <c r="A1755" i="6" s="1"/>
  <c r="B1755" i="6" s="1"/>
  <c r="A1763" i="6" a="1"/>
  <c r="A1763" i="6" s="1"/>
  <c r="B1763" i="6" s="1"/>
  <c r="A1771" i="6" a="1"/>
  <c r="A1771" i="6" s="1"/>
  <c r="B1771" i="6" s="1"/>
  <c r="A1779" i="6" a="1"/>
  <c r="A1779" i="6" s="1"/>
  <c r="B1779" i="6" s="1"/>
  <c r="A1787" i="6" a="1"/>
  <c r="A1787" i="6" s="1"/>
  <c r="B1787" i="6" s="1"/>
  <c r="A1795" i="6" a="1"/>
  <c r="A1795" i="6" s="1"/>
  <c r="B1795" i="6" s="1"/>
  <c r="A1803" i="6" a="1"/>
  <c r="A1803" i="6" s="1"/>
  <c r="B1803" i="6" s="1"/>
  <c r="A1811" i="6" a="1"/>
  <c r="A1811" i="6" s="1"/>
  <c r="B1811" i="6" s="1"/>
  <c r="A1819" i="6" a="1"/>
  <c r="A1819" i="6" s="1"/>
  <c r="B1819" i="6" s="1"/>
  <c r="A1827" i="6" a="1"/>
  <c r="A1827" i="6" s="1"/>
  <c r="B1827" i="6" s="1"/>
  <c r="A1835" i="6" a="1"/>
  <c r="A1835" i="6" s="1"/>
  <c r="B1835" i="6" s="1"/>
  <c r="A1843" i="6" a="1"/>
  <c r="A1843" i="6" s="1"/>
  <c r="B1843" i="6" s="1"/>
  <c r="A1851" i="6" a="1"/>
  <c r="A1851" i="6" s="1"/>
  <c r="B1851" i="6" s="1"/>
  <c r="A1859" i="6" a="1"/>
  <c r="A1859" i="6" s="1"/>
  <c r="B1859" i="6" s="1"/>
  <c r="A1867" i="6" a="1"/>
  <c r="A1867" i="6" s="1"/>
  <c r="B1867" i="6" s="1"/>
  <c r="A1875" i="6" a="1"/>
  <c r="A1875" i="6" s="1"/>
  <c r="B1875" i="6" s="1"/>
  <c r="A1883" i="6" a="1"/>
  <c r="A1883" i="6" s="1"/>
  <c r="B1883" i="6" s="1"/>
  <c r="A1891" i="6" a="1"/>
  <c r="A1891" i="6" s="1"/>
  <c r="B1891" i="6" s="1"/>
  <c r="A1899" i="6" a="1"/>
  <c r="A1899" i="6" s="1"/>
  <c r="B1899" i="6" s="1"/>
  <c r="A1907" i="6" a="1"/>
  <c r="A1907" i="6" s="1"/>
  <c r="B1907" i="6" s="1"/>
  <c r="A1915" i="6" a="1"/>
  <c r="A1915" i="6" s="1"/>
  <c r="B1915" i="6" s="1"/>
  <c r="A1923" i="6" a="1"/>
  <c r="A1923" i="6" s="1"/>
  <c r="B1923" i="6" s="1"/>
  <c r="A1931" i="6" a="1"/>
  <c r="A1931" i="6" s="1"/>
  <c r="B1931" i="6" s="1"/>
  <c r="A1939" i="6" a="1"/>
  <c r="A1939" i="6" s="1"/>
  <c r="B1939" i="6" s="1"/>
  <c r="A1947" i="6" a="1"/>
  <c r="A1947" i="6" s="1"/>
  <c r="B1947" i="6" s="1"/>
  <c r="A1955" i="6" a="1"/>
  <c r="A1955" i="6" s="1"/>
  <c r="B1955" i="6" s="1"/>
  <c r="A1963" i="6" a="1"/>
  <c r="A1963" i="6" s="1"/>
  <c r="B1963" i="6" s="1"/>
  <c r="A1971" i="6" a="1"/>
  <c r="A1971" i="6" s="1"/>
  <c r="B1971" i="6" s="1"/>
  <c r="A1979" i="6" a="1"/>
  <c r="A1979" i="6" s="1"/>
  <c r="B1979" i="6" s="1"/>
  <c r="A1987" i="6" a="1"/>
  <c r="A1987" i="6" s="1"/>
  <c r="B1987" i="6" s="1"/>
  <c r="A1995" i="6" a="1"/>
  <c r="A1995" i="6" s="1"/>
  <c r="B1995" i="6" s="1"/>
  <c r="A2003" i="6" a="1"/>
  <c r="A2003" i="6" s="1"/>
  <c r="B2003" i="6" s="1"/>
  <c r="A2011" i="6" a="1"/>
  <c r="A2011" i="6" s="1"/>
  <c r="B2011" i="6" s="1"/>
  <c r="A2019" i="6" a="1"/>
  <c r="A2019" i="6" s="1"/>
  <c r="B2019" i="6" s="1"/>
  <c r="A2027" i="6" a="1"/>
  <c r="A2027" i="6" s="1"/>
  <c r="B2027" i="6" s="1"/>
  <c r="A5" i="6" a="1"/>
  <c r="A5" i="6" s="1"/>
  <c r="A194" i="6" a="1"/>
  <c r="A194" i="6" s="1"/>
  <c r="B194" i="6" s="1"/>
  <c r="A355" i="6" a="1"/>
  <c r="A355" i="6" s="1"/>
  <c r="B355" i="6" s="1"/>
  <c r="A215" i="6" a="1"/>
  <c r="A215" i="6" s="1"/>
  <c r="B215" i="6" s="1"/>
  <c r="A498" i="6" a="1"/>
  <c r="A498" i="6" s="1"/>
  <c r="B498" i="6" s="1"/>
  <c r="A677" i="6" a="1"/>
  <c r="A677" i="6" s="1"/>
  <c r="B677" i="6" s="1"/>
  <c r="A776" i="6" a="1"/>
  <c r="A776" i="6" s="1"/>
  <c r="B776" i="6" s="1"/>
  <c r="A832" i="6" a="1"/>
  <c r="A832" i="6" s="1"/>
  <c r="B832" i="6" s="1"/>
  <c r="A886" i="6" a="1"/>
  <c r="A886" i="6" s="1"/>
  <c r="B886" i="6" s="1"/>
  <c r="A937" i="6" a="1"/>
  <c r="A937" i="6" s="1"/>
  <c r="B937" i="6" s="1"/>
  <c r="A982" i="6" a="1"/>
  <c r="A982" i="6" s="1"/>
  <c r="B982" i="6" s="1"/>
  <c r="A1023" i="6" a="1"/>
  <c r="A1023" i="6" s="1"/>
  <c r="B1023" i="6" s="1"/>
  <c r="A1065" i="6" a="1"/>
  <c r="A1065" i="6" s="1"/>
  <c r="B1065" i="6" s="1"/>
  <c r="A1107" i="6" a="1"/>
  <c r="A1107" i="6" s="1"/>
  <c r="B1107" i="6" s="1"/>
  <c r="A1147" i="6" a="1"/>
  <c r="A1147" i="6" s="1"/>
  <c r="B1147" i="6" s="1"/>
  <c r="A1185" i="6" a="1"/>
  <c r="A1185" i="6" s="1"/>
  <c r="B1185" i="6" s="1"/>
  <c r="A1221" i="6" a="1"/>
  <c r="A1221" i="6" s="1"/>
  <c r="B1221" i="6" s="1"/>
  <c r="A1249" i="6" a="1"/>
  <c r="A1249" i="6" s="1"/>
  <c r="B1249" i="6" s="1"/>
  <c r="A1275" i="6" a="1"/>
  <c r="A1275" i="6" s="1"/>
  <c r="B1275" i="6" s="1"/>
  <c r="A1300" i="6" a="1"/>
  <c r="A1300" i="6" s="1"/>
  <c r="B1300" i="6" s="1"/>
  <c r="A1325" i="6" a="1"/>
  <c r="A1325" i="6" s="1"/>
  <c r="B1325" i="6" s="1"/>
  <c r="A1351" i="6" a="1"/>
  <c r="A1351" i="6" s="1"/>
  <c r="B1351" i="6" s="1"/>
  <c r="A1377" i="6" a="1"/>
  <c r="A1377" i="6" s="1"/>
  <c r="B1377" i="6" s="1"/>
  <c r="A1403" i="6" a="1"/>
  <c r="A1403" i="6" s="1"/>
  <c r="B1403" i="6" s="1"/>
  <c r="A1428" i="6" a="1"/>
  <c r="A1428" i="6" s="1"/>
  <c r="B1428" i="6" s="1"/>
  <c r="A1453" i="6" a="1"/>
  <c r="A1453" i="6" s="1"/>
  <c r="B1453" i="6" s="1"/>
  <c r="A1479" i="6" a="1"/>
  <c r="A1479" i="6" s="1"/>
  <c r="B1479" i="6" s="1"/>
  <c r="A1503" i="6" a="1"/>
  <c r="A1503" i="6" s="1"/>
  <c r="B1503" i="6" s="1"/>
  <c r="A1520" i="6" a="1"/>
  <c r="A1520" i="6" s="1"/>
  <c r="B1520" i="6" s="1"/>
  <c r="A1536" i="6" a="1"/>
  <c r="A1536" i="6" s="1"/>
  <c r="B1536" i="6" s="1"/>
  <c r="A1552" i="6" a="1"/>
  <c r="A1552" i="6" s="1"/>
  <c r="B1552" i="6" s="1"/>
  <c r="A1568" i="6" a="1"/>
  <c r="A1568" i="6" s="1"/>
  <c r="B1568" i="6" s="1"/>
  <c r="A1584" i="6" a="1"/>
  <c r="A1584" i="6" s="1"/>
  <c r="B1584" i="6" s="1"/>
  <c r="A1600" i="6" a="1"/>
  <c r="A1600" i="6" s="1"/>
  <c r="B1600" i="6" s="1"/>
  <c r="A1616" i="6" a="1"/>
  <c r="A1616" i="6" s="1"/>
  <c r="B1616" i="6" s="1"/>
  <c r="A1632" i="6" a="1"/>
  <c r="A1632" i="6" s="1"/>
  <c r="B1632" i="6" s="1"/>
  <c r="A1648" i="6" a="1"/>
  <c r="A1648" i="6" s="1"/>
  <c r="B1648" i="6" s="1"/>
  <c r="A1664" i="6" a="1"/>
  <c r="A1664" i="6" s="1"/>
  <c r="B1664" i="6" s="1"/>
  <c r="A1680" i="6" a="1"/>
  <c r="A1680" i="6" s="1"/>
  <c r="B1680" i="6" s="1"/>
  <c r="A1696" i="6" a="1"/>
  <c r="A1696" i="6" s="1"/>
  <c r="B1696" i="6" s="1"/>
  <c r="A1712" i="6" a="1"/>
  <c r="A1712" i="6" s="1"/>
  <c r="B1712" i="6" s="1"/>
  <c r="A1728" i="6" a="1"/>
  <c r="A1728" i="6" s="1"/>
  <c r="B1728" i="6" s="1"/>
  <c r="A1744" i="6" a="1"/>
  <c r="A1744" i="6" s="1"/>
  <c r="B1744" i="6" s="1"/>
  <c r="A1760" i="6" a="1"/>
  <c r="A1760" i="6" s="1"/>
  <c r="B1760" i="6" s="1"/>
  <c r="A1776" i="6" a="1"/>
  <c r="A1776" i="6" s="1"/>
  <c r="B1776" i="6" s="1"/>
  <c r="A1790" i="6" a="1"/>
  <c r="A1790" i="6" s="1"/>
  <c r="B1790" i="6" s="1"/>
  <c r="A1801" i="6" a="1"/>
  <c r="A1801" i="6" s="1"/>
  <c r="B1801" i="6" s="1"/>
  <c r="A1812" i="6" a="1"/>
  <c r="A1812" i="6" s="1"/>
  <c r="B1812" i="6" s="1"/>
  <c r="A1822" i="6" a="1"/>
  <c r="A1822" i="6" s="1"/>
  <c r="B1822" i="6" s="1"/>
  <c r="A1833" i="6" a="1"/>
  <c r="A1833" i="6" s="1"/>
  <c r="B1833" i="6" s="1"/>
  <c r="A1844" i="6" a="1"/>
  <c r="A1844" i="6" s="1"/>
  <c r="B1844" i="6" s="1"/>
  <c r="A1854" i="6" a="1"/>
  <c r="A1854" i="6" s="1"/>
  <c r="B1854" i="6" s="1"/>
  <c r="A1865" i="6" a="1"/>
  <c r="A1865" i="6" s="1"/>
  <c r="B1865" i="6" s="1"/>
  <c r="A1876" i="6" a="1"/>
  <c r="A1876" i="6" s="1"/>
  <c r="B1876" i="6" s="1"/>
  <c r="A1886" i="6" a="1"/>
  <c r="A1886" i="6" s="1"/>
  <c r="B1886" i="6" s="1"/>
  <c r="A1897" i="6" a="1"/>
  <c r="A1897" i="6" s="1"/>
  <c r="B1897" i="6" s="1"/>
  <c r="A1908" i="6" a="1"/>
  <c r="A1908" i="6" s="1"/>
  <c r="B1908" i="6" s="1"/>
  <c r="A1918" i="6" a="1"/>
  <c r="A1918" i="6" s="1"/>
  <c r="B1918" i="6" s="1"/>
  <c r="A1929" i="6" a="1"/>
  <c r="A1929" i="6" s="1"/>
  <c r="B1929" i="6" s="1"/>
  <c r="A1940" i="6" a="1"/>
  <c r="A1940" i="6" s="1"/>
  <c r="B1940" i="6" s="1"/>
  <c r="A1950" i="6" a="1"/>
  <c r="A1950" i="6" s="1"/>
  <c r="B1950" i="6" s="1"/>
  <c r="A1961" i="6" a="1"/>
  <c r="A1961" i="6" s="1"/>
  <c r="B1961" i="6" s="1"/>
  <c r="A1972" i="6" a="1"/>
  <c r="A1972" i="6" s="1"/>
  <c r="B1972" i="6" s="1"/>
  <c r="A1982" i="6" a="1"/>
  <c r="A1982" i="6" s="1"/>
  <c r="B1982" i="6" s="1"/>
  <c r="A1993" i="6" a="1"/>
  <c r="A1993" i="6" s="1"/>
  <c r="B1993" i="6" s="1"/>
  <c r="A2004" i="6" a="1"/>
  <c r="A2004" i="6" s="1"/>
  <c r="B2004" i="6" s="1"/>
  <c r="A2014" i="6" a="1"/>
  <c r="A2014" i="6" s="1"/>
  <c r="B2014" i="6" s="1"/>
  <c r="A2025" i="6" a="1"/>
  <c r="A2025" i="6" s="1"/>
  <c r="B2025" i="6" s="1"/>
  <c r="A246" i="6" a="1"/>
  <c r="A246" i="6" s="1"/>
  <c r="B246" i="6" s="1"/>
  <c r="A541" i="6" a="1"/>
  <c r="A541" i="6" s="1"/>
  <c r="B541" i="6" s="1"/>
  <c r="A710" i="6" a="1"/>
  <c r="A710" i="6" s="1"/>
  <c r="B710" i="6" s="1"/>
  <c r="A789" i="6" a="1"/>
  <c r="A789" i="6" s="1"/>
  <c r="B789" i="6" s="1"/>
  <c r="A844" i="6" a="1"/>
  <c r="A844" i="6" s="1"/>
  <c r="B844" i="6" s="1"/>
  <c r="A899" i="6" a="1"/>
  <c r="A899" i="6" s="1"/>
  <c r="B899" i="6" s="1"/>
  <c r="A950" i="6" a="1"/>
  <c r="A950" i="6" s="1"/>
  <c r="B950" i="6" s="1"/>
  <c r="A993" i="6" a="1"/>
  <c r="A993" i="6" s="1"/>
  <c r="B993" i="6" s="1"/>
  <c r="A1033" i="6" a="1"/>
  <c r="A1033" i="6" s="1"/>
  <c r="B1033" i="6" s="1"/>
  <c r="A1075" i="6" a="1"/>
  <c r="A1075" i="6" s="1"/>
  <c r="B1075" i="6" s="1"/>
  <c r="A1117" i="6" a="1"/>
  <c r="A1117" i="6" s="1"/>
  <c r="B1117" i="6" s="1"/>
  <c r="A1158" i="6" a="1"/>
  <c r="A1158" i="6" s="1"/>
  <c r="B1158" i="6" s="1"/>
  <c r="A1195" i="6" a="1"/>
  <c r="A1195" i="6" s="1"/>
  <c r="B1195" i="6" s="1"/>
  <c r="A1229" i="6" a="1"/>
  <c r="A1229" i="6" s="1"/>
  <c r="B1229" i="6" s="1"/>
  <c r="A1255" i="6" a="1"/>
  <c r="A1255" i="6" s="1"/>
  <c r="B1255" i="6" s="1"/>
  <c r="A1281" i="6" a="1"/>
  <c r="A1281" i="6" s="1"/>
  <c r="B1281" i="6" s="1"/>
  <c r="A1307" i="6" a="1"/>
  <c r="A1307" i="6" s="1"/>
  <c r="B1307" i="6" s="1"/>
  <c r="A1332" i="6" a="1"/>
  <c r="A1332" i="6" s="1"/>
  <c r="B1332" i="6" s="1"/>
  <c r="A1357" i="6" a="1"/>
  <c r="A1357" i="6" s="1"/>
  <c r="B1357" i="6" s="1"/>
  <c r="A1383" i="6" a="1"/>
  <c r="A1383" i="6" s="1"/>
  <c r="B1383" i="6" s="1"/>
  <c r="A1409" i="6" a="1"/>
  <c r="A1409" i="6" s="1"/>
  <c r="B1409" i="6" s="1"/>
  <c r="A1435" i="6" a="1"/>
  <c r="A1435" i="6" s="1"/>
  <c r="B1435" i="6" s="1"/>
  <c r="A1460" i="6" a="1"/>
  <c r="A1460" i="6" s="1"/>
  <c r="B1460" i="6" s="1"/>
  <c r="A1485" i="6" a="1"/>
  <c r="A1485" i="6" s="1"/>
  <c r="B1485" i="6" s="1"/>
  <c r="A1508" i="6" a="1"/>
  <c r="A1508" i="6" s="1"/>
  <c r="B1508" i="6" s="1"/>
  <c r="A1524" i="6" a="1"/>
  <c r="A1524" i="6" s="1"/>
  <c r="B1524" i="6" s="1"/>
  <c r="A1540" i="6" a="1"/>
  <c r="A1540" i="6" s="1"/>
  <c r="B1540" i="6" s="1"/>
  <c r="A1556" i="6" a="1"/>
  <c r="A1556" i="6" s="1"/>
  <c r="B1556" i="6" s="1"/>
  <c r="A1572" i="6" a="1"/>
  <c r="A1572" i="6" s="1"/>
  <c r="B1572" i="6" s="1"/>
  <c r="A1588" i="6" a="1"/>
  <c r="A1588" i="6" s="1"/>
  <c r="B1588" i="6" s="1"/>
  <c r="A1604" i="6" a="1"/>
  <c r="A1604" i="6" s="1"/>
  <c r="B1604" i="6" s="1"/>
  <c r="A1620" i="6" a="1"/>
  <c r="A1620" i="6" s="1"/>
  <c r="B1620" i="6" s="1"/>
  <c r="A1636" i="6" a="1"/>
  <c r="A1636" i="6" s="1"/>
  <c r="B1636" i="6" s="1"/>
  <c r="A1652" i="6" a="1"/>
  <c r="A1652" i="6" s="1"/>
  <c r="B1652" i="6" s="1"/>
  <c r="A1668" i="6" a="1"/>
  <c r="A1668" i="6" s="1"/>
  <c r="B1668" i="6" s="1"/>
  <c r="A1684" i="6" a="1"/>
  <c r="A1684" i="6" s="1"/>
  <c r="B1684" i="6" s="1"/>
  <c r="A1700" i="6" a="1"/>
  <c r="A1700" i="6" s="1"/>
  <c r="B1700" i="6" s="1"/>
  <c r="A1716" i="6" a="1"/>
  <c r="A1716" i="6" s="1"/>
  <c r="B1716" i="6" s="1"/>
  <c r="A1732" i="6" a="1"/>
  <c r="A1732" i="6" s="1"/>
  <c r="B1732" i="6" s="1"/>
  <c r="A1748" i="6" a="1"/>
  <c r="A1748" i="6" s="1"/>
  <c r="B1748" i="6" s="1"/>
  <c r="A1764" i="6" a="1"/>
  <c r="A1764" i="6" s="1"/>
  <c r="B1764" i="6" s="1"/>
  <c r="A1780" i="6" a="1"/>
  <c r="A1780" i="6" s="1"/>
  <c r="B1780" i="6" s="1"/>
  <c r="A1792" i="6" a="1"/>
  <c r="A1792" i="6" s="1"/>
  <c r="B1792" i="6" s="1"/>
  <c r="A1802" i="6" a="1"/>
  <c r="A1802" i="6" s="1"/>
  <c r="B1802" i="6" s="1"/>
  <c r="A1813" i="6" a="1"/>
  <c r="A1813" i="6" s="1"/>
  <c r="B1813" i="6" s="1"/>
  <c r="A1824" i="6" a="1"/>
  <c r="A1824" i="6" s="1"/>
  <c r="B1824" i="6" s="1"/>
  <c r="A1834" i="6" a="1"/>
  <c r="A1834" i="6" s="1"/>
  <c r="B1834" i="6" s="1"/>
  <c r="A1845" i="6" a="1"/>
  <c r="A1845" i="6" s="1"/>
  <c r="B1845" i="6" s="1"/>
  <c r="A1856" i="6" a="1"/>
  <c r="A1856" i="6" s="1"/>
  <c r="B1856" i="6" s="1"/>
  <c r="A1866" i="6" a="1"/>
  <c r="A1866" i="6" s="1"/>
  <c r="B1866" i="6" s="1"/>
  <c r="A1877" i="6" a="1"/>
  <c r="A1877" i="6" s="1"/>
  <c r="B1877" i="6" s="1"/>
  <c r="A1888" i="6" a="1"/>
  <c r="A1888" i="6" s="1"/>
  <c r="B1888" i="6" s="1"/>
  <c r="A1898" i="6" a="1"/>
  <c r="A1898" i="6" s="1"/>
  <c r="B1898" i="6" s="1"/>
  <c r="A1909" i="6" a="1"/>
  <c r="A1909" i="6" s="1"/>
  <c r="B1909" i="6" s="1"/>
  <c r="A1920" i="6" a="1"/>
  <c r="A1920" i="6" s="1"/>
  <c r="B1920" i="6" s="1"/>
  <c r="A1930" i="6" a="1"/>
  <c r="A1930" i="6" s="1"/>
  <c r="B1930" i="6" s="1"/>
  <c r="A1941" i="6" a="1"/>
  <c r="A1941" i="6" s="1"/>
  <c r="B1941" i="6" s="1"/>
  <c r="A1952" i="6" a="1"/>
  <c r="A1952" i="6" s="1"/>
  <c r="B1952" i="6" s="1"/>
  <c r="A1962" i="6" a="1"/>
  <c r="A1962" i="6" s="1"/>
  <c r="B1962" i="6" s="1"/>
  <c r="A1973" i="6" a="1"/>
  <c r="A1973" i="6" s="1"/>
  <c r="B1973" i="6" s="1"/>
  <c r="A1984" i="6" a="1"/>
  <c r="A1984" i="6" s="1"/>
  <c r="B1984" i="6" s="1"/>
  <c r="A1994" i="6" a="1"/>
  <c r="A1994" i="6" s="1"/>
  <c r="B1994" i="6" s="1"/>
  <c r="A2005" i="6" a="1"/>
  <c r="A2005" i="6" s="1"/>
  <c r="B2005" i="6" s="1"/>
  <c r="A2016" i="6" a="1"/>
  <c r="A2016" i="6" s="1"/>
  <c r="B2016" i="6" s="1"/>
  <c r="A2026" i="6" a="1"/>
  <c r="A2026" i="6" s="1"/>
  <c r="B2026" i="6" s="1"/>
  <c r="A369" i="6" a="1"/>
  <c r="A369" i="6" s="1"/>
  <c r="B369" i="6" s="1"/>
  <c r="A549" i="6" a="1"/>
  <c r="A549" i="6" s="1"/>
  <c r="B549" i="6" s="1"/>
  <c r="A723" i="6" a="1"/>
  <c r="A723" i="6" s="1"/>
  <c r="B723" i="6" s="1"/>
  <c r="A792" i="6" a="1"/>
  <c r="A792" i="6" s="1"/>
  <c r="B792" i="6" s="1"/>
  <c r="A848" i="6" a="1"/>
  <c r="A848" i="6" s="1"/>
  <c r="B848" i="6" s="1"/>
  <c r="A904" i="6" a="1"/>
  <c r="A904" i="6" s="1"/>
  <c r="B904" i="6" s="1"/>
  <c r="A952" i="6" a="1"/>
  <c r="A952" i="6" s="1"/>
  <c r="B952" i="6" s="1"/>
  <c r="A995" i="6" a="1"/>
  <c r="A995" i="6" s="1"/>
  <c r="B995" i="6" s="1"/>
  <c r="A1037" i="6" a="1"/>
  <c r="A1037" i="6" s="1"/>
  <c r="B1037" i="6" s="1"/>
  <c r="A1078" i="6" a="1"/>
  <c r="A1078" i="6" s="1"/>
  <c r="B1078" i="6" s="1"/>
  <c r="A1119" i="6" a="1"/>
  <c r="A1119" i="6" s="1"/>
  <c r="B1119" i="6" s="1"/>
  <c r="A1159" i="6" a="1"/>
  <c r="A1159" i="6" s="1"/>
  <c r="B1159" i="6" s="1"/>
  <c r="A1197" i="6" a="1"/>
  <c r="A1197" i="6" s="1"/>
  <c r="B1197" i="6" s="1"/>
  <c r="A1231" i="6" a="1"/>
  <c r="A1231" i="6" s="1"/>
  <c r="B1231" i="6" s="1"/>
  <c r="A1257" i="6" a="1"/>
  <c r="A1257" i="6" s="1"/>
  <c r="B1257" i="6" s="1"/>
  <c r="A1283" i="6" a="1"/>
  <c r="A1283" i="6" s="1"/>
  <c r="B1283" i="6" s="1"/>
  <c r="A1308" i="6" a="1"/>
  <c r="A1308" i="6" s="1"/>
  <c r="B1308" i="6" s="1"/>
  <c r="A1333" i="6" a="1"/>
  <c r="A1333" i="6" s="1"/>
  <c r="B1333" i="6" s="1"/>
  <c r="A1359" i="6" a="1"/>
  <c r="A1359" i="6" s="1"/>
  <c r="B1359" i="6" s="1"/>
  <c r="A1385" i="6" a="1"/>
  <c r="A1385" i="6" s="1"/>
  <c r="B1385" i="6" s="1"/>
  <c r="A1411" i="6" a="1"/>
  <c r="A1411" i="6" s="1"/>
  <c r="B1411" i="6" s="1"/>
  <c r="A1436" i="6" a="1"/>
  <c r="A1436" i="6" s="1"/>
  <c r="B1436" i="6" s="1"/>
  <c r="A1461" i="6" a="1"/>
  <c r="A1461" i="6" s="1"/>
  <c r="B1461" i="6" s="1"/>
  <c r="A1487" i="6" a="1"/>
  <c r="A1487" i="6" s="1"/>
  <c r="B1487" i="6" s="1"/>
  <c r="A1509" i="6" a="1"/>
  <c r="A1509" i="6" s="1"/>
  <c r="B1509" i="6" s="1"/>
  <c r="A1525" i="6" a="1"/>
  <c r="A1525" i="6" s="1"/>
  <c r="B1525" i="6" s="1"/>
  <c r="A1541" i="6" a="1"/>
  <c r="A1541" i="6" s="1"/>
  <c r="B1541" i="6" s="1"/>
  <c r="A1557" i="6" a="1"/>
  <c r="A1557" i="6" s="1"/>
  <c r="B1557" i="6" s="1"/>
  <c r="A1573" i="6" a="1"/>
  <c r="A1573" i="6" s="1"/>
  <c r="B1573" i="6" s="1"/>
  <c r="A1589" i="6" a="1"/>
  <c r="A1589" i="6" s="1"/>
  <c r="B1589" i="6" s="1"/>
  <c r="A1605" i="6" a="1"/>
  <c r="A1605" i="6" s="1"/>
  <c r="B1605" i="6" s="1"/>
  <c r="A1621" i="6" a="1"/>
  <c r="A1621" i="6" s="1"/>
  <c r="B1621" i="6" s="1"/>
  <c r="A1637" i="6" a="1"/>
  <c r="A1637" i="6" s="1"/>
  <c r="B1637" i="6" s="1"/>
  <c r="A1653" i="6" a="1"/>
  <c r="A1653" i="6" s="1"/>
  <c r="B1653" i="6" s="1"/>
  <c r="A1669" i="6" a="1"/>
  <c r="A1669" i="6" s="1"/>
  <c r="B1669" i="6" s="1"/>
  <c r="A1685" i="6" a="1"/>
  <c r="A1685" i="6" s="1"/>
  <c r="B1685" i="6" s="1"/>
  <c r="A1701" i="6" a="1"/>
  <c r="A1701" i="6" s="1"/>
  <c r="B1701" i="6" s="1"/>
  <c r="A1717" i="6" a="1"/>
  <c r="A1717" i="6" s="1"/>
  <c r="B1717" i="6" s="1"/>
  <c r="A1733" i="6" a="1"/>
  <c r="A1733" i="6" s="1"/>
  <c r="B1733" i="6" s="1"/>
  <c r="A1749" i="6" a="1"/>
  <c r="A1749" i="6" s="1"/>
  <c r="B1749" i="6" s="1"/>
  <c r="A1765" i="6" a="1"/>
  <c r="A1765" i="6" s="1"/>
  <c r="B1765" i="6" s="1"/>
  <c r="A1781" i="6" a="1"/>
  <c r="A1781" i="6" s="1"/>
  <c r="B1781" i="6" s="1"/>
  <c r="A1793" i="6" a="1"/>
  <c r="A1793" i="6" s="1"/>
  <c r="B1793" i="6" s="1"/>
  <c r="A1804" i="6" a="1"/>
  <c r="A1804" i="6" s="1"/>
  <c r="B1804" i="6" s="1"/>
  <c r="A1814" i="6" a="1"/>
  <c r="A1814" i="6" s="1"/>
  <c r="B1814" i="6" s="1"/>
  <c r="A1825" i="6" a="1"/>
  <c r="A1825" i="6" s="1"/>
  <c r="B1825" i="6" s="1"/>
  <c r="A1836" i="6" a="1"/>
  <c r="A1836" i="6" s="1"/>
  <c r="B1836" i="6" s="1"/>
  <c r="A1846" i="6" a="1"/>
  <c r="A1846" i="6" s="1"/>
  <c r="B1846" i="6" s="1"/>
  <c r="A1857" i="6" a="1"/>
  <c r="A1857" i="6" s="1"/>
  <c r="B1857" i="6" s="1"/>
  <c r="A1868" i="6" a="1"/>
  <c r="A1868" i="6" s="1"/>
  <c r="B1868" i="6" s="1"/>
  <c r="A1878" i="6" a="1"/>
  <c r="A1878" i="6" s="1"/>
  <c r="B1878" i="6" s="1"/>
  <c r="A1889" i="6" a="1"/>
  <c r="A1889" i="6" s="1"/>
  <c r="B1889" i="6" s="1"/>
  <c r="A1900" i="6" a="1"/>
  <c r="A1900" i="6" s="1"/>
  <c r="B1900" i="6" s="1"/>
  <c r="A1910" i="6" a="1"/>
  <c r="A1910" i="6" s="1"/>
  <c r="B1910" i="6" s="1"/>
  <c r="A1921" i="6" a="1"/>
  <c r="A1921" i="6" s="1"/>
  <c r="B1921" i="6" s="1"/>
  <c r="A1932" i="6" a="1"/>
  <c r="A1932" i="6" s="1"/>
  <c r="B1932" i="6" s="1"/>
  <c r="A1942" i="6" a="1"/>
  <c r="A1942" i="6" s="1"/>
  <c r="B1942" i="6" s="1"/>
  <c r="A1953" i="6" a="1"/>
  <c r="A1953" i="6" s="1"/>
  <c r="B1953" i="6" s="1"/>
  <c r="A1964" i="6" a="1"/>
  <c r="A1964" i="6" s="1"/>
  <c r="B1964" i="6" s="1"/>
  <c r="A1974" i="6" a="1"/>
  <c r="A1974" i="6" s="1"/>
  <c r="B1974" i="6" s="1"/>
  <c r="A1985" i="6" a="1"/>
  <c r="A1985" i="6" s="1"/>
  <c r="B1985" i="6" s="1"/>
  <c r="A1996" i="6" a="1"/>
  <c r="A1996" i="6" s="1"/>
  <c r="B1996" i="6" s="1"/>
  <c r="A2006" i="6" a="1"/>
  <c r="A2006" i="6" s="1"/>
  <c r="B2006" i="6" s="1"/>
  <c r="A2017" i="6" a="1"/>
  <c r="A2017" i="6" s="1"/>
  <c r="B2017" i="6" s="1"/>
  <c r="A2028" i="6" a="1"/>
  <c r="A2028" i="6" s="1"/>
  <c r="B2028" i="6" s="1"/>
  <c r="A378" i="6" a="1"/>
  <c r="A378" i="6" s="1"/>
  <c r="B378" i="6" s="1"/>
  <c r="A566" i="6" a="1"/>
  <c r="A566" i="6" s="1"/>
  <c r="B566" i="6" s="1"/>
  <c r="A728" i="6" a="1"/>
  <c r="A728" i="6" s="1"/>
  <c r="B728" i="6" s="1"/>
  <c r="A797" i="6" a="1"/>
  <c r="A797" i="6" s="1"/>
  <c r="B797" i="6" s="1"/>
  <c r="A853" i="6" a="1"/>
  <c r="A853" i="6" s="1"/>
  <c r="B853" i="6" s="1"/>
  <c r="A907" i="6" a="1"/>
  <c r="A907" i="6" s="1"/>
  <c r="B907" i="6" s="1"/>
  <c r="A955" i="6" a="1"/>
  <c r="A955" i="6" s="1"/>
  <c r="B955" i="6" s="1"/>
  <c r="A998" i="6" a="1"/>
  <c r="A998" i="6" s="1"/>
  <c r="B998" i="6" s="1"/>
  <c r="A1039" i="6" a="1"/>
  <c r="A1039" i="6" s="1"/>
  <c r="B1039" i="6" s="1"/>
  <c r="A1081" i="6" a="1"/>
  <c r="A1081" i="6" s="1"/>
  <c r="B1081" i="6" s="1"/>
  <c r="A1121" i="6" a="1"/>
  <c r="A1121" i="6" s="1"/>
  <c r="B1121" i="6" s="1"/>
  <c r="A1161" i="6" a="1"/>
  <c r="A1161" i="6" s="1"/>
  <c r="B1161" i="6" s="1"/>
  <c r="A1199" i="6" a="1"/>
  <c r="A1199" i="6" s="1"/>
  <c r="B1199" i="6" s="1"/>
  <c r="A1233" i="6" a="1"/>
  <c r="A1233" i="6" s="1"/>
  <c r="B1233" i="6" s="1"/>
  <c r="A1259" i="6" a="1"/>
  <c r="A1259" i="6" s="1"/>
  <c r="B1259" i="6" s="1"/>
  <c r="A1284" i="6" a="1"/>
  <c r="A1284" i="6" s="1"/>
  <c r="B1284" i="6" s="1"/>
  <c r="A1309" i="6" a="1"/>
  <c r="A1309" i="6" s="1"/>
  <c r="B1309" i="6" s="1"/>
  <c r="A1335" i="6" a="1"/>
  <c r="A1335" i="6" s="1"/>
  <c r="B1335" i="6" s="1"/>
  <c r="A1361" i="6" a="1"/>
  <c r="A1361" i="6" s="1"/>
  <c r="B1361" i="6" s="1"/>
  <c r="A1387" i="6" a="1"/>
  <c r="A1387" i="6" s="1"/>
  <c r="B1387" i="6" s="1"/>
  <c r="A1412" i="6" a="1"/>
  <c r="A1412" i="6" s="1"/>
  <c r="B1412" i="6" s="1"/>
  <c r="A1437" i="6" a="1"/>
  <c r="A1437" i="6" s="1"/>
  <c r="B1437" i="6" s="1"/>
  <c r="A1463" i="6" a="1"/>
  <c r="A1463" i="6" s="1"/>
  <c r="B1463" i="6" s="1"/>
  <c r="A1489" i="6" a="1"/>
  <c r="A1489" i="6" s="1"/>
  <c r="B1489" i="6" s="1"/>
  <c r="A1510" i="6" a="1"/>
  <c r="A1510" i="6" s="1"/>
  <c r="B1510" i="6" s="1"/>
  <c r="A1526" i="6" a="1"/>
  <c r="A1526" i="6" s="1"/>
  <c r="B1526" i="6" s="1"/>
  <c r="A1542" i="6" a="1"/>
  <c r="A1542" i="6" s="1"/>
  <c r="B1542" i="6" s="1"/>
  <c r="A1558" i="6" a="1"/>
  <c r="A1558" i="6" s="1"/>
  <c r="B1558" i="6" s="1"/>
  <c r="A1574" i="6" a="1"/>
  <c r="A1574" i="6" s="1"/>
  <c r="B1574" i="6" s="1"/>
  <c r="A1590" i="6" a="1"/>
  <c r="A1590" i="6" s="1"/>
  <c r="B1590" i="6" s="1"/>
  <c r="A1606" i="6" a="1"/>
  <c r="A1606" i="6" s="1"/>
  <c r="B1606" i="6" s="1"/>
  <c r="A1622" i="6" a="1"/>
  <c r="A1622" i="6" s="1"/>
  <c r="B1622" i="6" s="1"/>
  <c r="A1638" i="6" a="1"/>
  <c r="A1638" i="6" s="1"/>
  <c r="B1638" i="6" s="1"/>
  <c r="A1654" i="6" a="1"/>
  <c r="A1654" i="6" s="1"/>
  <c r="B1654" i="6" s="1"/>
  <c r="A1670" i="6" a="1"/>
  <c r="A1670" i="6" s="1"/>
  <c r="B1670" i="6" s="1"/>
  <c r="A1686" i="6" a="1"/>
  <c r="A1686" i="6" s="1"/>
  <c r="B1686" i="6" s="1"/>
  <c r="A1702" i="6" a="1"/>
  <c r="A1702" i="6" s="1"/>
  <c r="B1702" i="6" s="1"/>
  <c r="A1718" i="6" a="1"/>
  <c r="A1718" i="6" s="1"/>
  <c r="B1718" i="6" s="1"/>
  <c r="A1734" i="6" a="1"/>
  <c r="A1734" i="6" s="1"/>
  <c r="B1734" i="6" s="1"/>
  <c r="A1750" i="6" a="1"/>
  <c r="A1750" i="6" s="1"/>
  <c r="B1750" i="6" s="1"/>
  <c r="A1766" i="6" a="1"/>
  <c r="A1766" i="6" s="1"/>
  <c r="B1766" i="6" s="1"/>
  <c r="A1782" i="6" a="1"/>
  <c r="A1782" i="6" s="1"/>
  <c r="B1782" i="6" s="1"/>
  <c r="A1794" i="6" a="1"/>
  <c r="A1794" i="6" s="1"/>
  <c r="B1794" i="6" s="1"/>
  <c r="A1805" i="6" a="1"/>
  <c r="A1805" i="6" s="1"/>
  <c r="B1805" i="6" s="1"/>
  <c r="A1816" i="6" a="1"/>
  <c r="A1816" i="6" s="1"/>
  <c r="B1816" i="6" s="1"/>
  <c r="A1826" i="6" a="1"/>
  <c r="A1826" i="6" s="1"/>
  <c r="B1826" i="6" s="1"/>
  <c r="A1837" i="6" a="1"/>
  <c r="A1837" i="6" s="1"/>
  <c r="B1837" i="6" s="1"/>
  <c r="A1848" i="6" a="1"/>
  <c r="A1848" i="6" s="1"/>
  <c r="B1848" i="6" s="1"/>
  <c r="A1858" i="6" a="1"/>
  <c r="A1858" i="6" s="1"/>
  <c r="B1858" i="6" s="1"/>
  <c r="A1869" i="6" a="1"/>
  <c r="A1869" i="6" s="1"/>
  <c r="B1869" i="6" s="1"/>
  <c r="A1880" i="6" a="1"/>
  <c r="A1880" i="6" s="1"/>
  <c r="B1880" i="6" s="1"/>
  <c r="A1890" i="6" a="1"/>
  <c r="A1890" i="6" s="1"/>
  <c r="B1890" i="6" s="1"/>
  <c r="A1901" i="6" a="1"/>
  <c r="A1901" i="6" s="1"/>
  <c r="B1901" i="6" s="1"/>
  <c r="A1912" i="6" a="1"/>
  <c r="A1912" i="6" s="1"/>
  <c r="B1912" i="6" s="1"/>
  <c r="A1922" i="6" a="1"/>
  <c r="A1922" i="6" s="1"/>
  <c r="B1922" i="6" s="1"/>
  <c r="A1933" i="6" a="1"/>
  <c r="A1933" i="6" s="1"/>
  <c r="B1933" i="6" s="1"/>
  <c r="A1944" i="6" a="1"/>
  <c r="A1944" i="6" s="1"/>
  <c r="B1944" i="6" s="1"/>
  <c r="A1954" i="6" a="1"/>
  <c r="A1954" i="6" s="1"/>
  <c r="B1954" i="6" s="1"/>
  <c r="A1965" i="6" a="1"/>
  <c r="A1965" i="6" s="1"/>
  <c r="B1965" i="6" s="1"/>
  <c r="A1976" i="6" a="1"/>
  <c r="A1976" i="6" s="1"/>
  <c r="B1976" i="6" s="1"/>
  <c r="A1986" i="6" a="1"/>
  <c r="A1986" i="6" s="1"/>
  <c r="B1986" i="6" s="1"/>
  <c r="A1997" i="6" a="1"/>
  <c r="A1997" i="6" s="1"/>
  <c r="B1997" i="6" s="1"/>
  <c r="A2008" i="6" a="1"/>
  <c r="A2008" i="6" s="1"/>
  <c r="B2008" i="6" s="1"/>
  <c r="A2018" i="6" a="1"/>
  <c r="A2018" i="6" s="1"/>
  <c r="B2018" i="6" s="1"/>
  <c r="A2029" i="6" a="1"/>
  <c r="A2029" i="6" s="1"/>
  <c r="B2029" i="6" s="1"/>
  <c r="A402" i="6" a="1"/>
  <c r="A402" i="6" s="1"/>
  <c r="B402" i="6" s="1"/>
  <c r="A583" i="6" a="1"/>
  <c r="A583" i="6" s="1"/>
  <c r="B583" i="6" s="1"/>
  <c r="A741" i="6" a="1"/>
  <c r="A741" i="6" s="1"/>
  <c r="B741" i="6" s="1"/>
  <c r="A803" i="6" a="1"/>
  <c r="A803" i="6" s="1"/>
  <c r="B803" i="6" s="1"/>
  <c r="A856" i="6" a="1"/>
  <c r="A856" i="6" s="1"/>
  <c r="B856" i="6" s="1"/>
  <c r="A912" i="6" a="1"/>
  <c r="A912" i="6" s="1"/>
  <c r="B912" i="6" s="1"/>
  <c r="A961" i="6" a="1"/>
  <c r="A961" i="6" s="1"/>
  <c r="B961" i="6" s="1"/>
  <c r="A1005" i="6" a="1"/>
  <c r="A1005" i="6" s="1"/>
  <c r="B1005" i="6" s="1"/>
  <c r="A1045" i="6" a="1"/>
  <c r="A1045" i="6" s="1"/>
  <c r="B1045" i="6" s="1"/>
  <c r="A1085" i="6" a="1"/>
  <c r="A1085" i="6" s="1"/>
  <c r="B1085" i="6" s="1"/>
  <c r="A1126" i="6" a="1"/>
  <c r="A1126" i="6" s="1"/>
  <c r="B1126" i="6" s="1"/>
  <c r="A1167" i="6" a="1"/>
  <c r="A1167" i="6" s="1"/>
  <c r="B1167" i="6" s="1"/>
  <c r="A1205" i="6" a="1"/>
  <c r="A1205" i="6" s="1"/>
  <c r="B1205" i="6" s="1"/>
  <c r="A1236" i="6" a="1"/>
  <c r="A1236" i="6" s="1"/>
  <c r="B1236" i="6" s="1"/>
  <c r="A1261" i="6" a="1"/>
  <c r="A1261" i="6" s="1"/>
  <c r="B1261" i="6" s="1"/>
  <c r="A1287" i="6" a="1"/>
  <c r="A1287" i="6" s="1"/>
  <c r="B1287" i="6" s="1"/>
  <c r="A1313" i="6" a="1"/>
  <c r="A1313" i="6" s="1"/>
  <c r="B1313" i="6" s="1"/>
  <c r="A1339" i="6" a="1"/>
  <c r="A1339" i="6" s="1"/>
  <c r="B1339" i="6" s="1"/>
  <c r="A1364" i="6" a="1"/>
  <c r="A1364" i="6" s="1"/>
  <c r="B1364" i="6" s="1"/>
  <c r="A1389" i="6" a="1"/>
  <c r="A1389" i="6" s="1"/>
  <c r="B1389" i="6" s="1"/>
  <c r="A1415" i="6" a="1"/>
  <c r="A1415" i="6" s="1"/>
  <c r="B1415" i="6" s="1"/>
  <c r="A1441" i="6" a="1"/>
  <c r="A1441" i="6" s="1"/>
  <c r="B1441" i="6" s="1"/>
  <c r="A1467" i="6" a="1"/>
  <c r="A1467" i="6" s="1"/>
  <c r="B1467" i="6" s="1"/>
  <c r="A1492" i="6" a="1"/>
  <c r="A1492" i="6" s="1"/>
  <c r="B1492" i="6" s="1"/>
  <c r="A1512" i="6" a="1"/>
  <c r="A1512" i="6" s="1"/>
  <c r="B1512" i="6" s="1"/>
  <c r="A1528" i="6" a="1"/>
  <c r="A1528" i="6" s="1"/>
  <c r="B1528" i="6" s="1"/>
  <c r="A1544" i="6" a="1"/>
  <c r="A1544" i="6" s="1"/>
  <c r="B1544" i="6" s="1"/>
  <c r="A1560" i="6" a="1"/>
  <c r="A1560" i="6" s="1"/>
  <c r="B1560" i="6" s="1"/>
  <c r="A1576" i="6" a="1"/>
  <c r="A1576" i="6" s="1"/>
  <c r="B1576" i="6" s="1"/>
  <c r="A1592" i="6" a="1"/>
  <c r="A1592" i="6" s="1"/>
  <c r="B1592" i="6" s="1"/>
  <c r="A1608" i="6" a="1"/>
  <c r="A1608" i="6" s="1"/>
  <c r="B1608" i="6" s="1"/>
  <c r="A1624" i="6" a="1"/>
  <c r="A1624" i="6" s="1"/>
  <c r="B1624" i="6" s="1"/>
  <c r="A1640" i="6" a="1"/>
  <c r="A1640" i="6" s="1"/>
  <c r="B1640" i="6" s="1"/>
  <c r="A1656" i="6" a="1"/>
  <c r="A1656" i="6" s="1"/>
  <c r="B1656" i="6" s="1"/>
  <c r="A1672" i="6" a="1"/>
  <c r="A1672" i="6" s="1"/>
  <c r="B1672" i="6" s="1"/>
  <c r="A1688" i="6" a="1"/>
  <c r="A1688" i="6" s="1"/>
  <c r="B1688" i="6" s="1"/>
  <c r="A1704" i="6" a="1"/>
  <c r="A1704" i="6" s="1"/>
  <c r="B1704" i="6" s="1"/>
  <c r="A1720" i="6" a="1"/>
  <c r="A1720" i="6" s="1"/>
  <c r="B1720" i="6" s="1"/>
  <c r="A1736" i="6" a="1"/>
  <c r="A1736" i="6" s="1"/>
  <c r="B1736" i="6" s="1"/>
  <c r="A1752" i="6" a="1"/>
  <c r="A1752" i="6" s="1"/>
  <c r="B1752" i="6" s="1"/>
  <c r="A1768" i="6" a="1"/>
  <c r="A1768" i="6" s="1"/>
  <c r="B1768" i="6" s="1"/>
  <c r="A1784" i="6" a="1"/>
  <c r="A1784" i="6" s="1"/>
  <c r="B1784" i="6" s="1"/>
  <c r="A1796" i="6" a="1"/>
  <c r="A1796" i="6" s="1"/>
  <c r="B1796" i="6" s="1"/>
  <c r="A1806" i="6" a="1"/>
  <c r="A1806" i="6" s="1"/>
  <c r="B1806" i="6" s="1"/>
  <c r="A1817" i="6" a="1"/>
  <c r="A1817" i="6" s="1"/>
  <c r="B1817" i="6" s="1"/>
  <c r="A1828" i="6" a="1"/>
  <c r="A1828" i="6" s="1"/>
  <c r="B1828" i="6" s="1"/>
  <c r="A1838" i="6" a="1"/>
  <c r="A1838" i="6" s="1"/>
  <c r="B1838" i="6" s="1"/>
  <c r="A1849" i="6" a="1"/>
  <c r="A1849" i="6" s="1"/>
  <c r="B1849" i="6" s="1"/>
  <c r="A1860" i="6" a="1"/>
  <c r="A1860" i="6" s="1"/>
  <c r="B1860" i="6" s="1"/>
  <c r="A1870" i="6" a="1"/>
  <c r="A1870" i="6" s="1"/>
  <c r="B1870" i="6" s="1"/>
  <c r="A1881" i="6" a="1"/>
  <c r="A1881" i="6" s="1"/>
  <c r="B1881" i="6" s="1"/>
  <c r="A1892" i="6" a="1"/>
  <c r="A1892" i="6" s="1"/>
  <c r="B1892" i="6" s="1"/>
  <c r="A1902" i="6" a="1"/>
  <c r="A1902" i="6" s="1"/>
  <c r="B1902" i="6" s="1"/>
  <c r="A1913" i="6" a="1"/>
  <c r="A1913" i="6" s="1"/>
  <c r="B1913" i="6" s="1"/>
  <c r="A1924" i="6" a="1"/>
  <c r="A1924" i="6" s="1"/>
  <c r="B1924" i="6" s="1"/>
  <c r="A1934" i="6" a="1"/>
  <c r="A1934" i="6" s="1"/>
  <c r="B1934" i="6" s="1"/>
  <c r="A1945" i="6" a="1"/>
  <c r="A1945" i="6" s="1"/>
  <c r="B1945" i="6" s="1"/>
  <c r="A1956" i="6" a="1"/>
  <c r="A1956" i="6" s="1"/>
  <c r="B1956" i="6" s="1"/>
  <c r="A1966" i="6" a="1"/>
  <c r="A1966" i="6" s="1"/>
  <c r="B1966" i="6" s="1"/>
  <c r="A1977" i="6" a="1"/>
  <c r="A1977" i="6" s="1"/>
  <c r="B1977" i="6" s="1"/>
  <c r="A1988" i="6" a="1"/>
  <c r="A1988" i="6" s="1"/>
  <c r="B1988" i="6" s="1"/>
  <c r="A1998" i="6" a="1"/>
  <c r="A1998" i="6" s="1"/>
  <c r="B1998" i="6" s="1"/>
  <c r="A2009" i="6" a="1"/>
  <c r="A2009" i="6" s="1"/>
  <c r="B2009" i="6" s="1"/>
  <c r="A2020" i="6" a="1"/>
  <c r="A2020" i="6" s="1"/>
  <c r="B2020" i="6" s="1"/>
  <c r="A2030" i="6" a="1"/>
  <c r="A2030" i="6" s="1"/>
  <c r="B2030" i="6" s="1"/>
  <c r="A445" i="6" a="1"/>
  <c r="A445" i="6" s="1"/>
  <c r="B445" i="6" s="1"/>
  <c r="A634" i="6" a="1"/>
  <c r="A634" i="6" s="1"/>
  <c r="B634" i="6" s="1"/>
  <c r="A763" i="6" a="1"/>
  <c r="A763" i="6" s="1"/>
  <c r="B763" i="6" s="1"/>
  <c r="A819" i="6" a="1"/>
  <c r="A819" i="6" s="1"/>
  <c r="B819" i="6" s="1"/>
  <c r="A872" i="6" a="1"/>
  <c r="A872" i="6" s="1"/>
  <c r="B872" i="6" s="1"/>
  <c r="A925" i="6" a="1"/>
  <c r="A925" i="6" s="1"/>
  <c r="B925" i="6" s="1"/>
  <c r="A973" i="6" a="1"/>
  <c r="A973" i="6" s="1"/>
  <c r="B973" i="6" s="1"/>
  <c r="A1014" i="6" a="1"/>
  <c r="A1014" i="6" s="1"/>
  <c r="B1014" i="6" s="1"/>
  <c r="A1055" i="6" a="1"/>
  <c r="A1055" i="6" s="1"/>
  <c r="B1055" i="6" s="1"/>
  <c r="A1095" i="6" a="1"/>
  <c r="A1095" i="6" s="1"/>
  <c r="B1095" i="6" s="1"/>
  <c r="A1135" i="6" a="1"/>
  <c r="A1135" i="6" s="1"/>
  <c r="B1135" i="6" s="1"/>
  <c r="A1177" i="6" a="1"/>
  <c r="A1177" i="6" s="1"/>
  <c r="B1177" i="6" s="1"/>
  <c r="A1213" i="6" a="1"/>
  <c r="A1213" i="6" s="1"/>
  <c r="B1213" i="6" s="1"/>
  <c r="A1243" i="6" a="1"/>
  <c r="A1243" i="6" s="1"/>
  <c r="B1243" i="6" s="1"/>
  <c r="A1268" i="6" a="1"/>
  <c r="A1268" i="6" s="1"/>
  <c r="B1268" i="6" s="1"/>
  <c r="A1293" i="6" a="1"/>
  <c r="A1293" i="6" s="1"/>
  <c r="B1293" i="6" s="1"/>
  <c r="A1319" i="6" a="1"/>
  <c r="A1319" i="6" s="1"/>
  <c r="B1319" i="6" s="1"/>
  <c r="A1345" i="6" a="1"/>
  <c r="A1345" i="6" s="1"/>
  <c r="B1345" i="6" s="1"/>
  <c r="A1371" i="6" a="1"/>
  <c r="A1371" i="6" s="1"/>
  <c r="B1371" i="6" s="1"/>
  <c r="A1396" i="6" a="1"/>
  <c r="A1396" i="6" s="1"/>
  <c r="B1396" i="6" s="1"/>
  <c r="A1421" i="6" a="1"/>
  <c r="A1421" i="6" s="1"/>
  <c r="B1421" i="6" s="1"/>
  <c r="A1447" i="6" a="1"/>
  <c r="A1447" i="6" s="1"/>
  <c r="B1447" i="6" s="1"/>
  <c r="A1473" i="6" a="1"/>
  <c r="A1473" i="6" s="1"/>
  <c r="B1473" i="6" s="1"/>
  <c r="A1499" i="6" a="1"/>
  <c r="A1499" i="6" s="1"/>
  <c r="B1499" i="6" s="1"/>
  <c r="A1516" i="6" a="1"/>
  <c r="A1516" i="6" s="1"/>
  <c r="B1516" i="6" s="1"/>
  <c r="A1532" i="6" a="1"/>
  <c r="A1532" i="6" s="1"/>
  <c r="B1532" i="6" s="1"/>
  <c r="A1548" i="6" a="1"/>
  <c r="A1548" i="6" s="1"/>
  <c r="B1548" i="6" s="1"/>
  <c r="A1564" i="6" a="1"/>
  <c r="A1564" i="6" s="1"/>
  <c r="B1564" i="6" s="1"/>
  <c r="A1580" i="6" a="1"/>
  <c r="A1580" i="6" s="1"/>
  <c r="B1580" i="6" s="1"/>
  <c r="A1596" i="6" a="1"/>
  <c r="A1596" i="6" s="1"/>
  <c r="B1596" i="6" s="1"/>
  <c r="A1612" i="6" a="1"/>
  <c r="A1612" i="6" s="1"/>
  <c r="B1612" i="6" s="1"/>
  <c r="A1628" i="6" a="1"/>
  <c r="A1628" i="6" s="1"/>
  <c r="B1628" i="6" s="1"/>
  <c r="A1644" i="6" a="1"/>
  <c r="A1644" i="6" s="1"/>
  <c r="B1644" i="6" s="1"/>
  <c r="A1660" i="6" a="1"/>
  <c r="A1660" i="6" s="1"/>
  <c r="B1660" i="6" s="1"/>
  <c r="A1676" i="6" a="1"/>
  <c r="A1676" i="6" s="1"/>
  <c r="B1676" i="6" s="1"/>
  <c r="A1692" i="6" a="1"/>
  <c r="A1692" i="6" s="1"/>
  <c r="B1692" i="6" s="1"/>
  <c r="A1708" i="6" a="1"/>
  <c r="A1708" i="6" s="1"/>
  <c r="B1708" i="6" s="1"/>
  <c r="A1724" i="6" a="1"/>
  <c r="A1724" i="6" s="1"/>
  <c r="B1724" i="6" s="1"/>
  <c r="A1740" i="6" a="1"/>
  <c r="A1740" i="6" s="1"/>
  <c r="B1740" i="6" s="1"/>
  <c r="A1756" i="6" a="1"/>
  <c r="A1756" i="6" s="1"/>
  <c r="B1756" i="6" s="1"/>
  <c r="A1772" i="6" a="1"/>
  <c r="A1772" i="6" s="1"/>
  <c r="B1772" i="6" s="1"/>
  <c r="A1785" i="6" a="1"/>
  <c r="A1785" i="6" s="1"/>
  <c r="B1785" i="6" s="1"/>
  <c r="A1797" i="6" a="1"/>
  <c r="A1797" i="6" s="1"/>
  <c r="B1797" i="6" s="1"/>
  <c r="A1808" i="6" a="1"/>
  <c r="A1808" i="6" s="1"/>
  <c r="B1808" i="6" s="1"/>
  <c r="A1818" i="6" a="1"/>
  <c r="A1818" i="6" s="1"/>
  <c r="B1818" i="6" s="1"/>
  <c r="A1829" i="6" a="1"/>
  <c r="A1829" i="6" s="1"/>
  <c r="B1829" i="6" s="1"/>
  <c r="A1840" i="6" a="1"/>
  <c r="A1840" i="6" s="1"/>
  <c r="B1840" i="6" s="1"/>
  <c r="A1850" i="6" a="1"/>
  <c r="A1850" i="6" s="1"/>
  <c r="B1850" i="6" s="1"/>
  <c r="A1861" i="6" a="1"/>
  <c r="A1861" i="6" s="1"/>
  <c r="B1861" i="6" s="1"/>
  <c r="A1872" i="6" a="1"/>
  <c r="A1872" i="6" s="1"/>
  <c r="B1872" i="6" s="1"/>
  <c r="A1882" i="6" a="1"/>
  <c r="A1882" i="6" s="1"/>
  <c r="B1882" i="6" s="1"/>
  <c r="A1893" i="6" a="1"/>
  <c r="A1893" i="6" s="1"/>
  <c r="B1893" i="6" s="1"/>
  <c r="A1904" i="6" a="1"/>
  <c r="A1904" i="6" s="1"/>
  <c r="B1904" i="6" s="1"/>
  <c r="A1914" i="6" a="1"/>
  <c r="A1914" i="6" s="1"/>
  <c r="B1914" i="6" s="1"/>
  <c r="A1925" i="6" a="1"/>
  <c r="A1925" i="6" s="1"/>
  <c r="B1925" i="6" s="1"/>
  <c r="A1936" i="6" a="1"/>
  <c r="A1936" i="6" s="1"/>
  <c r="B1936" i="6" s="1"/>
  <c r="A1946" i="6" a="1"/>
  <c r="A1946" i="6" s="1"/>
  <c r="B1946" i="6" s="1"/>
  <c r="A1957" i="6" a="1"/>
  <c r="A1957" i="6" s="1"/>
  <c r="B1957" i="6" s="1"/>
  <c r="A1968" i="6" a="1"/>
  <c r="A1968" i="6" s="1"/>
  <c r="B1968" i="6" s="1"/>
  <c r="A1978" i="6" a="1"/>
  <c r="A1978" i="6" s="1"/>
  <c r="B1978" i="6" s="1"/>
  <c r="A1989" i="6" a="1"/>
  <c r="A1989" i="6" s="1"/>
  <c r="B1989" i="6" s="1"/>
  <c r="A2000" i="6" a="1"/>
  <c r="A2000" i="6" s="1"/>
  <c r="B2000" i="6" s="1"/>
  <c r="A2010" i="6" a="1"/>
  <c r="A2010" i="6" s="1"/>
  <c r="B2010" i="6" s="1"/>
  <c r="A2021" i="6" a="1"/>
  <c r="A2021" i="6" s="1"/>
  <c r="B2021" i="6" s="1"/>
  <c r="A2032" i="6" a="1"/>
  <c r="A2032" i="6" s="1"/>
  <c r="B2032" i="6" s="1"/>
  <c r="A463" i="6" a="1"/>
  <c r="A463" i="6" s="1"/>
  <c r="B463" i="6" s="1"/>
  <c r="A641" i="6" a="1"/>
  <c r="A641" i="6" s="1"/>
  <c r="B641" i="6" s="1"/>
  <c r="A768" i="6" a="1"/>
  <c r="A768" i="6" s="1"/>
  <c r="B768" i="6" s="1"/>
  <c r="A821" i="6" a="1"/>
  <c r="A821" i="6" s="1"/>
  <c r="B821" i="6" s="1"/>
  <c r="A875" i="6" a="1"/>
  <c r="A875" i="6" s="1"/>
  <c r="B875" i="6" s="1"/>
  <c r="A928" i="6" a="1"/>
  <c r="A928" i="6" s="1"/>
  <c r="B928" i="6" s="1"/>
  <c r="A975" i="6" a="1"/>
  <c r="A975" i="6" s="1"/>
  <c r="B975" i="6" s="1"/>
  <c r="A1017" i="6" a="1"/>
  <c r="A1017" i="6" s="1"/>
  <c r="B1017" i="6" s="1"/>
  <c r="A1057" i="6" a="1"/>
  <c r="A1057" i="6" s="1"/>
  <c r="B1057" i="6" s="1"/>
  <c r="A1097" i="6" a="1"/>
  <c r="A1097" i="6" s="1"/>
  <c r="B1097" i="6" s="1"/>
  <c r="A1139" i="6" a="1"/>
  <c r="A1139" i="6" s="1"/>
  <c r="B1139" i="6" s="1"/>
  <c r="A1181" i="6" a="1"/>
  <c r="A1181" i="6" s="1"/>
  <c r="B1181" i="6" s="1"/>
  <c r="A1215" i="6" a="1"/>
  <c r="A1215" i="6" s="1"/>
  <c r="B1215" i="6" s="1"/>
  <c r="A1244" i="6" a="1"/>
  <c r="A1244" i="6" s="1"/>
  <c r="B1244" i="6" s="1"/>
  <c r="A1269" i="6" a="1"/>
  <c r="A1269" i="6" s="1"/>
  <c r="B1269" i="6" s="1"/>
  <c r="A1295" i="6" a="1"/>
  <c r="A1295" i="6" s="1"/>
  <c r="B1295" i="6" s="1"/>
  <c r="A1321" i="6" a="1"/>
  <c r="A1321" i="6" s="1"/>
  <c r="B1321" i="6" s="1"/>
  <c r="A1347" i="6" a="1"/>
  <c r="A1347" i="6" s="1"/>
  <c r="B1347" i="6" s="1"/>
  <c r="A1372" i="6" a="1"/>
  <c r="A1372" i="6" s="1"/>
  <c r="B1372" i="6" s="1"/>
  <c r="A1397" i="6" a="1"/>
  <c r="A1397" i="6" s="1"/>
  <c r="B1397" i="6" s="1"/>
  <c r="A1423" i="6" a="1"/>
  <c r="A1423" i="6" s="1"/>
  <c r="B1423" i="6" s="1"/>
  <c r="A1449" i="6" a="1"/>
  <c r="A1449" i="6" s="1"/>
  <c r="B1449" i="6" s="1"/>
  <c r="A1475" i="6" a="1"/>
  <c r="A1475" i="6" s="1"/>
  <c r="B1475" i="6" s="1"/>
  <c r="A1500" i="6" a="1"/>
  <c r="A1500" i="6" s="1"/>
  <c r="B1500" i="6" s="1"/>
  <c r="A1517" i="6" a="1"/>
  <c r="A1517" i="6" s="1"/>
  <c r="B1517" i="6" s="1"/>
  <c r="A1533" i="6" a="1"/>
  <c r="A1533" i="6" s="1"/>
  <c r="B1533" i="6" s="1"/>
  <c r="A1549" i="6" a="1"/>
  <c r="A1549" i="6" s="1"/>
  <c r="B1549" i="6" s="1"/>
  <c r="A1565" i="6" a="1"/>
  <c r="A1565" i="6" s="1"/>
  <c r="B1565" i="6" s="1"/>
  <c r="A1581" i="6" a="1"/>
  <c r="A1581" i="6" s="1"/>
  <c r="B1581" i="6" s="1"/>
  <c r="A1597" i="6" a="1"/>
  <c r="A1597" i="6" s="1"/>
  <c r="B1597" i="6" s="1"/>
  <c r="A1613" i="6" a="1"/>
  <c r="A1613" i="6" s="1"/>
  <c r="B1613" i="6" s="1"/>
  <c r="A1629" i="6" a="1"/>
  <c r="A1629" i="6" s="1"/>
  <c r="B1629" i="6" s="1"/>
  <c r="A1645" i="6" a="1"/>
  <c r="A1645" i="6" s="1"/>
  <c r="B1645" i="6" s="1"/>
  <c r="A1661" i="6" a="1"/>
  <c r="A1661" i="6" s="1"/>
  <c r="B1661" i="6" s="1"/>
  <c r="A1677" i="6" a="1"/>
  <c r="A1677" i="6" s="1"/>
  <c r="B1677" i="6" s="1"/>
  <c r="A1693" i="6" a="1"/>
  <c r="A1693" i="6" s="1"/>
  <c r="B1693" i="6" s="1"/>
  <c r="A1709" i="6" a="1"/>
  <c r="A1709" i="6" s="1"/>
  <c r="B1709" i="6" s="1"/>
  <c r="A1725" i="6" a="1"/>
  <c r="A1725" i="6" s="1"/>
  <c r="B1725" i="6" s="1"/>
  <c r="A1741" i="6" a="1"/>
  <c r="A1741" i="6" s="1"/>
  <c r="B1741" i="6" s="1"/>
  <c r="A1757" i="6" a="1"/>
  <c r="A1757" i="6" s="1"/>
  <c r="B1757" i="6" s="1"/>
  <c r="A1773" i="6" a="1"/>
  <c r="A1773" i="6" s="1"/>
  <c r="B1773" i="6" s="1"/>
  <c r="A1788" i="6" a="1"/>
  <c r="A1788" i="6" s="1"/>
  <c r="B1788" i="6" s="1"/>
  <c r="A1798" i="6" a="1"/>
  <c r="A1798" i="6" s="1"/>
  <c r="B1798" i="6" s="1"/>
  <c r="A1809" i="6" a="1"/>
  <c r="A1809" i="6" s="1"/>
  <c r="B1809" i="6" s="1"/>
  <c r="A1820" i="6" a="1"/>
  <c r="A1820" i="6" s="1"/>
  <c r="B1820" i="6" s="1"/>
  <c r="A1830" i="6" a="1"/>
  <c r="A1830" i="6" s="1"/>
  <c r="B1830" i="6" s="1"/>
  <c r="A1841" i="6" a="1"/>
  <c r="A1841" i="6" s="1"/>
  <c r="B1841" i="6" s="1"/>
  <c r="A1852" i="6" a="1"/>
  <c r="A1852" i="6" s="1"/>
  <c r="B1852" i="6" s="1"/>
  <c r="A1862" i="6" a="1"/>
  <c r="A1862" i="6" s="1"/>
  <c r="B1862" i="6" s="1"/>
  <c r="A1873" i="6" a="1"/>
  <c r="A1873" i="6" s="1"/>
  <c r="B1873" i="6" s="1"/>
  <c r="A1884" i="6" a="1"/>
  <c r="A1884" i="6" s="1"/>
  <c r="B1884" i="6" s="1"/>
  <c r="A1894" i="6" a="1"/>
  <c r="A1894" i="6" s="1"/>
  <c r="B1894" i="6" s="1"/>
  <c r="A1905" i="6" a="1"/>
  <c r="A1905" i="6" s="1"/>
  <c r="B1905" i="6" s="1"/>
  <c r="A1916" i="6" a="1"/>
  <c r="A1916" i="6" s="1"/>
  <c r="B1916" i="6" s="1"/>
  <c r="A1926" i="6" a="1"/>
  <c r="A1926" i="6" s="1"/>
  <c r="B1926" i="6" s="1"/>
  <c r="A1937" i="6" a="1"/>
  <c r="A1937" i="6" s="1"/>
  <c r="B1937" i="6" s="1"/>
  <c r="A1948" i="6" a="1"/>
  <c r="A1948" i="6" s="1"/>
  <c r="B1948" i="6" s="1"/>
  <c r="A1958" i="6" a="1"/>
  <c r="A1958" i="6" s="1"/>
  <c r="B1958" i="6" s="1"/>
  <c r="A1969" i="6" a="1"/>
  <c r="A1969" i="6" s="1"/>
  <c r="B1969" i="6" s="1"/>
  <c r="A1980" i="6" a="1"/>
  <c r="A1980" i="6" s="1"/>
  <c r="B1980" i="6" s="1"/>
  <c r="A1990" i="6" a="1"/>
  <c r="A1990" i="6" s="1"/>
  <c r="B1990" i="6" s="1"/>
  <c r="A2001" i="6" a="1"/>
  <c r="A2001" i="6" s="1"/>
  <c r="B2001" i="6" s="1"/>
  <c r="A2012" i="6" a="1"/>
  <c r="A2012" i="6" s="1"/>
  <c r="B2012" i="6" s="1"/>
  <c r="A2022" i="6" a="1"/>
  <c r="A2022" i="6" s="1"/>
  <c r="B2022" i="6" s="1"/>
  <c r="A2033" i="6" a="1"/>
  <c r="A2033" i="6" s="1"/>
  <c r="B2033" i="6" s="1"/>
  <c r="A470" i="6" a="1"/>
  <c r="A470" i="6" s="1"/>
  <c r="B470" i="6" s="1"/>
  <c r="A651" i="6" a="1"/>
  <c r="A651" i="6" s="1"/>
  <c r="B651" i="6" s="1"/>
  <c r="A769" i="6" a="1"/>
  <c r="A769" i="6" s="1"/>
  <c r="B769" i="6" s="1"/>
  <c r="A822" i="6" a="1"/>
  <c r="A822" i="6" s="1"/>
  <c r="B822" i="6" s="1"/>
  <c r="A877" i="6" a="1"/>
  <c r="A877" i="6" s="1"/>
  <c r="B877" i="6" s="1"/>
  <c r="A932" i="6" a="1"/>
  <c r="A932" i="6" s="1"/>
  <c r="B932" i="6" s="1"/>
  <c r="A979" i="6" a="1"/>
  <c r="A979" i="6" s="1"/>
  <c r="B979" i="6" s="1"/>
  <c r="A1019" i="6" a="1"/>
  <c r="A1019" i="6" s="1"/>
  <c r="B1019" i="6" s="1"/>
  <c r="A1059" i="6" a="1"/>
  <c r="A1059" i="6" s="1"/>
  <c r="B1059" i="6" s="1"/>
  <c r="A1101" i="6" a="1"/>
  <c r="A1101" i="6" s="1"/>
  <c r="B1101" i="6" s="1"/>
  <c r="A1142" i="6" a="1"/>
  <c r="A1142" i="6" s="1"/>
  <c r="B1142" i="6" s="1"/>
  <c r="A1183" i="6" a="1"/>
  <c r="A1183" i="6" s="1"/>
  <c r="B1183" i="6" s="1"/>
  <c r="A1216" i="6" a="1"/>
  <c r="A1216" i="6" s="1"/>
  <c r="B1216" i="6" s="1"/>
  <c r="A1245" i="6" a="1"/>
  <c r="A1245" i="6" s="1"/>
  <c r="B1245" i="6" s="1"/>
  <c r="A1271" i="6" a="1"/>
  <c r="A1271" i="6" s="1"/>
  <c r="B1271" i="6" s="1"/>
  <c r="A1297" i="6" a="1"/>
  <c r="A1297" i="6" s="1"/>
  <c r="B1297" i="6" s="1"/>
  <c r="A1323" i="6" a="1"/>
  <c r="A1323" i="6" s="1"/>
  <c r="B1323" i="6" s="1"/>
  <c r="A1348" i="6" a="1"/>
  <c r="A1348" i="6" s="1"/>
  <c r="B1348" i="6" s="1"/>
  <c r="A1373" i="6" a="1"/>
  <c r="A1373" i="6" s="1"/>
  <c r="B1373" i="6" s="1"/>
  <c r="A1399" i="6" a="1"/>
  <c r="A1399" i="6" s="1"/>
  <c r="B1399" i="6" s="1"/>
  <c r="A1425" i="6" a="1"/>
  <c r="A1425" i="6" s="1"/>
  <c r="B1425" i="6" s="1"/>
  <c r="A1451" i="6" a="1"/>
  <c r="A1451" i="6" s="1"/>
  <c r="B1451" i="6" s="1"/>
  <c r="A1476" i="6" a="1"/>
  <c r="A1476" i="6" s="1"/>
  <c r="B1476" i="6" s="1"/>
  <c r="A1501" i="6" a="1"/>
  <c r="A1501" i="6" s="1"/>
  <c r="B1501" i="6" s="1"/>
  <c r="A1518" i="6" a="1"/>
  <c r="A1518" i="6" s="1"/>
  <c r="B1518" i="6" s="1"/>
  <c r="A1534" i="6" a="1"/>
  <c r="A1534" i="6" s="1"/>
  <c r="B1534" i="6" s="1"/>
  <c r="A1550" i="6" a="1"/>
  <c r="A1550" i="6" s="1"/>
  <c r="B1550" i="6" s="1"/>
  <c r="A1566" i="6" a="1"/>
  <c r="A1566" i="6" s="1"/>
  <c r="B1566" i="6" s="1"/>
  <c r="A1582" i="6" a="1"/>
  <c r="A1582" i="6" s="1"/>
  <c r="B1582" i="6" s="1"/>
  <c r="A1598" i="6" a="1"/>
  <c r="A1598" i="6" s="1"/>
  <c r="B1598" i="6" s="1"/>
  <c r="A1614" i="6" a="1"/>
  <c r="A1614" i="6" s="1"/>
  <c r="B1614" i="6" s="1"/>
  <c r="A1630" i="6" a="1"/>
  <c r="A1630" i="6" s="1"/>
  <c r="B1630" i="6" s="1"/>
  <c r="A1646" i="6" a="1"/>
  <c r="A1646" i="6" s="1"/>
  <c r="B1646" i="6" s="1"/>
  <c r="A1662" i="6" a="1"/>
  <c r="A1662" i="6" s="1"/>
  <c r="B1662" i="6" s="1"/>
  <c r="A1678" i="6" a="1"/>
  <c r="A1678" i="6" s="1"/>
  <c r="B1678" i="6" s="1"/>
  <c r="A1694" i="6" a="1"/>
  <c r="A1694" i="6" s="1"/>
  <c r="B1694" i="6" s="1"/>
  <c r="A1710" i="6" a="1"/>
  <c r="A1710" i="6" s="1"/>
  <c r="B1710" i="6" s="1"/>
  <c r="A1726" i="6" a="1"/>
  <c r="A1726" i="6" s="1"/>
  <c r="B1726" i="6" s="1"/>
  <c r="A1742" i="6" a="1"/>
  <c r="A1742" i="6" s="1"/>
  <c r="B1742" i="6" s="1"/>
  <c r="A1758" i="6" a="1"/>
  <c r="A1758" i="6" s="1"/>
  <c r="B1758" i="6" s="1"/>
  <c r="A1774" i="6" a="1"/>
  <c r="A1774" i="6" s="1"/>
  <c r="B1774" i="6" s="1"/>
  <c r="A1789" i="6" a="1"/>
  <c r="A1789" i="6" s="1"/>
  <c r="B1789" i="6" s="1"/>
  <c r="A1800" i="6" a="1"/>
  <c r="A1800" i="6" s="1"/>
  <c r="B1800" i="6" s="1"/>
  <c r="A1810" i="6" a="1"/>
  <c r="A1810" i="6" s="1"/>
  <c r="B1810" i="6" s="1"/>
  <c r="A1821" i="6" a="1"/>
  <c r="A1821" i="6" s="1"/>
  <c r="B1821" i="6" s="1"/>
  <c r="A1832" i="6" a="1"/>
  <c r="A1832" i="6" s="1"/>
  <c r="B1832" i="6" s="1"/>
  <c r="A1842" i="6" a="1"/>
  <c r="A1842" i="6" s="1"/>
  <c r="B1842" i="6" s="1"/>
  <c r="A1853" i="6" a="1"/>
  <c r="A1853" i="6" s="1"/>
  <c r="B1853" i="6" s="1"/>
  <c r="A1864" i="6" a="1"/>
  <c r="A1864" i="6" s="1"/>
  <c r="B1864" i="6" s="1"/>
  <c r="A1874" i="6" a="1"/>
  <c r="A1874" i="6" s="1"/>
  <c r="B1874" i="6" s="1"/>
  <c r="A1885" i="6" a="1"/>
  <c r="A1885" i="6" s="1"/>
  <c r="B1885" i="6" s="1"/>
  <c r="A1896" i="6" a="1"/>
  <c r="A1896" i="6" s="1"/>
  <c r="B1896" i="6" s="1"/>
  <c r="A1906" i="6" a="1"/>
  <c r="A1906" i="6" s="1"/>
  <c r="B1906" i="6" s="1"/>
  <c r="A1917" i="6" a="1"/>
  <c r="A1917" i="6" s="1"/>
  <c r="B1917" i="6" s="1"/>
  <c r="A1928" i="6" a="1"/>
  <c r="A1928" i="6" s="1"/>
  <c r="B1928" i="6" s="1"/>
  <c r="A1938" i="6" a="1"/>
  <c r="A1938" i="6" s="1"/>
  <c r="B1938" i="6" s="1"/>
  <c r="A1949" i="6" a="1"/>
  <c r="A1949" i="6" s="1"/>
  <c r="B1949" i="6" s="1"/>
  <c r="A1960" i="6" a="1"/>
  <c r="A1960" i="6" s="1"/>
  <c r="B1960" i="6" s="1"/>
  <c r="A1970" i="6" a="1"/>
  <c r="A1970" i="6" s="1"/>
  <c r="B1970" i="6" s="1"/>
  <c r="A1981" i="6" a="1"/>
  <c r="A1981" i="6" s="1"/>
  <c r="B1981" i="6" s="1"/>
  <c r="A1992" i="6" a="1"/>
  <c r="A1992" i="6" s="1"/>
  <c r="B1992" i="6" s="1"/>
  <c r="A2002" i="6" a="1"/>
  <c r="A2002" i="6" s="1"/>
  <c r="B2002" i="6" s="1"/>
  <c r="A2013" i="6" a="1"/>
  <c r="A2013" i="6" s="1"/>
  <c r="B2013" i="6" s="1"/>
  <c r="A2024" i="6" a="1"/>
  <c r="A2024" i="6" s="1"/>
  <c r="B2024" i="6" s="1"/>
  <c r="A2034" i="6" a="1"/>
  <c r="A2034" i="6" s="1"/>
  <c r="B2034" i="6" s="1"/>
  <c r="AB221" i="6"/>
  <c r="AB91" i="6"/>
  <c r="AB913" i="6"/>
  <c r="AB1448" i="6"/>
  <c r="AB1377" i="6"/>
  <c r="AB1552" i="6"/>
  <c r="AB1209" i="6"/>
  <c r="AB376" i="6"/>
  <c r="AB600" i="6"/>
  <c r="AB1937" i="6"/>
  <c r="AB1001" i="6"/>
  <c r="AB1113" i="6"/>
  <c r="AB904" i="6"/>
  <c r="AB385" i="6"/>
  <c r="AB1272" i="6"/>
  <c r="AB1601" i="6"/>
  <c r="AB1241" i="6"/>
  <c r="AB1936" i="6"/>
  <c r="AB1312" i="6"/>
  <c r="AB1480" i="6"/>
  <c r="AB1673" i="6"/>
  <c r="AB1273" i="6"/>
  <c r="AB2009" i="6"/>
  <c r="AB472" i="6"/>
  <c r="AB681" i="6"/>
  <c r="P1011" i="6"/>
  <c r="Q1011" i="6" s="1"/>
  <c r="AB1696" i="6"/>
  <c r="AB1584" i="6"/>
  <c r="AB617" i="6"/>
  <c r="AB1648" i="6"/>
  <c r="AB849" i="6"/>
  <c r="AB1096" i="6"/>
  <c r="AB632" i="6"/>
  <c r="AB1713" i="6"/>
  <c r="AB1865" i="6"/>
  <c r="AB1409" i="6"/>
  <c r="AB1017" i="6"/>
  <c r="AB1977" i="6"/>
  <c r="AB1416" i="6"/>
  <c r="AB1032" i="6"/>
  <c r="AB713" i="6"/>
  <c r="AB1000" i="6"/>
  <c r="AB736" i="6"/>
  <c r="AB1745" i="6"/>
  <c r="AB1888" i="6"/>
  <c r="AB1760" i="6"/>
  <c r="AB1345" i="6"/>
  <c r="AB513" i="6"/>
  <c r="AB1984" i="6"/>
  <c r="Y1448" i="6"/>
  <c r="Z1448" i="6" s="1"/>
  <c r="AB337" i="6"/>
  <c r="AB387" i="6"/>
  <c r="AB1291" i="6"/>
  <c r="AB1442" i="6"/>
  <c r="AB993" i="6"/>
  <c r="AB1528" i="6"/>
  <c r="AB1793" i="6"/>
  <c r="W1249" i="6"/>
  <c r="X1249" i="6" s="1"/>
  <c r="AB1768" i="6"/>
  <c r="AB1944" i="6"/>
  <c r="AB1841" i="6"/>
  <c r="AB729" i="6"/>
  <c r="AB593" i="6"/>
  <c r="P625" i="6"/>
  <c r="Q625" i="6" s="1"/>
  <c r="AB1417" i="6"/>
  <c r="AB1824" i="6"/>
  <c r="AB1721" i="6"/>
  <c r="AB1208" i="6"/>
  <c r="AB1753" i="6"/>
  <c r="AB712" i="6"/>
  <c r="AB625" i="6"/>
  <c r="AB1153" i="6"/>
  <c r="AB1456" i="6"/>
  <c r="AB1624" i="6"/>
  <c r="AB1656" i="6"/>
  <c r="AB2025" i="6"/>
  <c r="AB1176" i="6"/>
  <c r="AB1008" i="6"/>
  <c r="AB1736" i="6"/>
  <c r="AB1945" i="6"/>
  <c r="AB1704" i="6"/>
  <c r="AB1321" i="6"/>
  <c r="AB1985" i="6"/>
  <c r="AB1274" i="6"/>
  <c r="V1560" i="6"/>
  <c r="AE1560" i="6" s="1"/>
  <c r="AB1333" i="6"/>
  <c r="AB1330" i="6"/>
  <c r="AB898" i="6"/>
  <c r="AB1119" i="6"/>
  <c r="AB1681" i="6"/>
  <c r="AB1339" i="6"/>
  <c r="AB563" i="6"/>
  <c r="AB991" i="6"/>
  <c r="AB211" i="6"/>
  <c r="AB1226" i="6"/>
  <c r="AB1839" i="6"/>
  <c r="AB1506" i="6"/>
  <c r="AB1658" i="6"/>
  <c r="AB695" i="6"/>
  <c r="Y1330" i="6"/>
  <c r="Z1330" i="6" s="1"/>
  <c r="AB169" i="6"/>
  <c r="AB914" i="6"/>
  <c r="AB307" i="6"/>
  <c r="AB1410" i="6"/>
  <c r="AB1323" i="6"/>
  <c r="AB309" i="6"/>
  <c r="AB1255" i="6"/>
  <c r="AB141" i="6"/>
  <c r="P854" i="6"/>
  <c r="Q854" i="6" s="1"/>
  <c r="AB147" i="6"/>
  <c r="AB373" i="6"/>
  <c r="AB655" i="6"/>
  <c r="AB1610" i="6"/>
  <c r="AB1551" i="6"/>
  <c r="AB1914" i="6"/>
  <c r="AB887" i="6"/>
  <c r="AB1385" i="6"/>
  <c r="AB23" i="6"/>
  <c r="T1130" i="6"/>
  <c r="U1130" i="6" s="1"/>
  <c r="AB1683" i="6"/>
  <c r="AB1405" i="6"/>
  <c r="AB1261" i="6"/>
  <c r="AB899" i="6"/>
  <c r="AB1819" i="6"/>
  <c r="AB691" i="6"/>
  <c r="AB371" i="6"/>
  <c r="Y178" i="6"/>
  <c r="Z178" i="6" s="1"/>
  <c r="W1457" i="6"/>
  <c r="X1457" i="6" s="1"/>
  <c r="AB1125" i="6"/>
  <c r="AB1731" i="6"/>
  <c r="AB546" i="6"/>
  <c r="AB951" i="6"/>
  <c r="AB1679" i="6"/>
  <c r="AB327" i="6"/>
  <c r="AB810" i="6"/>
  <c r="AB1055" i="6"/>
  <c r="AB1087" i="6"/>
  <c r="Y1989" i="6"/>
  <c r="Z1989" i="6" s="1"/>
  <c r="T1754" i="6"/>
  <c r="U1754" i="6" s="1"/>
  <c r="AB925" i="6"/>
  <c r="AB855" i="6"/>
  <c r="AB1034" i="6"/>
  <c r="AB209" i="6"/>
  <c r="AB199" i="6"/>
  <c r="AB65" i="6"/>
  <c r="AB721" i="6"/>
  <c r="AB339" i="6"/>
  <c r="AB610" i="6"/>
  <c r="AB115" i="6"/>
  <c r="AB1609" i="6"/>
  <c r="AB1754" i="6"/>
  <c r="AB1223" i="6"/>
  <c r="AB1647" i="6"/>
  <c r="AB1391" i="6"/>
  <c r="AB1979" i="6"/>
  <c r="V1457" i="6"/>
  <c r="AE1457" i="6" s="1"/>
  <c r="V1914" i="6"/>
  <c r="AE1914" i="6" s="1"/>
  <c r="AB776" i="6"/>
  <c r="AB640" i="6"/>
  <c r="AB880" i="6"/>
  <c r="AB808" i="6"/>
  <c r="AB576" i="6"/>
  <c r="AB976" i="6"/>
  <c r="AB1126" i="6"/>
  <c r="AB1104" i="6"/>
  <c r="AB320" i="6"/>
  <c r="AB926" i="6"/>
  <c r="AB416" i="6"/>
  <c r="AB448" i="6"/>
  <c r="AB953" i="6"/>
  <c r="AB848" i="6"/>
  <c r="AB1072" i="6"/>
  <c r="AB361" i="6"/>
  <c r="AB718" i="6"/>
  <c r="AB1424" i="6"/>
  <c r="AB2000" i="6"/>
  <c r="AB1995" i="6"/>
  <c r="AB1384" i="6"/>
  <c r="AB512" i="6"/>
  <c r="W857" i="6"/>
  <c r="X857" i="6" s="1"/>
  <c r="AB352" i="6"/>
  <c r="AB1288" i="6"/>
  <c r="AB825" i="6"/>
  <c r="P959" i="6"/>
  <c r="Q959" i="6" s="1"/>
  <c r="AB761" i="6"/>
  <c r="AB1488" i="6"/>
  <c r="AB1569" i="6"/>
  <c r="AB1497" i="6"/>
  <c r="AB384" i="6"/>
  <c r="AB608" i="6"/>
  <c r="AB544" i="6"/>
  <c r="AB857" i="6"/>
  <c r="AB1089" i="6"/>
  <c r="AB793" i="6"/>
  <c r="AB680" i="6"/>
  <c r="AB457" i="6"/>
  <c r="AB1057" i="6"/>
  <c r="AB1592" i="6"/>
  <c r="AB1352" i="6"/>
  <c r="AB1913" i="6"/>
  <c r="AB1560" i="6"/>
  <c r="AB1320" i="6"/>
  <c r="AB393" i="6"/>
  <c r="AB921" i="6"/>
  <c r="AB480" i="6"/>
  <c r="AB1289" i="6"/>
  <c r="AC825" i="6"/>
  <c r="AD825" i="6" s="1"/>
  <c r="AB425" i="6"/>
  <c r="AB1185" i="6"/>
  <c r="AB889" i="6"/>
  <c r="AB1025" i="6"/>
  <c r="AB1765" i="6"/>
  <c r="AB1537" i="6"/>
  <c r="AB489" i="6"/>
  <c r="AB912" i="6"/>
  <c r="AB744" i="6"/>
  <c r="Y1249" i="6"/>
  <c r="Z1249" i="6" s="1"/>
  <c r="AB689" i="6"/>
  <c r="AB1649" i="6"/>
  <c r="AB1904" i="6"/>
  <c r="AB1249" i="6"/>
  <c r="AB1706" i="6"/>
  <c r="AB657" i="6"/>
  <c r="Y1008" i="6"/>
  <c r="Z1008" i="6" s="1"/>
  <c r="Y1320" i="6"/>
  <c r="Z1320" i="6" s="1"/>
  <c r="Y1248" i="6"/>
  <c r="Z1248" i="6" s="1"/>
  <c r="T944" i="6"/>
  <c r="U944" i="6" s="1"/>
  <c r="AB884" i="6"/>
  <c r="Y256" i="6"/>
  <c r="Z256" i="6" s="1"/>
  <c r="Y857" i="6"/>
  <c r="Z857" i="6" s="1"/>
  <c r="Y576" i="6"/>
  <c r="Z576" i="6" s="1"/>
  <c r="T480" i="6"/>
  <c r="U480" i="6" s="1"/>
  <c r="AC793" i="6"/>
  <c r="AD793" i="6" s="1"/>
  <c r="AB1131" i="6"/>
  <c r="AB256" i="6"/>
  <c r="AB1012" i="6"/>
  <c r="Y993" i="6"/>
  <c r="Z993" i="6" s="1"/>
  <c r="Y1353" i="6"/>
  <c r="Z1353" i="6" s="1"/>
  <c r="W1945" i="6"/>
  <c r="X1945" i="6" s="1"/>
  <c r="T1569" i="6"/>
  <c r="U1569" i="6" s="1"/>
  <c r="AC1497" i="6"/>
  <c r="AD1497" i="6" s="1"/>
  <c r="V1944" i="6"/>
  <c r="AE1944" i="6" s="1"/>
  <c r="T689" i="6"/>
  <c r="U689" i="6" s="1"/>
  <c r="Y1630" i="6"/>
  <c r="Z1630" i="6" s="1"/>
  <c r="Y793" i="6"/>
  <c r="Z793" i="6" s="1"/>
  <c r="W416" i="6"/>
  <c r="X416" i="6" s="1"/>
  <c r="W361" i="6"/>
  <c r="X361" i="6" s="1"/>
  <c r="AB288" i="6"/>
  <c r="Y1736" i="6"/>
  <c r="Z1736" i="6" s="1"/>
  <c r="Y393" i="6"/>
  <c r="Z393" i="6" s="1"/>
  <c r="W425" i="6"/>
  <c r="X425" i="6" s="1"/>
  <c r="AC744" i="6"/>
  <c r="AD744" i="6" s="1"/>
  <c r="AC225" i="6"/>
  <c r="AD225" i="6" s="1"/>
  <c r="AB225" i="6"/>
  <c r="Y554" i="6"/>
  <c r="Z554" i="6" s="1"/>
  <c r="AB554" i="6"/>
  <c r="G124" i="6"/>
  <c r="J124" i="6" s="1"/>
  <c r="P124" i="6"/>
  <c r="Q124" i="6" s="1"/>
  <c r="V1037" i="6"/>
  <c r="AE1037" i="6" s="1"/>
  <c r="AC1037" i="6"/>
  <c r="AD1037" i="6" s="1"/>
  <c r="W1037" i="6"/>
  <c r="X1037" i="6" s="1"/>
  <c r="T1037" i="6"/>
  <c r="U1037" i="6" s="1"/>
  <c r="Y1037" i="6"/>
  <c r="Z1037" i="6" s="1"/>
  <c r="AB1037" i="6"/>
  <c r="Y1237" i="6"/>
  <c r="Z1237" i="6" s="1"/>
  <c r="T1237" i="6"/>
  <c r="U1237" i="6" s="1"/>
  <c r="V1237" i="6"/>
  <c r="AE1237" i="6" s="1"/>
  <c r="W1237" i="6"/>
  <c r="X1237" i="6" s="1"/>
  <c r="AC1237" i="6"/>
  <c r="AD1237" i="6" s="1"/>
  <c r="AB1237" i="6"/>
  <c r="V1445" i="6"/>
  <c r="AE1445" i="6" s="1"/>
  <c r="AC1445" i="6"/>
  <c r="AD1445" i="6" s="1"/>
  <c r="W1445" i="6"/>
  <c r="X1445" i="6" s="1"/>
  <c r="Y1445" i="6"/>
  <c r="Z1445" i="6" s="1"/>
  <c r="T1445" i="6"/>
  <c r="U1445" i="6" s="1"/>
  <c r="AB1445" i="6"/>
  <c r="Y1629" i="6"/>
  <c r="Z1629" i="6" s="1"/>
  <c r="AC1629" i="6"/>
  <c r="AD1629" i="6" s="1"/>
  <c r="W1629" i="6"/>
  <c r="X1629" i="6" s="1"/>
  <c r="T1629" i="6"/>
  <c r="U1629" i="6" s="1"/>
  <c r="V1629" i="6"/>
  <c r="AE1629" i="6" s="1"/>
  <c r="AB1629" i="6"/>
  <c r="AC1861" i="6"/>
  <c r="AD1861" i="6" s="1"/>
  <c r="W1861" i="6"/>
  <c r="X1861" i="6" s="1"/>
  <c r="Y1861" i="6"/>
  <c r="T1861" i="6"/>
  <c r="U1861" i="6" s="1"/>
  <c r="V1861" i="6"/>
  <c r="AE1861" i="6" s="1"/>
  <c r="AB1861" i="6"/>
  <c r="V1674" i="6"/>
  <c r="AE1674" i="6" s="1"/>
  <c r="Y1674" i="6"/>
  <c r="Z1674" i="6" s="1"/>
  <c r="T1674" i="6"/>
  <c r="U1674" i="6" s="1"/>
  <c r="AC1674" i="6"/>
  <c r="AD1674" i="6" s="1"/>
  <c r="W1674" i="6"/>
  <c r="X1674" i="6" s="1"/>
  <c r="T335" i="6"/>
  <c r="U335" i="6" s="1"/>
  <c r="AC335" i="6"/>
  <c r="AD335" i="6" s="1"/>
  <c r="V335" i="6"/>
  <c r="AE335" i="6" s="1"/>
  <c r="Y335" i="6"/>
  <c r="Z335" i="6" s="1"/>
  <c r="W335" i="6"/>
  <c r="X335" i="6" s="1"/>
  <c r="AB335" i="6"/>
  <c r="V503" i="6"/>
  <c r="AE503" i="6" s="1"/>
  <c r="T503" i="6"/>
  <c r="U503" i="6" s="1"/>
  <c r="AC503" i="6"/>
  <c r="AD503" i="6" s="1"/>
  <c r="Y503" i="6"/>
  <c r="Z503" i="6" s="1"/>
  <c r="W503" i="6"/>
  <c r="X503" i="6" s="1"/>
  <c r="AB503" i="6"/>
  <c r="T663" i="6"/>
  <c r="U663" i="6" s="1"/>
  <c r="AC663" i="6"/>
  <c r="AD663" i="6" s="1"/>
  <c r="W663" i="6"/>
  <c r="X663" i="6" s="1"/>
  <c r="Y663" i="6"/>
  <c r="Z663" i="6" s="1"/>
  <c r="V663" i="6"/>
  <c r="AE663" i="6" s="1"/>
  <c r="AB663" i="6"/>
  <c r="T863" i="6"/>
  <c r="U863" i="6" s="1"/>
  <c r="AC863" i="6"/>
  <c r="AD863" i="6" s="1"/>
  <c r="Y863" i="6"/>
  <c r="Z863" i="6" s="1"/>
  <c r="W863" i="6"/>
  <c r="X863" i="6" s="1"/>
  <c r="V863" i="6"/>
  <c r="AE863" i="6" s="1"/>
  <c r="AB863" i="6"/>
  <c r="T1095" i="6"/>
  <c r="U1095" i="6" s="1"/>
  <c r="W1095" i="6"/>
  <c r="AC1095" i="6"/>
  <c r="AD1095" i="6" s="1"/>
  <c r="Y1095" i="6"/>
  <c r="Z1095" i="6" s="1"/>
  <c r="V1095" i="6"/>
  <c r="AE1095" i="6" s="1"/>
  <c r="AC1311" i="6"/>
  <c r="AD1311" i="6" s="1"/>
  <c r="W1311" i="6"/>
  <c r="X1311" i="6" s="1"/>
  <c r="Y1311" i="6"/>
  <c r="Z1311" i="6" s="1"/>
  <c r="T1311" i="6"/>
  <c r="U1311" i="6" s="1"/>
  <c r="V1311" i="6"/>
  <c r="AE1311" i="6" s="1"/>
  <c r="AB1311" i="6"/>
  <c r="T1527" i="6"/>
  <c r="U1527" i="6" s="1"/>
  <c r="AC1527" i="6"/>
  <c r="AD1527" i="6" s="1"/>
  <c r="V1527" i="6"/>
  <c r="AE1527" i="6" s="1"/>
  <c r="W1527" i="6"/>
  <c r="X1527" i="6" s="1"/>
  <c r="Y1527" i="6"/>
  <c r="Z1527" i="6" s="1"/>
  <c r="AB1527" i="6"/>
  <c r="T1655" i="6"/>
  <c r="U1655" i="6" s="1"/>
  <c r="W1655" i="6"/>
  <c r="X1655" i="6" s="1"/>
  <c r="AC1655" i="6"/>
  <c r="AD1655" i="6" s="1"/>
  <c r="V1655" i="6"/>
  <c r="AE1655" i="6" s="1"/>
  <c r="Y1655" i="6"/>
  <c r="Z1655" i="6" s="1"/>
  <c r="AB1655" i="6"/>
  <c r="AC1903" i="6"/>
  <c r="AD1903" i="6" s="1"/>
  <c r="V1903" i="6"/>
  <c r="AE1903" i="6" s="1"/>
  <c r="W1903" i="6"/>
  <c r="X1903" i="6" s="1"/>
  <c r="T1903" i="6"/>
  <c r="U1903" i="6" s="1"/>
  <c r="Y1903" i="6"/>
  <c r="Z1903" i="6" s="1"/>
  <c r="AB1903" i="6"/>
  <c r="V906" i="6"/>
  <c r="AE906" i="6" s="1"/>
  <c r="AC906" i="6"/>
  <c r="AD906" i="6" s="1"/>
  <c r="T906" i="6"/>
  <c r="U906" i="6" s="1"/>
  <c r="W906" i="6"/>
  <c r="X906" i="6" s="1"/>
  <c r="Y906" i="6"/>
  <c r="Z906" i="6" s="1"/>
  <c r="AB906" i="6"/>
  <c r="Y835" i="6"/>
  <c r="Z835" i="6" s="1"/>
  <c r="AC835" i="6"/>
  <c r="AD835" i="6" s="1"/>
  <c r="T835" i="6"/>
  <c r="U835" i="6" s="1"/>
  <c r="V835" i="6"/>
  <c r="AE835" i="6" s="1"/>
  <c r="W835" i="6"/>
  <c r="X835" i="6" s="1"/>
  <c r="AB835" i="6"/>
  <c r="V1275" i="6"/>
  <c r="AE1275" i="6" s="1"/>
  <c r="W1275" i="6"/>
  <c r="X1275" i="6" s="1"/>
  <c r="AC1275" i="6"/>
  <c r="AD1275" i="6" s="1"/>
  <c r="Y1275" i="6"/>
  <c r="Z1275" i="6" s="1"/>
  <c r="T1275" i="6"/>
  <c r="U1275" i="6" s="1"/>
  <c r="AB1275" i="6"/>
  <c r="V1394" i="6"/>
  <c r="AE1394" i="6" s="1"/>
  <c r="W1394" i="6"/>
  <c r="X1394" i="6" s="1"/>
  <c r="AC1394" i="6"/>
  <c r="AD1394" i="6" s="1"/>
  <c r="T1394" i="6"/>
  <c r="U1394" i="6" s="1"/>
  <c r="Y1394" i="6"/>
  <c r="Z1394" i="6" s="1"/>
  <c r="AB1394" i="6"/>
  <c r="AC1993" i="6"/>
  <c r="AD1993" i="6" s="1"/>
  <c r="W1993" i="6"/>
  <c r="X1993" i="6" s="1"/>
  <c r="V1993" i="6"/>
  <c r="AE1993" i="6" s="1"/>
  <c r="Y1993" i="6"/>
  <c r="Z1993" i="6" s="1"/>
  <c r="T1993" i="6"/>
  <c r="U1993" i="6" s="1"/>
  <c r="AB1993" i="6"/>
  <c r="T1842" i="6"/>
  <c r="U1842" i="6" s="1"/>
  <c r="Y1842" i="6"/>
  <c r="Z1842" i="6" s="1"/>
  <c r="W1842" i="6"/>
  <c r="X1842" i="6" s="1"/>
  <c r="AC1842" i="6"/>
  <c r="AD1842" i="6" s="1"/>
  <c r="AC1897" i="6"/>
  <c r="AD1897" i="6" s="1"/>
  <c r="V1897" i="6"/>
  <c r="AE1897" i="6" s="1"/>
  <c r="T1897" i="6"/>
  <c r="U1897" i="6" s="1"/>
  <c r="Y1897" i="6"/>
  <c r="Z1897" i="6" s="1"/>
  <c r="W1897" i="6"/>
  <c r="X1897" i="6" s="1"/>
  <c r="AB1897" i="6"/>
  <c r="T507" i="6"/>
  <c r="U507" i="6" s="1"/>
  <c r="AB507" i="6"/>
  <c r="Y45" i="6"/>
  <c r="Z45" i="6" s="1"/>
  <c r="AB45" i="6"/>
  <c r="W573" i="6"/>
  <c r="X573" i="6" s="1"/>
  <c r="AB573" i="6"/>
  <c r="W1005" i="6"/>
  <c r="X1005" i="6" s="1"/>
  <c r="AC1005" i="6"/>
  <c r="AD1005" i="6" s="1"/>
  <c r="T1005" i="6"/>
  <c r="U1005" i="6" s="1"/>
  <c r="Y1005" i="6"/>
  <c r="Z1005" i="6" s="1"/>
  <c r="V1005" i="6"/>
  <c r="AE1005" i="6" s="1"/>
  <c r="AB1005" i="6"/>
  <c r="AC1269" i="6"/>
  <c r="AD1269" i="6" s="1"/>
  <c r="W1269" i="6"/>
  <c r="X1269" i="6" s="1"/>
  <c r="V1269" i="6"/>
  <c r="AE1269" i="6" s="1"/>
  <c r="T1269" i="6"/>
  <c r="U1269" i="6" s="1"/>
  <c r="Y1269" i="6"/>
  <c r="Z1269" i="6" s="1"/>
  <c r="V1685" i="6"/>
  <c r="AE1685" i="6" s="1"/>
  <c r="AC1685" i="6"/>
  <c r="AD1685" i="6" s="1"/>
  <c r="T1685" i="6"/>
  <c r="U1685" i="6" s="1"/>
  <c r="W1685" i="6"/>
  <c r="X1685" i="6" s="1"/>
  <c r="Y1685" i="6"/>
  <c r="Z1685" i="6" s="1"/>
  <c r="AB1685" i="6"/>
  <c r="AC1957" i="6"/>
  <c r="AD1957" i="6" s="1"/>
  <c r="V1957" i="6"/>
  <c r="AE1957" i="6" s="1"/>
  <c r="Y1957" i="6"/>
  <c r="Z1957" i="6" s="1"/>
  <c r="T1957" i="6"/>
  <c r="U1957" i="6" s="1"/>
  <c r="W1957" i="6"/>
  <c r="X1957" i="6" s="1"/>
  <c r="AC1042" i="6"/>
  <c r="AD1042" i="6" s="1"/>
  <c r="Y1042" i="6"/>
  <c r="Z1042" i="6" s="1"/>
  <c r="V1042" i="6"/>
  <c r="AE1042" i="6" s="1"/>
  <c r="T1042" i="6"/>
  <c r="U1042" i="6" s="1"/>
  <c r="W1042" i="6"/>
  <c r="X1042" i="6" s="1"/>
  <c r="AB1042" i="6"/>
  <c r="V1962" i="6"/>
  <c r="AE1962" i="6" s="1"/>
  <c r="AC1962" i="6"/>
  <c r="AD1962" i="6" s="1"/>
  <c r="T1962" i="6"/>
  <c r="U1962" i="6" s="1"/>
  <c r="W1962" i="6"/>
  <c r="Y1962" i="6"/>
  <c r="Z1962" i="6" s="1"/>
  <c r="Y1283" i="6"/>
  <c r="Z1283" i="6" s="1"/>
  <c r="T1283" i="6"/>
  <c r="U1283" i="6" s="1"/>
  <c r="AC1283" i="6"/>
  <c r="AD1283" i="6" s="1"/>
  <c r="V1283" i="6"/>
  <c r="AE1283" i="6" s="1"/>
  <c r="W1283" i="6"/>
  <c r="X1283" i="6" s="1"/>
  <c r="AB1283" i="6"/>
  <c r="T1987" i="6"/>
  <c r="U1987" i="6" s="1"/>
  <c r="Y1987" i="6"/>
  <c r="Z1987" i="6" s="1"/>
  <c r="V1987" i="6"/>
  <c r="AE1987" i="6" s="1"/>
  <c r="W1987" i="6"/>
  <c r="X1987" i="6" s="1"/>
  <c r="AC1987" i="6"/>
  <c r="AD1987" i="6" s="1"/>
  <c r="AB1987" i="6"/>
  <c r="T303" i="6"/>
  <c r="U303" i="6" s="1"/>
  <c r="W303" i="6"/>
  <c r="X303" i="6" s="1"/>
  <c r="Y303" i="6"/>
  <c r="Z303" i="6" s="1"/>
  <c r="AC303" i="6"/>
  <c r="AD303" i="6" s="1"/>
  <c r="V303" i="6"/>
  <c r="AE303" i="6" s="1"/>
  <c r="AB303" i="6"/>
  <c r="Y399" i="6"/>
  <c r="Z399" i="6" s="1"/>
  <c r="W399" i="6"/>
  <c r="X399" i="6" s="1"/>
  <c r="T399" i="6"/>
  <c r="U399" i="6" s="1"/>
  <c r="AC399" i="6"/>
  <c r="AD399" i="6" s="1"/>
  <c r="V399" i="6"/>
  <c r="AE399" i="6" s="1"/>
  <c r="AB399" i="6"/>
  <c r="AC631" i="6"/>
  <c r="AD631" i="6" s="1"/>
  <c r="V631" i="6"/>
  <c r="AE631" i="6" s="1"/>
  <c r="W631" i="6"/>
  <c r="X631" i="6" s="1"/>
  <c r="T631" i="6"/>
  <c r="U631" i="6" s="1"/>
  <c r="Y631" i="6"/>
  <c r="Z631" i="6" s="1"/>
  <c r="T927" i="6"/>
  <c r="U927" i="6" s="1"/>
  <c r="AC927" i="6"/>
  <c r="AD927" i="6" s="1"/>
  <c r="Y927" i="6"/>
  <c r="Z927" i="6" s="1"/>
  <c r="V927" i="6"/>
  <c r="AE927" i="6" s="1"/>
  <c r="W927" i="6"/>
  <c r="X927" i="6" s="1"/>
  <c r="AB927" i="6"/>
  <c r="AC1199" i="6"/>
  <c r="AD1199" i="6" s="1"/>
  <c r="T1199" i="6"/>
  <c r="U1199" i="6" s="1"/>
  <c r="V1199" i="6"/>
  <c r="AE1199" i="6" s="1"/>
  <c r="Y1199" i="6"/>
  <c r="Z1199" i="6" s="1"/>
  <c r="W1199" i="6"/>
  <c r="X1199" i="6" s="1"/>
  <c r="AB1199" i="6"/>
  <c r="T1559" i="6"/>
  <c r="U1559" i="6" s="1"/>
  <c r="W1559" i="6"/>
  <c r="X1559" i="6" s="1"/>
  <c r="Y1559" i="6"/>
  <c r="Z1559" i="6" s="1"/>
  <c r="V1559" i="6"/>
  <c r="AE1559" i="6" s="1"/>
  <c r="AC1559" i="6"/>
  <c r="AD1559" i="6" s="1"/>
  <c r="W1759" i="6"/>
  <c r="X1759" i="6" s="1"/>
  <c r="V1759" i="6"/>
  <c r="AE1759" i="6" s="1"/>
  <c r="Y1759" i="6"/>
  <c r="Z1759" i="6" s="1"/>
  <c r="AC1759" i="6"/>
  <c r="AD1759" i="6" s="1"/>
  <c r="T1759" i="6"/>
  <c r="U1759" i="6" s="1"/>
  <c r="AB1759" i="6"/>
  <c r="T858" i="6"/>
  <c r="U858" i="6" s="1"/>
  <c r="Y858" i="6"/>
  <c r="Z858" i="6" s="1"/>
  <c r="V858" i="6"/>
  <c r="AE858" i="6" s="1"/>
  <c r="AC858" i="6"/>
  <c r="AD858" i="6" s="1"/>
  <c r="W858" i="6"/>
  <c r="X858" i="6" s="1"/>
  <c r="AB858" i="6"/>
  <c r="V682" i="6"/>
  <c r="AE682" i="6" s="1"/>
  <c r="T682" i="6"/>
  <c r="U682" i="6" s="1"/>
  <c r="W682" i="6"/>
  <c r="X682" i="6" s="1"/>
  <c r="AC682" i="6"/>
  <c r="AD682" i="6" s="1"/>
  <c r="Y682" i="6"/>
  <c r="Z682" i="6" s="1"/>
  <c r="Y1626" i="6"/>
  <c r="Z1626" i="6" s="1"/>
  <c r="V1626" i="6"/>
  <c r="AE1626" i="6" s="1"/>
  <c r="T1626" i="6"/>
  <c r="U1626" i="6" s="1"/>
  <c r="W1626" i="6"/>
  <c r="X1626" i="6" s="1"/>
  <c r="AC1626" i="6"/>
  <c r="AD1626" i="6" s="1"/>
  <c r="AB1626" i="6"/>
  <c r="W1691" i="6"/>
  <c r="X1691" i="6" s="1"/>
  <c r="AC1691" i="6"/>
  <c r="AD1691" i="6" s="1"/>
  <c r="V1691" i="6"/>
  <c r="AE1691" i="6" s="1"/>
  <c r="Y1691" i="6"/>
  <c r="Z1691" i="6" s="1"/>
  <c r="AB1691" i="6"/>
  <c r="T1691" i="6"/>
  <c r="U1691" i="6" s="1"/>
  <c r="T401" i="6"/>
  <c r="U401" i="6" s="1"/>
  <c r="W401" i="6"/>
  <c r="X401" i="6" s="1"/>
  <c r="AC401" i="6"/>
  <c r="AD401" i="6" s="1"/>
  <c r="V401" i="6"/>
  <c r="AE401" i="6" s="1"/>
  <c r="AB401" i="6"/>
  <c r="Y401" i="6"/>
  <c r="Z401" i="6" s="1"/>
  <c r="AC1729" i="6"/>
  <c r="AD1729" i="6" s="1"/>
  <c r="V1729" i="6"/>
  <c r="AE1729" i="6" s="1"/>
  <c r="W1729" i="6"/>
  <c r="X1729" i="6" s="1"/>
  <c r="Y1729" i="6"/>
  <c r="Z1729" i="6" s="1"/>
  <c r="T1729" i="6"/>
  <c r="U1729" i="6" s="1"/>
  <c r="AB1729" i="6"/>
  <c r="AC18" i="6"/>
  <c r="AD18" i="6" s="1"/>
  <c r="AB18" i="6"/>
  <c r="V450" i="6"/>
  <c r="AE450" i="6" s="1"/>
  <c r="AB450" i="6"/>
  <c r="V381" i="6"/>
  <c r="AE381" i="6" s="1"/>
  <c r="Y381" i="6"/>
  <c r="Z381" i="6" s="1"/>
  <c r="AB381" i="6"/>
  <c r="T1413" i="6"/>
  <c r="U1413" i="6" s="1"/>
  <c r="V1413" i="6"/>
  <c r="AE1413" i="6" s="1"/>
  <c r="Y1413" i="6"/>
  <c r="Z1413" i="6" s="1"/>
  <c r="AC1413" i="6"/>
  <c r="AD1413" i="6" s="1"/>
  <c r="W1413" i="6"/>
  <c r="X1413" i="6" s="1"/>
  <c r="AB1413" i="6"/>
  <c r="AC1725" i="6"/>
  <c r="AD1725" i="6" s="1"/>
  <c r="W1725" i="6"/>
  <c r="X1725" i="6" s="1"/>
  <c r="V1725" i="6"/>
  <c r="AE1725" i="6" s="1"/>
  <c r="Y1725" i="6"/>
  <c r="Z1725" i="6" s="1"/>
  <c r="T1725" i="6"/>
  <c r="U1725" i="6" s="1"/>
  <c r="AB1725" i="6"/>
  <c r="T1997" i="6"/>
  <c r="U1997" i="6" s="1"/>
  <c r="Y1997" i="6"/>
  <c r="Z1997" i="6" s="1"/>
  <c r="W1997" i="6"/>
  <c r="X1997" i="6" s="1"/>
  <c r="V1997" i="6"/>
  <c r="AE1997" i="6" s="1"/>
  <c r="AC1997" i="6"/>
  <c r="AD1997" i="6" s="1"/>
  <c r="AB1997" i="6"/>
  <c r="W1514" i="6"/>
  <c r="X1514" i="6" s="1"/>
  <c r="AC1514" i="6"/>
  <c r="AD1514" i="6" s="1"/>
  <c r="T1514" i="6"/>
  <c r="U1514" i="6" s="1"/>
  <c r="Y1514" i="6"/>
  <c r="Z1514" i="6" s="1"/>
  <c r="AB1514" i="6"/>
  <c r="V1514" i="6"/>
  <c r="AE1514" i="6" s="1"/>
  <c r="T1155" i="6"/>
  <c r="U1155" i="6" s="1"/>
  <c r="AC1155" i="6"/>
  <c r="AD1155" i="6" s="1"/>
  <c r="W1155" i="6"/>
  <c r="X1155" i="6" s="1"/>
  <c r="Y1155" i="6"/>
  <c r="Z1155" i="6" s="1"/>
  <c r="V1155" i="6"/>
  <c r="AE1155" i="6" s="1"/>
  <c r="AC271" i="6"/>
  <c r="AD271" i="6" s="1"/>
  <c r="Y271" i="6"/>
  <c r="Z271" i="6" s="1"/>
  <c r="T271" i="6"/>
  <c r="U271" i="6" s="1"/>
  <c r="V271" i="6"/>
  <c r="AE271" i="6" s="1"/>
  <c r="AB271" i="6"/>
  <c r="W271" i="6"/>
  <c r="X271" i="6" s="1"/>
  <c r="AC471" i="6"/>
  <c r="AD471" i="6" s="1"/>
  <c r="V471" i="6"/>
  <c r="AE471" i="6" s="1"/>
  <c r="T471" i="6"/>
  <c r="U471" i="6" s="1"/>
  <c r="W471" i="6"/>
  <c r="X471" i="6" s="1"/>
  <c r="AB471" i="6"/>
  <c r="Y471" i="6"/>
  <c r="Z471" i="6" s="1"/>
  <c r="W735" i="6"/>
  <c r="X735" i="6" s="1"/>
  <c r="AC735" i="6"/>
  <c r="AD735" i="6" s="1"/>
  <c r="V735" i="6"/>
  <c r="AE735" i="6" s="1"/>
  <c r="Y735" i="6"/>
  <c r="Z735" i="6" s="1"/>
  <c r="T735" i="6"/>
  <c r="U735" i="6" s="1"/>
  <c r="AB735" i="6"/>
  <c r="AC959" i="6"/>
  <c r="AD959" i="6" s="1"/>
  <c r="V959" i="6"/>
  <c r="AE959" i="6" s="1"/>
  <c r="Y959" i="6"/>
  <c r="Z959" i="6" s="1"/>
  <c r="W959" i="6"/>
  <c r="X959" i="6" s="1"/>
  <c r="T959" i="6"/>
  <c r="U959" i="6" s="1"/>
  <c r="AB959" i="6"/>
  <c r="V1167" i="6"/>
  <c r="AE1167" i="6" s="1"/>
  <c r="W1167" i="6"/>
  <c r="X1167" i="6" s="1"/>
  <c r="T1167" i="6"/>
  <c r="U1167" i="6" s="1"/>
  <c r="AC1167" i="6"/>
  <c r="AD1167" i="6" s="1"/>
  <c r="AB1167" i="6"/>
  <c r="Y1167" i="6"/>
  <c r="Z1167" i="6" s="1"/>
  <c r="AC1407" i="6"/>
  <c r="AD1407" i="6" s="1"/>
  <c r="Y1407" i="6"/>
  <c r="Z1407" i="6" s="1"/>
  <c r="T1407" i="6"/>
  <c r="U1407" i="6" s="1"/>
  <c r="V1407" i="6"/>
  <c r="AE1407" i="6" s="1"/>
  <c r="W1407" i="6"/>
  <c r="X1407" i="6" s="1"/>
  <c r="AB1407" i="6"/>
  <c r="V1687" i="6"/>
  <c r="AE1687" i="6" s="1"/>
  <c r="AC1687" i="6"/>
  <c r="AD1687" i="6" s="1"/>
  <c r="W1687" i="6"/>
  <c r="X1687" i="6" s="1"/>
  <c r="T1687" i="6"/>
  <c r="U1687" i="6" s="1"/>
  <c r="AB1687" i="6"/>
  <c r="Y1687" i="6"/>
  <c r="Z1687" i="6" s="1"/>
  <c r="V2007" i="6"/>
  <c r="AE2007" i="6" s="1"/>
  <c r="T2007" i="6"/>
  <c r="U2007" i="6" s="1"/>
  <c r="Y2007" i="6"/>
  <c r="Z2007" i="6" s="1"/>
  <c r="AB2007" i="6"/>
  <c r="W2007" i="6"/>
  <c r="X2007" i="6" s="1"/>
  <c r="W1482" i="6"/>
  <c r="X1482" i="6" s="1"/>
  <c r="V1482" i="6"/>
  <c r="AE1482" i="6" s="1"/>
  <c r="T1482" i="6"/>
  <c r="U1482" i="6" s="1"/>
  <c r="AC1482" i="6"/>
  <c r="AD1482" i="6" s="1"/>
  <c r="AB1482" i="6"/>
  <c r="Y1482" i="6"/>
  <c r="Z1482" i="6" s="1"/>
  <c r="T1154" i="6"/>
  <c r="U1154" i="6" s="1"/>
  <c r="Y1154" i="6"/>
  <c r="Z1154" i="6" s="1"/>
  <c r="V1154" i="6"/>
  <c r="AE1154" i="6" s="1"/>
  <c r="AC1154" i="6"/>
  <c r="AD1154" i="6" s="1"/>
  <c r="W1154" i="6"/>
  <c r="X1154" i="6" s="1"/>
  <c r="AB1154" i="6"/>
  <c r="AC1483" i="6"/>
  <c r="AD1483" i="6" s="1"/>
  <c r="W1483" i="6"/>
  <c r="X1483" i="6" s="1"/>
  <c r="Y1483" i="6"/>
  <c r="Z1483" i="6" s="1"/>
  <c r="V1483" i="6"/>
  <c r="AE1483" i="6" s="1"/>
  <c r="T1483" i="6"/>
  <c r="U1483" i="6" s="1"/>
  <c r="AB1483" i="6"/>
  <c r="AB631" i="6"/>
  <c r="AB1962" i="6"/>
  <c r="AB285" i="6"/>
  <c r="T177" i="6"/>
  <c r="U177" i="6" s="1"/>
  <c r="AB177" i="6"/>
  <c r="Y329" i="6"/>
  <c r="Z329" i="6" s="1"/>
  <c r="AB329" i="6"/>
  <c r="V154" i="6"/>
  <c r="AE154" i="6" s="1"/>
  <c r="T154" i="6"/>
  <c r="U154" i="6" s="1"/>
  <c r="AB154" i="6"/>
  <c r="V509" i="6"/>
  <c r="AE509" i="6" s="1"/>
  <c r="AB509" i="6"/>
  <c r="T1165" i="6"/>
  <c r="U1165" i="6" s="1"/>
  <c r="V1165" i="6"/>
  <c r="AE1165" i="6" s="1"/>
  <c r="W1165" i="6"/>
  <c r="X1165" i="6" s="1"/>
  <c r="AC1165" i="6"/>
  <c r="AD1165" i="6" s="1"/>
  <c r="Y1165" i="6"/>
  <c r="Z1165" i="6" s="1"/>
  <c r="V1381" i="6"/>
  <c r="AE1381" i="6" s="1"/>
  <c r="T1381" i="6"/>
  <c r="U1381" i="6" s="1"/>
  <c r="AC1381" i="6"/>
  <c r="AD1381" i="6" s="1"/>
  <c r="Y1381" i="6"/>
  <c r="Z1381" i="6" s="1"/>
  <c r="W1381" i="6"/>
  <c r="X1381" i="6" s="1"/>
  <c r="AB1381" i="6"/>
  <c r="Y1541" i="6"/>
  <c r="Z1541" i="6" s="1"/>
  <c r="T1541" i="6"/>
  <c r="U1541" i="6" s="1"/>
  <c r="V1541" i="6"/>
  <c r="AE1541" i="6" s="1"/>
  <c r="W1541" i="6"/>
  <c r="X1541" i="6" s="1"/>
  <c r="AB1541" i="6"/>
  <c r="AC1813" i="6"/>
  <c r="AD1813" i="6" s="1"/>
  <c r="T1813" i="6"/>
  <c r="U1813" i="6" s="1"/>
  <c r="W1813" i="6"/>
  <c r="X1813" i="6" s="1"/>
  <c r="Y1813" i="6"/>
  <c r="Z1813" i="6" s="1"/>
  <c r="V1813" i="6"/>
  <c r="AE1813" i="6" s="1"/>
  <c r="AB1813" i="6"/>
  <c r="T962" i="6"/>
  <c r="U962" i="6" s="1"/>
  <c r="AC962" i="6"/>
  <c r="AD962" i="6" s="1"/>
  <c r="V962" i="6"/>
  <c r="AE962" i="6" s="1"/>
  <c r="Y962" i="6"/>
  <c r="Z962" i="6" s="1"/>
  <c r="W962" i="6"/>
  <c r="X962" i="6" s="1"/>
  <c r="AC1594" i="6"/>
  <c r="AD1594" i="6" s="1"/>
  <c r="T1594" i="6"/>
  <c r="U1594" i="6" s="1"/>
  <c r="W1594" i="6"/>
  <c r="X1594" i="6" s="1"/>
  <c r="V1594" i="6"/>
  <c r="AE1594" i="6" s="1"/>
  <c r="Y1594" i="6"/>
  <c r="Z1594" i="6" s="1"/>
  <c r="Y1219" i="6"/>
  <c r="Z1219" i="6" s="1"/>
  <c r="W1219" i="6"/>
  <c r="X1219" i="6" s="1"/>
  <c r="AC1219" i="6"/>
  <c r="AD1219" i="6" s="1"/>
  <c r="V1219" i="6"/>
  <c r="AE1219" i="6" s="1"/>
  <c r="T1219" i="6"/>
  <c r="U1219" i="6" s="1"/>
  <c r="AB1219" i="6"/>
  <c r="T1499" i="6"/>
  <c r="U1499" i="6" s="1"/>
  <c r="V1499" i="6"/>
  <c r="AE1499" i="6" s="1"/>
  <c r="AC1499" i="6"/>
  <c r="AD1499" i="6" s="1"/>
  <c r="W1499" i="6"/>
  <c r="X1499" i="6" s="1"/>
  <c r="Y1499" i="6"/>
  <c r="Z1499" i="6" s="1"/>
  <c r="AB1499" i="6"/>
  <c r="T1534" i="6"/>
  <c r="U1534" i="6" s="1"/>
  <c r="V1534" i="6"/>
  <c r="AE1534" i="6" s="1"/>
  <c r="W1534" i="6"/>
  <c r="X1534" i="6" s="1"/>
  <c r="AC1534" i="6"/>
  <c r="AD1534" i="6" s="1"/>
  <c r="Y1534" i="6"/>
  <c r="AB1534" i="6"/>
  <c r="V367" i="6"/>
  <c r="AE367" i="6" s="1"/>
  <c r="AC367" i="6"/>
  <c r="AD367" i="6" s="1"/>
  <c r="T367" i="6"/>
  <c r="U367" i="6" s="1"/>
  <c r="W367" i="6"/>
  <c r="X367" i="6" s="1"/>
  <c r="Y367" i="6"/>
  <c r="Z367" i="6" s="1"/>
  <c r="W599" i="6"/>
  <c r="X599" i="6" s="1"/>
  <c r="T599" i="6"/>
  <c r="U599" i="6" s="1"/>
  <c r="AC599" i="6"/>
  <c r="AD599" i="6" s="1"/>
  <c r="Y599" i="6"/>
  <c r="Z599" i="6" s="1"/>
  <c r="AB599" i="6"/>
  <c r="V599" i="6"/>
  <c r="AE599" i="6" s="1"/>
  <c r="AC831" i="6"/>
  <c r="AD831" i="6" s="1"/>
  <c r="W831" i="6"/>
  <c r="X831" i="6" s="1"/>
  <c r="V831" i="6"/>
  <c r="AE831" i="6" s="1"/>
  <c r="Y831" i="6"/>
  <c r="Z831" i="6" s="1"/>
  <c r="T831" i="6"/>
  <c r="U831" i="6" s="1"/>
  <c r="AB831" i="6"/>
  <c r="V1063" i="6"/>
  <c r="AE1063" i="6" s="1"/>
  <c r="T1063" i="6"/>
  <c r="U1063" i="6" s="1"/>
  <c r="Y1063" i="6"/>
  <c r="Z1063" i="6" s="1"/>
  <c r="AC1063" i="6"/>
  <c r="AD1063" i="6" s="1"/>
  <c r="W1063" i="6"/>
  <c r="X1063" i="6" s="1"/>
  <c r="AC1351" i="6"/>
  <c r="AD1351" i="6" s="1"/>
  <c r="W1351" i="6"/>
  <c r="X1351" i="6" s="1"/>
  <c r="V1351" i="6"/>
  <c r="AE1351" i="6" s="1"/>
  <c r="T1351" i="6"/>
  <c r="U1351" i="6" s="1"/>
  <c r="Y1351" i="6"/>
  <c r="Z1351" i="6" s="1"/>
  <c r="V1623" i="6"/>
  <c r="AE1623" i="6" s="1"/>
  <c r="T1623" i="6"/>
  <c r="U1623" i="6" s="1"/>
  <c r="W1623" i="6"/>
  <c r="X1623" i="6" s="1"/>
  <c r="Y1623" i="6"/>
  <c r="Z1623" i="6" s="1"/>
  <c r="AC1623" i="6"/>
  <c r="AD1623" i="6" s="1"/>
  <c r="AB1623" i="6"/>
  <c r="Y1943" i="6"/>
  <c r="Z1943" i="6" s="1"/>
  <c r="T1943" i="6"/>
  <c r="U1943" i="6" s="1"/>
  <c r="W1943" i="6"/>
  <c r="X1943" i="6" s="1"/>
  <c r="AC1943" i="6"/>
  <c r="AD1943" i="6" s="1"/>
  <c r="V1943" i="6"/>
  <c r="AE1943" i="6" s="1"/>
  <c r="AC1362" i="6"/>
  <c r="AD1362" i="6" s="1"/>
  <c r="V1362" i="6"/>
  <c r="AE1362" i="6" s="1"/>
  <c r="W1362" i="6"/>
  <c r="X1362" i="6" s="1"/>
  <c r="Y1362" i="6"/>
  <c r="Z1362" i="6" s="1"/>
  <c r="AB1362" i="6"/>
  <c r="T1362" i="6"/>
  <c r="U1362" i="6" s="1"/>
  <c r="AC1019" i="6"/>
  <c r="AD1019" i="6" s="1"/>
  <c r="V1019" i="6"/>
  <c r="AE1019" i="6" s="1"/>
  <c r="Y1019" i="6"/>
  <c r="Z1019" i="6" s="1"/>
  <c r="W1019" i="6"/>
  <c r="X1019" i="6" s="1"/>
  <c r="T1019" i="6"/>
  <c r="U1019" i="6" s="1"/>
  <c r="AB1019" i="6"/>
  <c r="V1475" i="6"/>
  <c r="AE1475" i="6" s="1"/>
  <c r="AC1475" i="6"/>
  <c r="AD1475" i="6" s="1"/>
  <c r="Y1475" i="6"/>
  <c r="Z1475" i="6" s="1"/>
  <c r="W1475" i="6"/>
  <c r="X1475" i="6" s="1"/>
  <c r="AB1475" i="6"/>
  <c r="T1475" i="6"/>
  <c r="U1475" i="6" s="1"/>
  <c r="AC1538" i="6"/>
  <c r="AD1538" i="6" s="1"/>
  <c r="W1538" i="6"/>
  <c r="X1538" i="6" s="1"/>
  <c r="T1538" i="6"/>
  <c r="U1538" i="6" s="1"/>
  <c r="Y1538" i="6"/>
  <c r="Z1538" i="6" s="1"/>
  <c r="V1538" i="6"/>
  <c r="AE1538" i="6" s="1"/>
  <c r="Y1371" i="6"/>
  <c r="Z1371" i="6" s="1"/>
  <c r="T1371" i="6"/>
  <c r="U1371" i="6" s="1"/>
  <c r="V1371" i="6"/>
  <c r="AE1371" i="6" s="1"/>
  <c r="W1371" i="6"/>
  <c r="X1371" i="6" s="1"/>
  <c r="AB1371" i="6"/>
  <c r="AC1371" i="6"/>
  <c r="AD1371" i="6" s="1"/>
  <c r="V897" i="6"/>
  <c r="AE897" i="6" s="1"/>
  <c r="W897" i="6"/>
  <c r="AC897" i="6"/>
  <c r="AD897" i="6" s="1"/>
  <c r="Y897" i="6"/>
  <c r="Z897" i="6" s="1"/>
  <c r="T897" i="6"/>
  <c r="U897" i="6" s="1"/>
  <c r="AB897" i="6"/>
  <c r="AC1921" i="6"/>
  <c r="AD1921" i="6" s="1"/>
  <c r="Y1921" i="6"/>
  <c r="Z1921" i="6" s="1"/>
  <c r="W1921" i="6"/>
  <c r="X1921" i="6" s="1"/>
  <c r="V1921" i="6"/>
  <c r="AE1921" i="6" s="1"/>
  <c r="T1921" i="6"/>
  <c r="U1921" i="6" s="1"/>
  <c r="AC1242" i="6"/>
  <c r="AD1242" i="6" s="1"/>
  <c r="T1242" i="6"/>
  <c r="U1242" i="6" s="1"/>
  <c r="W1242" i="6"/>
  <c r="X1242" i="6" s="1"/>
  <c r="V1242" i="6"/>
  <c r="AE1242" i="6" s="1"/>
  <c r="Y1242" i="6"/>
  <c r="Z1242" i="6" s="1"/>
  <c r="AB1242" i="6"/>
  <c r="V1059" i="6"/>
  <c r="AE1059" i="6" s="1"/>
  <c r="T1059" i="6"/>
  <c r="U1059" i="6" s="1"/>
  <c r="W1059" i="6"/>
  <c r="X1059" i="6" s="1"/>
  <c r="AC1059" i="6"/>
  <c r="AD1059" i="6" s="1"/>
  <c r="AB1059" i="6"/>
  <c r="Y1059" i="6"/>
  <c r="Z1059" i="6" s="1"/>
  <c r="AB962" i="6"/>
  <c r="V123" i="6"/>
  <c r="AE123" i="6" s="1"/>
  <c r="W123" i="6"/>
  <c r="X123" i="6" s="1"/>
  <c r="AC349" i="6"/>
  <c r="AD349" i="6" s="1"/>
  <c r="AB349" i="6"/>
  <c r="W613" i="6"/>
  <c r="X613" i="6" s="1"/>
  <c r="AB613" i="6"/>
  <c r="AC1069" i="6"/>
  <c r="AD1069" i="6" s="1"/>
  <c r="T1069" i="6"/>
  <c r="U1069" i="6" s="1"/>
  <c r="V1069" i="6"/>
  <c r="AE1069" i="6" s="1"/>
  <c r="W1069" i="6"/>
  <c r="X1069" i="6" s="1"/>
  <c r="Y1069" i="6"/>
  <c r="Z1069" i="6" s="1"/>
  <c r="AB1069" i="6"/>
  <c r="W1341" i="6"/>
  <c r="X1341" i="6" s="1"/>
  <c r="V1341" i="6"/>
  <c r="AE1341" i="6" s="1"/>
  <c r="AC1341" i="6"/>
  <c r="AD1341" i="6" s="1"/>
  <c r="T1341" i="6"/>
  <c r="U1341" i="6" s="1"/>
  <c r="Y1341" i="6"/>
  <c r="Z1341" i="6" s="1"/>
  <c r="AB1341" i="6"/>
  <c r="T1589" i="6"/>
  <c r="U1589" i="6" s="1"/>
  <c r="AC1589" i="6"/>
  <c r="AD1589" i="6" s="1"/>
  <c r="W1589" i="6"/>
  <c r="X1589" i="6" s="1"/>
  <c r="V1589" i="6"/>
  <c r="AE1589" i="6" s="1"/>
  <c r="AB1589" i="6"/>
  <c r="Y1589" i="6"/>
  <c r="Z1589" i="6" s="1"/>
  <c r="AC754" i="6"/>
  <c r="AD754" i="6" s="1"/>
  <c r="Y754" i="6"/>
  <c r="Z754" i="6" s="1"/>
  <c r="T754" i="6"/>
  <c r="U754" i="6" s="1"/>
  <c r="T207" i="6"/>
  <c r="U207" i="6" s="1"/>
  <c r="Y207" i="6"/>
  <c r="Z207" i="6" s="1"/>
  <c r="W207" i="6"/>
  <c r="X207" i="6" s="1"/>
  <c r="AC207" i="6"/>
  <c r="AD207" i="6" s="1"/>
  <c r="AB207" i="6"/>
  <c r="V207" i="6"/>
  <c r="AE207" i="6" s="1"/>
  <c r="V439" i="6"/>
  <c r="AE439" i="6" s="1"/>
  <c r="T439" i="6"/>
  <c r="U439" i="6" s="1"/>
  <c r="Y439" i="6"/>
  <c r="Z439" i="6" s="1"/>
  <c r="AC439" i="6"/>
  <c r="AD439" i="6" s="1"/>
  <c r="W439" i="6"/>
  <c r="X439" i="6" s="1"/>
  <c r="AB439" i="6"/>
  <c r="T767" i="6"/>
  <c r="U767" i="6" s="1"/>
  <c r="AC767" i="6"/>
  <c r="AD767" i="6" s="1"/>
  <c r="Y767" i="6"/>
  <c r="Z767" i="6" s="1"/>
  <c r="W767" i="6"/>
  <c r="X767" i="6" s="1"/>
  <c r="V767" i="6"/>
  <c r="AE767" i="6" s="1"/>
  <c r="Y999" i="6"/>
  <c r="Z999" i="6" s="1"/>
  <c r="V999" i="6"/>
  <c r="AE999" i="6" s="1"/>
  <c r="T999" i="6"/>
  <c r="U999" i="6" s="1"/>
  <c r="W999" i="6"/>
  <c r="X999" i="6" s="1"/>
  <c r="AC1231" i="6"/>
  <c r="AD1231" i="6" s="1"/>
  <c r="V1231" i="6"/>
  <c r="AE1231" i="6" s="1"/>
  <c r="W1231" i="6"/>
  <c r="X1231" i="6" s="1"/>
  <c r="T1231" i="6"/>
  <c r="U1231" i="6" s="1"/>
  <c r="AB1231" i="6"/>
  <c r="AC1591" i="6"/>
  <c r="AD1591" i="6" s="1"/>
  <c r="T1591" i="6"/>
  <c r="U1591" i="6" s="1"/>
  <c r="W1591" i="6"/>
  <c r="X1591" i="6" s="1"/>
  <c r="Y1591" i="6"/>
  <c r="Z1591" i="6" s="1"/>
  <c r="V1591" i="6"/>
  <c r="AE1591" i="6" s="1"/>
  <c r="AB1591" i="6"/>
  <c r="V1847" i="6"/>
  <c r="AE1847" i="6" s="1"/>
  <c r="AC1847" i="6"/>
  <c r="AD1847" i="6" s="1"/>
  <c r="T1847" i="6"/>
  <c r="U1847" i="6" s="1"/>
  <c r="Y1847" i="6"/>
  <c r="Z1847" i="6" s="1"/>
  <c r="W1847" i="6"/>
  <c r="X1847" i="6" s="1"/>
  <c r="AB1847" i="6"/>
  <c r="T970" i="6"/>
  <c r="U970" i="6" s="1"/>
  <c r="AC970" i="6"/>
  <c r="AD970" i="6" s="1"/>
  <c r="Y970" i="6"/>
  <c r="Z970" i="6" s="1"/>
  <c r="V970" i="6"/>
  <c r="AE970" i="6" s="1"/>
  <c r="W970" i="6"/>
  <c r="X970" i="6" s="1"/>
  <c r="V907" i="6"/>
  <c r="AE907" i="6" s="1"/>
  <c r="AC907" i="6"/>
  <c r="AD907" i="6" s="1"/>
  <c r="Y907" i="6"/>
  <c r="Z907" i="6" s="1"/>
  <c r="T907" i="6"/>
  <c r="U907" i="6" s="1"/>
  <c r="W907" i="6"/>
  <c r="X907" i="6" s="1"/>
  <c r="AC1355" i="6"/>
  <c r="AD1355" i="6" s="1"/>
  <c r="V1355" i="6"/>
  <c r="AE1355" i="6" s="1"/>
  <c r="T1355" i="6"/>
  <c r="U1355" i="6" s="1"/>
  <c r="Y1355" i="6"/>
  <c r="Z1355" i="6" s="1"/>
  <c r="W1355" i="6"/>
  <c r="X1355" i="6" s="1"/>
  <c r="AB1355" i="6"/>
  <c r="V867" i="6"/>
  <c r="AE867" i="6" s="1"/>
  <c r="AC867" i="6"/>
  <c r="AD867" i="6" s="1"/>
  <c r="T867" i="6"/>
  <c r="U867" i="6" s="1"/>
  <c r="W867" i="6"/>
  <c r="X867" i="6" s="1"/>
  <c r="Y867" i="6"/>
  <c r="Z867" i="6" s="1"/>
  <c r="AB970" i="6"/>
  <c r="AB113" i="6"/>
  <c r="AB1165" i="6"/>
  <c r="AB413" i="6"/>
  <c r="Y95" i="6"/>
  <c r="Z95" i="6" s="1"/>
  <c r="AB95" i="6"/>
  <c r="Y127" i="6"/>
  <c r="Z127" i="6" s="1"/>
  <c r="AB127" i="6"/>
  <c r="T219" i="6"/>
  <c r="U219" i="6" s="1"/>
  <c r="W219" i="6"/>
  <c r="X219" i="6" s="1"/>
  <c r="T477" i="6"/>
  <c r="U477" i="6" s="1"/>
  <c r="W477" i="6"/>
  <c r="X477" i="6" s="1"/>
  <c r="AB477" i="6"/>
  <c r="AC965" i="6"/>
  <c r="AD965" i="6" s="1"/>
  <c r="W965" i="6"/>
  <c r="X965" i="6" s="1"/>
  <c r="Y965" i="6"/>
  <c r="Z965" i="6" s="1"/>
  <c r="T965" i="6"/>
  <c r="U965" i="6" s="1"/>
  <c r="V965" i="6"/>
  <c r="AE965" i="6" s="1"/>
  <c r="AB965" i="6"/>
  <c r="W1197" i="6"/>
  <c r="X1197" i="6" s="1"/>
  <c r="AC1197" i="6"/>
  <c r="AD1197" i="6" s="1"/>
  <c r="V1197" i="6"/>
  <c r="AE1197" i="6" s="1"/>
  <c r="T1197" i="6"/>
  <c r="U1197" i="6" s="1"/>
  <c r="Y1197" i="6"/>
  <c r="Z1197" i="6" s="1"/>
  <c r="AB1197" i="6"/>
  <c r="AC1477" i="6"/>
  <c r="AD1477" i="6" s="1"/>
  <c r="W1477" i="6"/>
  <c r="X1477" i="6" s="1"/>
  <c r="Y1477" i="6"/>
  <c r="Z1477" i="6" s="1"/>
  <c r="T1477" i="6"/>
  <c r="U1477" i="6" s="1"/>
  <c r="V1477" i="6"/>
  <c r="AE1477" i="6" s="1"/>
  <c r="AB1477" i="6"/>
  <c r="W1901" i="6"/>
  <c r="X1901" i="6" s="1"/>
  <c r="V1901" i="6"/>
  <c r="AE1901" i="6" s="1"/>
  <c r="AC1901" i="6"/>
  <c r="AD1901" i="6" s="1"/>
  <c r="T1901" i="6"/>
  <c r="U1901" i="6" s="1"/>
  <c r="Y1901" i="6"/>
  <c r="Z1901" i="6" s="1"/>
  <c r="AB1901" i="6"/>
  <c r="V1298" i="6"/>
  <c r="AE1298" i="6" s="1"/>
  <c r="W1298" i="6"/>
  <c r="X1298" i="6" s="1"/>
  <c r="AC1298" i="6"/>
  <c r="AD1298" i="6" s="1"/>
  <c r="AB1298" i="6"/>
  <c r="Y1298" i="6"/>
  <c r="Z1298" i="6" s="1"/>
  <c r="T1298" i="6"/>
  <c r="U1298" i="6" s="1"/>
  <c r="T1067" i="6"/>
  <c r="U1067" i="6" s="1"/>
  <c r="W1067" i="6"/>
  <c r="X1067" i="6" s="1"/>
  <c r="AC1067" i="6"/>
  <c r="AD1067" i="6" s="1"/>
  <c r="V1067" i="6"/>
  <c r="AE1067" i="6" s="1"/>
  <c r="Y1067" i="6"/>
  <c r="Z1067" i="6" s="1"/>
  <c r="V239" i="6"/>
  <c r="AE239" i="6" s="1"/>
  <c r="W239" i="6"/>
  <c r="X239" i="6" s="1"/>
  <c r="Y239" i="6"/>
  <c r="Z239" i="6" s="1"/>
  <c r="T239" i="6"/>
  <c r="U239" i="6" s="1"/>
  <c r="AB239" i="6"/>
  <c r="AC239" i="6"/>
  <c r="AD239" i="6" s="1"/>
  <c r="Y535" i="6"/>
  <c r="Z535" i="6" s="1"/>
  <c r="T535" i="6"/>
  <c r="U535" i="6" s="1"/>
  <c r="AC535" i="6"/>
  <c r="AD535" i="6" s="1"/>
  <c r="V535" i="6"/>
  <c r="AE535" i="6" s="1"/>
  <c r="W535" i="6"/>
  <c r="X535" i="6" s="1"/>
  <c r="AB535" i="6"/>
  <c r="T703" i="6"/>
  <c r="U703" i="6" s="1"/>
  <c r="V703" i="6"/>
  <c r="AE703" i="6" s="1"/>
  <c r="AC703" i="6"/>
  <c r="AD703" i="6" s="1"/>
  <c r="W703" i="6"/>
  <c r="X703" i="6" s="1"/>
  <c r="Y703" i="6"/>
  <c r="Z703" i="6" s="1"/>
  <c r="AB703" i="6"/>
  <c r="V895" i="6"/>
  <c r="AE895" i="6" s="1"/>
  <c r="W895" i="6"/>
  <c r="X895" i="6" s="1"/>
  <c r="T895" i="6"/>
  <c r="U895" i="6" s="1"/>
  <c r="Y895" i="6"/>
  <c r="Z895" i="6" s="1"/>
  <c r="AC895" i="6"/>
  <c r="AD895" i="6" s="1"/>
  <c r="AB895" i="6"/>
  <c r="W1127" i="6"/>
  <c r="X1127" i="6" s="1"/>
  <c r="T1127" i="6"/>
  <c r="U1127" i="6" s="1"/>
  <c r="AC1127" i="6"/>
  <c r="AD1127" i="6" s="1"/>
  <c r="V1127" i="6"/>
  <c r="AE1127" i="6" s="1"/>
  <c r="Y1127" i="6"/>
  <c r="Z1127" i="6" s="1"/>
  <c r="AB1127" i="6"/>
  <c r="Y1447" i="6"/>
  <c r="Z1447" i="6" s="1"/>
  <c r="V1447" i="6"/>
  <c r="AE1447" i="6" s="1"/>
  <c r="AC1447" i="6"/>
  <c r="AD1447" i="6" s="1"/>
  <c r="W1447" i="6"/>
  <c r="X1447" i="6" s="1"/>
  <c r="T1447" i="6"/>
  <c r="U1447" i="6" s="1"/>
  <c r="V1799" i="6"/>
  <c r="AE1799" i="6" s="1"/>
  <c r="AC1799" i="6"/>
  <c r="AD1799" i="6" s="1"/>
  <c r="Y1799" i="6"/>
  <c r="Z1799" i="6" s="1"/>
  <c r="W1799" i="6"/>
  <c r="X1799" i="6" s="1"/>
  <c r="T1799" i="6"/>
  <c r="U1799" i="6" s="1"/>
  <c r="AB1799" i="6"/>
  <c r="AC1058" i="6"/>
  <c r="AD1058" i="6" s="1"/>
  <c r="T1058" i="6"/>
  <c r="U1058" i="6" s="1"/>
  <c r="V1058" i="6"/>
  <c r="AE1058" i="6" s="1"/>
  <c r="W1058" i="6"/>
  <c r="X1058" i="6" s="1"/>
  <c r="AB1058" i="6"/>
  <c r="Y1058" i="6"/>
  <c r="Z1058" i="6" s="1"/>
  <c r="AC850" i="6"/>
  <c r="AD850" i="6" s="1"/>
  <c r="Y850" i="6"/>
  <c r="Z850" i="6" s="1"/>
  <c r="T850" i="6"/>
  <c r="U850" i="6" s="1"/>
  <c r="V850" i="6"/>
  <c r="AE850" i="6" s="1"/>
  <c r="W850" i="6"/>
  <c r="X850" i="6" s="1"/>
  <c r="AB850" i="6"/>
  <c r="Y1994" i="6"/>
  <c r="Z1994" i="6" s="1"/>
  <c r="T1994" i="6"/>
  <c r="U1994" i="6" s="1"/>
  <c r="V1994" i="6"/>
  <c r="AE1994" i="6" s="1"/>
  <c r="W1994" i="6"/>
  <c r="X1994" i="6" s="1"/>
  <c r="AC1994" i="6"/>
  <c r="AD1994" i="6" s="1"/>
  <c r="W994" i="6"/>
  <c r="X994" i="6" s="1"/>
  <c r="AC994" i="6"/>
  <c r="AD994" i="6" s="1"/>
  <c r="Y994" i="6"/>
  <c r="Z994" i="6" s="1"/>
  <c r="V994" i="6"/>
  <c r="AE994" i="6" s="1"/>
  <c r="T994" i="6"/>
  <c r="U994" i="6" s="1"/>
  <c r="AB994" i="6"/>
  <c r="Y1755" i="6"/>
  <c r="W1755" i="6"/>
  <c r="X1755" i="6" s="1"/>
  <c r="V1755" i="6"/>
  <c r="AE1755" i="6" s="1"/>
  <c r="AC1755" i="6"/>
  <c r="AD1755" i="6" s="1"/>
  <c r="T1755" i="6"/>
  <c r="U1755" i="6" s="1"/>
  <c r="AB603" i="6"/>
  <c r="AB1842" i="6"/>
  <c r="AB907" i="6"/>
  <c r="AB1538" i="6"/>
  <c r="V754" i="6"/>
  <c r="AE754" i="6" s="1"/>
  <c r="AC1541" i="6"/>
  <c r="AD1541" i="6" s="1"/>
  <c r="V31" i="6"/>
  <c r="AE31" i="6" s="1"/>
  <c r="AB31" i="6"/>
  <c r="Y31" i="6"/>
  <c r="Z31" i="6" s="1"/>
  <c r="W27" i="6"/>
  <c r="X27" i="6" s="1"/>
  <c r="AB27" i="6"/>
  <c r="AC901" i="6"/>
  <c r="AD901" i="6" s="1"/>
  <c r="AB901" i="6"/>
  <c r="AC1101" i="6"/>
  <c r="AD1101" i="6" s="1"/>
  <c r="T1101" i="6"/>
  <c r="U1101" i="6" s="1"/>
  <c r="Y1101" i="6"/>
  <c r="Z1101" i="6" s="1"/>
  <c r="W1101" i="6"/>
  <c r="X1101" i="6" s="1"/>
  <c r="V1101" i="6"/>
  <c r="AE1101" i="6" s="1"/>
  <c r="T1309" i="6"/>
  <c r="U1309" i="6" s="1"/>
  <c r="V1309" i="6"/>
  <c r="AE1309" i="6" s="1"/>
  <c r="W1309" i="6"/>
  <c r="X1309" i="6" s="1"/>
  <c r="AC1309" i="6"/>
  <c r="AD1309" i="6" s="1"/>
  <c r="Y1309" i="6"/>
  <c r="Z1309" i="6" s="1"/>
  <c r="AB1309" i="6"/>
  <c r="V1773" i="6"/>
  <c r="AE1773" i="6" s="1"/>
  <c r="AC1773" i="6"/>
  <c r="AD1773" i="6" s="1"/>
  <c r="Y1773" i="6"/>
  <c r="T1773" i="6"/>
  <c r="U1773" i="6" s="1"/>
  <c r="W1773" i="6"/>
  <c r="X1773" i="6" s="1"/>
  <c r="Y923" i="6"/>
  <c r="Z923" i="6" s="1"/>
  <c r="W923" i="6"/>
  <c r="X923" i="6" s="1"/>
  <c r="AC923" i="6"/>
  <c r="AD923" i="6" s="1"/>
  <c r="V923" i="6"/>
  <c r="AE923" i="6" s="1"/>
  <c r="T923" i="6"/>
  <c r="U923" i="6" s="1"/>
  <c r="AB923" i="6"/>
  <c r="AC1379" i="6"/>
  <c r="AD1379" i="6" s="1"/>
  <c r="W1379" i="6"/>
  <c r="X1379" i="6" s="1"/>
  <c r="T1379" i="6"/>
  <c r="U1379" i="6" s="1"/>
  <c r="Y1379" i="6"/>
  <c r="Z1379" i="6" s="1"/>
  <c r="V1379" i="6"/>
  <c r="AE1379" i="6" s="1"/>
  <c r="T175" i="6"/>
  <c r="U175" i="6" s="1"/>
  <c r="W175" i="6"/>
  <c r="X175" i="6" s="1"/>
  <c r="Y175" i="6"/>
  <c r="Z175" i="6" s="1"/>
  <c r="V175" i="6"/>
  <c r="AE175" i="6" s="1"/>
  <c r="AB175" i="6"/>
  <c r="AC175" i="6"/>
  <c r="AD175" i="6" s="1"/>
  <c r="V567" i="6"/>
  <c r="AE567" i="6" s="1"/>
  <c r="T567" i="6"/>
  <c r="U567" i="6" s="1"/>
  <c r="AC567" i="6"/>
  <c r="AD567" i="6" s="1"/>
  <c r="Y567" i="6"/>
  <c r="Z567" i="6" s="1"/>
  <c r="AB567" i="6"/>
  <c r="W567" i="6"/>
  <c r="X567" i="6" s="1"/>
  <c r="W799" i="6"/>
  <c r="X799" i="6" s="1"/>
  <c r="AC799" i="6"/>
  <c r="AD799" i="6" s="1"/>
  <c r="T799" i="6"/>
  <c r="U799" i="6" s="1"/>
  <c r="V799" i="6"/>
  <c r="AE799" i="6" s="1"/>
  <c r="Y799" i="6"/>
  <c r="Z799" i="6" s="1"/>
  <c r="AB799" i="6"/>
  <c r="W1031" i="6"/>
  <c r="X1031" i="6" s="1"/>
  <c r="T1031" i="6"/>
  <c r="U1031" i="6" s="1"/>
  <c r="AC1031" i="6"/>
  <c r="AD1031" i="6" s="1"/>
  <c r="Y1031" i="6"/>
  <c r="Z1031" i="6" s="1"/>
  <c r="AC1263" i="6"/>
  <c r="AD1263" i="6" s="1"/>
  <c r="W1263" i="6"/>
  <c r="X1263" i="6" s="1"/>
  <c r="Y1263" i="6"/>
  <c r="Z1263" i="6" s="1"/>
  <c r="V1263" i="6"/>
  <c r="AE1263" i="6" s="1"/>
  <c r="AB1263" i="6"/>
  <c r="V1479" i="6"/>
  <c r="AE1479" i="6" s="1"/>
  <c r="T1479" i="6"/>
  <c r="U1479" i="6" s="1"/>
  <c r="AC1479" i="6"/>
  <c r="AD1479" i="6" s="1"/>
  <c r="W1479" i="6"/>
  <c r="X1479" i="6" s="1"/>
  <c r="Y1479" i="6"/>
  <c r="Z1479" i="6" s="1"/>
  <c r="AB1479" i="6"/>
  <c r="T1727" i="6"/>
  <c r="U1727" i="6" s="1"/>
  <c r="Y1727" i="6"/>
  <c r="Z1727" i="6" s="1"/>
  <c r="V1727" i="6"/>
  <c r="AE1727" i="6" s="1"/>
  <c r="AC1727" i="6"/>
  <c r="AD1727" i="6" s="1"/>
  <c r="V658" i="6"/>
  <c r="AE658" i="6" s="1"/>
  <c r="Y658" i="6"/>
  <c r="Z658" i="6" s="1"/>
  <c r="T658" i="6"/>
  <c r="U658" i="6" s="1"/>
  <c r="W658" i="6"/>
  <c r="X658" i="6" s="1"/>
  <c r="AC658" i="6"/>
  <c r="AD658" i="6" s="1"/>
  <c r="AC1946" i="6"/>
  <c r="AD1946" i="6" s="1"/>
  <c r="Y1946" i="6"/>
  <c r="Z1946" i="6" s="1"/>
  <c r="W1946" i="6"/>
  <c r="X1946" i="6" s="1"/>
  <c r="T1946" i="6"/>
  <c r="U1946" i="6" s="1"/>
  <c r="V1946" i="6"/>
  <c r="AE1946" i="6" s="1"/>
  <c r="AB1946" i="6"/>
  <c r="AC1122" i="6"/>
  <c r="AD1122" i="6" s="1"/>
  <c r="V1122" i="6"/>
  <c r="AE1122" i="6" s="1"/>
  <c r="W1122" i="6"/>
  <c r="X1122" i="6" s="1"/>
  <c r="Y1122" i="6"/>
  <c r="Z1122" i="6" s="1"/>
  <c r="T1122" i="6"/>
  <c r="U1122" i="6" s="1"/>
  <c r="AB1122" i="6"/>
  <c r="W1762" i="6"/>
  <c r="X1762" i="6" s="1"/>
  <c r="V1762" i="6"/>
  <c r="AE1762" i="6" s="1"/>
  <c r="Y1762" i="6"/>
  <c r="Z1762" i="6" s="1"/>
  <c r="AC1762" i="6"/>
  <c r="AD1762" i="6" s="1"/>
  <c r="T1762" i="6"/>
  <c r="U1762" i="6" s="1"/>
  <c r="T1827" i="6"/>
  <c r="U1827" i="6" s="1"/>
  <c r="V1827" i="6"/>
  <c r="AE1827" i="6" s="1"/>
  <c r="AC1827" i="6"/>
  <c r="AD1827" i="6" s="1"/>
  <c r="W1827" i="6"/>
  <c r="X1827" i="6" s="1"/>
  <c r="Y1827" i="6"/>
  <c r="Z1827" i="6" s="1"/>
  <c r="AB1827" i="6"/>
  <c r="AC1801" i="6"/>
  <c r="AD1801" i="6" s="1"/>
  <c r="W1801" i="6"/>
  <c r="X1801" i="6" s="1"/>
  <c r="Y1801" i="6"/>
  <c r="Z1801" i="6" s="1"/>
  <c r="T1801" i="6"/>
  <c r="U1801" i="6" s="1"/>
  <c r="V1801" i="6"/>
  <c r="AE1801" i="6" s="1"/>
  <c r="V1930" i="6"/>
  <c r="AE1930" i="6" s="1"/>
  <c r="Y1930" i="6"/>
  <c r="Z1930" i="6" s="1"/>
  <c r="AC1930" i="6"/>
  <c r="AD1930" i="6" s="1"/>
  <c r="T1930" i="6"/>
  <c r="U1930" i="6" s="1"/>
  <c r="W1930" i="6"/>
  <c r="X1930" i="6" s="1"/>
  <c r="AB1727" i="6"/>
  <c r="AB1101" i="6"/>
  <c r="AC999" i="6"/>
  <c r="AD999" i="6" s="1"/>
  <c r="AB1674" i="6"/>
  <c r="AB1921" i="6"/>
  <c r="AB1063" i="6"/>
  <c r="AB1351" i="6"/>
  <c r="AB1379" i="6"/>
  <c r="AB999" i="6"/>
  <c r="AB114" i="6"/>
  <c r="AB1095" i="6"/>
  <c r="AB186" i="6"/>
  <c r="AB1594" i="6"/>
  <c r="AB1155" i="6"/>
  <c r="AB482" i="6"/>
  <c r="AB682" i="6"/>
  <c r="AB1762" i="6"/>
  <c r="AB1447" i="6"/>
  <c r="AB1559" i="6"/>
  <c r="AB1957" i="6"/>
  <c r="AB731" i="6"/>
  <c r="W754" i="6"/>
  <c r="X754" i="6" s="1"/>
  <c r="V1031" i="6"/>
  <c r="AE1031" i="6" s="1"/>
  <c r="AC96" i="6"/>
  <c r="AD96" i="6" s="1"/>
  <c r="Y96" i="6"/>
  <c r="Z96" i="6" s="1"/>
  <c r="W192" i="6"/>
  <c r="X192" i="6" s="1"/>
  <c r="Y192" i="6"/>
  <c r="Z192" i="6" s="1"/>
  <c r="T412" i="6"/>
  <c r="U412" i="6" s="1"/>
  <c r="Y412" i="6"/>
  <c r="Z412" i="6" s="1"/>
  <c r="V412" i="6"/>
  <c r="AE412" i="6" s="1"/>
  <c r="V1556" i="6"/>
  <c r="AE1556" i="6" s="1"/>
  <c r="Y1556" i="6"/>
  <c r="Z1556" i="6" s="1"/>
  <c r="T1780" i="6"/>
  <c r="U1780" i="6" s="1"/>
  <c r="Y1780" i="6"/>
  <c r="Z1780" i="6" s="1"/>
  <c r="W1254" i="6"/>
  <c r="X1254" i="6" s="1"/>
  <c r="Y1254" i="6"/>
  <c r="Z1254" i="6" s="1"/>
  <c r="AB1254" i="6"/>
  <c r="T1254" i="6"/>
  <c r="U1254" i="6" s="1"/>
  <c r="V1438" i="6"/>
  <c r="AE1438" i="6" s="1"/>
  <c r="Y1438" i="6"/>
  <c r="Z1438" i="6" s="1"/>
  <c r="Y1478" i="6"/>
  <c r="Z1478" i="6" s="1"/>
  <c r="W1478" i="6"/>
  <c r="X1478" i="6" s="1"/>
  <c r="Y1526" i="6"/>
  <c r="Z1526" i="6" s="1"/>
  <c r="T1526" i="6"/>
  <c r="U1526" i="6" s="1"/>
  <c r="T1590" i="6"/>
  <c r="U1590" i="6" s="1"/>
  <c r="Y1590" i="6"/>
  <c r="W1590" i="6"/>
  <c r="X1590" i="6" s="1"/>
  <c r="V1702" i="6"/>
  <c r="AE1702" i="6" s="1"/>
  <c r="Y1702" i="6"/>
  <c r="Z1702" i="6" s="1"/>
  <c r="Y1555" i="6"/>
  <c r="Z1555" i="6" s="1"/>
  <c r="AB1555" i="6"/>
  <c r="AB614" i="6"/>
  <c r="AB1030" i="6"/>
  <c r="AB958" i="6"/>
  <c r="AB1334" i="6"/>
  <c r="AB1854" i="6"/>
  <c r="AB1974" i="6"/>
  <c r="AB1236" i="6"/>
  <c r="AB32" i="6"/>
  <c r="Y652" i="6"/>
  <c r="Z652" i="6" s="1"/>
  <c r="Y1236" i="6"/>
  <c r="Z1236" i="6" s="1"/>
  <c r="AC22" i="6"/>
  <c r="AD22" i="6" s="1"/>
  <c r="W22" i="6"/>
  <c r="X22" i="6" s="1"/>
  <c r="Y22" i="6"/>
  <c r="Z22" i="6" s="1"/>
  <c r="T470" i="6"/>
  <c r="U470" i="6" s="1"/>
  <c r="Y470" i="6"/>
  <c r="Z470" i="6" s="1"/>
  <c r="AC217" i="6"/>
  <c r="AD217" i="6" s="1"/>
  <c r="Y217" i="6"/>
  <c r="Z217" i="6" s="1"/>
  <c r="Y128" i="6"/>
  <c r="Z128" i="6" s="1"/>
  <c r="V128" i="6"/>
  <c r="AE128" i="6" s="1"/>
  <c r="W534" i="6"/>
  <c r="X534" i="6" s="1"/>
  <c r="Y534" i="6"/>
  <c r="Z534" i="6" s="1"/>
  <c r="Y686" i="6"/>
  <c r="Z686" i="6" s="1"/>
  <c r="T686" i="6"/>
  <c r="U686" i="6" s="1"/>
  <c r="V686" i="6"/>
  <c r="AE686" i="6" s="1"/>
  <c r="AB916" i="6"/>
  <c r="AB650" i="6"/>
  <c r="AB716" i="6"/>
  <c r="AB1747" i="6"/>
  <c r="AB1406" i="6"/>
  <c r="AB1578" i="6"/>
  <c r="Y86" i="6"/>
  <c r="Z86" i="6" s="1"/>
  <c r="Y1732" i="6"/>
  <c r="Z1732" i="6" s="1"/>
  <c r="V380" i="6"/>
  <c r="AE380" i="6" s="1"/>
  <c r="Y118" i="6"/>
  <c r="Z118" i="6" s="1"/>
  <c r="V118" i="6"/>
  <c r="AE118" i="6" s="1"/>
  <c r="AB118" i="6"/>
  <c r="AC318" i="6"/>
  <c r="AD318" i="6" s="1"/>
  <c r="Y318" i="6"/>
  <c r="Z318" i="6" s="1"/>
  <c r="W84" i="6"/>
  <c r="X84" i="6" s="1"/>
  <c r="Y84" i="6"/>
  <c r="Z84" i="6" s="1"/>
  <c r="T244" i="6"/>
  <c r="U244" i="6" s="1"/>
  <c r="Y244" i="6"/>
  <c r="Z244" i="6" s="1"/>
  <c r="T612" i="6"/>
  <c r="U612" i="6" s="1"/>
  <c r="W612" i="6"/>
  <c r="X612" i="6" s="1"/>
  <c r="V612" i="6"/>
  <c r="AE612" i="6" s="1"/>
  <c r="V756" i="6"/>
  <c r="AE756" i="6" s="1"/>
  <c r="AC756" i="6"/>
  <c r="AD756" i="6" s="1"/>
  <c r="Y756" i="6"/>
  <c r="Z756" i="6" s="1"/>
  <c r="T756" i="6"/>
  <c r="U756" i="6" s="1"/>
  <c r="W1044" i="6"/>
  <c r="X1044" i="6" s="1"/>
  <c r="Y1044" i="6"/>
  <c r="Z1044" i="6" s="1"/>
  <c r="T1300" i="6"/>
  <c r="U1300" i="6" s="1"/>
  <c r="Y1300" i="6"/>
  <c r="Z1300" i="6" s="1"/>
  <c r="W1354" i="6"/>
  <c r="X1354" i="6" s="1"/>
  <c r="V1354" i="6"/>
  <c r="AE1354" i="6" s="1"/>
  <c r="V654" i="6"/>
  <c r="AE654" i="6" s="1"/>
  <c r="Y654" i="6"/>
  <c r="Z654" i="6" s="1"/>
  <c r="AB412" i="6"/>
  <c r="AB886" i="6"/>
  <c r="AB1652" i="6"/>
  <c r="P482" i="6"/>
  <c r="Q482" i="6" s="1"/>
  <c r="AB686" i="6"/>
  <c r="AB915" i="6"/>
  <c r="AB814" i="6"/>
  <c r="AB1003" i="6"/>
  <c r="AB1558" i="6"/>
  <c r="AB1715" i="6"/>
  <c r="AB1934" i="6"/>
  <c r="AB750" i="6"/>
  <c r="AB128" i="6"/>
  <c r="AB548" i="6"/>
  <c r="Y1012" i="6"/>
  <c r="Z1012" i="6" s="1"/>
  <c r="Y380" i="6"/>
  <c r="Z380" i="6" s="1"/>
  <c r="W814" i="6"/>
  <c r="X814" i="6" s="1"/>
  <c r="W1334" i="6"/>
  <c r="X1334" i="6" s="1"/>
  <c r="W915" i="6"/>
  <c r="X915" i="6" s="1"/>
  <c r="T1934" i="6"/>
  <c r="U1934" i="6" s="1"/>
  <c r="W438" i="6"/>
  <c r="X438" i="6" s="1"/>
  <c r="Y438" i="6"/>
  <c r="Z438" i="6" s="1"/>
  <c r="T316" i="6"/>
  <c r="U316" i="6" s="1"/>
  <c r="Y316" i="6"/>
  <c r="Z316" i="6" s="1"/>
  <c r="W580" i="6"/>
  <c r="X580" i="6" s="1"/>
  <c r="Y580" i="6"/>
  <c r="Z580" i="6" s="1"/>
  <c r="V1932" i="6"/>
  <c r="AE1932" i="6" s="1"/>
  <c r="Y1932" i="6"/>
  <c r="Z1932" i="6" s="1"/>
  <c r="T181" i="6"/>
  <c r="U181" i="6" s="1"/>
  <c r="Y181" i="6"/>
  <c r="Z181" i="6" s="1"/>
  <c r="Y1886" i="6"/>
  <c r="Z1886" i="6" s="1"/>
  <c r="V1886" i="6"/>
  <c r="AE1886" i="6" s="1"/>
  <c r="AB1590" i="6"/>
  <c r="AB1354" i="6"/>
  <c r="AB1460" i="6"/>
  <c r="AB684" i="6"/>
  <c r="AB212" i="6"/>
  <c r="Y276" i="6"/>
  <c r="Z276" i="6" s="1"/>
  <c r="V217" i="6"/>
  <c r="AE217" i="6" s="1"/>
  <c r="Y190" i="6"/>
  <c r="Z190" i="6" s="1"/>
  <c r="W190" i="6"/>
  <c r="X190" i="6" s="1"/>
  <c r="W398" i="6"/>
  <c r="X398" i="6" s="1"/>
  <c r="Y398" i="6"/>
  <c r="Z398" i="6" s="1"/>
  <c r="W64" i="6"/>
  <c r="X64" i="6" s="1"/>
  <c r="Y64" i="6"/>
  <c r="Z64" i="6" s="1"/>
  <c r="AC20" i="6"/>
  <c r="AD20" i="6" s="1"/>
  <c r="Y20" i="6"/>
  <c r="Z20" i="6" s="1"/>
  <c r="T180" i="6"/>
  <c r="U180" i="6" s="1"/>
  <c r="Y180" i="6"/>
  <c r="Z180" i="6" s="1"/>
  <c r="W180" i="6"/>
  <c r="X180" i="6" s="1"/>
  <c r="T348" i="6"/>
  <c r="U348" i="6" s="1"/>
  <c r="AC348" i="6"/>
  <c r="AD348" i="6" s="1"/>
  <c r="Y348" i="6"/>
  <c r="Z348" i="6" s="1"/>
  <c r="AC820" i="6"/>
  <c r="AD820" i="6" s="1"/>
  <c r="Y820" i="6"/>
  <c r="Z820" i="6" s="1"/>
  <c r="AC1500" i="6"/>
  <c r="AD1500" i="6" s="1"/>
  <c r="V1500" i="6"/>
  <c r="AE1500" i="6" s="1"/>
  <c r="Y1500" i="6"/>
  <c r="Z1500" i="6" s="1"/>
  <c r="Y1692" i="6"/>
  <c r="Z1692" i="6" s="1"/>
  <c r="V1692" i="6"/>
  <c r="AE1692" i="6" s="1"/>
  <c r="W1844" i="6"/>
  <c r="X1844" i="6" s="1"/>
  <c r="Y1844" i="6"/>
  <c r="Z1844" i="6" s="1"/>
  <c r="W1988" i="6"/>
  <c r="X1988" i="6" s="1"/>
  <c r="T1988" i="6"/>
  <c r="U1988" i="6" s="1"/>
  <c r="V1988" i="6"/>
  <c r="AE1988" i="6" s="1"/>
  <c r="Y1419" i="6"/>
  <c r="Z1419" i="6" s="1"/>
  <c r="T1419" i="6"/>
  <c r="U1419" i="6" s="1"/>
  <c r="W1133" i="6"/>
  <c r="X1133" i="6" s="1"/>
  <c r="AC1133" i="6"/>
  <c r="AD1133" i="6" s="1"/>
  <c r="T1094" i="6"/>
  <c r="U1094" i="6" s="1"/>
  <c r="Y1094" i="6"/>
  <c r="Z1094" i="6" s="1"/>
  <c r="AB64" i="6"/>
  <c r="AB1108" i="6"/>
  <c r="AB998" i="6"/>
  <c r="AB1166" i="6"/>
  <c r="AB1300" i="6"/>
  <c r="AB1438" i="6"/>
  <c r="AB1692" i="6"/>
  <c r="AB150" i="6"/>
  <c r="AB534" i="6"/>
  <c r="AB1146" i="6"/>
  <c r="AB2028" i="6"/>
  <c r="AB756" i="6"/>
  <c r="AB224" i="6"/>
  <c r="Y224" i="6"/>
  <c r="Z224" i="6" s="1"/>
  <c r="W1076" i="6"/>
  <c r="X1076" i="6" s="1"/>
  <c r="Y1076" i="6"/>
  <c r="Z1076" i="6" s="1"/>
  <c r="W1204" i="6"/>
  <c r="X1204" i="6" s="1"/>
  <c r="Y1204" i="6"/>
  <c r="Z1204" i="6" s="1"/>
  <c r="V1380" i="6"/>
  <c r="AE1380" i="6" s="1"/>
  <c r="AC1380" i="6"/>
  <c r="AD1380" i="6" s="1"/>
  <c r="Y1380" i="6"/>
  <c r="Z1380" i="6" s="1"/>
  <c r="AC1766" i="6"/>
  <c r="AD1766" i="6" s="1"/>
  <c r="Y1766" i="6"/>
  <c r="Z1766" i="6" s="1"/>
  <c r="AB470" i="6"/>
  <c r="AB782" i="6"/>
  <c r="AB1268" i="6"/>
  <c r="AB148" i="6"/>
  <c r="AB854" i="6"/>
  <c r="AB820" i="6"/>
  <c r="AB1604" i="6"/>
  <c r="AB1412" i="6"/>
  <c r="AB1214" i="6"/>
  <c r="AB1780" i="6"/>
  <c r="AB96" i="6"/>
  <c r="AB22" i="6"/>
  <c r="W1652" i="6"/>
  <c r="X1652" i="6" s="1"/>
  <c r="V350" i="6"/>
  <c r="AE350" i="6" s="1"/>
  <c r="W350" i="6"/>
  <c r="X350" i="6" s="1"/>
  <c r="Y350" i="6"/>
  <c r="Z350" i="6" s="1"/>
  <c r="Y52" i="6"/>
  <c r="Z52" i="6" s="1"/>
  <c r="W52" i="6"/>
  <c r="X52" i="6" s="1"/>
  <c r="AB244" i="6"/>
  <c r="AB181" i="6"/>
  <c r="AB254" i="6"/>
  <c r="AB1332" i="6"/>
  <c r="AB1426" i="6"/>
  <c r="AB1556" i="6"/>
  <c r="AB1886" i="6"/>
  <c r="AB222" i="6"/>
  <c r="AB1932" i="6"/>
  <c r="AB192" i="6"/>
  <c r="AB948" i="6"/>
  <c r="Y1354" i="6"/>
  <c r="Z1354" i="6" s="1"/>
  <c r="AC54" i="6"/>
  <c r="AD54" i="6" s="1"/>
  <c r="V54" i="6"/>
  <c r="AE54" i="6" s="1"/>
  <c r="Y54" i="6"/>
  <c r="Z54" i="6" s="1"/>
  <c r="W116" i="6"/>
  <c r="X116" i="6" s="1"/>
  <c r="Y116" i="6"/>
  <c r="Z116" i="6" s="1"/>
  <c r="W1892" i="6"/>
  <c r="X1892" i="6" s="1"/>
  <c r="Y1892" i="6"/>
  <c r="Z1892" i="6" s="1"/>
  <c r="AC1587" i="6"/>
  <c r="AD1587" i="6" s="1"/>
  <c r="Y1587" i="6"/>
  <c r="Z1587" i="6" s="1"/>
  <c r="W1062" i="6"/>
  <c r="X1062" i="6" s="1"/>
  <c r="Y1062" i="6"/>
  <c r="Z1062" i="6" s="1"/>
  <c r="V1302" i="6"/>
  <c r="AE1302" i="6" s="1"/>
  <c r="Y1302" i="6"/>
  <c r="Z1302" i="6" s="1"/>
  <c r="T1366" i="6"/>
  <c r="U1366" i="6" s="1"/>
  <c r="W1366" i="6"/>
  <c r="X1366" i="6" s="1"/>
  <c r="Y1366" i="6"/>
  <c r="Z1366" i="6" s="1"/>
  <c r="T1630" i="6"/>
  <c r="U1630" i="6" s="1"/>
  <c r="V1630" i="6"/>
  <c r="AE1630" i="6" s="1"/>
  <c r="W1630" i="6"/>
  <c r="X1630" i="6" s="1"/>
  <c r="AC1670" i="6"/>
  <c r="AD1670" i="6" s="1"/>
  <c r="T1670" i="6"/>
  <c r="U1670" i="6" s="1"/>
  <c r="Y1670" i="6"/>
  <c r="Z1670" i="6" s="1"/>
  <c r="W1734" i="6"/>
  <c r="X1734" i="6" s="1"/>
  <c r="Y1734" i="6"/>
  <c r="V1734" i="6"/>
  <c r="AE1734" i="6" s="1"/>
  <c r="V1822" i="6"/>
  <c r="AE1822" i="6" s="1"/>
  <c r="AC1822" i="6"/>
  <c r="AD1822" i="6" s="1"/>
  <c r="W1822" i="6"/>
  <c r="X1822" i="6" s="1"/>
  <c r="Y1822" i="6"/>
  <c r="Z1822" i="6" s="1"/>
  <c r="AC2006" i="6"/>
  <c r="AD2006" i="6" s="1"/>
  <c r="Y2006" i="6"/>
  <c r="Z2006" i="6" s="1"/>
  <c r="AC1999" i="6"/>
  <c r="AD1999" i="6" s="1"/>
  <c r="Y1999" i="6"/>
  <c r="Z1999" i="6" s="1"/>
  <c r="AC762" i="6"/>
  <c r="AD762" i="6" s="1"/>
  <c r="Y762" i="6"/>
  <c r="Z762" i="6" s="1"/>
  <c r="T762" i="6"/>
  <c r="U762" i="6" s="1"/>
  <c r="T802" i="6"/>
  <c r="U802" i="6" s="1"/>
  <c r="Y802" i="6"/>
  <c r="Z802" i="6" s="1"/>
  <c r="AC1234" i="6"/>
  <c r="AD1234" i="6" s="1"/>
  <c r="V1234" i="6"/>
  <c r="AE1234" i="6" s="1"/>
  <c r="Y1234" i="6"/>
  <c r="Z1234" i="6" s="1"/>
  <c r="V1866" i="6"/>
  <c r="AE1866" i="6" s="1"/>
  <c r="W1866" i="6"/>
  <c r="X1866" i="6" s="1"/>
  <c r="Y1866" i="6"/>
  <c r="Z1866" i="6" s="1"/>
  <c r="Y1347" i="6"/>
  <c r="Z1347" i="6" s="1"/>
  <c r="W1347" i="6"/>
  <c r="X1347" i="6" s="1"/>
  <c r="Y712" i="6"/>
  <c r="Z712" i="6" s="1"/>
  <c r="Y1072" i="6"/>
  <c r="Z1072" i="6" s="1"/>
  <c r="Y1528" i="6"/>
  <c r="Z1528" i="6" s="1"/>
  <c r="Y953" i="6"/>
  <c r="Z953" i="6" s="1"/>
  <c r="Y1841" i="6"/>
  <c r="Z1841" i="6" s="1"/>
  <c r="Y889" i="6"/>
  <c r="Z889" i="6" s="1"/>
  <c r="Y729" i="6"/>
  <c r="Z729" i="6" s="1"/>
  <c r="Y1824" i="6"/>
  <c r="Z1824" i="6" s="1"/>
  <c r="W608" i="6"/>
  <c r="X608" i="6" s="1"/>
  <c r="W352" i="6"/>
  <c r="X352" i="6" s="1"/>
  <c r="W1384" i="6"/>
  <c r="X1384" i="6" s="1"/>
  <c r="W953" i="6"/>
  <c r="X953" i="6" s="1"/>
  <c r="V993" i="6"/>
  <c r="AE993" i="6" s="1"/>
  <c r="V448" i="6"/>
  <c r="AE448" i="6" s="1"/>
  <c r="V1057" i="6"/>
  <c r="AE1057" i="6" s="1"/>
  <c r="V1384" i="6"/>
  <c r="AE1384" i="6" s="1"/>
  <c r="V1913" i="6"/>
  <c r="AE1913" i="6" s="1"/>
  <c r="T1136" i="6"/>
  <c r="U1136" i="6" s="1"/>
  <c r="T561" i="6"/>
  <c r="U561" i="6" s="1"/>
  <c r="T1353" i="6"/>
  <c r="U1353" i="6" s="1"/>
  <c r="T953" i="6"/>
  <c r="U953" i="6" s="1"/>
  <c r="AC921" i="6"/>
  <c r="AD921" i="6" s="1"/>
  <c r="AC1288" i="6"/>
  <c r="AD1288" i="6" s="1"/>
  <c r="Y1768" i="6"/>
  <c r="Z1768" i="6" s="1"/>
  <c r="Y512" i="6"/>
  <c r="Z512" i="6" s="1"/>
  <c r="Y1136" i="6"/>
  <c r="Y489" i="6"/>
  <c r="Z489" i="6" s="1"/>
  <c r="Y1089" i="6"/>
  <c r="Z1089" i="6" s="1"/>
  <c r="Y1176" i="6"/>
  <c r="Z1176" i="6" s="1"/>
  <c r="Y1321" i="6"/>
  <c r="Z1321" i="6" s="1"/>
  <c r="W680" i="6"/>
  <c r="X680" i="6" s="1"/>
  <c r="W561" i="6"/>
  <c r="X561" i="6" s="1"/>
  <c r="W1456" i="6"/>
  <c r="X1456" i="6" s="1"/>
  <c r="W825" i="6"/>
  <c r="X825" i="6" s="1"/>
  <c r="W1008" i="6"/>
  <c r="X1008" i="6" s="1"/>
  <c r="W625" i="6"/>
  <c r="X625" i="6" s="1"/>
  <c r="V912" i="6"/>
  <c r="AE912" i="6" s="1"/>
  <c r="V1753" i="6"/>
  <c r="AE1753" i="6" s="1"/>
  <c r="V1704" i="6"/>
  <c r="AE1704" i="6" s="1"/>
  <c r="V1289" i="6"/>
  <c r="AE1289" i="6" s="1"/>
  <c r="T1208" i="6"/>
  <c r="U1208" i="6" s="1"/>
  <c r="V880" i="6"/>
  <c r="AE880" i="6" s="1"/>
  <c r="T1089" i="6"/>
  <c r="U1089" i="6" s="1"/>
  <c r="T1153" i="6"/>
  <c r="U1153" i="6" s="1"/>
  <c r="AC1985" i="6"/>
  <c r="AD1985" i="6" s="1"/>
  <c r="AC1417" i="6"/>
  <c r="AD1417" i="6" s="1"/>
  <c r="Y384" i="6"/>
  <c r="Z384" i="6" s="1"/>
  <c r="Y1288" i="6"/>
  <c r="Z1288" i="6" s="1"/>
  <c r="Y1624" i="6"/>
  <c r="Z1624" i="6" s="1"/>
  <c r="Y1025" i="6"/>
  <c r="Y1208" i="6"/>
  <c r="Z1208" i="6" s="1"/>
  <c r="Y1592" i="6"/>
  <c r="Z1592" i="6" s="1"/>
  <c r="Y1904" i="6"/>
  <c r="Z1904" i="6" s="1"/>
  <c r="Y1497" i="6"/>
  <c r="Y2025" i="6"/>
  <c r="Z2025" i="6" s="1"/>
  <c r="Y1057" i="6"/>
  <c r="Z1057" i="6" s="1"/>
  <c r="Y1488" i="6"/>
  <c r="Z1488" i="6" s="1"/>
  <c r="W1721" i="6"/>
  <c r="X1721" i="6" s="1"/>
  <c r="W776" i="6"/>
  <c r="X776" i="6" s="1"/>
  <c r="W993" i="6"/>
  <c r="X993" i="6" s="1"/>
  <c r="W1985" i="6"/>
  <c r="X1985" i="6" s="1"/>
  <c r="V976" i="6"/>
  <c r="AE976" i="6" s="1"/>
  <c r="V1904" i="6"/>
  <c r="AE1904" i="6" s="1"/>
  <c r="V320" i="6"/>
  <c r="AE320" i="6" s="1"/>
  <c r="T361" i="6"/>
  <c r="U361" i="6" s="1"/>
  <c r="T1424" i="6"/>
  <c r="U1424" i="6" s="1"/>
  <c r="T993" i="6"/>
  <c r="U993" i="6" s="1"/>
  <c r="T1104" i="6"/>
  <c r="U1104" i="6" s="1"/>
  <c r="T1944" i="6"/>
  <c r="U1944" i="6" s="1"/>
  <c r="T1417" i="6"/>
  <c r="U1417" i="6" s="1"/>
  <c r="T1072" i="6"/>
  <c r="U1072" i="6" s="1"/>
  <c r="AC320" i="6"/>
  <c r="AD320" i="6" s="1"/>
  <c r="AC1089" i="6"/>
  <c r="AD1089" i="6" s="1"/>
  <c r="AC1153" i="6"/>
  <c r="AD1153" i="6" s="1"/>
  <c r="AC689" i="6"/>
  <c r="AD689" i="6" s="1"/>
  <c r="Y448" i="6"/>
  <c r="Z448" i="6" s="1"/>
  <c r="Y521" i="6"/>
  <c r="Z521" i="6" s="1"/>
  <c r="Y1185" i="6"/>
  <c r="Z1185" i="6" s="1"/>
  <c r="Y1656" i="6"/>
  <c r="Z1656" i="6" s="1"/>
  <c r="W880" i="6"/>
  <c r="X880" i="6" s="1"/>
  <c r="W944" i="6"/>
  <c r="X944" i="6" s="1"/>
  <c r="W1904" i="6"/>
  <c r="X1904" i="6" s="1"/>
  <c r="W1824" i="6"/>
  <c r="X1824" i="6" s="1"/>
  <c r="V1104" i="6"/>
  <c r="AE1104" i="6" s="1"/>
  <c r="V1528" i="6"/>
  <c r="AE1528" i="6" s="1"/>
  <c r="V1089" i="6"/>
  <c r="AE1089" i="6" s="1"/>
  <c r="V1121" i="6"/>
  <c r="AE1121" i="6" s="1"/>
  <c r="AC544" i="6"/>
  <c r="AD544" i="6" s="1"/>
  <c r="AC953" i="6"/>
  <c r="AD953" i="6" s="1"/>
  <c r="Y544" i="6"/>
  <c r="Y593" i="6"/>
  <c r="Z593" i="6" s="1"/>
  <c r="Y1121" i="6"/>
  <c r="Z1121" i="6" s="1"/>
  <c r="Y657" i="6"/>
  <c r="Z657" i="6" s="1"/>
  <c r="Y361" i="6"/>
  <c r="Z361" i="6" s="1"/>
  <c r="W544" i="6"/>
  <c r="X544" i="6" s="1"/>
  <c r="W1289" i="6"/>
  <c r="X1289" i="6" s="1"/>
  <c r="V361" i="6"/>
  <c r="AE361" i="6" s="1"/>
  <c r="V761" i="6"/>
  <c r="AE761" i="6" s="1"/>
  <c r="V1488" i="6"/>
  <c r="AE1488" i="6" s="1"/>
  <c r="V1249" i="6"/>
  <c r="AE1249" i="6" s="1"/>
  <c r="V944" i="6"/>
  <c r="AE944" i="6" s="1"/>
  <c r="T1185" i="6"/>
  <c r="U1185" i="6" s="1"/>
  <c r="T1537" i="6"/>
  <c r="U1537" i="6" s="1"/>
  <c r="Y1384" i="6"/>
  <c r="Z1384" i="6" s="1"/>
  <c r="Y1721" i="6"/>
  <c r="Z1721" i="6" s="1"/>
  <c r="Y1104" i="6"/>
  <c r="Z1104" i="6" s="1"/>
  <c r="Y2000" i="6"/>
  <c r="Z2000" i="6" s="1"/>
  <c r="W1136" i="6"/>
  <c r="X1136" i="6" s="1"/>
  <c r="W1944" i="6"/>
  <c r="X1944" i="6" s="1"/>
  <c r="T393" i="6"/>
  <c r="U393" i="6" s="1"/>
  <c r="Y912" i="6"/>
  <c r="Z912" i="6" s="1"/>
  <c r="Y761" i="6"/>
  <c r="Z761" i="6" s="1"/>
  <c r="Y1793" i="6"/>
  <c r="Z1793" i="6" s="1"/>
  <c r="Y320" i="6"/>
  <c r="Z320" i="6" s="1"/>
  <c r="Y944" i="6"/>
  <c r="Z944" i="6" s="1"/>
  <c r="W320" i="6"/>
  <c r="X320" i="6" s="1"/>
  <c r="W712" i="6"/>
  <c r="X712" i="6" s="1"/>
  <c r="W1288" i="6"/>
  <c r="X1288" i="6" s="1"/>
  <c r="W2000" i="6"/>
  <c r="X2000" i="6" s="1"/>
  <c r="W2025" i="6"/>
  <c r="X2025" i="6" s="1"/>
  <c r="Y1944" i="6"/>
  <c r="Z1944" i="6" s="1"/>
  <c r="V1288" i="6"/>
  <c r="AE1288" i="6" s="1"/>
  <c r="AC1249" i="6"/>
  <c r="AD1249" i="6" s="1"/>
  <c r="T1389" i="6"/>
  <c r="U1389" i="6" s="1"/>
  <c r="W35" i="6"/>
  <c r="X35" i="6" s="1"/>
  <c r="V1077" i="6"/>
  <c r="AE1077" i="6" s="1"/>
  <c r="AC357" i="6"/>
  <c r="AD357" i="6" s="1"/>
  <c r="Y1557" i="6"/>
  <c r="Y1821" i="6"/>
  <c r="Z1821" i="6" s="1"/>
  <c r="V941" i="6"/>
  <c r="AE941" i="6" s="1"/>
  <c r="AB2018" i="6"/>
  <c r="Y103" i="6"/>
  <c r="Z103" i="6" s="1"/>
  <c r="V1245" i="6"/>
  <c r="AE1245" i="6" s="1"/>
  <c r="AB1045" i="6"/>
  <c r="AB195" i="6"/>
  <c r="Y229" i="6"/>
  <c r="Z229" i="6" s="1"/>
  <c r="AC17" i="6"/>
  <c r="AD17" i="6" s="1"/>
  <c r="Y17" i="6"/>
  <c r="Z17" i="6" s="1"/>
  <c r="V153" i="6"/>
  <c r="AE153" i="6" s="1"/>
  <c r="AC153" i="6"/>
  <c r="AD153" i="6" s="1"/>
  <c r="W194" i="6"/>
  <c r="X194" i="6" s="1"/>
  <c r="V194" i="6"/>
  <c r="AE194" i="6" s="1"/>
  <c r="Y194" i="6"/>
  <c r="Z194" i="6" s="1"/>
  <c r="AC362" i="6"/>
  <c r="AD362" i="6" s="1"/>
  <c r="Y362" i="6"/>
  <c r="Z362" i="6" s="1"/>
  <c r="T490" i="6"/>
  <c r="U490" i="6" s="1"/>
  <c r="W490" i="6"/>
  <c r="X490" i="6" s="1"/>
  <c r="T67" i="6"/>
  <c r="U67" i="6" s="1"/>
  <c r="Y67" i="6"/>
  <c r="Z67" i="6" s="1"/>
  <c r="T227" i="6"/>
  <c r="U227" i="6" s="1"/>
  <c r="V227" i="6"/>
  <c r="AE227" i="6" s="1"/>
  <c r="W227" i="6"/>
  <c r="X227" i="6" s="1"/>
  <c r="Y227" i="6"/>
  <c r="Z227" i="6" s="1"/>
  <c r="V611" i="6"/>
  <c r="AE611" i="6" s="1"/>
  <c r="AB611" i="6"/>
  <c r="AC739" i="6"/>
  <c r="AD739" i="6" s="1"/>
  <c r="Y739" i="6"/>
  <c r="Z739" i="6" s="1"/>
  <c r="AC157" i="6"/>
  <c r="AD157" i="6" s="1"/>
  <c r="T157" i="6"/>
  <c r="U157" i="6" s="1"/>
  <c r="V157" i="6"/>
  <c r="AE157" i="6" s="1"/>
  <c r="W157" i="6"/>
  <c r="X157" i="6" s="1"/>
  <c r="AC389" i="6"/>
  <c r="AD389" i="6" s="1"/>
  <c r="V389" i="6"/>
  <c r="AE389" i="6" s="1"/>
  <c r="Y389" i="6"/>
  <c r="Z389" i="6" s="1"/>
  <c r="T389" i="6"/>
  <c r="U389" i="6" s="1"/>
  <c r="W389" i="6"/>
  <c r="AC1173" i="6"/>
  <c r="AD1173" i="6" s="1"/>
  <c r="W1173" i="6"/>
  <c r="X1173" i="6" s="1"/>
  <c r="Y1173" i="6"/>
  <c r="Z1173" i="6" s="1"/>
  <c r="V1173" i="6"/>
  <c r="AE1173" i="6" s="1"/>
  <c r="AC1357" i="6"/>
  <c r="AD1357" i="6" s="1"/>
  <c r="W1357" i="6"/>
  <c r="X1357" i="6" s="1"/>
  <c r="V1357" i="6"/>
  <c r="AE1357" i="6" s="1"/>
  <c r="T1357" i="6"/>
  <c r="U1357" i="6" s="1"/>
  <c r="Y1357" i="6"/>
  <c r="Z1357" i="6" s="1"/>
  <c r="AC1869" i="6"/>
  <c r="T1869" i="6"/>
  <c r="U1869" i="6" s="1"/>
  <c r="V1869" i="6"/>
  <c r="AE1869" i="6" s="1"/>
  <c r="W1869" i="6"/>
  <c r="X1869" i="6" s="1"/>
  <c r="AC1066" i="6"/>
  <c r="AD1066" i="6" s="1"/>
  <c r="W1066" i="6"/>
  <c r="X1066" i="6" s="1"/>
  <c r="T1066" i="6"/>
  <c r="U1066" i="6" s="1"/>
  <c r="Y1066" i="6"/>
  <c r="V1066" i="6"/>
  <c r="AE1066" i="6" s="1"/>
  <c r="AC1530" i="6"/>
  <c r="AD1530" i="6" s="1"/>
  <c r="W1530" i="6"/>
  <c r="X1530" i="6" s="1"/>
  <c r="V1530" i="6"/>
  <c r="AE1530" i="6" s="1"/>
  <c r="Y1530" i="6"/>
  <c r="Z1530" i="6" s="1"/>
  <c r="T1530" i="6"/>
  <c r="U1530" i="6" s="1"/>
  <c r="T1171" i="6"/>
  <c r="U1171" i="6" s="1"/>
  <c r="Y1171" i="6"/>
  <c r="Z1171" i="6" s="1"/>
  <c r="V1171" i="6"/>
  <c r="AE1171" i="6" s="1"/>
  <c r="W1171" i="6"/>
  <c r="X1171" i="6" s="1"/>
  <c r="V247" i="6"/>
  <c r="AE247" i="6" s="1"/>
  <c r="W247" i="6"/>
  <c r="X247" i="6" s="1"/>
  <c r="AC247" i="6"/>
  <c r="AD247" i="6" s="1"/>
  <c r="T247" i="6"/>
  <c r="U247" i="6" s="1"/>
  <c r="Y247" i="6"/>
  <c r="V447" i="6"/>
  <c r="AE447" i="6" s="1"/>
  <c r="T447" i="6"/>
  <c r="U447" i="6" s="1"/>
  <c r="W447" i="6"/>
  <c r="X447" i="6" s="1"/>
  <c r="Y447" i="6"/>
  <c r="Z447" i="6" s="1"/>
  <c r="AC639" i="6"/>
  <c r="AD639" i="6" s="1"/>
  <c r="V639" i="6"/>
  <c r="AE639" i="6" s="1"/>
  <c r="T639" i="6"/>
  <c r="U639" i="6" s="1"/>
  <c r="W639" i="6"/>
  <c r="X639" i="6" s="1"/>
  <c r="AC839" i="6"/>
  <c r="AD839" i="6" s="1"/>
  <c r="W839" i="6"/>
  <c r="X839" i="6" s="1"/>
  <c r="V839" i="6"/>
  <c r="AE839" i="6" s="1"/>
  <c r="Y839" i="6"/>
  <c r="Z839" i="6" s="1"/>
  <c r="AB839" i="6"/>
  <c r="T1039" i="6"/>
  <c r="U1039" i="6" s="1"/>
  <c r="V1039" i="6"/>
  <c r="AE1039" i="6" s="1"/>
  <c r="W1039" i="6"/>
  <c r="X1039" i="6" s="1"/>
  <c r="AC1039" i="6"/>
  <c r="AD1039" i="6" s="1"/>
  <c r="Y1039" i="6"/>
  <c r="Z1039" i="6" s="1"/>
  <c r="AC1207" i="6"/>
  <c r="AD1207" i="6" s="1"/>
  <c r="Y1207" i="6"/>
  <c r="T1207" i="6"/>
  <c r="U1207" i="6" s="1"/>
  <c r="V1207" i="6"/>
  <c r="AE1207" i="6" s="1"/>
  <c r="W1207" i="6"/>
  <c r="X1207" i="6" s="1"/>
  <c r="W1415" i="6"/>
  <c r="X1415" i="6" s="1"/>
  <c r="T1415" i="6"/>
  <c r="U1415" i="6" s="1"/>
  <c r="V1415" i="6"/>
  <c r="AE1415" i="6" s="1"/>
  <c r="Y1415" i="6"/>
  <c r="Z1415" i="6" s="1"/>
  <c r="AC1415" i="6"/>
  <c r="AD1415" i="6" s="1"/>
  <c r="AC1631" i="6"/>
  <c r="AD1631" i="6" s="1"/>
  <c r="T1631" i="6"/>
  <c r="U1631" i="6" s="1"/>
  <c r="W1631" i="6"/>
  <c r="X1631" i="6" s="1"/>
  <c r="Y1631" i="6"/>
  <c r="Z1631" i="6" s="1"/>
  <c r="AC1823" i="6"/>
  <c r="AD1823" i="6" s="1"/>
  <c r="Y1823" i="6"/>
  <c r="T1823" i="6"/>
  <c r="U1823" i="6" s="1"/>
  <c r="W1823" i="6"/>
  <c r="X1823" i="6" s="1"/>
  <c r="V666" i="6"/>
  <c r="AE666" i="6" s="1"/>
  <c r="T666" i="6"/>
  <c r="U666" i="6" s="1"/>
  <c r="AC666" i="6"/>
  <c r="AD666" i="6" s="1"/>
  <c r="W666" i="6"/>
  <c r="X666" i="6" s="1"/>
  <c r="V795" i="6"/>
  <c r="AE795" i="6" s="1"/>
  <c r="Y795" i="6"/>
  <c r="W795" i="6"/>
  <c r="X795" i="6" s="1"/>
  <c r="AC795" i="6"/>
  <c r="AD795" i="6" s="1"/>
  <c r="W1051" i="6"/>
  <c r="X1051" i="6" s="1"/>
  <c r="AC1051" i="6"/>
  <c r="AD1051" i="6" s="1"/>
  <c r="V1051" i="6"/>
  <c r="AE1051" i="6" s="1"/>
  <c r="Y1051" i="6"/>
  <c r="Z1051" i="6" s="1"/>
  <c r="T1051" i="6"/>
  <c r="U1051" i="6" s="1"/>
  <c r="T866" i="6"/>
  <c r="U866" i="6" s="1"/>
  <c r="AC866" i="6"/>
  <c r="AD866" i="6" s="1"/>
  <c r="Y866" i="6"/>
  <c r="Z866" i="6" s="1"/>
  <c r="W866" i="6"/>
  <c r="X866" i="6" s="1"/>
  <c r="V866" i="6"/>
  <c r="AE866" i="6" s="1"/>
  <c r="V1771" i="6"/>
  <c r="AE1771" i="6" s="1"/>
  <c r="W1771" i="6"/>
  <c r="X1771" i="6" s="1"/>
  <c r="T1771" i="6"/>
  <c r="U1771" i="6" s="1"/>
  <c r="AB362" i="6"/>
  <c r="T1821" i="6"/>
  <c r="U1821" i="6" s="1"/>
  <c r="AC1909" i="6"/>
  <c r="AD1909" i="6" s="1"/>
  <c r="V1909" i="6"/>
  <c r="AE1909" i="6" s="1"/>
  <c r="T1909" i="6"/>
  <c r="U1909" i="6" s="1"/>
  <c r="Y1909" i="6"/>
  <c r="Z1909" i="6" s="1"/>
  <c r="W1909" i="6"/>
  <c r="AB1909" i="6"/>
  <c r="AB739" i="6"/>
  <c r="AC71" i="6"/>
  <c r="AD71" i="6" s="1"/>
  <c r="Y71" i="6"/>
  <c r="Z71" i="6" s="1"/>
  <c r="V273" i="6"/>
  <c r="AE273" i="6" s="1"/>
  <c r="Y273" i="6"/>
  <c r="Z273" i="6" s="1"/>
  <c r="V26" i="6"/>
  <c r="W26" i="6"/>
  <c r="X26" i="6" s="1"/>
  <c r="T26" i="6"/>
  <c r="U26" i="6" s="1"/>
  <c r="AC258" i="6"/>
  <c r="AD258" i="6" s="1"/>
  <c r="Y258" i="6"/>
  <c r="Z258" i="6" s="1"/>
  <c r="W258" i="6"/>
  <c r="X258" i="6" s="1"/>
  <c r="AB258" i="6"/>
  <c r="W131" i="6"/>
  <c r="X131" i="6" s="1"/>
  <c r="T131" i="6"/>
  <c r="U131" i="6" s="1"/>
  <c r="AB131" i="6"/>
  <c r="AC259" i="6"/>
  <c r="AD259" i="6" s="1"/>
  <c r="Y259" i="6"/>
  <c r="Z259" i="6" s="1"/>
  <c r="T85" i="6"/>
  <c r="U85" i="6" s="1"/>
  <c r="Y85" i="6"/>
  <c r="Z85" i="6" s="1"/>
  <c r="V85" i="6"/>
  <c r="AE85" i="6" s="1"/>
  <c r="W85" i="6"/>
  <c r="X85" i="6" s="1"/>
  <c r="W293" i="6"/>
  <c r="X293" i="6" s="1"/>
  <c r="AC293" i="6"/>
  <c r="AD293" i="6" s="1"/>
  <c r="Y293" i="6"/>
  <c r="Z293" i="6" s="1"/>
  <c r="T293" i="6"/>
  <c r="U293" i="6" s="1"/>
  <c r="V293" i="6"/>
  <c r="AE293" i="6" s="1"/>
  <c r="AC485" i="6"/>
  <c r="AD485" i="6" s="1"/>
  <c r="W485" i="6"/>
  <c r="X485" i="6" s="1"/>
  <c r="T485" i="6"/>
  <c r="U485" i="6" s="1"/>
  <c r="Y485" i="6"/>
  <c r="Z485" i="6" s="1"/>
  <c r="V485" i="6"/>
  <c r="AE485" i="6" s="1"/>
  <c r="AC661" i="6"/>
  <c r="AD661" i="6" s="1"/>
  <c r="T661" i="6"/>
  <c r="U661" i="6" s="1"/>
  <c r="V661" i="6"/>
  <c r="AE661" i="6" s="1"/>
  <c r="Y661" i="6"/>
  <c r="Z661" i="6" s="1"/>
  <c r="AB661" i="6"/>
  <c r="AC797" i="6"/>
  <c r="AD797" i="6" s="1"/>
  <c r="Y797" i="6"/>
  <c r="Z797" i="6" s="1"/>
  <c r="V797" i="6"/>
  <c r="AE797" i="6" s="1"/>
  <c r="W797" i="6"/>
  <c r="T797" i="6"/>
  <c r="U797" i="6" s="1"/>
  <c r="AC1045" i="6"/>
  <c r="AD1045" i="6" s="1"/>
  <c r="V1045" i="6"/>
  <c r="AE1045" i="6" s="1"/>
  <c r="Y1045" i="6"/>
  <c r="Z1045" i="6" s="1"/>
  <c r="W1045" i="6"/>
  <c r="X1045" i="6" s="1"/>
  <c r="W1693" i="6"/>
  <c r="X1693" i="6" s="1"/>
  <c r="T1693" i="6"/>
  <c r="U1693" i="6" s="1"/>
  <c r="Y1693" i="6"/>
  <c r="Z1693" i="6" s="1"/>
  <c r="AC1693" i="6"/>
  <c r="AD1693" i="6" s="1"/>
  <c r="V1693" i="6"/>
  <c r="AE1693" i="6" s="1"/>
  <c r="V1965" i="6"/>
  <c r="AE1965" i="6" s="1"/>
  <c r="AC1965" i="6"/>
  <c r="AD1965" i="6" s="1"/>
  <c r="T1965" i="6"/>
  <c r="U1965" i="6" s="1"/>
  <c r="W1965" i="6"/>
  <c r="X1965" i="6" s="1"/>
  <c r="Y1965" i="6"/>
  <c r="Z1965" i="6" s="1"/>
  <c r="W1306" i="6"/>
  <c r="X1306" i="6" s="1"/>
  <c r="T1306" i="6"/>
  <c r="U1306" i="6" s="1"/>
  <c r="V1306" i="6"/>
  <c r="AE1306" i="6" s="1"/>
  <c r="AC1306" i="6"/>
  <c r="AD1306" i="6" s="1"/>
  <c r="Y1306" i="6"/>
  <c r="Z1306" i="6" s="1"/>
  <c r="AC1778" i="6"/>
  <c r="AD1778" i="6" s="1"/>
  <c r="W1778" i="6"/>
  <c r="X1778" i="6" s="1"/>
  <c r="T1778" i="6"/>
  <c r="U1778" i="6" s="1"/>
  <c r="V1778" i="6"/>
  <c r="AE1778" i="6" s="1"/>
  <c r="AC1299" i="6"/>
  <c r="AD1299" i="6" s="1"/>
  <c r="W1299" i="6"/>
  <c r="X1299" i="6" s="1"/>
  <c r="Y1299" i="6"/>
  <c r="Z1299" i="6" s="1"/>
  <c r="AB1299" i="6"/>
  <c r="T343" i="6"/>
  <c r="U343" i="6" s="1"/>
  <c r="W343" i="6"/>
  <c r="X343" i="6" s="1"/>
  <c r="Y343" i="6"/>
  <c r="Z343" i="6" s="1"/>
  <c r="V343" i="6"/>
  <c r="AE343" i="6" s="1"/>
  <c r="Y543" i="6"/>
  <c r="Z543" i="6" s="1"/>
  <c r="T543" i="6"/>
  <c r="U543" i="6" s="1"/>
  <c r="AC543" i="6"/>
  <c r="AD543" i="6" s="1"/>
  <c r="V543" i="6"/>
  <c r="AE543" i="6" s="1"/>
  <c r="W543" i="6"/>
  <c r="X543" i="6" s="1"/>
  <c r="T743" i="6"/>
  <c r="U743" i="6" s="1"/>
  <c r="V743" i="6"/>
  <c r="AE743" i="6" s="1"/>
  <c r="AC743" i="6"/>
  <c r="AD743" i="6" s="1"/>
  <c r="W743" i="6"/>
  <c r="X743" i="6" s="1"/>
  <c r="V935" i="6"/>
  <c r="AE935" i="6" s="1"/>
  <c r="T935" i="6"/>
  <c r="U935" i="6" s="1"/>
  <c r="Y935" i="6"/>
  <c r="Z935" i="6" s="1"/>
  <c r="W935" i="6"/>
  <c r="X935" i="6" s="1"/>
  <c r="AC935" i="6"/>
  <c r="AD935" i="6" s="1"/>
  <c r="V1143" i="6"/>
  <c r="AE1143" i="6" s="1"/>
  <c r="W1143" i="6"/>
  <c r="X1143" i="6" s="1"/>
  <c r="AC1143" i="6"/>
  <c r="AD1143" i="6" s="1"/>
  <c r="T1143" i="6"/>
  <c r="U1143" i="6" s="1"/>
  <c r="Y1143" i="6"/>
  <c r="Z1143" i="6" s="1"/>
  <c r="W1367" i="6"/>
  <c r="X1367" i="6" s="1"/>
  <c r="AC1367" i="6"/>
  <c r="AD1367" i="6" s="1"/>
  <c r="T1367" i="6"/>
  <c r="U1367" i="6" s="1"/>
  <c r="V1367" i="6"/>
  <c r="AE1367" i="6" s="1"/>
  <c r="Y1367" i="6"/>
  <c r="Z1367" i="6" s="1"/>
  <c r="V1599" i="6"/>
  <c r="AE1599" i="6" s="1"/>
  <c r="W1599" i="6"/>
  <c r="X1599" i="6" s="1"/>
  <c r="Y1599" i="6"/>
  <c r="Z1599" i="6" s="1"/>
  <c r="AC1599" i="6"/>
  <c r="AD1599" i="6" s="1"/>
  <c r="T1599" i="6"/>
  <c r="U1599" i="6" s="1"/>
  <c r="W1855" i="6"/>
  <c r="X1855" i="6" s="1"/>
  <c r="T1855" i="6"/>
  <c r="U1855" i="6" s="1"/>
  <c r="V1855" i="6"/>
  <c r="AE1855" i="6" s="1"/>
  <c r="Y1855" i="6"/>
  <c r="Z1855" i="6" s="1"/>
  <c r="AC1855" i="6"/>
  <c r="AD1855" i="6" s="1"/>
  <c r="W986" i="6"/>
  <c r="X986" i="6" s="1"/>
  <c r="AC986" i="6"/>
  <c r="AD986" i="6" s="1"/>
  <c r="T986" i="6"/>
  <c r="U986" i="6" s="1"/>
  <c r="V986" i="6"/>
  <c r="AE986" i="6" s="1"/>
  <c r="Y986" i="6"/>
  <c r="Z986" i="6" s="1"/>
  <c r="W1738" i="6"/>
  <c r="X1738" i="6" s="1"/>
  <c r="Y1738" i="6"/>
  <c r="Z1738" i="6" s="1"/>
  <c r="V1738" i="6"/>
  <c r="AE1738" i="6" s="1"/>
  <c r="AB1738" i="6"/>
  <c r="T1738" i="6"/>
  <c r="U1738" i="6" s="1"/>
  <c r="Y1787" i="6"/>
  <c r="Z1787" i="6" s="1"/>
  <c r="V1787" i="6"/>
  <c r="AE1787" i="6" s="1"/>
  <c r="T1787" i="6"/>
  <c r="U1787" i="6" s="1"/>
  <c r="AB1787" i="6"/>
  <c r="AC1073" i="6"/>
  <c r="AD1073" i="6" s="1"/>
  <c r="T1073" i="6"/>
  <c r="U1073" i="6" s="1"/>
  <c r="V1073" i="6"/>
  <c r="AE1073" i="6" s="1"/>
  <c r="Y1073" i="6"/>
  <c r="Z1073" i="6" s="1"/>
  <c r="W1073" i="6"/>
  <c r="X1073" i="6" s="1"/>
  <c r="V1074" i="6"/>
  <c r="AE1074" i="6" s="1"/>
  <c r="AC1074" i="6"/>
  <c r="AD1074" i="6" s="1"/>
  <c r="W1074" i="6"/>
  <c r="X1074" i="6" s="1"/>
  <c r="T1074" i="6"/>
  <c r="U1074" i="6" s="1"/>
  <c r="AB1074" i="6"/>
  <c r="T1911" i="6"/>
  <c r="U1911" i="6" s="1"/>
  <c r="AB323" i="6"/>
  <c r="AB247" i="6"/>
  <c r="AB1965" i="6"/>
  <c r="Y26" i="6"/>
  <c r="Z26" i="6" s="1"/>
  <c r="Y131" i="6"/>
  <c r="Y579" i="6"/>
  <c r="Z579" i="6" s="1"/>
  <c r="W1557" i="6"/>
  <c r="X1557" i="6" s="1"/>
  <c r="V1637" i="6"/>
  <c r="AE1637" i="6" s="1"/>
  <c r="AC447" i="6"/>
  <c r="AD447" i="6" s="1"/>
  <c r="AC39" i="6"/>
  <c r="AD39" i="6" s="1"/>
  <c r="Y39" i="6"/>
  <c r="Z39" i="6" s="1"/>
  <c r="W135" i="6"/>
  <c r="X135" i="6" s="1"/>
  <c r="Y135" i="6"/>
  <c r="Z135" i="6" s="1"/>
  <c r="AC355" i="6"/>
  <c r="AD355" i="6" s="1"/>
  <c r="W355" i="6"/>
  <c r="X355" i="6" s="1"/>
  <c r="V515" i="6"/>
  <c r="AE515" i="6" s="1"/>
  <c r="W515" i="6"/>
  <c r="X515" i="6" s="1"/>
  <c r="Y515" i="6"/>
  <c r="Z515" i="6" s="1"/>
  <c r="T515" i="6"/>
  <c r="U515" i="6" s="1"/>
  <c r="AC675" i="6"/>
  <c r="AD675" i="6" s="1"/>
  <c r="W675" i="6"/>
  <c r="X675" i="6" s="1"/>
  <c r="AB675" i="6"/>
  <c r="T771" i="6"/>
  <c r="U771" i="6" s="1"/>
  <c r="Y771" i="6"/>
  <c r="Z771" i="6" s="1"/>
  <c r="T189" i="6"/>
  <c r="U189" i="6" s="1"/>
  <c r="V189" i="6"/>
  <c r="AE189" i="6" s="1"/>
  <c r="Y189" i="6"/>
  <c r="Z189" i="6" s="1"/>
  <c r="W189" i="6"/>
  <c r="X189" i="6" s="1"/>
  <c r="T357" i="6"/>
  <c r="U357" i="6" s="1"/>
  <c r="V357" i="6"/>
  <c r="AE357" i="6" s="1"/>
  <c r="W357" i="6"/>
  <c r="X357" i="6" s="1"/>
  <c r="AB357" i="6"/>
  <c r="AC549" i="6"/>
  <c r="AD549" i="6" s="1"/>
  <c r="W549" i="6"/>
  <c r="X549" i="6" s="1"/>
  <c r="Y549" i="6"/>
  <c r="Z549" i="6" s="1"/>
  <c r="T549" i="6"/>
  <c r="U549" i="6" s="1"/>
  <c r="AB549" i="6"/>
  <c r="V549" i="6"/>
  <c r="AE549" i="6" s="1"/>
  <c r="AC725" i="6"/>
  <c r="AD725" i="6" s="1"/>
  <c r="T725" i="6"/>
  <c r="U725" i="6" s="1"/>
  <c r="V725" i="6"/>
  <c r="AE725" i="6" s="1"/>
  <c r="W725" i="6"/>
  <c r="X725" i="6" s="1"/>
  <c r="T909" i="6"/>
  <c r="U909" i="6" s="1"/>
  <c r="AC909" i="6"/>
  <c r="AD909" i="6" s="1"/>
  <c r="V909" i="6"/>
  <c r="AE909" i="6" s="1"/>
  <c r="Y909" i="6"/>
  <c r="Z909" i="6" s="1"/>
  <c r="W909" i="6"/>
  <c r="X909" i="6" s="1"/>
  <c r="V1109" i="6"/>
  <c r="AE1109" i="6" s="1"/>
  <c r="AC1109" i="6"/>
  <c r="AD1109" i="6" s="1"/>
  <c r="W1109" i="6"/>
  <c r="X1109" i="6" s="1"/>
  <c r="W1285" i="6"/>
  <c r="X1285" i="6" s="1"/>
  <c r="AC1285" i="6"/>
  <c r="AD1285" i="6" s="1"/>
  <c r="T1285" i="6"/>
  <c r="U1285" i="6" s="1"/>
  <c r="V1285" i="6"/>
  <c r="AE1285" i="6" s="1"/>
  <c r="Y1285" i="6"/>
  <c r="Z1285" i="6" s="1"/>
  <c r="AC1501" i="6"/>
  <c r="AD1501" i="6" s="1"/>
  <c r="W1501" i="6"/>
  <c r="X1501" i="6" s="1"/>
  <c r="T1501" i="6"/>
  <c r="U1501" i="6" s="1"/>
  <c r="Y1501" i="6"/>
  <c r="Z1501" i="6" s="1"/>
  <c r="V1501" i="6"/>
  <c r="AE1501" i="6" s="1"/>
  <c r="T1733" i="6"/>
  <c r="U1733" i="6" s="1"/>
  <c r="AC1733" i="6"/>
  <c r="AD1733" i="6" s="1"/>
  <c r="V1733" i="6"/>
  <c r="AE1733" i="6" s="1"/>
  <c r="Y1733" i="6"/>
  <c r="Z1733" i="6" s="1"/>
  <c r="W1733" i="6"/>
  <c r="X1733" i="6" s="1"/>
  <c r="AC1925" i="6"/>
  <c r="AD1925" i="6" s="1"/>
  <c r="T1925" i="6"/>
  <c r="U1925" i="6" s="1"/>
  <c r="V1925" i="6"/>
  <c r="AE1925" i="6" s="1"/>
  <c r="Y1925" i="6"/>
  <c r="W1925" i="6"/>
  <c r="X1925" i="6" s="1"/>
  <c r="AC1370" i="6"/>
  <c r="AD1370" i="6" s="1"/>
  <c r="Y1370" i="6"/>
  <c r="Z1370" i="6" s="1"/>
  <c r="T1370" i="6"/>
  <c r="U1370" i="6" s="1"/>
  <c r="V1370" i="6"/>
  <c r="AE1370" i="6" s="1"/>
  <c r="W1370" i="6"/>
  <c r="X1370" i="6" s="1"/>
  <c r="AB1370" i="6"/>
  <c r="T955" i="6"/>
  <c r="U955" i="6" s="1"/>
  <c r="V955" i="6"/>
  <c r="AE955" i="6" s="1"/>
  <c r="W955" i="6"/>
  <c r="X955" i="6" s="1"/>
  <c r="Y955" i="6"/>
  <c r="Z955" i="6" s="1"/>
  <c r="W215" i="6"/>
  <c r="X215" i="6" s="1"/>
  <c r="V215" i="6"/>
  <c r="AE215" i="6" s="1"/>
  <c r="T215" i="6"/>
  <c r="U215" i="6" s="1"/>
  <c r="AC215" i="6"/>
  <c r="AD215" i="6" s="1"/>
  <c r="W375" i="6"/>
  <c r="X375" i="6" s="1"/>
  <c r="V375" i="6"/>
  <c r="AE375" i="6" s="1"/>
  <c r="T375" i="6"/>
  <c r="U375" i="6" s="1"/>
  <c r="Y375" i="6"/>
  <c r="Z375" i="6" s="1"/>
  <c r="AC607" i="6"/>
  <c r="AD607" i="6" s="1"/>
  <c r="W607" i="6"/>
  <c r="X607" i="6" s="1"/>
  <c r="Y607" i="6"/>
  <c r="Z607" i="6" s="1"/>
  <c r="V607" i="6"/>
  <c r="AE607" i="6" s="1"/>
  <c r="T607" i="6"/>
  <c r="U607" i="6" s="1"/>
  <c r="Y807" i="6"/>
  <c r="Z807" i="6" s="1"/>
  <c r="W807" i="6"/>
  <c r="X807" i="6" s="1"/>
  <c r="T807" i="6"/>
  <c r="U807" i="6" s="1"/>
  <c r="V807" i="6"/>
  <c r="AE807" i="6" s="1"/>
  <c r="Y1007" i="6"/>
  <c r="Z1007" i="6" s="1"/>
  <c r="W1007" i="6"/>
  <c r="T1007" i="6"/>
  <c r="U1007" i="6" s="1"/>
  <c r="V1007" i="6"/>
  <c r="AE1007" i="6" s="1"/>
  <c r="AC1239" i="6"/>
  <c r="AD1239" i="6" s="1"/>
  <c r="V1239" i="6"/>
  <c r="AE1239" i="6" s="1"/>
  <c r="Y1239" i="6"/>
  <c r="Z1239" i="6" s="1"/>
  <c r="T1239" i="6"/>
  <c r="U1239" i="6" s="1"/>
  <c r="V1487" i="6"/>
  <c r="AE1487" i="6" s="1"/>
  <c r="Y1487" i="6"/>
  <c r="Z1487" i="6" s="1"/>
  <c r="T1487" i="6"/>
  <c r="U1487" i="6" s="1"/>
  <c r="AC1487" i="6"/>
  <c r="AD1487" i="6" s="1"/>
  <c r="V1695" i="6"/>
  <c r="AE1695" i="6" s="1"/>
  <c r="AC1695" i="6"/>
  <c r="AD1695" i="6" s="1"/>
  <c r="W1695" i="6"/>
  <c r="X1695" i="6" s="1"/>
  <c r="T1695" i="6"/>
  <c r="U1695" i="6" s="1"/>
  <c r="T1967" i="6"/>
  <c r="U1967" i="6" s="1"/>
  <c r="V1967" i="6"/>
  <c r="AE1967" i="6" s="1"/>
  <c r="Y1967" i="6"/>
  <c r="Z1967" i="6" s="1"/>
  <c r="W1967" i="6"/>
  <c r="AC1967" i="6"/>
  <c r="AD1967" i="6" s="1"/>
  <c r="W1290" i="6"/>
  <c r="X1290" i="6" s="1"/>
  <c r="Y1290" i="6"/>
  <c r="Z1290" i="6" s="1"/>
  <c r="V1290" i="6"/>
  <c r="AE1290" i="6" s="1"/>
  <c r="T1290" i="6"/>
  <c r="U1290" i="6" s="1"/>
  <c r="AC1290" i="6"/>
  <c r="AD1290" i="6" s="1"/>
  <c r="AC1434" i="6"/>
  <c r="AD1434" i="6" s="1"/>
  <c r="W1434" i="6"/>
  <c r="X1434" i="6" s="1"/>
  <c r="V1434" i="6"/>
  <c r="AE1434" i="6" s="1"/>
  <c r="T1434" i="6"/>
  <c r="U1434" i="6" s="1"/>
  <c r="Y2018" i="6"/>
  <c r="Z2018" i="6" s="1"/>
  <c r="V2018" i="6"/>
  <c r="AE2018" i="6" s="1"/>
  <c r="AC2018" i="6"/>
  <c r="AD2018" i="6" s="1"/>
  <c r="T2018" i="6"/>
  <c r="U2018" i="6" s="1"/>
  <c r="T748" i="6"/>
  <c r="U748" i="6" s="1"/>
  <c r="Y748" i="6"/>
  <c r="AC748" i="6"/>
  <c r="AD748" i="6" s="1"/>
  <c r="V748" i="6"/>
  <c r="AE748" i="6" s="1"/>
  <c r="W748" i="6"/>
  <c r="X748" i="6" s="1"/>
  <c r="V931" i="6"/>
  <c r="AE931" i="6" s="1"/>
  <c r="W931" i="6"/>
  <c r="X931" i="6" s="1"/>
  <c r="AC931" i="6"/>
  <c r="AD931" i="6" s="1"/>
  <c r="T931" i="6"/>
  <c r="U931" i="6" s="1"/>
  <c r="AB483" i="6"/>
  <c r="AB807" i="6"/>
  <c r="AB1599" i="6"/>
  <c r="Y90" i="6"/>
  <c r="Z90" i="6" s="1"/>
  <c r="AB511" i="6"/>
  <c r="T1173" i="6"/>
  <c r="U1173" i="6" s="1"/>
  <c r="AB39" i="6"/>
  <c r="AB607" i="6"/>
  <c r="AB1207" i="6"/>
  <c r="AB1239" i="6"/>
  <c r="AB135" i="6"/>
  <c r="AB375" i="6"/>
  <c r="AB543" i="6"/>
  <c r="AB1073" i="6"/>
  <c r="AB795" i="6"/>
  <c r="AB866" i="6"/>
  <c r="AB103" i="6"/>
  <c r="AB1171" i="6"/>
  <c r="AB1823" i="6"/>
  <c r="AB1306" i="6"/>
  <c r="AB1007" i="6"/>
  <c r="AB1245" i="6"/>
  <c r="Y215" i="6"/>
  <c r="Z215" i="6" s="1"/>
  <c r="Y639" i="6"/>
  <c r="Z639" i="6" s="1"/>
  <c r="Y1771" i="6"/>
  <c r="Z1771" i="6" s="1"/>
  <c r="W1637" i="6"/>
  <c r="X1637" i="6" s="1"/>
  <c r="W1787" i="6"/>
  <c r="X1787" i="6" s="1"/>
  <c r="W1239" i="6"/>
  <c r="X1239" i="6" s="1"/>
  <c r="V1299" i="6"/>
  <c r="AE1299" i="6" s="1"/>
  <c r="V1631" i="6"/>
  <c r="AE1631" i="6" s="1"/>
  <c r="T1637" i="6"/>
  <c r="U1637" i="6" s="1"/>
  <c r="T1077" i="6"/>
  <c r="U1077" i="6" s="1"/>
  <c r="AC1007" i="6"/>
  <c r="AD1007" i="6" s="1"/>
  <c r="V58" i="6"/>
  <c r="AE58" i="6" s="1"/>
  <c r="Y58" i="6"/>
  <c r="Z58" i="6" s="1"/>
  <c r="AB58" i="6"/>
  <c r="AC226" i="6"/>
  <c r="AD226" i="6" s="1"/>
  <c r="T226" i="6"/>
  <c r="U226" i="6" s="1"/>
  <c r="Y226" i="6"/>
  <c r="Z226" i="6" s="1"/>
  <c r="W394" i="6"/>
  <c r="X394" i="6" s="1"/>
  <c r="V394" i="6"/>
  <c r="AE394" i="6" s="1"/>
  <c r="Y394" i="6"/>
  <c r="Z394" i="6" s="1"/>
  <c r="AB394" i="6"/>
  <c r="T594" i="6"/>
  <c r="U594" i="6" s="1"/>
  <c r="Y594" i="6"/>
  <c r="Z594" i="6" s="1"/>
  <c r="V163" i="6"/>
  <c r="AE163" i="6" s="1"/>
  <c r="Y163" i="6"/>
  <c r="Z163" i="6" s="1"/>
  <c r="W163" i="6"/>
  <c r="AC291" i="6"/>
  <c r="AD291" i="6" s="1"/>
  <c r="W291" i="6"/>
  <c r="X291" i="6" s="1"/>
  <c r="Y291" i="6"/>
  <c r="Z291" i="6" s="1"/>
  <c r="V419" i="6"/>
  <c r="AE419" i="6" s="1"/>
  <c r="AB419" i="6"/>
  <c r="T547" i="6"/>
  <c r="U547" i="6" s="1"/>
  <c r="Y547" i="6"/>
  <c r="Z547" i="6" s="1"/>
  <c r="T707" i="6"/>
  <c r="U707" i="6" s="1"/>
  <c r="W707" i="6"/>
  <c r="Y707" i="6"/>
  <c r="Z707" i="6" s="1"/>
  <c r="T1462" i="6"/>
  <c r="U1462" i="6" s="1"/>
  <c r="W1462" i="6"/>
  <c r="X1462" i="6" s="1"/>
  <c r="T125" i="6"/>
  <c r="U125" i="6" s="1"/>
  <c r="V125" i="6"/>
  <c r="AE125" i="6" s="1"/>
  <c r="W125" i="6"/>
  <c r="AC125" i="6"/>
  <c r="AD125" i="6" s="1"/>
  <c r="Y125" i="6"/>
  <c r="Z125" i="6" s="1"/>
  <c r="W325" i="6"/>
  <c r="X325" i="6" s="1"/>
  <c r="AC325" i="6"/>
  <c r="AD325" i="6" s="1"/>
  <c r="T325" i="6"/>
  <c r="U325" i="6" s="1"/>
  <c r="V325" i="6"/>
  <c r="AE325" i="6" s="1"/>
  <c r="AC517" i="6"/>
  <c r="AD517" i="6" s="1"/>
  <c r="Y517" i="6"/>
  <c r="Z517" i="6" s="1"/>
  <c r="W517" i="6"/>
  <c r="X517" i="6" s="1"/>
  <c r="V517" i="6"/>
  <c r="AE517" i="6" s="1"/>
  <c r="T693" i="6"/>
  <c r="U693" i="6" s="1"/>
  <c r="V693" i="6"/>
  <c r="AE693" i="6" s="1"/>
  <c r="Y693" i="6"/>
  <c r="Z693" i="6" s="1"/>
  <c r="W693" i="6"/>
  <c r="X693" i="6" s="1"/>
  <c r="T837" i="6"/>
  <c r="U837" i="6" s="1"/>
  <c r="V837" i="6"/>
  <c r="AE837" i="6" s="1"/>
  <c r="AC837" i="6"/>
  <c r="AD837" i="6" s="1"/>
  <c r="Y837" i="6"/>
  <c r="W837" i="6"/>
  <c r="X837" i="6" s="1"/>
  <c r="AB837" i="6"/>
  <c r="AC1013" i="6"/>
  <c r="AD1013" i="6" s="1"/>
  <c r="Y1013" i="6"/>
  <c r="Z1013" i="6" s="1"/>
  <c r="W1013" i="6"/>
  <c r="X1013" i="6" s="1"/>
  <c r="T1013" i="6"/>
  <c r="U1013" i="6" s="1"/>
  <c r="V1013" i="6"/>
  <c r="AE1013" i="6" s="1"/>
  <c r="AC1213" i="6"/>
  <c r="W1213" i="6"/>
  <c r="X1213" i="6" s="1"/>
  <c r="T1213" i="6"/>
  <c r="U1213" i="6" s="1"/>
  <c r="Y1213" i="6"/>
  <c r="Z1213" i="6" s="1"/>
  <c r="AB1213" i="6"/>
  <c r="AC1389" i="6"/>
  <c r="AD1389" i="6" s="1"/>
  <c r="W1389" i="6"/>
  <c r="X1389" i="6" s="1"/>
  <c r="V1389" i="6"/>
  <c r="AE1389" i="6" s="1"/>
  <c r="Y1389" i="6"/>
  <c r="V1597" i="6"/>
  <c r="AE1597" i="6" s="1"/>
  <c r="W1597" i="6"/>
  <c r="X1597" i="6" s="1"/>
  <c r="T1597" i="6"/>
  <c r="U1597" i="6" s="1"/>
  <c r="AC1597" i="6"/>
  <c r="AD1597" i="6" s="1"/>
  <c r="Y1597" i="6"/>
  <c r="Z1597" i="6" s="1"/>
  <c r="AB1597" i="6"/>
  <c r="V1442" i="6"/>
  <c r="AE1442" i="6" s="1"/>
  <c r="W1442" i="6"/>
  <c r="T1442" i="6"/>
  <c r="U1442" i="6" s="1"/>
  <c r="AC1442" i="6"/>
  <c r="AD1442" i="6" s="1"/>
  <c r="AC1986" i="6"/>
  <c r="AD1986" i="6" s="1"/>
  <c r="T1986" i="6"/>
  <c r="U1986" i="6" s="1"/>
  <c r="W1986" i="6"/>
  <c r="X1986" i="6" s="1"/>
  <c r="Y1986" i="6"/>
  <c r="Z1986" i="6" s="1"/>
  <c r="V1986" i="6"/>
  <c r="AE1986" i="6" s="1"/>
  <c r="AC1227" i="6"/>
  <c r="Y1227" i="6"/>
  <c r="Z1227" i="6" s="1"/>
  <c r="V1227" i="6"/>
  <c r="AE1227" i="6" s="1"/>
  <c r="W1227" i="6"/>
  <c r="X1227" i="6" s="1"/>
  <c r="T1227" i="6"/>
  <c r="U1227" i="6" s="1"/>
  <c r="T1523" i="6"/>
  <c r="U1523" i="6" s="1"/>
  <c r="V1523" i="6"/>
  <c r="AE1523" i="6" s="1"/>
  <c r="W1523" i="6"/>
  <c r="X1523" i="6" s="1"/>
  <c r="Y1523" i="6"/>
  <c r="Z1523" i="6" s="1"/>
  <c r="AB1523" i="6"/>
  <c r="AC279" i="6"/>
  <c r="AD279" i="6" s="1"/>
  <c r="T279" i="6"/>
  <c r="U279" i="6" s="1"/>
  <c r="W279" i="6"/>
  <c r="X279" i="6" s="1"/>
  <c r="Y279" i="6"/>
  <c r="Z279" i="6" s="1"/>
  <c r="V279" i="6"/>
  <c r="AE279" i="6" s="1"/>
  <c r="V479" i="6"/>
  <c r="AE479" i="6" s="1"/>
  <c r="T479" i="6"/>
  <c r="U479" i="6" s="1"/>
  <c r="AC479" i="6"/>
  <c r="AD479" i="6" s="1"/>
  <c r="Y479" i="6"/>
  <c r="Z479" i="6" s="1"/>
  <c r="T711" i="6"/>
  <c r="U711" i="6" s="1"/>
  <c r="V711" i="6"/>
  <c r="AE711" i="6" s="1"/>
  <c r="AC711" i="6"/>
  <c r="AD711" i="6" s="1"/>
  <c r="W711" i="6"/>
  <c r="Y711" i="6"/>
  <c r="Z711" i="6" s="1"/>
  <c r="AC871" i="6"/>
  <c r="AD871" i="6" s="1"/>
  <c r="T871" i="6"/>
  <c r="U871" i="6" s="1"/>
  <c r="W871" i="6"/>
  <c r="X871" i="6" s="1"/>
  <c r="Y871" i="6"/>
  <c r="Z871" i="6" s="1"/>
  <c r="V871" i="6"/>
  <c r="AE871" i="6" s="1"/>
  <c r="W1071" i="6"/>
  <c r="X1071" i="6" s="1"/>
  <c r="T1071" i="6"/>
  <c r="U1071" i="6" s="1"/>
  <c r="AC1071" i="6"/>
  <c r="AD1071" i="6" s="1"/>
  <c r="V1071" i="6"/>
  <c r="AE1071" i="6" s="1"/>
  <c r="Y1071" i="6"/>
  <c r="Z1071" i="6" s="1"/>
  <c r="T1271" i="6"/>
  <c r="U1271" i="6" s="1"/>
  <c r="W1271" i="6"/>
  <c r="X1271" i="6" s="1"/>
  <c r="AC1271" i="6"/>
  <c r="AD1271" i="6" s="1"/>
  <c r="Y1271" i="6"/>
  <c r="Z1271" i="6" s="1"/>
  <c r="T1535" i="6"/>
  <c r="U1535" i="6" s="1"/>
  <c r="AC1535" i="6"/>
  <c r="AD1535" i="6" s="1"/>
  <c r="W1535" i="6"/>
  <c r="V1535" i="6"/>
  <c r="AE1535" i="6" s="1"/>
  <c r="Y1535" i="6"/>
  <c r="Z1535" i="6" s="1"/>
  <c r="AB1535" i="6"/>
  <c r="AC1735" i="6"/>
  <c r="AD1735" i="6" s="1"/>
  <c r="W1735" i="6"/>
  <c r="X1735" i="6" s="1"/>
  <c r="Y1735" i="6"/>
  <c r="Z1735" i="6" s="1"/>
  <c r="V602" i="6"/>
  <c r="AE602" i="6" s="1"/>
  <c r="W602" i="6"/>
  <c r="X602" i="6" s="1"/>
  <c r="Y602" i="6"/>
  <c r="Z602" i="6" s="1"/>
  <c r="AC602" i="6"/>
  <c r="AD602" i="6" s="1"/>
  <c r="T1378" i="6"/>
  <c r="U1378" i="6" s="1"/>
  <c r="V1378" i="6"/>
  <c r="AE1378" i="6" s="1"/>
  <c r="AC1378" i="6"/>
  <c r="AD1378" i="6" s="1"/>
  <c r="Y1378" i="6"/>
  <c r="Z1378" i="6" s="1"/>
  <c r="W1378" i="6"/>
  <c r="X1378" i="6" s="1"/>
  <c r="AB1378" i="6"/>
  <c r="AC939" i="6"/>
  <c r="AD939" i="6" s="1"/>
  <c r="T939" i="6"/>
  <c r="U939" i="6" s="1"/>
  <c r="V939" i="6"/>
  <c r="AE939" i="6" s="1"/>
  <c r="Y939" i="6"/>
  <c r="Z939" i="6" s="1"/>
  <c r="T1891" i="6"/>
  <c r="U1891" i="6" s="1"/>
  <c r="V1891" i="6"/>
  <c r="AE1891" i="6" s="1"/>
  <c r="W1891" i="6"/>
  <c r="Y1891" i="6"/>
  <c r="Z1891" i="6" s="1"/>
  <c r="AC1891" i="6"/>
  <c r="AD1891" i="6" s="1"/>
  <c r="AB1891" i="6"/>
  <c r="T1562" i="6"/>
  <c r="U1562" i="6" s="1"/>
  <c r="V1562" i="6"/>
  <c r="AE1562" i="6" s="1"/>
  <c r="W1562" i="6"/>
  <c r="X1562" i="6" s="1"/>
  <c r="AC1562" i="6"/>
  <c r="AD1562" i="6" s="1"/>
  <c r="Y1562" i="6"/>
  <c r="Z1562" i="6" s="1"/>
  <c r="V1627" i="6"/>
  <c r="AE1627" i="6" s="1"/>
  <c r="Y1627" i="6"/>
  <c r="Z1627" i="6" s="1"/>
  <c r="AC1627" i="6"/>
  <c r="AD1627" i="6" s="1"/>
  <c r="W1627" i="6"/>
  <c r="X1627" i="6" s="1"/>
  <c r="T1627" i="6"/>
  <c r="U1627" i="6" s="1"/>
  <c r="AB1627" i="6"/>
  <c r="Y545" i="6"/>
  <c r="Z545" i="6" s="1"/>
  <c r="T545" i="6"/>
  <c r="U545" i="6" s="1"/>
  <c r="W545" i="6"/>
  <c r="X545" i="6" s="1"/>
  <c r="V545" i="6"/>
  <c r="AE545" i="6" s="1"/>
  <c r="AC545" i="6"/>
  <c r="AD545" i="6" s="1"/>
  <c r="Y1858" i="6"/>
  <c r="Z1858" i="6" s="1"/>
  <c r="V1858" i="6"/>
  <c r="AE1858" i="6" s="1"/>
  <c r="AC1858" i="6"/>
  <c r="AD1858" i="6" s="1"/>
  <c r="T1858" i="6"/>
  <c r="U1858" i="6" s="1"/>
  <c r="W1858" i="6"/>
  <c r="X1858" i="6" s="1"/>
  <c r="AC1267" i="6"/>
  <c r="AD1267" i="6" s="1"/>
  <c r="T1267" i="6"/>
  <c r="U1267" i="6" s="1"/>
  <c r="V1267" i="6"/>
  <c r="AE1267" i="6" s="1"/>
  <c r="W1267" i="6"/>
  <c r="X1267" i="6" s="1"/>
  <c r="W1667" i="6"/>
  <c r="X1667" i="6" s="1"/>
  <c r="Y1667" i="6"/>
  <c r="Z1667" i="6" s="1"/>
  <c r="V1667" i="6"/>
  <c r="AE1667" i="6" s="1"/>
  <c r="T1667" i="6"/>
  <c r="U1667" i="6" s="1"/>
  <c r="P592" i="6"/>
  <c r="Q592" i="6" s="1"/>
  <c r="AB279" i="6"/>
  <c r="AB594" i="6"/>
  <c r="Y195" i="6"/>
  <c r="Z195" i="6" s="1"/>
  <c r="Y530" i="6"/>
  <c r="Z530" i="6" s="1"/>
  <c r="T602" i="6"/>
  <c r="U602" i="6" s="1"/>
  <c r="AC375" i="6"/>
  <c r="AD375" i="6" s="1"/>
  <c r="AB89" i="6"/>
  <c r="AB1267" i="6"/>
  <c r="AB226" i="6"/>
  <c r="AB122" i="6"/>
  <c r="AB562" i="6"/>
  <c r="AB1530" i="6"/>
  <c r="AB90" i="6"/>
  <c r="AB194" i="6"/>
  <c r="AB17" i="6"/>
  <c r="AB1071" i="6"/>
  <c r="AB85" i="6"/>
  <c r="AB771" i="6"/>
  <c r="AB986" i="6"/>
  <c r="AB490" i="6"/>
  <c r="AB355" i="6"/>
  <c r="AB1637" i="6"/>
  <c r="AB1735" i="6"/>
  <c r="AB1631" i="6"/>
  <c r="AB1695" i="6"/>
  <c r="Y122" i="6"/>
  <c r="Z122" i="6" s="1"/>
  <c r="Y931" i="6"/>
  <c r="Z931" i="6" s="1"/>
  <c r="Y743" i="6"/>
  <c r="Z743" i="6" s="1"/>
  <c r="Y1695" i="6"/>
  <c r="Z1695" i="6" s="1"/>
  <c r="W1487" i="6"/>
  <c r="X1487" i="6" s="1"/>
  <c r="AC1787" i="6"/>
  <c r="AC1523" i="6"/>
  <c r="AD1523" i="6" s="1"/>
  <c r="AC305" i="6"/>
  <c r="AD305" i="6" s="1"/>
  <c r="W305" i="6"/>
  <c r="X305" i="6" s="1"/>
  <c r="Y305" i="6"/>
  <c r="Z305" i="6" s="1"/>
  <c r="AC162" i="6"/>
  <c r="AD162" i="6" s="1"/>
  <c r="W162" i="6"/>
  <c r="X162" i="6" s="1"/>
  <c r="Y162" i="6"/>
  <c r="Z162" i="6" s="1"/>
  <c r="V330" i="6"/>
  <c r="AE330" i="6" s="1"/>
  <c r="Y330" i="6"/>
  <c r="Z330" i="6" s="1"/>
  <c r="W458" i="6"/>
  <c r="X458" i="6" s="1"/>
  <c r="Y458" i="6"/>
  <c r="Z458" i="6" s="1"/>
  <c r="T35" i="6"/>
  <c r="U35" i="6" s="1"/>
  <c r="Y35" i="6"/>
  <c r="Z35" i="6" s="1"/>
  <c r="W451" i="6"/>
  <c r="X451" i="6" s="1"/>
  <c r="T451" i="6"/>
  <c r="U451" i="6" s="1"/>
  <c r="T643" i="6"/>
  <c r="U643" i="6" s="1"/>
  <c r="W643" i="6"/>
  <c r="X643" i="6" s="1"/>
  <c r="T53" i="6"/>
  <c r="U53" i="6" s="1"/>
  <c r="V53" i="6"/>
  <c r="AE53" i="6" s="1"/>
  <c r="W53" i="6"/>
  <c r="X53" i="6" s="1"/>
  <c r="AC53" i="6"/>
  <c r="AD53" i="6" s="1"/>
  <c r="Y53" i="6"/>
  <c r="Z53" i="6" s="1"/>
  <c r="T261" i="6"/>
  <c r="U261" i="6" s="1"/>
  <c r="V261" i="6"/>
  <c r="AE261" i="6" s="1"/>
  <c r="Y261" i="6"/>
  <c r="Z261" i="6" s="1"/>
  <c r="W261" i="6"/>
  <c r="X261" i="6" s="1"/>
  <c r="AC453" i="6"/>
  <c r="AD453" i="6" s="1"/>
  <c r="V453" i="6"/>
  <c r="AE453" i="6" s="1"/>
  <c r="W453" i="6"/>
  <c r="X453" i="6" s="1"/>
  <c r="Y453" i="6"/>
  <c r="Z453" i="6" s="1"/>
  <c r="T453" i="6"/>
  <c r="U453" i="6" s="1"/>
  <c r="T629" i="6"/>
  <c r="U629" i="6" s="1"/>
  <c r="Y629" i="6"/>
  <c r="V629" i="6"/>
  <c r="AE629" i="6" s="1"/>
  <c r="W629" i="6"/>
  <c r="X629" i="6" s="1"/>
  <c r="T765" i="6"/>
  <c r="U765" i="6" s="1"/>
  <c r="V765" i="6"/>
  <c r="AE765" i="6" s="1"/>
  <c r="W765" i="6"/>
  <c r="X765" i="6" s="1"/>
  <c r="AB765" i="6"/>
  <c r="T941" i="6"/>
  <c r="U941" i="6" s="1"/>
  <c r="W941" i="6"/>
  <c r="X941" i="6" s="1"/>
  <c r="Y941" i="6"/>
  <c r="Z941" i="6" s="1"/>
  <c r="AC941" i="6"/>
  <c r="AD941" i="6" s="1"/>
  <c r="AC1141" i="6"/>
  <c r="AD1141" i="6" s="1"/>
  <c r="V1141" i="6"/>
  <c r="AE1141" i="6" s="1"/>
  <c r="Y1141" i="6"/>
  <c r="W1141" i="6"/>
  <c r="X1141" i="6" s="1"/>
  <c r="V1317" i="6"/>
  <c r="AE1317" i="6" s="1"/>
  <c r="T1317" i="6"/>
  <c r="U1317" i="6" s="1"/>
  <c r="W1317" i="6"/>
  <c r="X1317" i="6" s="1"/>
  <c r="Y1317" i="6"/>
  <c r="T1557" i="6"/>
  <c r="U1557" i="6" s="1"/>
  <c r="AC1557" i="6"/>
  <c r="AD1557" i="6" s="1"/>
  <c r="V1557" i="6"/>
  <c r="AE1557" i="6" s="1"/>
  <c r="T1781" i="6"/>
  <c r="U1781" i="6" s="1"/>
  <c r="W1781" i="6"/>
  <c r="X1781" i="6" s="1"/>
  <c r="Y1781" i="6"/>
  <c r="Z1781" i="6" s="1"/>
  <c r="AC1781" i="6"/>
  <c r="AD1781" i="6" s="1"/>
  <c r="V1781" i="6"/>
  <c r="AE1781" i="6" s="1"/>
  <c r="AB1781" i="6"/>
  <c r="T978" i="6"/>
  <c r="U978" i="6" s="1"/>
  <c r="Y978" i="6"/>
  <c r="Z978" i="6" s="1"/>
  <c r="V978" i="6"/>
  <c r="AE978" i="6" s="1"/>
  <c r="W978" i="6"/>
  <c r="X978" i="6" s="1"/>
  <c r="AC978" i="6"/>
  <c r="AD978" i="6" s="1"/>
  <c r="AC311" i="6"/>
  <c r="AD311" i="6" s="1"/>
  <c r="W311" i="6"/>
  <c r="X311" i="6" s="1"/>
  <c r="Y311" i="6"/>
  <c r="Z311" i="6" s="1"/>
  <c r="T311" i="6"/>
  <c r="U311" i="6" s="1"/>
  <c r="T511" i="6"/>
  <c r="U511" i="6" s="1"/>
  <c r="AC511" i="6"/>
  <c r="AD511" i="6" s="1"/>
  <c r="V511" i="6"/>
  <c r="AE511" i="6" s="1"/>
  <c r="W511" i="6"/>
  <c r="X511" i="6" s="1"/>
  <c r="T671" i="6"/>
  <c r="U671" i="6" s="1"/>
  <c r="W671" i="6"/>
  <c r="X671" i="6" s="1"/>
  <c r="Y671" i="6"/>
  <c r="Z671" i="6" s="1"/>
  <c r="V671" i="6"/>
  <c r="AE671" i="6" s="1"/>
  <c r="AC671" i="6"/>
  <c r="AD671" i="6" s="1"/>
  <c r="W903" i="6"/>
  <c r="T903" i="6"/>
  <c r="U903" i="6" s="1"/>
  <c r="AC903" i="6"/>
  <c r="AD903" i="6" s="1"/>
  <c r="V903" i="6"/>
  <c r="AE903" i="6" s="1"/>
  <c r="Y903" i="6"/>
  <c r="Z903" i="6" s="1"/>
  <c r="W1103" i="6"/>
  <c r="X1103" i="6" s="1"/>
  <c r="AC1103" i="6"/>
  <c r="AD1103" i="6" s="1"/>
  <c r="T1103" i="6"/>
  <c r="U1103" i="6" s="1"/>
  <c r="V1103" i="6"/>
  <c r="AE1103" i="6" s="1"/>
  <c r="Y1103" i="6"/>
  <c r="Z1103" i="6" s="1"/>
  <c r="AC1327" i="6"/>
  <c r="AD1327" i="6" s="1"/>
  <c r="V1327" i="6"/>
  <c r="AE1327" i="6" s="1"/>
  <c r="W1327" i="6"/>
  <c r="X1327" i="6" s="1"/>
  <c r="Y1327" i="6"/>
  <c r="Z1327" i="6" s="1"/>
  <c r="T1327" i="6"/>
  <c r="U1327" i="6" s="1"/>
  <c r="W1567" i="6"/>
  <c r="X1567" i="6" s="1"/>
  <c r="AC1567" i="6"/>
  <c r="AD1567" i="6" s="1"/>
  <c r="T1567" i="6"/>
  <c r="U1567" i="6" s="1"/>
  <c r="V1567" i="6"/>
  <c r="AE1567" i="6" s="1"/>
  <c r="Y1567" i="6"/>
  <c r="Z1567" i="6" s="1"/>
  <c r="T1767" i="6"/>
  <c r="U1767" i="6" s="1"/>
  <c r="AC1767" i="6"/>
  <c r="AD1767" i="6" s="1"/>
  <c r="V1767" i="6"/>
  <c r="AE1767" i="6" s="1"/>
  <c r="W1767" i="6"/>
  <c r="X1767" i="6" s="1"/>
  <c r="AB1767" i="6"/>
  <c r="W874" i="6"/>
  <c r="X874" i="6" s="1"/>
  <c r="T874" i="6"/>
  <c r="U874" i="6" s="1"/>
  <c r="V874" i="6"/>
  <c r="AE874" i="6" s="1"/>
  <c r="Y874" i="6"/>
  <c r="Z874" i="6" s="1"/>
  <c r="AC874" i="6"/>
  <c r="AD874" i="6" s="1"/>
  <c r="T1522" i="6"/>
  <c r="U1522" i="6" s="1"/>
  <c r="AC1522" i="6"/>
  <c r="AD1522" i="6" s="1"/>
  <c r="Y1522" i="6"/>
  <c r="Z1522" i="6" s="1"/>
  <c r="W1522" i="6"/>
  <c r="X1522" i="6" s="1"/>
  <c r="V1522" i="6"/>
  <c r="AE1522" i="6" s="1"/>
  <c r="T1291" i="6"/>
  <c r="U1291" i="6" s="1"/>
  <c r="V1291" i="6"/>
  <c r="AE1291" i="6" s="1"/>
  <c r="Y1291" i="6"/>
  <c r="Z1291" i="6" s="1"/>
  <c r="V698" i="6"/>
  <c r="AE698" i="6" s="1"/>
  <c r="T698" i="6"/>
  <c r="U698" i="6" s="1"/>
  <c r="W698" i="6"/>
  <c r="X698" i="6" s="1"/>
  <c r="AC698" i="6"/>
  <c r="AD698" i="6" s="1"/>
  <c r="Y698" i="6"/>
  <c r="Z698" i="6" s="1"/>
  <c r="T577" i="6"/>
  <c r="U577" i="6" s="1"/>
  <c r="AC577" i="6"/>
  <c r="AD577" i="6" s="1"/>
  <c r="Y577" i="6"/>
  <c r="Z577" i="6" s="1"/>
  <c r="V577" i="6"/>
  <c r="AE577" i="6" s="1"/>
  <c r="W1178" i="6"/>
  <c r="X1178" i="6" s="1"/>
  <c r="T1178" i="6"/>
  <c r="U1178" i="6" s="1"/>
  <c r="AC1178" i="6"/>
  <c r="AD1178" i="6" s="1"/>
  <c r="V1178" i="6"/>
  <c r="AE1178" i="6" s="1"/>
  <c r="Y1178" i="6"/>
  <c r="Z1178" i="6" s="1"/>
  <c r="T1954" i="6"/>
  <c r="U1954" i="6" s="1"/>
  <c r="AC1954" i="6"/>
  <c r="AD1954" i="6" s="1"/>
  <c r="V1954" i="6"/>
  <c r="AE1954" i="6" s="1"/>
  <c r="W1954" i="6"/>
  <c r="X1954" i="6" s="1"/>
  <c r="AB530" i="6"/>
  <c r="AB1778" i="6"/>
  <c r="AB453" i="6"/>
  <c r="Y325" i="6"/>
  <c r="Z325" i="6" s="1"/>
  <c r="AB9" i="6"/>
  <c r="AB575" i="6"/>
  <c r="AB955" i="6"/>
  <c r="AB1954" i="6"/>
  <c r="V1735" i="6"/>
  <c r="AE1735" i="6" s="1"/>
  <c r="T1141" i="6"/>
  <c r="U1141" i="6" s="1"/>
  <c r="AB293" i="6"/>
  <c r="AB49" i="6"/>
  <c r="AB325" i="6"/>
  <c r="AB579" i="6"/>
  <c r="AB185" i="6"/>
  <c r="AB1066" i="6"/>
  <c r="AB871" i="6"/>
  <c r="AB643" i="6"/>
  <c r="AB1434" i="6"/>
  <c r="AB1567" i="6"/>
  <c r="AB1925" i="6"/>
  <c r="AB1357" i="6"/>
  <c r="AB1317" i="6"/>
  <c r="AB1562" i="6"/>
  <c r="AB162" i="6"/>
  <c r="AB1733" i="6"/>
  <c r="AB1967" i="6"/>
  <c r="AB1415" i="6"/>
  <c r="AB479" i="6"/>
  <c r="AB1693" i="6"/>
  <c r="AB547" i="6"/>
  <c r="AB693" i="6"/>
  <c r="AB1667" i="6"/>
  <c r="Y1109" i="6"/>
  <c r="Z1109" i="6" s="1"/>
  <c r="Y1637" i="6"/>
  <c r="Z1637" i="6" s="1"/>
  <c r="Y1074" i="6"/>
  <c r="Z1074" i="6" s="1"/>
  <c r="Y1434" i="6"/>
  <c r="Z1434" i="6" s="1"/>
  <c r="Y1954" i="6"/>
  <c r="Z1954" i="6" s="1"/>
  <c r="Y1767" i="6"/>
  <c r="Z1767" i="6" s="1"/>
  <c r="W479" i="6"/>
  <c r="X479" i="6" s="1"/>
  <c r="W661" i="6"/>
  <c r="X661" i="6" s="1"/>
  <c r="W939" i="6"/>
  <c r="X939" i="6" s="1"/>
  <c r="V1271" i="6"/>
  <c r="AE1271" i="6" s="1"/>
  <c r="T839" i="6"/>
  <c r="U839" i="6" s="1"/>
  <c r="AC189" i="6"/>
  <c r="AD189" i="6" s="1"/>
  <c r="AC629" i="6"/>
  <c r="AD629" i="6" s="1"/>
  <c r="AC1771" i="6"/>
  <c r="AD1771" i="6" s="1"/>
  <c r="AC1738" i="6"/>
  <c r="AD1738" i="6" s="1"/>
  <c r="AC1667" i="6"/>
  <c r="AD1667" i="6" s="1"/>
  <c r="AC298" i="6"/>
  <c r="AD298" i="6" s="1"/>
  <c r="W298" i="6"/>
  <c r="Y298" i="6"/>
  <c r="Z298" i="6" s="1"/>
  <c r="AC426" i="6"/>
  <c r="AD426" i="6" s="1"/>
  <c r="Y426" i="6"/>
  <c r="Z426" i="6" s="1"/>
  <c r="AC99" i="6"/>
  <c r="AD99" i="6" s="1"/>
  <c r="Y99" i="6"/>
  <c r="Z99" i="6" s="1"/>
  <c r="AB99" i="6"/>
  <c r="AC21" i="6"/>
  <c r="V21" i="6"/>
  <c r="W21" i="6"/>
  <c r="X21" i="6" s="1"/>
  <c r="Y21" i="6"/>
  <c r="Z21" i="6" s="1"/>
  <c r="T21" i="6"/>
  <c r="U21" i="6" s="1"/>
  <c r="T229" i="6"/>
  <c r="U229" i="6" s="1"/>
  <c r="W229" i="6"/>
  <c r="X229" i="6" s="1"/>
  <c r="V229" i="6"/>
  <c r="AE229" i="6" s="1"/>
  <c r="AC229" i="6"/>
  <c r="T421" i="6"/>
  <c r="U421" i="6" s="1"/>
  <c r="V421" i="6"/>
  <c r="AE421" i="6" s="1"/>
  <c r="W421" i="6"/>
  <c r="X421" i="6" s="1"/>
  <c r="Y421" i="6"/>
  <c r="Z421" i="6" s="1"/>
  <c r="T581" i="6"/>
  <c r="U581" i="6" s="1"/>
  <c r="AC581" i="6"/>
  <c r="AD581" i="6" s="1"/>
  <c r="V581" i="6"/>
  <c r="AE581" i="6" s="1"/>
  <c r="Y581" i="6"/>
  <c r="Z581" i="6" s="1"/>
  <c r="W581" i="6"/>
  <c r="X581" i="6" s="1"/>
  <c r="AC1077" i="6"/>
  <c r="AD1077" i="6" s="1"/>
  <c r="W1077" i="6"/>
  <c r="X1077" i="6" s="1"/>
  <c r="Y1077" i="6"/>
  <c r="Z1077" i="6" s="1"/>
  <c r="AC1245" i="6"/>
  <c r="AD1245" i="6" s="1"/>
  <c r="T1245" i="6"/>
  <c r="U1245" i="6" s="1"/>
  <c r="Y1245" i="6"/>
  <c r="Z1245" i="6" s="1"/>
  <c r="V1453" i="6"/>
  <c r="AE1453" i="6" s="1"/>
  <c r="W1453" i="6"/>
  <c r="X1453" i="6" s="1"/>
  <c r="AC1453" i="6"/>
  <c r="AD1453" i="6" s="1"/>
  <c r="Y1453" i="6"/>
  <c r="Z1453" i="6" s="1"/>
  <c r="AB1453" i="6"/>
  <c r="AC1821" i="6"/>
  <c r="AD1821" i="6" s="1"/>
  <c r="V1821" i="6"/>
  <c r="AE1821" i="6" s="1"/>
  <c r="W1821" i="6"/>
  <c r="X1821" i="6" s="1"/>
  <c r="AC794" i="6"/>
  <c r="AD794" i="6" s="1"/>
  <c r="W794" i="6"/>
  <c r="X794" i="6" s="1"/>
  <c r="V794" i="6"/>
  <c r="AE794" i="6" s="1"/>
  <c r="Y794" i="6"/>
  <c r="Z794" i="6" s="1"/>
  <c r="AC1618" i="6"/>
  <c r="AD1618" i="6" s="1"/>
  <c r="V1618" i="6"/>
  <c r="AE1618" i="6" s="1"/>
  <c r="W1618" i="6"/>
  <c r="X1618" i="6" s="1"/>
  <c r="AB1618" i="6"/>
  <c r="AC1107" i="6"/>
  <c r="AD1107" i="6" s="1"/>
  <c r="W1107" i="6"/>
  <c r="X1107" i="6" s="1"/>
  <c r="T1107" i="6"/>
  <c r="U1107" i="6" s="1"/>
  <c r="Y1107" i="6"/>
  <c r="Z1107" i="6" s="1"/>
  <c r="V1107" i="6"/>
  <c r="AE1107" i="6" s="1"/>
  <c r="AC1395" i="6"/>
  <c r="AD1395" i="6" s="1"/>
  <c r="T1395" i="6"/>
  <c r="U1395" i="6" s="1"/>
  <c r="Y1395" i="6"/>
  <c r="Z1395" i="6" s="1"/>
  <c r="V1395" i="6"/>
  <c r="AE1395" i="6" s="1"/>
  <c r="W1395" i="6"/>
  <c r="X1395" i="6" s="1"/>
  <c r="AC183" i="6"/>
  <c r="AD183" i="6" s="1"/>
  <c r="W183" i="6"/>
  <c r="X183" i="6" s="1"/>
  <c r="Y183" i="6"/>
  <c r="Z183" i="6" s="1"/>
  <c r="T183" i="6"/>
  <c r="U183" i="6" s="1"/>
  <c r="AC407" i="6"/>
  <c r="AD407" i="6" s="1"/>
  <c r="T407" i="6"/>
  <c r="U407" i="6" s="1"/>
  <c r="Y407" i="6"/>
  <c r="Z407" i="6" s="1"/>
  <c r="V407" i="6"/>
  <c r="AE407" i="6" s="1"/>
  <c r="AB407" i="6"/>
  <c r="W575" i="6"/>
  <c r="X575" i="6" s="1"/>
  <c r="Y575" i="6"/>
  <c r="Z575" i="6" s="1"/>
  <c r="V575" i="6"/>
  <c r="AE575" i="6" s="1"/>
  <c r="T575" i="6"/>
  <c r="U575" i="6" s="1"/>
  <c r="V775" i="6"/>
  <c r="AE775" i="6" s="1"/>
  <c r="W775" i="6"/>
  <c r="AC775" i="6"/>
  <c r="AD775" i="6" s="1"/>
  <c r="Y775" i="6"/>
  <c r="Z775" i="6" s="1"/>
  <c r="T775" i="6"/>
  <c r="U775" i="6" s="1"/>
  <c r="AB775" i="6"/>
  <c r="AC975" i="6"/>
  <c r="AD975" i="6" s="1"/>
  <c r="Y975" i="6"/>
  <c r="Z975" i="6" s="1"/>
  <c r="V975" i="6"/>
  <c r="AE975" i="6" s="1"/>
  <c r="T975" i="6"/>
  <c r="U975" i="6" s="1"/>
  <c r="V1175" i="6"/>
  <c r="AE1175" i="6" s="1"/>
  <c r="Y1175" i="6"/>
  <c r="Z1175" i="6" s="1"/>
  <c r="W1175" i="6"/>
  <c r="X1175" i="6" s="1"/>
  <c r="AC1175" i="6"/>
  <c r="AD1175" i="6" s="1"/>
  <c r="T1175" i="6"/>
  <c r="U1175" i="6" s="1"/>
  <c r="AC1455" i="6"/>
  <c r="AD1455" i="6" s="1"/>
  <c r="V1455" i="6"/>
  <c r="AE1455" i="6" s="1"/>
  <c r="W1455" i="6"/>
  <c r="X1455" i="6" s="1"/>
  <c r="T1455" i="6"/>
  <c r="U1455" i="6" s="1"/>
  <c r="V1663" i="6"/>
  <c r="AE1663" i="6" s="1"/>
  <c r="AC1663" i="6"/>
  <c r="AD1663" i="6" s="1"/>
  <c r="W1663" i="6"/>
  <c r="X1663" i="6" s="1"/>
  <c r="T1663" i="6"/>
  <c r="U1663" i="6" s="1"/>
  <c r="Y1663" i="6"/>
  <c r="Z1663" i="6" s="1"/>
  <c r="Y1911" i="6"/>
  <c r="Z1911" i="6" s="1"/>
  <c r="AC1911" i="6"/>
  <c r="AD1911" i="6" s="1"/>
  <c r="V1911" i="6"/>
  <c r="AE1911" i="6" s="1"/>
  <c r="W1911" i="6"/>
  <c r="X1911" i="6" s="1"/>
  <c r="W922" i="6"/>
  <c r="X922" i="6" s="1"/>
  <c r="AC922" i="6"/>
  <c r="AD922" i="6" s="1"/>
  <c r="T922" i="6"/>
  <c r="U922" i="6" s="1"/>
  <c r="V922" i="6"/>
  <c r="AE922" i="6" s="1"/>
  <c r="Y922" i="6"/>
  <c r="Z922" i="6" s="1"/>
  <c r="T859" i="6"/>
  <c r="U859" i="6" s="1"/>
  <c r="Y859" i="6"/>
  <c r="Z859" i="6" s="1"/>
  <c r="V859" i="6"/>
  <c r="AE859" i="6" s="1"/>
  <c r="AC859" i="6"/>
  <c r="AD859" i="6" s="1"/>
  <c r="T1387" i="6"/>
  <c r="U1387" i="6" s="1"/>
  <c r="Y1387" i="6"/>
  <c r="Z1387" i="6" s="1"/>
  <c r="AC1387" i="6"/>
  <c r="AD1387" i="6" s="1"/>
  <c r="W1387" i="6"/>
  <c r="V1138" i="6"/>
  <c r="AE1138" i="6" s="1"/>
  <c r="W1138" i="6"/>
  <c r="X1138" i="6" s="1"/>
  <c r="AC1138" i="6"/>
  <c r="AD1138" i="6" s="1"/>
  <c r="Y1138" i="6"/>
  <c r="Z1138" i="6" s="1"/>
  <c r="T1138" i="6"/>
  <c r="U1138" i="6" s="1"/>
  <c r="AC1802" i="6"/>
  <c r="AD1802" i="6" s="1"/>
  <c r="T1802" i="6"/>
  <c r="U1802" i="6" s="1"/>
  <c r="W1802" i="6"/>
  <c r="X1802" i="6" s="1"/>
  <c r="V1802" i="6"/>
  <c r="AE1802" i="6" s="1"/>
  <c r="Y1802" i="6"/>
  <c r="Z1802" i="6" s="1"/>
  <c r="AB1802" i="6"/>
  <c r="W1915" i="6"/>
  <c r="X1915" i="6" s="1"/>
  <c r="Y1915" i="6"/>
  <c r="Z1915" i="6" s="1"/>
  <c r="AC1915" i="6"/>
  <c r="AD1915" i="6" s="1"/>
  <c r="V1915" i="6"/>
  <c r="AE1915" i="6" s="1"/>
  <c r="T1915" i="6"/>
  <c r="U1915" i="6" s="1"/>
  <c r="V1705" i="6"/>
  <c r="AE1705" i="6" s="1"/>
  <c r="W1705" i="6"/>
  <c r="X1705" i="6" s="1"/>
  <c r="T1705" i="6"/>
  <c r="U1705" i="6" s="1"/>
  <c r="AC1705" i="6"/>
  <c r="AD1705" i="6" s="1"/>
  <c r="Y1705" i="6"/>
  <c r="Z1705" i="6" s="1"/>
  <c r="Y1969" i="6"/>
  <c r="Z1969" i="6" s="1"/>
  <c r="AC1969" i="6"/>
  <c r="AD1969" i="6" s="1"/>
  <c r="T1969" i="6"/>
  <c r="U1969" i="6" s="1"/>
  <c r="V1969" i="6"/>
  <c r="AE1969" i="6" s="1"/>
  <c r="W1969" i="6"/>
  <c r="X1969" i="6" s="1"/>
  <c r="AB748" i="6"/>
  <c r="AB743" i="6"/>
  <c r="Y1869" i="6"/>
  <c r="Z1869" i="6" s="1"/>
  <c r="P1188" i="6"/>
  <c r="Q1188" i="6" s="1"/>
  <c r="AB1455" i="6"/>
  <c r="V1387" i="6"/>
  <c r="AE1387" i="6" s="1"/>
  <c r="V1823" i="6"/>
  <c r="AE1823" i="6" s="1"/>
  <c r="T1735" i="6"/>
  <c r="U1735" i="6" s="1"/>
  <c r="AB389" i="6"/>
  <c r="AB797" i="6"/>
  <c r="AB1109" i="6"/>
  <c r="AB157" i="6"/>
  <c r="AB183" i="6"/>
  <c r="AB447" i="6"/>
  <c r="AB233" i="6"/>
  <c r="AB1178" i="6"/>
  <c r="AB125" i="6"/>
  <c r="AB517" i="6"/>
  <c r="AB874" i="6"/>
  <c r="AB1138" i="6"/>
  <c r="AB67" i="6"/>
  <c r="AB931" i="6"/>
  <c r="AB1771" i="6"/>
  <c r="AB1227" i="6"/>
  <c r="AB189" i="6"/>
  <c r="AB707" i="6"/>
  <c r="AB935" i="6"/>
  <c r="AB1175" i="6"/>
  <c r="AB1367" i="6"/>
  <c r="Y1455" i="6"/>
  <c r="Z1455" i="6" s="1"/>
  <c r="Y725" i="6"/>
  <c r="Y1618" i="6"/>
  <c r="Z1618" i="6" s="1"/>
  <c r="Y157" i="6"/>
  <c r="Z157" i="6" s="1"/>
  <c r="W577" i="6"/>
  <c r="X577" i="6" s="1"/>
  <c r="W859" i="6"/>
  <c r="X859" i="6" s="1"/>
  <c r="W975" i="6"/>
  <c r="X975" i="6" s="1"/>
  <c r="V183" i="6"/>
  <c r="AE183" i="6" s="1"/>
  <c r="V258" i="6"/>
  <c r="AE258" i="6" s="1"/>
  <c r="V1213" i="6"/>
  <c r="AE1213" i="6" s="1"/>
  <c r="T458" i="6"/>
  <c r="U458" i="6" s="1"/>
  <c r="T795" i="6"/>
  <c r="U795" i="6" s="1"/>
  <c r="AC343" i="6"/>
  <c r="AD343" i="6" s="1"/>
  <c r="AC261" i="6"/>
  <c r="AD261" i="6" s="1"/>
  <c r="AC1291" i="6"/>
  <c r="AD1291" i="6" s="1"/>
  <c r="Y326" i="6"/>
  <c r="Z326" i="6" s="1"/>
  <c r="Y764" i="6"/>
  <c r="Z764" i="6" s="1"/>
  <c r="AC166" i="6"/>
  <c r="AD166" i="6" s="1"/>
  <c r="AB166" i="6"/>
  <c r="AC8" i="6"/>
  <c r="AD8" i="6" s="1"/>
  <c r="AB8" i="6"/>
  <c r="AC628" i="6"/>
  <c r="AD628" i="6" s="1"/>
  <c r="AB628" i="6"/>
  <c r="Y628" i="6"/>
  <c r="Z628" i="6" s="1"/>
  <c r="AB1142" i="6"/>
  <c r="Y1142" i="6"/>
  <c r="Z1142" i="6" s="1"/>
  <c r="AB1744" i="6"/>
  <c r="Y1744" i="6"/>
  <c r="Z1744" i="6" s="1"/>
  <c r="AB284" i="6"/>
  <c r="AB1446" i="6"/>
  <c r="Y1446" i="6"/>
  <c r="Z1446" i="6" s="1"/>
  <c r="AB136" i="6"/>
  <c r="AB2033" i="6"/>
  <c r="Y722" i="6"/>
  <c r="Z722" i="6" s="1"/>
  <c r="AB722" i="6"/>
  <c r="AB126" i="6"/>
  <c r="AB168" i="6"/>
  <c r="AB94" i="6"/>
  <c r="P451" i="6"/>
  <c r="Q451" i="6" s="1"/>
  <c r="P1013" i="6"/>
  <c r="Q1013" i="6" s="1"/>
  <c r="AB1882" i="6"/>
  <c r="AB104" i="6"/>
  <c r="AB326" i="6"/>
  <c r="AB294" i="6"/>
  <c r="AB660" i="6"/>
  <c r="P975" i="6"/>
  <c r="Q975" i="6" s="1"/>
  <c r="AB834" i="6"/>
  <c r="W273" i="6"/>
  <c r="X273" i="6" s="1"/>
  <c r="W90" i="6"/>
  <c r="X90" i="6" s="1"/>
  <c r="V458" i="6"/>
  <c r="AE458" i="6" s="1"/>
  <c r="V259" i="6"/>
  <c r="AE259" i="6" s="1"/>
  <c r="T185" i="6"/>
  <c r="U185" i="6" s="1"/>
  <c r="V30" i="6"/>
  <c r="AE30" i="6" s="1"/>
  <c r="W30" i="6"/>
  <c r="X30" i="6" s="1"/>
  <c r="T62" i="6"/>
  <c r="U62" i="6" s="1"/>
  <c r="W62" i="6"/>
  <c r="X62" i="6" s="1"/>
  <c r="AC94" i="6"/>
  <c r="AD94" i="6" s="1"/>
  <c r="V94" i="6"/>
  <c r="AE94" i="6" s="1"/>
  <c r="AC198" i="6"/>
  <c r="AD198" i="6" s="1"/>
  <c r="T198" i="6"/>
  <c r="U198" i="6" s="1"/>
  <c r="V230" i="6"/>
  <c r="AE230" i="6" s="1"/>
  <c r="W230" i="6"/>
  <c r="X230" i="6" s="1"/>
  <c r="AC262" i="6"/>
  <c r="AD262" i="6" s="1"/>
  <c r="V262" i="6"/>
  <c r="AE262" i="6" s="1"/>
  <c r="T262" i="6"/>
  <c r="U262" i="6" s="1"/>
  <c r="AC358" i="6"/>
  <c r="AD358" i="6" s="1"/>
  <c r="Y358" i="6"/>
  <c r="Z358" i="6" s="1"/>
  <c r="AC406" i="6"/>
  <c r="AD406" i="6" s="1"/>
  <c r="Y406" i="6"/>
  <c r="Z406" i="6" s="1"/>
  <c r="AC446" i="6"/>
  <c r="AD446" i="6" s="1"/>
  <c r="W446" i="6"/>
  <c r="X446" i="6" s="1"/>
  <c r="Y478" i="6"/>
  <c r="Z478" i="6" s="1"/>
  <c r="W478" i="6"/>
  <c r="X478" i="6" s="1"/>
  <c r="T510" i="6"/>
  <c r="U510" i="6" s="1"/>
  <c r="Y510" i="6"/>
  <c r="Z510" i="6" s="1"/>
  <c r="V510" i="6"/>
  <c r="AE510" i="6" s="1"/>
  <c r="AC40" i="6"/>
  <c r="AD40" i="6" s="1"/>
  <c r="W40" i="6"/>
  <c r="X40" i="6" s="1"/>
  <c r="T72" i="6"/>
  <c r="U72" i="6" s="1"/>
  <c r="W72" i="6"/>
  <c r="X72" i="6" s="1"/>
  <c r="AC200" i="6"/>
  <c r="AD200" i="6" s="1"/>
  <c r="W200" i="6"/>
  <c r="V200" i="6"/>
  <c r="AE200" i="6" s="1"/>
  <c r="Y200" i="6"/>
  <c r="Z200" i="6" s="1"/>
  <c r="AC232" i="6"/>
  <c r="AD232" i="6" s="1"/>
  <c r="Y232" i="6"/>
  <c r="Z232" i="6" s="1"/>
  <c r="W232" i="6"/>
  <c r="X232" i="6" s="1"/>
  <c r="V232" i="6"/>
  <c r="AE232" i="6" s="1"/>
  <c r="AC264" i="6"/>
  <c r="AD264" i="6" s="1"/>
  <c r="V264" i="6"/>
  <c r="AE264" i="6" s="1"/>
  <c r="T28" i="6"/>
  <c r="U28" i="6" s="1"/>
  <c r="W28" i="6"/>
  <c r="X28" i="6" s="1"/>
  <c r="V28" i="6"/>
  <c r="AC60" i="6"/>
  <c r="AD60" i="6" s="1"/>
  <c r="W60" i="6"/>
  <c r="X60" i="6" s="1"/>
  <c r="W92" i="6"/>
  <c r="X92" i="6" s="1"/>
  <c r="V92" i="6"/>
  <c r="AE92" i="6" s="1"/>
  <c r="Y92" i="6"/>
  <c r="AC124" i="6"/>
  <c r="AD124" i="6" s="1"/>
  <c r="T124" i="6"/>
  <c r="U124" i="6" s="1"/>
  <c r="W124" i="6"/>
  <c r="X124" i="6" s="1"/>
  <c r="V124" i="6"/>
  <c r="AE124" i="6" s="1"/>
  <c r="T156" i="6"/>
  <c r="U156" i="6" s="1"/>
  <c r="W156" i="6"/>
  <c r="X156" i="6" s="1"/>
  <c r="T188" i="6"/>
  <c r="U188" i="6" s="1"/>
  <c r="AC188" i="6"/>
  <c r="AD188" i="6" s="1"/>
  <c r="V188" i="6"/>
  <c r="AE188" i="6" s="1"/>
  <c r="W188" i="6"/>
  <c r="X188" i="6" s="1"/>
  <c r="V220" i="6"/>
  <c r="AE220" i="6" s="1"/>
  <c r="W220" i="6"/>
  <c r="X220" i="6" s="1"/>
  <c r="AC252" i="6"/>
  <c r="AD252" i="6" s="1"/>
  <c r="W252" i="6"/>
  <c r="X252" i="6" s="1"/>
  <c r="T252" i="6"/>
  <c r="U252" i="6" s="1"/>
  <c r="V252" i="6"/>
  <c r="AE252" i="6" s="1"/>
  <c r="AC284" i="6"/>
  <c r="W284" i="6"/>
  <c r="X284" i="6" s="1"/>
  <c r="V324" i="6"/>
  <c r="AE324" i="6" s="1"/>
  <c r="W324" i="6"/>
  <c r="X324" i="6" s="1"/>
  <c r="W356" i="6"/>
  <c r="X356" i="6" s="1"/>
  <c r="Y356" i="6"/>
  <c r="Z356" i="6" s="1"/>
  <c r="AC388" i="6"/>
  <c r="AD388" i="6" s="1"/>
  <c r="V388" i="6"/>
  <c r="AE388" i="6" s="1"/>
  <c r="W388" i="6"/>
  <c r="X388" i="6" s="1"/>
  <c r="Y420" i="6"/>
  <c r="Z420" i="6" s="1"/>
  <c r="AC420" i="6"/>
  <c r="AD420" i="6" s="1"/>
  <c r="T420" i="6"/>
  <c r="U420" i="6" s="1"/>
  <c r="W420" i="6"/>
  <c r="X420" i="6" s="1"/>
  <c r="V452" i="6"/>
  <c r="AE452" i="6" s="1"/>
  <c r="AC452" i="6"/>
  <c r="AD452" i="6" s="1"/>
  <c r="W452" i="6"/>
  <c r="Y452" i="6"/>
  <c r="Z452" i="6" s="1"/>
  <c r="T484" i="6"/>
  <c r="U484" i="6" s="1"/>
  <c r="W484" i="6"/>
  <c r="X484" i="6" s="1"/>
  <c r="AC484" i="6"/>
  <c r="AD484" i="6" s="1"/>
  <c r="Y484" i="6"/>
  <c r="Z484" i="6" s="1"/>
  <c r="AC524" i="6"/>
  <c r="AD524" i="6" s="1"/>
  <c r="Y524" i="6"/>
  <c r="Z524" i="6" s="1"/>
  <c r="W524" i="6"/>
  <c r="X524" i="6" s="1"/>
  <c r="W556" i="6"/>
  <c r="V556" i="6"/>
  <c r="AE556" i="6" s="1"/>
  <c r="Y556" i="6"/>
  <c r="Z556" i="6" s="1"/>
  <c r="AC588" i="6"/>
  <c r="AD588" i="6" s="1"/>
  <c r="W588" i="6"/>
  <c r="X588" i="6" s="1"/>
  <c r="V588" i="6"/>
  <c r="AE588" i="6" s="1"/>
  <c r="T588" i="6"/>
  <c r="U588" i="6" s="1"/>
  <c r="AC660" i="6"/>
  <c r="AD660" i="6" s="1"/>
  <c r="Y660" i="6"/>
  <c r="Z660" i="6" s="1"/>
  <c r="V660" i="6"/>
  <c r="AE660" i="6" s="1"/>
  <c r="T692" i="6"/>
  <c r="U692" i="6" s="1"/>
  <c r="AC692" i="6"/>
  <c r="AD692" i="6" s="1"/>
  <c r="V692" i="6"/>
  <c r="AE692" i="6" s="1"/>
  <c r="Y692" i="6"/>
  <c r="Z692" i="6" s="1"/>
  <c r="W692" i="6"/>
  <c r="X692" i="6" s="1"/>
  <c r="AC724" i="6"/>
  <c r="V724" i="6"/>
  <c r="AE724" i="6" s="1"/>
  <c r="W724" i="6"/>
  <c r="X724" i="6" s="1"/>
  <c r="Y724" i="6"/>
  <c r="Z724" i="6" s="1"/>
  <c r="AC764" i="6"/>
  <c r="AD764" i="6" s="1"/>
  <c r="T764" i="6"/>
  <c r="U764" i="6" s="1"/>
  <c r="W764" i="6"/>
  <c r="X764" i="6" s="1"/>
  <c r="V764" i="6"/>
  <c r="AE764" i="6" s="1"/>
  <c r="T796" i="6"/>
  <c r="U796" i="6" s="1"/>
  <c r="V796" i="6"/>
  <c r="AE796" i="6" s="1"/>
  <c r="W796" i="6"/>
  <c r="X796" i="6" s="1"/>
  <c r="AC828" i="6"/>
  <c r="AD828" i="6" s="1"/>
  <c r="Y828" i="6"/>
  <c r="Z828" i="6" s="1"/>
  <c r="AC860" i="6"/>
  <c r="AD860" i="6" s="1"/>
  <c r="W860" i="6"/>
  <c r="X860" i="6" s="1"/>
  <c r="Y860" i="6"/>
  <c r="Z860" i="6" s="1"/>
  <c r="V892" i="6"/>
  <c r="AE892" i="6" s="1"/>
  <c r="T892" i="6"/>
  <c r="U892" i="6" s="1"/>
  <c r="Y892" i="6"/>
  <c r="Z892" i="6" s="1"/>
  <c r="AC924" i="6"/>
  <c r="AD924" i="6" s="1"/>
  <c r="Y924" i="6"/>
  <c r="Z924" i="6" s="1"/>
  <c r="T956" i="6"/>
  <c r="U956" i="6" s="1"/>
  <c r="W956" i="6"/>
  <c r="X956" i="6" s="1"/>
  <c r="Y956" i="6"/>
  <c r="T988" i="6"/>
  <c r="U988" i="6" s="1"/>
  <c r="V988" i="6"/>
  <c r="AE988" i="6" s="1"/>
  <c r="W988" i="6"/>
  <c r="X988" i="6" s="1"/>
  <c r="AC988" i="6"/>
  <c r="AD988" i="6" s="1"/>
  <c r="Y1020" i="6"/>
  <c r="Z1020" i="6" s="1"/>
  <c r="AC1020" i="6"/>
  <c r="AD1020" i="6" s="1"/>
  <c r="W1020" i="6"/>
  <c r="X1020" i="6" s="1"/>
  <c r="V1020" i="6"/>
  <c r="AE1020" i="6" s="1"/>
  <c r="AC1052" i="6"/>
  <c r="AD1052" i="6" s="1"/>
  <c r="Y1052" i="6"/>
  <c r="Z1052" i="6" s="1"/>
  <c r="AC1084" i="6"/>
  <c r="AD1084" i="6" s="1"/>
  <c r="Y1084" i="6"/>
  <c r="Z1084" i="6" s="1"/>
  <c r="W1116" i="6"/>
  <c r="X1116" i="6" s="1"/>
  <c r="V1116" i="6"/>
  <c r="AE1116" i="6" s="1"/>
  <c r="Y1116" i="6"/>
  <c r="Z1116" i="6" s="1"/>
  <c r="V1148" i="6"/>
  <c r="AE1148" i="6" s="1"/>
  <c r="W1148" i="6"/>
  <c r="X1148" i="6" s="1"/>
  <c r="AC1148" i="6"/>
  <c r="AD1148" i="6" s="1"/>
  <c r="Y1148" i="6"/>
  <c r="Z1148" i="6" s="1"/>
  <c r="V1180" i="6"/>
  <c r="AE1180" i="6" s="1"/>
  <c r="T1180" i="6"/>
  <c r="U1180" i="6" s="1"/>
  <c r="AC1180" i="6"/>
  <c r="AD1180" i="6" s="1"/>
  <c r="Y1180" i="6"/>
  <c r="Z1180" i="6" s="1"/>
  <c r="W1180" i="6"/>
  <c r="X1180" i="6" s="1"/>
  <c r="T1212" i="6"/>
  <c r="U1212" i="6" s="1"/>
  <c r="V1212" i="6"/>
  <c r="AE1212" i="6" s="1"/>
  <c r="T1244" i="6"/>
  <c r="U1244" i="6" s="1"/>
  <c r="V1244" i="6"/>
  <c r="AE1244" i="6" s="1"/>
  <c r="W1244" i="6"/>
  <c r="X1244" i="6" s="1"/>
  <c r="T1276" i="6"/>
  <c r="U1276" i="6" s="1"/>
  <c r="Y1276" i="6"/>
  <c r="Z1276" i="6" s="1"/>
  <c r="W1276" i="6"/>
  <c r="X1276" i="6" s="1"/>
  <c r="T1308" i="6"/>
  <c r="U1308" i="6" s="1"/>
  <c r="W1308" i="6"/>
  <c r="X1308" i="6" s="1"/>
  <c r="Y1308" i="6"/>
  <c r="Z1308" i="6" s="1"/>
  <c r="AC1340" i="6"/>
  <c r="AD1340" i="6" s="1"/>
  <c r="Y1340" i="6"/>
  <c r="Z1340" i="6" s="1"/>
  <c r="V1340" i="6"/>
  <c r="AE1340" i="6" s="1"/>
  <c r="W1340" i="6"/>
  <c r="X1340" i="6" s="1"/>
  <c r="AC1388" i="6"/>
  <c r="AD1388" i="6" s="1"/>
  <c r="Y1388" i="6"/>
  <c r="Z1388" i="6" s="1"/>
  <c r="V1428" i="6"/>
  <c r="AE1428" i="6" s="1"/>
  <c r="Y1428" i="6"/>
  <c r="Z1428" i="6" s="1"/>
  <c r="T1468" i="6"/>
  <c r="U1468" i="6" s="1"/>
  <c r="AC1468" i="6"/>
  <c r="AD1468" i="6" s="1"/>
  <c r="Y1468" i="6"/>
  <c r="Z1468" i="6" s="1"/>
  <c r="V1468" i="6"/>
  <c r="AE1468" i="6" s="1"/>
  <c r="W1468" i="6"/>
  <c r="X1468" i="6" s="1"/>
  <c r="AC1508" i="6"/>
  <c r="V1508" i="6"/>
  <c r="AE1508" i="6" s="1"/>
  <c r="W1508" i="6"/>
  <c r="X1508" i="6" s="1"/>
  <c r="T1508" i="6"/>
  <c r="U1508" i="6" s="1"/>
  <c r="Y1508" i="6"/>
  <c r="Z1508" i="6" s="1"/>
  <c r="V1564" i="6"/>
  <c r="AE1564" i="6" s="1"/>
  <c r="W1564" i="6"/>
  <c r="X1564" i="6" s="1"/>
  <c r="AC1564" i="6"/>
  <c r="AD1564" i="6" s="1"/>
  <c r="Y1564" i="6"/>
  <c r="Z1564" i="6" s="1"/>
  <c r="V1620" i="6"/>
  <c r="AE1620" i="6" s="1"/>
  <c r="T1620" i="6"/>
  <c r="U1620" i="6" s="1"/>
  <c r="W1620" i="6"/>
  <c r="X1620" i="6" s="1"/>
  <c r="AC1660" i="6"/>
  <c r="AD1660" i="6" s="1"/>
  <c r="V1660" i="6"/>
  <c r="AE1660" i="6" s="1"/>
  <c r="Y1660" i="6"/>
  <c r="Z1660" i="6" s="1"/>
  <c r="T1708" i="6"/>
  <c r="U1708" i="6" s="1"/>
  <c r="AC1708" i="6"/>
  <c r="AD1708" i="6" s="1"/>
  <c r="W1708" i="6"/>
  <c r="X1708" i="6" s="1"/>
  <c r="V1708" i="6"/>
  <c r="AE1708" i="6" s="1"/>
  <c r="AC1748" i="6"/>
  <c r="AD1748" i="6" s="1"/>
  <c r="T1748" i="6"/>
  <c r="U1748" i="6" s="1"/>
  <c r="V1748" i="6"/>
  <c r="AE1748" i="6" s="1"/>
  <c r="W1748" i="6"/>
  <c r="X1748" i="6" s="1"/>
  <c r="Y1748" i="6"/>
  <c r="T1788" i="6"/>
  <c r="U1788" i="6" s="1"/>
  <c r="AC1788" i="6"/>
  <c r="Y1788" i="6"/>
  <c r="Z1788" i="6" s="1"/>
  <c r="T1860" i="6"/>
  <c r="U1860" i="6" s="1"/>
  <c r="W1860" i="6"/>
  <c r="X1860" i="6" s="1"/>
  <c r="AC1900" i="6"/>
  <c r="AD1900" i="6" s="1"/>
  <c r="Y1900" i="6"/>
  <c r="Z1900" i="6" s="1"/>
  <c r="W1900" i="6"/>
  <c r="X1900" i="6" s="1"/>
  <c r="W1956" i="6"/>
  <c r="X1956" i="6" s="1"/>
  <c r="AC1956" i="6"/>
  <c r="AD1956" i="6" s="1"/>
  <c r="V1956" i="6"/>
  <c r="AE1956" i="6" s="1"/>
  <c r="T1956" i="6"/>
  <c r="U1956" i="6" s="1"/>
  <c r="Y1956" i="6"/>
  <c r="Z1956" i="6" s="1"/>
  <c r="W1996" i="6"/>
  <c r="X1996" i="6" s="1"/>
  <c r="V1996" i="6"/>
  <c r="AE1996" i="6" s="1"/>
  <c r="Y1996" i="6"/>
  <c r="Z1996" i="6" s="1"/>
  <c r="V819" i="6"/>
  <c r="AE819" i="6" s="1"/>
  <c r="W819" i="6"/>
  <c r="X819" i="6" s="1"/>
  <c r="AC819" i="6"/>
  <c r="AD819" i="6" s="1"/>
  <c r="V1043" i="6"/>
  <c r="AE1043" i="6" s="1"/>
  <c r="W1043" i="6"/>
  <c r="X1043" i="6" s="1"/>
  <c r="Y1043" i="6"/>
  <c r="Z1043" i="6" s="1"/>
  <c r="AC1147" i="6"/>
  <c r="AD1147" i="6" s="1"/>
  <c r="V1147" i="6"/>
  <c r="AE1147" i="6" s="1"/>
  <c r="Y1147" i="6"/>
  <c r="Z1147" i="6" s="1"/>
  <c r="W1147" i="6"/>
  <c r="X1147" i="6" s="1"/>
  <c r="T1491" i="6"/>
  <c r="U1491" i="6" s="1"/>
  <c r="V1491" i="6"/>
  <c r="AE1491" i="6" s="1"/>
  <c r="W1883" i="6"/>
  <c r="X1883" i="6" s="1"/>
  <c r="V1883" i="6"/>
  <c r="AE1883" i="6" s="1"/>
  <c r="Y1883" i="6"/>
  <c r="Z1883" i="6" s="1"/>
  <c r="T1963" i="6"/>
  <c r="U1963" i="6" s="1"/>
  <c r="V1963" i="6"/>
  <c r="AE1963" i="6" s="1"/>
  <c r="W1963" i="6"/>
  <c r="X1963" i="6" s="1"/>
  <c r="AC877" i="6"/>
  <c r="AD877" i="6" s="1"/>
  <c r="V877" i="6"/>
  <c r="AE877" i="6" s="1"/>
  <c r="W877" i="6"/>
  <c r="X877" i="6" s="1"/>
  <c r="AC981" i="6"/>
  <c r="AD981" i="6" s="1"/>
  <c r="V981" i="6"/>
  <c r="AE981" i="6" s="1"/>
  <c r="W981" i="6"/>
  <c r="X981" i="6" s="1"/>
  <c r="T981" i="6"/>
  <c r="U981" i="6" s="1"/>
  <c r="V1421" i="6"/>
  <c r="AE1421" i="6" s="1"/>
  <c r="AC1421" i="6"/>
  <c r="AD1421" i="6" s="1"/>
  <c r="W1421" i="6"/>
  <c r="X1421" i="6" s="1"/>
  <c r="T1421" i="6"/>
  <c r="U1421" i="6" s="1"/>
  <c r="Y1421" i="6"/>
  <c r="Z1421" i="6" s="1"/>
  <c r="AC2005" i="6"/>
  <c r="AD2005" i="6" s="1"/>
  <c r="W2005" i="6"/>
  <c r="T550" i="6"/>
  <c r="U550" i="6" s="1"/>
  <c r="Y550" i="6"/>
  <c r="W550" i="6"/>
  <c r="X550" i="6" s="1"/>
  <c r="AC550" i="6"/>
  <c r="AD550" i="6" s="1"/>
  <c r="V550" i="6"/>
  <c r="AE550" i="6" s="1"/>
  <c r="AC590" i="6"/>
  <c r="AD590" i="6" s="1"/>
  <c r="V590" i="6"/>
  <c r="AE590" i="6" s="1"/>
  <c r="W590" i="6"/>
  <c r="X590" i="6" s="1"/>
  <c r="T590" i="6"/>
  <c r="U590" i="6" s="1"/>
  <c r="T630" i="6"/>
  <c r="U630" i="6" s="1"/>
  <c r="W630" i="6"/>
  <c r="X630" i="6" s="1"/>
  <c r="V630" i="6"/>
  <c r="AE630" i="6" s="1"/>
  <c r="Y630" i="6"/>
  <c r="Z630" i="6" s="1"/>
  <c r="T662" i="6"/>
  <c r="U662" i="6" s="1"/>
  <c r="AC662" i="6"/>
  <c r="AD662" i="6" s="1"/>
  <c r="V662" i="6"/>
  <c r="AE662" i="6" s="1"/>
  <c r="Y662" i="6"/>
  <c r="Z662" i="6" s="1"/>
  <c r="W662" i="6"/>
  <c r="X662" i="6" s="1"/>
  <c r="AC694" i="6"/>
  <c r="AD694" i="6" s="1"/>
  <c r="W694" i="6"/>
  <c r="X694" i="6" s="1"/>
  <c r="V694" i="6"/>
  <c r="AE694" i="6" s="1"/>
  <c r="Y694" i="6"/>
  <c r="Z694" i="6" s="1"/>
  <c r="V726" i="6"/>
  <c r="AE726" i="6" s="1"/>
  <c r="Y726" i="6"/>
  <c r="Z726" i="6" s="1"/>
  <c r="AC726" i="6"/>
  <c r="AD726" i="6" s="1"/>
  <c r="W726" i="6"/>
  <c r="X726" i="6" s="1"/>
  <c r="T726" i="6"/>
  <c r="U726" i="6" s="1"/>
  <c r="AC758" i="6"/>
  <c r="AD758" i="6" s="1"/>
  <c r="T758" i="6"/>
  <c r="U758" i="6" s="1"/>
  <c r="W758" i="6"/>
  <c r="X758" i="6" s="1"/>
  <c r="AC790" i="6"/>
  <c r="AD790" i="6" s="1"/>
  <c r="V790" i="6"/>
  <c r="AE790" i="6" s="1"/>
  <c r="W790" i="6"/>
  <c r="X790" i="6" s="1"/>
  <c r="T830" i="6"/>
  <c r="U830" i="6" s="1"/>
  <c r="AC830" i="6"/>
  <c r="AD830" i="6" s="1"/>
  <c r="V830" i="6"/>
  <c r="AE830" i="6" s="1"/>
  <c r="W830" i="6"/>
  <c r="X830" i="6" s="1"/>
  <c r="AC862" i="6"/>
  <c r="AD862" i="6" s="1"/>
  <c r="V862" i="6"/>
  <c r="AE862" i="6" s="1"/>
  <c r="W862" i="6"/>
  <c r="X862" i="6" s="1"/>
  <c r="T862" i="6"/>
  <c r="U862" i="6" s="1"/>
  <c r="T894" i="6"/>
  <c r="U894" i="6" s="1"/>
  <c r="AC894" i="6"/>
  <c r="AD894" i="6" s="1"/>
  <c r="W894" i="6"/>
  <c r="X894" i="6" s="1"/>
  <c r="Y894" i="6"/>
  <c r="Z894" i="6" s="1"/>
  <c r="AC934" i="6"/>
  <c r="AD934" i="6" s="1"/>
  <c r="W934" i="6"/>
  <c r="X934" i="6" s="1"/>
  <c r="V934" i="6"/>
  <c r="AE934" i="6" s="1"/>
  <c r="AC966" i="6"/>
  <c r="AD966" i="6" s="1"/>
  <c r="W966" i="6"/>
  <c r="V966" i="6"/>
  <c r="AE966" i="6" s="1"/>
  <c r="AC1006" i="6"/>
  <c r="AD1006" i="6" s="1"/>
  <c r="V1006" i="6"/>
  <c r="AE1006" i="6" s="1"/>
  <c r="W1006" i="6"/>
  <c r="X1006" i="6" s="1"/>
  <c r="AC1038" i="6"/>
  <c r="AD1038" i="6" s="1"/>
  <c r="W1038" i="6"/>
  <c r="T1038" i="6"/>
  <c r="U1038" i="6" s="1"/>
  <c r="Y1038" i="6"/>
  <c r="Z1038" i="6" s="1"/>
  <c r="AC1070" i="6"/>
  <c r="AD1070" i="6" s="1"/>
  <c r="V1070" i="6"/>
  <c r="AE1070" i="6" s="1"/>
  <c r="W1070" i="6"/>
  <c r="X1070" i="6" s="1"/>
  <c r="AC1102" i="6"/>
  <c r="AD1102" i="6" s="1"/>
  <c r="W1102" i="6"/>
  <c r="X1102" i="6" s="1"/>
  <c r="V1102" i="6"/>
  <c r="AE1102" i="6" s="1"/>
  <c r="Y1102" i="6"/>
  <c r="Z1102" i="6" s="1"/>
  <c r="T1102" i="6"/>
  <c r="U1102" i="6" s="1"/>
  <c r="T1142" i="6"/>
  <c r="U1142" i="6" s="1"/>
  <c r="V1142" i="6"/>
  <c r="AE1142" i="6" s="1"/>
  <c r="AC1142" i="6"/>
  <c r="AD1142" i="6" s="1"/>
  <c r="T1174" i="6"/>
  <c r="U1174" i="6" s="1"/>
  <c r="AC1174" i="6"/>
  <c r="AD1174" i="6" s="1"/>
  <c r="W1174" i="6"/>
  <c r="X1174" i="6" s="1"/>
  <c r="V1174" i="6"/>
  <c r="AE1174" i="6" s="1"/>
  <c r="V1222" i="6"/>
  <c r="AE1222" i="6" s="1"/>
  <c r="AC1222" i="6"/>
  <c r="AD1222" i="6" s="1"/>
  <c r="T1222" i="6"/>
  <c r="U1222" i="6" s="1"/>
  <c r="Y1222" i="6"/>
  <c r="Z1222" i="6" s="1"/>
  <c r="W1262" i="6"/>
  <c r="X1262" i="6" s="1"/>
  <c r="AC1262" i="6"/>
  <c r="AD1262" i="6" s="1"/>
  <c r="T1262" i="6"/>
  <c r="U1262" i="6" s="1"/>
  <c r="V1262" i="6"/>
  <c r="AE1262" i="6" s="1"/>
  <c r="V1310" i="6"/>
  <c r="AE1310" i="6" s="1"/>
  <c r="T1310" i="6"/>
  <c r="U1310" i="6" s="1"/>
  <c r="AC1310" i="6"/>
  <c r="AD1310" i="6" s="1"/>
  <c r="W1310" i="6"/>
  <c r="X1310" i="6" s="1"/>
  <c r="Y1310" i="6"/>
  <c r="Z1310" i="6" s="1"/>
  <c r="AC1342" i="6"/>
  <c r="AD1342" i="6" s="1"/>
  <c r="T1342" i="6"/>
  <c r="U1342" i="6" s="1"/>
  <c r="V1342" i="6"/>
  <c r="AE1342" i="6" s="1"/>
  <c r="Y1342" i="6"/>
  <c r="Z1342" i="6" s="1"/>
  <c r="W1342" i="6"/>
  <c r="X1342" i="6" s="1"/>
  <c r="V1374" i="6"/>
  <c r="AE1374" i="6" s="1"/>
  <c r="W1374" i="6"/>
  <c r="X1374" i="6" s="1"/>
  <c r="T1374" i="6"/>
  <c r="U1374" i="6" s="1"/>
  <c r="Y1374" i="6"/>
  <c r="AC1414" i="6"/>
  <c r="AD1414" i="6" s="1"/>
  <c r="W1414" i="6"/>
  <c r="X1414" i="6" s="1"/>
  <c r="T1414" i="6"/>
  <c r="U1414" i="6" s="1"/>
  <c r="Y1414" i="6"/>
  <c r="Z1414" i="6" s="1"/>
  <c r="T1446" i="6"/>
  <c r="U1446" i="6" s="1"/>
  <c r="V1446" i="6"/>
  <c r="AE1446" i="6" s="1"/>
  <c r="AC1446" i="6"/>
  <c r="AD1446" i="6" s="1"/>
  <c r="T1486" i="6"/>
  <c r="U1486" i="6" s="1"/>
  <c r="W1486" i="6"/>
  <c r="Y1486" i="6"/>
  <c r="Z1486" i="6" s="1"/>
  <c r="AC1486" i="6"/>
  <c r="AD1486" i="6" s="1"/>
  <c r="AC1566" i="6"/>
  <c r="AD1566" i="6" s="1"/>
  <c r="T1566" i="6"/>
  <c r="U1566" i="6" s="1"/>
  <c r="Y1566" i="6"/>
  <c r="Z1566" i="6" s="1"/>
  <c r="V1566" i="6"/>
  <c r="AE1566" i="6" s="1"/>
  <c r="W1566" i="6"/>
  <c r="X1566" i="6" s="1"/>
  <c r="V1598" i="6"/>
  <c r="AE1598" i="6" s="1"/>
  <c r="Y1598" i="6"/>
  <c r="Z1598" i="6" s="1"/>
  <c r="AC1598" i="6"/>
  <c r="AD1598" i="6" s="1"/>
  <c r="W1598" i="6"/>
  <c r="X1598" i="6" s="1"/>
  <c r="V1646" i="6"/>
  <c r="AE1646" i="6" s="1"/>
  <c r="AC1646" i="6"/>
  <c r="AD1646" i="6" s="1"/>
  <c r="W1646" i="6"/>
  <c r="X1646" i="6" s="1"/>
  <c r="W1678" i="6"/>
  <c r="X1678" i="6" s="1"/>
  <c r="AC1678" i="6"/>
  <c r="AD1678" i="6" s="1"/>
  <c r="V1678" i="6"/>
  <c r="AE1678" i="6" s="1"/>
  <c r="T1678" i="6"/>
  <c r="U1678" i="6" s="1"/>
  <c r="Y1678" i="6"/>
  <c r="Z1678" i="6" s="1"/>
  <c r="AC1710" i="6"/>
  <c r="AD1710" i="6" s="1"/>
  <c r="V1710" i="6"/>
  <c r="AE1710" i="6" s="1"/>
  <c r="T1710" i="6"/>
  <c r="U1710" i="6" s="1"/>
  <c r="W1710" i="6"/>
  <c r="X1710" i="6" s="1"/>
  <c r="T1742" i="6"/>
  <c r="U1742" i="6" s="1"/>
  <c r="W1742" i="6"/>
  <c r="V1742" i="6"/>
  <c r="AE1742" i="6" s="1"/>
  <c r="AC1774" i="6"/>
  <c r="AD1774" i="6" s="1"/>
  <c r="V1774" i="6"/>
  <c r="AE1774" i="6" s="1"/>
  <c r="Y1774" i="6"/>
  <c r="Z1774" i="6" s="1"/>
  <c r="T1774" i="6"/>
  <c r="U1774" i="6" s="1"/>
  <c r="W1774" i="6"/>
  <c r="X1774" i="6" s="1"/>
  <c r="T1830" i="6"/>
  <c r="U1830" i="6" s="1"/>
  <c r="V1830" i="6"/>
  <c r="AE1830" i="6" s="1"/>
  <c r="W1830" i="6"/>
  <c r="X1830" i="6" s="1"/>
  <c r="Y1830" i="6"/>
  <c r="Z1830" i="6" s="1"/>
  <c r="T1862" i="6"/>
  <c r="U1862" i="6" s="1"/>
  <c r="V1862" i="6"/>
  <c r="AE1862" i="6" s="1"/>
  <c r="AC1862" i="6"/>
  <c r="AD1862" i="6" s="1"/>
  <c r="Y1862" i="6"/>
  <c r="Z1862" i="6" s="1"/>
  <c r="W1862" i="6"/>
  <c r="X1862" i="6" s="1"/>
  <c r="T1894" i="6"/>
  <c r="U1894" i="6" s="1"/>
  <c r="AC1894" i="6"/>
  <c r="AD1894" i="6" s="1"/>
  <c r="W1894" i="6"/>
  <c r="X1894" i="6" s="1"/>
  <c r="V1894" i="6"/>
  <c r="AE1894" i="6" s="1"/>
  <c r="Y1894" i="6"/>
  <c r="Z1894" i="6" s="1"/>
  <c r="AC1942" i="6"/>
  <c r="AD1942" i="6" s="1"/>
  <c r="Y1942" i="6"/>
  <c r="Z1942" i="6" s="1"/>
  <c r="V1942" i="6"/>
  <c r="AE1942" i="6" s="1"/>
  <c r="W1942" i="6"/>
  <c r="X1942" i="6" s="1"/>
  <c r="T1942" i="6"/>
  <c r="U1942" i="6" s="1"/>
  <c r="V1982" i="6"/>
  <c r="AE1982" i="6" s="1"/>
  <c r="W1982" i="6"/>
  <c r="X1982" i="6" s="1"/>
  <c r="T1982" i="6"/>
  <c r="U1982" i="6" s="1"/>
  <c r="Y1982" i="6"/>
  <c r="Z1982" i="6" s="1"/>
  <c r="T2014" i="6"/>
  <c r="U2014" i="6" s="1"/>
  <c r="V2014" i="6"/>
  <c r="AE2014" i="6" s="1"/>
  <c r="W2014" i="6"/>
  <c r="X2014" i="6" s="1"/>
  <c r="Y2014" i="6"/>
  <c r="Z2014" i="6" s="1"/>
  <c r="V2015" i="6"/>
  <c r="AE2015" i="6" s="1"/>
  <c r="AC2015" i="6"/>
  <c r="AD2015" i="6" s="1"/>
  <c r="T2015" i="6"/>
  <c r="U2015" i="6" s="1"/>
  <c r="W2015" i="6"/>
  <c r="X2015" i="6" s="1"/>
  <c r="Y2015" i="6"/>
  <c r="Z2015" i="6" s="1"/>
  <c r="AC722" i="6"/>
  <c r="AD722" i="6" s="1"/>
  <c r="T722" i="6"/>
  <c r="U722" i="6" s="1"/>
  <c r="V722" i="6"/>
  <c r="AE722" i="6" s="1"/>
  <c r="V770" i="6"/>
  <c r="AE770" i="6" s="1"/>
  <c r="T770" i="6"/>
  <c r="U770" i="6" s="1"/>
  <c r="W770" i="6"/>
  <c r="X770" i="6" s="1"/>
  <c r="Y770" i="6"/>
  <c r="Z770" i="6" s="1"/>
  <c r="AC770" i="6"/>
  <c r="AD770" i="6" s="1"/>
  <c r="T834" i="6"/>
  <c r="U834" i="6" s="1"/>
  <c r="V834" i="6"/>
  <c r="AE834" i="6" s="1"/>
  <c r="AC834" i="6"/>
  <c r="AD834" i="6" s="1"/>
  <c r="W834" i="6"/>
  <c r="X834" i="6" s="1"/>
  <c r="AC1170" i="6"/>
  <c r="AD1170" i="6" s="1"/>
  <c r="T1170" i="6"/>
  <c r="U1170" i="6" s="1"/>
  <c r="W1170" i="6"/>
  <c r="X1170" i="6" s="1"/>
  <c r="V1170" i="6"/>
  <c r="AE1170" i="6" s="1"/>
  <c r="Y1170" i="6"/>
  <c r="Z1170" i="6" s="1"/>
  <c r="T1250" i="6"/>
  <c r="U1250" i="6" s="1"/>
  <c r="V1250" i="6"/>
  <c r="AE1250" i="6" s="1"/>
  <c r="W1250" i="6"/>
  <c r="X1250" i="6" s="1"/>
  <c r="T1642" i="6"/>
  <c r="U1642" i="6" s="1"/>
  <c r="AC1642" i="6"/>
  <c r="AD1642" i="6" s="1"/>
  <c r="V1642" i="6"/>
  <c r="AE1642" i="6" s="1"/>
  <c r="W1642" i="6"/>
  <c r="X1642" i="6" s="1"/>
  <c r="Y1642" i="6"/>
  <c r="Z1642" i="6" s="1"/>
  <c r="V1714" i="6"/>
  <c r="AE1714" i="6" s="1"/>
  <c r="W1714" i="6"/>
  <c r="X1714" i="6" s="1"/>
  <c r="T1882" i="6"/>
  <c r="U1882" i="6" s="1"/>
  <c r="AC1882" i="6"/>
  <c r="AD1882" i="6" s="1"/>
  <c r="Y1882" i="6"/>
  <c r="Z1882" i="6" s="1"/>
  <c r="V1882" i="6"/>
  <c r="AE1882" i="6" s="1"/>
  <c r="T979" i="6"/>
  <c r="U979" i="6" s="1"/>
  <c r="AC979" i="6"/>
  <c r="AD979" i="6" s="1"/>
  <c r="V979" i="6"/>
  <c r="AE979" i="6" s="1"/>
  <c r="Y979" i="6"/>
  <c r="Z979" i="6" s="1"/>
  <c r="AC1411" i="6"/>
  <c r="AD1411" i="6" s="1"/>
  <c r="V1411" i="6"/>
  <c r="AE1411" i="6" s="1"/>
  <c r="W1411" i="6"/>
  <c r="X1411" i="6" s="1"/>
  <c r="Y1411" i="6"/>
  <c r="Z1411" i="6" s="1"/>
  <c r="T1579" i="6"/>
  <c r="U1579" i="6" s="1"/>
  <c r="AC1579" i="6"/>
  <c r="AD1579" i="6" s="1"/>
  <c r="W1579" i="6"/>
  <c r="X1579" i="6" s="1"/>
  <c r="Y1579" i="6"/>
  <c r="Z1579" i="6" s="1"/>
  <c r="V1579" i="6"/>
  <c r="AE1579" i="6" s="1"/>
  <c r="AC1739" i="6"/>
  <c r="AD1739" i="6" s="1"/>
  <c r="V1739" i="6"/>
  <c r="AE1739" i="6" s="1"/>
  <c r="W1739" i="6"/>
  <c r="X1739" i="6" s="1"/>
  <c r="AC2027" i="6"/>
  <c r="AD2027" i="6" s="1"/>
  <c r="W2027" i="6"/>
  <c r="X2027" i="6" s="1"/>
  <c r="V2027" i="6"/>
  <c r="AE2027" i="6" s="1"/>
  <c r="Y2027" i="6"/>
  <c r="Z2027" i="6" s="1"/>
  <c r="T296" i="6"/>
  <c r="U296" i="6" s="1"/>
  <c r="AC296" i="6"/>
  <c r="AD296" i="6" s="1"/>
  <c r="W296" i="6"/>
  <c r="X296" i="6" s="1"/>
  <c r="V296" i="6"/>
  <c r="AE296" i="6" s="1"/>
  <c r="Y296" i="6"/>
  <c r="Z296" i="6" s="1"/>
  <c r="AC328" i="6"/>
  <c r="AD328" i="6" s="1"/>
  <c r="T328" i="6"/>
  <c r="U328" i="6" s="1"/>
  <c r="W328" i="6"/>
  <c r="X328" i="6" s="1"/>
  <c r="Y328" i="6"/>
  <c r="Z328" i="6" s="1"/>
  <c r="V328" i="6"/>
  <c r="AE328" i="6" s="1"/>
  <c r="AC360" i="6"/>
  <c r="AD360" i="6" s="1"/>
  <c r="T360" i="6"/>
  <c r="U360" i="6" s="1"/>
  <c r="Y360" i="6"/>
  <c r="Z360" i="6" s="1"/>
  <c r="V360" i="6"/>
  <c r="AE360" i="6" s="1"/>
  <c r="AC392" i="6"/>
  <c r="AD392" i="6" s="1"/>
  <c r="T392" i="6"/>
  <c r="U392" i="6" s="1"/>
  <c r="V392" i="6"/>
  <c r="AE392" i="6" s="1"/>
  <c r="W392" i="6"/>
  <c r="X392" i="6" s="1"/>
  <c r="Y392" i="6"/>
  <c r="Z392" i="6" s="1"/>
  <c r="T424" i="6"/>
  <c r="U424" i="6" s="1"/>
  <c r="V424" i="6"/>
  <c r="AE424" i="6" s="1"/>
  <c r="Y424" i="6"/>
  <c r="Z424" i="6" s="1"/>
  <c r="AC456" i="6"/>
  <c r="AD456" i="6" s="1"/>
  <c r="V456" i="6"/>
  <c r="AE456" i="6" s="1"/>
  <c r="W456" i="6"/>
  <c r="X456" i="6" s="1"/>
  <c r="Y456" i="6"/>
  <c r="Z456" i="6" s="1"/>
  <c r="AC488" i="6"/>
  <c r="AD488" i="6" s="1"/>
  <c r="T488" i="6"/>
  <c r="U488" i="6" s="1"/>
  <c r="W488" i="6"/>
  <c r="X488" i="6" s="1"/>
  <c r="V488" i="6"/>
  <c r="AE488" i="6" s="1"/>
  <c r="AC520" i="6"/>
  <c r="AD520" i="6" s="1"/>
  <c r="W520" i="6"/>
  <c r="T520" i="6"/>
  <c r="U520" i="6" s="1"/>
  <c r="V520" i="6"/>
  <c r="AE520" i="6" s="1"/>
  <c r="AC552" i="6"/>
  <c r="AD552" i="6" s="1"/>
  <c r="T552" i="6"/>
  <c r="U552" i="6" s="1"/>
  <c r="V552" i="6"/>
  <c r="AE552" i="6" s="1"/>
  <c r="W552" i="6"/>
  <c r="Y552" i="6"/>
  <c r="Z552" i="6" s="1"/>
  <c r="AC584" i="6"/>
  <c r="AD584" i="6" s="1"/>
  <c r="Y584" i="6"/>
  <c r="Z584" i="6" s="1"/>
  <c r="W584" i="6"/>
  <c r="X584" i="6" s="1"/>
  <c r="T584" i="6"/>
  <c r="U584" i="6" s="1"/>
  <c r="V584" i="6"/>
  <c r="AE584" i="6" s="1"/>
  <c r="AC616" i="6"/>
  <c r="AD616" i="6" s="1"/>
  <c r="V616" i="6"/>
  <c r="AE616" i="6" s="1"/>
  <c r="T616" i="6"/>
  <c r="U616" i="6" s="1"/>
  <c r="AC648" i="6"/>
  <c r="AD648" i="6" s="1"/>
  <c r="T648" i="6"/>
  <c r="U648" i="6" s="1"/>
  <c r="V648" i="6"/>
  <c r="AE648" i="6" s="1"/>
  <c r="W648" i="6"/>
  <c r="X648" i="6" s="1"/>
  <c r="Y648" i="6"/>
  <c r="Z648" i="6" s="1"/>
  <c r="AC688" i="6"/>
  <c r="AD688" i="6" s="1"/>
  <c r="T688" i="6"/>
  <c r="U688" i="6" s="1"/>
  <c r="V688" i="6"/>
  <c r="AE688" i="6" s="1"/>
  <c r="W688" i="6"/>
  <c r="V720" i="6"/>
  <c r="AE720" i="6" s="1"/>
  <c r="T720" i="6"/>
  <c r="U720" i="6" s="1"/>
  <c r="AC720" i="6"/>
  <c r="AD720" i="6" s="1"/>
  <c r="W720" i="6"/>
  <c r="X720" i="6" s="1"/>
  <c r="Y720" i="6"/>
  <c r="Z720" i="6" s="1"/>
  <c r="AC752" i="6"/>
  <c r="AD752" i="6" s="1"/>
  <c r="V752" i="6"/>
  <c r="AE752" i="6" s="1"/>
  <c r="T752" i="6"/>
  <c r="U752" i="6" s="1"/>
  <c r="Y752" i="6"/>
  <c r="Z752" i="6" s="1"/>
  <c r="W752" i="6"/>
  <c r="X752" i="6" s="1"/>
  <c r="AC784" i="6"/>
  <c r="AD784" i="6" s="1"/>
  <c r="T784" i="6"/>
  <c r="U784" i="6" s="1"/>
  <c r="V784" i="6"/>
  <c r="AE784" i="6" s="1"/>
  <c r="Y784" i="6"/>
  <c r="Z784" i="6" s="1"/>
  <c r="W784" i="6"/>
  <c r="X784" i="6" s="1"/>
  <c r="AC816" i="6"/>
  <c r="AD816" i="6" s="1"/>
  <c r="T816" i="6"/>
  <c r="U816" i="6" s="1"/>
  <c r="W816" i="6"/>
  <c r="X816" i="6" s="1"/>
  <c r="V816" i="6"/>
  <c r="AE816" i="6" s="1"/>
  <c r="T856" i="6"/>
  <c r="U856" i="6" s="1"/>
  <c r="V856" i="6"/>
  <c r="AE856" i="6" s="1"/>
  <c r="W856" i="6"/>
  <c r="X856" i="6" s="1"/>
  <c r="AC856" i="6"/>
  <c r="AD856" i="6" s="1"/>
  <c r="AC888" i="6"/>
  <c r="AD888" i="6" s="1"/>
  <c r="T888" i="6"/>
  <c r="U888" i="6" s="1"/>
  <c r="Y888" i="6"/>
  <c r="Z888" i="6" s="1"/>
  <c r="W888" i="6"/>
  <c r="X888" i="6" s="1"/>
  <c r="T920" i="6"/>
  <c r="U920" i="6" s="1"/>
  <c r="W920" i="6"/>
  <c r="X920" i="6" s="1"/>
  <c r="AC920" i="6"/>
  <c r="V920" i="6"/>
  <c r="AE920" i="6" s="1"/>
  <c r="AC952" i="6"/>
  <c r="AD952" i="6" s="1"/>
  <c r="V952" i="6"/>
  <c r="AE952" i="6" s="1"/>
  <c r="W952" i="6"/>
  <c r="X952" i="6" s="1"/>
  <c r="T952" i="6"/>
  <c r="U952" i="6" s="1"/>
  <c r="Y952" i="6"/>
  <c r="T984" i="6"/>
  <c r="U984" i="6" s="1"/>
  <c r="V984" i="6"/>
  <c r="AE984" i="6" s="1"/>
  <c r="Y984" i="6"/>
  <c r="Z984" i="6" s="1"/>
  <c r="AC984" i="6"/>
  <c r="AD984" i="6" s="1"/>
  <c r="W984" i="6"/>
  <c r="X984" i="6" s="1"/>
  <c r="AC1016" i="6"/>
  <c r="AD1016" i="6" s="1"/>
  <c r="T1016" i="6"/>
  <c r="U1016" i="6" s="1"/>
  <c r="V1016" i="6"/>
  <c r="AE1016" i="6" s="1"/>
  <c r="W1016" i="6"/>
  <c r="X1016" i="6" s="1"/>
  <c r="Y1016" i="6"/>
  <c r="AC1048" i="6"/>
  <c r="AD1048" i="6" s="1"/>
  <c r="W1048" i="6"/>
  <c r="X1048" i="6" s="1"/>
  <c r="V1048" i="6"/>
  <c r="AE1048" i="6" s="1"/>
  <c r="Y1048" i="6"/>
  <c r="Z1048" i="6" s="1"/>
  <c r="T1048" i="6"/>
  <c r="U1048" i="6" s="1"/>
  <c r="W1080" i="6"/>
  <c r="X1080" i="6" s="1"/>
  <c r="V1080" i="6"/>
  <c r="AE1080" i="6" s="1"/>
  <c r="T1080" i="6"/>
  <c r="U1080" i="6" s="1"/>
  <c r="AC1080" i="6"/>
  <c r="AD1080" i="6" s="1"/>
  <c r="Y1080" i="6"/>
  <c r="Z1080" i="6" s="1"/>
  <c r="AC1112" i="6"/>
  <c r="AD1112" i="6" s="1"/>
  <c r="V1112" i="6"/>
  <c r="AE1112" i="6" s="1"/>
  <c r="W1112" i="6"/>
  <c r="X1112" i="6" s="1"/>
  <c r="Y1112" i="6"/>
  <c r="Z1112" i="6" s="1"/>
  <c r="V1144" i="6"/>
  <c r="AE1144" i="6" s="1"/>
  <c r="AC1144" i="6"/>
  <c r="AD1144" i="6" s="1"/>
  <c r="T1144" i="6"/>
  <c r="U1144" i="6" s="1"/>
  <c r="Y1144" i="6"/>
  <c r="Z1144" i="6" s="1"/>
  <c r="W1144" i="6"/>
  <c r="X1144" i="6" s="1"/>
  <c r="AC1184" i="6"/>
  <c r="AD1184" i="6" s="1"/>
  <c r="W1184" i="6"/>
  <c r="X1184" i="6" s="1"/>
  <c r="V1184" i="6"/>
  <c r="AE1184" i="6" s="1"/>
  <c r="T1184" i="6"/>
  <c r="U1184" i="6" s="1"/>
  <c r="Y1184" i="6"/>
  <c r="Z1184" i="6" s="1"/>
  <c r="AC1216" i="6"/>
  <c r="AD1216" i="6" s="1"/>
  <c r="T1216" i="6"/>
  <c r="U1216" i="6" s="1"/>
  <c r="V1216" i="6"/>
  <c r="AE1216" i="6" s="1"/>
  <c r="W1216" i="6"/>
  <c r="X1216" i="6" s="1"/>
  <c r="AC1256" i="6"/>
  <c r="AD1256" i="6" s="1"/>
  <c r="T1256" i="6"/>
  <c r="U1256" i="6" s="1"/>
  <c r="Y1256" i="6"/>
  <c r="Z1256" i="6" s="1"/>
  <c r="W1256" i="6"/>
  <c r="V1256" i="6"/>
  <c r="AE1256" i="6" s="1"/>
  <c r="AC1296" i="6"/>
  <c r="AD1296" i="6" s="1"/>
  <c r="V1296" i="6"/>
  <c r="AE1296" i="6" s="1"/>
  <c r="Y1296" i="6"/>
  <c r="Z1296" i="6" s="1"/>
  <c r="W1296" i="6"/>
  <c r="X1296" i="6" s="1"/>
  <c r="T1296" i="6"/>
  <c r="U1296" i="6" s="1"/>
  <c r="T1328" i="6"/>
  <c r="U1328" i="6" s="1"/>
  <c r="V1328" i="6"/>
  <c r="AE1328" i="6" s="1"/>
  <c r="Y1328" i="6"/>
  <c r="Z1328" i="6" s="1"/>
  <c r="W1328" i="6"/>
  <c r="X1328" i="6" s="1"/>
  <c r="AC1360" i="6"/>
  <c r="AD1360" i="6" s="1"/>
  <c r="V1360" i="6"/>
  <c r="AE1360" i="6" s="1"/>
  <c r="T1360" i="6"/>
  <c r="U1360" i="6" s="1"/>
  <c r="Y1360" i="6"/>
  <c r="Z1360" i="6" s="1"/>
  <c r="AC1392" i="6"/>
  <c r="AD1392" i="6" s="1"/>
  <c r="Y1392" i="6"/>
  <c r="Z1392" i="6" s="1"/>
  <c r="W1392" i="6"/>
  <c r="T1392" i="6"/>
  <c r="U1392" i="6" s="1"/>
  <c r="AC1432" i="6"/>
  <c r="AD1432" i="6" s="1"/>
  <c r="T1432" i="6"/>
  <c r="U1432" i="6" s="1"/>
  <c r="V1432" i="6"/>
  <c r="AE1432" i="6" s="1"/>
  <c r="W1432" i="6"/>
  <c r="X1432" i="6" s="1"/>
  <c r="W1464" i="6"/>
  <c r="X1464" i="6" s="1"/>
  <c r="V1464" i="6"/>
  <c r="AE1464" i="6" s="1"/>
  <c r="AC1464" i="6"/>
  <c r="AD1464" i="6" s="1"/>
  <c r="T1464" i="6"/>
  <c r="U1464" i="6" s="1"/>
  <c r="Y1464" i="6"/>
  <c r="Z1464" i="6" s="1"/>
  <c r="AC1496" i="6"/>
  <c r="AD1496" i="6" s="1"/>
  <c r="T1496" i="6"/>
  <c r="U1496" i="6" s="1"/>
  <c r="W1496" i="6"/>
  <c r="X1496" i="6" s="1"/>
  <c r="Y1496" i="6"/>
  <c r="Z1496" i="6" s="1"/>
  <c r="V1496" i="6"/>
  <c r="AE1496" i="6" s="1"/>
  <c r="AC1536" i="6"/>
  <c r="AD1536" i="6" s="1"/>
  <c r="T1536" i="6"/>
  <c r="U1536" i="6" s="1"/>
  <c r="V1536" i="6"/>
  <c r="AE1536" i="6" s="1"/>
  <c r="W1536" i="6"/>
  <c r="X1536" i="6" s="1"/>
  <c r="V1568" i="6"/>
  <c r="AE1568" i="6" s="1"/>
  <c r="W1568" i="6"/>
  <c r="X1568" i="6" s="1"/>
  <c r="AC1568" i="6"/>
  <c r="AD1568" i="6" s="1"/>
  <c r="Y1568" i="6"/>
  <c r="Z1568" i="6" s="1"/>
  <c r="AC1600" i="6"/>
  <c r="AD1600" i="6" s="1"/>
  <c r="V1600" i="6"/>
  <c r="AE1600" i="6" s="1"/>
  <c r="W1600" i="6"/>
  <c r="X1600" i="6" s="1"/>
  <c r="T1600" i="6"/>
  <c r="U1600" i="6" s="1"/>
  <c r="Y1600" i="6"/>
  <c r="Z1600" i="6" s="1"/>
  <c r="T1632" i="6"/>
  <c r="U1632" i="6" s="1"/>
  <c r="AC1632" i="6"/>
  <c r="AD1632" i="6" s="1"/>
  <c r="V1632" i="6"/>
  <c r="AE1632" i="6" s="1"/>
  <c r="W1632" i="6"/>
  <c r="X1632" i="6" s="1"/>
  <c r="Y1632" i="6"/>
  <c r="Z1632" i="6" s="1"/>
  <c r="AC1672" i="6"/>
  <c r="AD1672" i="6" s="1"/>
  <c r="T1672" i="6"/>
  <c r="U1672" i="6" s="1"/>
  <c r="Y1672" i="6"/>
  <c r="Z1672" i="6" s="1"/>
  <c r="W1672" i="6"/>
  <c r="X1672" i="6" s="1"/>
  <c r="AC1712" i="6"/>
  <c r="AD1712" i="6" s="1"/>
  <c r="V1712" i="6"/>
  <c r="AE1712" i="6" s="1"/>
  <c r="T1712" i="6"/>
  <c r="U1712" i="6" s="1"/>
  <c r="W1712" i="6"/>
  <c r="V1744" i="6"/>
  <c r="AE1744" i="6" s="1"/>
  <c r="T1744" i="6"/>
  <c r="U1744" i="6" s="1"/>
  <c r="W1744" i="6"/>
  <c r="X1744" i="6" s="1"/>
  <c r="AC1784" i="6"/>
  <c r="AD1784" i="6" s="1"/>
  <c r="T1784" i="6"/>
  <c r="U1784" i="6" s="1"/>
  <c r="V1784" i="6"/>
  <c r="AE1784" i="6" s="1"/>
  <c r="W1784" i="6"/>
  <c r="X1784" i="6" s="1"/>
  <c r="Y1784" i="6"/>
  <c r="Z1784" i="6" s="1"/>
  <c r="W1856" i="6"/>
  <c r="X1856" i="6" s="1"/>
  <c r="V1856" i="6"/>
  <c r="AE1856" i="6" s="1"/>
  <c r="T1856" i="6"/>
  <c r="U1856" i="6" s="1"/>
  <c r="AC1856" i="6"/>
  <c r="AD1856" i="6" s="1"/>
  <c r="Y1856" i="6"/>
  <c r="Z1856" i="6" s="1"/>
  <c r="AC1912" i="6"/>
  <c r="AD1912" i="6" s="1"/>
  <c r="V1912" i="6"/>
  <c r="AE1912" i="6" s="1"/>
  <c r="T1912" i="6"/>
  <c r="U1912" i="6" s="1"/>
  <c r="W1912" i="6"/>
  <c r="X1912" i="6" s="1"/>
  <c r="Y1912" i="6"/>
  <c r="Z1912" i="6" s="1"/>
  <c r="V1968" i="6"/>
  <c r="AE1968" i="6" s="1"/>
  <c r="Y1968" i="6"/>
  <c r="Z1968" i="6" s="1"/>
  <c r="T1968" i="6"/>
  <c r="U1968" i="6" s="1"/>
  <c r="AC1968" i="6"/>
  <c r="AD1968" i="6" s="1"/>
  <c r="W1968" i="6"/>
  <c r="X1968" i="6" s="1"/>
  <c r="AC2008" i="6"/>
  <c r="AD2008" i="6" s="1"/>
  <c r="T2008" i="6"/>
  <c r="U2008" i="6" s="1"/>
  <c r="W2008" i="6"/>
  <c r="X2008" i="6" s="1"/>
  <c r="V2008" i="6"/>
  <c r="AE2008" i="6" s="1"/>
  <c r="Y2008" i="6"/>
  <c r="Z2008" i="6" s="1"/>
  <c r="T369" i="6"/>
  <c r="U369" i="6" s="1"/>
  <c r="V369" i="6"/>
  <c r="AE369" i="6" s="1"/>
  <c r="AC369" i="6"/>
  <c r="AD369" i="6" s="1"/>
  <c r="Y433" i="6"/>
  <c r="AC433" i="6"/>
  <c r="AD433" i="6" s="1"/>
  <c r="V433" i="6"/>
  <c r="AE433" i="6" s="1"/>
  <c r="W433" i="6"/>
  <c r="X433" i="6" s="1"/>
  <c r="AC465" i="6"/>
  <c r="AD465" i="6" s="1"/>
  <c r="V465" i="6"/>
  <c r="AE465" i="6" s="1"/>
  <c r="T465" i="6"/>
  <c r="U465" i="6" s="1"/>
  <c r="W465" i="6"/>
  <c r="X465" i="6" s="1"/>
  <c r="Y465" i="6"/>
  <c r="Z465" i="6" s="1"/>
  <c r="AC497" i="6"/>
  <c r="AD497" i="6" s="1"/>
  <c r="T497" i="6"/>
  <c r="U497" i="6" s="1"/>
  <c r="Y497" i="6"/>
  <c r="Z497" i="6" s="1"/>
  <c r="V497" i="6"/>
  <c r="AE497" i="6" s="1"/>
  <c r="W497" i="6"/>
  <c r="X497" i="6" s="1"/>
  <c r="W529" i="6"/>
  <c r="X529" i="6" s="1"/>
  <c r="V529" i="6"/>
  <c r="AE529" i="6" s="1"/>
  <c r="AC529" i="6"/>
  <c r="AD529" i="6" s="1"/>
  <c r="Y529" i="6"/>
  <c r="Z529" i="6" s="1"/>
  <c r="T529" i="6"/>
  <c r="U529" i="6" s="1"/>
  <c r="AC569" i="6"/>
  <c r="AD569" i="6" s="1"/>
  <c r="V569" i="6"/>
  <c r="AE569" i="6" s="1"/>
  <c r="W569" i="6"/>
  <c r="X569" i="6" s="1"/>
  <c r="Y569" i="6"/>
  <c r="Z569" i="6" s="1"/>
  <c r="T601" i="6"/>
  <c r="U601" i="6" s="1"/>
  <c r="V601" i="6"/>
  <c r="AE601" i="6" s="1"/>
  <c r="AC601" i="6"/>
  <c r="AD601" i="6" s="1"/>
  <c r="W601" i="6"/>
  <c r="X601" i="6" s="1"/>
  <c r="Y601" i="6"/>
  <c r="Z601" i="6" s="1"/>
  <c r="T633" i="6"/>
  <c r="U633" i="6" s="1"/>
  <c r="V633" i="6"/>
  <c r="AE633" i="6" s="1"/>
  <c r="AC633" i="6"/>
  <c r="AD633" i="6" s="1"/>
  <c r="W633" i="6"/>
  <c r="W665" i="6"/>
  <c r="X665" i="6" s="1"/>
  <c r="V665" i="6"/>
  <c r="AE665" i="6" s="1"/>
  <c r="AC665" i="6"/>
  <c r="AD665" i="6" s="1"/>
  <c r="T665" i="6"/>
  <c r="U665" i="6" s="1"/>
  <c r="AC697" i="6"/>
  <c r="AD697" i="6" s="1"/>
  <c r="V697" i="6"/>
  <c r="AE697" i="6" s="1"/>
  <c r="W697" i="6"/>
  <c r="X697" i="6" s="1"/>
  <c r="Y697" i="6"/>
  <c r="Z697" i="6" s="1"/>
  <c r="T697" i="6"/>
  <c r="U697" i="6" s="1"/>
  <c r="T737" i="6"/>
  <c r="U737" i="6" s="1"/>
  <c r="AC737" i="6"/>
  <c r="AD737" i="6" s="1"/>
  <c r="W737" i="6"/>
  <c r="X737" i="6" s="1"/>
  <c r="V737" i="6"/>
  <c r="AE737" i="6" s="1"/>
  <c r="V769" i="6"/>
  <c r="AE769" i="6" s="1"/>
  <c r="T769" i="6"/>
  <c r="U769" i="6" s="1"/>
  <c r="Y769" i="6"/>
  <c r="Z769" i="6" s="1"/>
  <c r="W801" i="6"/>
  <c r="X801" i="6" s="1"/>
  <c r="AC801" i="6"/>
  <c r="AD801" i="6" s="1"/>
  <c r="T801" i="6"/>
  <c r="U801" i="6" s="1"/>
  <c r="V801" i="6"/>
  <c r="AE801" i="6" s="1"/>
  <c r="V833" i="6"/>
  <c r="AE833" i="6" s="1"/>
  <c r="W833" i="6"/>
  <c r="X833" i="6" s="1"/>
  <c r="AC833" i="6"/>
  <c r="AD833" i="6" s="1"/>
  <c r="T833" i="6"/>
  <c r="U833" i="6" s="1"/>
  <c r="Y833" i="6"/>
  <c r="Z833" i="6" s="1"/>
  <c r="V865" i="6"/>
  <c r="AE865" i="6" s="1"/>
  <c r="T865" i="6"/>
  <c r="U865" i="6" s="1"/>
  <c r="AC865" i="6"/>
  <c r="AD865" i="6" s="1"/>
  <c r="Y865" i="6"/>
  <c r="Z865" i="6" s="1"/>
  <c r="AC929" i="6"/>
  <c r="AD929" i="6" s="1"/>
  <c r="W929" i="6"/>
  <c r="X929" i="6" s="1"/>
  <c r="T929" i="6"/>
  <c r="U929" i="6" s="1"/>
  <c r="V929" i="6"/>
  <c r="AE929" i="6" s="1"/>
  <c r="W961" i="6"/>
  <c r="X961" i="6" s="1"/>
  <c r="T961" i="6"/>
  <c r="U961" i="6" s="1"/>
  <c r="V961" i="6"/>
  <c r="AE961" i="6" s="1"/>
  <c r="AC961" i="6"/>
  <c r="AD961" i="6" s="1"/>
  <c r="Y961" i="6"/>
  <c r="Z961" i="6" s="1"/>
  <c r="W1001" i="6"/>
  <c r="X1001" i="6" s="1"/>
  <c r="V1001" i="6"/>
  <c r="AE1001" i="6" s="1"/>
  <c r="AC1001" i="6"/>
  <c r="AD1001" i="6" s="1"/>
  <c r="AC1033" i="6"/>
  <c r="AD1033" i="6" s="1"/>
  <c r="T1033" i="6"/>
  <c r="U1033" i="6" s="1"/>
  <c r="V1033" i="6"/>
  <c r="AE1033" i="6" s="1"/>
  <c r="Y1033" i="6"/>
  <c r="Z1033" i="6" s="1"/>
  <c r="W1033" i="6"/>
  <c r="X1033" i="6" s="1"/>
  <c r="T1065" i="6"/>
  <c r="U1065" i="6" s="1"/>
  <c r="Y1065" i="6"/>
  <c r="T1097" i="6"/>
  <c r="U1097" i="6" s="1"/>
  <c r="W1097" i="6"/>
  <c r="X1097" i="6" s="1"/>
  <c r="AC1097" i="6"/>
  <c r="AD1097" i="6" s="1"/>
  <c r="V1097" i="6"/>
  <c r="AE1097" i="6" s="1"/>
  <c r="AC1129" i="6"/>
  <c r="AD1129" i="6" s="1"/>
  <c r="V1129" i="6"/>
  <c r="AE1129" i="6" s="1"/>
  <c r="T1129" i="6"/>
  <c r="U1129" i="6" s="1"/>
  <c r="W1129" i="6"/>
  <c r="X1129" i="6" s="1"/>
  <c r="Y1129" i="6"/>
  <c r="Z1129" i="6" s="1"/>
  <c r="AC1161" i="6"/>
  <c r="AD1161" i="6" s="1"/>
  <c r="T1161" i="6"/>
  <c r="U1161" i="6" s="1"/>
  <c r="Y1161" i="6"/>
  <c r="Z1161" i="6" s="1"/>
  <c r="W1161" i="6"/>
  <c r="X1161" i="6" s="1"/>
  <c r="AC1193" i="6"/>
  <c r="AD1193" i="6" s="1"/>
  <c r="W1193" i="6"/>
  <c r="X1193" i="6" s="1"/>
  <c r="V1193" i="6"/>
  <c r="AE1193" i="6" s="1"/>
  <c r="T1193" i="6"/>
  <c r="U1193" i="6" s="1"/>
  <c r="Y1193" i="6"/>
  <c r="Z1193" i="6" s="1"/>
  <c r="W1225" i="6"/>
  <c r="X1225" i="6" s="1"/>
  <c r="AC1225" i="6"/>
  <c r="AD1225" i="6" s="1"/>
  <c r="V1225" i="6"/>
  <c r="AE1225" i="6" s="1"/>
  <c r="Y1225" i="6"/>
  <c r="Z1225" i="6" s="1"/>
  <c r="T1225" i="6"/>
  <c r="U1225" i="6" s="1"/>
  <c r="V1257" i="6"/>
  <c r="AE1257" i="6" s="1"/>
  <c r="AC1257" i="6"/>
  <c r="AD1257" i="6" s="1"/>
  <c r="T1257" i="6"/>
  <c r="U1257" i="6" s="1"/>
  <c r="V1297" i="6"/>
  <c r="AE1297" i="6" s="1"/>
  <c r="W1297" i="6"/>
  <c r="X1297" i="6" s="1"/>
  <c r="AC1297" i="6"/>
  <c r="AD1297" i="6" s="1"/>
  <c r="Y1297" i="6"/>
  <c r="Z1297" i="6" s="1"/>
  <c r="T1329" i="6"/>
  <c r="U1329" i="6" s="1"/>
  <c r="V1329" i="6"/>
  <c r="AE1329" i="6" s="1"/>
  <c r="AC1329" i="6"/>
  <c r="AD1329" i="6" s="1"/>
  <c r="Y1329" i="6"/>
  <c r="Z1329" i="6" s="1"/>
  <c r="W1329" i="6"/>
  <c r="X1329" i="6" s="1"/>
  <c r="V1361" i="6"/>
  <c r="AE1361" i="6" s="1"/>
  <c r="AC1361" i="6"/>
  <c r="AD1361" i="6" s="1"/>
  <c r="T1361" i="6"/>
  <c r="U1361" i="6" s="1"/>
  <c r="W1361" i="6"/>
  <c r="X1361" i="6" s="1"/>
  <c r="AC1393" i="6"/>
  <c r="AD1393" i="6" s="1"/>
  <c r="W1393" i="6"/>
  <c r="X1393" i="6" s="1"/>
  <c r="Y1393" i="6"/>
  <c r="Z1393" i="6" s="1"/>
  <c r="T1393" i="6"/>
  <c r="U1393" i="6" s="1"/>
  <c r="V1393" i="6"/>
  <c r="AE1393" i="6" s="1"/>
  <c r="AC1425" i="6"/>
  <c r="AD1425" i="6" s="1"/>
  <c r="V1425" i="6"/>
  <c r="AE1425" i="6" s="1"/>
  <c r="AC1473" i="6"/>
  <c r="AD1473" i="6" s="1"/>
  <c r="V1473" i="6"/>
  <c r="AE1473" i="6" s="1"/>
  <c r="W1473" i="6"/>
  <c r="X1473" i="6" s="1"/>
  <c r="Y1473" i="6"/>
  <c r="Z1473" i="6" s="1"/>
  <c r="T1473" i="6"/>
  <c r="U1473" i="6" s="1"/>
  <c r="T1505" i="6"/>
  <c r="U1505" i="6" s="1"/>
  <c r="V1505" i="6"/>
  <c r="AE1505" i="6" s="1"/>
  <c r="W1505" i="6"/>
  <c r="X1505" i="6" s="1"/>
  <c r="Y1505" i="6"/>
  <c r="Z1505" i="6" s="1"/>
  <c r="AC1505" i="6"/>
  <c r="AD1505" i="6" s="1"/>
  <c r="T1545" i="6"/>
  <c r="U1545" i="6" s="1"/>
  <c r="AC1545" i="6"/>
  <c r="AD1545" i="6" s="1"/>
  <c r="V1545" i="6"/>
  <c r="AE1545" i="6" s="1"/>
  <c r="W1545" i="6"/>
  <c r="X1545" i="6" s="1"/>
  <c r="T1577" i="6"/>
  <c r="U1577" i="6" s="1"/>
  <c r="V1577" i="6"/>
  <c r="AE1577" i="6" s="1"/>
  <c r="W1577" i="6"/>
  <c r="X1577" i="6" s="1"/>
  <c r="Y1577" i="6"/>
  <c r="Z1577" i="6" s="1"/>
  <c r="AC1577" i="6"/>
  <c r="AD1577" i="6" s="1"/>
  <c r="T1617" i="6"/>
  <c r="U1617" i="6" s="1"/>
  <c r="AC1617" i="6"/>
  <c r="AD1617" i="6" s="1"/>
  <c r="V1617" i="6"/>
  <c r="AE1617" i="6" s="1"/>
  <c r="W1617" i="6"/>
  <c r="X1617" i="6" s="1"/>
  <c r="AC1657" i="6"/>
  <c r="AD1657" i="6" s="1"/>
  <c r="T1657" i="6"/>
  <c r="U1657" i="6" s="1"/>
  <c r="V1657" i="6"/>
  <c r="AE1657" i="6" s="1"/>
  <c r="W1657" i="6"/>
  <c r="X1657" i="6" s="1"/>
  <c r="Y1657" i="6"/>
  <c r="Z1657" i="6" s="1"/>
  <c r="AC1697" i="6"/>
  <c r="AD1697" i="6" s="1"/>
  <c r="V1697" i="6"/>
  <c r="AE1697" i="6" s="1"/>
  <c r="T1697" i="6"/>
  <c r="U1697" i="6" s="1"/>
  <c r="Y1697" i="6"/>
  <c r="Z1697" i="6" s="1"/>
  <c r="W1697" i="6"/>
  <c r="X1697" i="6" s="1"/>
  <c r="V1761" i="6"/>
  <c r="AE1761" i="6" s="1"/>
  <c r="W1761" i="6"/>
  <c r="X1761" i="6" s="1"/>
  <c r="T1761" i="6"/>
  <c r="U1761" i="6" s="1"/>
  <c r="AC1761" i="6"/>
  <c r="AD1761" i="6" s="1"/>
  <c r="Y1761" i="6"/>
  <c r="Z1761" i="6" s="1"/>
  <c r="AC1849" i="6"/>
  <c r="AD1849" i="6" s="1"/>
  <c r="V1849" i="6"/>
  <c r="AE1849" i="6" s="1"/>
  <c r="W1849" i="6"/>
  <c r="X1849" i="6" s="1"/>
  <c r="Y1849" i="6"/>
  <c r="Z1849" i="6" s="1"/>
  <c r="T1849" i="6"/>
  <c r="U1849" i="6" s="1"/>
  <c r="W1881" i="6"/>
  <c r="X1881" i="6" s="1"/>
  <c r="Y1881" i="6"/>
  <c r="AC1881" i="6"/>
  <c r="AD1881" i="6" s="1"/>
  <c r="T1881" i="6"/>
  <c r="U1881" i="6" s="1"/>
  <c r="W1961" i="6"/>
  <c r="X1961" i="6" s="1"/>
  <c r="Y1961" i="6"/>
  <c r="T1961" i="6"/>
  <c r="U1961" i="6" s="1"/>
  <c r="AC1961" i="6"/>
  <c r="AD1961" i="6" s="1"/>
  <c r="AC2033" i="6"/>
  <c r="AD2033" i="6" s="1"/>
  <c r="T2033" i="6"/>
  <c r="U2033" i="6" s="1"/>
  <c r="Y2033" i="6"/>
  <c r="Z2033" i="6" s="1"/>
  <c r="V2033" i="6"/>
  <c r="AE2033" i="6" s="1"/>
  <c r="AC1498" i="6"/>
  <c r="AD1498" i="6" s="1"/>
  <c r="T1498" i="6"/>
  <c r="U1498" i="6" s="1"/>
  <c r="V1498" i="6"/>
  <c r="AE1498" i="6" s="1"/>
  <c r="Y1498" i="6"/>
  <c r="Z1498" i="6" s="1"/>
  <c r="W1498" i="6"/>
  <c r="X1498" i="6" s="1"/>
  <c r="V1277" i="6"/>
  <c r="AE1277" i="6" s="1"/>
  <c r="T1277" i="6"/>
  <c r="U1277" i="6" s="1"/>
  <c r="Y1277" i="6"/>
  <c r="Z1277" i="6" s="1"/>
  <c r="W1277" i="6"/>
  <c r="X1277" i="6" s="1"/>
  <c r="AC1277" i="6"/>
  <c r="AD1277" i="6" s="1"/>
  <c r="Y230" i="6"/>
  <c r="Z230" i="6" s="1"/>
  <c r="Y198" i="6"/>
  <c r="Z198" i="6" s="1"/>
  <c r="Y104" i="6"/>
  <c r="Z104" i="6" s="1"/>
  <c r="Y60" i="6"/>
  <c r="Z60" i="6" s="1"/>
  <c r="Y252" i="6"/>
  <c r="Z252" i="6" s="1"/>
  <c r="Y758" i="6"/>
  <c r="Z758" i="6" s="1"/>
  <c r="Y388" i="6"/>
  <c r="Z388" i="6" s="1"/>
  <c r="Y856" i="6"/>
  <c r="Z856" i="6" s="1"/>
  <c r="Y1216" i="6"/>
  <c r="Y737" i="6"/>
  <c r="Z737" i="6" s="1"/>
  <c r="Y1244" i="6"/>
  <c r="Z1244" i="6" s="1"/>
  <c r="Y790" i="6"/>
  <c r="Z790" i="6" s="1"/>
  <c r="Y934" i="6"/>
  <c r="Z934" i="6" s="1"/>
  <c r="V1486" i="6"/>
  <c r="AE1486" i="6" s="1"/>
  <c r="V1065" i="6"/>
  <c r="AE1065" i="6" s="1"/>
  <c r="T433" i="6"/>
  <c r="U433" i="6" s="1"/>
  <c r="Y124" i="6"/>
  <c r="Z124" i="6" s="1"/>
  <c r="Y30" i="6"/>
  <c r="Z30" i="6" s="1"/>
  <c r="Y166" i="6"/>
  <c r="Z166" i="6" s="1"/>
  <c r="Y72" i="6"/>
  <c r="Z72" i="6" s="1"/>
  <c r="Y264" i="6"/>
  <c r="Z264" i="6" s="1"/>
  <c r="Y590" i="6"/>
  <c r="Y633" i="6"/>
  <c r="Z633" i="6" s="1"/>
  <c r="Y1617" i="6"/>
  <c r="Z1617" i="6" s="1"/>
  <c r="Y1714" i="6"/>
  <c r="Z1714" i="6" s="1"/>
  <c r="Y1860" i="6"/>
  <c r="Z1860" i="6" s="1"/>
  <c r="W865" i="6"/>
  <c r="X865" i="6" s="1"/>
  <c r="V1881" i="6"/>
  <c r="AE1881" i="6" s="1"/>
  <c r="AC769" i="6"/>
  <c r="AD769" i="6" s="1"/>
  <c r="Y136" i="6"/>
  <c r="Z136" i="6" s="1"/>
  <c r="Y1646" i="6"/>
  <c r="Z1646" i="6" s="1"/>
  <c r="Y688" i="6"/>
  <c r="Z688" i="6" s="1"/>
  <c r="Y1536" i="6"/>
  <c r="Y966" i="6"/>
  <c r="Z966" i="6" s="1"/>
  <c r="Y920" i="6"/>
  <c r="Z920" i="6" s="1"/>
  <c r="Y369" i="6"/>
  <c r="Z369" i="6" s="1"/>
  <c r="Y1425" i="6"/>
  <c r="Z1425" i="6" s="1"/>
  <c r="Y816" i="6"/>
  <c r="Z816" i="6" s="1"/>
  <c r="W424" i="6"/>
  <c r="X424" i="6" s="1"/>
  <c r="W979" i="6"/>
  <c r="X979" i="6" s="1"/>
  <c r="W1142" i="6"/>
  <c r="X1142" i="6" s="1"/>
  <c r="V888" i="6"/>
  <c r="AE888" i="6" s="1"/>
  <c r="V136" i="6"/>
  <c r="AE136" i="6" s="1"/>
  <c r="T456" i="6"/>
  <c r="U456" i="6" s="1"/>
  <c r="T1001" i="6"/>
  <c r="U1001" i="6" s="1"/>
  <c r="AC1744" i="6"/>
  <c r="AD1744" i="6" s="1"/>
  <c r="AC1374" i="6"/>
  <c r="AD1374" i="6" s="1"/>
  <c r="Y62" i="6"/>
  <c r="Z62" i="6" s="1"/>
  <c r="Y294" i="6"/>
  <c r="Z294" i="6" s="1"/>
  <c r="Y188" i="6"/>
  <c r="Z188" i="6" s="1"/>
  <c r="Y446" i="6"/>
  <c r="Z446" i="6" s="1"/>
  <c r="Y1491" i="6"/>
  <c r="Z1491" i="6" s="1"/>
  <c r="Y220" i="6"/>
  <c r="Z220" i="6" s="1"/>
  <c r="Y520" i="6"/>
  <c r="Z520" i="6" s="1"/>
  <c r="Y929" i="6"/>
  <c r="Z929" i="6" s="1"/>
  <c r="Y1097" i="6"/>
  <c r="Z1097" i="6" s="1"/>
  <c r="Y488" i="6"/>
  <c r="Z488" i="6" s="1"/>
  <c r="Y1257" i="6"/>
  <c r="Z1257" i="6" s="1"/>
  <c r="Y1739" i="6"/>
  <c r="Z1739" i="6" s="1"/>
  <c r="Y1174" i="6"/>
  <c r="Z1174" i="6" s="1"/>
  <c r="Y28" i="6"/>
  <c r="Z28" i="6" s="1"/>
  <c r="W360" i="6"/>
  <c r="X360" i="6" s="1"/>
  <c r="W1446" i="6"/>
  <c r="X1446" i="6" s="1"/>
  <c r="W1425" i="6"/>
  <c r="X1425" i="6" s="1"/>
  <c r="W1222" i="6"/>
  <c r="V1392" i="6"/>
  <c r="AE1392" i="6" s="1"/>
  <c r="V1961" i="6"/>
  <c r="AE1961" i="6" s="1"/>
  <c r="T1568" i="6"/>
  <c r="U1568" i="6" s="1"/>
  <c r="T1297" i="6"/>
  <c r="U1297" i="6" s="1"/>
  <c r="Y126" i="6"/>
  <c r="Z126" i="6" s="1"/>
  <c r="Y156" i="6"/>
  <c r="Z156" i="6" s="1"/>
  <c r="Y324" i="6"/>
  <c r="Z324" i="6" s="1"/>
  <c r="Y830" i="6"/>
  <c r="Z830" i="6" s="1"/>
  <c r="Y1250" i="6"/>
  <c r="Y796" i="6"/>
  <c r="Z796" i="6" s="1"/>
  <c r="Y988" i="6"/>
  <c r="Z988" i="6" s="1"/>
  <c r="Y1708" i="6"/>
  <c r="Z1708" i="6" s="1"/>
  <c r="Y1603" i="6"/>
  <c r="Z1603" i="6" s="1"/>
  <c r="Y1963" i="6"/>
  <c r="Z1963" i="6" s="1"/>
  <c r="Y862" i="6"/>
  <c r="Z862" i="6" s="1"/>
  <c r="Y1006" i="6"/>
  <c r="Z1006" i="6" s="1"/>
  <c r="Y1212" i="6"/>
  <c r="Z1212" i="6" s="1"/>
  <c r="W1257" i="6"/>
  <c r="X1257" i="6" s="1"/>
  <c r="V1161" i="6"/>
  <c r="AE1161" i="6" s="1"/>
  <c r="T569" i="6"/>
  <c r="U569" i="6" s="1"/>
  <c r="AC1328" i="6"/>
  <c r="AD1328" i="6" s="1"/>
  <c r="Y877" i="6"/>
  <c r="Z877" i="6" s="1"/>
  <c r="Y8" i="6"/>
  <c r="Z8" i="6" s="1"/>
  <c r="Y262" i="6"/>
  <c r="Z262" i="6" s="1"/>
  <c r="Y168" i="6"/>
  <c r="Z168" i="6" s="1"/>
  <c r="Y1070" i="6"/>
  <c r="Z1070" i="6" s="1"/>
  <c r="Y1262" i="6"/>
  <c r="Z1262" i="6" s="1"/>
  <c r="Y1742" i="6"/>
  <c r="Z1742" i="6" s="1"/>
  <c r="Y1432" i="6"/>
  <c r="Z1432" i="6" s="1"/>
  <c r="Y665" i="6"/>
  <c r="Z665" i="6" s="1"/>
  <c r="Y1712" i="6"/>
  <c r="Z1712" i="6" s="1"/>
  <c r="Y801" i="6"/>
  <c r="Z801" i="6" s="1"/>
  <c r="Y1545" i="6"/>
  <c r="Y1620" i="6"/>
  <c r="Z1620" i="6" s="1"/>
  <c r="W616" i="6"/>
  <c r="X616" i="6" s="1"/>
  <c r="W1360" i="6"/>
  <c r="X1360" i="6" s="1"/>
  <c r="W722" i="6"/>
  <c r="X722" i="6" s="1"/>
  <c r="W1065" i="6"/>
  <c r="X1065" i="6" s="1"/>
  <c r="Y40" i="6"/>
  <c r="Z40" i="6" s="1"/>
  <c r="Y981" i="6"/>
  <c r="Z981" i="6" s="1"/>
  <c r="Y819" i="6"/>
  <c r="Z819" i="6" s="1"/>
  <c r="Y616" i="6"/>
  <c r="Z616" i="6" s="1"/>
  <c r="Y1710" i="6"/>
  <c r="Y588" i="6"/>
  <c r="Z588" i="6" s="1"/>
  <c r="W369" i="6"/>
  <c r="X369" i="6" s="1"/>
  <c r="W769" i="6"/>
  <c r="X769" i="6" s="1"/>
  <c r="V894" i="6"/>
  <c r="AE894" i="6" s="1"/>
  <c r="V1276" i="6"/>
  <c r="AE1276" i="6" s="1"/>
  <c r="T1112" i="6"/>
  <c r="U1112" i="6" s="1"/>
  <c r="T1425" i="6"/>
  <c r="U1425" i="6" s="1"/>
  <c r="V1672" i="6"/>
  <c r="AE1672" i="6" s="1"/>
  <c r="AC1065" i="6"/>
  <c r="AD1065" i="6" s="1"/>
  <c r="AC424" i="6"/>
  <c r="AD424" i="6" s="1"/>
  <c r="AC2014" i="6"/>
  <c r="AD2014" i="6" s="1"/>
  <c r="T294" i="6"/>
  <c r="U294" i="6" s="1"/>
  <c r="AB88" i="6"/>
  <c r="AB1054" i="6"/>
  <c r="R12" i="6" a="1"/>
  <c r="R12" i="6" s="1"/>
  <c r="S12" i="6" s="1"/>
  <c r="R20" i="6" a="1"/>
  <c r="R20" i="6" s="1"/>
  <c r="S20" i="6" s="1"/>
  <c r="R28" i="6" a="1"/>
  <c r="R28" i="6" s="1"/>
  <c r="S28" i="6" s="1"/>
  <c r="R36" i="6" a="1"/>
  <c r="R36" i="6" s="1"/>
  <c r="S36" i="6" s="1"/>
  <c r="R44" i="6" a="1"/>
  <c r="R44" i="6" s="1"/>
  <c r="S44" i="6" s="1"/>
  <c r="R52" i="6" a="1"/>
  <c r="R52" i="6" s="1"/>
  <c r="S52" i="6" s="1"/>
  <c r="R60" i="6" a="1"/>
  <c r="R60" i="6" s="1"/>
  <c r="S60" i="6" s="1"/>
  <c r="R68" i="6" a="1"/>
  <c r="R68" i="6" s="1"/>
  <c r="S68" i="6" s="1"/>
  <c r="R76" i="6" a="1"/>
  <c r="R76" i="6" s="1"/>
  <c r="S76" i="6" s="1"/>
  <c r="R84" i="6" a="1"/>
  <c r="R84" i="6" s="1"/>
  <c r="S84" i="6" s="1"/>
  <c r="R92" i="6" a="1"/>
  <c r="R92" i="6" s="1"/>
  <c r="S92" i="6" s="1"/>
  <c r="R100" i="6" a="1"/>
  <c r="R100" i="6" s="1"/>
  <c r="S100" i="6" s="1"/>
  <c r="R108" i="6" a="1"/>
  <c r="R108" i="6" s="1"/>
  <c r="S108" i="6" s="1"/>
  <c r="R116" i="6" a="1"/>
  <c r="R116" i="6" s="1"/>
  <c r="S116" i="6" s="1"/>
  <c r="R124" i="6" a="1"/>
  <c r="R124" i="6" s="1"/>
  <c r="S124" i="6" s="1"/>
  <c r="R132" i="6" a="1"/>
  <c r="R132" i="6" s="1"/>
  <c r="S132" i="6" s="1"/>
  <c r="R140" i="6" a="1"/>
  <c r="R140" i="6" s="1"/>
  <c r="S140" i="6" s="1"/>
  <c r="R148" i="6" a="1"/>
  <c r="R148" i="6" s="1"/>
  <c r="S148" i="6" s="1"/>
  <c r="R156" i="6" a="1"/>
  <c r="R156" i="6" s="1"/>
  <c r="S156" i="6" s="1"/>
  <c r="R164" i="6" a="1"/>
  <c r="R164" i="6" s="1"/>
  <c r="S164" i="6" s="1"/>
  <c r="R172" i="6" a="1"/>
  <c r="R172" i="6" s="1"/>
  <c r="S172" i="6" s="1"/>
  <c r="R180" i="6" a="1"/>
  <c r="R180" i="6" s="1"/>
  <c r="S180" i="6" s="1"/>
  <c r="R188" i="6" a="1"/>
  <c r="R188" i="6" s="1"/>
  <c r="S188" i="6" s="1"/>
  <c r="R196" i="6" a="1"/>
  <c r="R196" i="6" s="1"/>
  <c r="S196" i="6" s="1"/>
  <c r="R204" i="6" a="1"/>
  <c r="R204" i="6" s="1"/>
  <c r="S204" i="6" s="1"/>
  <c r="R212" i="6" a="1"/>
  <c r="R212" i="6" s="1"/>
  <c r="S212" i="6" s="1"/>
  <c r="R220" i="6" a="1"/>
  <c r="R220" i="6" s="1"/>
  <c r="S220" i="6" s="1"/>
  <c r="R228" i="6" a="1"/>
  <c r="R228" i="6" s="1"/>
  <c r="S228" i="6" s="1"/>
  <c r="R236" i="6" a="1"/>
  <c r="R236" i="6" s="1"/>
  <c r="S236" i="6" s="1"/>
  <c r="R244" i="6" a="1"/>
  <c r="R244" i="6" s="1"/>
  <c r="S244" i="6" s="1"/>
  <c r="R252" i="6" a="1"/>
  <c r="R252" i="6" s="1"/>
  <c r="S252" i="6" s="1"/>
  <c r="R260" i="6" a="1"/>
  <c r="R260" i="6" s="1"/>
  <c r="S260" i="6" s="1"/>
  <c r="R268" i="6" a="1"/>
  <c r="R268" i="6" s="1"/>
  <c r="S268" i="6" s="1"/>
  <c r="R276" i="6" a="1"/>
  <c r="R276" i="6" s="1"/>
  <c r="S276" i="6" s="1"/>
  <c r="R284" i="6" a="1"/>
  <c r="R284" i="6" s="1"/>
  <c r="S284" i="6" s="1"/>
  <c r="R292" i="6" a="1"/>
  <c r="R292" i="6" s="1"/>
  <c r="S292" i="6" s="1"/>
  <c r="R300" i="6" a="1"/>
  <c r="R300" i="6" s="1"/>
  <c r="S300" i="6" s="1"/>
  <c r="R308" i="6" a="1"/>
  <c r="R308" i="6" s="1"/>
  <c r="S308" i="6" s="1"/>
  <c r="R316" i="6" a="1"/>
  <c r="R316" i="6" s="1"/>
  <c r="S316" i="6" s="1"/>
  <c r="R324" i="6" a="1"/>
  <c r="R324" i="6" s="1"/>
  <c r="S324" i="6" s="1"/>
  <c r="R332" i="6" a="1"/>
  <c r="R332" i="6" s="1"/>
  <c r="S332" i="6" s="1"/>
  <c r="R340" i="6" a="1"/>
  <c r="R340" i="6" s="1"/>
  <c r="S340" i="6" s="1"/>
  <c r="R348" i="6" a="1"/>
  <c r="R348" i="6" s="1"/>
  <c r="S348" i="6" s="1"/>
  <c r="R356" i="6" a="1"/>
  <c r="R356" i="6" s="1"/>
  <c r="S356" i="6" s="1"/>
  <c r="R364" i="6" a="1"/>
  <c r="R364" i="6" s="1"/>
  <c r="S364" i="6" s="1"/>
  <c r="R372" i="6" a="1"/>
  <c r="R372" i="6" s="1"/>
  <c r="S372" i="6" s="1"/>
  <c r="R380" i="6" a="1"/>
  <c r="R380" i="6" s="1"/>
  <c r="S380" i="6" s="1"/>
  <c r="R388" i="6" a="1"/>
  <c r="R388" i="6" s="1"/>
  <c r="S388" i="6" s="1"/>
  <c r="R396" i="6" a="1"/>
  <c r="R396" i="6" s="1"/>
  <c r="S396" i="6" s="1"/>
  <c r="R404" i="6" a="1"/>
  <c r="R404" i="6" s="1"/>
  <c r="S404" i="6" s="1"/>
  <c r="R412" i="6" a="1"/>
  <c r="R412" i="6" s="1"/>
  <c r="S412" i="6" s="1"/>
  <c r="R420" i="6" a="1"/>
  <c r="R420" i="6" s="1"/>
  <c r="S420" i="6" s="1"/>
  <c r="R428" i="6" a="1"/>
  <c r="R428" i="6" s="1"/>
  <c r="S428" i="6" s="1"/>
  <c r="R436" i="6" a="1"/>
  <c r="R436" i="6" s="1"/>
  <c r="S436" i="6" s="1"/>
  <c r="R444" i="6" a="1"/>
  <c r="R444" i="6" s="1"/>
  <c r="S444" i="6" s="1"/>
  <c r="R452" i="6" a="1"/>
  <c r="R452" i="6" s="1"/>
  <c r="S452" i="6" s="1"/>
  <c r="R460" i="6" a="1"/>
  <c r="R460" i="6" s="1"/>
  <c r="S460" i="6" s="1"/>
  <c r="R468" i="6" a="1"/>
  <c r="R468" i="6" s="1"/>
  <c r="S468" i="6" s="1"/>
  <c r="R476" i="6" a="1"/>
  <c r="R476" i="6" s="1"/>
  <c r="S476" i="6" s="1"/>
  <c r="R484" i="6" a="1"/>
  <c r="R484" i="6" s="1"/>
  <c r="S484" i="6" s="1"/>
  <c r="R492" i="6" a="1"/>
  <c r="R492" i="6" s="1"/>
  <c r="S492" i="6" s="1"/>
  <c r="R500" i="6" a="1"/>
  <c r="R500" i="6" s="1"/>
  <c r="S500" i="6" s="1"/>
  <c r="R508" i="6" a="1"/>
  <c r="R508" i="6" s="1"/>
  <c r="S508" i="6" s="1"/>
  <c r="R516" i="6" a="1"/>
  <c r="R516" i="6" s="1"/>
  <c r="S516" i="6" s="1"/>
  <c r="R524" i="6" a="1"/>
  <c r="R524" i="6" s="1"/>
  <c r="S524" i="6" s="1"/>
  <c r="R532" i="6" a="1"/>
  <c r="R532" i="6" s="1"/>
  <c r="S532" i="6" s="1"/>
  <c r="R540" i="6" a="1"/>
  <c r="R540" i="6" s="1"/>
  <c r="S540" i="6" s="1"/>
  <c r="R548" i="6" a="1"/>
  <c r="R548" i="6" s="1"/>
  <c r="S548" i="6" s="1"/>
  <c r="R556" i="6" a="1"/>
  <c r="R556" i="6" s="1"/>
  <c r="S556" i="6" s="1"/>
  <c r="R564" i="6" a="1"/>
  <c r="R564" i="6" s="1"/>
  <c r="S564" i="6" s="1"/>
  <c r="R572" i="6" a="1"/>
  <c r="R572" i="6" s="1"/>
  <c r="S572" i="6" s="1"/>
  <c r="R580" i="6" a="1"/>
  <c r="R580" i="6" s="1"/>
  <c r="S580" i="6" s="1"/>
  <c r="R588" i="6" a="1"/>
  <c r="R588" i="6" s="1"/>
  <c r="S588" i="6" s="1"/>
  <c r="R596" i="6" a="1"/>
  <c r="R596" i="6" s="1"/>
  <c r="S596" i="6" s="1"/>
  <c r="R604" i="6" a="1"/>
  <c r="R604" i="6" s="1"/>
  <c r="S604" i="6" s="1"/>
  <c r="R612" i="6" a="1"/>
  <c r="R612" i="6" s="1"/>
  <c r="S612" i="6" s="1"/>
  <c r="R620" i="6" a="1"/>
  <c r="R620" i="6" s="1"/>
  <c r="S620" i="6" s="1"/>
  <c r="R628" i="6" a="1"/>
  <c r="R628" i="6" s="1"/>
  <c r="S628" i="6" s="1"/>
  <c r="R636" i="6" a="1"/>
  <c r="R636" i="6" s="1"/>
  <c r="S636" i="6" s="1"/>
  <c r="R644" i="6" a="1"/>
  <c r="R644" i="6" s="1"/>
  <c r="S644" i="6" s="1"/>
  <c r="R652" i="6" a="1"/>
  <c r="R652" i="6" s="1"/>
  <c r="S652" i="6" s="1"/>
  <c r="R660" i="6" a="1"/>
  <c r="R660" i="6" s="1"/>
  <c r="S660" i="6" s="1"/>
  <c r="R668" i="6" a="1"/>
  <c r="R668" i="6" s="1"/>
  <c r="S668" i="6" s="1"/>
  <c r="R676" i="6" a="1"/>
  <c r="R676" i="6" s="1"/>
  <c r="S676" i="6" s="1"/>
  <c r="R13" i="6" a="1"/>
  <c r="R13" i="6" s="1"/>
  <c r="S13" i="6" s="1"/>
  <c r="R21" i="6" a="1"/>
  <c r="R21" i="6" s="1"/>
  <c r="S21" i="6" s="1"/>
  <c r="R29" i="6" a="1"/>
  <c r="R29" i="6" s="1"/>
  <c r="S29" i="6" s="1"/>
  <c r="R37" i="6" a="1"/>
  <c r="R37" i="6" s="1"/>
  <c r="S37" i="6" s="1"/>
  <c r="R45" i="6" a="1"/>
  <c r="R45" i="6" s="1"/>
  <c r="S45" i="6" s="1"/>
  <c r="R53" i="6" a="1"/>
  <c r="R53" i="6" s="1"/>
  <c r="S53" i="6" s="1"/>
  <c r="R61" i="6" a="1"/>
  <c r="R61" i="6" s="1"/>
  <c r="S61" i="6" s="1"/>
  <c r="R69" i="6" a="1"/>
  <c r="R69" i="6" s="1"/>
  <c r="S69" i="6" s="1"/>
  <c r="R77" i="6" a="1"/>
  <c r="R77" i="6" s="1"/>
  <c r="S77" i="6" s="1"/>
  <c r="R85" i="6" a="1"/>
  <c r="R85" i="6" s="1"/>
  <c r="S85" i="6" s="1"/>
  <c r="R93" i="6" a="1"/>
  <c r="R93" i="6" s="1"/>
  <c r="S93" i="6" s="1"/>
  <c r="R101" i="6" a="1"/>
  <c r="R101" i="6" s="1"/>
  <c r="S101" i="6" s="1"/>
  <c r="R109" i="6" a="1"/>
  <c r="R109" i="6" s="1"/>
  <c r="S109" i="6" s="1"/>
  <c r="R117" i="6" a="1"/>
  <c r="R117" i="6" s="1"/>
  <c r="S117" i="6" s="1"/>
  <c r="R125" i="6" a="1"/>
  <c r="R125" i="6" s="1"/>
  <c r="S125" i="6" s="1"/>
  <c r="R133" i="6" a="1"/>
  <c r="R133" i="6" s="1"/>
  <c r="S133" i="6" s="1"/>
  <c r="R141" i="6" a="1"/>
  <c r="R141" i="6" s="1"/>
  <c r="S141" i="6" s="1"/>
  <c r="R149" i="6" a="1"/>
  <c r="R149" i="6" s="1"/>
  <c r="S149" i="6" s="1"/>
  <c r="R157" i="6" a="1"/>
  <c r="R157" i="6" s="1"/>
  <c r="S157" i="6" s="1"/>
  <c r="R165" i="6" a="1"/>
  <c r="R165" i="6" s="1"/>
  <c r="S165" i="6" s="1"/>
  <c r="R173" i="6" a="1"/>
  <c r="R173" i="6" s="1"/>
  <c r="S173" i="6" s="1"/>
  <c r="R181" i="6" a="1"/>
  <c r="R181" i="6" s="1"/>
  <c r="S181" i="6" s="1"/>
  <c r="R189" i="6" a="1"/>
  <c r="R189" i="6" s="1"/>
  <c r="S189" i="6" s="1"/>
  <c r="R197" i="6" a="1"/>
  <c r="R197" i="6" s="1"/>
  <c r="S197" i="6" s="1"/>
  <c r="R205" i="6" a="1"/>
  <c r="R205" i="6" s="1"/>
  <c r="S205" i="6" s="1"/>
  <c r="R213" i="6" a="1"/>
  <c r="R213" i="6" s="1"/>
  <c r="S213" i="6" s="1"/>
  <c r="R221" i="6" a="1"/>
  <c r="R221" i="6" s="1"/>
  <c r="S221" i="6" s="1"/>
  <c r="R229" i="6" a="1"/>
  <c r="R229" i="6" s="1"/>
  <c r="S229" i="6" s="1"/>
  <c r="R237" i="6" a="1"/>
  <c r="R237" i="6" s="1"/>
  <c r="S237" i="6" s="1"/>
  <c r="R245" i="6" a="1"/>
  <c r="R245" i="6" s="1"/>
  <c r="S245" i="6" s="1"/>
  <c r="R253" i="6" a="1"/>
  <c r="R253" i="6" s="1"/>
  <c r="S253" i="6" s="1"/>
  <c r="R261" i="6" a="1"/>
  <c r="R261" i="6" s="1"/>
  <c r="S261" i="6" s="1"/>
  <c r="R269" i="6" a="1"/>
  <c r="R269" i="6" s="1"/>
  <c r="S269" i="6" s="1"/>
  <c r="R277" i="6" a="1"/>
  <c r="R277" i="6" s="1"/>
  <c r="S277" i="6" s="1"/>
  <c r="R285" i="6" a="1"/>
  <c r="R285" i="6" s="1"/>
  <c r="S285" i="6" s="1"/>
  <c r="R293" i="6" a="1"/>
  <c r="R293" i="6" s="1"/>
  <c r="S293" i="6" s="1"/>
  <c r="R301" i="6" a="1"/>
  <c r="R301" i="6" s="1"/>
  <c r="S301" i="6" s="1"/>
  <c r="R309" i="6" a="1"/>
  <c r="R309" i="6" s="1"/>
  <c r="S309" i="6" s="1"/>
  <c r="R317" i="6" a="1"/>
  <c r="R317" i="6" s="1"/>
  <c r="S317" i="6" s="1"/>
  <c r="R325" i="6" a="1"/>
  <c r="R325" i="6" s="1"/>
  <c r="S325" i="6" s="1"/>
  <c r="R333" i="6" a="1"/>
  <c r="R333" i="6" s="1"/>
  <c r="S333" i="6" s="1"/>
  <c r="R341" i="6" a="1"/>
  <c r="R341" i="6" s="1"/>
  <c r="S341" i="6" s="1"/>
  <c r="R349" i="6" a="1"/>
  <c r="R349" i="6" s="1"/>
  <c r="S349" i="6" s="1"/>
  <c r="R357" i="6" a="1"/>
  <c r="R357" i="6" s="1"/>
  <c r="S357" i="6" s="1"/>
  <c r="R365" i="6" a="1"/>
  <c r="R365" i="6" s="1"/>
  <c r="S365" i="6" s="1"/>
  <c r="R373" i="6" a="1"/>
  <c r="R373" i="6" s="1"/>
  <c r="S373" i="6" s="1"/>
  <c r="R381" i="6" a="1"/>
  <c r="R381" i="6" s="1"/>
  <c r="S381" i="6" s="1"/>
  <c r="R389" i="6" a="1"/>
  <c r="R389" i="6" s="1"/>
  <c r="S389" i="6" s="1"/>
  <c r="R397" i="6" a="1"/>
  <c r="R397" i="6" s="1"/>
  <c r="S397" i="6" s="1"/>
  <c r="R405" i="6" a="1"/>
  <c r="R405" i="6" s="1"/>
  <c r="S405" i="6" s="1"/>
  <c r="R413" i="6" a="1"/>
  <c r="R413" i="6" s="1"/>
  <c r="S413" i="6" s="1"/>
  <c r="R421" i="6" a="1"/>
  <c r="R421" i="6" s="1"/>
  <c r="S421" i="6" s="1"/>
  <c r="R429" i="6" a="1"/>
  <c r="R429" i="6" s="1"/>
  <c r="S429" i="6" s="1"/>
  <c r="R437" i="6" a="1"/>
  <c r="R437" i="6" s="1"/>
  <c r="S437" i="6" s="1"/>
  <c r="R445" i="6" a="1"/>
  <c r="R445" i="6" s="1"/>
  <c r="S445" i="6" s="1"/>
  <c r="R453" i="6" a="1"/>
  <c r="R453" i="6" s="1"/>
  <c r="S453" i="6" s="1"/>
  <c r="R461" i="6" a="1"/>
  <c r="R461" i="6" s="1"/>
  <c r="S461" i="6" s="1"/>
  <c r="R469" i="6" a="1"/>
  <c r="R469" i="6" s="1"/>
  <c r="S469" i="6" s="1"/>
  <c r="R477" i="6" a="1"/>
  <c r="R477" i="6" s="1"/>
  <c r="S477" i="6" s="1"/>
  <c r="R485" i="6" a="1"/>
  <c r="R485" i="6" s="1"/>
  <c r="S485" i="6" s="1"/>
  <c r="R493" i="6" a="1"/>
  <c r="R493" i="6" s="1"/>
  <c r="S493" i="6" s="1"/>
  <c r="R501" i="6" a="1"/>
  <c r="R501" i="6" s="1"/>
  <c r="S501" i="6" s="1"/>
  <c r="R509" i="6" a="1"/>
  <c r="R509" i="6" s="1"/>
  <c r="S509" i="6" s="1"/>
  <c r="R517" i="6" a="1"/>
  <c r="R517" i="6" s="1"/>
  <c r="S517" i="6" s="1"/>
  <c r="R525" i="6" a="1"/>
  <c r="R525" i="6" s="1"/>
  <c r="S525" i="6" s="1"/>
  <c r="R533" i="6" a="1"/>
  <c r="R533" i="6" s="1"/>
  <c r="S533" i="6" s="1"/>
  <c r="R541" i="6" a="1"/>
  <c r="R541" i="6" s="1"/>
  <c r="S541" i="6" s="1"/>
  <c r="R549" i="6" a="1"/>
  <c r="R549" i="6" s="1"/>
  <c r="S549" i="6" s="1"/>
  <c r="R557" i="6" a="1"/>
  <c r="R557" i="6" s="1"/>
  <c r="S557" i="6" s="1"/>
  <c r="R565" i="6" a="1"/>
  <c r="R565" i="6" s="1"/>
  <c r="S565" i="6" s="1"/>
  <c r="R573" i="6" a="1"/>
  <c r="R573" i="6" s="1"/>
  <c r="S573" i="6" s="1"/>
  <c r="R581" i="6" a="1"/>
  <c r="R581" i="6" s="1"/>
  <c r="S581" i="6" s="1"/>
  <c r="R589" i="6" a="1"/>
  <c r="R589" i="6" s="1"/>
  <c r="S589" i="6" s="1"/>
  <c r="R597" i="6" a="1"/>
  <c r="R597" i="6" s="1"/>
  <c r="S597" i="6" s="1"/>
  <c r="R605" i="6" a="1"/>
  <c r="R605" i="6" s="1"/>
  <c r="S605" i="6" s="1"/>
  <c r="R613" i="6" a="1"/>
  <c r="R613" i="6" s="1"/>
  <c r="S613" i="6" s="1"/>
  <c r="R621" i="6" a="1"/>
  <c r="R621" i="6" s="1"/>
  <c r="S621" i="6" s="1"/>
  <c r="R629" i="6" a="1"/>
  <c r="R629" i="6" s="1"/>
  <c r="S629" i="6" s="1"/>
  <c r="R637" i="6" a="1"/>
  <c r="R637" i="6" s="1"/>
  <c r="S637" i="6" s="1"/>
  <c r="R645" i="6" a="1"/>
  <c r="R645" i="6" s="1"/>
  <c r="S645" i="6" s="1"/>
  <c r="R653" i="6" a="1"/>
  <c r="R653" i="6" s="1"/>
  <c r="S653" i="6" s="1"/>
  <c r="R661" i="6" a="1"/>
  <c r="R661" i="6" s="1"/>
  <c r="S661" i="6" s="1"/>
  <c r="R669" i="6" a="1"/>
  <c r="R669" i="6" s="1"/>
  <c r="S669" i="6" s="1"/>
  <c r="R677" i="6" a="1"/>
  <c r="R677" i="6" s="1"/>
  <c r="S677" i="6" s="1"/>
  <c r="R6" i="6" a="1"/>
  <c r="R6" i="6" s="1"/>
  <c r="S6" i="6" s="1"/>
  <c r="R14" i="6" a="1"/>
  <c r="R14" i="6" s="1"/>
  <c r="S14" i="6" s="1"/>
  <c r="R22" i="6" a="1"/>
  <c r="R22" i="6" s="1"/>
  <c r="S22" i="6" s="1"/>
  <c r="R30" i="6" a="1"/>
  <c r="R30" i="6" s="1"/>
  <c r="S30" i="6" s="1"/>
  <c r="R38" i="6" a="1"/>
  <c r="R38" i="6" s="1"/>
  <c r="S38" i="6" s="1"/>
  <c r="R46" i="6" a="1"/>
  <c r="R46" i="6" s="1"/>
  <c r="S46" i="6" s="1"/>
  <c r="R54" i="6" a="1"/>
  <c r="R54" i="6" s="1"/>
  <c r="S54" i="6" s="1"/>
  <c r="R62" i="6" a="1"/>
  <c r="R62" i="6" s="1"/>
  <c r="S62" i="6" s="1"/>
  <c r="R70" i="6" a="1"/>
  <c r="R70" i="6" s="1"/>
  <c r="S70" i="6" s="1"/>
  <c r="R78" i="6" a="1"/>
  <c r="R78" i="6" s="1"/>
  <c r="S78" i="6" s="1"/>
  <c r="R86" i="6" a="1"/>
  <c r="R86" i="6" s="1"/>
  <c r="S86" i="6" s="1"/>
  <c r="R94" i="6" a="1"/>
  <c r="R94" i="6" s="1"/>
  <c r="S94" i="6" s="1"/>
  <c r="R102" i="6" a="1"/>
  <c r="R102" i="6" s="1"/>
  <c r="S102" i="6" s="1"/>
  <c r="R110" i="6" a="1"/>
  <c r="R110" i="6" s="1"/>
  <c r="S110" i="6" s="1"/>
  <c r="R118" i="6" a="1"/>
  <c r="R118" i="6" s="1"/>
  <c r="S118" i="6" s="1"/>
  <c r="R126" i="6" a="1"/>
  <c r="R126" i="6" s="1"/>
  <c r="S126" i="6" s="1"/>
  <c r="R134" i="6" a="1"/>
  <c r="R134" i="6" s="1"/>
  <c r="S134" i="6" s="1"/>
  <c r="R142" i="6" a="1"/>
  <c r="R142" i="6" s="1"/>
  <c r="S142" i="6" s="1"/>
  <c r="R150" i="6" a="1"/>
  <c r="R150" i="6" s="1"/>
  <c r="S150" i="6" s="1"/>
  <c r="R158" i="6" a="1"/>
  <c r="R158" i="6" s="1"/>
  <c r="S158" i="6" s="1"/>
  <c r="R166" i="6" a="1"/>
  <c r="R166" i="6" s="1"/>
  <c r="S166" i="6" s="1"/>
  <c r="R174" i="6" a="1"/>
  <c r="R174" i="6" s="1"/>
  <c r="S174" i="6" s="1"/>
  <c r="R182" i="6" a="1"/>
  <c r="R182" i="6" s="1"/>
  <c r="S182" i="6" s="1"/>
  <c r="R190" i="6" a="1"/>
  <c r="R190" i="6" s="1"/>
  <c r="S190" i="6" s="1"/>
  <c r="R198" i="6" a="1"/>
  <c r="R198" i="6" s="1"/>
  <c r="S198" i="6" s="1"/>
  <c r="R206" i="6" a="1"/>
  <c r="R206" i="6" s="1"/>
  <c r="S206" i="6" s="1"/>
  <c r="R214" i="6" a="1"/>
  <c r="R214" i="6" s="1"/>
  <c r="S214" i="6" s="1"/>
  <c r="R222" i="6" a="1"/>
  <c r="R222" i="6" s="1"/>
  <c r="S222" i="6" s="1"/>
  <c r="R230" i="6" a="1"/>
  <c r="R230" i="6" s="1"/>
  <c r="S230" i="6" s="1"/>
  <c r="R238" i="6" a="1"/>
  <c r="R238" i="6" s="1"/>
  <c r="S238" i="6" s="1"/>
  <c r="R246" i="6" a="1"/>
  <c r="R246" i="6" s="1"/>
  <c r="S246" i="6" s="1"/>
  <c r="R254" i="6" a="1"/>
  <c r="R254" i="6" s="1"/>
  <c r="S254" i="6" s="1"/>
  <c r="R262" i="6" a="1"/>
  <c r="R262" i="6" s="1"/>
  <c r="S262" i="6" s="1"/>
  <c r="R270" i="6" a="1"/>
  <c r="R270" i="6" s="1"/>
  <c r="S270" i="6" s="1"/>
  <c r="R278" i="6" a="1"/>
  <c r="R278" i="6" s="1"/>
  <c r="S278" i="6" s="1"/>
  <c r="R286" i="6" a="1"/>
  <c r="R286" i="6" s="1"/>
  <c r="S286" i="6" s="1"/>
  <c r="R294" i="6" a="1"/>
  <c r="R294" i="6" s="1"/>
  <c r="S294" i="6" s="1"/>
  <c r="R302" i="6" a="1"/>
  <c r="R302" i="6" s="1"/>
  <c r="S302" i="6" s="1"/>
  <c r="R310" i="6" a="1"/>
  <c r="R310" i="6" s="1"/>
  <c r="S310" i="6" s="1"/>
  <c r="R318" i="6" a="1"/>
  <c r="R318" i="6" s="1"/>
  <c r="S318" i="6" s="1"/>
  <c r="R326" i="6" a="1"/>
  <c r="R326" i="6" s="1"/>
  <c r="S326" i="6" s="1"/>
  <c r="R334" i="6" a="1"/>
  <c r="R334" i="6" s="1"/>
  <c r="S334" i="6" s="1"/>
  <c r="R342" i="6" a="1"/>
  <c r="R342" i="6" s="1"/>
  <c r="S342" i="6" s="1"/>
  <c r="R350" i="6" a="1"/>
  <c r="R350" i="6" s="1"/>
  <c r="S350" i="6" s="1"/>
  <c r="R358" i="6" a="1"/>
  <c r="R358" i="6" s="1"/>
  <c r="S358" i="6" s="1"/>
  <c r="R366" i="6" a="1"/>
  <c r="R366" i="6" s="1"/>
  <c r="S366" i="6" s="1"/>
  <c r="R374" i="6" a="1"/>
  <c r="R374" i="6" s="1"/>
  <c r="S374" i="6" s="1"/>
  <c r="R382" i="6" a="1"/>
  <c r="R382" i="6" s="1"/>
  <c r="S382" i="6" s="1"/>
  <c r="R390" i="6" a="1"/>
  <c r="R390" i="6" s="1"/>
  <c r="S390" i="6" s="1"/>
  <c r="R398" i="6" a="1"/>
  <c r="R398" i="6" s="1"/>
  <c r="S398" i="6" s="1"/>
  <c r="R406" i="6" a="1"/>
  <c r="R406" i="6" s="1"/>
  <c r="S406" i="6" s="1"/>
  <c r="R414" i="6" a="1"/>
  <c r="R414" i="6" s="1"/>
  <c r="S414" i="6" s="1"/>
  <c r="R422" i="6" a="1"/>
  <c r="R422" i="6" s="1"/>
  <c r="S422" i="6" s="1"/>
  <c r="R430" i="6" a="1"/>
  <c r="R430" i="6" s="1"/>
  <c r="S430" i="6" s="1"/>
  <c r="R438" i="6" a="1"/>
  <c r="R438" i="6" s="1"/>
  <c r="S438" i="6" s="1"/>
  <c r="R446" i="6" a="1"/>
  <c r="R446" i="6" s="1"/>
  <c r="S446" i="6" s="1"/>
  <c r="R454" i="6" a="1"/>
  <c r="R454" i="6" s="1"/>
  <c r="S454" i="6" s="1"/>
  <c r="R462" i="6" a="1"/>
  <c r="R462" i="6" s="1"/>
  <c r="S462" i="6" s="1"/>
  <c r="R470" i="6" a="1"/>
  <c r="R470" i="6" s="1"/>
  <c r="S470" i="6" s="1"/>
  <c r="R478" i="6" a="1"/>
  <c r="R478" i="6" s="1"/>
  <c r="S478" i="6" s="1"/>
  <c r="R486" i="6" a="1"/>
  <c r="R486" i="6" s="1"/>
  <c r="S486" i="6" s="1"/>
  <c r="R494" i="6" a="1"/>
  <c r="R494" i="6" s="1"/>
  <c r="S494" i="6" s="1"/>
  <c r="R502" i="6" a="1"/>
  <c r="R502" i="6" s="1"/>
  <c r="S502" i="6" s="1"/>
  <c r="R510" i="6" a="1"/>
  <c r="R510" i="6" s="1"/>
  <c r="S510" i="6" s="1"/>
  <c r="R518" i="6" a="1"/>
  <c r="R518" i="6" s="1"/>
  <c r="S518" i="6" s="1"/>
  <c r="R526" i="6" a="1"/>
  <c r="R526" i="6" s="1"/>
  <c r="S526" i="6" s="1"/>
  <c r="R534" i="6" a="1"/>
  <c r="R534" i="6" s="1"/>
  <c r="S534" i="6" s="1"/>
  <c r="R542" i="6" a="1"/>
  <c r="R542" i="6" s="1"/>
  <c r="S542" i="6" s="1"/>
  <c r="R550" i="6" a="1"/>
  <c r="R550" i="6" s="1"/>
  <c r="S550" i="6" s="1"/>
  <c r="R558" i="6" a="1"/>
  <c r="R558" i="6" s="1"/>
  <c r="S558" i="6" s="1"/>
  <c r="R566" i="6" a="1"/>
  <c r="R566" i="6" s="1"/>
  <c r="S566" i="6" s="1"/>
  <c r="R574" i="6" a="1"/>
  <c r="R574" i="6" s="1"/>
  <c r="S574" i="6" s="1"/>
  <c r="R582" i="6" a="1"/>
  <c r="R582" i="6" s="1"/>
  <c r="S582" i="6" s="1"/>
  <c r="R590" i="6" a="1"/>
  <c r="R590" i="6" s="1"/>
  <c r="S590" i="6" s="1"/>
  <c r="R598" i="6" a="1"/>
  <c r="R598" i="6" s="1"/>
  <c r="S598" i="6" s="1"/>
  <c r="R606" i="6" a="1"/>
  <c r="R606" i="6" s="1"/>
  <c r="S606" i="6" s="1"/>
  <c r="R614" i="6" a="1"/>
  <c r="R614" i="6" s="1"/>
  <c r="S614" i="6" s="1"/>
  <c r="R622" i="6" a="1"/>
  <c r="R622" i="6" s="1"/>
  <c r="S622" i="6" s="1"/>
  <c r="R630" i="6" a="1"/>
  <c r="R630" i="6" s="1"/>
  <c r="S630" i="6" s="1"/>
  <c r="R638" i="6" a="1"/>
  <c r="R638" i="6" s="1"/>
  <c r="S638" i="6" s="1"/>
  <c r="R646" i="6" a="1"/>
  <c r="R646" i="6" s="1"/>
  <c r="S646" i="6" s="1"/>
  <c r="R654" i="6" a="1"/>
  <c r="R654" i="6" s="1"/>
  <c r="S654" i="6" s="1"/>
  <c r="R662" i="6" a="1"/>
  <c r="R662" i="6" s="1"/>
  <c r="S662" i="6" s="1"/>
  <c r="R670" i="6" a="1"/>
  <c r="R670" i="6" s="1"/>
  <c r="S670" i="6" s="1"/>
  <c r="R678" i="6" a="1"/>
  <c r="R678" i="6" s="1"/>
  <c r="S678" i="6" s="1"/>
  <c r="R7" i="6" a="1"/>
  <c r="R7" i="6" s="1"/>
  <c r="S7" i="6" s="1"/>
  <c r="R15" i="6" a="1"/>
  <c r="R15" i="6" s="1"/>
  <c r="S15" i="6" s="1"/>
  <c r="R23" i="6" a="1"/>
  <c r="R23" i="6" s="1"/>
  <c r="S23" i="6" s="1"/>
  <c r="R31" i="6" a="1"/>
  <c r="R31" i="6" s="1"/>
  <c r="S31" i="6" s="1"/>
  <c r="R39" i="6" a="1"/>
  <c r="R39" i="6" s="1"/>
  <c r="S39" i="6" s="1"/>
  <c r="R47" i="6" a="1"/>
  <c r="R47" i="6" s="1"/>
  <c r="S47" i="6" s="1"/>
  <c r="R55" i="6" a="1"/>
  <c r="R55" i="6" s="1"/>
  <c r="S55" i="6" s="1"/>
  <c r="R63" i="6" a="1"/>
  <c r="R63" i="6" s="1"/>
  <c r="S63" i="6" s="1"/>
  <c r="R71" i="6" a="1"/>
  <c r="R71" i="6" s="1"/>
  <c r="S71" i="6" s="1"/>
  <c r="R79" i="6" a="1"/>
  <c r="R79" i="6" s="1"/>
  <c r="S79" i="6" s="1"/>
  <c r="R87" i="6" a="1"/>
  <c r="R87" i="6" s="1"/>
  <c r="S87" i="6" s="1"/>
  <c r="R95" i="6" a="1"/>
  <c r="R95" i="6" s="1"/>
  <c r="S95" i="6" s="1"/>
  <c r="R103" i="6" a="1"/>
  <c r="R103" i="6" s="1"/>
  <c r="S103" i="6" s="1"/>
  <c r="R111" i="6" a="1"/>
  <c r="R111" i="6" s="1"/>
  <c r="S111" i="6" s="1"/>
  <c r="R119" i="6" a="1"/>
  <c r="R119" i="6" s="1"/>
  <c r="S119" i="6" s="1"/>
  <c r="R127" i="6" a="1"/>
  <c r="R127" i="6" s="1"/>
  <c r="S127" i="6" s="1"/>
  <c r="R135" i="6" a="1"/>
  <c r="R135" i="6" s="1"/>
  <c r="S135" i="6" s="1"/>
  <c r="R143" i="6" a="1"/>
  <c r="R143" i="6" s="1"/>
  <c r="S143" i="6" s="1"/>
  <c r="R151" i="6" a="1"/>
  <c r="R151" i="6" s="1"/>
  <c r="S151" i="6" s="1"/>
  <c r="R159" i="6" a="1"/>
  <c r="R159" i="6" s="1"/>
  <c r="S159" i="6" s="1"/>
  <c r="R167" i="6" a="1"/>
  <c r="R167" i="6" s="1"/>
  <c r="S167" i="6" s="1"/>
  <c r="R175" i="6" a="1"/>
  <c r="R175" i="6" s="1"/>
  <c r="S175" i="6" s="1"/>
  <c r="R183" i="6" a="1"/>
  <c r="R183" i="6" s="1"/>
  <c r="S183" i="6" s="1"/>
  <c r="R191" i="6" a="1"/>
  <c r="R191" i="6" s="1"/>
  <c r="S191" i="6" s="1"/>
  <c r="R199" i="6" a="1"/>
  <c r="R199" i="6" s="1"/>
  <c r="S199" i="6" s="1"/>
  <c r="R207" i="6" a="1"/>
  <c r="R207" i="6" s="1"/>
  <c r="S207" i="6" s="1"/>
  <c r="R215" i="6" a="1"/>
  <c r="R215" i="6" s="1"/>
  <c r="S215" i="6" s="1"/>
  <c r="R223" i="6" a="1"/>
  <c r="R223" i="6" s="1"/>
  <c r="S223" i="6" s="1"/>
  <c r="R231" i="6" a="1"/>
  <c r="R231" i="6" s="1"/>
  <c r="S231" i="6" s="1"/>
  <c r="R239" i="6" a="1"/>
  <c r="R239" i="6" s="1"/>
  <c r="S239" i="6" s="1"/>
  <c r="R247" i="6" a="1"/>
  <c r="R247" i="6" s="1"/>
  <c r="S247" i="6" s="1"/>
  <c r="R255" i="6" a="1"/>
  <c r="R255" i="6" s="1"/>
  <c r="S255" i="6" s="1"/>
  <c r="R263" i="6" a="1"/>
  <c r="R263" i="6" s="1"/>
  <c r="S263" i="6" s="1"/>
  <c r="R271" i="6" a="1"/>
  <c r="R271" i="6" s="1"/>
  <c r="S271" i="6" s="1"/>
  <c r="R279" i="6" a="1"/>
  <c r="R279" i="6" s="1"/>
  <c r="S279" i="6" s="1"/>
  <c r="R287" i="6" a="1"/>
  <c r="R287" i="6" s="1"/>
  <c r="S287" i="6" s="1"/>
  <c r="R295" i="6" a="1"/>
  <c r="R295" i="6" s="1"/>
  <c r="S295" i="6" s="1"/>
  <c r="R303" i="6" a="1"/>
  <c r="R303" i="6" s="1"/>
  <c r="S303" i="6" s="1"/>
  <c r="R311" i="6" a="1"/>
  <c r="R311" i="6" s="1"/>
  <c r="S311" i="6" s="1"/>
  <c r="R319" i="6" a="1"/>
  <c r="R319" i="6" s="1"/>
  <c r="S319" i="6" s="1"/>
  <c r="R327" i="6" a="1"/>
  <c r="R327" i="6" s="1"/>
  <c r="S327" i="6" s="1"/>
  <c r="R335" i="6" a="1"/>
  <c r="R335" i="6" s="1"/>
  <c r="S335" i="6" s="1"/>
  <c r="R343" i="6" a="1"/>
  <c r="R343" i="6" s="1"/>
  <c r="S343" i="6" s="1"/>
  <c r="R351" i="6" a="1"/>
  <c r="R351" i="6" s="1"/>
  <c r="S351" i="6" s="1"/>
  <c r="R359" i="6" a="1"/>
  <c r="R359" i="6" s="1"/>
  <c r="S359" i="6" s="1"/>
  <c r="R367" i="6" a="1"/>
  <c r="R367" i="6" s="1"/>
  <c r="S367" i="6" s="1"/>
  <c r="R375" i="6" a="1"/>
  <c r="R375" i="6" s="1"/>
  <c r="S375" i="6" s="1"/>
  <c r="R383" i="6" a="1"/>
  <c r="R383" i="6" s="1"/>
  <c r="S383" i="6" s="1"/>
  <c r="R391" i="6" a="1"/>
  <c r="R391" i="6" s="1"/>
  <c r="S391" i="6" s="1"/>
  <c r="R399" i="6" a="1"/>
  <c r="R399" i="6" s="1"/>
  <c r="S399" i="6" s="1"/>
  <c r="R407" i="6" a="1"/>
  <c r="R407" i="6" s="1"/>
  <c r="S407" i="6" s="1"/>
  <c r="R415" i="6" a="1"/>
  <c r="R415" i="6" s="1"/>
  <c r="S415" i="6" s="1"/>
  <c r="R423" i="6" a="1"/>
  <c r="R423" i="6" s="1"/>
  <c r="S423" i="6" s="1"/>
  <c r="R431" i="6" a="1"/>
  <c r="R431" i="6" s="1"/>
  <c r="S431" i="6" s="1"/>
  <c r="R439" i="6" a="1"/>
  <c r="R439" i="6" s="1"/>
  <c r="S439" i="6" s="1"/>
  <c r="R447" i="6" a="1"/>
  <c r="R447" i="6" s="1"/>
  <c r="S447" i="6" s="1"/>
  <c r="R455" i="6" a="1"/>
  <c r="R455" i="6" s="1"/>
  <c r="S455" i="6" s="1"/>
  <c r="R463" i="6" a="1"/>
  <c r="R463" i="6" s="1"/>
  <c r="S463" i="6" s="1"/>
  <c r="R471" i="6" a="1"/>
  <c r="R471" i="6" s="1"/>
  <c r="S471" i="6" s="1"/>
  <c r="R479" i="6" a="1"/>
  <c r="R479" i="6" s="1"/>
  <c r="S479" i="6" s="1"/>
  <c r="R487" i="6" a="1"/>
  <c r="R487" i="6" s="1"/>
  <c r="S487" i="6" s="1"/>
  <c r="R495" i="6" a="1"/>
  <c r="R495" i="6" s="1"/>
  <c r="S495" i="6" s="1"/>
  <c r="R503" i="6" a="1"/>
  <c r="R503" i="6" s="1"/>
  <c r="S503" i="6" s="1"/>
  <c r="R511" i="6" a="1"/>
  <c r="R511" i="6" s="1"/>
  <c r="S511" i="6" s="1"/>
  <c r="R519" i="6" a="1"/>
  <c r="R519" i="6" s="1"/>
  <c r="S519" i="6" s="1"/>
  <c r="R527" i="6" a="1"/>
  <c r="R527" i="6" s="1"/>
  <c r="S527" i="6" s="1"/>
  <c r="R535" i="6" a="1"/>
  <c r="R535" i="6" s="1"/>
  <c r="S535" i="6" s="1"/>
  <c r="R543" i="6" a="1"/>
  <c r="R543" i="6" s="1"/>
  <c r="S543" i="6" s="1"/>
  <c r="R551" i="6" a="1"/>
  <c r="R551" i="6" s="1"/>
  <c r="S551" i="6" s="1"/>
  <c r="R559" i="6" a="1"/>
  <c r="R559" i="6" s="1"/>
  <c r="S559" i="6" s="1"/>
  <c r="R567" i="6" a="1"/>
  <c r="R567" i="6" s="1"/>
  <c r="S567" i="6" s="1"/>
  <c r="R575" i="6" a="1"/>
  <c r="R575" i="6" s="1"/>
  <c r="S575" i="6" s="1"/>
  <c r="R583" i="6" a="1"/>
  <c r="R583" i="6" s="1"/>
  <c r="S583" i="6" s="1"/>
  <c r="R591" i="6" a="1"/>
  <c r="R591" i="6" s="1"/>
  <c r="S591" i="6" s="1"/>
  <c r="R599" i="6" a="1"/>
  <c r="R599" i="6" s="1"/>
  <c r="S599" i="6" s="1"/>
  <c r="R607" i="6" a="1"/>
  <c r="R607" i="6" s="1"/>
  <c r="S607" i="6" s="1"/>
  <c r="R615" i="6" a="1"/>
  <c r="R615" i="6" s="1"/>
  <c r="S615" i="6" s="1"/>
  <c r="R623" i="6" a="1"/>
  <c r="R623" i="6" s="1"/>
  <c r="S623" i="6" s="1"/>
  <c r="R631" i="6" a="1"/>
  <c r="R631" i="6" s="1"/>
  <c r="S631" i="6" s="1"/>
  <c r="R639" i="6" a="1"/>
  <c r="R639" i="6" s="1"/>
  <c r="S639" i="6" s="1"/>
  <c r="R647" i="6" a="1"/>
  <c r="R647" i="6" s="1"/>
  <c r="S647" i="6" s="1"/>
  <c r="R655" i="6" a="1"/>
  <c r="R655" i="6" s="1"/>
  <c r="S655" i="6" s="1"/>
  <c r="R663" i="6" a="1"/>
  <c r="R663" i="6" s="1"/>
  <c r="S663" i="6" s="1"/>
  <c r="R671" i="6" a="1"/>
  <c r="R671" i="6" s="1"/>
  <c r="S671" i="6" s="1"/>
  <c r="R679" i="6" a="1"/>
  <c r="R679" i="6" s="1"/>
  <c r="S679" i="6" s="1"/>
  <c r="R8" i="6" a="1"/>
  <c r="R8" i="6" s="1"/>
  <c r="S8" i="6" s="1"/>
  <c r="R16" i="6" a="1"/>
  <c r="R16" i="6" s="1"/>
  <c r="S16" i="6" s="1"/>
  <c r="R24" i="6" a="1"/>
  <c r="R24" i="6" s="1"/>
  <c r="S24" i="6" s="1"/>
  <c r="R32" i="6" a="1"/>
  <c r="R32" i="6" s="1"/>
  <c r="S32" i="6" s="1"/>
  <c r="R40" i="6" a="1"/>
  <c r="R40" i="6" s="1"/>
  <c r="S40" i="6" s="1"/>
  <c r="R48" i="6" a="1"/>
  <c r="R48" i="6" s="1"/>
  <c r="S48" i="6" s="1"/>
  <c r="R56" i="6" a="1"/>
  <c r="R56" i="6" s="1"/>
  <c r="S56" i="6" s="1"/>
  <c r="R64" i="6" a="1"/>
  <c r="R64" i="6" s="1"/>
  <c r="S64" i="6" s="1"/>
  <c r="R72" i="6" a="1"/>
  <c r="R72" i="6" s="1"/>
  <c r="S72" i="6" s="1"/>
  <c r="R80" i="6" a="1"/>
  <c r="R80" i="6" s="1"/>
  <c r="S80" i="6" s="1"/>
  <c r="R88" i="6" a="1"/>
  <c r="R88" i="6" s="1"/>
  <c r="S88" i="6" s="1"/>
  <c r="R96" i="6" a="1"/>
  <c r="R96" i="6" s="1"/>
  <c r="S96" i="6" s="1"/>
  <c r="R104" i="6" a="1"/>
  <c r="R104" i="6" s="1"/>
  <c r="S104" i="6" s="1"/>
  <c r="R112" i="6" a="1"/>
  <c r="R112" i="6" s="1"/>
  <c r="S112" i="6" s="1"/>
  <c r="R120" i="6" a="1"/>
  <c r="R120" i="6" s="1"/>
  <c r="S120" i="6" s="1"/>
  <c r="R128" i="6" a="1"/>
  <c r="R128" i="6" s="1"/>
  <c r="S128" i="6" s="1"/>
  <c r="R136" i="6" a="1"/>
  <c r="R136" i="6" s="1"/>
  <c r="S136" i="6" s="1"/>
  <c r="R144" i="6" a="1"/>
  <c r="R144" i="6" s="1"/>
  <c r="S144" i="6" s="1"/>
  <c r="R152" i="6" a="1"/>
  <c r="R152" i="6" s="1"/>
  <c r="S152" i="6" s="1"/>
  <c r="R160" i="6" a="1"/>
  <c r="R160" i="6" s="1"/>
  <c r="S160" i="6" s="1"/>
  <c r="R168" i="6" a="1"/>
  <c r="R168" i="6" s="1"/>
  <c r="S168" i="6" s="1"/>
  <c r="R176" i="6" a="1"/>
  <c r="R176" i="6" s="1"/>
  <c r="S176" i="6" s="1"/>
  <c r="R184" i="6" a="1"/>
  <c r="R184" i="6" s="1"/>
  <c r="S184" i="6" s="1"/>
  <c r="R192" i="6" a="1"/>
  <c r="R192" i="6" s="1"/>
  <c r="S192" i="6" s="1"/>
  <c r="R200" i="6" a="1"/>
  <c r="R200" i="6" s="1"/>
  <c r="S200" i="6" s="1"/>
  <c r="R208" i="6" a="1"/>
  <c r="R208" i="6" s="1"/>
  <c r="S208" i="6" s="1"/>
  <c r="R216" i="6" a="1"/>
  <c r="R216" i="6" s="1"/>
  <c r="S216" i="6" s="1"/>
  <c r="R224" i="6" a="1"/>
  <c r="R224" i="6" s="1"/>
  <c r="S224" i="6" s="1"/>
  <c r="R232" i="6" a="1"/>
  <c r="R232" i="6" s="1"/>
  <c r="S232" i="6" s="1"/>
  <c r="R240" i="6" a="1"/>
  <c r="R240" i="6" s="1"/>
  <c r="S240" i="6" s="1"/>
  <c r="R248" i="6" a="1"/>
  <c r="R248" i="6" s="1"/>
  <c r="S248" i="6" s="1"/>
  <c r="R256" i="6" a="1"/>
  <c r="R256" i="6" s="1"/>
  <c r="S256" i="6" s="1"/>
  <c r="R264" i="6" a="1"/>
  <c r="R264" i="6" s="1"/>
  <c r="S264" i="6" s="1"/>
  <c r="R272" i="6" a="1"/>
  <c r="R272" i="6" s="1"/>
  <c r="S272" i="6" s="1"/>
  <c r="R280" i="6" a="1"/>
  <c r="R280" i="6" s="1"/>
  <c r="S280" i="6" s="1"/>
  <c r="R288" i="6" a="1"/>
  <c r="R288" i="6" s="1"/>
  <c r="S288" i="6" s="1"/>
  <c r="R296" i="6" a="1"/>
  <c r="R296" i="6" s="1"/>
  <c r="S296" i="6" s="1"/>
  <c r="R304" i="6" a="1"/>
  <c r="R304" i="6" s="1"/>
  <c r="S304" i="6" s="1"/>
  <c r="R312" i="6" a="1"/>
  <c r="R312" i="6" s="1"/>
  <c r="S312" i="6" s="1"/>
  <c r="R320" i="6" a="1"/>
  <c r="R320" i="6" s="1"/>
  <c r="S320" i="6" s="1"/>
  <c r="R328" i="6" a="1"/>
  <c r="R328" i="6" s="1"/>
  <c r="S328" i="6" s="1"/>
  <c r="R336" i="6" a="1"/>
  <c r="R336" i="6" s="1"/>
  <c r="S336" i="6" s="1"/>
  <c r="R344" i="6" a="1"/>
  <c r="R344" i="6" s="1"/>
  <c r="S344" i="6" s="1"/>
  <c r="R352" i="6" a="1"/>
  <c r="R352" i="6" s="1"/>
  <c r="S352" i="6" s="1"/>
  <c r="R360" i="6" a="1"/>
  <c r="R360" i="6" s="1"/>
  <c r="S360" i="6" s="1"/>
  <c r="R368" i="6" a="1"/>
  <c r="R368" i="6" s="1"/>
  <c r="S368" i="6" s="1"/>
  <c r="R376" i="6" a="1"/>
  <c r="R376" i="6" s="1"/>
  <c r="S376" i="6" s="1"/>
  <c r="R384" i="6" a="1"/>
  <c r="R384" i="6" s="1"/>
  <c r="S384" i="6" s="1"/>
  <c r="R392" i="6" a="1"/>
  <c r="R392" i="6" s="1"/>
  <c r="S392" i="6" s="1"/>
  <c r="R400" i="6" a="1"/>
  <c r="R400" i="6" s="1"/>
  <c r="S400" i="6" s="1"/>
  <c r="R408" i="6" a="1"/>
  <c r="R408" i="6" s="1"/>
  <c r="S408" i="6" s="1"/>
  <c r="R416" i="6" a="1"/>
  <c r="R416" i="6" s="1"/>
  <c r="S416" i="6" s="1"/>
  <c r="R424" i="6" a="1"/>
  <c r="R424" i="6" s="1"/>
  <c r="S424" i="6" s="1"/>
  <c r="R432" i="6" a="1"/>
  <c r="R432" i="6" s="1"/>
  <c r="S432" i="6" s="1"/>
  <c r="R440" i="6" a="1"/>
  <c r="R440" i="6" s="1"/>
  <c r="S440" i="6" s="1"/>
  <c r="R448" i="6" a="1"/>
  <c r="R448" i="6" s="1"/>
  <c r="S448" i="6" s="1"/>
  <c r="R456" i="6" a="1"/>
  <c r="R456" i="6" s="1"/>
  <c r="S456" i="6" s="1"/>
  <c r="R464" i="6" a="1"/>
  <c r="R464" i="6" s="1"/>
  <c r="S464" i="6" s="1"/>
  <c r="R472" i="6" a="1"/>
  <c r="R472" i="6" s="1"/>
  <c r="S472" i="6" s="1"/>
  <c r="R480" i="6" a="1"/>
  <c r="R480" i="6" s="1"/>
  <c r="S480" i="6" s="1"/>
  <c r="R488" i="6" a="1"/>
  <c r="R488" i="6" s="1"/>
  <c r="S488" i="6" s="1"/>
  <c r="R496" i="6" a="1"/>
  <c r="R496" i="6" s="1"/>
  <c r="S496" i="6" s="1"/>
  <c r="R504" i="6" a="1"/>
  <c r="R504" i="6" s="1"/>
  <c r="S504" i="6" s="1"/>
  <c r="R512" i="6" a="1"/>
  <c r="R512" i="6" s="1"/>
  <c r="S512" i="6" s="1"/>
  <c r="R520" i="6" a="1"/>
  <c r="R520" i="6" s="1"/>
  <c r="S520" i="6" s="1"/>
  <c r="R528" i="6" a="1"/>
  <c r="R528" i="6" s="1"/>
  <c r="S528" i="6" s="1"/>
  <c r="R536" i="6" a="1"/>
  <c r="R536" i="6" s="1"/>
  <c r="S536" i="6" s="1"/>
  <c r="R544" i="6" a="1"/>
  <c r="R544" i="6" s="1"/>
  <c r="S544" i="6" s="1"/>
  <c r="R552" i="6" a="1"/>
  <c r="R552" i="6" s="1"/>
  <c r="S552" i="6" s="1"/>
  <c r="R560" i="6" a="1"/>
  <c r="R560" i="6" s="1"/>
  <c r="S560" i="6" s="1"/>
  <c r="R568" i="6" a="1"/>
  <c r="R568" i="6" s="1"/>
  <c r="S568" i="6" s="1"/>
  <c r="R576" i="6" a="1"/>
  <c r="R576" i="6" s="1"/>
  <c r="S576" i="6" s="1"/>
  <c r="R584" i="6" a="1"/>
  <c r="R584" i="6" s="1"/>
  <c r="S584" i="6" s="1"/>
  <c r="R592" i="6" a="1"/>
  <c r="R592" i="6" s="1"/>
  <c r="S592" i="6" s="1"/>
  <c r="R600" i="6" a="1"/>
  <c r="R600" i="6" s="1"/>
  <c r="S600" i="6" s="1"/>
  <c r="R608" i="6" a="1"/>
  <c r="R608" i="6" s="1"/>
  <c r="S608" i="6" s="1"/>
  <c r="R616" i="6" a="1"/>
  <c r="R616" i="6" s="1"/>
  <c r="S616" i="6" s="1"/>
  <c r="R624" i="6" a="1"/>
  <c r="R624" i="6" s="1"/>
  <c r="S624" i="6" s="1"/>
  <c r="R632" i="6" a="1"/>
  <c r="R632" i="6" s="1"/>
  <c r="S632" i="6" s="1"/>
  <c r="R640" i="6" a="1"/>
  <c r="R640" i="6" s="1"/>
  <c r="S640" i="6" s="1"/>
  <c r="R648" i="6" a="1"/>
  <c r="R648" i="6" s="1"/>
  <c r="S648" i="6" s="1"/>
  <c r="R656" i="6" a="1"/>
  <c r="R656" i="6" s="1"/>
  <c r="S656" i="6" s="1"/>
  <c r="R664" i="6" a="1"/>
  <c r="R664" i="6" s="1"/>
  <c r="S664" i="6" s="1"/>
  <c r="R672" i="6" a="1"/>
  <c r="R672" i="6" s="1"/>
  <c r="S672" i="6" s="1"/>
  <c r="R680" i="6" a="1"/>
  <c r="R680" i="6" s="1"/>
  <c r="S680" i="6" s="1"/>
  <c r="R11" i="6" a="1"/>
  <c r="R11" i="6" s="1"/>
  <c r="S11" i="6" s="1"/>
  <c r="R19" i="6" a="1"/>
  <c r="R19" i="6" s="1"/>
  <c r="S19" i="6" s="1"/>
  <c r="R27" i="6" a="1"/>
  <c r="R27" i="6" s="1"/>
  <c r="S27" i="6" s="1"/>
  <c r="R35" i="6" a="1"/>
  <c r="R35" i="6" s="1"/>
  <c r="S35" i="6" s="1"/>
  <c r="R43" i="6" a="1"/>
  <c r="R43" i="6" s="1"/>
  <c r="S43" i="6" s="1"/>
  <c r="R51" i="6" a="1"/>
  <c r="R51" i="6" s="1"/>
  <c r="S51" i="6" s="1"/>
  <c r="R59" i="6" a="1"/>
  <c r="R59" i="6" s="1"/>
  <c r="S59" i="6" s="1"/>
  <c r="R67" i="6" a="1"/>
  <c r="R67" i="6" s="1"/>
  <c r="S67" i="6" s="1"/>
  <c r="R75" i="6" a="1"/>
  <c r="R75" i="6" s="1"/>
  <c r="S75" i="6" s="1"/>
  <c r="R83" i="6" a="1"/>
  <c r="R83" i="6" s="1"/>
  <c r="S83" i="6" s="1"/>
  <c r="R91" i="6" a="1"/>
  <c r="R91" i="6" s="1"/>
  <c r="S91" i="6" s="1"/>
  <c r="R99" i="6" a="1"/>
  <c r="R99" i="6" s="1"/>
  <c r="S99" i="6" s="1"/>
  <c r="R107" i="6" a="1"/>
  <c r="R107" i="6" s="1"/>
  <c r="S107" i="6" s="1"/>
  <c r="R115" i="6" a="1"/>
  <c r="R115" i="6" s="1"/>
  <c r="S115" i="6" s="1"/>
  <c r="R123" i="6" a="1"/>
  <c r="R123" i="6" s="1"/>
  <c r="S123" i="6" s="1"/>
  <c r="R131" i="6" a="1"/>
  <c r="R131" i="6" s="1"/>
  <c r="S131" i="6" s="1"/>
  <c r="R139" i="6" a="1"/>
  <c r="R139" i="6" s="1"/>
  <c r="S139" i="6" s="1"/>
  <c r="R147" i="6" a="1"/>
  <c r="R147" i="6" s="1"/>
  <c r="S147" i="6" s="1"/>
  <c r="R155" i="6" a="1"/>
  <c r="R155" i="6" s="1"/>
  <c r="S155" i="6" s="1"/>
  <c r="R163" i="6" a="1"/>
  <c r="R163" i="6" s="1"/>
  <c r="S163" i="6" s="1"/>
  <c r="R171" i="6" a="1"/>
  <c r="R171" i="6" s="1"/>
  <c r="S171" i="6" s="1"/>
  <c r="R179" i="6" a="1"/>
  <c r="R179" i="6" s="1"/>
  <c r="S179" i="6" s="1"/>
  <c r="R187" i="6" a="1"/>
  <c r="R187" i="6" s="1"/>
  <c r="S187" i="6" s="1"/>
  <c r="R195" i="6" a="1"/>
  <c r="R195" i="6" s="1"/>
  <c r="S195" i="6" s="1"/>
  <c r="R203" i="6" a="1"/>
  <c r="R203" i="6" s="1"/>
  <c r="S203" i="6" s="1"/>
  <c r="R211" i="6" a="1"/>
  <c r="R211" i="6" s="1"/>
  <c r="S211" i="6" s="1"/>
  <c r="R219" i="6" a="1"/>
  <c r="R219" i="6" s="1"/>
  <c r="S219" i="6" s="1"/>
  <c r="R227" i="6" a="1"/>
  <c r="R227" i="6" s="1"/>
  <c r="S227" i="6" s="1"/>
  <c r="R235" i="6" a="1"/>
  <c r="R235" i="6" s="1"/>
  <c r="S235" i="6" s="1"/>
  <c r="R243" i="6" a="1"/>
  <c r="R243" i="6" s="1"/>
  <c r="S243" i="6" s="1"/>
  <c r="R251" i="6" a="1"/>
  <c r="R251" i="6" s="1"/>
  <c r="S251" i="6" s="1"/>
  <c r="R259" i="6" a="1"/>
  <c r="R259" i="6" s="1"/>
  <c r="S259" i="6" s="1"/>
  <c r="R267" i="6" a="1"/>
  <c r="R267" i="6" s="1"/>
  <c r="S267" i="6" s="1"/>
  <c r="R275" i="6" a="1"/>
  <c r="R275" i="6" s="1"/>
  <c r="S275" i="6" s="1"/>
  <c r="R283" i="6" a="1"/>
  <c r="R283" i="6" s="1"/>
  <c r="S283" i="6" s="1"/>
  <c r="R291" i="6" a="1"/>
  <c r="R291" i="6" s="1"/>
  <c r="S291" i="6" s="1"/>
  <c r="R299" i="6" a="1"/>
  <c r="R299" i="6" s="1"/>
  <c r="S299" i="6" s="1"/>
  <c r="R307" i="6" a="1"/>
  <c r="R307" i="6" s="1"/>
  <c r="S307" i="6" s="1"/>
  <c r="R315" i="6" a="1"/>
  <c r="R315" i="6" s="1"/>
  <c r="S315" i="6" s="1"/>
  <c r="R323" i="6" a="1"/>
  <c r="R323" i="6" s="1"/>
  <c r="S323" i="6" s="1"/>
  <c r="R331" i="6" a="1"/>
  <c r="R331" i="6" s="1"/>
  <c r="S331" i="6" s="1"/>
  <c r="R339" i="6" a="1"/>
  <c r="R339" i="6" s="1"/>
  <c r="S339" i="6" s="1"/>
  <c r="R347" i="6" a="1"/>
  <c r="R347" i="6" s="1"/>
  <c r="S347" i="6" s="1"/>
  <c r="R355" i="6" a="1"/>
  <c r="R355" i="6" s="1"/>
  <c r="S355" i="6" s="1"/>
  <c r="R363" i="6" a="1"/>
  <c r="R363" i="6" s="1"/>
  <c r="S363" i="6" s="1"/>
  <c r="R371" i="6" a="1"/>
  <c r="R371" i="6" s="1"/>
  <c r="S371" i="6" s="1"/>
  <c r="R379" i="6" a="1"/>
  <c r="R379" i="6" s="1"/>
  <c r="S379" i="6" s="1"/>
  <c r="R387" i="6" a="1"/>
  <c r="R387" i="6" s="1"/>
  <c r="S387" i="6" s="1"/>
  <c r="R395" i="6" a="1"/>
  <c r="R395" i="6" s="1"/>
  <c r="S395" i="6" s="1"/>
  <c r="R403" i="6" a="1"/>
  <c r="R403" i="6" s="1"/>
  <c r="S403" i="6" s="1"/>
  <c r="R411" i="6" a="1"/>
  <c r="R411" i="6" s="1"/>
  <c r="S411" i="6" s="1"/>
  <c r="R419" i="6" a="1"/>
  <c r="R419" i="6" s="1"/>
  <c r="S419" i="6" s="1"/>
  <c r="R427" i="6" a="1"/>
  <c r="R427" i="6" s="1"/>
  <c r="S427" i="6" s="1"/>
  <c r="R435" i="6" a="1"/>
  <c r="R435" i="6" s="1"/>
  <c r="S435" i="6" s="1"/>
  <c r="R443" i="6" a="1"/>
  <c r="R443" i="6" s="1"/>
  <c r="S443" i="6" s="1"/>
  <c r="R451" i="6" a="1"/>
  <c r="R451" i="6" s="1"/>
  <c r="S451" i="6" s="1"/>
  <c r="R459" i="6" a="1"/>
  <c r="R459" i="6" s="1"/>
  <c r="S459" i="6" s="1"/>
  <c r="R467" i="6" a="1"/>
  <c r="R467" i="6" s="1"/>
  <c r="S467" i="6" s="1"/>
  <c r="R475" i="6" a="1"/>
  <c r="R475" i="6" s="1"/>
  <c r="S475" i="6" s="1"/>
  <c r="R483" i="6" a="1"/>
  <c r="R483" i="6" s="1"/>
  <c r="S483" i="6" s="1"/>
  <c r="R491" i="6" a="1"/>
  <c r="R491" i="6" s="1"/>
  <c r="S491" i="6" s="1"/>
  <c r="R499" i="6" a="1"/>
  <c r="R499" i="6" s="1"/>
  <c r="S499" i="6" s="1"/>
  <c r="R507" i="6" a="1"/>
  <c r="R507" i="6" s="1"/>
  <c r="S507" i="6" s="1"/>
  <c r="R515" i="6" a="1"/>
  <c r="R515" i="6" s="1"/>
  <c r="S515" i="6" s="1"/>
  <c r="R523" i="6" a="1"/>
  <c r="R523" i="6" s="1"/>
  <c r="S523" i="6" s="1"/>
  <c r="R531" i="6" a="1"/>
  <c r="R531" i="6" s="1"/>
  <c r="S531" i="6" s="1"/>
  <c r="R539" i="6" a="1"/>
  <c r="R539" i="6" s="1"/>
  <c r="S539" i="6" s="1"/>
  <c r="R547" i="6" a="1"/>
  <c r="R547" i="6" s="1"/>
  <c r="S547" i="6" s="1"/>
  <c r="R555" i="6" a="1"/>
  <c r="R555" i="6" s="1"/>
  <c r="S555" i="6" s="1"/>
  <c r="R563" i="6" a="1"/>
  <c r="R563" i="6" s="1"/>
  <c r="S563" i="6" s="1"/>
  <c r="R571" i="6" a="1"/>
  <c r="R571" i="6" s="1"/>
  <c r="S571" i="6" s="1"/>
  <c r="R579" i="6" a="1"/>
  <c r="R579" i="6" s="1"/>
  <c r="S579" i="6" s="1"/>
  <c r="R587" i="6" a="1"/>
  <c r="R587" i="6" s="1"/>
  <c r="S587" i="6" s="1"/>
  <c r="R595" i="6" a="1"/>
  <c r="R595" i="6" s="1"/>
  <c r="S595" i="6" s="1"/>
  <c r="R603" i="6" a="1"/>
  <c r="R603" i="6" s="1"/>
  <c r="S603" i="6" s="1"/>
  <c r="R611" i="6" a="1"/>
  <c r="R611" i="6" s="1"/>
  <c r="S611" i="6" s="1"/>
  <c r="R619" i="6" a="1"/>
  <c r="R619" i="6" s="1"/>
  <c r="S619" i="6" s="1"/>
  <c r="R627" i="6" a="1"/>
  <c r="R627" i="6" s="1"/>
  <c r="S627" i="6" s="1"/>
  <c r="R635" i="6" a="1"/>
  <c r="R635" i="6" s="1"/>
  <c r="S635" i="6" s="1"/>
  <c r="R643" i="6" a="1"/>
  <c r="R643" i="6" s="1"/>
  <c r="S643" i="6" s="1"/>
  <c r="R651" i="6" a="1"/>
  <c r="R651" i="6" s="1"/>
  <c r="S651" i="6" s="1"/>
  <c r="R659" i="6" a="1"/>
  <c r="R659" i="6" s="1"/>
  <c r="S659" i="6" s="1"/>
  <c r="R667" i="6" a="1"/>
  <c r="R667" i="6" s="1"/>
  <c r="S667" i="6" s="1"/>
  <c r="R675" i="6" a="1"/>
  <c r="R675" i="6" s="1"/>
  <c r="S675" i="6" s="1"/>
  <c r="R683" i="6" a="1"/>
  <c r="R683" i="6" s="1"/>
  <c r="S683" i="6" s="1"/>
  <c r="R9" i="6" a="1"/>
  <c r="R9" i="6" s="1"/>
  <c r="S9" i="6" s="1"/>
  <c r="R41" i="6" a="1"/>
  <c r="R41" i="6" s="1"/>
  <c r="S41" i="6" s="1"/>
  <c r="R73" i="6" a="1"/>
  <c r="R73" i="6" s="1"/>
  <c r="S73" i="6" s="1"/>
  <c r="R105" i="6" a="1"/>
  <c r="R105" i="6" s="1"/>
  <c r="S105" i="6" s="1"/>
  <c r="R137" i="6" a="1"/>
  <c r="R137" i="6" s="1"/>
  <c r="S137" i="6" s="1"/>
  <c r="R169" i="6" a="1"/>
  <c r="R169" i="6" s="1"/>
  <c r="S169" i="6" s="1"/>
  <c r="R201" i="6" a="1"/>
  <c r="R201" i="6" s="1"/>
  <c r="S201" i="6" s="1"/>
  <c r="R233" i="6" a="1"/>
  <c r="R233" i="6" s="1"/>
  <c r="S233" i="6" s="1"/>
  <c r="R265" i="6" a="1"/>
  <c r="R265" i="6" s="1"/>
  <c r="S265" i="6" s="1"/>
  <c r="R297" i="6" a="1"/>
  <c r="R297" i="6" s="1"/>
  <c r="S297" i="6" s="1"/>
  <c r="R329" i="6" a="1"/>
  <c r="R329" i="6" s="1"/>
  <c r="S329" i="6" s="1"/>
  <c r="R361" i="6" a="1"/>
  <c r="R361" i="6" s="1"/>
  <c r="S361" i="6" s="1"/>
  <c r="R393" i="6" a="1"/>
  <c r="R393" i="6" s="1"/>
  <c r="S393" i="6" s="1"/>
  <c r="R425" i="6" a="1"/>
  <c r="R425" i="6" s="1"/>
  <c r="S425" i="6" s="1"/>
  <c r="R457" i="6" a="1"/>
  <c r="R457" i="6" s="1"/>
  <c r="S457" i="6" s="1"/>
  <c r="R489" i="6" a="1"/>
  <c r="R489" i="6" s="1"/>
  <c r="S489" i="6" s="1"/>
  <c r="R521" i="6" a="1"/>
  <c r="R521" i="6" s="1"/>
  <c r="S521" i="6" s="1"/>
  <c r="R553" i="6" a="1"/>
  <c r="R553" i="6" s="1"/>
  <c r="S553" i="6" s="1"/>
  <c r="R585" i="6" a="1"/>
  <c r="R585" i="6" s="1"/>
  <c r="S585" i="6" s="1"/>
  <c r="R617" i="6" a="1"/>
  <c r="R617" i="6" s="1"/>
  <c r="S617" i="6" s="1"/>
  <c r="R649" i="6" a="1"/>
  <c r="R649" i="6" s="1"/>
  <c r="S649" i="6" s="1"/>
  <c r="R681" i="6" a="1"/>
  <c r="R681" i="6" s="1"/>
  <c r="S681" i="6" s="1"/>
  <c r="R690" i="6" a="1"/>
  <c r="R690" i="6" s="1"/>
  <c r="S690" i="6" s="1"/>
  <c r="R698" i="6" a="1"/>
  <c r="R698" i="6" s="1"/>
  <c r="S698" i="6" s="1"/>
  <c r="R706" i="6" a="1"/>
  <c r="R706" i="6" s="1"/>
  <c r="S706" i="6" s="1"/>
  <c r="R714" i="6" a="1"/>
  <c r="R714" i="6" s="1"/>
  <c r="S714" i="6" s="1"/>
  <c r="R722" i="6" a="1"/>
  <c r="R722" i="6" s="1"/>
  <c r="S722" i="6" s="1"/>
  <c r="R730" i="6" a="1"/>
  <c r="R730" i="6" s="1"/>
  <c r="S730" i="6" s="1"/>
  <c r="R738" i="6" a="1"/>
  <c r="R738" i="6" s="1"/>
  <c r="S738" i="6" s="1"/>
  <c r="R746" i="6" a="1"/>
  <c r="R746" i="6" s="1"/>
  <c r="S746" i="6" s="1"/>
  <c r="R754" i="6" a="1"/>
  <c r="R754" i="6" s="1"/>
  <c r="S754" i="6" s="1"/>
  <c r="R762" i="6" a="1"/>
  <c r="R762" i="6" s="1"/>
  <c r="S762" i="6" s="1"/>
  <c r="R770" i="6" a="1"/>
  <c r="R770" i="6" s="1"/>
  <c r="S770" i="6" s="1"/>
  <c r="R778" i="6" a="1"/>
  <c r="R778" i="6" s="1"/>
  <c r="S778" i="6" s="1"/>
  <c r="R786" i="6" a="1"/>
  <c r="R786" i="6" s="1"/>
  <c r="S786" i="6" s="1"/>
  <c r="R794" i="6" a="1"/>
  <c r="R794" i="6" s="1"/>
  <c r="S794" i="6" s="1"/>
  <c r="R802" i="6" a="1"/>
  <c r="R802" i="6" s="1"/>
  <c r="S802" i="6" s="1"/>
  <c r="R810" i="6" a="1"/>
  <c r="R810" i="6" s="1"/>
  <c r="S810" i="6" s="1"/>
  <c r="R818" i="6" a="1"/>
  <c r="R818" i="6" s="1"/>
  <c r="S818" i="6" s="1"/>
  <c r="R826" i="6" a="1"/>
  <c r="R826" i="6" s="1"/>
  <c r="S826" i="6" s="1"/>
  <c r="R834" i="6" a="1"/>
  <c r="R834" i="6" s="1"/>
  <c r="S834" i="6" s="1"/>
  <c r="R842" i="6" a="1"/>
  <c r="R842" i="6" s="1"/>
  <c r="S842" i="6" s="1"/>
  <c r="R850" i="6" a="1"/>
  <c r="R850" i="6" s="1"/>
  <c r="S850" i="6" s="1"/>
  <c r="R858" i="6" a="1"/>
  <c r="R858" i="6" s="1"/>
  <c r="S858" i="6" s="1"/>
  <c r="R866" i="6" a="1"/>
  <c r="R866" i="6" s="1"/>
  <c r="S866" i="6" s="1"/>
  <c r="R874" i="6" a="1"/>
  <c r="R874" i="6" s="1"/>
  <c r="S874" i="6" s="1"/>
  <c r="R882" i="6" a="1"/>
  <c r="R882" i="6" s="1"/>
  <c r="S882" i="6" s="1"/>
  <c r="R890" i="6" a="1"/>
  <c r="R890" i="6" s="1"/>
  <c r="S890" i="6" s="1"/>
  <c r="R898" i="6" a="1"/>
  <c r="R898" i="6" s="1"/>
  <c r="S898" i="6" s="1"/>
  <c r="R906" i="6" a="1"/>
  <c r="R906" i="6" s="1"/>
  <c r="S906" i="6" s="1"/>
  <c r="R914" i="6" a="1"/>
  <c r="R914" i="6" s="1"/>
  <c r="S914" i="6" s="1"/>
  <c r="R922" i="6" a="1"/>
  <c r="R922" i="6" s="1"/>
  <c r="S922" i="6" s="1"/>
  <c r="R930" i="6" a="1"/>
  <c r="R930" i="6" s="1"/>
  <c r="S930" i="6" s="1"/>
  <c r="R938" i="6" a="1"/>
  <c r="R938" i="6" s="1"/>
  <c r="S938" i="6" s="1"/>
  <c r="R946" i="6" a="1"/>
  <c r="R946" i="6" s="1"/>
  <c r="S946" i="6" s="1"/>
  <c r="R954" i="6" a="1"/>
  <c r="R954" i="6" s="1"/>
  <c r="S954" i="6" s="1"/>
  <c r="R962" i="6" a="1"/>
  <c r="R962" i="6" s="1"/>
  <c r="S962" i="6" s="1"/>
  <c r="R970" i="6" a="1"/>
  <c r="R970" i="6" s="1"/>
  <c r="S970" i="6" s="1"/>
  <c r="R978" i="6" a="1"/>
  <c r="R978" i="6" s="1"/>
  <c r="S978" i="6" s="1"/>
  <c r="R986" i="6" a="1"/>
  <c r="R986" i="6" s="1"/>
  <c r="S986" i="6" s="1"/>
  <c r="R994" i="6" a="1"/>
  <c r="R994" i="6" s="1"/>
  <c r="S994" i="6" s="1"/>
  <c r="R1002" i="6" a="1"/>
  <c r="R1002" i="6" s="1"/>
  <c r="S1002" i="6" s="1"/>
  <c r="R1010" i="6" a="1"/>
  <c r="R1010" i="6" s="1"/>
  <c r="S1010" i="6" s="1"/>
  <c r="R1018" i="6" a="1"/>
  <c r="R1018" i="6" s="1"/>
  <c r="S1018" i="6" s="1"/>
  <c r="R1026" i="6" a="1"/>
  <c r="R1026" i="6" s="1"/>
  <c r="S1026" i="6" s="1"/>
  <c r="R1034" i="6" a="1"/>
  <c r="R1034" i="6" s="1"/>
  <c r="S1034" i="6" s="1"/>
  <c r="R1042" i="6" a="1"/>
  <c r="R1042" i="6" s="1"/>
  <c r="S1042" i="6" s="1"/>
  <c r="R1050" i="6" a="1"/>
  <c r="R1050" i="6" s="1"/>
  <c r="S1050" i="6" s="1"/>
  <c r="R1058" i="6" a="1"/>
  <c r="R1058" i="6" s="1"/>
  <c r="S1058" i="6" s="1"/>
  <c r="R1066" i="6" a="1"/>
  <c r="R1066" i="6" s="1"/>
  <c r="S1066" i="6" s="1"/>
  <c r="R1074" i="6" a="1"/>
  <c r="R1074" i="6" s="1"/>
  <c r="S1074" i="6" s="1"/>
  <c r="R1082" i="6" a="1"/>
  <c r="R1082" i="6" s="1"/>
  <c r="S1082" i="6" s="1"/>
  <c r="R1090" i="6" a="1"/>
  <c r="R1090" i="6" s="1"/>
  <c r="S1090" i="6" s="1"/>
  <c r="R1098" i="6" a="1"/>
  <c r="R1098" i="6" s="1"/>
  <c r="S1098" i="6" s="1"/>
  <c r="R1106" i="6" a="1"/>
  <c r="R1106" i="6" s="1"/>
  <c r="S1106" i="6" s="1"/>
  <c r="R1114" i="6" a="1"/>
  <c r="R1114" i="6" s="1"/>
  <c r="S1114" i="6" s="1"/>
  <c r="R1122" i="6" a="1"/>
  <c r="R1122" i="6" s="1"/>
  <c r="S1122" i="6" s="1"/>
  <c r="R1130" i="6" a="1"/>
  <c r="R1130" i="6" s="1"/>
  <c r="S1130" i="6" s="1"/>
  <c r="R1138" i="6" a="1"/>
  <c r="R1138" i="6" s="1"/>
  <c r="S1138" i="6" s="1"/>
  <c r="R1146" i="6" a="1"/>
  <c r="R1146" i="6" s="1"/>
  <c r="S1146" i="6" s="1"/>
  <c r="R1154" i="6" a="1"/>
  <c r="R1154" i="6" s="1"/>
  <c r="S1154" i="6" s="1"/>
  <c r="R1162" i="6" a="1"/>
  <c r="R1162" i="6" s="1"/>
  <c r="S1162" i="6" s="1"/>
  <c r="R10" i="6" a="1"/>
  <c r="R10" i="6" s="1"/>
  <c r="S10" i="6" s="1"/>
  <c r="R42" i="6" a="1"/>
  <c r="R42" i="6" s="1"/>
  <c r="S42" i="6" s="1"/>
  <c r="R74" i="6" a="1"/>
  <c r="R74" i="6" s="1"/>
  <c r="S74" i="6" s="1"/>
  <c r="R106" i="6" a="1"/>
  <c r="R106" i="6" s="1"/>
  <c r="S106" i="6" s="1"/>
  <c r="R138" i="6" a="1"/>
  <c r="R138" i="6" s="1"/>
  <c r="S138" i="6" s="1"/>
  <c r="R170" i="6" a="1"/>
  <c r="R170" i="6" s="1"/>
  <c r="S170" i="6" s="1"/>
  <c r="R202" i="6" a="1"/>
  <c r="R202" i="6" s="1"/>
  <c r="S202" i="6" s="1"/>
  <c r="R234" i="6" a="1"/>
  <c r="R234" i="6" s="1"/>
  <c r="S234" i="6" s="1"/>
  <c r="R266" i="6" a="1"/>
  <c r="R266" i="6" s="1"/>
  <c r="S266" i="6" s="1"/>
  <c r="R298" i="6" a="1"/>
  <c r="R298" i="6" s="1"/>
  <c r="S298" i="6" s="1"/>
  <c r="R330" i="6" a="1"/>
  <c r="R330" i="6" s="1"/>
  <c r="S330" i="6" s="1"/>
  <c r="R362" i="6" a="1"/>
  <c r="R362" i="6" s="1"/>
  <c r="S362" i="6" s="1"/>
  <c r="R394" i="6" a="1"/>
  <c r="R394" i="6" s="1"/>
  <c r="S394" i="6" s="1"/>
  <c r="R426" i="6" a="1"/>
  <c r="R426" i="6" s="1"/>
  <c r="S426" i="6" s="1"/>
  <c r="R458" i="6" a="1"/>
  <c r="R458" i="6" s="1"/>
  <c r="S458" i="6" s="1"/>
  <c r="R490" i="6" a="1"/>
  <c r="R490" i="6" s="1"/>
  <c r="S490" i="6" s="1"/>
  <c r="R522" i="6" a="1"/>
  <c r="R522" i="6" s="1"/>
  <c r="S522" i="6" s="1"/>
  <c r="R554" i="6" a="1"/>
  <c r="R554" i="6" s="1"/>
  <c r="S554" i="6" s="1"/>
  <c r="R586" i="6" a="1"/>
  <c r="R586" i="6" s="1"/>
  <c r="S586" i="6" s="1"/>
  <c r="R618" i="6" a="1"/>
  <c r="R618" i="6" s="1"/>
  <c r="S618" i="6" s="1"/>
  <c r="R650" i="6" a="1"/>
  <c r="R650" i="6" s="1"/>
  <c r="S650" i="6" s="1"/>
  <c r="R682" i="6" a="1"/>
  <c r="R682" i="6" s="1"/>
  <c r="S682" i="6" s="1"/>
  <c r="R691" i="6" a="1"/>
  <c r="R691" i="6" s="1"/>
  <c r="S691" i="6" s="1"/>
  <c r="R699" i="6" a="1"/>
  <c r="R699" i="6" s="1"/>
  <c r="S699" i="6" s="1"/>
  <c r="R707" i="6" a="1"/>
  <c r="R707" i="6" s="1"/>
  <c r="S707" i="6" s="1"/>
  <c r="R715" i="6" a="1"/>
  <c r="R715" i="6" s="1"/>
  <c r="S715" i="6" s="1"/>
  <c r="R723" i="6" a="1"/>
  <c r="R723" i="6" s="1"/>
  <c r="S723" i="6" s="1"/>
  <c r="R731" i="6" a="1"/>
  <c r="R731" i="6" s="1"/>
  <c r="S731" i="6" s="1"/>
  <c r="R739" i="6" a="1"/>
  <c r="R739" i="6" s="1"/>
  <c r="S739" i="6" s="1"/>
  <c r="R747" i="6" a="1"/>
  <c r="R747" i="6" s="1"/>
  <c r="S747" i="6" s="1"/>
  <c r="R755" i="6" a="1"/>
  <c r="R755" i="6" s="1"/>
  <c r="S755" i="6" s="1"/>
  <c r="R763" i="6" a="1"/>
  <c r="R763" i="6" s="1"/>
  <c r="S763" i="6" s="1"/>
  <c r="R771" i="6" a="1"/>
  <c r="R771" i="6" s="1"/>
  <c r="S771" i="6" s="1"/>
  <c r="R779" i="6" a="1"/>
  <c r="R779" i="6" s="1"/>
  <c r="S779" i="6" s="1"/>
  <c r="R787" i="6" a="1"/>
  <c r="R787" i="6" s="1"/>
  <c r="S787" i="6" s="1"/>
  <c r="R795" i="6" a="1"/>
  <c r="R795" i="6" s="1"/>
  <c r="S795" i="6" s="1"/>
  <c r="R803" i="6" a="1"/>
  <c r="R803" i="6" s="1"/>
  <c r="S803" i="6" s="1"/>
  <c r="R811" i="6" a="1"/>
  <c r="R811" i="6" s="1"/>
  <c r="S811" i="6" s="1"/>
  <c r="R819" i="6" a="1"/>
  <c r="R819" i="6" s="1"/>
  <c r="S819" i="6" s="1"/>
  <c r="R827" i="6" a="1"/>
  <c r="R827" i="6" s="1"/>
  <c r="S827" i="6" s="1"/>
  <c r="R835" i="6" a="1"/>
  <c r="R835" i="6" s="1"/>
  <c r="S835" i="6" s="1"/>
  <c r="R843" i="6" a="1"/>
  <c r="R843" i="6" s="1"/>
  <c r="S843" i="6" s="1"/>
  <c r="R851" i="6" a="1"/>
  <c r="R851" i="6" s="1"/>
  <c r="S851" i="6" s="1"/>
  <c r="R859" i="6" a="1"/>
  <c r="R859" i="6" s="1"/>
  <c r="S859" i="6" s="1"/>
  <c r="R867" i="6" a="1"/>
  <c r="R867" i="6" s="1"/>
  <c r="S867" i="6" s="1"/>
  <c r="R875" i="6" a="1"/>
  <c r="R875" i="6" s="1"/>
  <c r="S875" i="6" s="1"/>
  <c r="R883" i="6" a="1"/>
  <c r="R883" i="6" s="1"/>
  <c r="S883" i="6" s="1"/>
  <c r="R891" i="6" a="1"/>
  <c r="R891" i="6" s="1"/>
  <c r="S891" i="6" s="1"/>
  <c r="R899" i="6" a="1"/>
  <c r="R899" i="6" s="1"/>
  <c r="S899" i="6" s="1"/>
  <c r="R907" i="6" a="1"/>
  <c r="R907" i="6" s="1"/>
  <c r="S907" i="6" s="1"/>
  <c r="R915" i="6" a="1"/>
  <c r="R915" i="6" s="1"/>
  <c r="S915" i="6" s="1"/>
  <c r="R923" i="6" a="1"/>
  <c r="R923" i="6" s="1"/>
  <c r="S923" i="6" s="1"/>
  <c r="R931" i="6" a="1"/>
  <c r="R931" i="6" s="1"/>
  <c r="S931" i="6" s="1"/>
  <c r="R939" i="6" a="1"/>
  <c r="R939" i="6" s="1"/>
  <c r="S939" i="6" s="1"/>
  <c r="R947" i="6" a="1"/>
  <c r="R947" i="6" s="1"/>
  <c r="S947" i="6" s="1"/>
  <c r="R955" i="6" a="1"/>
  <c r="R955" i="6" s="1"/>
  <c r="S955" i="6" s="1"/>
  <c r="R963" i="6" a="1"/>
  <c r="R963" i="6" s="1"/>
  <c r="S963" i="6" s="1"/>
  <c r="R971" i="6" a="1"/>
  <c r="R971" i="6" s="1"/>
  <c r="S971" i="6" s="1"/>
  <c r="R979" i="6" a="1"/>
  <c r="R979" i="6" s="1"/>
  <c r="S979" i="6" s="1"/>
  <c r="R987" i="6" a="1"/>
  <c r="R987" i="6" s="1"/>
  <c r="S987" i="6" s="1"/>
  <c r="R995" i="6" a="1"/>
  <c r="R995" i="6" s="1"/>
  <c r="S995" i="6" s="1"/>
  <c r="R1003" i="6" a="1"/>
  <c r="R1003" i="6" s="1"/>
  <c r="S1003" i="6" s="1"/>
  <c r="R1011" i="6" a="1"/>
  <c r="R1011" i="6" s="1"/>
  <c r="S1011" i="6" s="1"/>
  <c r="R1019" i="6" a="1"/>
  <c r="R1019" i="6" s="1"/>
  <c r="S1019" i="6" s="1"/>
  <c r="R1027" i="6" a="1"/>
  <c r="R1027" i="6" s="1"/>
  <c r="S1027" i="6" s="1"/>
  <c r="R1035" i="6" a="1"/>
  <c r="R1035" i="6" s="1"/>
  <c r="S1035" i="6" s="1"/>
  <c r="R1043" i="6" a="1"/>
  <c r="R1043" i="6" s="1"/>
  <c r="S1043" i="6" s="1"/>
  <c r="R1051" i="6" a="1"/>
  <c r="R1051" i="6" s="1"/>
  <c r="S1051" i="6" s="1"/>
  <c r="R1059" i="6" a="1"/>
  <c r="R1059" i="6" s="1"/>
  <c r="S1059" i="6" s="1"/>
  <c r="R1067" i="6" a="1"/>
  <c r="R1067" i="6" s="1"/>
  <c r="S1067" i="6" s="1"/>
  <c r="R1075" i="6" a="1"/>
  <c r="R1075" i="6" s="1"/>
  <c r="S1075" i="6" s="1"/>
  <c r="R1083" i="6" a="1"/>
  <c r="R1083" i="6" s="1"/>
  <c r="S1083" i="6" s="1"/>
  <c r="R1091" i="6" a="1"/>
  <c r="R1091" i="6" s="1"/>
  <c r="S1091" i="6" s="1"/>
  <c r="R1099" i="6" a="1"/>
  <c r="R1099" i="6" s="1"/>
  <c r="S1099" i="6" s="1"/>
  <c r="R1107" i="6" a="1"/>
  <c r="R1107" i="6" s="1"/>
  <c r="S1107" i="6" s="1"/>
  <c r="R1115" i="6" a="1"/>
  <c r="R1115" i="6" s="1"/>
  <c r="S1115" i="6" s="1"/>
  <c r="R1123" i="6" a="1"/>
  <c r="R1123" i="6" s="1"/>
  <c r="S1123" i="6" s="1"/>
  <c r="R1131" i="6" a="1"/>
  <c r="R1131" i="6" s="1"/>
  <c r="S1131" i="6" s="1"/>
  <c r="R1139" i="6" a="1"/>
  <c r="R1139" i="6" s="1"/>
  <c r="S1139" i="6" s="1"/>
  <c r="R1147" i="6" a="1"/>
  <c r="R1147" i="6" s="1"/>
  <c r="S1147" i="6" s="1"/>
  <c r="R1155" i="6" a="1"/>
  <c r="R1155" i="6" s="1"/>
  <c r="S1155" i="6" s="1"/>
  <c r="R1163" i="6" a="1"/>
  <c r="R1163" i="6" s="1"/>
  <c r="S1163" i="6" s="1"/>
  <c r="R1171" i="6" a="1"/>
  <c r="R1171" i="6" s="1"/>
  <c r="S1171" i="6" s="1"/>
  <c r="R1179" i="6" a="1"/>
  <c r="R1179" i="6" s="1"/>
  <c r="S1179" i="6" s="1"/>
  <c r="R1187" i="6" a="1"/>
  <c r="R1187" i="6" s="1"/>
  <c r="S1187" i="6" s="1"/>
  <c r="R17" i="6" a="1"/>
  <c r="R17" i="6" s="1"/>
  <c r="S17" i="6" s="1"/>
  <c r="R49" i="6" a="1"/>
  <c r="R49" i="6" s="1"/>
  <c r="S49" i="6" s="1"/>
  <c r="R81" i="6" a="1"/>
  <c r="R81" i="6" s="1"/>
  <c r="S81" i="6" s="1"/>
  <c r="R113" i="6" a="1"/>
  <c r="R113" i="6" s="1"/>
  <c r="S113" i="6" s="1"/>
  <c r="R145" i="6" a="1"/>
  <c r="R145" i="6" s="1"/>
  <c r="S145" i="6" s="1"/>
  <c r="R177" i="6" a="1"/>
  <c r="R177" i="6" s="1"/>
  <c r="S177" i="6" s="1"/>
  <c r="R209" i="6" a="1"/>
  <c r="R209" i="6" s="1"/>
  <c r="S209" i="6" s="1"/>
  <c r="R241" i="6" a="1"/>
  <c r="R241" i="6" s="1"/>
  <c r="S241" i="6" s="1"/>
  <c r="R273" i="6" a="1"/>
  <c r="R273" i="6" s="1"/>
  <c r="S273" i="6" s="1"/>
  <c r="R305" i="6" a="1"/>
  <c r="R305" i="6" s="1"/>
  <c r="S305" i="6" s="1"/>
  <c r="R337" i="6" a="1"/>
  <c r="R337" i="6" s="1"/>
  <c r="S337" i="6" s="1"/>
  <c r="R369" i="6" a="1"/>
  <c r="R369" i="6" s="1"/>
  <c r="S369" i="6" s="1"/>
  <c r="R401" i="6" a="1"/>
  <c r="R401" i="6" s="1"/>
  <c r="S401" i="6" s="1"/>
  <c r="R433" i="6" a="1"/>
  <c r="R433" i="6" s="1"/>
  <c r="S433" i="6" s="1"/>
  <c r="R465" i="6" a="1"/>
  <c r="R465" i="6" s="1"/>
  <c r="S465" i="6" s="1"/>
  <c r="R497" i="6" a="1"/>
  <c r="R497" i="6" s="1"/>
  <c r="S497" i="6" s="1"/>
  <c r="R529" i="6" a="1"/>
  <c r="R529" i="6" s="1"/>
  <c r="S529" i="6" s="1"/>
  <c r="R561" i="6" a="1"/>
  <c r="R561" i="6" s="1"/>
  <c r="S561" i="6" s="1"/>
  <c r="R593" i="6" a="1"/>
  <c r="R593" i="6" s="1"/>
  <c r="S593" i="6" s="1"/>
  <c r="R625" i="6" a="1"/>
  <c r="R625" i="6" s="1"/>
  <c r="S625" i="6" s="1"/>
  <c r="R657" i="6" a="1"/>
  <c r="R657" i="6" s="1"/>
  <c r="S657" i="6" s="1"/>
  <c r="R684" i="6" a="1"/>
  <c r="R684" i="6" s="1"/>
  <c r="S684" i="6" s="1"/>
  <c r="R692" i="6" a="1"/>
  <c r="R692" i="6" s="1"/>
  <c r="S692" i="6" s="1"/>
  <c r="R700" i="6" a="1"/>
  <c r="R700" i="6" s="1"/>
  <c r="S700" i="6" s="1"/>
  <c r="R708" i="6" a="1"/>
  <c r="R708" i="6" s="1"/>
  <c r="S708" i="6" s="1"/>
  <c r="R716" i="6" a="1"/>
  <c r="R716" i="6" s="1"/>
  <c r="S716" i="6" s="1"/>
  <c r="R724" i="6" a="1"/>
  <c r="R724" i="6" s="1"/>
  <c r="S724" i="6" s="1"/>
  <c r="R732" i="6" a="1"/>
  <c r="R732" i="6" s="1"/>
  <c r="S732" i="6" s="1"/>
  <c r="R740" i="6" a="1"/>
  <c r="R740" i="6" s="1"/>
  <c r="S740" i="6" s="1"/>
  <c r="R748" i="6" a="1"/>
  <c r="R748" i="6" s="1"/>
  <c r="S748" i="6" s="1"/>
  <c r="R756" i="6" a="1"/>
  <c r="R756" i="6" s="1"/>
  <c r="S756" i="6" s="1"/>
  <c r="R764" i="6" a="1"/>
  <c r="R764" i="6" s="1"/>
  <c r="S764" i="6" s="1"/>
  <c r="R772" i="6" a="1"/>
  <c r="R772" i="6" s="1"/>
  <c r="S772" i="6" s="1"/>
  <c r="R780" i="6" a="1"/>
  <c r="R780" i="6" s="1"/>
  <c r="S780" i="6" s="1"/>
  <c r="R788" i="6" a="1"/>
  <c r="R788" i="6" s="1"/>
  <c r="S788" i="6" s="1"/>
  <c r="R796" i="6" a="1"/>
  <c r="R796" i="6" s="1"/>
  <c r="S796" i="6" s="1"/>
  <c r="R804" i="6" a="1"/>
  <c r="R804" i="6" s="1"/>
  <c r="S804" i="6" s="1"/>
  <c r="R812" i="6" a="1"/>
  <c r="R812" i="6" s="1"/>
  <c r="S812" i="6" s="1"/>
  <c r="R820" i="6" a="1"/>
  <c r="R820" i="6" s="1"/>
  <c r="S820" i="6" s="1"/>
  <c r="R828" i="6" a="1"/>
  <c r="R828" i="6" s="1"/>
  <c r="S828" i="6" s="1"/>
  <c r="R836" i="6" a="1"/>
  <c r="R836" i="6" s="1"/>
  <c r="S836" i="6" s="1"/>
  <c r="R844" i="6" a="1"/>
  <c r="R844" i="6" s="1"/>
  <c r="S844" i="6" s="1"/>
  <c r="R852" i="6" a="1"/>
  <c r="R852" i="6" s="1"/>
  <c r="S852" i="6" s="1"/>
  <c r="R860" i="6" a="1"/>
  <c r="R860" i="6" s="1"/>
  <c r="S860" i="6" s="1"/>
  <c r="R868" i="6" a="1"/>
  <c r="R868" i="6" s="1"/>
  <c r="S868" i="6" s="1"/>
  <c r="R876" i="6" a="1"/>
  <c r="R876" i="6" s="1"/>
  <c r="S876" i="6" s="1"/>
  <c r="R884" i="6" a="1"/>
  <c r="R884" i="6" s="1"/>
  <c r="S884" i="6" s="1"/>
  <c r="R892" i="6" a="1"/>
  <c r="R892" i="6" s="1"/>
  <c r="S892" i="6" s="1"/>
  <c r="R900" i="6" a="1"/>
  <c r="R900" i="6" s="1"/>
  <c r="S900" i="6" s="1"/>
  <c r="R908" i="6" a="1"/>
  <c r="R908" i="6" s="1"/>
  <c r="S908" i="6" s="1"/>
  <c r="R916" i="6" a="1"/>
  <c r="R916" i="6" s="1"/>
  <c r="S916" i="6" s="1"/>
  <c r="R924" i="6" a="1"/>
  <c r="R924" i="6" s="1"/>
  <c r="S924" i="6" s="1"/>
  <c r="R932" i="6" a="1"/>
  <c r="R932" i="6" s="1"/>
  <c r="S932" i="6" s="1"/>
  <c r="R940" i="6" a="1"/>
  <c r="R940" i="6" s="1"/>
  <c r="S940" i="6" s="1"/>
  <c r="R948" i="6" a="1"/>
  <c r="R948" i="6" s="1"/>
  <c r="S948" i="6" s="1"/>
  <c r="R956" i="6" a="1"/>
  <c r="R956" i="6" s="1"/>
  <c r="S956" i="6" s="1"/>
  <c r="R964" i="6" a="1"/>
  <c r="R964" i="6" s="1"/>
  <c r="S964" i="6" s="1"/>
  <c r="R972" i="6" a="1"/>
  <c r="R972" i="6" s="1"/>
  <c r="S972" i="6" s="1"/>
  <c r="R980" i="6" a="1"/>
  <c r="R980" i="6" s="1"/>
  <c r="S980" i="6" s="1"/>
  <c r="R988" i="6" a="1"/>
  <c r="R988" i="6" s="1"/>
  <c r="S988" i="6" s="1"/>
  <c r="R996" i="6" a="1"/>
  <c r="R996" i="6" s="1"/>
  <c r="S996" i="6" s="1"/>
  <c r="R1004" i="6" a="1"/>
  <c r="R1004" i="6" s="1"/>
  <c r="S1004" i="6" s="1"/>
  <c r="R1012" i="6" a="1"/>
  <c r="R1012" i="6" s="1"/>
  <c r="S1012" i="6" s="1"/>
  <c r="R1020" i="6" a="1"/>
  <c r="R1020" i="6" s="1"/>
  <c r="S1020" i="6" s="1"/>
  <c r="R1028" i="6" a="1"/>
  <c r="R1028" i="6" s="1"/>
  <c r="S1028" i="6" s="1"/>
  <c r="R1036" i="6" a="1"/>
  <c r="R1036" i="6" s="1"/>
  <c r="S1036" i="6" s="1"/>
  <c r="R1044" i="6" a="1"/>
  <c r="R1044" i="6" s="1"/>
  <c r="S1044" i="6" s="1"/>
  <c r="R1052" i="6" a="1"/>
  <c r="R1052" i="6" s="1"/>
  <c r="S1052" i="6" s="1"/>
  <c r="R1060" i="6" a="1"/>
  <c r="R1060" i="6" s="1"/>
  <c r="S1060" i="6" s="1"/>
  <c r="R1068" i="6" a="1"/>
  <c r="R1068" i="6" s="1"/>
  <c r="S1068" i="6" s="1"/>
  <c r="R1076" i="6" a="1"/>
  <c r="R1076" i="6" s="1"/>
  <c r="S1076" i="6" s="1"/>
  <c r="R1084" i="6" a="1"/>
  <c r="R1084" i="6" s="1"/>
  <c r="S1084" i="6" s="1"/>
  <c r="R1092" i="6" a="1"/>
  <c r="R1092" i="6" s="1"/>
  <c r="S1092" i="6" s="1"/>
  <c r="R1100" i="6" a="1"/>
  <c r="R1100" i="6" s="1"/>
  <c r="S1100" i="6" s="1"/>
  <c r="R1108" i="6" a="1"/>
  <c r="R1108" i="6" s="1"/>
  <c r="S1108" i="6" s="1"/>
  <c r="R1116" i="6" a="1"/>
  <c r="R1116" i="6" s="1"/>
  <c r="S1116" i="6" s="1"/>
  <c r="R1124" i="6" a="1"/>
  <c r="R1124" i="6" s="1"/>
  <c r="S1124" i="6" s="1"/>
  <c r="R18" i="6" a="1"/>
  <c r="R18" i="6" s="1"/>
  <c r="S18" i="6" s="1"/>
  <c r="R50" i="6" a="1"/>
  <c r="R50" i="6" s="1"/>
  <c r="S50" i="6" s="1"/>
  <c r="R82" i="6" a="1"/>
  <c r="R82" i="6" s="1"/>
  <c r="S82" i="6" s="1"/>
  <c r="R114" i="6" a="1"/>
  <c r="R114" i="6" s="1"/>
  <c r="S114" i="6" s="1"/>
  <c r="R146" i="6" a="1"/>
  <c r="R146" i="6" s="1"/>
  <c r="S146" i="6" s="1"/>
  <c r="R178" i="6" a="1"/>
  <c r="R178" i="6" s="1"/>
  <c r="S178" i="6" s="1"/>
  <c r="R210" i="6" a="1"/>
  <c r="R210" i="6" s="1"/>
  <c r="S210" i="6" s="1"/>
  <c r="R242" i="6" a="1"/>
  <c r="R242" i="6" s="1"/>
  <c r="S242" i="6" s="1"/>
  <c r="R274" i="6" a="1"/>
  <c r="R274" i="6" s="1"/>
  <c r="S274" i="6" s="1"/>
  <c r="R306" i="6" a="1"/>
  <c r="R306" i="6" s="1"/>
  <c r="S306" i="6" s="1"/>
  <c r="R338" i="6" a="1"/>
  <c r="R338" i="6" s="1"/>
  <c r="S338" i="6" s="1"/>
  <c r="R370" i="6" a="1"/>
  <c r="R370" i="6" s="1"/>
  <c r="S370" i="6" s="1"/>
  <c r="R402" i="6" a="1"/>
  <c r="R402" i="6" s="1"/>
  <c r="S402" i="6" s="1"/>
  <c r="R434" i="6" a="1"/>
  <c r="R434" i="6" s="1"/>
  <c r="S434" i="6" s="1"/>
  <c r="R466" i="6" a="1"/>
  <c r="R466" i="6" s="1"/>
  <c r="S466" i="6" s="1"/>
  <c r="R498" i="6" a="1"/>
  <c r="R498" i="6" s="1"/>
  <c r="S498" i="6" s="1"/>
  <c r="R530" i="6" a="1"/>
  <c r="R530" i="6" s="1"/>
  <c r="S530" i="6" s="1"/>
  <c r="R562" i="6" a="1"/>
  <c r="R562" i="6" s="1"/>
  <c r="S562" i="6" s="1"/>
  <c r="R594" i="6" a="1"/>
  <c r="R594" i="6" s="1"/>
  <c r="S594" i="6" s="1"/>
  <c r="R626" i="6" a="1"/>
  <c r="R626" i="6" s="1"/>
  <c r="S626" i="6" s="1"/>
  <c r="R658" i="6" a="1"/>
  <c r="R658" i="6" s="1"/>
  <c r="S658" i="6" s="1"/>
  <c r="R685" i="6" a="1"/>
  <c r="R685" i="6" s="1"/>
  <c r="S685" i="6" s="1"/>
  <c r="R693" i="6" a="1"/>
  <c r="R693" i="6" s="1"/>
  <c r="S693" i="6" s="1"/>
  <c r="R701" i="6" a="1"/>
  <c r="R701" i="6" s="1"/>
  <c r="S701" i="6" s="1"/>
  <c r="R709" i="6" a="1"/>
  <c r="R709" i="6" s="1"/>
  <c r="S709" i="6" s="1"/>
  <c r="R717" i="6" a="1"/>
  <c r="R717" i="6" s="1"/>
  <c r="S717" i="6" s="1"/>
  <c r="R725" i="6" a="1"/>
  <c r="R725" i="6" s="1"/>
  <c r="S725" i="6" s="1"/>
  <c r="R733" i="6" a="1"/>
  <c r="R733" i="6" s="1"/>
  <c r="S733" i="6" s="1"/>
  <c r="R741" i="6" a="1"/>
  <c r="R741" i="6" s="1"/>
  <c r="S741" i="6" s="1"/>
  <c r="R749" i="6" a="1"/>
  <c r="R749" i="6" s="1"/>
  <c r="S749" i="6" s="1"/>
  <c r="R757" i="6" a="1"/>
  <c r="R757" i="6" s="1"/>
  <c r="S757" i="6" s="1"/>
  <c r="R765" i="6" a="1"/>
  <c r="R765" i="6" s="1"/>
  <c r="S765" i="6" s="1"/>
  <c r="R773" i="6" a="1"/>
  <c r="R773" i="6" s="1"/>
  <c r="S773" i="6" s="1"/>
  <c r="R781" i="6" a="1"/>
  <c r="R781" i="6" s="1"/>
  <c r="S781" i="6" s="1"/>
  <c r="R789" i="6" a="1"/>
  <c r="R789" i="6" s="1"/>
  <c r="S789" i="6" s="1"/>
  <c r="R797" i="6" a="1"/>
  <c r="R797" i="6" s="1"/>
  <c r="S797" i="6" s="1"/>
  <c r="R805" i="6" a="1"/>
  <c r="R805" i="6" s="1"/>
  <c r="S805" i="6" s="1"/>
  <c r="R813" i="6" a="1"/>
  <c r="R813" i="6" s="1"/>
  <c r="S813" i="6" s="1"/>
  <c r="R821" i="6" a="1"/>
  <c r="R821" i="6" s="1"/>
  <c r="S821" i="6" s="1"/>
  <c r="R829" i="6" a="1"/>
  <c r="R829" i="6" s="1"/>
  <c r="S829" i="6" s="1"/>
  <c r="R837" i="6" a="1"/>
  <c r="R837" i="6" s="1"/>
  <c r="S837" i="6" s="1"/>
  <c r="R845" i="6" a="1"/>
  <c r="R845" i="6" s="1"/>
  <c r="S845" i="6" s="1"/>
  <c r="R853" i="6" a="1"/>
  <c r="R853" i="6" s="1"/>
  <c r="S853" i="6" s="1"/>
  <c r="R861" i="6" a="1"/>
  <c r="R861" i="6" s="1"/>
  <c r="S861" i="6" s="1"/>
  <c r="R869" i="6" a="1"/>
  <c r="R869" i="6" s="1"/>
  <c r="S869" i="6" s="1"/>
  <c r="R877" i="6" a="1"/>
  <c r="R877" i="6" s="1"/>
  <c r="S877" i="6" s="1"/>
  <c r="R885" i="6" a="1"/>
  <c r="R885" i="6" s="1"/>
  <c r="S885" i="6" s="1"/>
  <c r="R893" i="6" a="1"/>
  <c r="R893" i="6" s="1"/>
  <c r="S893" i="6" s="1"/>
  <c r="R901" i="6" a="1"/>
  <c r="R901" i="6" s="1"/>
  <c r="S901" i="6" s="1"/>
  <c r="R909" i="6" a="1"/>
  <c r="R909" i="6" s="1"/>
  <c r="S909" i="6" s="1"/>
  <c r="R917" i="6" a="1"/>
  <c r="R917" i="6" s="1"/>
  <c r="S917" i="6" s="1"/>
  <c r="R925" i="6" a="1"/>
  <c r="R925" i="6" s="1"/>
  <c r="S925" i="6" s="1"/>
  <c r="R933" i="6" a="1"/>
  <c r="R933" i="6" s="1"/>
  <c r="S933" i="6" s="1"/>
  <c r="R941" i="6" a="1"/>
  <c r="R941" i="6" s="1"/>
  <c r="S941" i="6" s="1"/>
  <c r="R949" i="6" a="1"/>
  <c r="R949" i="6" s="1"/>
  <c r="S949" i="6" s="1"/>
  <c r="R957" i="6" a="1"/>
  <c r="R957" i="6" s="1"/>
  <c r="S957" i="6" s="1"/>
  <c r="R965" i="6" a="1"/>
  <c r="R965" i="6" s="1"/>
  <c r="S965" i="6" s="1"/>
  <c r="R973" i="6" a="1"/>
  <c r="R973" i="6" s="1"/>
  <c r="S973" i="6" s="1"/>
  <c r="R981" i="6" a="1"/>
  <c r="R981" i="6" s="1"/>
  <c r="S981" i="6" s="1"/>
  <c r="R989" i="6" a="1"/>
  <c r="R989" i="6" s="1"/>
  <c r="S989" i="6" s="1"/>
  <c r="R997" i="6" a="1"/>
  <c r="R997" i="6" s="1"/>
  <c r="S997" i="6" s="1"/>
  <c r="R1005" i="6" a="1"/>
  <c r="R1005" i="6" s="1"/>
  <c r="S1005" i="6" s="1"/>
  <c r="R1013" i="6" a="1"/>
  <c r="R1013" i="6" s="1"/>
  <c r="S1013" i="6" s="1"/>
  <c r="R1021" i="6" a="1"/>
  <c r="R1021" i="6" s="1"/>
  <c r="S1021" i="6" s="1"/>
  <c r="R1029" i="6" a="1"/>
  <c r="R1029" i="6" s="1"/>
  <c r="S1029" i="6" s="1"/>
  <c r="R1037" i="6" a="1"/>
  <c r="R1037" i="6" s="1"/>
  <c r="S1037" i="6" s="1"/>
  <c r="R1045" i="6" a="1"/>
  <c r="R1045" i="6" s="1"/>
  <c r="S1045" i="6" s="1"/>
  <c r="R1053" i="6" a="1"/>
  <c r="R1053" i="6" s="1"/>
  <c r="S1053" i="6" s="1"/>
  <c r="R1061" i="6" a="1"/>
  <c r="R1061" i="6" s="1"/>
  <c r="S1061" i="6" s="1"/>
  <c r="R1069" i="6" a="1"/>
  <c r="R1069" i="6" s="1"/>
  <c r="S1069" i="6" s="1"/>
  <c r="R1077" i="6" a="1"/>
  <c r="R1077" i="6" s="1"/>
  <c r="S1077" i="6" s="1"/>
  <c r="R1085" i="6" a="1"/>
  <c r="R1085" i="6" s="1"/>
  <c r="S1085" i="6" s="1"/>
  <c r="R1093" i="6" a="1"/>
  <c r="R1093" i="6" s="1"/>
  <c r="S1093" i="6" s="1"/>
  <c r="R1101" i="6" a="1"/>
  <c r="R1101" i="6" s="1"/>
  <c r="S1101" i="6" s="1"/>
  <c r="R1109" i="6" a="1"/>
  <c r="R1109" i="6" s="1"/>
  <c r="S1109" i="6" s="1"/>
  <c r="R1117" i="6" a="1"/>
  <c r="R1117" i="6" s="1"/>
  <c r="S1117" i="6" s="1"/>
  <c r="R1125" i="6" a="1"/>
  <c r="R1125" i="6" s="1"/>
  <c r="S1125" i="6" s="1"/>
  <c r="R1133" i="6" a="1"/>
  <c r="R1133" i="6" s="1"/>
  <c r="S1133" i="6" s="1"/>
  <c r="R1141" i="6" a="1"/>
  <c r="R1141" i="6" s="1"/>
  <c r="S1141" i="6" s="1"/>
  <c r="R1149" i="6" a="1"/>
  <c r="R1149" i="6" s="1"/>
  <c r="S1149" i="6" s="1"/>
  <c r="R1157" i="6" a="1"/>
  <c r="R1157" i="6" s="1"/>
  <c r="S1157" i="6" s="1"/>
  <c r="R1165" i="6" a="1"/>
  <c r="R1165" i="6" s="1"/>
  <c r="S1165" i="6" s="1"/>
  <c r="R1173" i="6" a="1"/>
  <c r="R1173" i="6" s="1"/>
  <c r="S1173" i="6" s="1"/>
  <c r="R1181" i="6" a="1"/>
  <c r="R1181" i="6" s="1"/>
  <c r="S1181" i="6" s="1"/>
  <c r="R1189" i="6" a="1"/>
  <c r="R1189" i="6" s="1"/>
  <c r="S1189" i="6" s="1"/>
  <c r="R25" i="6" a="1"/>
  <c r="R25" i="6" s="1"/>
  <c r="S25" i="6" s="1"/>
  <c r="R57" i="6" a="1"/>
  <c r="R57" i="6" s="1"/>
  <c r="S57" i="6" s="1"/>
  <c r="R89" i="6" a="1"/>
  <c r="R89" i="6" s="1"/>
  <c r="S89" i="6" s="1"/>
  <c r="R121" i="6" a="1"/>
  <c r="R121" i="6" s="1"/>
  <c r="S121" i="6" s="1"/>
  <c r="R153" i="6" a="1"/>
  <c r="R153" i="6" s="1"/>
  <c r="S153" i="6" s="1"/>
  <c r="R185" i="6" a="1"/>
  <c r="R185" i="6" s="1"/>
  <c r="S185" i="6" s="1"/>
  <c r="R217" i="6" a="1"/>
  <c r="R217" i="6" s="1"/>
  <c r="S217" i="6" s="1"/>
  <c r="R249" i="6" a="1"/>
  <c r="R249" i="6" s="1"/>
  <c r="S249" i="6" s="1"/>
  <c r="R281" i="6" a="1"/>
  <c r="R281" i="6" s="1"/>
  <c r="S281" i="6" s="1"/>
  <c r="R313" i="6" a="1"/>
  <c r="R313" i="6" s="1"/>
  <c r="S313" i="6" s="1"/>
  <c r="R345" i="6" a="1"/>
  <c r="R345" i="6" s="1"/>
  <c r="S345" i="6" s="1"/>
  <c r="R377" i="6" a="1"/>
  <c r="R377" i="6" s="1"/>
  <c r="S377" i="6" s="1"/>
  <c r="R409" i="6" a="1"/>
  <c r="R409" i="6" s="1"/>
  <c r="S409" i="6" s="1"/>
  <c r="R441" i="6" a="1"/>
  <c r="R441" i="6" s="1"/>
  <c r="S441" i="6" s="1"/>
  <c r="R473" i="6" a="1"/>
  <c r="R473" i="6" s="1"/>
  <c r="S473" i="6" s="1"/>
  <c r="R505" i="6" a="1"/>
  <c r="R505" i="6" s="1"/>
  <c r="S505" i="6" s="1"/>
  <c r="R537" i="6" a="1"/>
  <c r="R537" i="6" s="1"/>
  <c r="S537" i="6" s="1"/>
  <c r="R569" i="6" a="1"/>
  <c r="R569" i="6" s="1"/>
  <c r="S569" i="6" s="1"/>
  <c r="R601" i="6" a="1"/>
  <c r="R601" i="6" s="1"/>
  <c r="S601" i="6" s="1"/>
  <c r="R633" i="6" a="1"/>
  <c r="R633" i="6" s="1"/>
  <c r="S633" i="6" s="1"/>
  <c r="R665" i="6" a="1"/>
  <c r="R665" i="6" s="1"/>
  <c r="S665" i="6" s="1"/>
  <c r="R686" i="6" a="1"/>
  <c r="R686" i="6" s="1"/>
  <c r="S686" i="6" s="1"/>
  <c r="R694" i="6" a="1"/>
  <c r="R694" i="6" s="1"/>
  <c r="S694" i="6" s="1"/>
  <c r="R702" i="6" a="1"/>
  <c r="R702" i="6" s="1"/>
  <c r="S702" i="6" s="1"/>
  <c r="R710" i="6" a="1"/>
  <c r="R710" i="6" s="1"/>
  <c r="S710" i="6" s="1"/>
  <c r="R718" i="6" a="1"/>
  <c r="R718" i="6" s="1"/>
  <c r="S718" i="6" s="1"/>
  <c r="R726" i="6" a="1"/>
  <c r="R726" i="6" s="1"/>
  <c r="S726" i="6" s="1"/>
  <c r="R734" i="6" a="1"/>
  <c r="R734" i="6" s="1"/>
  <c r="S734" i="6" s="1"/>
  <c r="R742" i="6" a="1"/>
  <c r="R742" i="6" s="1"/>
  <c r="S742" i="6" s="1"/>
  <c r="R750" i="6" a="1"/>
  <c r="R750" i="6" s="1"/>
  <c r="S750" i="6" s="1"/>
  <c r="R758" i="6" a="1"/>
  <c r="R758" i="6" s="1"/>
  <c r="S758" i="6" s="1"/>
  <c r="R766" i="6" a="1"/>
  <c r="R766" i="6" s="1"/>
  <c r="S766" i="6" s="1"/>
  <c r="R774" i="6" a="1"/>
  <c r="R774" i="6" s="1"/>
  <c r="S774" i="6" s="1"/>
  <c r="R782" i="6" a="1"/>
  <c r="R782" i="6" s="1"/>
  <c r="S782" i="6" s="1"/>
  <c r="R790" i="6" a="1"/>
  <c r="R790" i="6" s="1"/>
  <c r="S790" i="6" s="1"/>
  <c r="R798" i="6" a="1"/>
  <c r="R798" i="6" s="1"/>
  <c r="S798" i="6" s="1"/>
  <c r="R806" i="6" a="1"/>
  <c r="R806" i="6" s="1"/>
  <c r="S806" i="6" s="1"/>
  <c r="R814" i="6" a="1"/>
  <c r="R814" i="6" s="1"/>
  <c r="S814" i="6" s="1"/>
  <c r="R822" i="6" a="1"/>
  <c r="R822" i="6" s="1"/>
  <c r="S822" i="6" s="1"/>
  <c r="R830" i="6" a="1"/>
  <c r="R830" i="6" s="1"/>
  <c r="S830" i="6" s="1"/>
  <c r="R838" i="6" a="1"/>
  <c r="R838" i="6" s="1"/>
  <c r="S838" i="6" s="1"/>
  <c r="R846" i="6" a="1"/>
  <c r="R846" i="6" s="1"/>
  <c r="S846" i="6" s="1"/>
  <c r="R854" i="6" a="1"/>
  <c r="R854" i="6" s="1"/>
  <c r="S854" i="6" s="1"/>
  <c r="R862" i="6" a="1"/>
  <c r="R862" i="6" s="1"/>
  <c r="S862" i="6" s="1"/>
  <c r="R870" i="6" a="1"/>
  <c r="R870" i="6" s="1"/>
  <c r="S870" i="6" s="1"/>
  <c r="R878" i="6" a="1"/>
  <c r="R878" i="6" s="1"/>
  <c r="S878" i="6" s="1"/>
  <c r="R886" i="6" a="1"/>
  <c r="R886" i="6" s="1"/>
  <c r="S886" i="6" s="1"/>
  <c r="R894" i="6" a="1"/>
  <c r="R894" i="6" s="1"/>
  <c r="S894" i="6" s="1"/>
  <c r="R902" i="6" a="1"/>
  <c r="R902" i="6" s="1"/>
  <c r="S902" i="6" s="1"/>
  <c r="R910" i="6" a="1"/>
  <c r="R910" i="6" s="1"/>
  <c r="S910" i="6" s="1"/>
  <c r="R918" i="6" a="1"/>
  <c r="R918" i="6" s="1"/>
  <c r="S918" i="6" s="1"/>
  <c r="R926" i="6" a="1"/>
  <c r="R926" i="6" s="1"/>
  <c r="S926" i="6" s="1"/>
  <c r="R934" i="6" a="1"/>
  <c r="R934" i="6" s="1"/>
  <c r="S934" i="6" s="1"/>
  <c r="R942" i="6" a="1"/>
  <c r="R942" i="6" s="1"/>
  <c r="S942" i="6" s="1"/>
  <c r="R950" i="6" a="1"/>
  <c r="R950" i="6" s="1"/>
  <c r="S950" i="6" s="1"/>
  <c r="R958" i="6" a="1"/>
  <c r="R958" i="6" s="1"/>
  <c r="S958" i="6" s="1"/>
  <c r="R966" i="6" a="1"/>
  <c r="R966" i="6" s="1"/>
  <c r="S966" i="6" s="1"/>
  <c r="R974" i="6" a="1"/>
  <c r="R974" i="6" s="1"/>
  <c r="S974" i="6" s="1"/>
  <c r="R982" i="6" a="1"/>
  <c r="R982" i="6" s="1"/>
  <c r="S982" i="6" s="1"/>
  <c r="R990" i="6" a="1"/>
  <c r="R990" i="6" s="1"/>
  <c r="S990" i="6" s="1"/>
  <c r="R998" i="6" a="1"/>
  <c r="R998" i="6" s="1"/>
  <c r="S998" i="6" s="1"/>
  <c r="R1006" i="6" a="1"/>
  <c r="R1006" i="6" s="1"/>
  <c r="S1006" i="6" s="1"/>
  <c r="R1014" i="6" a="1"/>
  <c r="R1014" i="6" s="1"/>
  <c r="S1014" i="6" s="1"/>
  <c r="R1022" i="6" a="1"/>
  <c r="R1022" i="6" s="1"/>
  <c r="S1022" i="6" s="1"/>
  <c r="R1030" i="6" a="1"/>
  <c r="R1030" i="6" s="1"/>
  <c r="S1030" i="6" s="1"/>
  <c r="R1038" i="6" a="1"/>
  <c r="R1038" i="6" s="1"/>
  <c r="S1038" i="6" s="1"/>
  <c r="R1046" i="6" a="1"/>
  <c r="R1046" i="6" s="1"/>
  <c r="S1046" i="6" s="1"/>
  <c r="R1054" i="6" a="1"/>
  <c r="R1054" i="6" s="1"/>
  <c r="S1054" i="6" s="1"/>
  <c r="R1062" i="6" a="1"/>
  <c r="R1062" i="6" s="1"/>
  <c r="S1062" i="6" s="1"/>
  <c r="R1070" i="6" a="1"/>
  <c r="R1070" i="6" s="1"/>
  <c r="S1070" i="6" s="1"/>
  <c r="R1078" i="6" a="1"/>
  <c r="R1078" i="6" s="1"/>
  <c r="S1078" i="6" s="1"/>
  <c r="R1086" i="6" a="1"/>
  <c r="R1086" i="6" s="1"/>
  <c r="S1086" i="6" s="1"/>
  <c r="R1094" i="6" a="1"/>
  <c r="R1094" i="6" s="1"/>
  <c r="S1094" i="6" s="1"/>
  <c r="R1102" i="6" a="1"/>
  <c r="R1102" i="6" s="1"/>
  <c r="S1102" i="6" s="1"/>
  <c r="R1110" i="6" a="1"/>
  <c r="R1110" i="6" s="1"/>
  <c r="S1110" i="6" s="1"/>
  <c r="R1118" i="6" a="1"/>
  <c r="R1118" i="6" s="1"/>
  <c r="S1118" i="6" s="1"/>
  <c r="R1126" i="6" a="1"/>
  <c r="R1126" i="6" s="1"/>
  <c r="S1126" i="6" s="1"/>
  <c r="R1134" i="6" a="1"/>
  <c r="R1134" i="6" s="1"/>
  <c r="S1134" i="6" s="1"/>
  <c r="R1142" i="6" a="1"/>
  <c r="R1142" i="6" s="1"/>
  <c r="S1142" i="6" s="1"/>
  <c r="R1150" i="6" a="1"/>
  <c r="R1150" i="6" s="1"/>
  <c r="S1150" i="6" s="1"/>
  <c r="R1158" i="6" a="1"/>
  <c r="R1158" i="6" s="1"/>
  <c r="S1158" i="6" s="1"/>
  <c r="R1166" i="6" a="1"/>
  <c r="R1166" i="6" s="1"/>
  <c r="S1166" i="6" s="1"/>
  <c r="R1174" i="6" a="1"/>
  <c r="R1174" i="6" s="1"/>
  <c r="S1174" i="6" s="1"/>
  <c r="R1182" i="6" a="1"/>
  <c r="R1182" i="6" s="1"/>
  <c r="S1182" i="6" s="1"/>
  <c r="R1190" i="6" a="1"/>
  <c r="R1190" i="6" s="1"/>
  <c r="S1190" i="6" s="1"/>
  <c r="R26" i="6" a="1"/>
  <c r="R26" i="6" s="1"/>
  <c r="S26" i="6" s="1"/>
  <c r="R98" i="6" a="1"/>
  <c r="R98" i="6" s="1"/>
  <c r="S98" i="6" s="1"/>
  <c r="R193" i="6" a="1"/>
  <c r="R193" i="6" s="1"/>
  <c r="S193" i="6" s="1"/>
  <c r="R282" i="6" a="1"/>
  <c r="R282" i="6" s="1"/>
  <c r="S282" i="6" s="1"/>
  <c r="R354" i="6" a="1"/>
  <c r="R354" i="6" s="1"/>
  <c r="S354" i="6" s="1"/>
  <c r="R449" i="6" a="1"/>
  <c r="R449" i="6" s="1"/>
  <c r="S449" i="6" s="1"/>
  <c r="R538" i="6" a="1"/>
  <c r="R538" i="6" s="1"/>
  <c r="S538" i="6" s="1"/>
  <c r="R610" i="6" a="1"/>
  <c r="R610" i="6" s="1"/>
  <c r="S610" i="6" s="1"/>
  <c r="R688" i="6" a="1"/>
  <c r="R688" i="6" s="1"/>
  <c r="S688" i="6" s="1"/>
  <c r="R711" i="6" a="1"/>
  <c r="R711" i="6" s="1"/>
  <c r="S711" i="6" s="1"/>
  <c r="R729" i="6" a="1"/>
  <c r="R729" i="6" s="1"/>
  <c r="S729" i="6" s="1"/>
  <c r="R752" i="6" a="1"/>
  <c r="R752" i="6" s="1"/>
  <c r="S752" i="6" s="1"/>
  <c r="R775" i="6" a="1"/>
  <c r="R775" i="6" s="1"/>
  <c r="S775" i="6" s="1"/>
  <c r="R793" i="6" a="1"/>
  <c r="R793" i="6" s="1"/>
  <c r="S793" i="6" s="1"/>
  <c r="R816" i="6" a="1"/>
  <c r="R816" i="6" s="1"/>
  <c r="S816" i="6" s="1"/>
  <c r="R839" i="6" a="1"/>
  <c r="R839" i="6" s="1"/>
  <c r="S839" i="6" s="1"/>
  <c r="R857" i="6" a="1"/>
  <c r="R857" i="6" s="1"/>
  <c r="S857" i="6" s="1"/>
  <c r="R880" i="6" a="1"/>
  <c r="R880" i="6" s="1"/>
  <c r="S880" i="6" s="1"/>
  <c r="R903" i="6" a="1"/>
  <c r="R903" i="6" s="1"/>
  <c r="S903" i="6" s="1"/>
  <c r="R921" i="6" a="1"/>
  <c r="R921" i="6" s="1"/>
  <c r="S921" i="6" s="1"/>
  <c r="R944" i="6" a="1"/>
  <c r="R944" i="6" s="1"/>
  <c r="S944" i="6" s="1"/>
  <c r="R967" i="6" a="1"/>
  <c r="R967" i="6" s="1"/>
  <c r="S967" i="6" s="1"/>
  <c r="R985" i="6" a="1"/>
  <c r="R985" i="6" s="1"/>
  <c r="S985" i="6" s="1"/>
  <c r="R1008" i="6" a="1"/>
  <c r="R1008" i="6" s="1"/>
  <c r="S1008" i="6" s="1"/>
  <c r="R1031" i="6" a="1"/>
  <c r="R1031" i="6" s="1"/>
  <c r="S1031" i="6" s="1"/>
  <c r="R1049" i="6" a="1"/>
  <c r="R1049" i="6" s="1"/>
  <c r="S1049" i="6" s="1"/>
  <c r="R1072" i="6" a="1"/>
  <c r="R1072" i="6" s="1"/>
  <c r="S1072" i="6" s="1"/>
  <c r="R1095" i="6" a="1"/>
  <c r="R1095" i="6" s="1"/>
  <c r="S1095" i="6" s="1"/>
  <c r="R1113" i="6" a="1"/>
  <c r="R1113" i="6" s="1"/>
  <c r="S1113" i="6" s="1"/>
  <c r="R1135" i="6" a="1"/>
  <c r="R1135" i="6" s="1"/>
  <c r="S1135" i="6" s="1"/>
  <c r="R1151" i="6" a="1"/>
  <c r="R1151" i="6" s="1"/>
  <c r="S1151" i="6" s="1"/>
  <c r="R1167" i="6" a="1"/>
  <c r="R1167" i="6" s="1"/>
  <c r="S1167" i="6" s="1"/>
  <c r="R1178" i="6" a="1"/>
  <c r="R1178" i="6" s="1"/>
  <c r="S1178" i="6" s="1"/>
  <c r="R1192" i="6" a="1"/>
  <c r="R1192" i="6" s="1"/>
  <c r="S1192" i="6" s="1"/>
  <c r="R1200" i="6" a="1"/>
  <c r="R1200" i="6" s="1"/>
  <c r="S1200" i="6" s="1"/>
  <c r="R1208" i="6" a="1"/>
  <c r="R1208" i="6" s="1"/>
  <c r="S1208" i="6" s="1"/>
  <c r="R1216" i="6" a="1"/>
  <c r="R1216" i="6" s="1"/>
  <c r="S1216" i="6" s="1"/>
  <c r="R1224" i="6" a="1"/>
  <c r="R1224" i="6" s="1"/>
  <c r="S1224" i="6" s="1"/>
  <c r="R1232" i="6" a="1"/>
  <c r="R1232" i="6" s="1"/>
  <c r="S1232" i="6" s="1"/>
  <c r="R1240" i="6" a="1"/>
  <c r="R1240" i="6" s="1"/>
  <c r="S1240" i="6" s="1"/>
  <c r="R1248" i="6" a="1"/>
  <c r="R1248" i="6" s="1"/>
  <c r="S1248" i="6" s="1"/>
  <c r="R1256" i="6" a="1"/>
  <c r="R1256" i="6" s="1"/>
  <c r="S1256" i="6" s="1"/>
  <c r="R1264" i="6" a="1"/>
  <c r="R1264" i="6" s="1"/>
  <c r="S1264" i="6" s="1"/>
  <c r="R1272" i="6" a="1"/>
  <c r="R1272" i="6" s="1"/>
  <c r="S1272" i="6" s="1"/>
  <c r="R1280" i="6" a="1"/>
  <c r="R1280" i="6" s="1"/>
  <c r="S1280" i="6" s="1"/>
  <c r="R1288" i="6" a="1"/>
  <c r="R1288" i="6" s="1"/>
  <c r="S1288" i="6" s="1"/>
  <c r="R1296" i="6" a="1"/>
  <c r="R1296" i="6" s="1"/>
  <c r="S1296" i="6" s="1"/>
  <c r="R1304" i="6" a="1"/>
  <c r="R1304" i="6" s="1"/>
  <c r="S1304" i="6" s="1"/>
  <c r="R1312" i="6" a="1"/>
  <c r="R1312" i="6" s="1"/>
  <c r="S1312" i="6" s="1"/>
  <c r="R1320" i="6" a="1"/>
  <c r="R1320" i="6" s="1"/>
  <c r="S1320" i="6" s="1"/>
  <c r="R1328" i="6" a="1"/>
  <c r="R1328" i="6" s="1"/>
  <c r="S1328" i="6" s="1"/>
  <c r="R1336" i="6" a="1"/>
  <c r="R1336" i="6" s="1"/>
  <c r="S1336" i="6" s="1"/>
  <c r="R1344" i="6" a="1"/>
  <c r="R1344" i="6" s="1"/>
  <c r="S1344" i="6" s="1"/>
  <c r="R1352" i="6" a="1"/>
  <c r="R1352" i="6" s="1"/>
  <c r="S1352" i="6" s="1"/>
  <c r="R1360" i="6" a="1"/>
  <c r="R1360" i="6" s="1"/>
  <c r="S1360" i="6" s="1"/>
  <c r="R1368" i="6" a="1"/>
  <c r="R1368" i="6" s="1"/>
  <c r="S1368" i="6" s="1"/>
  <c r="R1376" i="6" a="1"/>
  <c r="R1376" i="6" s="1"/>
  <c r="S1376" i="6" s="1"/>
  <c r="R1384" i="6" a="1"/>
  <c r="R1384" i="6" s="1"/>
  <c r="S1384" i="6" s="1"/>
  <c r="R1392" i="6" a="1"/>
  <c r="R1392" i="6" s="1"/>
  <c r="S1392" i="6" s="1"/>
  <c r="R1400" i="6" a="1"/>
  <c r="R1400" i="6" s="1"/>
  <c r="S1400" i="6" s="1"/>
  <c r="R1408" i="6" a="1"/>
  <c r="R1408" i="6" s="1"/>
  <c r="S1408" i="6" s="1"/>
  <c r="R1416" i="6" a="1"/>
  <c r="R1416" i="6" s="1"/>
  <c r="S1416" i="6" s="1"/>
  <c r="R1424" i="6" a="1"/>
  <c r="R1424" i="6" s="1"/>
  <c r="S1424" i="6" s="1"/>
  <c r="R1432" i="6" a="1"/>
  <c r="R1432" i="6" s="1"/>
  <c r="S1432" i="6" s="1"/>
  <c r="R1440" i="6" a="1"/>
  <c r="R1440" i="6" s="1"/>
  <c r="S1440" i="6" s="1"/>
  <c r="R1448" i="6" a="1"/>
  <c r="R1448" i="6" s="1"/>
  <c r="S1448" i="6" s="1"/>
  <c r="R1456" i="6" a="1"/>
  <c r="R1456" i="6" s="1"/>
  <c r="S1456" i="6" s="1"/>
  <c r="R1464" i="6" a="1"/>
  <c r="R1464" i="6" s="1"/>
  <c r="S1464" i="6" s="1"/>
  <c r="R1472" i="6" a="1"/>
  <c r="R1472" i="6" s="1"/>
  <c r="S1472" i="6" s="1"/>
  <c r="R1480" i="6" a="1"/>
  <c r="R1480" i="6" s="1"/>
  <c r="S1480" i="6" s="1"/>
  <c r="R1488" i="6" a="1"/>
  <c r="R1488" i="6" s="1"/>
  <c r="S1488" i="6" s="1"/>
  <c r="R1496" i="6" a="1"/>
  <c r="R1496" i="6" s="1"/>
  <c r="S1496" i="6" s="1"/>
  <c r="R1504" i="6" a="1"/>
  <c r="R1504" i="6" s="1"/>
  <c r="S1504" i="6" s="1"/>
  <c r="R1512" i="6" a="1"/>
  <c r="R1512" i="6" s="1"/>
  <c r="S1512" i="6" s="1"/>
  <c r="R1520" i="6" a="1"/>
  <c r="R1520" i="6" s="1"/>
  <c r="S1520" i="6" s="1"/>
  <c r="R1528" i="6" a="1"/>
  <c r="R1528" i="6" s="1"/>
  <c r="S1528" i="6" s="1"/>
  <c r="R1536" i="6" a="1"/>
  <c r="R1536" i="6" s="1"/>
  <c r="S1536" i="6" s="1"/>
  <c r="R1544" i="6" a="1"/>
  <c r="R1544" i="6" s="1"/>
  <c r="S1544" i="6" s="1"/>
  <c r="R1552" i="6" a="1"/>
  <c r="R1552" i="6" s="1"/>
  <c r="S1552" i="6" s="1"/>
  <c r="R1560" i="6" a="1"/>
  <c r="R1560" i="6" s="1"/>
  <c r="S1560" i="6" s="1"/>
  <c r="R1568" i="6" a="1"/>
  <c r="R1568" i="6" s="1"/>
  <c r="S1568" i="6" s="1"/>
  <c r="R1576" i="6" a="1"/>
  <c r="R1576" i="6" s="1"/>
  <c r="S1576" i="6" s="1"/>
  <c r="R1584" i="6" a="1"/>
  <c r="R1584" i="6" s="1"/>
  <c r="S1584" i="6" s="1"/>
  <c r="R1592" i="6" a="1"/>
  <c r="R1592" i="6" s="1"/>
  <c r="S1592" i="6" s="1"/>
  <c r="R1600" i="6" a="1"/>
  <c r="R1600" i="6" s="1"/>
  <c r="S1600" i="6" s="1"/>
  <c r="R1608" i="6" a="1"/>
  <c r="R1608" i="6" s="1"/>
  <c r="S1608" i="6" s="1"/>
  <c r="R33" i="6" a="1"/>
  <c r="R33" i="6" s="1"/>
  <c r="S33" i="6" s="1"/>
  <c r="R122" i="6" a="1"/>
  <c r="R122" i="6" s="1"/>
  <c r="S122" i="6" s="1"/>
  <c r="R194" i="6" a="1"/>
  <c r="R194" i="6" s="1"/>
  <c r="S194" i="6" s="1"/>
  <c r="R289" i="6" a="1"/>
  <c r="R289" i="6" s="1"/>
  <c r="S289" i="6" s="1"/>
  <c r="R378" i="6" a="1"/>
  <c r="R378" i="6" s="1"/>
  <c r="S378" i="6" s="1"/>
  <c r="R450" i="6" a="1"/>
  <c r="R450" i="6" s="1"/>
  <c r="S450" i="6" s="1"/>
  <c r="R545" i="6" a="1"/>
  <c r="R545" i="6" s="1"/>
  <c r="S545" i="6" s="1"/>
  <c r="R634" i="6" a="1"/>
  <c r="R634" i="6" s="1"/>
  <c r="S634" i="6" s="1"/>
  <c r="R689" i="6" a="1"/>
  <c r="R689" i="6" s="1"/>
  <c r="S689" i="6" s="1"/>
  <c r="R712" i="6" a="1"/>
  <c r="R712" i="6" s="1"/>
  <c r="S712" i="6" s="1"/>
  <c r="R735" i="6" a="1"/>
  <c r="R735" i="6" s="1"/>
  <c r="S735" i="6" s="1"/>
  <c r="R753" i="6" a="1"/>
  <c r="R753" i="6" s="1"/>
  <c r="S753" i="6" s="1"/>
  <c r="R776" i="6" a="1"/>
  <c r="R776" i="6" s="1"/>
  <c r="S776" i="6" s="1"/>
  <c r="R799" i="6" a="1"/>
  <c r="R799" i="6" s="1"/>
  <c r="S799" i="6" s="1"/>
  <c r="R817" i="6" a="1"/>
  <c r="R817" i="6" s="1"/>
  <c r="S817" i="6" s="1"/>
  <c r="R840" i="6" a="1"/>
  <c r="R840" i="6" s="1"/>
  <c r="S840" i="6" s="1"/>
  <c r="R863" i="6" a="1"/>
  <c r="R863" i="6" s="1"/>
  <c r="S863" i="6" s="1"/>
  <c r="R881" i="6" a="1"/>
  <c r="R881" i="6" s="1"/>
  <c r="S881" i="6" s="1"/>
  <c r="R904" i="6" a="1"/>
  <c r="R904" i="6" s="1"/>
  <c r="S904" i="6" s="1"/>
  <c r="R927" i="6" a="1"/>
  <c r="R927" i="6" s="1"/>
  <c r="S927" i="6" s="1"/>
  <c r="R945" i="6" a="1"/>
  <c r="R945" i="6" s="1"/>
  <c r="S945" i="6" s="1"/>
  <c r="R968" i="6" a="1"/>
  <c r="R968" i="6" s="1"/>
  <c r="S968" i="6" s="1"/>
  <c r="R991" i="6" a="1"/>
  <c r="R991" i="6" s="1"/>
  <c r="S991" i="6" s="1"/>
  <c r="R1009" i="6" a="1"/>
  <c r="R1009" i="6" s="1"/>
  <c r="S1009" i="6" s="1"/>
  <c r="R1032" i="6" a="1"/>
  <c r="R1032" i="6" s="1"/>
  <c r="S1032" i="6" s="1"/>
  <c r="R1055" i="6" a="1"/>
  <c r="R1055" i="6" s="1"/>
  <c r="S1055" i="6" s="1"/>
  <c r="R1073" i="6" a="1"/>
  <c r="R1073" i="6" s="1"/>
  <c r="S1073" i="6" s="1"/>
  <c r="R1096" i="6" a="1"/>
  <c r="R1096" i="6" s="1"/>
  <c r="S1096" i="6" s="1"/>
  <c r="R1119" i="6" a="1"/>
  <c r="R1119" i="6" s="1"/>
  <c r="S1119" i="6" s="1"/>
  <c r="R1136" i="6" a="1"/>
  <c r="R1136" i="6" s="1"/>
  <c r="S1136" i="6" s="1"/>
  <c r="R1152" i="6" a="1"/>
  <c r="R1152" i="6" s="1"/>
  <c r="S1152" i="6" s="1"/>
  <c r="R1168" i="6" a="1"/>
  <c r="R1168" i="6" s="1"/>
  <c r="S1168" i="6" s="1"/>
  <c r="R1180" i="6" a="1"/>
  <c r="R1180" i="6" s="1"/>
  <c r="S1180" i="6" s="1"/>
  <c r="R1193" i="6" a="1"/>
  <c r="R1193" i="6" s="1"/>
  <c r="S1193" i="6" s="1"/>
  <c r="R1201" i="6" a="1"/>
  <c r="R1201" i="6" s="1"/>
  <c r="S1201" i="6" s="1"/>
  <c r="R1209" i="6" a="1"/>
  <c r="R1209" i="6" s="1"/>
  <c r="S1209" i="6" s="1"/>
  <c r="R1217" i="6" a="1"/>
  <c r="R1217" i="6" s="1"/>
  <c r="S1217" i="6" s="1"/>
  <c r="R1225" i="6" a="1"/>
  <c r="R1225" i="6" s="1"/>
  <c r="S1225" i="6" s="1"/>
  <c r="R1233" i="6" a="1"/>
  <c r="R1233" i="6" s="1"/>
  <c r="S1233" i="6" s="1"/>
  <c r="R1241" i="6" a="1"/>
  <c r="R1241" i="6" s="1"/>
  <c r="S1241" i="6" s="1"/>
  <c r="R1249" i="6" a="1"/>
  <c r="R1249" i="6" s="1"/>
  <c r="S1249" i="6" s="1"/>
  <c r="R1257" i="6" a="1"/>
  <c r="R1257" i="6" s="1"/>
  <c r="S1257" i="6" s="1"/>
  <c r="R1265" i="6" a="1"/>
  <c r="R1265" i="6" s="1"/>
  <c r="S1265" i="6" s="1"/>
  <c r="R1273" i="6" a="1"/>
  <c r="R1273" i="6" s="1"/>
  <c r="S1273" i="6" s="1"/>
  <c r="R1281" i="6" a="1"/>
  <c r="R1281" i="6" s="1"/>
  <c r="S1281" i="6" s="1"/>
  <c r="R1289" i="6" a="1"/>
  <c r="R1289" i="6" s="1"/>
  <c r="S1289" i="6" s="1"/>
  <c r="R1297" i="6" a="1"/>
  <c r="R1297" i="6" s="1"/>
  <c r="S1297" i="6" s="1"/>
  <c r="R1305" i="6" a="1"/>
  <c r="R1305" i="6" s="1"/>
  <c r="S1305" i="6" s="1"/>
  <c r="R1313" i="6" a="1"/>
  <c r="R1313" i="6" s="1"/>
  <c r="S1313" i="6" s="1"/>
  <c r="R1321" i="6" a="1"/>
  <c r="R1321" i="6" s="1"/>
  <c r="S1321" i="6" s="1"/>
  <c r="R1329" i="6" a="1"/>
  <c r="R1329" i="6" s="1"/>
  <c r="S1329" i="6" s="1"/>
  <c r="R1337" i="6" a="1"/>
  <c r="R1337" i="6" s="1"/>
  <c r="S1337" i="6" s="1"/>
  <c r="R1345" i="6" a="1"/>
  <c r="R1345" i="6" s="1"/>
  <c r="S1345" i="6" s="1"/>
  <c r="R1353" i="6" a="1"/>
  <c r="R1353" i="6" s="1"/>
  <c r="S1353" i="6" s="1"/>
  <c r="R1361" i="6" a="1"/>
  <c r="R1361" i="6" s="1"/>
  <c r="S1361" i="6" s="1"/>
  <c r="R1369" i="6" a="1"/>
  <c r="R1369" i="6" s="1"/>
  <c r="S1369" i="6" s="1"/>
  <c r="R1377" i="6" a="1"/>
  <c r="R1377" i="6" s="1"/>
  <c r="S1377" i="6" s="1"/>
  <c r="R1385" i="6" a="1"/>
  <c r="R1385" i="6" s="1"/>
  <c r="S1385" i="6" s="1"/>
  <c r="R1393" i="6" a="1"/>
  <c r="R1393" i="6" s="1"/>
  <c r="S1393" i="6" s="1"/>
  <c r="R1401" i="6" a="1"/>
  <c r="R1401" i="6" s="1"/>
  <c r="S1401" i="6" s="1"/>
  <c r="R1409" i="6" a="1"/>
  <c r="R1409" i="6" s="1"/>
  <c r="S1409" i="6" s="1"/>
  <c r="R1417" i="6" a="1"/>
  <c r="R1417" i="6" s="1"/>
  <c r="S1417" i="6" s="1"/>
  <c r="R1425" i="6" a="1"/>
  <c r="R1425" i="6" s="1"/>
  <c r="S1425" i="6" s="1"/>
  <c r="R1433" i="6" a="1"/>
  <c r="R1433" i="6" s="1"/>
  <c r="S1433" i="6" s="1"/>
  <c r="R1441" i="6" a="1"/>
  <c r="R1441" i="6" s="1"/>
  <c r="S1441" i="6" s="1"/>
  <c r="R1449" i="6" a="1"/>
  <c r="R1449" i="6" s="1"/>
  <c r="S1449" i="6" s="1"/>
  <c r="R1457" i="6" a="1"/>
  <c r="R1457" i="6" s="1"/>
  <c r="S1457" i="6" s="1"/>
  <c r="R1465" i="6" a="1"/>
  <c r="R1465" i="6" s="1"/>
  <c r="S1465" i="6" s="1"/>
  <c r="R1473" i="6" a="1"/>
  <c r="R1473" i="6" s="1"/>
  <c r="S1473" i="6" s="1"/>
  <c r="R1481" i="6" a="1"/>
  <c r="R1481" i="6" s="1"/>
  <c r="S1481" i="6" s="1"/>
  <c r="R1489" i="6" a="1"/>
  <c r="R1489" i="6" s="1"/>
  <c r="S1489" i="6" s="1"/>
  <c r="R1497" i="6" a="1"/>
  <c r="R1497" i="6" s="1"/>
  <c r="S1497" i="6" s="1"/>
  <c r="R1505" i="6" a="1"/>
  <c r="R1505" i="6" s="1"/>
  <c r="S1505" i="6" s="1"/>
  <c r="R1513" i="6" a="1"/>
  <c r="R1513" i="6" s="1"/>
  <c r="S1513" i="6" s="1"/>
  <c r="R1521" i="6" a="1"/>
  <c r="R1521" i="6" s="1"/>
  <c r="S1521" i="6" s="1"/>
  <c r="R1529" i="6" a="1"/>
  <c r="R1529" i="6" s="1"/>
  <c r="S1529" i="6" s="1"/>
  <c r="R1537" i="6" a="1"/>
  <c r="R1537" i="6" s="1"/>
  <c r="S1537" i="6" s="1"/>
  <c r="R1545" i="6" a="1"/>
  <c r="R1545" i="6" s="1"/>
  <c r="S1545" i="6" s="1"/>
  <c r="R1553" i="6" a="1"/>
  <c r="R1553" i="6" s="1"/>
  <c r="S1553" i="6" s="1"/>
  <c r="R1561" i="6" a="1"/>
  <c r="R1561" i="6" s="1"/>
  <c r="S1561" i="6" s="1"/>
  <c r="R1569" i="6" a="1"/>
  <c r="R1569" i="6" s="1"/>
  <c r="S1569" i="6" s="1"/>
  <c r="R1577" i="6" a="1"/>
  <c r="R1577" i="6" s="1"/>
  <c r="S1577" i="6" s="1"/>
  <c r="R1585" i="6" a="1"/>
  <c r="R1585" i="6" s="1"/>
  <c r="S1585" i="6" s="1"/>
  <c r="R1593" i="6" a="1"/>
  <c r="R1593" i="6" s="1"/>
  <c r="S1593" i="6" s="1"/>
  <c r="R1601" i="6" a="1"/>
  <c r="R1601" i="6" s="1"/>
  <c r="S1601" i="6" s="1"/>
  <c r="R34" i="6" a="1"/>
  <c r="R34" i="6" s="1"/>
  <c r="S34" i="6" s="1"/>
  <c r="R129" i="6" a="1"/>
  <c r="R129" i="6" s="1"/>
  <c r="S129" i="6" s="1"/>
  <c r="R218" i="6" a="1"/>
  <c r="R218" i="6" s="1"/>
  <c r="S218" i="6" s="1"/>
  <c r="R290" i="6" a="1"/>
  <c r="R290" i="6" s="1"/>
  <c r="S290" i="6" s="1"/>
  <c r="R385" i="6" a="1"/>
  <c r="R385" i="6" s="1"/>
  <c r="S385" i="6" s="1"/>
  <c r="R474" i="6" a="1"/>
  <c r="R474" i="6" s="1"/>
  <c r="S474" i="6" s="1"/>
  <c r="R546" i="6" a="1"/>
  <c r="R546" i="6" s="1"/>
  <c r="S546" i="6" s="1"/>
  <c r="R641" i="6" a="1"/>
  <c r="R641" i="6" s="1"/>
  <c r="S641" i="6" s="1"/>
  <c r="R695" i="6" a="1"/>
  <c r="R695" i="6" s="1"/>
  <c r="S695" i="6" s="1"/>
  <c r="R713" i="6" a="1"/>
  <c r="R713" i="6" s="1"/>
  <c r="S713" i="6" s="1"/>
  <c r="R736" i="6" a="1"/>
  <c r="R736" i="6" s="1"/>
  <c r="S736" i="6" s="1"/>
  <c r="R759" i="6" a="1"/>
  <c r="R759" i="6" s="1"/>
  <c r="S759" i="6" s="1"/>
  <c r="R777" i="6" a="1"/>
  <c r="R777" i="6" s="1"/>
  <c r="S777" i="6" s="1"/>
  <c r="R800" i="6" a="1"/>
  <c r="R800" i="6" s="1"/>
  <c r="S800" i="6" s="1"/>
  <c r="R823" i="6" a="1"/>
  <c r="R823" i="6" s="1"/>
  <c r="S823" i="6" s="1"/>
  <c r="R841" i="6" a="1"/>
  <c r="R841" i="6" s="1"/>
  <c r="S841" i="6" s="1"/>
  <c r="R864" i="6" a="1"/>
  <c r="R864" i="6" s="1"/>
  <c r="S864" i="6" s="1"/>
  <c r="R887" i="6" a="1"/>
  <c r="R887" i="6" s="1"/>
  <c r="S887" i="6" s="1"/>
  <c r="R905" i="6" a="1"/>
  <c r="R905" i="6" s="1"/>
  <c r="S905" i="6" s="1"/>
  <c r="R928" i="6" a="1"/>
  <c r="R928" i="6" s="1"/>
  <c r="S928" i="6" s="1"/>
  <c r="R951" i="6" a="1"/>
  <c r="R951" i="6" s="1"/>
  <c r="S951" i="6" s="1"/>
  <c r="R969" i="6" a="1"/>
  <c r="R969" i="6" s="1"/>
  <c r="S969" i="6" s="1"/>
  <c r="R992" i="6" a="1"/>
  <c r="R992" i="6" s="1"/>
  <c r="S992" i="6" s="1"/>
  <c r="R1015" i="6" a="1"/>
  <c r="R1015" i="6" s="1"/>
  <c r="S1015" i="6" s="1"/>
  <c r="R1033" i="6" a="1"/>
  <c r="R1033" i="6" s="1"/>
  <c r="S1033" i="6" s="1"/>
  <c r="R1056" i="6" a="1"/>
  <c r="R1056" i="6" s="1"/>
  <c r="S1056" i="6" s="1"/>
  <c r="R1079" i="6" a="1"/>
  <c r="R1079" i="6" s="1"/>
  <c r="S1079" i="6" s="1"/>
  <c r="R1097" i="6" a="1"/>
  <c r="R1097" i="6" s="1"/>
  <c r="S1097" i="6" s="1"/>
  <c r="R1120" i="6" a="1"/>
  <c r="R1120" i="6" s="1"/>
  <c r="S1120" i="6" s="1"/>
  <c r="R1137" i="6" a="1"/>
  <c r="R1137" i="6" s="1"/>
  <c r="S1137" i="6" s="1"/>
  <c r="R1153" i="6" a="1"/>
  <c r="R1153" i="6" s="1"/>
  <c r="S1153" i="6" s="1"/>
  <c r="R1169" i="6" a="1"/>
  <c r="R1169" i="6" s="1"/>
  <c r="S1169" i="6" s="1"/>
  <c r="R1183" i="6" a="1"/>
  <c r="R1183" i="6" s="1"/>
  <c r="S1183" i="6" s="1"/>
  <c r="R1194" i="6" a="1"/>
  <c r="R1194" i="6" s="1"/>
  <c r="S1194" i="6" s="1"/>
  <c r="R1202" i="6" a="1"/>
  <c r="R1202" i="6" s="1"/>
  <c r="S1202" i="6" s="1"/>
  <c r="R1210" i="6" a="1"/>
  <c r="R1210" i="6" s="1"/>
  <c r="S1210" i="6" s="1"/>
  <c r="R1218" i="6" a="1"/>
  <c r="R1218" i="6" s="1"/>
  <c r="S1218" i="6" s="1"/>
  <c r="R1226" i="6" a="1"/>
  <c r="R1226" i="6" s="1"/>
  <c r="S1226" i="6" s="1"/>
  <c r="R1234" i="6" a="1"/>
  <c r="R1234" i="6" s="1"/>
  <c r="S1234" i="6" s="1"/>
  <c r="R1242" i="6" a="1"/>
  <c r="R1242" i="6" s="1"/>
  <c r="S1242" i="6" s="1"/>
  <c r="R1250" i="6" a="1"/>
  <c r="R1250" i="6" s="1"/>
  <c r="S1250" i="6" s="1"/>
  <c r="R1258" i="6" a="1"/>
  <c r="R1258" i="6" s="1"/>
  <c r="S1258" i="6" s="1"/>
  <c r="R1266" i="6" a="1"/>
  <c r="R1266" i="6" s="1"/>
  <c r="S1266" i="6" s="1"/>
  <c r="R1274" i="6" a="1"/>
  <c r="R1274" i="6" s="1"/>
  <c r="S1274" i="6" s="1"/>
  <c r="R1282" i="6" a="1"/>
  <c r="R1282" i="6" s="1"/>
  <c r="S1282" i="6" s="1"/>
  <c r="R1290" i="6" a="1"/>
  <c r="R1290" i="6" s="1"/>
  <c r="S1290" i="6" s="1"/>
  <c r="R1298" i="6" a="1"/>
  <c r="R1298" i="6" s="1"/>
  <c r="S1298" i="6" s="1"/>
  <c r="R1306" i="6" a="1"/>
  <c r="R1306" i="6" s="1"/>
  <c r="S1306" i="6" s="1"/>
  <c r="R1314" i="6" a="1"/>
  <c r="R1314" i="6" s="1"/>
  <c r="S1314" i="6" s="1"/>
  <c r="R1322" i="6" a="1"/>
  <c r="R1322" i="6" s="1"/>
  <c r="S1322" i="6" s="1"/>
  <c r="R1330" i="6" a="1"/>
  <c r="R1330" i="6" s="1"/>
  <c r="S1330" i="6" s="1"/>
  <c r="R1338" i="6" a="1"/>
  <c r="R1338" i="6" s="1"/>
  <c r="S1338" i="6" s="1"/>
  <c r="R1346" i="6" a="1"/>
  <c r="R1346" i="6" s="1"/>
  <c r="S1346" i="6" s="1"/>
  <c r="R1354" i="6" a="1"/>
  <c r="R1354" i="6" s="1"/>
  <c r="S1354" i="6" s="1"/>
  <c r="R1362" i="6" a="1"/>
  <c r="R1362" i="6" s="1"/>
  <c r="S1362" i="6" s="1"/>
  <c r="R1370" i="6" a="1"/>
  <c r="R1370" i="6" s="1"/>
  <c r="S1370" i="6" s="1"/>
  <c r="R1378" i="6" a="1"/>
  <c r="R1378" i="6" s="1"/>
  <c r="S1378" i="6" s="1"/>
  <c r="R1386" i="6" a="1"/>
  <c r="R1386" i="6" s="1"/>
  <c r="S1386" i="6" s="1"/>
  <c r="R1394" i="6" a="1"/>
  <c r="R1394" i="6" s="1"/>
  <c r="S1394" i="6" s="1"/>
  <c r="R1402" i="6" a="1"/>
  <c r="R1402" i="6" s="1"/>
  <c r="S1402" i="6" s="1"/>
  <c r="R1410" i="6" a="1"/>
  <c r="R1410" i="6" s="1"/>
  <c r="S1410" i="6" s="1"/>
  <c r="R1418" i="6" a="1"/>
  <c r="R1418" i="6" s="1"/>
  <c r="S1418" i="6" s="1"/>
  <c r="R1426" i="6" a="1"/>
  <c r="R1426" i="6" s="1"/>
  <c r="S1426" i="6" s="1"/>
  <c r="R1434" i="6" a="1"/>
  <c r="R1434" i="6" s="1"/>
  <c r="S1434" i="6" s="1"/>
  <c r="R1442" i="6" a="1"/>
  <c r="R1442" i="6" s="1"/>
  <c r="S1442" i="6" s="1"/>
  <c r="R1450" i="6" a="1"/>
  <c r="R1450" i="6" s="1"/>
  <c r="S1450" i="6" s="1"/>
  <c r="R1458" i="6" a="1"/>
  <c r="R1458" i="6" s="1"/>
  <c r="S1458" i="6" s="1"/>
  <c r="R1466" i="6" a="1"/>
  <c r="R1466" i="6" s="1"/>
  <c r="S1466" i="6" s="1"/>
  <c r="R1474" i="6" a="1"/>
  <c r="R1474" i="6" s="1"/>
  <c r="S1474" i="6" s="1"/>
  <c r="R1482" i="6" a="1"/>
  <c r="R1482" i="6" s="1"/>
  <c r="S1482" i="6" s="1"/>
  <c r="R1490" i="6" a="1"/>
  <c r="R1490" i="6" s="1"/>
  <c r="S1490" i="6" s="1"/>
  <c r="R1498" i="6" a="1"/>
  <c r="R1498" i="6" s="1"/>
  <c r="S1498" i="6" s="1"/>
  <c r="R1506" i="6" a="1"/>
  <c r="R1506" i="6" s="1"/>
  <c r="S1506" i="6" s="1"/>
  <c r="R1514" i="6" a="1"/>
  <c r="R1514" i="6" s="1"/>
  <c r="S1514" i="6" s="1"/>
  <c r="R1522" i="6" a="1"/>
  <c r="R1522" i="6" s="1"/>
  <c r="S1522" i="6" s="1"/>
  <c r="R1530" i="6" a="1"/>
  <c r="R1530" i="6" s="1"/>
  <c r="S1530" i="6" s="1"/>
  <c r="R1538" i="6" a="1"/>
  <c r="R1538" i="6" s="1"/>
  <c r="S1538" i="6" s="1"/>
  <c r="R1546" i="6" a="1"/>
  <c r="R1546" i="6" s="1"/>
  <c r="S1546" i="6" s="1"/>
  <c r="R1554" i="6" a="1"/>
  <c r="R1554" i="6" s="1"/>
  <c r="S1554" i="6" s="1"/>
  <c r="R1562" i="6" a="1"/>
  <c r="R1562" i="6" s="1"/>
  <c r="S1562" i="6" s="1"/>
  <c r="R1570" i="6" a="1"/>
  <c r="R1570" i="6" s="1"/>
  <c r="S1570" i="6" s="1"/>
  <c r="R1578" i="6" a="1"/>
  <c r="R1578" i="6" s="1"/>
  <c r="S1578" i="6" s="1"/>
  <c r="R1586" i="6" a="1"/>
  <c r="R1586" i="6" s="1"/>
  <c r="S1586" i="6" s="1"/>
  <c r="R1594" i="6" a="1"/>
  <c r="R1594" i="6" s="1"/>
  <c r="S1594" i="6" s="1"/>
  <c r="R1602" i="6" a="1"/>
  <c r="R1602" i="6" s="1"/>
  <c r="S1602" i="6" s="1"/>
  <c r="R58" i="6" a="1"/>
  <c r="R58" i="6" s="1"/>
  <c r="S58" i="6" s="1"/>
  <c r="R130" i="6" a="1"/>
  <c r="R130" i="6" s="1"/>
  <c r="S130" i="6" s="1"/>
  <c r="R225" i="6" a="1"/>
  <c r="R225" i="6" s="1"/>
  <c r="S225" i="6" s="1"/>
  <c r="R314" i="6" a="1"/>
  <c r="R314" i="6" s="1"/>
  <c r="S314" i="6" s="1"/>
  <c r="R386" i="6" a="1"/>
  <c r="R386" i="6" s="1"/>
  <c r="S386" i="6" s="1"/>
  <c r="R481" i="6" a="1"/>
  <c r="R481" i="6" s="1"/>
  <c r="S481" i="6" s="1"/>
  <c r="R570" i="6" a="1"/>
  <c r="R570" i="6" s="1"/>
  <c r="S570" i="6" s="1"/>
  <c r="R642" i="6" a="1"/>
  <c r="R642" i="6" s="1"/>
  <c r="S642" i="6" s="1"/>
  <c r="R696" i="6" a="1"/>
  <c r="R696" i="6" s="1"/>
  <c r="S696" i="6" s="1"/>
  <c r="R719" i="6" a="1"/>
  <c r="R719" i="6" s="1"/>
  <c r="S719" i="6" s="1"/>
  <c r="R737" i="6" a="1"/>
  <c r="R737" i="6" s="1"/>
  <c r="S737" i="6" s="1"/>
  <c r="R760" i="6" a="1"/>
  <c r="R760" i="6" s="1"/>
  <c r="S760" i="6" s="1"/>
  <c r="R783" i="6" a="1"/>
  <c r="R783" i="6" s="1"/>
  <c r="S783" i="6" s="1"/>
  <c r="R801" i="6" a="1"/>
  <c r="R801" i="6" s="1"/>
  <c r="S801" i="6" s="1"/>
  <c r="R824" i="6" a="1"/>
  <c r="R824" i="6" s="1"/>
  <c r="S824" i="6" s="1"/>
  <c r="R847" i="6" a="1"/>
  <c r="R847" i="6" s="1"/>
  <c r="S847" i="6" s="1"/>
  <c r="R865" i="6" a="1"/>
  <c r="R865" i="6" s="1"/>
  <c r="S865" i="6" s="1"/>
  <c r="R888" i="6" a="1"/>
  <c r="R888" i="6" s="1"/>
  <c r="S888" i="6" s="1"/>
  <c r="R911" i="6" a="1"/>
  <c r="R911" i="6" s="1"/>
  <c r="S911" i="6" s="1"/>
  <c r="R929" i="6" a="1"/>
  <c r="R929" i="6" s="1"/>
  <c r="S929" i="6" s="1"/>
  <c r="R952" i="6" a="1"/>
  <c r="R952" i="6" s="1"/>
  <c r="S952" i="6" s="1"/>
  <c r="R975" i="6" a="1"/>
  <c r="R975" i="6" s="1"/>
  <c r="S975" i="6" s="1"/>
  <c r="R993" i="6" a="1"/>
  <c r="R993" i="6" s="1"/>
  <c r="S993" i="6" s="1"/>
  <c r="R1016" i="6" a="1"/>
  <c r="R1016" i="6" s="1"/>
  <c r="S1016" i="6" s="1"/>
  <c r="R1039" i="6" a="1"/>
  <c r="R1039" i="6" s="1"/>
  <c r="S1039" i="6" s="1"/>
  <c r="R1057" i="6" a="1"/>
  <c r="R1057" i="6" s="1"/>
  <c r="S1057" i="6" s="1"/>
  <c r="R1080" i="6" a="1"/>
  <c r="R1080" i="6" s="1"/>
  <c r="S1080" i="6" s="1"/>
  <c r="R1103" i="6" a="1"/>
  <c r="R1103" i="6" s="1"/>
  <c r="S1103" i="6" s="1"/>
  <c r="R1121" i="6" a="1"/>
  <c r="R1121" i="6" s="1"/>
  <c r="S1121" i="6" s="1"/>
  <c r="R1140" i="6" a="1"/>
  <c r="R1140" i="6" s="1"/>
  <c r="S1140" i="6" s="1"/>
  <c r="R1156" i="6" a="1"/>
  <c r="R1156" i="6" s="1"/>
  <c r="S1156" i="6" s="1"/>
  <c r="R1170" i="6" a="1"/>
  <c r="R1170" i="6" s="1"/>
  <c r="S1170" i="6" s="1"/>
  <c r="R1184" i="6" a="1"/>
  <c r="R1184" i="6" s="1"/>
  <c r="S1184" i="6" s="1"/>
  <c r="R1195" i="6" a="1"/>
  <c r="R1195" i="6" s="1"/>
  <c r="S1195" i="6" s="1"/>
  <c r="R1203" i="6" a="1"/>
  <c r="R1203" i="6" s="1"/>
  <c r="S1203" i="6" s="1"/>
  <c r="R1211" i="6" a="1"/>
  <c r="R1211" i="6" s="1"/>
  <c r="S1211" i="6" s="1"/>
  <c r="R1219" i="6" a="1"/>
  <c r="R1219" i="6" s="1"/>
  <c r="S1219" i="6" s="1"/>
  <c r="R1227" i="6" a="1"/>
  <c r="R1227" i="6" s="1"/>
  <c r="S1227" i="6" s="1"/>
  <c r="R1235" i="6" a="1"/>
  <c r="R1235" i="6" s="1"/>
  <c r="S1235" i="6" s="1"/>
  <c r="R1243" i="6" a="1"/>
  <c r="R1243" i="6" s="1"/>
  <c r="S1243" i="6" s="1"/>
  <c r="R1251" i="6" a="1"/>
  <c r="R1251" i="6" s="1"/>
  <c r="S1251" i="6" s="1"/>
  <c r="R1259" i="6" a="1"/>
  <c r="R1259" i="6" s="1"/>
  <c r="S1259" i="6" s="1"/>
  <c r="R1267" i="6" a="1"/>
  <c r="R1267" i="6" s="1"/>
  <c r="S1267" i="6" s="1"/>
  <c r="R1275" i="6" a="1"/>
  <c r="R1275" i="6" s="1"/>
  <c r="S1275" i="6" s="1"/>
  <c r="R1283" i="6" a="1"/>
  <c r="R1283" i="6" s="1"/>
  <c r="S1283" i="6" s="1"/>
  <c r="R1291" i="6" a="1"/>
  <c r="R1291" i="6" s="1"/>
  <c r="S1291" i="6" s="1"/>
  <c r="R1299" i="6" a="1"/>
  <c r="R1299" i="6" s="1"/>
  <c r="S1299" i="6" s="1"/>
  <c r="R1307" i="6" a="1"/>
  <c r="R1307" i="6" s="1"/>
  <c r="S1307" i="6" s="1"/>
  <c r="R1315" i="6" a="1"/>
  <c r="R1315" i="6" s="1"/>
  <c r="S1315" i="6" s="1"/>
  <c r="R1323" i="6" a="1"/>
  <c r="R1323" i="6" s="1"/>
  <c r="S1323" i="6" s="1"/>
  <c r="R1331" i="6" a="1"/>
  <c r="R1331" i="6" s="1"/>
  <c r="S1331" i="6" s="1"/>
  <c r="R1339" i="6" a="1"/>
  <c r="R1339" i="6" s="1"/>
  <c r="S1339" i="6" s="1"/>
  <c r="R1347" i="6" a="1"/>
  <c r="R1347" i="6" s="1"/>
  <c r="S1347" i="6" s="1"/>
  <c r="R1355" i="6" a="1"/>
  <c r="R1355" i="6" s="1"/>
  <c r="S1355" i="6" s="1"/>
  <c r="R1363" i="6" a="1"/>
  <c r="R1363" i="6" s="1"/>
  <c r="S1363" i="6" s="1"/>
  <c r="R1371" i="6" a="1"/>
  <c r="R1371" i="6" s="1"/>
  <c r="S1371" i="6" s="1"/>
  <c r="R1379" i="6" a="1"/>
  <c r="R1379" i="6" s="1"/>
  <c r="S1379" i="6" s="1"/>
  <c r="R1387" i="6" a="1"/>
  <c r="R1387" i="6" s="1"/>
  <c r="S1387" i="6" s="1"/>
  <c r="R1395" i="6" a="1"/>
  <c r="R1395" i="6" s="1"/>
  <c r="S1395" i="6" s="1"/>
  <c r="R1403" i="6" a="1"/>
  <c r="R1403" i="6" s="1"/>
  <c r="S1403" i="6" s="1"/>
  <c r="R1411" i="6" a="1"/>
  <c r="R1411" i="6" s="1"/>
  <c r="S1411" i="6" s="1"/>
  <c r="R1419" i="6" a="1"/>
  <c r="R1419" i="6" s="1"/>
  <c r="S1419" i="6" s="1"/>
  <c r="R1427" i="6" a="1"/>
  <c r="R1427" i="6" s="1"/>
  <c r="S1427" i="6" s="1"/>
  <c r="R1435" i="6" a="1"/>
  <c r="R1435" i="6" s="1"/>
  <c r="S1435" i="6" s="1"/>
  <c r="R1443" i="6" a="1"/>
  <c r="R1443" i="6" s="1"/>
  <c r="S1443" i="6" s="1"/>
  <c r="R1451" i="6" a="1"/>
  <c r="R1451" i="6" s="1"/>
  <c r="S1451" i="6" s="1"/>
  <c r="R1459" i="6" a="1"/>
  <c r="R1459" i="6" s="1"/>
  <c r="S1459" i="6" s="1"/>
  <c r="R1467" i="6" a="1"/>
  <c r="R1467" i="6" s="1"/>
  <c r="S1467" i="6" s="1"/>
  <c r="R1475" i="6" a="1"/>
  <c r="R1475" i="6" s="1"/>
  <c r="S1475" i="6" s="1"/>
  <c r="R1483" i="6" a="1"/>
  <c r="R1483" i="6" s="1"/>
  <c r="S1483" i="6" s="1"/>
  <c r="R1491" i="6" a="1"/>
  <c r="R1491" i="6" s="1"/>
  <c r="S1491" i="6" s="1"/>
  <c r="R1499" i="6" a="1"/>
  <c r="R1499" i="6" s="1"/>
  <c r="S1499" i="6" s="1"/>
  <c r="R1507" i="6" a="1"/>
  <c r="R1507" i="6" s="1"/>
  <c r="S1507" i="6" s="1"/>
  <c r="R1515" i="6" a="1"/>
  <c r="R1515" i="6" s="1"/>
  <c r="S1515" i="6" s="1"/>
  <c r="R1523" i="6" a="1"/>
  <c r="R1523" i="6" s="1"/>
  <c r="S1523" i="6" s="1"/>
  <c r="R1531" i="6" a="1"/>
  <c r="R1531" i="6" s="1"/>
  <c r="S1531" i="6" s="1"/>
  <c r="R1539" i="6" a="1"/>
  <c r="R1539" i="6" s="1"/>
  <c r="S1539" i="6" s="1"/>
  <c r="R1547" i="6" a="1"/>
  <c r="R1547" i="6" s="1"/>
  <c r="S1547" i="6" s="1"/>
  <c r="R1555" i="6" a="1"/>
  <c r="R1555" i="6" s="1"/>
  <c r="S1555" i="6" s="1"/>
  <c r="R1563" i="6" a="1"/>
  <c r="R1563" i="6" s="1"/>
  <c r="S1563" i="6" s="1"/>
  <c r="R1571" i="6" a="1"/>
  <c r="R1571" i="6" s="1"/>
  <c r="S1571" i="6" s="1"/>
  <c r="R1579" i="6" a="1"/>
  <c r="R1579" i="6" s="1"/>
  <c r="S1579" i="6" s="1"/>
  <c r="R1587" i="6" a="1"/>
  <c r="R1587" i="6" s="1"/>
  <c r="S1587" i="6" s="1"/>
  <c r="R1595" i="6" a="1"/>
  <c r="R1595" i="6" s="1"/>
  <c r="S1595" i="6" s="1"/>
  <c r="R1603" i="6" a="1"/>
  <c r="R1603" i="6" s="1"/>
  <c r="S1603" i="6" s="1"/>
  <c r="R65" i="6" a="1"/>
  <c r="R65" i="6" s="1"/>
  <c r="S65" i="6" s="1"/>
  <c r="R154" i="6" a="1"/>
  <c r="R154" i="6" s="1"/>
  <c r="S154" i="6" s="1"/>
  <c r="R226" i="6" a="1"/>
  <c r="R226" i="6" s="1"/>
  <c r="S226" i="6" s="1"/>
  <c r="R321" i="6" a="1"/>
  <c r="R321" i="6" s="1"/>
  <c r="S321" i="6" s="1"/>
  <c r="R410" i="6" a="1"/>
  <c r="R410" i="6" s="1"/>
  <c r="S410" i="6" s="1"/>
  <c r="R482" i="6" a="1"/>
  <c r="R482" i="6" s="1"/>
  <c r="S482" i="6" s="1"/>
  <c r="R577" i="6" a="1"/>
  <c r="R577" i="6" s="1"/>
  <c r="S577" i="6" s="1"/>
  <c r="R666" i="6" a="1"/>
  <c r="R666" i="6" s="1"/>
  <c r="S666" i="6" s="1"/>
  <c r="R697" i="6" a="1"/>
  <c r="R697" i="6" s="1"/>
  <c r="S697" i="6" s="1"/>
  <c r="R720" i="6" a="1"/>
  <c r="R720" i="6" s="1"/>
  <c r="S720" i="6" s="1"/>
  <c r="R743" i="6" a="1"/>
  <c r="R743" i="6" s="1"/>
  <c r="S743" i="6" s="1"/>
  <c r="R761" i="6" a="1"/>
  <c r="R761" i="6" s="1"/>
  <c r="S761" i="6" s="1"/>
  <c r="R784" i="6" a="1"/>
  <c r="R784" i="6" s="1"/>
  <c r="S784" i="6" s="1"/>
  <c r="R807" i="6" a="1"/>
  <c r="R807" i="6" s="1"/>
  <c r="S807" i="6" s="1"/>
  <c r="R825" i="6" a="1"/>
  <c r="R825" i="6" s="1"/>
  <c r="S825" i="6" s="1"/>
  <c r="R848" i="6" a="1"/>
  <c r="R848" i="6" s="1"/>
  <c r="S848" i="6" s="1"/>
  <c r="R871" i="6" a="1"/>
  <c r="R871" i="6" s="1"/>
  <c r="S871" i="6" s="1"/>
  <c r="R889" i="6" a="1"/>
  <c r="R889" i="6" s="1"/>
  <c r="S889" i="6" s="1"/>
  <c r="R912" i="6" a="1"/>
  <c r="R912" i="6" s="1"/>
  <c r="S912" i="6" s="1"/>
  <c r="R935" i="6" a="1"/>
  <c r="R935" i="6" s="1"/>
  <c r="S935" i="6" s="1"/>
  <c r="R953" i="6" a="1"/>
  <c r="R953" i="6" s="1"/>
  <c r="S953" i="6" s="1"/>
  <c r="R976" i="6" a="1"/>
  <c r="R976" i="6" s="1"/>
  <c r="S976" i="6" s="1"/>
  <c r="R999" i="6" a="1"/>
  <c r="R999" i="6" s="1"/>
  <c r="S999" i="6" s="1"/>
  <c r="R1017" i="6" a="1"/>
  <c r="R1017" i="6" s="1"/>
  <c r="S1017" i="6" s="1"/>
  <c r="R1040" i="6" a="1"/>
  <c r="R1040" i="6" s="1"/>
  <c r="S1040" i="6" s="1"/>
  <c r="R1063" i="6" a="1"/>
  <c r="R1063" i="6" s="1"/>
  <c r="S1063" i="6" s="1"/>
  <c r="R1081" i="6" a="1"/>
  <c r="R1081" i="6" s="1"/>
  <c r="S1081" i="6" s="1"/>
  <c r="R1104" i="6" a="1"/>
  <c r="R1104" i="6" s="1"/>
  <c r="S1104" i="6" s="1"/>
  <c r="R1127" i="6" a="1"/>
  <c r="R1127" i="6" s="1"/>
  <c r="S1127" i="6" s="1"/>
  <c r="R1143" i="6" a="1"/>
  <c r="R1143" i="6" s="1"/>
  <c r="S1143" i="6" s="1"/>
  <c r="R1159" i="6" a="1"/>
  <c r="R1159" i="6" s="1"/>
  <c r="S1159" i="6" s="1"/>
  <c r="R1172" i="6" a="1"/>
  <c r="R1172" i="6" s="1"/>
  <c r="S1172" i="6" s="1"/>
  <c r="R1185" i="6" a="1"/>
  <c r="R1185" i="6" s="1"/>
  <c r="S1185" i="6" s="1"/>
  <c r="R1196" i="6" a="1"/>
  <c r="R1196" i="6" s="1"/>
  <c r="S1196" i="6" s="1"/>
  <c r="R1204" i="6" a="1"/>
  <c r="R1204" i="6" s="1"/>
  <c r="S1204" i="6" s="1"/>
  <c r="R1212" i="6" a="1"/>
  <c r="R1212" i="6" s="1"/>
  <c r="S1212" i="6" s="1"/>
  <c r="R1220" i="6" a="1"/>
  <c r="R1220" i="6" s="1"/>
  <c r="S1220" i="6" s="1"/>
  <c r="R1228" i="6" a="1"/>
  <c r="R1228" i="6" s="1"/>
  <c r="S1228" i="6" s="1"/>
  <c r="R1236" i="6" a="1"/>
  <c r="R1236" i="6" s="1"/>
  <c r="S1236" i="6" s="1"/>
  <c r="R1244" i="6" a="1"/>
  <c r="R1244" i="6" s="1"/>
  <c r="S1244" i="6" s="1"/>
  <c r="R1252" i="6" a="1"/>
  <c r="R1252" i="6" s="1"/>
  <c r="S1252" i="6" s="1"/>
  <c r="R1260" i="6" a="1"/>
  <c r="R1260" i="6" s="1"/>
  <c r="S1260" i="6" s="1"/>
  <c r="R1268" i="6" a="1"/>
  <c r="R1268" i="6" s="1"/>
  <c r="S1268" i="6" s="1"/>
  <c r="R1276" i="6" a="1"/>
  <c r="R1276" i="6" s="1"/>
  <c r="S1276" i="6" s="1"/>
  <c r="R1284" i="6" a="1"/>
  <c r="R1284" i="6" s="1"/>
  <c r="S1284" i="6" s="1"/>
  <c r="R1292" i="6" a="1"/>
  <c r="R1292" i="6" s="1"/>
  <c r="S1292" i="6" s="1"/>
  <c r="R1300" i="6" a="1"/>
  <c r="R1300" i="6" s="1"/>
  <c r="S1300" i="6" s="1"/>
  <c r="R1308" i="6" a="1"/>
  <c r="R1308" i="6" s="1"/>
  <c r="S1308" i="6" s="1"/>
  <c r="R1316" i="6" a="1"/>
  <c r="R1316" i="6" s="1"/>
  <c r="S1316" i="6" s="1"/>
  <c r="R1324" i="6" a="1"/>
  <c r="R1324" i="6" s="1"/>
  <c r="S1324" i="6" s="1"/>
  <c r="R1332" i="6" a="1"/>
  <c r="R1332" i="6" s="1"/>
  <c r="S1332" i="6" s="1"/>
  <c r="R1340" i="6" a="1"/>
  <c r="R1340" i="6" s="1"/>
  <c r="S1340" i="6" s="1"/>
  <c r="R1348" i="6" a="1"/>
  <c r="R1348" i="6" s="1"/>
  <c r="S1348" i="6" s="1"/>
  <c r="R1356" i="6" a="1"/>
  <c r="R1356" i="6" s="1"/>
  <c r="S1356" i="6" s="1"/>
  <c r="R1364" i="6" a="1"/>
  <c r="R1364" i="6" s="1"/>
  <c r="S1364" i="6" s="1"/>
  <c r="R1372" i="6" a="1"/>
  <c r="R1372" i="6" s="1"/>
  <c r="S1372" i="6" s="1"/>
  <c r="R1380" i="6" a="1"/>
  <c r="R1380" i="6" s="1"/>
  <c r="S1380" i="6" s="1"/>
  <c r="R1388" i="6" a="1"/>
  <c r="R1388" i="6" s="1"/>
  <c r="S1388" i="6" s="1"/>
  <c r="R1396" i="6" a="1"/>
  <c r="R1396" i="6" s="1"/>
  <c r="S1396" i="6" s="1"/>
  <c r="R1404" i="6" a="1"/>
  <c r="R1404" i="6" s="1"/>
  <c r="S1404" i="6" s="1"/>
  <c r="R1412" i="6" a="1"/>
  <c r="R1412" i="6" s="1"/>
  <c r="S1412" i="6" s="1"/>
  <c r="R1420" i="6" a="1"/>
  <c r="R1420" i="6" s="1"/>
  <c r="S1420" i="6" s="1"/>
  <c r="R1428" i="6" a="1"/>
  <c r="R1428" i="6" s="1"/>
  <c r="S1428" i="6" s="1"/>
  <c r="R1436" i="6" a="1"/>
  <c r="R1436" i="6" s="1"/>
  <c r="S1436" i="6" s="1"/>
  <c r="R1444" i="6" a="1"/>
  <c r="R1444" i="6" s="1"/>
  <c r="S1444" i="6" s="1"/>
  <c r="R1452" i="6" a="1"/>
  <c r="R1452" i="6" s="1"/>
  <c r="S1452" i="6" s="1"/>
  <c r="R1460" i="6" a="1"/>
  <c r="R1460" i="6" s="1"/>
  <c r="S1460" i="6" s="1"/>
  <c r="R1468" i="6" a="1"/>
  <c r="R1468" i="6" s="1"/>
  <c r="S1468" i="6" s="1"/>
  <c r="R1476" i="6" a="1"/>
  <c r="R1476" i="6" s="1"/>
  <c r="S1476" i="6" s="1"/>
  <c r="R1484" i="6" a="1"/>
  <c r="R1484" i="6" s="1"/>
  <c r="S1484" i="6" s="1"/>
  <c r="R1492" i="6" a="1"/>
  <c r="R1492" i="6" s="1"/>
  <c r="S1492" i="6" s="1"/>
  <c r="R1500" i="6" a="1"/>
  <c r="R1500" i="6" s="1"/>
  <c r="S1500" i="6" s="1"/>
  <c r="R1508" i="6" a="1"/>
  <c r="R1508" i="6" s="1"/>
  <c r="S1508" i="6" s="1"/>
  <c r="R1516" i="6" a="1"/>
  <c r="R1516" i="6" s="1"/>
  <c r="S1516" i="6" s="1"/>
  <c r="R1524" i="6" a="1"/>
  <c r="R1524" i="6" s="1"/>
  <c r="S1524" i="6" s="1"/>
  <c r="R1532" i="6" a="1"/>
  <c r="R1532" i="6" s="1"/>
  <c r="S1532" i="6" s="1"/>
  <c r="R1540" i="6" a="1"/>
  <c r="R1540" i="6" s="1"/>
  <c r="S1540" i="6" s="1"/>
  <c r="R1548" i="6" a="1"/>
  <c r="R1548" i="6" s="1"/>
  <c r="S1548" i="6" s="1"/>
  <c r="R1556" i="6" a="1"/>
  <c r="R1556" i="6" s="1"/>
  <c r="S1556" i="6" s="1"/>
  <c r="R1564" i="6" a="1"/>
  <c r="R1564" i="6" s="1"/>
  <c r="S1564" i="6" s="1"/>
  <c r="R1572" i="6" a="1"/>
  <c r="R1572" i="6" s="1"/>
  <c r="S1572" i="6" s="1"/>
  <c r="R1580" i="6" a="1"/>
  <c r="R1580" i="6" s="1"/>
  <c r="S1580" i="6" s="1"/>
  <c r="R1588" i="6" a="1"/>
  <c r="R1588" i="6" s="1"/>
  <c r="S1588" i="6" s="1"/>
  <c r="R1596" i="6" a="1"/>
  <c r="R1596" i="6" s="1"/>
  <c r="S1596" i="6" s="1"/>
  <c r="R1604" i="6" a="1"/>
  <c r="R1604" i="6" s="1"/>
  <c r="S1604" i="6" s="1"/>
  <c r="R66" i="6" a="1"/>
  <c r="R66" i="6" s="1"/>
  <c r="S66" i="6" s="1"/>
  <c r="R90" i="6" a="1"/>
  <c r="R90" i="6" s="1"/>
  <c r="S90" i="6" s="1"/>
  <c r="R97" i="6" a="1"/>
  <c r="R97" i="6" s="1"/>
  <c r="S97" i="6" s="1"/>
  <c r="R346" i="6" a="1"/>
  <c r="R346" i="6" s="1"/>
  <c r="S346" i="6" s="1"/>
  <c r="R578" i="6" a="1"/>
  <c r="R578" i="6" s="1"/>
  <c r="S578" i="6" s="1"/>
  <c r="R705" i="6" a="1"/>
  <c r="R705" i="6" s="1"/>
  <c r="S705" i="6" s="1"/>
  <c r="R768" i="6" a="1"/>
  <c r="R768" i="6" s="1"/>
  <c r="S768" i="6" s="1"/>
  <c r="R831" i="6" a="1"/>
  <c r="R831" i="6" s="1"/>
  <c r="S831" i="6" s="1"/>
  <c r="R879" i="6" a="1"/>
  <c r="R879" i="6" s="1"/>
  <c r="S879" i="6" s="1"/>
  <c r="R937" i="6" a="1"/>
  <c r="R937" i="6" s="1"/>
  <c r="S937" i="6" s="1"/>
  <c r="R1000" i="6" a="1"/>
  <c r="R1000" i="6" s="1"/>
  <c r="S1000" i="6" s="1"/>
  <c r="R1048" i="6" a="1"/>
  <c r="R1048" i="6" s="1"/>
  <c r="S1048" i="6" s="1"/>
  <c r="R1111" i="6" a="1"/>
  <c r="R1111" i="6" s="1"/>
  <c r="S1111" i="6" s="1"/>
  <c r="R1160" i="6" a="1"/>
  <c r="R1160" i="6" s="1"/>
  <c r="S1160" i="6" s="1"/>
  <c r="R1191" i="6" a="1"/>
  <c r="R1191" i="6" s="1"/>
  <c r="S1191" i="6" s="1"/>
  <c r="R1214" i="6" a="1"/>
  <c r="R1214" i="6" s="1"/>
  <c r="S1214" i="6" s="1"/>
  <c r="R1237" i="6" a="1"/>
  <c r="R1237" i="6" s="1"/>
  <c r="S1237" i="6" s="1"/>
  <c r="R1255" i="6" a="1"/>
  <c r="R1255" i="6" s="1"/>
  <c r="S1255" i="6" s="1"/>
  <c r="R1278" i="6" a="1"/>
  <c r="R1278" i="6" s="1"/>
  <c r="S1278" i="6" s="1"/>
  <c r="R1301" i="6" a="1"/>
  <c r="R1301" i="6" s="1"/>
  <c r="S1301" i="6" s="1"/>
  <c r="R1319" i="6" a="1"/>
  <c r="R1319" i="6" s="1"/>
  <c r="S1319" i="6" s="1"/>
  <c r="R1342" i="6" a="1"/>
  <c r="R1342" i="6" s="1"/>
  <c r="S1342" i="6" s="1"/>
  <c r="R1365" i="6" a="1"/>
  <c r="R1365" i="6" s="1"/>
  <c r="S1365" i="6" s="1"/>
  <c r="R1383" i="6" a="1"/>
  <c r="R1383" i="6" s="1"/>
  <c r="S1383" i="6" s="1"/>
  <c r="R1406" i="6" a="1"/>
  <c r="R1406" i="6" s="1"/>
  <c r="S1406" i="6" s="1"/>
  <c r="R1429" i="6" a="1"/>
  <c r="R1429" i="6" s="1"/>
  <c r="S1429" i="6" s="1"/>
  <c r="R1447" i="6" a="1"/>
  <c r="R1447" i="6" s="1"/>
  <c r="S1447" i="6" s="1"/>
  <c r="R1470" i="6" a="1"/>
  <c r="R1470" i="6" s="1"/>
  <c r="S1470" i="6" s="1"/>
  <c r="R1493" i="6" a="1"/>
  <c r="R1493" i="6" s="1"/>
  <c r="S1493" i="6" s="1"/>
  <c r="R1511" i="6" a="1"/>
  <c r="R1511" i="6" s="1"/>
  <c r="S1511" i="6" s="1"/>
  <c r="R1534" i="6" a="1"/>
  <c r="R1534" i="6" s="1"/>
  <c r="S1534" i="6" s="1"/>
  <c r="R1557" i="6" a="1"/>
  <c r="R1557" i="6" s="1"/>
  <c r="S1557" i="6" s="1"/>
  <c r="R1575" i="6" a="1"/>
  <c r="R1575" i="6" s="1"/>
  <c r="S1575" i="6" s="1"/>
  <c r="R1598" i="6" a="1"/>
  <c r="R1598" i="6" s="1"/>
  <c r="S1598" i="6" s="1"/>
  <c r="R1612" i="6" a="1"/>
  <c r="R1612" i="6" s="1"/>
  <c r="S1612" i="6" s="1"/>
  <c r="R1620" i="6" a="1"/>
  <c r="R1620" i="6" s="1"/>
  <c r="S1620" i="6" s="1"/>
  <c r="R1628" i="6" a="1"/>
  <c r="R1628" i="6" s="1"/>
  <c r="S1628" i="6" s="1"/>
  <c r="R1636" i="6" a="1"/>
  <c r="R1636" i="6" s="1"/>
  <c r="S1636" i="6" s="1"/>
  <c r="R1644" i="6" a="1"/>
  <c r="R1644" i="6" s="1"/>
  <c r="S1644" i="6" s="1"/>
  <c r="R1652" i="6" a="1"/>
  <c r="R1652" i="6" s="1"/>
  <c r="S1652" i="6" s="1"/>
  <c r="R1660" i="6" a="1"/>
  <c r="R1660" i="6" s="1"/>
  <c r="S1660" i="6" s="1"/>
  <c r="R1668" i="6" a="1"/>
  <c r="R1668" i="6" s="1"/>
  <c r="S1668" i="6" s="1"/>
  <c r="R1676" i="6" a="1"/>
  <c r="R1676" i="6" s="1"/>
  <c r="S1676" i="6" s="1"/>
  <c r="R1684" i="6" a="1"/>
  <c r="R1684" i="6" s="1"/>
  <c r="S1684" i="6" s="1"/>
  <c r="R1692" i="6" a="1"/>
  <c r="R1692" i="6" s="1"/>
  <c r="S1692" i="6" s="1"/>
  <c r="R1700" i="6" a="1"/>
  <c r="R1700" i="6" s="1"/>
  <c r="S1700" i="6" s="1"/>
  <c r="R1708" i="6" a="1"/>
  <c r="R1708" i="6" s="1"/>
  <c r="S1708" i="6" s="1"/>
  <c r="R1716" i="6" a="1"/>
  <c r="R1716" i="6" s="1"/>
  <c r="S1716" i="6" s="1"/>
  <c r="R1724" i="6" a="1"/>
  <c r="R1724" i="6" s="1"/>
  <c r="S1724" i="6" s="1"/>
  <c r="R1732" i="6" a="1"/>
  <c r="R1732" i="6" s="1"/>
  <c r="S1732" i="6" s="1"/>
  <c r="R1740" i="6" a="1"/>
  <c r="R1740" i="6" s="1"/>
  <c r="S1740" i="6" s="1"/>
  <c r="R1748" i="6" a="1"/>
  <c r="R1748" i="6" s="1"/>
  <c r="S1748" i="6" s="1"/>
  <c r="R1756" i="6" a="1"/>
  <c r="R1756" i="6" s="1"/>
  <c r="S1756" i="6" s="1"/>
  <c r="R1764" i="6" a="1"/>
  <c r="R1764" i="6" s="1"/>
  <c r="S1764" i="6" s="1"/>
  <c r="R1772" i="6" a="1"/>
  <c r="R1772" i="6" s="1"/>
  <c r="S1772" i="6" s="1"/>
  <c r="R1780" i="6" a="1"/>
  <c r="R1780" i="6" s="1"/>
  <c r="S1780" i="6" s="1"/>
  <c r="R1788" i="6" a="1"/>
  <c r="R1788" i="6" s="1"/>
  <c r="S1788" i="6" s="1"/>
  <c r="R1796" i="6" a="1"/>
  <c r="R1796" i="6" s="1"/>
  <c r="S1796" i="6" s="1"/>
  <c r="R1804" i="6" a="1"/>
  <c r="R1804" i="6" s="1"/>
  <c r="S1804" i="6" s="1"/>
  <c r="R1812" i="6" a="1"/>
  <c r="R1812" i="6" s="1"/>
  <c r="S1812" i="6" s="1"/>
  <c r="R1820" i="6" a="1"/>
  <c r="R1820" i="6" s="1"/>
  <c r="S1820" i="6" s="1"/>
  <c r="R1828" i="6" a="1"/>
  <c r="R1828" i="6" s="1"/>
  <c r="S1828" i="6" s="1"/>
  <c r="R1836" i="6" a="1"/>
  <c r="R1836" i="6" s="1"/>
  <c r="S1836" i="6" s="1"/>
  <c r="R1844" i="6" a="1"/>
  <c r="R1844" i="6" s="1"/>
  <c r="S1844" i="6" s="1"/>
  <c r="R1852" i="6" a="1"/>
  <c r="R1852" i="6" s="1"/>
  <c r="S1852" i="6" s="1"/>
  <c r="R1860" i="6" a="1"/>
  <c r="R1860" i="6" s="1"/>
  <c r="S1860" i="6" s="1"/>
  <c r="R1868" i="6" a="1"/>
  <c r="R1868" i="6" s="1"/>
  <c r="S1868" i="6" s="1"/>
  <c r="R1876" i="6" a="1"/>
  <c r="R1876" i="6" s="1"/>
  <c r="S1876" i="6" s="1"/>
  <c r="R1884" i="6" a="1"/>
  <c r="R1884" i="6" s="1"/>
  <c r="S1884" i="6" s="1"/>
  <c r="R1892" i="6" a="1"/>
  <c r="R1892" i="6" s="1"/>
  <c r="S1892" i="6" s="1"/>
  <c r="R1900" i="6" a="1"/>
  <c r="R1900" i="6" s="1"/>
  <c r="S1900" i="6" s="1"/>
  <c r="R1908" i="6" a="1"/>
  <c r="R1908" i="6" s="1"/>
  <c r="S1908" i="6" s="1"/>
  <c r="R1916" i="6" a="1"/>
  <c r="R1916" i="6" s="1"/>
  <c r="S1916" i="6" s="1"/>
  <c r="R1924" i="6" a="1"/>
  <c r="R1924" i="6" s="1"/>
  <c r="S1924" i="6" s="1"/>
  <c r="R1932" i="6" a="1"/>
  <c r="R1932" i="6" s="1"/>
  <c r="S1932" i="6" s="1"/>
  <c r="R1940" i="6" a="1"/>
  <c r="R1940" i="6" s="1"/>
  <c r="S1940" i="6" s="1"/>
  <c r="R1948" i="6" a="1"/>
  <c r="R1948" i="6" s="1"/>
  <c r="S1948" i="6" s="1"/>
  <c r="R1956" i="6" a="1"/>
  <c r="R1956" i="6" s="1"/>
  <c r="S1956" i="6" s="1"/>
  <c r="R1964" i="6" a="1"/>
  <c r="R1964" i="6" s="1"/>
  <c r="S1964" i="6" s="1"/>
  <c r="R1972" i="6" a="1"/>
  <c r="R1972" i="6" s="1"/>
  <c r="S1972" i="6" s="1"/>
  <c r="R1980" i="6" a="1"/>
  <c r="R1980" i="6" s="1"/>
  <c r="S1980" i="6" s="1"/>
  <c r="R1988" i="6" a="1"/>
  <c r="R1988" i="6" s="1"/>
  <c r="S1988" i="6" s="1"/>
  <c r="R1996" i="6" a="1"/>
  <c r="R1996" i="6" s="1"/>
  <c r="S1996" i="6" s="1"/>
  <c r="R2004" i="6" a="1"/>
  <c r="R2004" i="6" s="1"/>
  <c r="S2004" i="6" s="1"/>
  <c r="R2012" i="6" a="1"/>
  <c r="R2012" i="6" s="1"/>
  <c r="S2012" i="6" s="1"/>
  <c r="R2020" i="6" a="1"/>
  <c r="R2020" i="6" s="1"/>
  <c r="S2020" i="6" s="1"/>
  <c r="R2028" i="6" a="1"/>
  <c r="R2028" i="6" s="1"/>
  <c r="S2028" i="6" s="1"/>
  <c r="R161" i="6" a="1"/>
  <c r="R161" i="6" s="1"/>
  <c r="S161" i="6" s="1"/>
  <c r="R353" i="6" a="1"/>
  <c r="R353" i="6" s="1"/>
  <c r="S353" i="6" s="1"/>
  <c r="R602" i="6" a="1"/>
  <c r="R602" i="6" s="1"/>
  <c r="S602" i="6" s="1"/>
  <c r="R721" i="6" a="1"/>
  <c r="R721" i="6" s="1"/>
  <c r="S721" i="6" s="1"/>
  <c r="R769" i="6" a="1"/>
  <c r="R769" i="6" s="1"/>
  <c r="S769" i="6" s="1"/>
  <c r="R832" i="6" a="1"/>
  <c r="R832" i="6" s="1"/>
  <c r="S832" i="6" s="1"/>
  <c r="R895" i="6" a="1"/>
  <c r="R895" i="6" s="1"/>
  <c r="S895" i="6" s="1"/>
  <c r="R943" i="6" a="1"/>
  <c r="R943" i="6" s="1"/>
  <c r="S943" i="6" s="1"/>
  <c r="R1001" i="6" a="1"/>
  <c r="R1001" i="6" s="1"/>
  <c r="S1001" i="6" s="1"/>
  <c r="R1064" i="6" a="1"/>
  <c r="R1064" i="6" s="1"/>
  <c r="S1064" i="6" s="1"/>
  <c r="R1112" i="6" a="1"/>
  <c r="R1112" i="6" s="1"/>
  <c r="S1112" i="6" s="1"/>
  <c r="R1161" i="6" a="1"/>
  <c r="R1161" i="6" s="1"/>
  <c r="S1161" i="6" s="1"/>
  <c r="R1197" i="6" a="1"/>
  <c r="R1197" i="6" s="1"/>
  <c r="S1197" i="6" s="1"/>
  <c r="R1215" i="6" a="1"/>
  <c r="R1215" i="6" s="1"/>
  <c r="S1215" i="6" s="1"/>
  <c r="R1238" i="6" a="1"/>
  <c r="R1238" i="6" s="1"/>
  <c r="S1238" i="6" s="1"/>
  <c r="R1261" i="6" a="1"/>
  <c r="R1261" i="6" s="1"/>
  <c r="S1261" i="6" s="1"/>
  <c r="R1279" i="6" a="1"/>
  <c r="R1279" i="6" s="1"/>
  <c r="S1279" i="6" s="1"/>
  <c r="R1302" i="6" a="1"/>
  <c r="R1302" i="6" s="1"/>
  <c r="S1302" i="6" s="1"/>
  <c r="R1325" i="6" a="1"/>
  <c r="R1325" i="6" s="1"/>
  <c r="S1325" i="6" s="1"/>
  <c r="R1343" i="6" a="1"/>
  <c r="R1343" i="6" s="1"/>
  <c r="S1343" i="6" s="1"/>
  <c r="R1366" i="6" a="1"/>
  <c r="R1366" i="6" s="1"/>
  <c r="S1366" i="6" s="1"/>
  <c r="R1389" i="6" a="1"/>
  <c r="R1389" i="6" s="1"/>
  <c r="S1389" i="6" s="1"/>
  <c r="R1407" i="6" a="1"/>
  <c r="R1407" i="6" s="1"/>
  <c r="S1407" i="6" s="1"/>
  <c r="R1430" i="6" a="1"/>
  <c r="R1430" i="6" s="1"/>
  <c r="S1430" i="6" s="1"/>
  <c r="R1453" i="6" a="1"/>
  <c r="R1453" i="6" s="1"/>
  <c r="S1453" i="6" s="1"/>
  <c r="R1471" i="6" a="1"/>
  <c r="R1471" i="6" s="1"/>
  <c r="S1471" i="6" s="1"/>
  <c r="R1494" i="6" a="1"/>
  <c r="R1494" i="6" s="1"/>
  <c r="S1494" i="6" s="1"/>
  <c r="R1517" i="6" a="1"/>
  <c r="R1517" i="6" s="1"/>
  <c r="S1517" i="6" s="1"/>
  <c r="R1535" i="6" a="1"/>
  <c r="R1535" i="6" s="1"/>
  <c r="S1535" i="6" s="1"/>
  <c r="R1558" i="6" a="1"/>
  <c r="R1558" i="6" s="1"/>
  <c r="S1558" i="6" s="1"/>
  <c r="R1581" i="6" a="1"/>
  <c r="R1581" i="6" s="1"/>
  <c r="S1581" i="6" s="1"/>
  <c r="R1599" i="6" a="1"/>
  <c r="R1599" i="6" s="1"/>
  <c r="S1599" i="6" s="1"/>
  <c r="R1613" i="6" a="1"/>
  <c r="R1613" i="6" s="1"/>
  <c r="S1613" i="6" s="1"/>
  <c r="R1621" i="6" a="1"/>
  <c r="R1621" i="6" s="1"/>
  <c r="S1621" i="6" s="1"/>
  <c r="R1629" i="6" a="1"/>
  <c r="R1629" i="6" s="1"/>
  <c r="S1629" i="6" s="1"/>
  <c r="R1637" i="6" a="1"/>
  <c r="R1637" i="6" s="1"/>
  <c r="S1637" i="6" s="1"/>
  <c r="R1645" i="6" a="1"/>
  <c r="R1645" i="6" s="1"/>
  <c r="S1645" i="6" s="1"/>
  <c r="R1653" i="6" a="1"/>
  <c r="R1653" i="6" s="1"/>
  <c r="S1653" i="6" s="1"/>
  <c r="R1661" i="6" a="1"/>
  <c r="R1661" i="6" s="1"/>
  <c r="S1661" i="6" s="1"/>
  <c r="R1669" i="6" a="1"/>
  <c r="R1669" i="6" s="1"/>
  <c r="S1669" i="6" s="1"/>
  <c r="R1677" i="6" a="1"/>
  <c r="R1677" i="6" s="1"/>
  <c r="S1677" i="6" s="1"/>
  <c r="R1685" i="6" a="1"/>
  <c r="R1685" i="6" s="1"/>
  <c r="S1685" i="6" s="1"/>
  <c r="R1693" i="6" a="1"/>
  <c r="R1693" i="6" s="1"/>
  <c r="S1693" i="6" s="1"/>
  <c r="R1701" i="6" a="1"/>
  <c r="R1701" i="6" s="1"/>
  <c r="S1701" i="6" s="1"/>
  <c r="R1709" i="6" a="1"/>
  <c r="R1709" i="6" s="1"/>
  <c r="S1709" i="6" s="1"/>
  <c r="R1717" i="6" a="1"/>
  <c r="R1717" i="6" s="1"/>
  <c r="S1717" i="6" s="1"/>
  <c r="R1725" i="6" a="1"/>
  <c r="R1725" i="6" s="1"/>
  <c r="S1725" i="6" s="1"/>
  <c r="R1733" i="6" a="1"/>
  <c r="R1733" i="6" s="1"/>
  <c r="S1733" i="6" s="1"/>
  <c r="R1741" i="6" a="1"/>
  <c r="R1741" i="6" s="1"/>
  <c r="S1741" i="6" s="1"/>
  <c r="R1749" i="6" a="1"/>
  <c r="R1749" i="6" s="1"/>
  <c r="S1749" i="6" s="1"/>
  <c r="R1757" i="6" a="1"/>
  <c r="R1757" i="6" s="1"/>
  <c r="S1757" i="6" s="1"/>
  <c r="R1765" i="6" a="1"/>
  <c r="R1765" i="6" s="1"/>
  <c r="S1765" i="6" s="1"/>
  <c r="R1773" i="6" a="1"/>
  <c r="R1773" i="6" s="1"/>
  <c r="S1773" i="6" s="1"/>
  <c r="R1781" i="6" a="1"/>
  <c r="R1781" i="6" s="1"/>
  <c r="S1781" i="6" s="1"/>
  <c r="R1789" i="6" a="1"/>
  <c r="R1789" i="6" s="1"/>
  <c r="S1789" i="6" s="1"/>
  <c r="R1797" i="6" a="1"/>
  <c r="R1797" i="6" s="1"/>
  <c r="S1797" i="6" s="1"/>
  <c r="R1805" i="6" a="1"/>
  <c r="R1805" i="6" s="1"/>
  <c r="S1805" i="6" s="1"/>
  <c r="R1813" i="6" a="1"/>
  <c r="R1813" i="6" s="1"/>
  <c r="S1813" i="6" s="1"/>
  <c r="R1821" i="6" a="1"/>
  <c r="R1821" i="6" s="1"/>
  <c r="S1821" i="6" s="1"/>
  <c r="R1829" i="6" a="1"/>
  <c r="R1829" i="6" s="1"/>
  <c r="S1829" i="6" s="1"/>
  <c r="R1837" i="6" a="1"/>
  <c r="R1837" i="6" s="1"/>
  <c r="S1837" i="6" s="1"/>
  <c r="R1845" i="6" a="1"/>
  <c r="R1845" i="6" s="1"/>
  <c r="S1845" i="6" s="1"/>
  <c r="R1853" i="6" a="1"/>
  <c r="R1853" i="6" s="1"/>
  <c r="S1853" i="6" s="1"/>
  <c r="R1861" i="6" a="1"/>
  <c r="R1861" i="6" s="1"/>
  <c r="S1861" i="6" s="1"/>
  <c r="R1869" i="6" a="1"/>
  <c r="R1869" i="6" s="1"/>
  <c r="S1869" i="6" s="1"/>
  <c r="R1877" i="6" a="1"/>
  <c r="R1877" i="6" s="1"/>
  <c r="S1877" i="6" s="1"/>
  <c r="R1885" i="6" a="1"/>
  <c r="R1885" i="6" s="1"/>
  <c r="S1885" i="6" s="1"/>
  <c r="R1893" i="6" a="1"/>
  <c r="R1893" i="6" s="1"/>
  <c r="S1893" i="6" s="1"/>
  <c r="R1901" i="6" a="1"/>
  <c r="R1901" i="6" s="1"/>
  <c r="S1901" i="6" s="1"/>
  <c r="R1909" i="6" a="1"/>
  <c r="R1909" i="6" s="1"/>
  <c r="S1909" i="6" s="1"/>
  <c r="R1917" i="6" a="1"/>
  <c r="R1917" i="6" s="1"/>
  <c r="S1917" i="6" s="1"/>
  <c r="R1925" i="6" a="1"/>
  <c r="R1925" i="6" s="1"/>
  <c r="S1925" i="6" s="1"/>
  <c r="R1933" i="6" a="1"/>
  <c r="R1933" i="6" s="1"/>
  <c r="S1933" i="6" s="1"/>
  <c r="R1941" i="6" a="1"/>
  <c r="R1941" i="6" s="1"/>
  <c r="S1941" i="6" s="1"/>
  <c r="R1949" i="6" a="1"/>
  <c r="R1949" i="6" s="1"/>
  <c r="S1949" i="6" s="1"/>
  <c r="R1957" i="6" a="1"/>
  <c r="R1957" i="6" s="1"/>
  <c r="S1957" i="6" s="1"/>
  <c r="R1965" i="6" a="1"/>
  <c r="R1965" i="6" s="1"/>
  <c r="S1965" i="6" s="1"/>
  <c r="R1973" i="6" a="1"/>
  <c r="R1973" i="6" s="1"/>
  <c r="S1973" i="6" s="1"/>
  <c r="R1981" i="6" a="1"/>
  <c r="R1981" i="6" s="1"/>
  <c r="S1981" i="6" s="1"/>
  <c r="R1989" i="6" a="1"/>
  <c r="R1989" i="6" s="1"/>
  <c r="S1989" i="6" s="1"/>
  <c r="R1997" i="6" a="1"/>
  <c r="R1997" i="6" s="1"/>
  <c r="S1997" i="6" s="1"/>
  <c r="R2005" i="6" a="1"/>
  <c r="R2005" i="6" s="1"/>
  <c r="S2005" i="6" s="1"/>
  <c r="R2013" i="6" a="1"/>
  <c r="R2013" i="6" s="1"/>
  <c r="S2013" i="6" s="1"/>
  <c r="R2021" i="6" a="1"/>
  <c r="R2021" i="6" s="1"/>
  <c r="S2021" i="6" s="1"/>
  <c r="R2029" i="6" a="1"/>
  <c r="R2029" i="6" s="1"/>
  <c r="S2029" i="6" s="1"/>
  <c r="R162" i="6" a="1"/>
  <c r="R162" i="6" s="1"/>
  <c r="S162" i="6" s="1"/>
  <c r="R417" i="6" a="1"/>
  <c r="R417" i="6" s="1"/>
  <c r="S417" i="6" s="1"/>
  <c r="R609" i="6" a="1"/>
  <c r="R609" i="6" s="1"/>
  <c r="S609" i="6" s="1"/>
  <c r="R727" i="6" a="1"/>
  <c r="R727" i="6" s="1"/>
  <c r="S727" i="6" s="1"/>
  <c r="R785" i="6" a="1"/>
  <c r="R785" i="6" s="1"/>
  <c r="S785" i="6" s="1"/>
  <c r="R833" i="6" a="1"/>
  <c r="R833" i="6" s="1"/>
  <c r="S833" i="6" s="1"/>
  <c r="R896" i="6" a="1"/>
  <c r="R896" i="6" s="1"/>
  <c r="S896" i="6" s="1"/>
  <c r="R959" i="6" a="1"/>
  <c r="R959" i="6" s="1"/>
  <c r="S959" i="6" s="1"/>
  <c r="R1007" i="6" a="1"/>
  <c r="R1007" i="6" s="1"/>
  <c r="S1007" i="6" s="1"/>
  <c r="R1065" i="6" a="1"/>
  <c r="R1065" i="6" s="1"/>
  <c r="S1065" i="6" s="1"/>
  <c r="R1128" i="6" a="1"/>
  <c r="R1128" i="6" s="1"/>
  <c r="S1128" i="6" s="1"/>
  <c r="R1164" i="6" a="1"/>
  <c r="R1164" i="6" s="1"/>
  <c r="S1164" i="6" s="1"/>
  <c r="R1198" i="6" a="1"/>
  <c r="R1198" i="6" s="1"/>
  <c r="S1198" i="6" s="1"/>
  <c r="R1221" i="6" a="1"/>
  <c r="R1221" i="6" s="1"/>
  <c r="S1221" i="6" s="1"/>
  <c r="R1239" i="6" a="1"/>
  <c r="R1239" i="6" s="1"/>
  <c r="S1239" i="6" s="1"/>
  <c r="R1262" i="6" a="1"/>
  <c r="R1262" i="6" s="1"/>
  <c r="S1262" i="6" s="1"/>
  <c r="R1285" i="6" a="1"/>
  <c r="R1285" i="6" s="1"/>
  <c r="S1285" i="6" s="1"/>
  <c r="R1303" i="6" a="1"/>
  <c r="R1303" i="6" s="1"/>
  <c r="S1303" i="6" s="1"/>
  <c r="R1326" i="6" a="1"/>
  <c r="R1326" i="6" s="1"/>
  <c r="S1326" i="6" s="1"/>
  <c r="R1349" i="6" a="1"/>
  <c r="R1349" i="6" s="1"/>
  <c r="S1349" i="6" s="1"/>
  <c r="R1367" i="6" a="1"/>
  <c r="R1367" i="6" s="1"/>
  <c r="S1367" i="6" s="1"/>
  <c r="R1390" i="6" a="1"/>
  <c r="R1390" i="6" s="1"/>
  <c r="S1390" i="6" s="1"/>
  <c r="R1413" i="6" a="1"/>
  <c r="R1413" i="6" s="1"/>
  <c r="S1413" i="6" s="1"/>
  <c r="R1431" i="6" a="1"/>
  <c r="R1431" i="6" s="1"/>
  <c r="S1431" i="6" s="1"/>
  <c r="R1454" i="6" a="1"/>
  <c r="R1454" i="6" s="1"/>
  <c r="S1454" i="6" s="1"/>
  <c r="R1477" i="6" a="1"/>
  <c r="R1477" i="6" s="1"/>
  <c r="S1477" i="6" s="1"/>
  <c r="R1495" i="6" a="1"/>
  <c r="R1495" i="6" s="1"/>
  <c r="S1495" i="6" s="1"/>
  <c r="R1518" i="6" a="1"/>
  <c r="R1518" i="6" s="1"/>
  <c r="S1518" i="6" s="1"/>
  <c r="R1541" i="6" a="1"/>
  <c r="R1541" i="6" s="1"/>
  <c r="S1541" i="6" s="1"/>
  <c r="R1559" i="6" a="1"/>
  <c r="R1559" i="6" s="1"/>
  <c r="S1559" i="6" s="1"/>
  <c r="R1582" i="6" a="1"/>
  <c r="R1582" i="6" s="1"/>
  <c r="S1582" i="6" s="1"/>
  <c r="R1605" i="6" a="1"/>
  <c r="R1605" i="6" s="1"/>
  <c r="S1605" i="6" s="1"/>
  <c r="R1614" i="6" a="1"/>
  <c r="R1614" i="6" s="1"/>
  <c r="S1614" i="6" s="1"/>
  <c r="R1622" i="6" a="1"/>
  <c r="R1622" i="6" s="1"/>
  <c r="S1622" i="6" s="1"/>
  <c r="R1630" i="6" a="1"/>
  <c r="R1630" i="6" s="1"/>
  <c r="S1630" i="6" s="1"/>
  <c r="R1638" i="6" a="1"/>
  <c r="R1638" i="6" s="1"/>
  <c r="S1638" i="6" s="1"/>
  <c r="R1646" i="6" a="1"/>
  <c r="R1646" i="6" s="1"/>
  <c r="S1646" i="6" s="1"/>
  <c r="R1654" i="6" a="1"/>
  <c r="R1654" i="6" s="1"/>
  <c r="S1654" i="6" s="1"/>
  <c r="R1662" i="6" a="1"/>
  <c r="R1662" i="6" s="1"/>
  <c r="S1662" i="6" s="1"/>
  <c r="R1670" i="6" a="1"/>
  <c r="R1670" i="6" s="1"/>
  <c r="S1670" i="6" s="1"/>
  <c r="R1678" i="6" a="1"/>
  <c r="R1678" i="6" s="1"/>
  <c r="S1678" i="6" s="1"/>
  <c r="R1686" i="6" a="1"/>
  <c r="R1686" i="6" s="1"/>
  <c r="S1686" i="6" s="1"/>
  <c r="R1694" i="6" a="1"/>
  <c r="R1694" i="6" s="1"/>
  <c r="S1694" i="6" s="1"/>
  <c r="R1702" i="6" a="1"/>
  <c r="R1702" i="6" s="1"/>
  <c r="S1702" i="6" s="1"/>
  <c r="R1710" i="6" a="1"/>
  <c r="R1710" i="6" s="1"/>
  <c r="S1710" i="6" s="1"/>
  <c r="R1718" i="6" a="1"/>
  <c r="R1718" i="6" s="1"/>
  <c r="S1718" i="6" s="1"/>
  <c r="R1726" i="6" a="1"/>
  <c r="R1726" i="6" s="1"/>
  <c r="S1726" i="6" s="1"/>
  <c r="R1734" i="6" a="1"/>
  <c r="R1734" i="6" s="1"/>
  <c r="S1734" i="6" s="1"/>
  <c r="R1742" i="6" a="1"/>
  <c r="R1742" i="6" s="1"/>
  <c r="S1742" i="6" s="1"/>
  <c r="R1750" i="6" a="1"/>
  <c r="R1750" i="6" s="1"/>
  <c r="S1750" i="6" s="1"/>
  <c r="R1758" i="6" a="1"/>
  <c r="R1758" i="6" s="1"/>
  <c r="S1758" i="6" s="1"/>
  <c r="R1766" i="6" a="1"/>
  <c r="R1766" i="6" s="1"/>
  <c r="S1766" i="6" s="1"/>
  <c r="R1774" i="6" a="1"/>
  <c r="R1774" i="6" s="1"/>
  <c r="S1774" i="6" s="1"/>
  <c r="R1782" i="6" a="1"/>
  <c r="R1782" i="6" s="1"/>
  <c r="S1782" i="6" s="1"/>
  <c r="R1790" i="6" a="1"/>
  <c r="R1790" i="6" s="1"/>
  <c r="S1790" i="6" s="1"/>
  <c r="R1798" i="6" a="1"/>
  <c r="R1798" i="6" s="1"/>
  <c r="S1798" i="6" s="1"/>
  <c r="R1806" i="6" a="1"/>
  <c r="R1806" i="6" s="1"/>
  <c r="S1806" i="6" s="1"/>
  <c r="R1814" i="6" a="1"/>
  <c r="R1814" i="6" s="1"/>
  <c r="S1814" i="6" s="1"/>
  <c r="R1822" i="6" a="1"/>
  <c r="R1822" i="6" s="1"/>
  <c r="S1822" i="6" s="1"/>
  <c r="R1830" i="6" a="1"/>
  <c r="R1830" i="6" s="1"/>
  <c r="S1830" i="6" s="1"/>
  <c r="R1838" i="6" a="1"/>
  <c r="R1838" i="6" s="1"/>
  <c r="S1838" i="6" s="1"/>
  <c r="R1846" i="6" a="1"/>
  <c r="R1846" i="6" s="1"/>
  <c r="S1846" i="6" s="1"/>
  <c r="R1854" i="6" a="1"/>
  <c r="R1854" i="6" s="1"/>
  <c r="S1854" i="6" s="1"/>
  <c r="R1862" i="6" a="1"/>
  <c r="R1862" i="6" s="1"/>
  <c r="S1862" i="6" s="1"/>
  <c r="R1870" i="6" a="1"/>
  <c r="R1870" i="6" s="1"/>
  <c r="S1870" i="6" s="1"/>
  <c r="R1878" i="6" a="1"/>
  <c r="R1878" i="6" s="1"/>
  <c r="S1878" i="6" s="1"/>
  <c r="R1886" i="6" a="1"/>
  <c r="R1886" i="6" s="1"/>
  <c r="S1886" i="6" s="1"/>
  <c r="R1894" i="6" a="1"/>
  <c r="R1894" i="6" s="1"/>
  <c r="S1894" i="6" s="1"/>
  <c r="R1902" i="6" a="1"/>
  <c r="R1902" i="6" s="1"/>
  <c r="S1902" i="6" s="1"/>
  <c r="R1910" i="6" a="1"/>
  <c r="R1910" i="6" s="1"/>
  <c r="S1910" i="6" s="1"/>
  <c r="R1918" i="6" a="1"/>
  <c r="R1918" i="6" s="1"/>
  <c r="S1918" i="6" s="1"/>
  <c r="R1926" i="6" a="1"/>
  <c r="R1926" i="6" s="1"/>
  <c r="S1926" i="6" s="1"/>
  <c r="R1934" i="6" a="1"/>
  <c r="R1934" i="6" s="1"/>
  <c r="S1934" i="6" s="1"/>
  <c r="R1942" i="6" a="1"/>
  <c r="R1942" i="6" s="1"/>
  <c r="S1942" i="6" s="1"/>
  <c r="R1950" i="6" a="1"/>
  <c r="R1950" i="6" s="1"/>
  <c r="S1950" i="6" s="1"/>
  <c r="R1958" i="6" a="1"/>
  <c r="R1958" i="6" s="1"/>
  <c r="S1958" i="6" s="1"/>
  <c r="R1966" i="6" a="1"/>
  <c r="R1966" i="6" s="1"/>
  <c r="S1966" i="6" s="1"/>
  <c r="R1974" i="6" a="1"/>
  <c r="R1974" i="6" s="1"/>
  <c r="S1974" i="6" s="1"/>
  <c r="R1982" i="6" a="1"/>
  <c r="R1982" i="6" s="1"/>
  <c r="S1982" i="6" s="1"/>
  <c r="R1990" i="6" a="1"/>
  <c r="R1990" i="6" s="1"/>
  <c r="S1990" i="6" s="1"/>
  <c r="R1998" i="6" a="1"/>
  <c r="R1998" i="6" s="1"/>
  <c r="S1998" i="6" s="1"/>
  <c r="R2006" i="6" a="1"/>
  <c r="R2006" i="6" s="1"/>
  <c r="S2006" i="6" s="1"/>
  <c r="R2014" i="6" a="1"/>
  <c r="R2014" i="6" s="1"/>
  <c r="S2014" i="6" s="1"/>
  <c r="R2022" i="6" a="1"/>
  <c r="R2022" i="6" s="1"/>
  <c r="S2022" i="6" s="1"/>
  <c r="R2030" i="6" a="1"/>
  <c r="R2030" i="6" s="1"/>
  <c r="S2030" i="6" s="1"/>
  <c r="R186" i="6" a="1"/>
  <c r="R186" i="6" s="1"/>
  <c r="S186" i="6" s="1"/>
  <c r="R418" i="6" a="1"/>
  <c r="R418" i="6" s="1"/>
  <c r="S418" i="6" s="1"/>
  <c r="R673" i="6" a="1"/>
  <c r="R673" i="6" s="1"/>
  <c r="S673" i="6" s="1"/>
  <c r="R728" i="6" a="1"/>
  <c r="R728" i="6" s="1"/>
  <c r="S728" i="6" s="1"/>
  <c r="R791" i="6" a="1"/>
  <c r="R791" i="6" s="1"/>
  <c r="S791" i="6" s="1"/>
  <c r="R849" i="6" a="1"/>
  <c r="R849" i="6" s="1"/>
  <c r="S849" i="6" s="1"/>
  <c r="R897" i="6" a="1"/>
  <c r="R897" i="6" s="1"/>
  <c r="S897" i="6" s="1"/>
  <c r="R960" i="6" a="1"/>
  <c r="R960" i="6" s="1"/>
  <c r="S960" i="6" s="1"/>
  <c r="R1023" i="6" a="1"/>
  <c r="R1023" i="6" s="1"/>
  <c r="S1023" i="6" s="1"/>
  <c r="R1071" i="6" a="1"/>
  <c r="R1071" i="6" s="1"/>
  <c r="S1071" i="6" s="1"/>
  <c r="R1129" i="6" a="1"/>
  <c r="R1129" i="6" s="1"/>
  <c r="S1129" i="6" s="1"/>
  <c r="R1175" i="6" a="1"/>
  <c r="R1175" i="6" s="1"/>
  <c r="S1175" i="6" s="1"/>
  <c r="R1199" i="6" a="1"/>
  <c r="R1199" i="6" s="1"/>
  <c r="S1199" i="6" s="1"/>
  <c r="R1222" i="6" a="1"/>
  <c r="R1222" i="6" s="1"/>
  <c r="S1222" i="6" s="1"/>
  <c r="R1245" i="6" a="1"/>
  <c r="R1245" i="6" s="1"/>
  <c r="S1245" i="6" s="1"/>
  <c r="R1263" i="6" a="1"/>
  <c r="R1263" i="6" s="1"/>
  <c r="S1263" i="6" s="1"/>
  <c r="R1286" i="6" a="1"/>
  <c r="R1286" i="6" s="1"/>
  <c r="S1286" i="6" s="1"/>
  <c r="R1309" i="6" a="1"/>
  <c r="R1309" i="6" s="1"/>
  <c r="S1309" i="6" s="1"/>
  <c r="R1327" i="6" a="1"/>
  <c r="R1327" i="6" s="1"/>
  <c r="S1327" i="6" s="1"/>
  <c r="R1350" i="6" a="1"/>
  <c r="R1350" i="6" s="1"/>
  <c r="S1350" i="6" s="1"/>
  <c r="R1373" i="6" a="1"/>
  <c r="R1373" i="6" s="1"/>
  <c r="S1373" i="6" s="1"/>
  <c r="R1391" i="6" a="1"/>
  <c r="R1391" i="6" s="1"/>
  <c r="S1391" i="6" s="1"/>
  <c r="R1414" i="6" a="1"/>
  <c r="R1414" i="6" s="1"/>
  <c r="S1414" i="6" s="1"/>
  <c r="R1437" i="6" a="1"/>
  <c r="R1437" i="6" s="1"/>
  <c r="S1437" i="6" s="1"/>
  <c r="R1455" i="6" a="1"/>
  <c r="R1455" i="6" s="1"/>
  <c r="S1455" i="6" s="1"/>
  <c r="R1478" i="6" a="1"/>
  <c r="R1478" i="6" s="1"/>
  <c r="S1478" i="6" s="1"/>
  <c r="R1501" i="6" a="1"/>
  <c r="R1501" i="6" s="1"/>
  <c r="S1501" i="6" s="1"/>
  <c r="R1519" i="6" a="1"/>
  <c r="R1519" i="6" s="1"/>
  <c r="S1519" i="6" s="1"/>
  <c r="R1542" i="6" a="1"/>
  <c r="R1542" i="6" s="1"/>
  <c r="S1542" i="6" s="1"/>
  <c r="R1565" i="6" a="1"/>
  <c r="R1565" i="6" s="1"/>
  <c r="S1565" i="6" s="1"/>
  <c r="R1583" i="6" a="1"/>
  <c r="R1583" i="6" s="1"/>
  <c r="S1583" i="6" s="1"/>
  <c r="R1606" i="6" a="1"/>
  <c r="R1606" i="6" s="1"/>
  <c r="S1606" i="6" s="1"/>
  <c r="R1615" i="6" a="1"/>
  <c r="R1615" i="6" s="1"/>
  <c r="S1615" i="6" s="1"/>
  <c r="R1623" i="6" a="1"/>
  <c r="R1623" i="6" s="1"/>
  <c r="S1623" i="6" s="1"/>
  <c r="R1631" i="6" a="1"/>
  <c r="R1631" i="6" s="1"/>
  <c r="S1631" i="6" s="1"/>
  <c r="R1639" i="6" a="1"/>
  <c r="R1639" i="6" s="1"/>
  <c r="S1639" i="6" s="1"/>
  <c r="R1647" i="6" a="1"/>
  <c r="R1647" i="6" s="1"/>
  <c r="S1647" i="6" s="1"/>
  <c r="R1655" i="6" a="1"/>
  <c r="R1655" i="6" s="1"/>
  <c r="S1655" i="6" s="1"/>
  <c r="R1663" i="6" a="1"/>
  <c r="R1663" i="6" s="1"/>
  <c r="S1663" i="6" s="1"/>
  <c r="R1671" i="6" a="1"/>
  <c r="R1671" i="6" s="1"/>
  <c r="S1671" i="6" s="1"/>
  <c r="R1679" i="6" a="1"/>
  <c r="R1679" i="6" s="1"/>
  <c r="S1679" i="6" s="1"/>
  <c r="R1687" i="6" a="1"/>
  <c r="R1687" i="6" s="1"/>
  <c r="S1687" i="6" s="1"/>
  <c r="R1695" i="6" a="1"/>
  <c r="R1695" i="6" s="1"/>
  <c r="S1695" i="6" s="1"/>
  <c r="R1703" i="6" a="1"/>
  <c r="R1703" i="6" s="1"/>
  <c r="S1703" i="6" s="1"/>
  <c r="R1711" i="6" a="1"/>
  <c r="R1711" i="6" s="1"/>
  <c r="S1711" i="6" s="1"/>
  <c r="R1719" i="6" a="1"/>
  <c r="R1719" i="6" s="1"/>
  <c r="S1719" i="6" s="1"/>
  <c r="R1727" i="6" a="1"/>
  <c r="R1727" i="6" s="1"/>
  <c r="S1727" i="6" s="1"/>
  <c r="R1735" i="6" a="1"/>
  <c r="R1735" i="6" s="1"/>
  <c r="S1735" i="6" s="1"/>
  <c r="R1743" i="6" a="1"/>
  <c r="R1743" i="6" s="1"/>
  <c r="S1743" i="6" s="1"/>
  <c r="R1751" i="6" a="1"/>
  <c r="R1751" i="6" s="1"/>
  <c r="S1751" i="6" s="1"/>
  <c r="R1759" i="6" a="1"/>
  <c r="R1759" i="6" s="1"/>
  <c r="S1759" i="6" s="1"/>
  <c r="R1767" i="6" a="1"/>
  <c r="R1767" i="6" s="1"/>
  <c r="S1767" i="6" s="1"/>
  <c r="R1775" i="6" a="1"/>
  <c r="R1775" i="6" s="1"/>
  <c r="S1775" i="6" s="1"/>
  <c r="R1783" i="6" a="1"/>
  <c r="R1783" i="6" s="1"/>
  <c r="S1783" i="6" s="1"/>
  <c r="R1791" i="6" a="1"/>
  <c r="R1791" i="6" s="1"/>
  <c r="S1791" i="6" s="1"/>
  <c r="R1799" i="6" a="1"/>
  <c r="R1799" i="6" s="1"/>
  <c r="S1799" i="6" s="1"/>
  <c r="R1807" i="6" a="1"/>
  <c r="R1807" i="6" s="1"/>
  <c r="S1807" i="6" s="1"/>
  <c r="R1815" i="6" a="1"/>
  <c r="R1815" i="6" s="1"/>
  <c r="S1815" i="6" s="1"/>
  <c r="R1823" i="6" a="1"/>
  <c r="R1823" i="6" s="1"/>
  <c r="S1823" i="6" s="1"/>
  <c r="R1831" i="6" a="1"/>
  <c r="R1831" i="6" s="1"/>
  <c r="S1831" i="6" s="1"/>
  <c r="R1839" i="6" a="1"/>
  <c r="R1839" i="6" s="1"/>
  <c r="S1839" i="6" s="1"/>
  <c r="R1847" i="6" a="1"/>
  <c r="R1847" i="6" s="1"/>
  <c r="S1847" i="6" s="1"/>
  <c r="R1855" i="6" a="1"/>
  <c r="R1855" i="6" s="1"/>
  <c r="S1855" i="6" s="1"/>
  <c r="R1863" i="6" a="1"/>
  <c r="R1863" i="6" s="1"/>
  <c r="S1863" i="6" s="1"/>
  <c r="R1871" i="6" a="1"/>
  <c r="R1871" i="6" s="1"/>
  <c r="S1871" i="6" s="1"/>
  <c r="R1879" i="6" a="1"/>
  <c r="R1879" i="6" s="1"/>
  <c r="S1879" i="6" s="1"/>
  <c r="R1887" i="6" a="1"/>
  <c r="R1887" i="6" s="1"/>
  <c r="S1887" i="6" s="1"/>
  <c r="R1895" i="6" a="1"/>
  <c r="R1895" i="6" s="1"/>
  <c r="S1895" i="6" s="1"/>
  <c r="R1903" i="6" a="1"/>
  <c r="R1903" i="6" s="1"/>
  <c r="S1903" i="6" s="1"/>
  <c r="R1911" i="6" a="1"/>
  <c r="R1911" i="6" s="1"/>
  <c r="S1911" i="6" s="1"/>
  <c r="R1919" i="6" a="1"/>
  <c r="R1919" i="6" s="1"/>
  <c r="S1919" i="6" s="1"/>
  <c r="R1927" i="6" a="1"/>
  <c r="R1927" i="6" s="1"/>
  <c r="S1927" i="6" s="1"/>
  <c r="R1935" i="6" a="1"/>
  <c r="R1935" i="6" s="1"/>
  <c r="S1935" i="6" s="1"/>
  <c r="R1943" i="6" a="1"/>
  <c r="R1943" i="6" s="1"/>
  <c r="S1943" i="6" s="1"/>
  <c r="R1951" i="6" a="1"/>
  <c r="R1951" i="6" s="1"/>
  <c r="S1951" i="6" s="1"/>
  <c r="R1959" i="6" a="1"/>
  <c r="R1959" i="6" s="1"/>
  <c r="S1959" i="6" s="1"/>
  <c r="R1967" i="6" a="1"/>
  <c r="R1967" i="6" s="1"/>
  <c r="S1967" i="6" s="1"/>
  <c r="R1975" i="6" a="1"/>
  <c r="R1975" i="6" s="1"/>
  <c r="S1975" i="6" s="1"/>
  <c r="R1983" i="6" a="1"/>
  <c r="R1983" i="6" s="1"/>
  <c r="S1983" i="6" s="1"/>
  <c r="R1991" i="6" a="1"/>
  <c r="R1991" i="6" s="1"/>
  <c r="S1991" i="6" s="1"/>
  <c r="R1999" i="6" a="1"/>
  <c r="R1999" i="6" s="1"/>
  <c r="S1999" i="6" s="1"/>
  <c r="R2007" i="6" a="1"/>
  <c r="R2007" i="6" s="1"/>
  <c r="S2007" i="6" s="1"/>
  <c r="R2015" i="6" a="1"/>
  <c r="R2015" i="6" s="1"/>
  <c r="S2015" i="6" s="1"/>
  <c r="R2023" i="6" a="1"/>
  <c r="R2023" i="6" s="1"/>
  <c r="S2023" i="6" s="1"/>
  <c r="R2031" i="6" a="1"/>
  <c r="R2031" i="6" s="1"/>
  <c r="S2031" i="6" s="1"/>
  <c r="R250" i="6" a="1"/>
  <c r="R250" i="6" s="1"/>
  <c r="S250" i="6" s="1"/>
  <c r="R442" i="6" a="1"/>
  <c r="R442" i="6" s="1"/>
  <c r="S442" i="6" s="1"/>
  <c r="R674" i="6" a="1"/>
  <c r="R674" i="6" s="1"/>
  <c r="S674" i="6" s="1"/>
  <c r="R744" i="6" a="1"/>
  <c r="R744" i="6" s="1"/>
  <c r="S744" i="6" s="1"/>
  <c r="R792" i="6" a="1"/>
  <c r="R792" i="6" s="1"/>
  <c r="S792" i="6" s="1"/>
  <c r="R855" i="6" a="1"/>
  <c r="R855" i="6" s="1"/>
  <c r="S855" i="6" s="1"/>
  <c r="R913" i="6" a="1"/>
  <c r="R913" i="6" s="1"/>
  <c r="S913" i="6" s="1"/>
  <c r="R961" i="6" a="1"/>
  <c r="R961" i="6" s="1"/>
  <c r="S961" i="6" s="1"/>
  <c r="R1024" i="6" a="1"/>
  <c r="R1024" i="6" s="1"/>
  <c r="S1024" i="6" s="1"/>
  <c r="R1087" i="6" a="1"/>
  <c r="R1087" i="6" s="1"/>
  <c r="S1087" i="6" s="1"/>
  <c r="R1132" i="6" a="1"/>
  <c r="R1132" i="6" s="1"/>
  <c r="S1132" i="6" s="1"/>
  <c r="R1176" i="6" a="1"/>
  <c r="R1176" i="6" s="1"/>
  <c r="S1176" i="6" s="1"/>
  <c r="R1205" i="6" a="1"/>
  <c r="R1205" i="6" s="1"/>
  <c r="S1205" i="6" s="1"/>
  <c r="R1223" i="6" a="1"/>
  <c r="R1223" i="6" s="1"/>
  <c r="S1223" i="6" s="1"/>
  <c r="R1246" i="6" a="1"/>
  <c r="R1246" i="6" s="1"/>
  <c r="S1246" i="6" s="1"/>
  <c r="R1269" i="6" a="1"/>
  <c r="R1269" i="6" s="1"/>
  <c r="S1269" i="6" s="1"/>
  <c r="R1287" i="6" a="1"/>
  <c r="R1287" i="6" s="1"/>
  <c r="S1287" i="6" s="1"/>
  <c r="R1310" i="6" a="1"/>
  <c r="R1310" i="6" s="1"/>
  <c r="S1310" i="6" s="1"/>
  <c r="R1333" i="6" a="1"/>
  <c r="R1333" i="6" s="1"/>
  <c r="S1333" i="6" s="1"/>
  <c r="R1351" i="6" a="1"/>
  <c r="R1351" i="6" s="1"/>
  <c r="S1351" i="6" s="1"/>
  <c r="R1374" i="6" a="1"/>
  <c r="R1374" i="6" s="1"/>
  <c r="S1374" i="6" s="1"/>
  <c r="R1397" i="6" a="1"/>
  <c r="R1397" i="6" s="1"/>
  <c r="S1397" i="6" s="1"/>
  <c r="R1415" i="6" a="1"/>
  <c r="R1415" i="6" s="1"/>
  <c r="S1415" i="6" s="1"/>
  <c r="R1438" i="6" a="1"/>
  <c r="R1438" i="6" s="1"/>
  <c r="S1438" i="6" s="1"/>
  <c r="R1461" i="6" a="1"/>
  <c r="R1461" i="6" s="1"/>
  <c r="S1461" i="6" s="1"/>
  <c r="R1479" i="6" a="1"/>
  <c r="R1479" i="6" s="1"/>
  <c r="S1479" i="6" s="1"/>
  <c r="R1502" i="6" a="1"/>
  <c r="R1502" i="6" s="1"/>
  <c r="S1502" i="6" s="1"/>
  <c r="R1525" i="6" a="1"/>
  <c r="R1525" i="6" s="1"/>
  <c r="S1525" i="6" s="1"/>
  <c r="R1543" i="6" a="1"/>
  <c r="R1543" i="6" s="1"/>
  <c r="S1543" i="6" s="1"/>
  <c r="R1566" i="6" a="1"/>
  <c r="R1566" i="6" s="1"/>
  <c r="S1566" i="6" s="1"/>
  <c r="R1589" i="6" a="1"/>
  <c r="R1589" i="6" s="1"/>
  <c r="S1589" i="6" s="1"/>
  <c r="R1607" i="6" a="1"/>
  <c r="R1607" i="6" s="1"/>
  <c r="S1607" i="6" s="1"/>
  <c r="R1616" i="6" a="1"/>
  <c r="R1616" i="6" s="1"/>
  <c r="S1616" i="6" s="1"/>
  <c r="R1624" i="6" a="1"/>
  <c r="R1624" i="6" s="1"/>
  <c r="S1624" i="6" s="1"/>
  <c r="R1632" i="6" a="1"/>
  <c r="R1632" i="6" s="1"/>
  <c r="S1632" i="6" s="1"/>
  <c r="R1640" i="6" a="1"/>
  <c r="R1640" i="6" s="1"/>
  <c r="S1640" i="6" s="1"/>
  <c r="R1648" i="6" a="1"/>
  <c r="R1648" i="6" s="1"/>
  <c r="S1648" i="6" s="1"/>
  <c r="R1656" i="6" a="1"/>
  <c r="R1656" i="6" s="1"/>
  <c r="S1656" i="6" s="1"/>
  <c r="R1664" i="6" a="1"/>
  <c r="R1664" i="6" s="1"/>
  <c r="S1664" i="6" s="1"/>
  <c r="R1672" i="6" a="1"/>
  <c r="R1672" i="6" s="1"/>
  <c r="S1672" i="6" s="1"/>
  <c r="R1680" i="6" a="1"/>
  <c r="R1680" i="6" s="1"/>
  <c r="S1680" i="6" s="1"/>
  <c r="R1688" i="6" a="1"/>
  <c r="R1688" i="6" s="1"/>
  <c r="S1688" i="6" s="1"/>
  <c r="R1696" i="6" a="1"/>
  <c r="R1696" i="6" s="1"/>
  <c r="S1696" i="6" s="1"/>
  <c r="R1704" i="6" a="1"/>
  <c r="R1704" i="6" s="1"/>
  <c r="S1704" i="6" s="1"/>
  <c r="R1712" i="6" a="1"/>
  <c r="R1712" i="6" s="1"/>
  <c r="S1712" i="6" s="1"/>
  <c r="R1720" i="6" a="1"/>
  <c r="R1720" i="6" s="1"/>
  <c r="S1720" i="6" s="1"/>
  <c r="R1728" i="6" a="1"/>
  <c r="R1728" i="6" s="1"/>
  <c r="S1728" i="6" s="1"/>
  <c r="R1736" i="6" a="1"/>
  <c r="R1736" i="6" s="1"/>
  <c r="S1736" i="6" s="1"/>
  <c r="R1744" i="6" a="1"/>
  <c r="R1744" i="6" s="1"/>
  <c r="S1744" i="6" s="1"/>
  <c r="R1752" i="6" a="1"/>
  <c r="R1752" i="6" s="1"/>
  <c r="S1752" i="6" s="1"/>
  <c r="R1760" i="6" a="1"/>
  <c r="R1760" i="6" s="1"/>
  <c r="S1760" i="6" s="1"/>
  <c r="R1768" i="6" a="1"/>
  <c r="R1768" i="6" s="1"/>
  <c r="S1768" i="6" s="1"/>
  <c r="R1776" i="6" a="1"/>
  <c r="R1776" i="6" s="1"/>
  <c r="S1776" i="6" s="1"/>
  <c r="R257" i="6" a="1"/>
  <c r="R257" i="6" s="1"/>
  <c r="S257" i="6" s="1"/>
  <c r="R506" i="6" a="1"/>
  <c r="R506" i="6" s="1"/>
  <c r="S506" i="6" s="1"/>
  <c r="R687" i="6" a="1"/>
  <c r="R687" i="6" s="1"/>
  <c r="S687" i="6" s="1"/>
  <c r="R745" i="6" a="1"/>
  <c r="R745" i="6" s="1"/>
  <c r="S745" i="6" s="1"/>
  <c r="R808" i="6" a="1"/>
  <c r="R808" i="6" s="1"/>
  <c r="S808" i="6" s="1"/>
  <c r="R856" i="6" a="1"/>
  <c r="R856" i="6" s="1"/>
  <c r="S856" i="6" s="1"/>
  <c r="R919" i="6" a="1"/>
  <c r="R919" i="6" s="1"/>
  <c r="S919" i="6" s="1"/>
  <c r="R977" i="6" a="1"/>
  <c r="R977" i="6" s="1"/>
  <c r="S977" i="6" s="1"/>
  <c r="R1025" i="6" a="1"/>
  <c r="R1025" i="6" s="1"/>
  <c r="S1025" i="6" s="1"/>
  <c r="R1088" i="6" a="1"/>
  <c r="R1088" i="6" s="1"/>
  <c r="S1088" i="6" s="1"/>
  <c r="R1144" i="6" a="1"/>
  <c r="R1144" i="6" s="1"/>
  <c r="S1144" i="6" s="1"/>
  <c r="R1177" i="6" a="1"/>
  <c r="R1177" i="6" s="1"/>
  <c r="S1177" i="6" s="1"/>
  <c r="R1206" i="6" a="1"/>
  <c r="R1206" i="6" s="1"/>
  <c r="S1206" i="6" s="1"/>
  <c r="R1229" i="6" a="1"/>
  <c r="R1229" i="6" s="1"/>
  <c r="S1229" i="6" s="1"/>
  <c r="R1247" i="6" a="1"/>
  <c r="R1247" i="6" s="1"/>
  <c r="S1247" i="6" s="1"/>
  <c r="R1270" i="6" a="1"/>
  <c r="R1270" i="6" s="1"/>
  <c r="S1270" i="6" s="1"/>
  <c r="R1293" i="6" a="1"/>
  <c r="R1293" i="6" s="1"/>
  <c r="S1293" i="6" s="1"/>
  <c r="R1311" i="6" a="1"/>
  <c r="R1311" i="6" s="1"/>
  <c r="S1311" i="6" s="1"/>
  <c r="R1334" i="6" a="1"/>
  <c r="R1334" i="6" s="1"/>
  <c r="S1334" i="6" s="1"/>
  <c r="R1357" i="6" a="1"/>
  <c r="R1357" i="6" s="1"/>
  <c r="S1357" i="6" s="1"/>
  <c r="R1375" i="6" a="1"/>
  <c r="R1375" i="6" s="1"/>
  <c r="S1375" i="6" s="1"/>
  <c r="R1398" i="6" a="1"/>
  <c r="R1398" i="6" s="1"/>
  <c r="S1398" i="6" s="1"/>
  <c r="R1421" i="6" a="1"/>
  <c r="R1421" i="6" s="1"/>
  <c r="S1421" i="6" s="1"/>
  <c r="R1439" i="6" a="1"/>
  <c r="R1439" i="6" s="1"/>
  <c r="S1439" i="6" s="1"/>
  <c r="R1462" i="6" a="1"/>
  <c r="R1462" i="6" s="1"/>
  <c r="S1462" i="6" s="1"/>
  <c r="R1485" i="6" a="1"/>
  <c r="R1485" i="6" s="1"/>
  <c r="S1485" i="6" s="1"/>
  <c r="R1503" i="6" a="1"/>
  <c r="R1503" i="6" s="1"/>
  <c r="S1503" i="6" s="1"/>
  <c r="R1526" i="6" a="1"/>
  <c r="R1526" i="6" s="1"/>
  <c r="S1526" i="6" s="1"/>
  <c r="R1549" i="6" a="1"/>
  <c r="R1549" i="6" s="1"/>
  <c r="S1549" i="6" s="1"/>
  <c r="R1567" i="6" a="1"/>
  <c r="R1567" i="6" s="1"/>
  <c r="S1567" i="6" s="1"/>
  <c r="R1590" i="6" a="1"/>
  <c r="R1590" i="6" s="1"/>
  <c r="S1590" i="6" s="1"/>
  <c r="R1609" i="6" a="1"/>
  <c r="R1609" i="6" s="1"/>
  <c r="S1609" i="6" s="1"/>
  <c r="R1617" i="6" a="1"/>
  <c r="R1617" i="6" s="1"/>
  <c r="S1617" i="6" s="1"/>
  <c r="R1625" i="6" a="1"/>
  <c r="R1625" i="6" s="1"/>
  <c r="S1625" i="6" s="1"/>
  <c r="R1633" i="6" a="1"/>
  <c r="R1633" i="6" s="1"/>
  <c r="S1633" i="6" s="1"/>
  <c r="R1641" i="6" a="1"/>
  <c r="R1641" i="6" s="1"/>
  <c r="S1641" i="6" s="1"/>
  <c r="R1649" i="6" a="1"/>
  <c r="R1649" i="6" s="1"/>
  <c r="S1649" i="6" s="1"/>
  <c r="R1657" i="6" a="1"/>
  <c r="R1657" i="6" s="1"/>
  <c r="S1657" i="6" s="1"/>
  <c r="R1665" i="6" a="1"/>
  <c r="R1665" i="6" s="1"/>
  <c r="S1665" i="6" s="1"/>
  <c r="R1673" i="6" a="1"/>
  <c r="R1673" i="6" s="1"/>
  <c r="S1673" i="6" s="1"/>
  <c r="R1681" i="6" a="1"/>
  <c r="R1681" i="6" s="1"/>
  <c r="S1681" i="6" s="1"/>
  <c r="R1689" i="6" a="1"/>
  <c r="R1689" i="6" s="1"/>
  <c r="S1689" i="6" s="1"/>
  <c r="R1697" i="6" a="1"/>
  <c r="R1697" i="6" s="1"/>
  <c r="S1697" i="6" s="1"/>
  <c r="R1705" i="6" a="1"/>
  <c r="R1705" i="6" s="1"/>
  <c r="S1705" i="6" s="1"/>
  <c r="R1713" i="6" a="1"/>
  <c r="R1713" i="6" s="1"/>
  <c r="S1713" i="6" s="1"/>
  <c r="R1721" i="6" a="1"/>
  <c r="R1721" i="6" s="1"/>
  <c r="S1721" i="6" s="1"/>
  <c r="R1729" i="6" a="1"/>
  <c r="R1729" i="6" s="1"/>
  <c r="S1729" i="6" s="1"/>
  <c r="R1737" i="6" a="1"/>
  <c r="R1737" i="6" s="1"/>
  <c r="S1737" i="6" s="1"/>
  <c r="R1745" i="6" a="1"/>
  <c r="R1745" i="6" s="1"/>
  <c r="S1745" i="6" s="1"/>
  <c r="R1753" i="6" a="1"/>
  <c r="R1753" i="6" s="1"/>
  <c r="S1753" i="6" s="1"/>
  <c r="R1761" i="6" a="1"/>
  <c r="R1761" i="6" s="1"/>
  <c r="S1761" i="6" s="1"/>
  <c r="R1769" i="6" a="1"/>
  <c r="R1769" i="6" s="1"/>
  <c r="S1769" i="6" s="1"/>
  <c r="R1777" i="6" a="1"/>
  <c r="R1777" i="6" s="1"/>
  <c r="S1777" i="6" s="1"/>
  <c r="R1785" i="6" a="1"/>
  <c r="R1785" i="6" s="1"/>
  <c r="S1785" i="6" s="1"/>
  <c r="R1793" i="6" a="1"/>
  <c r="R1793" i="6" s="1"/>
  <c r="S1793" i="6" s="1"/>
  <c r="R1801" i="6" a="1"/>
  <c r="R1801" i="6" s="1"/>
  <c r="S1801" i="6" s="1"/>
  <c r="R1809" i="6" a="1"/>
  <c r="R1809" i="6" s="1"/>
  <c r="S1809" i="6" s="1"/>
  <c r="R1817" i="6" a="1"/>
  <c r="R1817" i="6" s="1"/>
  <c r="S1817" i="6" s="1"/>
  <c r="R1825" i="6" a="1"/>
  <c r="R1825" i="6" s="1"/>
  <c r="S1825" i="6" s="1"/>
  <c r="R1833" i="6" a="1"/>
  <c r="R1833" i="6" s="1"/>
  <c r="S1833" i="6" s="1"/>
  <c r="R1841" i="6" a="1"/>
  <c r="R1841" i="6" s="1"/>
  <c r="S1841" i="6" s="1"/>
  <c r="R1849" i="6" a="1"/>
  <c r="R1849" i="6" s="1"/>
  <c r="S1849" i="6" s="1"/>
  <c r="R1857" i="6" a="1"/>
  <c r="R1857" i="6" s="1"/>
  <c r="S1857" i="6" s="1"/>
  <c r="R1865" i="6" a="1"/>
  <c r="R1865" i="6" s="1"/>
  <c r="S1865" i="6" s="1"/>
  <c r="R1873" i="6" a="1"/>
  <c r="R1873" i="6" s="1"/>
  <c r="S1873" i="6" s="1"/>
  <c r="R1881" i="6" a="1"/>
  <c r="R1881" i="6" s="1"/>
  <c r="S1881" i="6" s="1"/>
  <c r="R1889" i="6" a="1"/>
  <c r="R1889" i="6" s="1"/>
  <c r="S1889" i="6" s="1"/>
  <c r="R1897" i="6" a="1"/>
  <c r="R1897" i="6" s="1"/>
  <c r="S1897" i="6" s="1"/>
  <c r="R1905" i="6" a="1"/>
  <c r="R1905" i="6" s="1"/>
  <c r="S1905" i="6" s="1"/>
  <c r="R1913" i="6" a="1"/>
  <c r="R1913" i="6" s="1"/>
  <c r="S1913" i="6" s="1"/>
  <c r="R258" i="6" a="1"/>
  <c r="R258" i="6" s="1"/>
  <c r="S258" i="6" s="1"/>
  <c r="R513" i="6" a="1"/>
  <c r="R513" i="6" s="1"/>
  <c r="S513" i="6" s="1"/>
  <c r="R703" i="6" a="1"/>
  <c r="R703" i="6" s="1"/>
  <c r="S703" i="6" s="1"/>
  <c r="R751" i="6" a="1"/>
  <c r="R751" i="6" s="1"/>
  <c r="S751" i="6" s="1"/>
  <c r="R809" i="6" a="1"/>
  <c r="R809" i="6" s="1"/>
  <c r="S809" i="6" s="1"/>
  <c r="R872" i="6" a="1"/>
  <c r="R872" i="6" s="1"/>
  <c r="S872" i="6" s="1"/>
  <c r="R920" i="6" a="1"/>
  <c r="R920" i="6" s="1"/>
  <c r="S920" i="6" s="1"/>
  <c r="R983" i="6" a="1"/>
  <c r="R983" i="6" s="1"/>
  <c r="S983" i="6" s="1"/>
  <c r="R1041" i="6" a="1"/>
  <c r="R1041" i="6" s="1"/>
  <c r="S1041" i="6" s="1"/>
  <c r="R1089" i="6" a="1"/>
  <c r="R1089" i="6" s="1"/>
  <c r="S1089" i="6" s="1"/>
  <c r="R1145" i="6" a="1"/>
  <c r="R1145" i="6" s="1"/>
  <c r="S1145" i="6" s="1"/>
  <c r="R1186" i="6" a="1"/>
  <c r="R1186" i="6" s="1"/>
  <c r="S1186" i="6" s="1"/>
  <c r="R1207" i="6" a="1"/>
  <c r="R1207" i="6" s="1"/>
  <c r="S1207" i="6" s="1"/>
  <c r="R1230" i="6" a="1"/>
  <c r="R1230" i="6" s="1"/>
  <c r="S1230" i="6" s="1"/>
  <c r="R1253" i="6" a="1"/>
  <c r="R1253" i="6" s="1"/>
  <c r="S1253" i="6" s="1"/>
  <c r="R1271" i="6" a="1"/>
  <c r="R1271" i="6" s="1"/>
  <c r="S1271" i="6" s="1"/>
  <c r="R1294" i="6" a="1"/>
  <c r="R1294" i="6" s="1"/>
  <c r="S1294" i="6" s="1"/>
  <c r="R1317" i="6" a="1"/>
  <c r="R1317" i="6" s="1"/>
  <c r="S1317" i="6" s="1"/>
  <c r="R1335" i="6" a="1"/>
  <c r="R1335" i="6" s="1"/>
  <c r="S1335" i="6" s="1"/>
  <c r="R1358" i="6" a="1"/>
  <c r="R1358" i="6" s="1"/>
  <c r="S1358" i="6" s="1"/>
  <c r="R1381" i="6" a="1"/>
  <c r="R1381" i="6" s="1"/>
  <c r="S1381" i="6" s="1"/>
  <c r="R1399" i="6" a="1"/>
  <c r="R1399" i="6" s="1"/>
  <c r="S1399" i="6" s="1"/>
  <c r="R1422" i="6" a="1"/>
  <c r="R1422" i="6" s="1"/>
  <c r="S1422" i="6" s="1"/>
  <c r="R1445" i="6" a="1"/>
  <c r="R1445" i="6" s="1"/>
  <c r="S1445" i="6" s="1"/>
  <c r="R1463" i="6" a="1"/>
  <c r="R1463" i="6" s="1"/>
  <c r="S1463" i="6" s="1"/>
  <c r="R1486" i="6" a="1"/>
  <c r="R1486" i="6" s="1"/>
  <c r="S1486" i="6" s="1"/>
  <c r="R1509" i="6" a="1"/>
  <c r="R1509" i="6" s="1"/>
  <c r="S1509" i="6" s="1"/>
  <c r="R1527" i="6" a="1"/>
  <c r="R1527" i="6" s="1"/>
  <c r="S1527" i="6" s="1"/>
  <c r="R1550" i="6" a="1"/>
  <c r="R1550" i="6" s="1"/>
  <c r="S1550" i="6" s="1"/>
  <c r="R1573" i="6" a="1"/>
  <c r="R1573" i="6" s="1"/>
  <c r="S1573" i="6" s="1"/>
  <c r="R1591" i="6" a="1"/>
  <c r="R1591" i="6" s="1"/>
  <c r="S1591" i="6" s="1"/>
  <c r="R1610" i="6" a="1"/>
  <c r="R1610" i="6" s="1"/>
  <c r="S1610" i="6" s="1"/>
  <c r="R1618" i="6" a="1"/>
  <c r="R1618" i="6" s="1"/>
  <c r="S1618" i="6" s="1"/>
  <c r="R1626" i="6" a="1"/>
  <c r="R1626" i="6" s="1"/>
  <c r="S1626" i="6" s="1"/>
  <c r="R1634" i="6" a="1"/>
  <c r="R1634" i="6" s="1"/>
  <c r="S1634" i="6" s="1"/>
  <c r="R1642" i="6" a="1"/>
  <c r="R1642" i="6" s="1"/>
  <c r="S1642" i="6" s="1"/>
  <c r="R1650" i="6" a="1"/>
  <c r="R1650" i="6" s="1"/>
  <c r="S1650" i="6" s="1"/>
  <c r="R1658" i="6" a="1"/>
  <c r="R1658" i="6" s="1"/>
  <c r="S1658" i="6" s="1"/>
  <c r="R1666" i="6" a="1"/>
  <c r="R1666" i="6" s="1"/>
  <c r="S1666" i="6" s="1"/>
  <c r="R1674" i="6" a="1"/>
  <c r="R1674" i="6" s="1"/>
  <c r="S1674" i="6" s="1"/>
  <c r="R1682" i="6" a="1"/>
  <c r="R1682" i="6" s="1"/>
  <c r="S1682" i="6" s="1"/>
  <c r="R1690" i="6" a="1"/>
  <c r="R1690" i="6" s="1"/>
  <c r="S1690" i="6" s="1"/>
  <c r="R1698" i="6" a="1"/>
  <c r="R1698" i="6" s="1"/>
  <c r="S1698" i="6" s="1"/>
  <c r="R1706" i="6" a="1"/>
  <c r="R1706" i="6" s="1"/>
  <c r="S1706" i="6" s="1"/>
  <c r="R1714" i="6" a="1"/>
  <c r="R1714" i="6" s="1"/>
  <c r="S1714" i="6" s="1"/>
  <c r="R1722" i="6" a="1"/>
  <c r="R1722" i="6" s="1"/>
  <c r="S1722" i="6" s="1"/>
  <c r="R1730" i="6" a="1"/>
  <c r="R1730" i="6" s="1"/>
  <c r="S1730" i="6" s="1"/>
  <c r="R1738" i="6" a="1"/>
  <c r="R1738" i="6" s="1"/>
  <c r="S1738" i="6" s="1"/>
  <c r="R1746" i="6" a="1"/>
  <c r="R1746" i="6" s="1"/>
  <c r="S1746" i="6" s="1"/>
  <c r="R1754" i="6" a="1"/>
  <c r="R1754" i="6" s="1"/>
  <c r="S1754" i="6" s="1"/>
  <c r="R1762" i="6" a="1"/>
  <c r="R1762" i="6" s="1"/>
  <c r="S1762" i="6" s="1"/>
  <c r="R1770" i="6" a="1"/>
  <c r="R1770" i="6" s="1"/>
  <c r="S1770" i="6" s="1"/>
  <c r="R1778" i="6" a="1"/>
  <c r="R1778" i="6" s="1"/>
  <c r="S1778" i="6" s="1"/>
  <c r="R1786" i="6" a="1"/>
  <c r="R1786" i="6" s="1"/>
  <c r="S1786" i="6" s="1"/>
  <c r="R1794" i="6" a="1"/>
  <c r="R1794" i="6" s="1"/>
  <c r="S1794" i="6" s="1"/>
  <c r="R1802" i="6" a="1"/>
  <c r="R1802" i="6" s="1"/>
  <c r="S1802" i="6" s="1"/>
  <c r="R1810" i="6" a="1"/>
  <c r="R1810" i="6" s="1"/>
  <c r="S1810" i="6" s="1"/>
  <c r="R1818" i="6" a="1"/>
  <c r="R1818" i="6" s="1"/>
  <c r="S1818" i="6" s="1"/>
  <c r="R1826" i="6" a="1"/>
  <c r="R1826" i="6" s="1"/>
  <c r="S1826" i="6" s="1"/>
  <c r="R1834" i="6" a="1"/>
  <c r="R1834" i="6" s="1"/>
  <c r="S1834" i="6" s="1"/>
  <c r="R1842" i="6" a="1"/>
  <c r="R1842" i="6" s="1"/>
  <c r="S1842" i="6" s="1"/>
  <c r="R1850" i="6" a="1"/>
  <c r="R1850" i="6" s="1"/>
  <c r="S1850" i="6" s="1"/>
  <c r="R1858" i="6" a="1"/>
  <c r="R1858" i="6" s="1"/>
  <c r="S1858" i="6" s="1"/>
  <c r="R1866" i="6" a="1"/>
  <c r="R1866" i="6" s="1"/>
  <c r="S1866" i="6" s="1"/>
  <c r="R1874" i="6" a="1"/>
  <c r="R1874" i="6" s="1"/>
  <c r="S1874" i="6" s="1"/>
  <c r="R1882" i="6" a="1"/>
  <c r="R1882" i="6" s="1"/>
  <c r="S1882" i="6" s="1"/>
  <c r="R1890" i="6" a="1"/>
  <c r="R1890" i="6" s="1"/>
  <c r="S1890" i="6" s="1"/>
  <c r="R1898" i="6" a="1"/>
  <c r="R1898" i="6" s="1"/>
  <c r="S1898" i="6" s="1"/>
  <c r="R1906" i="6" a="1"/>
  <c r="R1906" i="6" s="1"/>
  <c r="S1906" i="6" s="1"/>
  <c r="R1914" i="6" a="1"/>
  <c r="R1914" i="6" s="1"/>
  <c r="S1914" i="6" s="1"/>
  <c r="R322" i="6" a="1"/>
  <c r="R322" i="6" s="1"/>
  <c r="S322" i="6" s="1"/>
  <c r="R514" i="6" a="1"/>
  <c r="R514" i="6" s="1"/>
  <c r="S514" i="6" s="1"/>
  <c r="R704" i="6" a="1"/>
  <c r="R704" i="6" s="1"/>
  <c r="S704" i="6" s="1"/>
  <c r="R767" i="6" a="1"/>
  <c r="R767" i="6" s="1"/>
  <c r="S767" i="6" s="1"/>
  <c r="R815" i="6" a="1"/>
  <c r="R815" i="6" s="1"/>
  <c r="S815" i="6" s="1"/>
  <c r="R873" i="6" a="1"/>
  <c r="R873" i="6" s="1"/>
  <c r="S873" i="6" s="1"/>
  <c r="R936" i="6" a="1"/>
  <c r="R936" i="6" s="1"/>
  <c r="S936" i="6" s="1"/>
  <c r="R984" i="6" a="1"/>
  <c r="R984" i="6" s="1"/>
  <c r="S984" i="6" s="1"/>
  <c r="R1047" i="6" a="1"/>
  <c r="R1047" i="6" s="1"/>
  <c r="S1047" i="6" s="1"/>
  <c r="R1105" i="6" a="1"/>
  <c r="R1105" i="6" s="1"/>
  <c r="S1105" i="6" s="1"/>
  <c r="R1148" i="6" a="1"/>
  <c r="R1148" i="6" s="1"/>
  <c r="S1148" i="6" s="1"/>
  <c r="R1188" i="6" a="1"/>
  <c r="R1188" i="6" s="1"/>
  <c r="S1188" i="6" s="1"/>
  <c r="R1213" i="6" a="1"/>
  <c r="R1213" i="6" s="1"/>
  <c r="S1213" i="6" s="1"/>
  <c r="R1231" i="6" a="1"/>
  <c r="R1231" i="6" s="1"/>
  <c r="S1231" i="6" s="1"/>
  <c r="R1254" i="6" a="1"/>
  <c r="R1254" i="6" s="1"/>
  <c r="S1254" i="6" s="1"/>
  <c r="R1277" i="6" a="1"/>
  <c r="R1277" i="6" s="1"/>
  <c r="S1277" i="6" s="1"/>
  <c r="R1295" i="6" a="1"/>
  <c r="R1295" i="6" s="1"/>
  <c r="S1295" i="6" s="1"/>
  <c r="R1318" i="6" a="1"/>
  <c r="R1318" i="6" s="1"/>
  <c r="S1318" i="6" s="1"/>
  <c r="R1341" i="6" a="1"/>
  <c r="R1341" i="6" s="1"/>
  <c r="S1341" i="6" s="1"/>
  <c r="R1359" i="6" a="1"/>
  <c r="R1359" i="6" s="1"/>
  <c r="S1359" i="6" s="1"/>
  <c r="R1382" i="6" a="1"/>
  <c r="R1382" i="6" s="1"/>
  <c r="S1382" i="6" s="1"/>
  <c r="R1405" i="6" a="1"/>
  <c r="R1405" i="6" s="1"/>
  <c r="S1405" i="6" s="1"/>
  <c r="R1423" i="6" a="1"/>
  <c r="R1423" i="6" s="1"/>
  <c r="S1423" i="6" s="1"/>
  <c r="R1446" i="6" a="1"/>
  <c r="R1446" i="6" s="1"/>
  <c r="S1446" i="6" s="1"/>
  <c r="R1469" i="6" a="1"/>
  <c r="R1469" i="6" s="1"/>
  <c r="S1469" i="6" s="1"/>
  <c r="R1487" i="6" a="1"/>
  <c r="R1487" i="6" s="1"/>
  <c r="S1487" i="6" s="1"/>
  <c r="R1510" i="6" a="1"/>
  <c r="R1510" i="6" s="1"/>
  <c r="S1510" i="6" s="1"/>
  <c r="R1533" i="6" a="1"/>
  <c r="R1533" i="6" s="1"/>
  <c r="S1533" i="6" s="1"/>
  <c r="R1551" i="6" a="1"/>
  <c r="R1551" i="6" s="1"/>
  <c r="S1551" i="6" s="1"/>
  <c r="R1574" i="6" a="1"/>
  <c r="R1574" i="6" s="1"/>
  <c r="S1574" i="6" s="1"/>
  <c r="R1597" i="6" a="1"/>
  <c r="R1597" i="6" s="1"/>
  <c r="S1597" i="6" s="1"/>
  <c r="R1611" i="6" a="1"/>
  <c r="R1611" i="6" s="1"/>
  <c r="S1611" i="6" s="1"/>
  <c r="R1619" i="6" a="1"/>
  <c r="R1619" i="6" s="1"/>
  <c r="S1619" i="6" s="1"/>
  <c r="R1627" i="6" a="1"/>
  <c r="R1627" i="6" s="1"/>
  <c r="S1627" i="6" s="1"/>
  <c r="R1635" i="6" a="1"/>
  <c r="R1635" i="6" s="1"/>
  <c r="S1635" i="6" s="1"/>
  <c r="R1643" i="6" a="1"/>
  <c r="R1643" i="6" s="1"/>
  <c r="S1643" i="6" s="1"/>
  <c r="R1651" i="6" a="1"/>
  <c r="R1651" i="6" s="1"/>
  <c r="S1651" i="6" s="1"/>
  <c r="R1659" i="6" a="1"/>
  <c r="R1659" i="6" s="1"/>
  <c r="S1659" i="6" s="1"/>
  <c r="R1723" i="6" a="1"/>
  <c r="R1723" i="6" s="1"/>
  <c r="S1723" i="6" s="1"/>
  <c r="R1784" i="6" a="1"/>
  <c r="R1784" i="6" s="1"/>
  <c r="S1784" i="6" s="1"/>
  <c r="R1816" i="6" a="1"/>
  <c r="R1816" i="6" s="1"/>
  <c r="S1816" i="6" s="1"/>
  <c r="R1848" i="6" a="1"/>
  <c r="R1848" i="6" s="1"/>
  <c r="S1848" i="6" s="1"/>
  <c r="R1880" i="6" a="1"/>
  <c r="R1880" i="6" s="1"/>
  <c r="S1880" i="6" s="1"/>
  <c r="R1912" i="6" a="1"/>
  <c r="R1912" i="6" s="1"/>
  <c r="S1912" i="6" s="1"/>
  <c r="R1930" i="6" a="1"/>
  <c r="R1930" i="6" s="1"/>
  <c r="S1930" i="6" s="1"/>
  <c r="R1946" i="6" a="1"/>
  <c r="R1946" i="6" s="1"/>
  <c r="S1946" i="6" s="1"/>
  <c r="R1962" i="6" a="1"/>
  <c r="R1962" i="6" s="1"/>
  <c r="S1962" i="6" s="1"/>
  <c r="R1978" i="6" a="1"/>
  <c r="R1978" i="6" s="1"/>
  <c r="S1978" i="6" s="1"/>
  <c r="R1994" i="6" a="1"/>
  <c r="R1994" i="6" s="1"/>
  <c r="S1994" i="6" s="1"/>
  <c r="R2010" i="6" a="1"/>
  <c r="R2010" i="6" s="1"/>
  <c r="S2010" i="6" s="1"/>
  <c r="R2026" i="6" a="1"/>
  <c r="R2026" i="6" s="1"/>
  <c r="S2026" i="6" s="1"/>
  <c r="R1904" i="6" a="1"/>
  <c r="R1904" i="6" s="1"/>
  <c r="S1904" i="6" s="1"/>
  <c r="R1944" i="6" a="1"/>
  <c r="R1944" i="6" s="1"/>
  <c r="S1944" i="6" s="1"/>
  <c r="R1976" i="6" a="1"/>
  <c r="R1976" i="6" s="1"/>
  <c r="S1976" i="6" s="1"/>
  <c r="R1992" i="6" a="1"/>
  <c r="R1992" i="6" s="1"/>
  <c r="S1992" i="6" s="1"/>
  <c r="R2024" i="6" a="1"/>
  <c r="R2024" i="6" s="1"/>
  <c r="S2024" i="6" s="1"/>
  <c r="R1667" i="6" a="1"/>
  <c r="R1667" i="6" s="1"/>
  <c r="S1667" i="6" s="1"/>
  <c r="R1731" i="6" a="1"/>
  <c r="R1731" i="6" s="1"/>
  <c r="S1731" i="6" s="1"/>
  <c r="R1787" i="6" a="1"/>
  <c r="R1787" i="6" s="1"/>
  <c r="S1787" i="6" s="1"/>
  <c r="R1819" i="6" a="1"/>
  <c r="R1819" i="6" s="1"/>
  <c r="S1819" i="6" s="1"/>
  <c r="R1851" i="6" a="1"/>
  <c r="R1851" i="6" s="1"/>
  <c r="S1851" i="6" s="1"/>
  <c r="R1883" i="6" a="1"/>
  <c r="R1883" i="6" s="1"/>
  <c r="S1883" i="6" s="1"/>
  <c r="R1915" i="6" a="1"/>
  <c r="R1915" i="6" s="1"/>
  <c r="S1915" i="6" s="1"/>
  <c r="R1931" i="6" a="1"/>
  <c r="R1931" i="6" s="1"/>
  <c r="S1931" i="6" s="1"/>
  <c r="R1947" i="6" a="1"/>
  <c r="R1947" i="6" s="1"/>
  <c r="S1947" i="6" s="1"/>
  <c r="R1963" i="6" a="1"/>
  <c r="R1963" i="6" s="1"/>
  <c r="S1963" i="6" s="1"/>
  <c r="R1979" i="6" a="1"/>
  <c r="R1979" i="6" s="1"/>
  <c r="S1979" i="6" s="1"/>
  <c r="R1995" i="6" a="1"/>
  <c r="R1995" i="6" s="1"/>
  <c r="S1995" i="6" s="1"/>
  <c r="R2011" i="6" a="1"/>
  <c r="R2011" i="6" s="1"/>
  <c r="S2011" i="6" s="1"/>
  <c r="R2027" i="6" a="1"/>
  <c r="R2027" i="6" s="1"/>
  <c r="S2027" i="6" s="1"/>
  <c r="R1808" i="6" a="1"/>
  <c r="R1808" i="6" s="1"/>
  <c r="S1808" i="6" s="1"/>
  <c r="R1960" i="6" a="1"/>
  <c r="R1960" i="6" s="1"/>
  <c r="S1960" i="6" s="1"/>
  <c r="R2008" i="6" a="1"/>
  <c r="R2008" i="6" s="1"/>
  <c r="S2008" i="6" s="1"/>
  <c r="R1675" i="6" a="1"/>
  <c r="R1675" i="6" s="1"/>
  <c r="S1675" i="6" s="1"/>
  <c r="R1739" i="6" a="1"/>
  <c r="R1739" i="6" s="1"/>
  <c r="S1739" i="6" s="1"/>
  <c r="R1792" i="6" a="1"/>
  <c r="R1792" i="6" s="1"/>
  <c r="S1792" i="6" s="1"/>
  <c r="R1824" i="6" a="1"/>
  <c r="R1824" i="6" s="1"/>
  <c r="S1824" i="6" s="1"/>
  <c r="R1856" i="6" a="1"/>
  <c r="R1856" i="6" s="1"/>
  <c r="S1856" i="6" s="1"/>
  <c r="R1888" i="6" a="1"/>
  <c r="R1888" i="6" s="1"/>
  <c r="S1888" i="6" s="1"/>
  <c r="R1920" i="6" a="1"/>
  <c r="R1920" i="6" s="1"/>
  <c r="S1920" i="6" s="1"/>
  <c r="R1936" i="6" a="1"/>
  <c r="R1936" i="6" s="1"/>
  <c r="S1936" i="6" s="1"/>
  <c r="R1952" i="6" a="1"/>
  <c r="R1952" i="6" s="1"/>
  <c r="S1952" i="6" s="1"/>
  <c r="R1968" i="6" a="1"/>
  <c r="R1968" i="6" s="1"/>
  <c r="S1968" i="6" s="1"/>
  <c r="R1984" i="6" a="1"/>
  <c r="R1984" i="6" s="1"/>
  <c r="S1984" i="6" s="1"/>
  <c r="R2000" i="6" a="1"/>
  <c r="R2000" i="6" s="1"/>
  <c r="S2000" i="6" s="1"/>
  <c r="R2016" i="6" a="1"/>
  <c r="R2016" i="6" s="1"/>
  <c r="S2016" i="6" s="1"/>
  <c r="R2032" i="6" a="1"/>
  <c r="R2032" i="6" s="1"/>
  <c r="S2032" i="6" s="1"/>
  <c r="R1707" i="6" a="1"/>
  <c r="R1707" i="6" s="1"/>
  <c r="S1707" i="6" s="1"/>
  <c r="R1683" i="6" a="1"/>
  <c r="R1683" i="6" s="1"/>
  <c r="S1683" i="6" s="1"/>
  <c r="R1747" i="6" a="1"/>
  <c r="R1747" i="6" s="1"/>
  <c r="S1747" i="6" s="1"/>
  <c r="R1795" i="6" a="1"/>
  <c r="R1795" i="6" s="1"/>
  <c r="S1795" i="6" s="1"/>
  <c r="R1827" i="6" a="1"/>
  <c r="R1827" i="6" s="1"/>
  <c r="S1827" i="6" s="1"/>
  <c r="R1859" i="6" a="1"/>
  <c r="R1859" i="6" s="1"/>
  <c r="S1859" i="6" s="1"/>
  <c r="R1891" i="6" a="1"/>
  <c r="R1891" i="6" s="1"/>
  <c r="S1891" i="6" s="1"/>
  <c r="R1921" i="6" a="1"/>
  <c r="R1921" i="6" s="1"/>
  <c r="S1921" i="6" s="1"/>
  <c r="R1937" i="6" a="1"/>
  <c r="R1937" i="6" s="1"/>
  <c r="S1937" i="6" s="1"/>
  <c r="R1953" i="6" a="1"/>
  <c r="R1953" i="6" s="1"/>
  <c r="S1953" i="6" s="1"/>
  <c r="R1969" i="6" a="1"/>
  <c r="R1969" i="6" s="1"/>
  <c r="S1969" i="6" s="1"/>
  <c r="R1985" i="6" a="1"/>
  <c r="R1985" i="6" s="1"/>
  <c r="S1985" i="6" s="1"/>
  <c r="R2001" i="6" a="1"/>
  <c r="R2001" i="6" s="1"/>
  <c r="S2001" i="6" s="1"/>
  <c r="R2017" i="6" a="1"/>
  <c r="R2017" i="6" s="1"/>
  <c r="S2017" i="6" s="1"/>
  <c r="R2033" i="6" a="1"/>
  <c r="R2033" i="6" s="1"/>
  <c r="S2033" i="6" s="1"/>
  <c r="R1771" i="6" a="1"/>
  <c r="R1771" i="6" s="1"/>
  <c r="S1771" i="6" s="1"/>
  <c r="R1691" i="6" a="1"/>
  <c r="R1691" i="6" s="1"/>
  <c r="S1691" i="6" s="1"/>
  <c r="R1755" i="6" a="1"/>
  <c r="R1755" i="6" s="1"/>
  <c r="S1755" i="6" s="1"/>
  <c r="R1800" i="6" a="1"/>
  <c r="R1800" i="6" s="1"/>
  <c r="S1800" i="6" s="1"/>
  <c r="R1832" i="6" a="1"/>
  <c r="R1832" i="6" s="1"/>
  <c r="S1832" i="6" s="1"/>
  <c r="R1864" i="6" a="1"/>
  <c r="R1864" i="6" s="1"/>
  <c r="S1864" i="6" s="1"/>
  <c r="R1896" i="6" a="1"/>
  <c r="R1896" i="6" s="1"/>
  <c r="S1896" i="6" s="1"/>
  <c r="R1922" i="6" a="1"/>
  <c r="R1922" i="6" s="1"/>
  <c r="S1922" i="6" s="1"/>
  <c r="R1938" i="6" a="1"/>
  <c r="R1938" i="6" s="1"/>
  <c r="S1938" i="6" s="1"/>
  <c r="R1954" i="6" a="1"/>
  <c r="R1954" i="6" s="1"/>
  <c r="S1954" i="6" s="1"/>
  <c r="R1970" i="6" a="1"/>
  <c r="R1970" i="6" s="1"/>
  <c r="S1970" i="6" s="1"/>
  <c r="R1986" i="6" a="1"/>
  <c r="R1986" i="6" s="1"/>
  <c r="S1986" i="6" s="1"/>
  <c r="R2002" i="6" a="1"/>
  <c r="R2002" i="6" s="1"/>
  <c r="S2002" i="6" s="1"/>
  <c r="R2018" i="6" a="1"/>
  <c r="R2018" i="6" s="1"/>
  <c r="S2018" i="6" s="1"/>
  <c r="R2034" i="6" a="1"/>
  <c r="R2034" i="6" s="1"/>
  <c r="S2034" i="6" s="1"/>
  <c r="R1840" i="6" a="1"/>
  <c r="R1840" i="6" s="1"/>
  <c r="S1840" i="6" s="1"/>
  <c r="R1699" i="6" a="1"/>
  <c r="R1699" i="6" s="1"/>
  <c r="S1699" i="6" s="1"/>
  <c r="R1763" i="6" a="1"/>
  <c r="R1763" i="6" s="1"/>
  <c r="S1763" i="6" s="1"/>
  <c r="R1803" i="6" a="1"/>
  <c r="R1803" i="6" s="1"/>
  <c r="S1803" i="6" s="1"/>
  <c r="R1835" i="6" a="1"/>
  <c r="R1835" i="6" s="1"/>
  <c r="S1835" i="6" s="1"/>
  <c r="R1867" i="6" a="1"/>
  <c r="R1867" i="6" s="1"/>
  <c r="S1867" i="6" s="1"/>
  <c r="R1899" i="6" a="1"/>
  <c r="R1899" i="6" s="1"/>
  <c r="S1899" i="6" s="1"/>
  <c r="R1923" i="6" a="1"/>
  <c r="R1923" i="6" s="1"/>
  <c r="S1923" i="6" s="1"/>
  <c r="R1939" i="6" a="1"/>
  <c r="R1939" i="6" s="1"/>
  <c r="S1939" i="6" s="1"/>
  <c r="R1955" i="6" a="1"/>
  <c r="R1955" i="6" s="1"/>
  <c r="S1955" i="6" s="1"/>
  <c r="R1971" i="6" a="1"/>
  <c r="R1971" i="6" s="1"/>
  <c r="S1971" i="6" s="1"/>
  <c r="R1987" i="6" a="1"/>
  <c r="R1987" i="6" s="1"/>
  <c r="S1987" i="6" s="1"/>
  <c r="R2003" i="6" a="1"/>
  <c r="R2003" i="6" s="1"/>
  <c r="S2003" i="6" s="1"/>
  <c r="R2019" i="6" a="1"/>
  <c r="R2019" i="6" s="1"/>
  <c r="S2019" i="6" s="1"/>
  <c r="R5" i="6" a="1"/>
  <c r="R5" i="6" s="1"/>
  <c r="S5" i="6" s="1"/>
  <c r="R1928" i="6" a="1"/>
  <c r="R1928" i="6" s="1"/>
  <c r="S1928" i="6" s="1"/>
  <c r="R1715" i="6" a="1"/>
  <c r="R1715" i="6" s="1"/>
  <c r="S1715" i="6" s="1"/>
  <c r="R1779" i="6" a="1"/>
  <c r="R1779" i="6" s="1"/>
  <c r="S1779" i="6" s="1"/>
  <c r="R1811" i="6" a="1"/>
  <c r="R1811" i="6" s="1"/>
  <c r="S1811" i="6" s="1"/>
  <c r="R1843" i="6" a="1"/>
  <c r="R1843" i="6" s="1"/>
  <c r="S1843" i="6" s="1"/>
  <c r="R1875" i="6" a="1"/>
  <c r="R1875" i="6" s="1"/>
  <c r="S1875" i="6" s="1"/>
  <c r="R1907" i="6" a="1"/>
  <c r="R1907" i="6" s="1"/>
  <c r="S1907" i="6" s="1"/>
  <c r="R1929" i="6" a="1"/>
  <c r="R1929" i="6" s="1"/>
  <c r="S1929" i="6" s="1"/>
  <c r="R1945" i="6" a="1"/>
  <c r="R1945" i="6" s="1"/>
  <c r="S1945" i="6" s="1"/>
  <c r="R1961" i="6" a="1"/>
  <c r="R1961" i="6" s="1"/>
  <c r="S1961" i="6" s="1"/>
  <c r="R1977" i="6" a="1"/>
  <c r="R1977" i="6" s="1"/>
  <c r="S1977" i="6" s="1"/>
  <c r="R1993" i="6" a="1"/>
  <c r="R1993" i="6" s="1"/>
  <c r="S1993" i="6" s="1"/>
  <c r="R2009" i="6" a="1"/>
  <c r="R2009" i="6" s="1"/>
  <c r="S2009" i="6" s="1"/>
  <c r="R2025" i="6" a="1"/>
  <c r="R2025" i="6" s="1"/>
  <c r="S2025" i="6" s="1"/>
  <c r="R1872" i="6" a="1"/>
  <c r="R1872" i="6" s="1"/>
  <c r="S1872" i="6" s="1"/>
  <c r="T94" i="6"/>
  <c r="U94" i="6" s="1"/>
  <c r="AC26" i="6"/>
  <c r="AD26" i="6" s="1"/>
  <c r="AC510" i="6"/>
  <c r="AD510" i="6" s="1"/>
  <c r="W510" i="6"/>
  <c r="X510" i="6" s="1"/>
  <c r="V72" i="6"/>
  <c r="AE72" i="6" s="1"/>
  <c r="V62" i="6"/>
  <c r="AE62" i="6" s="1"/>
  <c r="T60" i="6"/>
  <c r="U60" i="6" s="1"/>
  <c r="T1564" i="6"/>
  <c r="U1564" i="6" s="1"/>
  <c r="AC220" i="6"/>
  <c r="AC1883" i="6"/>
  <c r="AD1883" i="6" s="1"/>
  <c r="AC72" i="6"/>
  <c r="AD72" i="6" s="1"/>
  <c r="AC1308" i="6"/>
  <c r="AD1308" i="6" s="1"/>
  <c r="AC1491" i="6"/>
  <c r="AD1491" i="6" s="1"/>
  <c r="V478" i="6"/>
  <c r="AE478" i="6" s="1"/>
  <c r="V420" i="6"/>
  <c r="AE420" i="6" s="1"/>
  <c r="V126" i="6"/>
  <c r="AE126" i="6" s="1"/>
  <c r="T452" i="6"/>
  <c r="U452" i="6" s="1"/>
  <c r="T1043" i="6"/>
  <c r="U1043" i="6" s="1"/>
  <c r="T724" i="6"/>
  <c r="U724" i="6" s="1"/>
  <c r="W104" i="6"/>
  <c r="X104" i="6" s="1"/>
  <c r="W406" i="6"/>
  <c r="X406" i="6" s="1"/>
  <c r="V924" i="6"/>
  <c r="AE924" i="6" s="1"/>
  <c r="V1308" i="6"/>
  <c r="AE1308" i="6" s="1"/>
  <c r="V356" i="6"/>
  <c r="AE356" i="6" s="1"/>
  <c r="V524" i="6"/>
  <c r="AE524" i="6" s="1"/>
  <c r="T40" i="6"/>
  <c r="U40" i="6" s="1"/>
  <c r="T1052" i="6"/>
  <c r="U1052" i="6" s="1"/>
  <c r="AC956" i="6"/>
  <c r="AD956" i="6" s="1"/>
  <c r="AC796" i="6"/>
  <c r="AD796" i="6" s="1"/>
  <c r="AC1996" i="6"/>
  <c r="AD1996" i="6" s="1"/>
  <c r="AC1620" i="6"/>
  <c r="AD1620" i="6" s="1"/>
  <c r="T230" i="6"/>
  <c r="U230" i="6" s="1"/>
  <c r="W264" i="6"/>
  <c r="W136" i="6"/>
  <c r="X136" i="6" s="1"/>
  <c r="W628" i="6"/>
  <c r="X628" i="6" s="1"/>
  <c r="W892" i="6"/>
  <c r="X892" i="6" s="1"/>
  <c r="W1660" i="6"/>
  <c r="X1660" i="6" s="1"/>
  <c r="W1388" i="6"/>
  <c r="X1388" i="6" s="1"/>
  <c r="W262" i="6"/>
  <c r="X262" i="6" s="1"/>
  <c r="W924" i="6"/>
  <c r="X924" i="6" s="1"/>
  <c r="W1212" i="6"/>
  <c r="X1212" i="6" s="1"/>
  <c r="W1788" i="6"/>
  <c r="X1788" i="6" s="1"/>
  <c r="W1491" i="6"/>
  <c r="X1491" i="6" s="1"/>
  <c r="V358" i="6"/>
  <c r="AE358" i="6" s="1"/>
  <c r="V156" i="6"/>
  <c r="AE156" i="6" s="1"/>
  <c r="V446" i="6"/>
  <c r="AE446" i="6" s="1"/>
  <c r="V758" i="6"/>
  <c r="AE758" i="6" s="1"/>
  <c r="V628" i="6"/>
  <c r="AE628" i="6" s="1"/>
  <c r="V198" i="6"/>
  <c r="AE198" i="6" s="1"/>
  <c r="V1052" i="6"/>
  <c r="AE1052" i="6" s="1"/>
  <c r="V860" i="6"/>
  <c r="AE860" i="6" s="1"/>
  <c r="V1038" i="6"/>
  <c r="AE1038" i="6" s="1"/>
  <c r="V1388" i="6"/>
  <c r="AE1388" i="6" s="1"/>
  <c r="T30" i="6"/>
  <c r="U30" i="6" s="1"/>
  <c r="T8" i="6"/>
  <c r="U8" i="6" s="1"/>
  <c r="T1340" i="6"/>
  <c r="U1340" i="6" s="1"/>
  <c r="T358" i="6"/>
  <c r="U358" i="6" s="1"/>
  <c r="T790" i="6"/>
  <c r="U790" i="6" s="1"/>
  <c r="T1006" i="6"/>
  <c r="U1006" i="6" s="1"/>
  <c r="T1714" i="6"/>
  <c r="U1714" i="6" s="1"/>
  <c r="T1883" i="6"/>
  <c r="U1883" i="6" s="1"/>
  <c r="T2027" i="6"/>
  <c r="U2027" i="6" s="1"/>
  <c r="T264" i="6"/>
  <c r="U264" i="6" s="1"/>
  <c r="T924" i="6"/>
  <c r="U924" i="6" s="1"/>
  <c r="T326" i="6"/>
  <c r="U326" i="6" s="1"/>
  <c r="T1070" i="6"/>
  <c r="U1070" i="6" s="1"/>
  <c r="T1598" i="6"/>
  <c r="U1598" i="6" s="1"/>
  <c r="T556" i="6"/>
  <c r="U556" i="6" s="1"/>
  <c r="T1660" i="6"/>
  <c r="U1660" i="6" s="1"/>
  <c r="T220" i="6"/>
  <c r="U220" i="6" s="1"/>
  <c r="Y2005" i="6"/>
  <c r="Z2005" i="6" s="1"/>
  <c r="AC62" i="6"/>
  <c r="AD62" i="6" s="1"/>
  <c r="AC630" i="6"/>
  <c r="AD630" i="6" s="1"/>
  <c r="AC28" i="6"/>
  <c r="AD28" i="6" s="1"/>
  <c r="AC1830" i="6"/>
  <c r="AD1830" i="6" s="1"/>
  <c r="AC1603" i="6"/>
  <c r="AD1603" i="6" s="1"/>
  <c r="AC1963" i="6"/>
  <c r="AD1963" i="6" s="1"/>
  <c r="AC1116" i="6"/>
  <c r="AD1116" i="6" s="1"/>
  <c r="AC1043" i="6"/>
  <c r="AD1043" i="6" s="1"/>
  <c r="AC156" i="6"/>
  <c r="AD156" i="6" s="1"/>
  <c r="AC1250" i="6"/>
  <c r="AD1250" i="6" s="1"/>
  <c r="AC1982" i="6"/>
  <c r="AD1982" i="6" s="1"/>
  <c r="V168" i="6"/>
  <c r="AE168" i="6" s="1"/>
  <c r="T92" i="6"/>
  <c r="U92" i="6" s="1"/>
  <c r="T356" i="6"/>
  <c r="U356" i="6" s="1"/>
  <c r="T406" i="6"/>
  <c r="U406" i="6" s="1"/>
  <c r="T324" i="6"/>
  <c r="U324" i="6" s="1"/>
  <c r="T660" i="6"/>
  <c r="U660" i="6" s="1"/>
  <c r="T446" i="6"/>
  <c r="U446" i="6" s="1"/>
  <c r="T1084" i="6"/>
  <c r="U1084" i="6" s="1"/>
  <c r="T1996" i="6"/>
  <c r="U1996" i="6" s="1"/>
  <c r="AC230" i="6"/>
  <c r="AD230" i="6" s="1"/>
  <c r="AC356" i="6"/>
  <c r="AD356" i="6" s="1"/>
  <c r="AC1276" i="6"/>
  <c r="AD1276" i="6" s="1"/>
  <c r="AC1212" i="6"/>
  <c r="AD1212" i="6" s="1"/>
  <c r="W198" i="6"/>
  <c r="X198" i="6" s="1"/>
  <c r="W358" i="6"/>
  <c r="X358" i="6" s="1"/>
  <c r="V40" i="6"/>
  <c r="AE40" i="6" s="1"/>
  <c r="V406" i="6"/>
  <c r="AE406" i="6" s="1"/>
  <c r="V294" i="6"/>
  <c r="AE294" i="6" s="1"/>
  <c r="V284" i="6"/>
  <c r="AE284" i="6" s="1"/>
  <c r="V104" i="6"/>
  <c r="AE104" i="6" s="1"/>
  <c r="T104" i="6"/>
  <c r="U104" i="6" s="1"/>
  <c r="T860" i="6"/>
  <c r="U860" i="6" s="1"/>
  <c r="T1148" i="6"/>
  <c r="U1148" i="6" s="1"/>
  <c r="T478" i="6"/>
  <c r="U478" i="6" s="1"/>
  <c r="T1020" i="6"/>
  <c r="U1020" i="6" s="1"/>
  <c r="T1428" i="6"/>
  <c r="U1428" i="6" s="1"/>
  <c r="T1603" i="6"/>
  <c r="U1603" i="6" s="1"/>
  <c r="T819" i="6"/>
  <c r="U819" i="6" s="1"/>
  <c r="T232" i="6"/>
  <c r="U232" i="6" s="1"/>
  <c r="T628" i="6"/>
  <c r="U628" i="6" s="1"/>
  <c r="T388" i="6"/>
  <c r="U388" i="6" s="1"/>
  <c r="T1388" i="6"/>
  <c r="U1388" i="6" s="1"/>
  <c r="AC92" i="6"/>
  <c r="AD92" i="6" s="1"/>
  <c r="AC478" i="6"/>
  <c r="AD478" i="6" s="1"/>
  <c r="AC136" i="6"/>
  <c r="AD136" i="6" s="1"/>
  <c r="AC556" i="6"/>
  <c r="AD556" i="6" s="1"/>
  <c r="AC892" i="6"/>
  <c r="AD892" i="6" s="1"/>
  <c r="AC1244" i="6"/>
  <c r="AD1244" i="6" s="1"/>
  <c r="T200" i="6"/>
  <c r="U200" i="6" s="1"/>
  <c r="AC30" i="6"/>
  <c r="AD30" i="6" s="1"/>
  <c r="AC324" i="6"/>
  <c r="AD324" i="6" s="1"/>
  <c r="AC1428" i="6"/>
  <c r="AD1428" i="6" s="1"/>
  <c r="W8" i="6"/>
  <c r="X8" i="6" s="1"/>
  <c r="W168" i="6"/>
  <c r="X168" i="6" s="1"/>
  <c r="W1084" i="6"/>
  <c r="W94" i="6"/>
  <c r="X94" i="6" s="1"/>
  <c r="V1788" i="6"/>
  <c r="AE1788" i="6" s="1"/>
  <c r="V8" i="6"/>
  <c r="V1603" i="6"/>
  <c r="AE1603" i="6" s="1"/>
  <c r="V956" i="6"/>
  <c r="AE956" i="6" s="1"/>
  <c r="T166" i="6"/>
  <c r="U166" i="6" s="1"/>
  <c r="T284" i="6"/>
  <c r="U284" i="6" s="1"/>
  <c r="T524" i="6"/>
  <c r="U524" i="6" s="1"/>
  <c r="T934" i="6"/>
  <c r="U934" i="6" s="1"/>
  <c r="T1116" i="6"/>
  <c r="U1116" i="6" s="1"/>
  <c r="T1646" i="6"/>
  <c r="U1646" i="6" s="1"/>
  <c r="T1900" i="6"/>
  <c r="U1900" i="6" s="1"/>
  <c r="T966" i="6"/>
  <c r="U966" i="6" s="1"/>
  <c r="T1411" i="6"/>
  <c r="U1411" i="6" s="1"/>
  <c r="AC126" i="6"/>
  <c r="AD126" i="6" s="1"/>
  <c r="AC1860" i="6"/>
  <c r="AD1860" i="6" s="1"/>
  <c r="AC1714" i="6"/>
  <c r="AD1714" i="6" s="1"/>
  <c r="AC1742" i="6"/>
  <c r="AD1742" i="6" s="1"/>
  <c r="W326" i="6"/>
  <c r="X326" i="6" s="1"/>
  <c r="W294" i="6"/>
  <c r="X294" i="6" s="1"/>
  <c r="W126" i="6"/>
  <c r="X126" i="6" s="1"/>
  <c r="W1052" i="6"/>
  <c r="X1052" i="6" s="1"/>
  <c r="W166" i="6"/>
  <c r="X166" i="6" s="1"/>
  <c r="W828" i="6"/>
  <c r="X828" i="6" s="1"/>
  <c r="W1428" i="6"/>
  <c r="X1428" i="6" s="1"/>
  <c r="V2005" i="6"/>
  <c r="AE2005" i="6" s="1"/>
  <c r="V484" i="6"/>
  <c r="AE484" i="6" s="1"/>
  <c r="V166" i="6"/>
  <c r="AE166" i="6" s="1"/>
  <c r="V60" i="6"/>
  <c r="AE60" i="6" s="1"/>
  <c r="V828" i="6"/>
  <c r="AE828" i="6" s="1"/>
  <c r="V326" i="6"/>
  <c r="AE326" i="6" s="1"/>
  <c r="V1860" i="6"/>
  <c r="AE1860" i="6" s="1"/>
  <c r="V1900" i="6"/>
  <c r="AE1900" i="6" s="1"/>
  <c r="V1084" i="6"/>
  <c r="AE1084" i="6" s="1"/>
  <c r="V1414" i="6"/>
  <c r="AE1414" i="6" s="1"/>
  <c r="T2005" i="6"/>
  <c r="U2005" i="6" s="1"/>
  <c r="T694" i="6"/>
  <c r="U694" i="6" s="1"/>
  <c r="T1739" i="6"/>
  <c r="U1739" i="6" s="1"/>
  <c r="T168" i="6"/>
  <c r="U168" i="6" s="1"/>
  <c r="T828" i="6"/>
  <c r="U828" i="6" s="1"/>
  <c r="T877" i="6"/>
  <c r="U877" i="6" s="1"/>
  <c r="T1147" i="6"/>
  <c r="U1147" i="6" s="1"/>
  <c r="Y1418" i="6"/>
  <c r="Z1418" i="6" s="1"/>
  <c r="Y1610" i="6"/>
  <c r="Z1610" i="6" s="1"/>
  <c r="Y1119" i="6"/>
  <c r="Z1119" i="6" s="1"/>
  <c r="Y1914" i="6"/>
  <c r="Z1914" i="6" s="1"/>
  <c r="W1385" i="6"/>
  <c r="X1385" i="6" s="1"/>
  <c r="W1333" i="6"/>
  <c r="X1333" i="6" s="1"/>
  <c r="AB469" i="6"/>
  <c r="AB321" i="6"/>
  <c r="AB55" i="6"/>
  <c r="AB1459" i="6"/>
  <c r="AB431" i="6"/>
  <c r="Y55" i="6"/>
  <c r="Z55" i="6" s="1"/>
  <c r="Y951" i="6"/>
  <c r="Z951" i="6" s="1"/>
  <c r="Y1683" i="6"/>
  <c r="Z1683" i="6" s="1"/>
  <c r="Y991" i="6"/>
  <c r="Z991" i="6" s="1"/>
  <c r="W659" i="6"/>
  <c r="X659" i="6" s="1"/>
  <c r="V951" i="6"/>
  <c r="AE951" i="6" s="1"/>
  <c r="AB755" i="6"/>
  <c r="AB137" i="6"/>
  <c r="AB410" i="6"/>
  <c r="AB231" i="6"/>
  <c r="AB295" i="6"/>
  <c r="AB151" i="6"/>
  <c r="AB173" i="6"/>
  <c r="AB578" i="6"/>
  <c r="AB591" i="6"/>
  <c r="AB499" i="6"/>
  <c r="AB391" i="6"/>
  <c r="AB1666" i="6"/>
  <c r="AB1343" i="6"/>
  <c r="AB1469" i="6"/>
  <c r="AB501" i="6"/>
  <c r="AB1935" i="6"/>
  <c r="Y231" i="6"/>
  <c r="Z231" i="6" s="1"/>
  <c r="Y1731" i="6"/>
  <c r="Z1731" i="6" s="1"/>
  <c r="W137" i="6"/>
  <c r="X137" i="6" s="1"/>
  <c r="V348" i="6"/>
  <c r="AE348" i="6" s="1"/>
  <c r="V1647" i="6"/>
  <c r="AE1647" i="6" s="1"/>
  <c r="V1226" i="6"/>
  <c r="AE1226" i="6" s="1"/>
  <c r="T438" i="6"/>
  <c r="U438" i="6" s="1"/>
  <c r="AC802" i="6"/>
  <c r="AD802" i="6" s="1"/>
  <c r="AC1108" i="6"/>
  <c r="AD1108" i="6" s="1"/>
  <c r="AB709" i="6"/>
  <c r="AB242" i="6"/>
  <c r="AB1757" i="6"/>
  <c r="AB179" i="6"/>
  <c r="AB257" i="6"/>
  <c r="AB210" i="6"/>
  <c r="AB677" i="6"/>
  <c r="AB893" i="6"/>
  <c r="AB1189" i="6"/>
  <c r="AB946" i="6"/>
  <c r="AB727" i="6"/>
  <c r="AB1243" i="6"/>
  <c r="AB1373" i="6"/>
  <c r="AB1783" i="6"/>
  <c r="AB275" i="6"/>
  <c r="AB467" i="6"/>
  <c r="AB178" i="6"/>
  <c r="Y855" i="6"/>
  <c r="Z855" i="6" s="1"/>
  <c r="Y1551" i="6"/>
  <c r="Z1551" i="6" s="1"/>
  <c r="V84" i="6"/>
  <c r="AE84" i="6" s="1"/>
  <c r="V1683" i="6"/>
  <c r="AE1683" i="6" s="1"/>
  <c r="AC884" i="6"/>
  <c r="AD884" i="6" s="1"/>
  <c r="AB33" i="6"/>
  <c r="AB10" i="6"/>
  <c r="Y1373" i="6"/>
  <c r="Z1373" i="6" s="1"/>
  <c r="W951" i="6"/>
  <c r="X951" i="6" s="1"/>
  <c r="V695" i="6"/>
  <c r="AE695" i="6" s="1"/>
  <c r="Y1754" i="6"/>
  <c r="Z1754" i="6" s="1"/>
  <c r="V141" i="6"/>
  <c r="AE141" i="6" s="1"/>
  <c r="AC1731" i="6"/>
  <c r="AD1731" i="6" s="1"/>
  <c r="Y893" i="6"/>
  <c r="Z893" i="6" s="1"/>
  <c r="Y1819" i="6"/>
  <c r="Z1819" i="6" s="1"/>
  <c r="Y1223" i="6"/>
  <c r="Z1223" i="6" s="1"/>
  <c r="W257" i="6"/>
  <c r="X257" i="6" s="1"/>
  <c r="W55" i="6"/>
  <c r="X55" i="6" s="1"/>
  <c r="W855" i="6"/>
  <c r="X855" i="6" s="1"/>
  <c r="V1551" i="6"/>
  <c r="AE1551" i="6" s="1"/>
  <c r="Y89" i="6"/>
  <c r="Z89" i="6" s="1"/>
  <c r="W39" i="6"/>
  <c r="X39" i="6" s="1"/>
  <c r="Y153" i="6"/>
  <c r="Z153" i="6" s="1"/>
  <c r="T273" i="6"/>
  <c r="U273" i="6" s="1"/>
  <c r="T121" i="6"/>
  <c r="U121" i="6" s="1"/>
  <c r="T89" i="6"/>
  <c r="U89" i="6" s="1"/>
  <c r="Y49" i="6"/>
  <c r="Z49" i="6" s="1"/>
  <c r="W1666" i="6"/>
  <c r="X1666" i="6" s="1"/>
  <c r="Y65" i="6"/>
  <c r="Z65" i="6" s="1"/>
  <c r="Y309" i="6"/>
  <c r="Z309" i="6" s="1"/>
  <c r="Y1055" i="6"/>
  <c r="Z1055" i="6" s="1"/>
  <c r="W339" i="6"/>
  <c r="X339" i="6" s="1"/>
  <c r="W173" i="6"/>
  <c r="X173" i="6" s="1"/>
  <c r="W115" i="6"/>
  <c r="X115" i="6" s="1"/>
  <c r="W467" i="6"/>
  <c r="X467" i="6" s="1"/>
  <c r="W1459" i="6"/>
  <c r="X1459" i="6" s="1"/>
  <c r="Y242" i="6"/>
  <c r="Z242" i="6" s="1"/>
  <c r="Y1274" i="6"/>
  <c r="Z1274" i="6" s="1"/>
  <c r="Y499" i="6"/>
  <c r="Z499" i="6" s="1"/>
  <c r="Y33" i="6"/>
  <c r="Z33" i="6" s="1"/>
  <c r="Y1410" i="6"/>
  <c r="Z1410" i="6" s="1"/>
  <c r="V1783" i="6"/>
  <c r="AE1783" i="6" s="1"/>
  <c r="Y1757" i="6"/>
  <c r="Z1757" i="6" s="1"/>
  <c r="Y169" i="6"/>
  <c r="Z169" i="6" s="1"/>
  <c r="W231" i="6"/>
  <c r="X231" i="6" s="1"/>
  <c r="T178" i="6"/>
  <c r="U178" i="6" s="1"/>
  <c r="W410" i="6"/>
  <c r="X410" i="6" s="1"/>
  <c r="Y1430" i="6"/>
  <c r="Z1430" i="6" s="1"/>
  <c r="Y1515" i="6"/>
  <c r="Z1515" i="6" s="1"/>
  <c r="AC23" i="6"/>
  <c r="AD23" i="6" s="1"/>
  <c r="W23" i="6"/>
  <c r="X23" i="6" s="1"/>
  <c r="T87" i="6"/>
  <c r="U87" i="6" s="1"/>
  <c r="V87" i="6"/>
  <c r="AE87" i="6" s="1"/>
  <c r="W87" i="6"/>
  <c r="X87" i="6" s="1"/>
  <c r="AC119" i="6"/>
  <c r="AD119" i="6" s="1"/>
  <c r="Y119" i="6"/>
  <c r="Z119" i="6" s="1"/>
  <c r="T209" i="6"/>
  <c r="U209" i="6" s="1"/>
  <c r="Y209" i="6"/>
  <c r="Z209" i="6" s="1"/>
  <c r="AC289" i="6"/>
  <c r="AD289" i="6" s="1"/>
  <c r="W289" i="6"/>
  <c r="X289" i="6" s="1"/>
  <c r="Y289" i="6"/>
  <c r="Z289" i="6" s="1"/>
  <c r="AC321" i="6"/>
  <c r="AD321" i="6" s="1"/>
  <c r="Y321" i="6"/>
  <c r="Z321" i="6" s="1"/>
  <c r="AC42" i="6"/>
  <c r="AD42" i="6" s="1"/>
  <c r="Y42" i="6"/>
  <c r="Z42" i="6" s="1"/>
  <c r="W42" i="6"/>
  <c r="X42" i="6" s="1"/>
  <c r="AC74" i="6"/>
  <c r="AD74" i="6" s="1"/>
  <c r="W74" i="6"/>
  <c r="X74" i="6" s="1"/>
  <c r="T74" i="6"/>
  <c r="U74" i="6" s="1"/>
  <c r="AC106" i="6"/>
  <c r="AD106" i="6" s="1"/>
  <c r="W106" i="6"/>
  <c r="X106" i="6" s="1"/>
  <c r="Y106" i="6"/>
  <c r="Z106" i="6" s="1"/>
  <c r="V146" i="6"/>
  <c r="AE146" i="6" s="1"/>
  <c r="W146" i="6"/>
  <c r="X146" i="6" s="1"/>
  <c r="Y146" i="6"/>
  <c r="Z146" i="6" s="1"/>
  <c r="AC274" i="6"/>
  <c r="AD274" i="6" s="1"/>
  <c r="Y274" i="6"/>
  <c r="Z274" i="6" s="1"/>
  <c r="AC314" i="6"/>
  <c r="AD314" i="6" s="1"/>
  <c r="W314" i="6"/>
  <c r="X314" i="6" s="1"/>
  <c r="Y314" i="6"/>
  <c r="Z314" i="6" s="1"/>
  <c r="AC346" i="6"/>
  <c r="AD346" i="6" s="1"/>
  <c r="W346" i="6"/>
  <c r="X346" i="6" s="1"/>
  <c r="Y346" i="6"/>
  <c r="Z346" i="6" s="1"/>
  <c r="V378" i="6"/>
  <c r="AE378" i="6" s="1"/>
  <c r="W378" i="6"/>
  <c r="X378" i="6" s="1"/>
  <c r="AC442" i="6"/>
  <c r="AD442" i="6" s="1"/>
  <c r="V442" i="6"/>
  <c r="AE442" i="6" s="1"/>
  <c r="W474" i="6"/>
  <c r="X474" i="6" s="1"/>
  <c r="Y474" i="6"/>
  <c r="Z474" i="6" s="1"/>
  <c r="V506" i="6"/>
  <c r="AE506" i="6" s="1"/>
  <c r="Y506" i="6"/>
  <c r="Z506" i="6" s="1"/>
  <c r="W506" i="6"/>
  <c r="X506" i="6" s="1"/>
  <c r="T19" i="6"/>
  <c r="U19" i="6" s="1"/>
  <c r="Y19" i="6"/>
  <c r="Z19" i="6" s="1"/>
  <c r="T51" i="6"/>
  <c r="U51" i="6" s="1"/>
  <c r="Y51" i="6"/>
  <c r="Z51" i="6" s="1"/>
  <c r="AC83" i="6"/>
  <c r="AD83" i="6" s="1"/>
  <c r="T83" i="6"/>
  <c r="U83" i="6" s="1"/>
  <c r="Y83" i="6"/>
  <c r="Z83" i="6" s="1"/>
  <c r="T147" i="6"/>
  <c r="U147" i="6" s="1"/>
  <c r="W147" i="6"/>
  <c r="X147" i="6" s="1"/>
  <c r="T211" i="6"/>
  <c r="U211" i="6" s="1"/>
  <c r="W211" i="6"/>
  <c r="X211" i="6" s="1"/>
  <c r="AC243" i="6"/>
  <c r="AD243" i="6" s="1"/>
  <c r="W243" i="6"/>
  <c r="X243" i="6" s="1"/>
  <c r="AC371" i="6"/>
  <c r="AD371" i="6" s="1"/>
  <c r="T371" i="6"/>
  <c r="U371" i="6" s="1"/>
  <c r="T403" i="6"/>
  <c r="U403" i="6" s="1"/>
  <c r="W403" i="6"/>
  <c r="X403" i="6" s="1"/>
  <c r="Y403" i="6"/>
  <c r="Z403" i="6" s="1"/>
  <c r="W435" i="6"/>
  <c r="X435" i="6" s="1"/>
  <c r="Y435" i="6"/>
  <c r="Z435" i="6" s="1"/>
  <c r="AC531" i="6"/>
  <c r="AD531" i="6" s="1"/>
  <c r="V531" i="6"/>
  <c r="AE531" i="6" s="1"/>
  <c r="W595" i="6"/>
  <c r="X595" i="6" s="1"/>
  <c r="Y595" i="6"/>
  <c r="Z595" i="6" s="1"/>
  <c r="AC627" i="6"/>
  <c r="AD627" i="6" s="1"/>
  <c r="Y627" i="6"/>
  <c r="Z627" i="6" s="1"/>
  <c r="AC691" i="6"/>
  <c r="AD691" i="6" s="1"/>
  <c r="W691" i="6"/>
  <c r="X691" i="6" s="1"/>
  <c r="T723" i="6"/>
  <c r="U723" i="6" s="1"/>
  <c r="AC723" i="6"/>
  <c r="AD723" i="6" s="1"/>
  <c r="W723" i="6"/>
  <c r="V787" i="6"/>
  <c r="AE787" i="6" s="1"/>
  <c r="W787" i="6"/>
  <c r="X787" i="6" s="1"/>
  <c r="Y787" i="6"/>
  <c r="Z787" i="6" s="1"/>
  <c r="AC2029" i="6"/>
  <c r="AD2029" i="6" s="1"/>
  <c r="W2029" i="6"/>
  <c r="X2029" i="6" s="1"/>
  <c r="V2029" i="6"/>
  <c r="AE2029" i="6" s="1"/>
  <c r="T2029" i="6"/>
  <c r="U2029" i="6" s="1"/>
  <c r="AC37" i="6"/>
  <c r="AD37" i="6" s="1"/>
  <c r="V37" i="6"/>
  <c r="AE37" i="6" s="1"/>
  <c r="Y37" i="6"/>
  <c r="Z37" i="6" s="1"/>
  <c r="AC69" i="6"/>
  <c r="AD69" i="6" s="1"/>
  <c r="V69" i="6"/>
  <c r="AE69" i="6" s="1"/>
  <c r="T69" i="6"/>
  <c r="U69" i="6" s="1"/>
  <c r="AC101" i="6"/>
  <c r="AD101" i="6" s="1"/>
  <c r="W101" i="6"/>
  <c r="X101" i="6" s="1"/>
  <c r="Y101" i="6"/>
  <c r="Z101" i="6" s="1"/>
  <c r="AC141" i="6"/>
  <c r="AD141" i="6" s="1"/>
  <c r="W141" i="6"/>
  <c r="AC205" i="6"/>
  <c r="AD205" i="6" s="1"/>
  <c r="W205" i="6"/>
  <c r="X205" i="6" s="1"/>
  <c r="V245" i="6"/>
  <c r="AE245" i="6" s="1"/>
  <c r="Y245" i="6"/>
  <c r="Z245" i="6" s="1"/>
  <c r="W245" i="6"/>
  <c r="X245" i="6" s="1"/>
  <c r="T277" i="6"/>
  <c r="U277" i="6" s="1"/>
  <c r="W277" i="6"/>
  <c r="X277" i="6" s="1"/>
  <c r="T309" i="6"/>
  <c r="U309" i="6" s="1"/>
  <c r="V309" i="6"/>
  <c r="AE309" i="6" s="1"/>
  <c r="W341" i="6"/>
  <c r="X341" i="6" s="1"/>
  <c r="T341" i="6"/>
  <c r="U341" i="6" s="1"/>
  <c r="Y341" i="6"/>
  <c r="Z341" i="6" s="1"/>
  <c r="T373" i="6"/>
  <c r="U373" i="6" s="1"/>
  <c r="Y373" i="6"/>
  <c r="Z373" i="6" s="1"/>
  <c r="AC373" i="6"/>
  <c r="AD373" i="6" s="1"/>
  <c r="V405" i="6"/>
  <c r="AE405" i="6" s="1"/>
  <c r="AC405" i="6"/>
  <c r="AD405" i="6" s="1"/>
  <c r="Y405" i="6"/>
  <c r="Z405" i="6" s="1"/>
  <c r="W405" i="6"/>
  <c r="X405" i="6" s="1"/>
  <c r="T437" i="6"/>
  <c r="U437" i="6" s="1"/>
  <c r="Y437" i="6"/>
  <c r="Z437" i="6" s="1"/>
  <c r="W437" i="6"/>
  <c r="X437" i="6" s="1"/>
  <c r="V469" i="6"/>
  <c r="AE469" i="6" s="1"/>
  <c r="AC469" i="6"/>
  <c r="AD469" i="6" s="1"/>
  <c r="W469" i="6"/>
  <c r="X469" i="6" s="1"/>
  <c r="T501" i="6"/>
  <c r="U501" i="6" s="1"/>
  <c r="Y501" i="6"/>
  <c r="Z501" i="6" s="1"/>
  <c r="T533" i="6"/>
  <c r="U533" i="6" s="1"/>
  <c r="W533" i="6"/>
  <c r="X533" i="6" s="1"/>
  <c r="V565" i="6"/>
  <c r="AE565" i="6" s="1"/>
  <c r="Y565" i="6"/>
  <c r="Z565" i="6" s="1"/>
  <c r="W605" i="6"/>
  <c r="X605" i="6" s="1"/>
  <c r="Y605" i="6"/>
  <c r="Z605" i="6" s="1"/>
  <c r="AC645" i="6"/>
  <c r="AD645" i="6" s="1"/>
  <c r="W645" i="6"/>
  <c r="X645" i="6" s="1"/>
  <c r="V645" i="6"/>
  <c r="AE645" i="6" s="1"/>
  <c r="AC709" i="6"/>
  <c r="AD709" i="6" s="1"/>
  <c r="V709" i="6"/>
  <c r="AE709" i="6" s="1"/>
  <c r="T709" i="6"/>
  <c r="U709" i="6" s="1"/>
  <c r="W709" i="6"/>
  <c r="W741" i="6"/>
  <c r="X741" i="6" s="1"/>
  <c r="V741" i="6"/>
  <c r="AE741" i="6" s="1"/>
  <c r="Y741" i="6"/>
  <c r="Z741" i="6" s="1"/>
  <c r="W781" i="6"/>
  <c r="X781" i="6" s="1"/>
  <c r="V781" i="6"/>
  <c r="AE781" i="6" s="1"/>
  <c r="Y781" i="6"/>
  <c r="Z781" i="6" s="1"/>
  <c r="W821" i="6"/>
  <c r="X821" i="6" s="1"/>
  <c r="Y821" i="6"/>
  <c r="Z821" i="6" s="1"/>
  <c r="AC957" i="6"/>
  <c r="AD957" i="6" s="1"/>
  <c r="W957" i="6"/>
  <c r="X957" i="6" s="1"/>
  <c r="Y957" i="6"/>
  <c r="Z957" i="6" s="1"/>
  <c r="T997" i="6"/>
  <c r="U997" i="6" s="1"/>
  <c r="W997" i="6"/>
  <c r="X997" i="6" s="1"/>
  <c r="Y997" i="6"/>
  <c r="Z997" i="6" s="1"/>
  <c r="Y1029" i="6"/>
  <c r="Z1029" i="6" s="1"/>
  <c r="V1029" i="6"/>
  <c r="AE1029" i="6" s="1"/>
  <c r="AC1125" i="6"/>
  <c r="AD1125" i="6" s="1"/>
  <c r="W1125" i="6"/>
  <c r="X1125" i="6" s="1"/>
  <c r="Y1125" i="6"/>
  <c r="Z1125" i="6" s="1"/>
  <c r="V1157" i="6"/>
  <c r="AE1157" i="6" s="1"/>
  <c r="Y1157" i="6"/>
  <c r="Z1157" i="6" s="1"/>
  <c r="W1157" i="6"/>
  <c r="X1157" i="6" s="1"/>
  <c r="Y1189" i="6"/>
  <c r="Z1189" i="6" s="1"/>
  <c r="W1189" i="6"/>
  <c r="X1189" i="6" s="1"/>
  <c r="W1229" i="6"/>
  <c r="X1229" i="6" s="1"/>
  <c r="Y1229" i="6"/>
  <c r="Z1229" i="6" s="1"/>
  <c r="T1301" i="6"/>
  <c r="U1301" i="6" s="1"/>
  <c r="V1301" i="6"/>
  <c r="AE1301" i="6" s="1"/>
  <c r="W1405" i="6"/>
  <c r="X1405" i="6" s="1"/>
  <c r="Y1405" i="6"/>
  <c r="Z1405" i="6" s="1"/>
  <c r="AC1437" i="6"/>
  <c r="AD1437" i="6" s="1"/>
  <c r="W1437" i="6"/>
  <c r="X1437" i="6" s="1"/>
  <c r="W1469" i="6"/>
  <c r="X1469" i="6" s="1"/>
  <c r="Y1469" i="6"/>
  <c r="Z1469" i="6" s="1"/>
  <c r="V1525" i="6"/>
  <c r="AE1525" i="6" s="1"/>
  <c r="W1525" i="6"/>
  <c r="X1525" i="6" s="1"/>
  <c r="AC1573" i="6"/>
  <c r="AD1573" i="6" s="1"/>
  <c r="Y1573" i="6"/>
  <c r="Z1573" i="6" s="1"/>
  <c r="W1669" i="6"/>
  <c r="X1669" i="6" s="1"/>
  <c r="V1669" i="6"/>
  <c r="AE1669" i="6" s="1"/>
  <c r="AC1709" i="6"/>
  <c r="AD1709" i="6" s="1"/>
  <c r="V1709" i="6"/>
  <c r="AE1709" i="6" s="1"/>
  <c r="W1709" i="6"/>
  <c r="X1709" i="6" s="1"/>
  <c r="AC1805" i="6"/>
  <c r="AD1805" i="6" s="1"/>
  <c r="Y1805" i="6"/>
  <c r="Z1805" i="6" s="1"/>
  <c r="V1845" i="6"/>
  <c r="AE1845" i="6" s="1"/>
  <c r="W1845" i="6"/>
  <c r="X1845" i="6" s="1"/>
  <c r="AC1845" i="6"/>
  <c r="AD1845" i="6" s="1"/>
  <c r="AC1893" i="6"/>
  <c r="AD1893" i="6" s="1"/>
  <c r="T1893" i="6"/>
  <c r="U1893" i="6" s="1"/>
  <c r="Y1893" i="6"/>
  <c r="Z1893" i="6" s="1"/>
  <c r="W1893" i="6"/>
  <c r="X1893" i="6" s="1"/>
  <c r="V1941" i="6"/>
  <c r="AE1941" i="6" s="1"/>
  <c r="W1941" i="6"/>
  <c r="X1941" i="6" s="1"/>
  <c r="Y1941" i="6"/>
  <c r="Z1941" i="6" s="1"/>
  <c r="AC1989" i="6"/>
  <c r="AD1989" i="6" s="1"/>
  <c r="W1989" i="6"/>
  <c r="X1989" i="6" s="1"/>
  <c r="AC946" i="6"/>
  <c r="AD946" i="6" s="1"/>
  <c r="V946" i="6"/>
  <c r="AE946" i="6" s="1"/>
  <c r="Y946" i="6"/>
  <c r="Z946" i="6" s="1"/>
  <c r="W1018" i="6"/>
  <c r="X1018" i="6" s="1"/>
  <c r="V1018" i="6"/>
  <c r="AE1018" i="6" s="1"/>
  <c r="T1338" i="6"/>
  <c r="U1338" i="6" s="1"/>
  <c r="W1338" i="6"/>
  <c r="X1338" i="6" s="1"/>
  <c r="Y1338" i="6"/>
  <c r="Z1338" i="6" s="1"/>
  <c r="T1490" i="6"/>
  <c r="U1490" i="6" s="1"/>
  <c r="Y1490" i="6"/>
  <c r="Z1490" i="6" s="1"/>
  <c r="AC1922" i="6"/>
  <c r="AD1922" i="6" s="1"/>
  <c r="V1922" i="6"/>
  <c r="AE1922" i="6" s="1"/>
  <c r="W1922" i="6"/>
  <c r="X1922" i="6" s="1"/>
  <c r="Y1922" i="6"/>
  <c r="Z1922" i="6" s="1"/>
  <c r="V899" i="6"/>
  <c r="AE899" i="6" s="1"/>
  <c r="W899" i="6"/>
  <c r="X899" i="6" s="1"/>
  <c r="T1027" i="6"/>
  <c r="U1027" i="6" s="1"/>
  <c r="W1027" i="6"/>
  <c r="X1027" i="6" s="1"/>
  <c r="Y1027" i="6"/>
  <c r="Z1027" i="6" s="1"/>
  <c r="T1195" i="6"/>
  <c r="U1195" i="6" s="1"/>
  <c r="W1195" i="6"/>
  <c r="X1195" i="6" s="1"/>
  <c r="V1195" i="6"/>
  <c r="AE1195" i="6" s="1"/>
  <c r="Y1195" i="6"/>
  <c r="Z1195" i="6" s="1"/>
  <c r="W1259" i="6"/>
  <c r="X1259" i="6" s="1"/>
  <c r="Y1259" i="6"/>
  <c r="Z1259" i="6" s="1"/>
  <c r="AC1947" i="6"/>
  <c r="AD1947" i="6" s="1"/>
  <c r="W1947" i="6"/>
  <c r="X1947" i="6" s="1"/>
  <c r="Y1947" i="6"/>
  <c r="Z1947" i="6" s="1"/>
  <c r="AC167" i="6"/>
  <c r="AD167" i="6" s="1"/>
  <c r="W167" i="6"/>
  <c r="X167" i="6" s="1"/>
  <c r="V167" i="6"/>
  <c r="AE167" i="6" s="1"/>
  <c r="AC199" i="6"/>
  <c r="AD199" i="6" s="1"/>
  <c r="W199" i="6"/>
  <c r="X199" i="6" s="1"/>
  <c r="V199" i="6"/>
  <c r="AE199" i="6" s="1"/>
  <c r="T359" i="6"/>
  <c r="U359" i="6" s="1"/>
  <c r="W359" i="6"/>
  <c r="X359" i="6" s="1"/>
  <c r="W391" i="6"/>
  <c r="X391" i="6" s="1"/>
  <c r="Y391" i="6"/>
  <c r="Z391" i="6" s="1"/>
  <c r="W431" i="6"/>
  <c r="X431" i="6" s="1"/>
  <c r="Y431" i="6"/>
  <c r="Z431" i="6" s="1"/>
  <c r="Y463" i="6"/>
  <c r="Z463" i="6" s="1"/>
  <c r="V463" i="6"/>
  <c r="AE463" i="6" s="1"/>
  <c r="AC495" i="6"/>
  <c r="AD495" i="6" s="1"/>
  <c r="W495" i="6"/>
  <c r="X495" i="6" s="1"/>
  <c r="V527" i="6"/>
  <c r="AE527" i="6" s="1"/>
  <c r="W527" i="6"/>
  <c r="X527" i="6" s="1"/>
  <c r="AC559" i="6"/>
  <c r="AD559" i="6" s="1"/>
  <c r="V559" i="6"/>
  <c r="AE559" i="6" s="1"/>
  <c r="W559" i="6"/>
  <c r="Y559" i="6"/>
  <c r="Z559" i="6" s="1"/>
  <c r="AC591" i="6"/>
  <c r="AD591" i="6" s="1"/>
  <c r="Y591" i="6"/>
  <c r="Z591" i="6" s="1"/>
  <c r="V623" i="6"/>
  <c r="AE623" i="6" s="1"/>
  <c r="Y623" i="6"/>
  <c r="Z623" i="6" s="1"/>
  <c r="T695" i="6"/>
  <c r="U695" i="6" s="1"/>
  <c r="W695" i="6"/>
  <c r="X695" i="6" s="1"/>
  <c r="AC727" i="6"/>
  <c r="AD727" i="6" s="1"/>
  <c r="W727" i="6"/>
  <c r="X727" i="6" s="1"/>
  <c r="V727" i="6"/>
  <c r="AE727" i="6" s="1"/>
  <c r="W759" i="6"/>
  <c r="X759" i="6" s="1"/>
  <c r="Y759" i="6"/>
  <c r="Z759" i="6" s="1"/>
  <c r="T791" i="6"/>
  <c r="U791" i="6" s="1"/>
  <c r="V791" i="6"/>
  <c r="AE791" i="6" s="1"/>
  <c r="Y791" i="6"/>
  <c r="Z791" i="6" s="1"/>
  <c r="T823" i="6"/>
  <c r="U823" i="6" s="1"/>
  <c r="V823" i="6"/>
  <c r="AE823" i="6" s="1"/>
  <c r="AC887" i="6"/>
  <c r="AD887" i="6" s="1"/>
  <c r="V887" i="6"/>
  <c r="AE887" i="6" s="1"/>
  <c r="W887" i="6"/>
  <c r="X887" i="6" s="1"/>
  <c r="T887" i="6"/>
  <c r="U887" i="6" s="1"/>
  <c r="V919" i="6"/>
  <c r="AE919" i="6" s="1"/>
  <c r="W919" i="6"/>
  <c r="X919" i="6" s="1"/>
  <c r="Y919" i="6"/>
  <c r="Z919" i="6" s="1"/>
  <c r="V1023" i="6"/>
  <c r="AE1023" i="6" s="1"/>
  <c r="W1023" i="6"/>
  <c r="X1023" i="6" s="1"/>
  <c r="Y1023" i="6"/>
  <c r="Z1023" i="6" s="1"/>
  <c r="T1159" i="6"/>
  <c r="U1159" i="6" s="1"/>
  <c r="V1159" i="6"/>
  <c r="AE1159" i="6" s="1"/>
  <c r="V1191" i="6"/>
  <c r="AE1191" i="6" s="1"/>
  <c r="W1191" i="6"/>
  <c r="X1191" i="6" s="1"/>
  <c r="Y1191" i="6"/>
  <c r="Z1191" i="6" s="1"/>
  <c r="AC1303" i="6"/>
  <c r="AD1303" i="6" s="1"/>
  <c r="T1303" i="6"/>
  <c r="U1303" i="6" s="1"/>
  <c r="V1303" i="6"/>
  <c r="AE1303" i="6" s="1"/>
  <c r="Y1303" i="6"/>
  <c r="Z1303" i="6" s="1"/>
  <c r="Y1343" i="6"/>
  <c r="Z1343" i="6" s="1"/>
  <c r="V1343" i="6"/>
  <c r="AE1343" i="6" s="1"/>
  <c r="T1391" i="6"/>
  <c r="U1391" i="6" s="1"/>
  <c r="V1391" i="6"/>
  <c r="AE1391" i="6" s="1"/>
  <c r="W1391" i="6"/>
  <c r="X1391" i="6" s="1"/>
  <c r="W1439" i="6"/>
  <c r="X1439" i="6" s="1"/>
  <c r="Y1439" i="6"/>
  <c r="Z1439" i="6" s="1"/>
  <c r="T1511" i="6"/>
  <c r="U1511" i="6" s="1"/>
  <c r="V1511" i="6"/>
  <c r="AE1511" i="6" s="1"/>
  <c r="AC1511" i="6"/>
  <c r="AD1511" i="6" s="1"/>
  <c r="W1511" i="6"/>
  <c r="X1511" i="6" s="1"/>
  <c r="W1583" i="6"/>
  <c r="X1583" i="6" s="1"/>
  <c r="Y1583" i="6"/>
  <c r="Z1583" i="6" s="1"/>
  <c r="W1615" i="6"/>
  <c r="X1615" i="6" s="1"/>
  <c r="T1615" i="6"/>
  <c r="U1615" i="6" s="1"/>
  <c r="Y1615" i="6"/>
  <c r="Z1615" i="6" s="1"/>
  <c r="T1647" i="6"/>
  <c r="U1647" i="6" s="1"/>
  <c r="Y1647" i="6"/>
  <c r="Z1647" i="6" s="1"/>
  <c r="AC1719" i="6"/>
  <c r="AD1719" i="6" s="1"/>
  <c r="W1719" i="6"/>
  <c r="X1719" i="6" s="1"/>
  <c r="Y1719" i="6"/>
  <c r="Z1719" i="6" s="1"/>
  <c r="AC1751" i="6"/>
  <c r="AD1751" i="6" s="1"/>
  <c r="W1751" i="6"/>
  <c r="X1751" i="6" s="1"/>
  <c r="Y1751" i="6"/>
  <c r="Z1751" i="6" s="1"/>
  <c r="T1839" i="6"/>
  <c r="U1839" i="6" s="1"/>
  <c r="V1839" i="6"/>
  <c r="AE1839" i="6" s="1"/>
  <c r="W1839" i="6"/>
  <c r="X1839" i="6" s="1"/>
  <c r="V1887" i="6"/>
  <c r="AE1887" i="6" s="1"/>
  <c r="Y1887" i="6"/>
  <c r="Z1887" i="6" s="1"/>
  <c r="V1935" i="6"/>
  <c r="AE1935" i="6" s="1"/>
  <c r="W1935" i="6"/>
  <c r="X1935" i="6" s="1"/>
  <c r="W1983" i="6"/>
  <c r="X1983" i="6" s="1"/>
  <c r="Y1983" i="6"/>
  <c r="Z1983" i="6" s="1"/>
  <c r="Y634" i="6"/>
  <c r="Z634" i="6" s="1"/>
  <c r="W634" i="6"/>
  <c r="X634" i="6" s="1"/>
  <c r="AC898" i="6"/>
  <c r="AD898" i="6" s="1"/>
  <c r="W898" i="6"/>
  <c r="X898" i="6" s="1"/>
  <c r="V898" i="6"/>
  <c r="AE898" i="6" s="1"/>
  <c r="W954" i="6"/>
  <c r="X954" i="6" s="1"/>
  <c r="Y954" i="6"/>
  <c r="Z954" i="6" s="1"/>
  <c r="T1034" i="6"/>
  <c r="U1034" i="6" s="1"/>
  <c r="V1034" i="6"/>
  <c r="AE1034" i="6" s="1"/>
  <c r="W1034" i="6"/>
  <c r="X1034" i="6" s="1"/>
  <c r="AC1346" i="6"/>
  <c r="AD1346" i="6" s="1"/>
  <c r="V1346" i="6"/>
  <c r="AE1346" i="6" s="1"/>
  <c r="W1346" i="6"/>
  <c r="X1346" i="6" s="1"/>
  <c r="Y1346" i="6"/>
  <c r="Z1346" i="6" s="1"/>
  <c r="T1418" i="6"/>
  <c r="U1418" i="6" s="1"/>
  <c r="W1418" i="6"/>
  <c r="X1418" i="6" s="1"/>
  <c r="AC1890" i="6"/>
  <c r="AD1890" i="6" s="1"/>
  <c r="V1890" i="6"/>
  <c r="AE1890" i="6" s="1"/>
  <c r="W1890" i="6"/>
  <c r="X1890" i="6" s="1"/>
  <c r="T1890" i="6"/>
  <c r="U1890" i="6" s="1"/>
  <c r="V827" i="6"/>
  <c r="AE827" i="6" s="1"/>
  <c r="Y827" i="6"/>
  <c r="Z827" i="6" s="1"/>
  <c r="V891" i="6"/>
  <c r="AE891" i="6" s="1"/>
  <c r="W891" i="6"/>
  <c r="X891" i="6" s="1"/>
  <c r="Y891" i="6"/>
  <c r="Z891" i="6" s="1"/>
  <c r="AC995" i="6"/>
  <c r="AD995" i="6" s="1"/>
  <c r="V995" i="6"/>
  <c r="AE995" i="6" s="1"/>
  <c r="Y995" i="6"/>
  <c r="Z995" i="6" s="1"/>
  <c r="T1323" i="6"/>
  <c r="U1323" i="6" s="1"/>
  <c r="W1323" i="6"/>
  <c r="X1323" i="6" s="1"/>
  <c r="Y1323" i="6"/>
  <c r="Z1323" i="6" s="1"/>
  <c r="V1323" i="6"/>
  <c r="AE1323" i="6" s="1"/>
  <c r="V1443" i="6"/>
  <c r="AE1443" i="6" s="1"/>
  <c r="Y1443" i="6"/>
  <c r="Z1443" i="6" s="1"/>
  <c r="AC721" i="6"/>
  <c r="AD721" i="6" s="1"/>
  <c r="V721" i="6"/>
  <c r="AE721" i="6" s="1"/>
  <c r="W642" i="6"/>
  <c r="X642" i="6" s="1"/>
  <c r="Y642" i="6"/>
  <c r="Z642" i="6" s="1"/>
  <c r="T810" i="6"/>
  <c r="U810" i="6" s="1"/>
  <c r="W810" i="6"/>
  <c r="X810" i="6" s="1"/>
  <c r="AC810" i="6"/>
  <c r="AD810" i="6" s="1"/>
  <c r="V810" i="6"/>
  <c r="AE810" i="6" s="1"/>
  <c r="AC1098" i="6"/>
  <c r="AD1098" i="6" s="1"/>
  <c r="T1098" i="6"/>
  <c r="U1098" i="6" s="1"/>
  <c r="V1098" i="6"/>
  <c r="AE1098" i="6" s="1"/>
  <c r="Y1098" i="6"/>
  <c r="Z1098" i="6" s="1"/>
  <c r="AC1330" i="6"/>
  <c r="AD1330" i="6" s="1"/>
  <c r="W1330" i="6"/>
  <c r="X1330" i="6" s="1"/>
  <c r="T1330" i="6"/>
  <c r="U1330" i="6" s="1"/>
  <c r="AC1506" i="6"/>
  <c r="AD1506" i="6" s="1"/>
  <c r="W1506" i="6"/>
  <c r="X1506" i="6" s="1"/>
  <c r="V1506" i="6"/>
  <c r="AE1506" i="6" s="1"/>
  <c r="Y1818" i="6"/>
  <c r="Z1818" i="6" s="1"/>
  <c r="V1818" i="6"/>
  <c r="AE1818" i="6" s="1"/>
  <c r="AC1203" i="6"/>
  <c r="AD1203" i="6" s="1"/>
  <c r="T1203" i="6"/>
  <c r="U1203" i="6" s="1"/>
  <c r="W1203" i="6"/>
  <c r="X1203" i="6" s="1"/>
  <c r="Y1203" i="6"/>
  <c r="Z1203" i="6" s="1"/>
  <c r="T1979" i="6"/>
  <c r="U1979" i="6" s="1"/>
  <c r="AC1979" i="6"/>
  <c r="AD1979" i="6" s="1"/>
  <c r="V1979" i="6"/>
  <c r="AE1979" i="6" s="1"/>
  <c r="V1217" i="6"/>
  <c r="AE1217" i="6" s="1"/>
  <c r="W1217" i="6"/>
  <c r="X1217" i="6" s="1"/>
  <c r="Y1217" i="6"/>
  <c r="Z1217" i="6" s="1"/>
  <c r="AC1385" i="6"/>
  <c r="AD1385" i="6" s="1"/>
  <c r="V1385" i="6"/>
  <c r="AE1385" i="6" s="1"/>
  <c r="AC1457" i="6"/>
  <c r="AD1457" i="6" s="1"/>
  <c r="T1457" i="6"/>
  <c r="U1457" i="6" s="1"/>
  <c r="AC1609" i="6"/>
  <c r="AD1609" i="6" s="1"/>
  <c r="V1609" i="6"/>
  <c r="AE1609" i="6" s="1"/>
  <c r="W1609" i="6"/>
  <c r="X1609" i="6" s="1"/>
  <c r="V1681" i="6"/>
  <c r="AE1681" i="6" s="1"/>
  <c r="Y1681" i="6"/>
  <c r="Z1681" i="6" s="1"/>
  <c r="AC1873" i="6"/>
  <c r="AD1873" i="6" s="1"/>
  <c r="V1873" i="6"/>
  <c r="AE1873" i="6" s="1"/>
  <c r="T1873" i="6"/>
  <c r="U1873" i="6" s="1"/>
  <c r="W1873" i="6"/>
  <c r="X1873" i="6" s="1"/>
  <c r="T914" i="6"/>
  <c r="U914" i="6" s="1"/>
  <c r="AC914" i="6"/>
  <c r="AD914" i="6" s="1"/>
  <c r="W914" i="6"/>
  <c r="X914" i="6" s="1"/>
  <c r="V914" i="6"/>
  <c r="AE914" i="6" s="1"/>
  <c r="AC1130" i="6"/>
  <c r="AD1130" i="6" s="1"/>
  <c r="W1130" i="6"/>
  <c r="V1130" i="6"/>
  <c r="AE1130" i="6" s="1"/>
  <c r="Y1130" i="6"/>
  <c r="Z1130" i="6" s="1"/>
  <c r="T1226" i="6"/>
  <c r="U1226" i="6" s="1"/>
  <c r="AC1226" i="6"/>
  <c r="AD1226" i="6" s="1"/>
  <c r="Y1226" i="6"/>
  <c r="Z1226" i="6" s="1"/>
  <c r="W1658" i="6"/>
  <c r="X1658" i="6" s="1"/>
  <c r="Y1658" i="6"/>
  <c r="Z1658" i="6" s="1"/>
  <c r="Y2010" i="6"/>
  <c r="Z2010" i="6" s="1"/>
  <c r="V2010" i="6"/>
  <c r="AE2010" i="6" s="1"/>
  <c r="W2010" i="6"/>
  <c r="X2010" i="6" s="1"/>
  <c r="V1011" i="6"/>
  <c r="AE1011" i="6" s="1"/>
  <c r="W1011" i="6"/>
  <c r="X1011" i="6" s="1"/>
  <c r="Y1011" i="6"/>
  <c r="Z1011" i="6" s="1"/>
  <c r="W1427" i="6"/>
  <c r="X1427" i="6" s="1"/>
  <c r="T1427" i="6"/>
  <c r="U1427" i="6" s="1"/>
  <c r="Y1427" i="6"/>
  <c r="Z1427" i="6" s="1"/>
  <c r="Y74" i="6"/>
  <c r="Z74" i="6" s="1"/>
  <c r="Y69" i="6"/>
  <c r="Z69" i="6" s="1"/>
  <c r="Y677" i="6"/>
  <c r="Z677" i="6" s="1"/>
  <c r="Y546" i="6"/>
  <c r="Z546" i="6" s="1"/>
  <c r="Y1679" i="6"/>
  <c r="Z1679" i="6" s="1"/>
  <c r="Y1669" i="6"/>
  <c r="Z1669" i="6" s="1"/>
  <c r="Y1333" i="6"/>
  <c r="Z1333" i="6" s="1"/>
  <c r="Y1525" i="6"/>
  <c r="Z1525" i="6" s="1"/>
  <c r="W33" i="6"/>
  <c r="W242" i="6"/>
  <c r="X242" i="6" s="1"/>
  <c r="W677" i="6"/>
  <c r="X677" i="6" s="1"/>
  <c r="W655" i="6"/>
  <c r="X655" i="6" s="1"/>
  <c r="W995" i="6"/>
  <c r="X995" i="6" s="1"/>
  <c r="W1979" i="6"/>
  <c r="W1243" i="6"/>
  <c r="X1243" i="6" s="1"/>
  <c r="V591" i="6"/>
  <c r="AE591" i="6" s="1"/>
  <c r="V1757" i="6"/>
  <c r="AE1757" i="6" s="1"/>
  <c r="V119" i="6"/>
  <c r="AE119" i="6" s="1"/>
  <c r="V205" i="6"/>
  <c r="AE205" i="6" s="1"/>
  <c r="V642" i="6"/>
  <c r="AE642" i="6" s="1"/>
  <c r="V954" i="6"/>
  <c r="AE954" i="6" s="1"/>
  <c r="V991" i="6"/>
  <c r="AE991" i="6" s="1"/>
  <c r="V1719" i="6"/>
  <c r="AE1719" i="6" s="1"/>
  <c r="V1255" i="6"/>
  <c r="AE1255" i="6" s="1"/>
  <c r="V1819" i="6"/>
  <c r="AE1819" i="6" s="1"/>
  <c r="V1437" i="6"/>
  <c r="AE1437" i="6" s="1"/>
  <c r="T645" i="6"/>
  <c r="U645" i="6" s="1"/>
  <c r="V1610" i="6"/>
  <c r="AE1610" i="6" s="1"/>
  <c r="T591" i="6"/>
  <c r="U591" i="6" s="1"/>
  <c r="Y105" i="6"/>
  <c r="Z105" i="6" s="1"/>
  <c r="Y10" i="6"/>
  <c r="Z10" i="6" s="1"/>
  <c r="Y495" i="6"/>
  <c r="Z495" i="6" s="1"/>
  <c r="Y723" i="6"/>
  <c r="Z723" i="6" s="1"/>
  <c r="Y257" i="6"/>
  <c r="Z257" i="6" s="1"/>
  <c r="Y295" i="6"/>
  <c r="Z295" i="6" s="1"/>
  <c r="Y1437" i="6"/>
  <c r="Z1437" i="6" s="1"/>
  <c r="Y1845" i="6"/>
  <c r="Z1845" i="6" s="1"/>
  <c r="Y277" i="6"/>
  <c r="Z277" i="6" s="1"/>
  <c r="Y2029" i="6"/>
  <c r="Z2029" i="6" s="1"/>
  <c r="W721" i="6"/>
  <c r="X721" i="6" s="1"/>
  <c r="W69" i="6"/>
  <c r="X69" i="6" s="1"/>
  <c r="W51" i="6"/>
  <c r="X51" i="6" s="1"/>
  <c r="W1098" i="6"/>
  <c r="X1098" i="6" s="1"/>
  <c r="W1818" i="6"/>
  <c r="X1818" i="6" s="1"/>
  <c r="W463" i="6"/>
  <c r="X463" i="6" s="1"/>
  <c r="W1029" i="6"/>
  <c r="X1029" i="6" s="1"/>
  <c r="W826" i="6"/>
  <c r="X826" i="6" s="1"/>
  <c r="W263" i="6"/>
  <c r="X263" i="6" s="1"/>
  <c r="W1139" i="6"/>
  <c r="X1139" i="6" s="1"/>
  <c r="W1339" i="6"/>
  <c r="X1339" i="6" s="1"/>
  <c r="W37" i="6"/>
  <c r="X37" i="6" s="1"/>
  <c r="W1261" i="6"/>
  <c r="X1261" i="6" s="1"/>
  <c r="W1573" i="6"/>
  <c r="X1573" i="6" s="1"/>
  <c r="W1443" i="6"/>
  <c r="X1443" i="6" s="1"/>
  <c r="V1805" i="6"/>
  <c r="AE1805" i="6" s="1"/>
  <c r="V826" i="6"/>
  <c r="AE826" i="6" s="1"/>
  <c r="V655" i="6"/>
  <c r="AE655" i="6" s="1"/>
  <c r="V1027" i="6"/>
  <c r="AE1027" i="6" s="1"/>
  <c r="V1203" i="6"/>
  <c r="AE1203" i="6" s="1"/>
  <c r="V1418" i="6"/>
  <c r="AE1418" i="6" s="1"/>
  <c r="V1751" i="6"/>
  <c r="AE1751" i="6" s="1"/>
  <c r="V1983" i="6"/>
  <c r="AE1983" i="6" s="1"/>
  <c r="V501" i="6"/>
  <c r="AE501" i="6" s="1"/>
  <c r="Y87" i="6"/>
  <c r="Z87" i="6" s="1"/>
  <c r="Y137" i="6"/>
  <c r="Z137" i="6" s="1"/>
  <c r="Y115" i="6"/>
  <c r="Z115" i="6" s="1"/>
  <c r="Y141" i="6"/>
  <c r="Z141" i="6" s="1"/>
  <c r="Y1190" i="6"/>
  <c r="Z1190" i="6" s="1"/>
  <c r="Y936" i="6"/>
  <c r="Z936" i="6" s="1"/>
  <c r="Y531" i="6"/>
  <c r="Z531" i="6" s="1"/>
  <c r="Y533" i="6"/>
  <c r="Z533" i="6" s="1"/>
  <c r="Y1709" i="6"/>
  <c r="Z1709" i="6" s="1"/>
  <c r="Y307" i="6"/>
  <c r="Z307" i="6" s="1"/>
  <c r="Y1087" i="6"/>
  <c r="Z1087" i="6" s="1"/>
  <c r="Y1255" i="6"/>
  <c r="Z1255" i="6" s="1"/>
  <c r="Y861" i="6"/>
  <c r="Z861" i="6" s="1"/>
  <c r="Y1018" i="6"/>
  <c r="Z1018" i="6" s="1"/>
  <c r="Y527" i="6"/>
  <c r="Z527" i="6" s="1"/>
  <c r="Y755" i="6"/>
  <c r="Z755" i="6" s="1"/>
  <c r="Y1511" i="6"/>
  <c r="Z1511" i="6" s="1"/>
  <c r="Y1093" i="6"/>
  <c r="Z1093" i="6" s="1"/>
  <c r="W105" i="6"/>
  <c r="X105" i="6" s="1"/>
  <c r="W627" i="6"/>
  <c r="X627" i="6" s="1"/>
  <c r="W499" i="6"/>
  <c r="X499" i="6" s="1"/>
  <c r="W610" i="6"/>
  <c r="X610" i="6" s="1"/>
  <c r="W1783" i="6"/>
  <c r="X1783" i="6" s="1"/>
  <c r="W275" i="6"/>
  <c r="X275" i="6" s="1"/>
  <c r="W791" i="6"/>
  <c r="X791" i="6" s="1"/>
  <c r="W1679" i="6"/>
  <c r="X1679" i="6" s="1"/>
  <c r="W1471" i="6"/>
  <c r="X1471" i="6" s="1"/>
  <c r="V610" i="6"/>
  <c r="AE610" i="6" s="1"/>
  <c r="V1754" i="6"/>
  <c r="AE1754" i="6" s="1"/>
  <c r="V1087" i="6"/>
  <c r="AE1087" i="6" s="1"/>
  <c r="V1583" i="6"/>
  <c r="AE1583" i="6" s="1"/>
  <c r="T1385" i="6"/>
  <c r="U1385" i="6" s="1"/>
  <c r="T721" i="6"/>
  <c r="U721" i="6" s="1"/>
  <c r="T1506" i="6"/>
  <c r="U1506" i="6" s="1"/>
  <c r="AC1427" i="6"/>
  <c r="AD1427" i="6" s="1"/>
  <c r="Y243" i="6"/>
  <c r="Z243" i="6" s="1"/>
  <c r="Y173" i="6"/>
  <c r="Z173" i="6" s="1"/>
  <c r="Y151" i="6"/>
  <c r="Z151" i="6" s="1"/>
  <c r="Y167" i="6"/>
  <c r="Z167" i="6" s="1"/>
  <c r="Y327" i="6"/>
  <c r="Z327" i="6" s="1"/>
  <c r="Y417" i="6"/>
  <c r="Z417" i="6" s="1"/>
  <c r="Y645" i="6"/>
  <c r="Z645" i="6" s="1"/>
  <c r="Y898" i="6"/>
  <c r="Z898" i="6" s="1"/>
  <c r="Y563" i="6"/>
  <c r="Z563" i="6" s="1"/>
  <c r="Y925" i="6"/>
  <c r="Z925" i="6" s="1"/>
  <c r="Y1261" i="6"/>
  <c r="Z1261" i="6" s="1"/>
  <c r="W83" i="6"/>
  <c r="X83" i="6" s="1"/>
  <c r="W844" i="6"/>
  <c r="X844" i="6" s="1"/>
  <c r="W210" i="6"/>
  <c r="X210" i="6" s="1"/>
  <c r="W1301" i="6"/>
  <c r="X1301" i="6" s="1"/>
  <c r="W295" i="6"/>
  <c r="X295" i="6" s="1"/>
  <c r="W1159" i="6"/>
  <c r="X1159" i="6" s="1"/>
  <c r="W274" i="6"/>
  <c r="X274" i="6" s="1"/>
  <c r="W827" i="6"/>
  <c r="X827" i="6" s="1"/>
  <c r="W1887" i="6"/>
  <c r="X1887" i="6" s="1"/>
  <c r="V437" i="6"/>
  <c r="AE437" i="6" s="1"/>
  <c r="V634" i="6"/>
  <c r="AE634" i="6" s="1"/>
  <c r="V821" i="6"/>
  <c r="AE821" i="6" s="1"/>
  <c r="Y1873" i="6"/>
  <c r="Z1873" i="6" s="1"/>
  <c r="AC919" i="6"/>
  <c r="AD919" i="6" s="1"/>
  <c r="Y378" i="6"/>
  <c r="Z378" i="6" s="1"/>
  <c r="Y179" i="6"/>
  <c r="Z179" i="6" s="1"/>
  <c r="Y410" i="6"/>
  <c r="Z410" i="6" s="1"/>
  <c r="Y1301" i="6"/>
  <c r="Z1301" i="6" s="1"/>
  <c r="Y823" i="6"/>
  <c r="Z823" i="6" s="1"/>
  <c r="Y1159" i="6"/>
  <c r="Z1159" i="6" s="1"/>
  <c r="Y442" i="6"/>
  <c r="Z442" i="6" s="1"/>
  <c r="Y359" i="6"/>
  <c r="Z359" i="6" s="1"/>
  <c r="W10" i="6"/>
  <c r="X10" i="6" s="1"/>
  <c r="W119" i="6"/>
  <c r="X119" i="6" s="1"/>
  <c r="W327" i="6"/>
  <c r="X327" i="6" s="1"/>
  <c r="W531" i="6"/>
  <c r="X531" i="6" s="1"/>
  <c r="W19" i="6"/>
  <c r="X19" i="6" s="1"/>
  <c r="W307" i="6"/>
  <c r="X307" i="6" s="1"/>
  <c r="W823" i="6"/>
  <c r="X823" i="6" s="1"/>
  <c r="W1490" i="6"/>
  <c r="X1490" i="6" s="1"/>
  <c r="W623" i="6"/>
  <c r="X623" i="6" s="1"/>
  <c r="W1303" i="6"/>
  <c r="X1303" i="6" s="1"/>
  <c r="W1754" i="6"/>
  <c r="X1754" i="6" s="1"/>
  <c r="W565" i="6"/>
  <c r="X565" i="6" s="1"/>
  <c r="W925" i="6"/>
  <c r="X925" i="6" s="1"/>
  <c r="W1119" i="6"/>
  <c r="X1119" i="6" s="1"/>
  <c r="W1805" i="6"/>
  <c r="X1805" i="6" s="1"/>
  <c r="V861" i="6"/>
  <c r="AE861" i="6" s="1"/>
  <c r="V231" i="6"/>
  <c r="AE231" i="6" s="1"/>
  <c r="V759" i="6"/>
  <c r="AE759" i="6" s="1"/>
  <c r="V1427" i="6"/>
  <c r="AE1427" i="6" s="1"/>
  <c r="T169" i="6"/>
  <c r="U169" i="6" s="1"/>
  <c r="T1609" i="6"/>
  <c r="U1609" i="6" s="1"/>
  <c r="T919" i="6"/>
  <c r="U919" i="6" s="1"/>
  <c r="W108" i="6"/>
  <c r="X108" i="6" s="1"/>
  <c r="V771" i="6"/>
  <c r="AE771" i="6" s="1"/>
  <c r="T298" i="6"/>
  <c r="U298" i="6" s="1"/>
  <c r="AC458" i="6"/>
  <c r="AD458" i="6" s="1"/>
  <c r="AC693" i="6"/>
  <c r="AC49" i="6"/>
  <c r="AD49" i="6" s="1"/>
  <c r="AC421" i="6"/>
  <c r="AD421" i="6" s="1"/>
  <c r="AC1171" i="6"/>
  <c r="AD1171" i="6" s="1"/>
  <c r="AC611" i="6"/>
  <c r="AD611" i="6" s="1"/>
  <c r="W49" i="6"/>
  <c r="X49" i="6" s="1"/>
  <c r="V121" i="6"/>
  <c r="AE121" i="6" s="1"/>
  <c r="V387" i="6"/>
  <c r="AE387" i="6" s="1"/>
  <c r="V594" i="6"/>
  <c r="AE594" i="6" s="1"/>
  <c r="T337" i="6"/>
  <c r="U337" i="6" s="1"/>
  <c r="T163" i="6"/>
  <c r="U163" i="6" s="1"/>
  <c r="T291" i="6"/>
  <c r="U291" i="6" s="1"/>
  <c r="T794" i="6"/>
  <c r="U794" i="6" s="1"/>
  <c r="AC67" i="6"/>
  <c r="AD67" i="6" s="1"/>
  <c r="AC765" i="6"/>
  <c r="AC85" i="6"/>
  <c r="AD85" i="6" s="1"/>
  <c r="V35" i="6"/>
  <c r="AE35" i="6" s="1"/>
  <c r="V195" i="6"/>
  <c r="AE195" i="6" s="1"/>
  <c r="V17" i="6"/>
  <c r="T49" i="6"/>
  <c r="U49" i="6" s="1"/>
  <c r="T1109" i="6"/>
  <c r="U1109" i="6" s="1"/>
  <c r="AC163" i="6"/>
  <c r="AD163" i="6" s="1"/>
  <c r="AC394" i="6"/>
  <c r="AD394" i="6" s="1"/>
  <c r="AC121" i="6"/>
  <c r="AD121" i="6" s="1"/>
  <c r="AC955" i="6"/>
  <c r="W9" i="6"/>
  <c r="X9" i="6" s="1"/>
  <c r="W58" i="6"/>
  <c r="X58" i="6" s="1"/>
  <c r="V707" i="6"/>
  <c r="AE707" i="6" s="1"/>
  <c r="V483" i="6"/>
  <c r="AE483" i="6" s="1"/>
  <c r="V162" i="6"/>
  <c r="AE162" i="6" s="1"/>
  <c r="V739" i="6"/>
  <c r="AE739" i="6" s="1"/>
  <c r="T517" i="6"/>
  <c r="U517" i="6" s="1"/>
  <c r="T362" i="6"/>
  <c r="U362" i="6" s="1"/>
  <c r="T1299" i="6"/>
  <c r="U1299" i="6" s="1"/>
  <c r="AC330" i="6"/>
  <c r="AD330" i="6" s="1"/>
  <c r="Y1998" i="6"/>
  <c r="Z1998" i="6" s="1"/>
  <c r="Y1100" i="6"/>
  <c r="Z1100" i="6" s="1"/>
  <c r="Y1115" i="6"/>
  <c r="Z1115" i="6" s="1"/>
  <c r="W768" i="6"/>
  <c r="X768" i="6" s="1"/>
  <c r="P655" i="6"/>
  <c r="Q655" i="6" s="1"/>
  <c r="AB504" i="6"/>
  <c r="AB1200" i="6"/>
  <c r="Y950" i="6"/>
  <c r="Z950" i="6" s="1"/>
  <c r="W151" i="6"/>
  <c r="X151" i="6" s="1"/>
  <c r="W1760" i="6"/>
  <c r="X1760" i="6" s="1"/>
  <c r="W178" i="6"/>
  <c r="X178" i="6" s="1"/>
  <c r="W442" i="6"/>
  <c r="X442" i="6" s="1"/>
  <c r="W371" i="6"/>
  <c r="X371" i="6" s="1"/>
  <c r="V289" i="6"/>
  <c r="AE289" i="6" s="1"/>
  <c r="V627" i="6"/>
  <c r="AE627" i="6" s="1"/>
  <c r="T205" i="6"/>
  <c r="U205" i="6" s="1"/>
  <c r="T469" i="6"/>
  <c r="U469" i="6" s="1"/>
  <c r="T1333" i="6"/>
  <c r="U1333" i="6" s="1"/>
  <c r="T1709" i="6"/>
  <c r="U1709" i="6" s="1"/>
  <c r="AC695" i="6"/>
  <c r="AD695" i="6" s="1"/>
  <c r="Y806" i="6"/>
  <c r="Z806" i="6" s="1"/>
  <c r="Y1240" i="6"/>
  <c r="Z1240" i="6" s="1"/>
  <c r="Y1444" i="6"/>
  <c r="Z1444" i="6" s="1"/>
  <c r="Y990" i="6"/>
  <c r="Z990" i="6" s="1"/>
  <c r="AC307" i="6"/>
  <c r="AD307" i="6" s="1"/>
  <c r="AC277" i="6"/>
  <c r="AD277" i="6" s="1"/>
  <c r="AC1027" i="6"/>
  <c r="AD1027" i="6" s="1"/>
  <c r="P410" i="6"/>
  <c r="Q410" i="6" s="1"/>
  <c r="AB1694" i="6"/>
  <c r="AB1850" i="6"/>
  <c r="AB1358" i="6"/>
  <c r="Y2030" i="6"/>
  <c r="Z2030" i="6" s="1"/>
  <c r="Y449" i="6"/>
  <c r="Z449" i="6" s="1"/>
  <c r="Y704" i="6"/>
  <c r="Z704" i="6" s="1"/>
  <c r="Y753" i="6"/>
  <c r="Z753" i="6" s="1"/>
  <c r="V346" i="6"/>
  <c r="AE346" i="6" s="1"/>
  <c r="V23" i="6"/>
  <c r="V504" i="6"/>
  <c r="AE504" i="6" s="1"/>
  <c r="V881" i="6"/>
  <c r="AE881" i="6" s="1"/>
  <c r="T957" i="6"/>
  <c r="U957" i="6" s="1"/>
  <c r="T1845" i="6"/>
  <c r="U1845" i="6" s="1"/>
  <c r="T1573" i="6"/>
  <c r="U1573" i="6" s="1"/>
  <c r="T627" i="6"/>
  <c r="U627" i="6" s="1"/>
  <c r="T691" i="6"/>
  <c r="U691" i="6" s="1"/>
  <c r="AB746" i="6"/>
  <c r="Y710" i="6"/>
  <c r="Z710" i="6" s="1"/>
  <c r="W1876" i="6"/>
  <c r="X1876" i="6" s="1"/>
  <c r="V371" i="6"/>
  <c r="AE371" i="6" s="1"/>
  <c r="AB436" i="6"/>
  <c r="AB1158" i="6"/>
  <c r="G565" i="6"/>
  <c r="J565" i="6" s="1"/>
  <c r="Y372" i="6"/>
  <c r="Z372" i="6" s="1"/>
  <c r="Y1550" i="6"/>
  <c r="Z1550" i="6" s="1"/>
  <c r="Y308" i="6"/>
  <c r="Z308" i="6" s="1"/>
  <c r="Y1772" i="6"/>
  <c r="Z1772" i="6" s="1"/>
  <c r="AB1132" i="6"/>
  <c r="AB881" i="6"/>
  <c r="AB968" i="6"/>
  <c r="Y1466" i="6"/>
  <c r="Z1466" i="6" s="1"/>
  <c r="Y1251" i="6"/>
  <c r="Z1251" i="6" s="1"/>
  <c r="Y172" i="6"/>
  <c r="Z172" i="6" s="1"/>
  <c r="Y785" i="6"/>
  <c r="Z785" i="6" s="1"/>
  <c r="Y585" i="6"/>
  <c r="Z585" i="6" s="1"/>
  <c r="Y1331" i="6"/>
  <c r="Z1331" i="6" s="1"/>
  <c r="W1164" i="6"/>
  <c r="X1164" i="6" s="1"/>
  <c r="V1054" i="6"/>
  <c r="AE1054" i="6" s="1"/>
  <c r="AB1924" i="6"/>
  <c r="AB108" i="6"/>
  <c r="AB312" i="6"/>
  <c r="AB404" i="6"/>
  <c r="AB568" i="6"/>
  <c r="AB1168" i="6"/>
  <c r="AB353" i="6"/>
  <c r="AB604" i="6"/>
  <c r="AB812" i="6"/>
  <c r="AB985" i="6"/>
  <c r="AB1022" i="6"/>
  <c r="AB1364" i="6"/>
  <c r="AB1611" i="6"/>
  <c r="AB1905" i="6"/>
  <c r="Y1698" i="6"/>
  <c r="Z1698" i="6" s="1"/>
  <c r="Y572" i="6"/>
  <c r="Z572" i="6" s="1"/>
  <c r="Y1836" i="6"/>
  <c r="Z1836" i="6" s="1"/>
  <c r="W1168" i="6"/>
  <c r="X1168" i="6" s="1"/>
  <c r="V849" i="6"/>
  <c r="AE849" i="6" s="1"/>
  <c r="T913" i="6"/>
  <c r="U913" i="6" s="1"/>
  <c r="AB1972" i="6"/>
  <c r="AB1128" i="6"/>
  <c r="AB440" i="6"/>
  <c r="Y1958" i="6"/>
  <c r="Z1958" i="6" s="1"/>
  <c r="Y844" i="6"/>
  <c r="Z844" i="6" s="1"/>
  <c r="Y1865" i="6"/>
  <c r="Z1865" i="6" s="1"/>
  <c r="Y1728" i="6"/>
  <c r="Z1728" i="6" s="1"/>
  <c r="AB908" i="6"/>
  <c r="AB1846" i="6"/>
  <c r="G659" i="6"/>
  <c r="J659" i="6" s="1"/>
  <c r="Y878" i="6"/>
  <c r="Z878" i="6" s="1"/>
  <c r="W632" i="6"/>
  <c r="X632" i="6" s="1"/>
  <c r="W1648" i="6"/>
  <c r="X1648" i="6" s="1"/>
  <c r="T404" i="6"/>
  <c r="U404" i="6" s="1"/>
  <c r="AB1540" i="6"/>
  <c r="Y9" i="6"/>
  <c r="Y451" i="6"/>
  <c r="Z451" i="6" s="1"/>
  <c r="Y419" i="6"/>
  <c r="Z419" i="6" s="1"/>
  <c r="Y121" i="6"/>
  <c r="Z121" i="6" s="1"/>
  <c r="Y337" i="6"/>
  <c r="Z337" i="6" s="1"/>
  <c r="Y185" i="6"/>
  <c r="Z185" i="6" s="1"/>
  <c r="Y1462" i="6"/>
  <c r="W71" i="6"/>
  <c r="X71" i="6" s="1"/>
  <c r="W195" i="6"/>
  <c r="X195" i="6" s="1"/>
  <c r="W483" i="6"/>
  <c r="X483" i="6" s="1"/>
  <c r="W562" i="6"/>
  <c r="X562" i="6" s="1"/>
  <c r="W419" i="6"/>
  <c r="X419" i="6" s="1"/>
  <c r="W337" i="6"/>
  <c r="X337" i="6" s="1"/>
  <c r="W771" i="6"/>
  <c r="X771" i="6" s="1"/>
  <c r="W330" i="6"/>
  <c r="X330" i="6" s="1"/>
  <c r="V9" i="6"/>
  <c r="V226" i="6"/>
  <c r="AE226" i="6" s="1"/>
  <c r="V71" i="6"/>
  <c r="AE71" i="6" s="1"/>
  <c r="V579" i="6"/>
  <c r="AE579" i="6" s="1"/>
  <c r="V67" i="6"/>
  <c r="AE67" i="6" s="1"/>
  <c r="V547" i="6"/>
  <c r="AE547" i="6" s="1"/>
  <c r="V323" i="6"/>
  <c r="AE323" i="6" s="1"/>
  <c r="T9" i="6"/>
  <c r="U9" i="6" s="1"/>
  <c r="T58" i="6"/>
  <c r="U58" i="6" s="1"/>
  <c r="T259" i="6"/>
  <c r="U259" i="6" s="1"/>
  <c r="T122" i="6"/>
  <c r="U122" i="6" s="1"/>
  <c r="T530" i="6"/>
  <c r="U530" i="6" s="1"/>
  <c r="T387" i="6"/>
  <c r="U387" i="6" s="1"/>
  <c r="T330" i="6"/>
  <c r="U330" i="6" s="1"/>
  <c r="T675" i="6"/>
  <c r="U675" i="6" s="1"/>
  <c r="AC483" i="6"/>
  <c r="AD483" i="6" s="1"/>
  <c r="AC90" i="6"/>
  <c r="AD90" i="6" s="1"/>
  <c r="AC594" i="6"/>
  <c r="AD594" i="6" s="1"/>
  <c r="AC273" i="6"/>
  <c r="AD273" i="6" s="1"/>
  <c r="AC35" i="6"/>
  <c r="AD35" i="6" s="1"/>
  <c r="AC419" i="6"/>
  <c r="AD419" i="6" s="1"/>
  <c r="AC185" i="6"/>
  <c r="AD185" i="6" s="1"/>
  <c r="Y483" i="6"/>
  <c r="Z483" i="6" s="1"/>
  <c r="Y233" i="6"/>
  <c r="Z233" i="6" s="1"/>
  <c r="W362" i="6"/>
  <c r="X362" i="6" s="1"/>
  <c r="W122" i="6"/>
  <c r="X122" i="6" s="1"/>
  <c r="W17" i="6"/>
  <c r="X17" i="6" s="1"/>
  <c r="W185" i="6"/>
  <c r="X185" i="6" s="1"/>
  <c r="W426" i="6"/>
  <c r="W67" i="6"/>
  <c r="X67" i="6" s="1"/>
  <c r="W547" i="6"/>
  <c r="X547" i="6" s="1"/>
  <c r="W594" i="6"/>
  <c r="X594" i="6" s="1"/>
  <c r="V305" i="6"/>
  <c r="AE305" i="6" s="1"/>
  <c r="V490" i="6"/>
  <c r="AE490" i="6" s="1"/>
  <c r="V99" i="6"/>
  <c r="AE99" i="6" s="1"/>
  <c r="V291" i="6"/>
  <c r="AE291" i="6" s="1"/>
  <c r="V89" i="6"/>
  <c r="AE89" i="6" s="1"/>
  <c r="V103" i="6"/>
  <c r="AE103" i="6" s="1"/>
  <c r="T39" i="6"/>
  <c r="U39" i="6" s="1"/>
  <c r="T90" i="6"/>
  <c r="U90" i="6" s="1"/>
  <c r="T394" i="6"/>
  <c r="U394" i="6" s="1"/>
  <c r="T611" i="6"/>
  <c r="U611" i="6" s="1"/>
  <c r="T426" i="6"/>
  <c r="U426" i="6" s="1"/>
  <c r="AC122" i="6"/>
  <c r="AD122" i="6" s="1"/>
  <c r="AC771" i="6"/>
  <c r="AD771" i="6" s="1"/>
  <c r="AC451" i="6"/>
  <c r="AD451" i="6" s="1"/>
  <c r="AC490" i="6"/>
  <c r="AD490" i="6" s="1"/>
  <c r="AC131" i="6"/>
  <c r="AD131" i="6" s="1"/>
  <c r="AC233" i="6"/>
  <c r="AD233" i="6" s="1"/>
  <c r="AC547" i="6"/>
  <c r="AD547" i="6" s="1"/>
  <c r="Y643" i="6"/>
  <c r="Z643" i="6" s="1"/>
  <c r="Y490" i="6"/>
  <c r="Z490" i="6" s="1"/>
  <c r="Y611" i="6"/>
  <c r="Z611" i="6" s="1"/>
  <c r="W530" i="6"/>
  <c r="X530" i="6" s="1"/>
  <c r="W99" i="6"/>
  <c r="X99" i="6" s="1"/>
  <c r="W579" i="6"/>
  <c r="X579" i="6" s="1"/>
  <c r="W103" i="6"/>
  <c r="X103" i="6" s="1"/>
  <c r="W259" i="6"/>
  <c r="X259" i="6" s="1"/>
  <c r="W611" i="6"/>
  <c r="X611" i="6" s="1"/>
  <c r="V298" i="6"/>
  <c r="AE298" i="6" s="1"/>
  <c r="V131" i="6"/>
  <c r="AE131" i="6" s="1"/>
  <c r="V135" i="6"/>
  <c r="AE135" i="6" s="1"/>
  <c r="V355" i="6"/>
  <c r="AE355" i="6" s="1"/>
  <c r="V451" i="6"/>
  <c r="AE451" i="6" s="1"/>
  <c r="T162" i="6"/>
  <c r="U162" i="6" s="1"/>
  <c r="T99" i="6"/>
  <c r="U99" i="6" s="1"/>
  <c r="T233" i="6"/>
  <c r="U233" i="6" s="1"/>
  <c r="T419" i="6"/>
  <c r="U419" i="6" s="1"/>
  <c r="T194" i="6"/>
  <c r="U194" i="6" s="1"/>
  <c r="T739" i="6"/>
  <c r="U739" i="6" s="1"/>
  <c r="AC194" i="6"/>
  <c r="AD194" i="6" s="1"/>
  <c r="AC1462" i="6"/>
  <c r="AD1462" i="6" s="1"/>
  <c r="AC515" i="6"/>
  <c r="AD515" i="6" s="1"/>
  <c r="AC707" i="6"/>
  <c r="AD707" i="6" s="1"/>
  <c r="Y675" i="6"/>
  <c r="Z675" i="6" s="1"/>
  <c r="Y355" i="6"/>
  <c r="Z355" i="6" s="1"/>
  <c r="Y323" i="6"/>
  <c r="Z323" i="6" s="1"/>
  <c r="W153" i="6"/>
  <c r="X153" i="6" s="1"/>
  <c r="W233" i="6"/>
  <c r="X233" i="6" s="1"/>
  <c r="W739" i="6"/>
  <c r="X739" i="6" s="1"/>
  <c r="W323" i="6"/>
  <c r="X323" i="6" s="1"/>
  <c r="V562" i="6"/>
  <c r="AE562" i="6" s="1"/>
  <c r="V337" i="6"/>
  <c r="AE337" i="6" s="1"/>
  <c r="V426" i="6"/>
  <c r="AE426" i="6" s="1"/>
  <c r="V643" i="6"/>
  <c r="AE643" i="6" s="1"/>
  <c r="V1462" i="6"/>
  <c r="AE1462" i="6" s="1"/>
  <c r="V675" i="6"/>
  <c r="AE675" i="6" s="1"/>
  <c r="T153" i="6"/>
  <c r="U153" i="6" s="1"/>
  <c r="T71" i="6"/>
  <c r="U71" i="6" s="1"/>
  <c r="T135" i="6"/>
  <c r="U135" i="6" s="1"/>
  <c r="T17" i="6"/>
  <c r="U17" i="6" s="1"/>
  <c r="T355" i="6"/>
  <c r="U355" i="6" s="1"/>
  <c r="T323" i="6"/>
  <c r="U323" i="6" s="1"/>
  <c r="AC135" i="6"/>
  <c r="AD135" i="6" s="1"/>
  <c r="AC579" i="6"/>
  <c r="AD579" i="6" s="1"/>
  <c r="AC58" i="6"/>
  <c r="AD58" i="6" s="1"/>
  <c r="AC562" i="6"/>
  <c r="AD562" i="6" s="1"/>
  <c r="AC227" i="6"/>
  <c r="AD227" i="6" s="1"/>
  <c r="Y387" i="6"/>
  <c r="Z387" i="6" s="1"/>
  <c r="Y562" i="6"/>
  <c r="Z562" i="6" s="1"/>
  <c r="W387" i="6"/>
  <c r="X387" i="6" s="1"/>
  <c r="W89" i="6"/>
  <c r="X89" i="6" s="1"/>
  <c r="W226" i="6"/>
  <c r="X226" i="6" s="1"/>
  <c r="V362" i="6"/>
  <c r="AE362" i="6" s="1"/>
  <c r="V530" i="6"/>
  <c r="AE530" i="6" s="1"/>
  <c r="T305" i="6"/>
  <c r="U305" i="6" s="1"/>
  <c r="T258" i="6"/>
  <c r="U258" i="6" s="1"/>
  <c r="T103" i="6"/>
  <c r="U103" i="6" s="1"/>
  <c r="AC643" i="6"/>
  <c r="AD643" i="6" s="1"/>
  <c r="T195" i="6"/>
  <c r="U195" i="6" s="1"/>
  <c r="Y548" i="6"/>
  <c r="Z548" i="6" s="1"/>
  <c r="Y884" i="6"/>
  <c r="Z884" i="6" s="1"/>
  <c r="Y612" i="6"/>
  <c r="Z612" i="6" s="1"/>
  <c r="Y1133" i="6"/>
  <c r="Z1133" i="6" s="1"/>
  <c r="W756" i="6"/>
  <c r="X756" i="6" s="1"/>
  <c r="T1380" i="6"/>
  <c r="U1380" i="6" s="1"/>
  <c r="AC1590" i="6"/>
  <c r="AD1590" i="6" s="1"/>
  <c r="AC1630" i="6"/>
  <c r="AD1630" i="6" s="1"/>
  <c r="T22" i="6"/>
  <c r="U22" i="6" s="1"/>
  <c r="V22" i="6"/>
  <c r="T54" i="6"/>
  <c r="U54" i="6" s="1"/>
  <c r="W54" i="6"/>
  <c r="AC86" i="6"/>
  <c r="AD86" i="6" s="1"/>
  <c r="V86" i="6"/>
  <c r="AE86" i="6" s="1"/>
  <c r="W118" i="6"/>
  <c r="X118" i="6" s="1"/>
  <c r="AC118" i="6"/>
  <c r="AD118" i="6" s="1"/>
  <c r="V150" i="6"/>
  <c r="AE150" i="6" s="1"/>
  <c r="W150" i="6"/>
  <c r="X150" i="6" s="1"/>
  <c r="T150" i="6"/>
  <c r="U150" i="6" s="1"/>
  <c r="T190" i="6"/>
  <c r="U190" i="6" s="1"/>
  <c r="AC190" i="6"/>
  <c r="AD190" i="6" s="1"/>
  <c r="V190" i="6"/>
  <c r="AE190" i="6" s="1"/>
  <c r="AC222" i="6"/>
  <c r="AD222" i="6" s="1"/>
  <c r="T222" i="6"/>
  <c r="U222" i="6" s="1"/>
  <c r="W222" i="6"/>
  <c r="X222" i="6" s="1"/>
  <c r="V222" i="6"/>
  <c r="AE222" i="6" s="1"/>
  <c r="W254" i="6"/>
  <c r="X254" i="6" s="1"/>
  <c r="T254" i="6"/>
  <c r="U254" i="6" s="1"/>
  <c r="AC254" i="6"/>
  <c r="AD254" i="6" s="1"/>
  <c r="V254" i="6"/>
  <c r="AE254" i="6" s="1"/>
  <c r="AC286" i="6"/>
  <c r="AD286" i="6" s="1"/>
  <c r="W286" i="6"/>
  <c r="X286" i="6" s="1"/>
  <c r="V286" i="6"/>
  <c r="AE286" i="6" s="1"/>
  <c r="W318" i="6"/>
  <c r="V318" i="6"/>
  <c r="AE318" i="6" s="1"/>
  <c r="T350" i="6"/>
  <c r="U350" i="6" s="1"/>
  <c r="AC350" i="6"/>
  <c r="AD350" i="6" s="1"/>
  <c r="AC398" i="6"/>
  <c r="AD398" i="6" s="1"/>
  <c r="V398" i="6"/>
  <c r="AE398" i="6" s="1"/>
  <c r="AC470" i="6"/>
  <c r="AD470" i="6" s="1"/>
  <c r="V470" i="6"/>
  <c r="AE470" i="6" s="1"/>
  <c r="W502" i="6"/>
  <c r="X502" i="6" s="1"/>
  <c r="V502" i="6"/>
  <c r="AE502" i="6" s="1"/>
  <c r="AC502" i="6"/>
  <c r="AD502" i="6" s="1"/>
  <c r="T217" i="6"/>
  <c r="U217" i="6" s="1"/>
  <c r="W217" i="6"/>
  <c r="V32" i="6"/>
  <c r="AE32" i="6" s="1"/>
  <c r="T32" i="6"/>
  <c r="U32" i="6" s="1"/>
  <c r="AC32" i="6"/>
  <c r="AD32" i="6" s="1"/>
  <c r="AC64" i="6"/>
  <c r="AD64" i="6" s="1"/>
  <c r="V64" i="6"/>
  <c r="AE64" i="6" s="1"/>
  <c r="W96" i="6"/>
  <c r="X96" i="6" s="1"/>
  <c r="V96" i="6"/>
  <c r="AE96" i="6" s="1"/>
  <c r="T128" i="6"/>
  <c r="U128" i="6" s="1"/>
  <c r="AC128" i="6"/>
  <c r="AD128" i="6" s="1"/>
  <c r="W128" i="6"/>
  <c r="X128" i="6" s="1"/>
  <c r="W160" i="6"/>
  <c r="X160" i="6" s="1"/>
  <c r="T160" i="6"/>
  <c r="U160" i="6" s="1"/>
  <c r="AC160" i="6"/>
  <c r="AD160" i="6" s="1"/>
  <c r="V192" i="6"/>
  <c r="AE192" i="6" s="1"/>
  <c r="T192" i="6"/>
  <c r="U192" i="6" s="1"/>
  <c r="AC192" i="6"/>
  <c r="AD192" i="6" s="1"/>
  <c r="T224" i="6"/>
  <c r="U224" i="6" s="1"/>
  <c r="V224" i="6"/>
  <c r="AE224" i="6" s="1"/>
  <c r="AC256" i="6"/>
  <c r="AD256" i="6" s="1"/>
  <c r="V256" i="6"/>
  <c r="AE256" i="6" s="1"/>
  <c r="AC288" i="6"/>
  <c r="AD288" i="6" s="1"/>
  <c r="V288" i="6"/>
  <c r="AE288" i="6" s="1"/>
  <c r="V20" i="6"/>
  <c r="T20" i="6"/>
  <c r="U20" i="6" s="1"/>
  <c r="AC52" i="6"/>
  <c r="AD52" i="6" s="1"/>
  <c r="V52" i="6"/>
  <c r="AE52" i="6" s="1"/>
  <c r="T116" i="6"/>
  <c r="U116" i="6" s="1"/>
  <c r="V116" i="6"/>
  <c r="AE116" i="6" s="1"/>
  <c r="V148" i="6"/>
  <c r="AE148" i="6" s="1"/>
  <c r="AC148" i="6"/>
  <c r="AD148" i="6" s="1"/>
  <c r="V180" i="6"/>
  <c r="AE180" i="6" s="1"/>
  <c r="AC180" i="6"/>
  <c r="AD180" i="6" s="1"/>
  <c r="V212" i="6"/>
  <c r="AE212" i="6" s="1"/>
  <c r="T212" i="6"/>
  <c r="U212" i="6" s="1"/>
  <c r="V244" i="6"/>
  <c r="AE244" i="6" s="1"/>
  <c r="W244" i="6"/>
  <c r="X244" i="6" s="1"/>
  <c r="AC244" i="6"/>
  <c r="AD244" i="6" s="1"/>
  <c r="W276" i="6"/>
  <c r="X276" i="6" s="1"/>
  <c r="AC276" i="6"/>
  <c r="AD276" i="6" s="1"/>
  <c r="AC316" i="6"/>
  <c r="AD316" i="6" s="1"/>
  <c r="W316" i="6"/>
  <c r="X316" i="6" s="1"/>
  <c r="V316" i="6"/>
  <c r="AE316" i="6" s="1"/>
  <c r="W380" i="6"/>
  <c r="X380" i="6" s="1"/>
  <c r="AC380" i="6"/>
  <c r="T380" i="6"/>
  <c r="U380" i="6" s="1"/>
  <c r="W412" i="6"/>
  <c r="X412" i="6" s="1"/>
  <c r="AC412" i="6"/>
  <c r="AD412" i="6" s="1"/>
  <c r="T444" i="6"/>
  <c r="U444" i="6" s="1"/>
  <c r="AC444" i="6"/>
  <c r="AD444" i="6" s="1"/>
  <c r="V444" i="6"/>
  <c r="AE444" i="6" s="1"/>
  <c r="W444" i="6"/>
  <c r="X444" i="6" s="1"/>
  <c r="V476" i="6"/>
  <c r="AE476" i="6" s="1"/>
  <c r="AC476" i="6"/>
  <c r="AD476" i="6" s="1"/>
  <c r="AC516" i="6"/>
  <c r="AD516" i="6" s="1"/>
  <c r="V516" i="6"/>
  <c r="AE516" i="6" s="1"/>
  <c r="T516" i="6"/>
  <c r="U516" i="6" s="1"/>
  <c r="W548" i="6"/>
  <c r="X548" i="6" s="1"/>
  <c r="AC548" i="6"/>
  <c r="AD548" i="6" s="1"/>
  <c r="V548" i="6"/>
  <c r="AE548" i="6" s="1"/>
  <c r="T580" i="6"/>
  <c r="U580" i="6" s="1"/>
  <c r="AC580" i="6"/>
  <c r="AD580" i="6" s="1"/>
  <c r="V580" i="6"/>
  <c r="AE580" i="6" s="1"/>
  <c r="AC652" i="6"/>
  <c r="AD652" i="6" s="1"/>
  <c r="T652" i="6"/>
  <c r="U652" i="6" s="1"/>
  <c r="AC684" i="6"/>
  <c r="AD684" i="6" s="1"/>
  <c r="W684" i="6"/>
  <c r="X684" i="6" s="1"/>
  <c r="AC716" i="6"/>
  <c r="AD716" i="6" s="1"/>
  <c r="W716" i="6"/>
  <c r="X716" i="6" s="1"/>
  <c r="V788" i="6"/>
  <c r="AE788" i="6" s="1"/>
  <c r="AC788" i="6"/>
  <c r="AD788" i="6" s="1"/>
  <c r="W788" i="6"/>
  <c r="X788" i="6" s="1"/>
  <c r="W820" i="6"/>
  <c r="X820" i="6" s="1"/>
  <c r="V820" i="6"/>
  <c r="AE820" i="6" s="1"/>
  <c r="T852" i="6"/>
  <c r="U852" i="6" s="1"/>
  <c r="V852" i="6"/>
  <c r="AE852" i="6" s="1"/>
  <c r="AC852" i="6"/>
  <c r="AD852" i="6" s="1"/>
  <c r="V884" i="6"/>
  <c r="AE884" i="6" s="1"/>
  <c r="T884" i="6"/>
  <c r="U884" i="6" s="1"/>
  <c r="V916" i="6"/>
  <c r="AE916" i="6" s="1"/>
  <c r="W916" i="6"/>
  <c r="X916" i="6" s="1"/>
  <c r="T916" i="6"/>
  <c r="U916" i="6" s="1"/>
  <c r="W948" i="6"/>
  <c r="X948" i="6" s="1"/>
  <c r="AC948" i="6"/>
  <c r="AD948" i="6" s="1"/>
  <c r="T948" i="6"/>
  <c r="U948" i="6" s="1"/>
  <c r="V948" i="6"/>
  <c r="AE948" i="6" s="1"/>
  <c r="AC980" i="6"/>
  <c r="AD980" i="6" s="1"/>
  <c r="V980" i="6"/>
  <c r="AE980" i="6" s="1"/>
  <c r="W980" i="6"/>
  <c r="X980" i="6" s="1"/>
  <c r="T980" i="6"/>
  <c r="U980" i="6" s="1"/>
  <c r="T1012" i="6"/>
  <c r="U1012" i="6" s="1"/>
  <c r="AC1012" i="6"/>
  <c r="AD1012" i="6" s="1"/>
  <c r="V1012" i="6"/>
  <c r="AE1012" i="6" s="1"/>
  <c r="T1044" i="6"/>
  <c r="U1044" i="6" s="1"/>
  <c r="AC1044" i="6"/>
  <c r="AD1044" i="6" s="1"/>
  <c r="V1044" i="6"/>
  <c r="AE1044" i="6" s="1"/>
  <c r="AC1076" i="6"/>
  <c r="AD1076" i="6" s="1"/>
  <c r="V1076" i="6"/>
  <c r="AE1076" i="6" s="1"/>
  <c r="T1076" i="6"/>
  <c r="U1076" i="6" s="1"/>
  <c r="V1108" i="6"/>
  <c r="AE1108" i="6" s="1"/>
  <c r="W1108" i="6"/>
  <c r="X1108" i="6" s="1"/>
  <c r="W1140" i="6"/>
  <c r="X1140" i="6" s="1"/>
  <c r="T1140" i="6"/>
  <c r="U1140" i="6" s="1"/>
  <c r="V1140" i="6"/>
  <c r="AE1140" i="6" s="1"/>
  <c r="AC1172" i="6"/>
  <c r="AD1172" i="6" s="1"/>
  <c r="W1172" i="6"/>
  <c r="X1172" i="6" s="1"/>
  <c r="T1172" i="6"/>
  <c r="U1172" i="6" s="1"/>
  <c r="T1204" i="6"/>
  <c r="U1204" i="6" s="1"/>
  <c r="AC1204" i="6"/>
  <c r="T1236" i="6"/>
  <c r="U1236" i="6" s="1"/>
  <c r="AC1236" i="6"/>
  <c r="AD1236" i="6" s="1"/>
  <c r="V1236" i="6"/>
  <c r="AE1236" i="6" s="1"/>
  <c r="T1268" i="6"/>
  <c r="U1268" i="6" s="1"/>
  <c r="V1268" i="6"/>
  <c r="AE1268" i="6" s="1"/>
  <c r="AC1300" i="6"/>
  <c r="AD1300" i="6" s="1"/>
  <c r="V1300" i="6"/>
  <c r="AE1300" i="6" s="1"/>
  <c r="W1300" i="6"/>
  <c r="X1300" i="6" s="1"/>
  <c r="AC1332" i="6"/>
  <c r="AD1332" i="6" s="1"/>
  <c r="T1332" i="6"/>
  <c r="U1332" i="6" s="1"/>
  <c r="V1332" i="6"/>
  <c r="AE1332" i="6" s="1"/>
  <c r="W1412" i="6"/>
  <c r="X1412" i="6" s="1"/>
  <c r="T1412" i="6"/>
  <c r="U1412" i="6" s="1"/>
  <c r="V1412" i="6"/>
  <c r="AE1412" i="6" s="1"/>
  <c r="T1460" i="6"/>
  <c r="U1460" i="6" s="1"/>
  <c r="AC1460" i="6"/>
  <c r="AD1460" i="6" s="1"/>
  <c r="W1500" i="6"/>
  <c r="T1500" i="6"/>
  <c r="U1500" i="6" s="1"/>
  <c r="AC1556" i="6"/>
  <c r="AD1556" i="6" s="1"/>
  <c r="W1556" i="6"/>
  <c r="X1556" i="6" s="1"/>
  <c r="T1604" i="6"/>
  <c r="U1604" i="6" s="1"/>
  <c r="AC1604" i="6"/>
  <c r="AD1604" i="6" s="1"/>
  <c r="V1604" i="6"/>
  <c r="AE1604" i="6" s="1"/>
  <c r="T1652" i="6"/>
  <c r="U1652" i="6" s="1"/>
  <c r="V1652" i="6"/>
  <c r="AE1652" i="6" s="1"/>
  <c r="W1692" i="6"/>
  <c r="X1692" i="6" s="1"/>
  <c r="AC1692" i="6"/>
  <c r="AD1692" i="6" s="1"/>
  <c r="T1732" i="6"/>
  <c r="U1732" i="6" s="1"/>
  <c r="W1732" i="6"/>
  <c r="X1732" i="6" s="1"/>
  <c r="V1732" i="6"/>
  <c r="AE1732" i="6" s="1"/>
  <c r="AC1732" i="6"/>
  <c r="AD1732" i="6" s="1"/>
  <c r="T1844" i="6"/>
  <c r="U1844" i="6" s="1"/>
  <c r="AC1844" i="6"/>
  <c r="AD1844" i="6" s="1"/>
  <c r="T1892" i="6"/>
  <c r="U1892" i="6" s="1"/>
  <c r="AC1892" i="6"/>
  <c r="AD1892" i="6" s="1"/>
  <c r="V1892" i="6"/>
  <c r="AE1892" i="6" s="1"/>
  <c r="W1932" i="6"/>
  <c r="X1932" i="6" s="1"/>
  <c r="T1932" i="6"/>
  <c r="U1932" i="6" s="1"/>
  <c r="W2028" i="6"/>
  <c r="X2028" i="6" s="1"/>
  <c r="AC2028" i="6"/>
  <c r="AD2028" i="6" s="1"/>
  <c r="V2028" i="6"/>
  <c r="AE2028" i="6" s="1"/>
  <c r="Y2028" i="6"/>
  <c r="Z2028" i="6" s="1"/>
  <c r="W1003" i="6"/>
  <c r="X1003" i="6" s="1"/>
  <c r="T1003" i="6"/>
  <c r="U1003" i="6" s="1"/>
  <c r="V1003" i="6"/>
  <c r="AE1003" i="6" s="1"/>
  <c r="AC1003" i="6"/>
  <c r="AD1003" i="6" s="1"/>
  <c r="V1131" i="6"/>
  <c r="AE1131" i="6" s="1"/>
  <c r="W1131" i="6"/>
  <c r="X1131" i="6" s="1"/>
  <c r="T1131" i="6"/>
  <c r="U1131" i="6" s="1"/>
  <c r="AC1131" i="6"/>
  <c r="AD1131" i="6" s="1"/>
  <c r="W1419" i="6"/>
  <c r="X1419" i="6" s="1"/>
  <c r="AC1419" i="6"/>
  <c r="AD1419" i="6" s="1"/>
  <c r="T1587" i="6"/>
  <c r="U1587" i="6" s="1"/>
  <c r="V1587" i="6"/>
  <c r="AE1587" i="6" s="1"/>
  <c r="W1587" i="6"/>
  <c r="X1587" i="6" s="1"/>
  <c r="AC1747" i="6"/>
  <c r="AD1747" i="6" s="1"/>
  <c r="T1747" i="6"/>
  <c r="U1747" i="6" s="1"/>
  <c r="T1931" i="6"/>
  <c r="U1931" i="6" s="1"/>
  <c r="AC1931" i="6"/>
  <c r="AD1931" i="6" s="1"/>
  <c r="V181" i="6"/>
  <c r="AE181" i="6" s="1"/>
  <c r="AC181" i="6"/>
  <c r="AD181" i="6" s="1"/>
  <c r="AC1426" i="6"/>
  <c r="AD1426" i="6" s="1"/>
  <c r="V1426" i="6"/>
  <c r="AE1426" i="6" s="1"/>
  <c r="T1426" i="6"/>
  <c r="U1426" i="6" s="1"/>
  <c r="AC534" i="6"/>
  <c r="AD534" i="6" s="1"/>
  <c r="T534" i="6"/>
  <c r="U534" i="6" s="1"/>
  <c r="V534" i="6"/>
  <c r="AE534" i="6" s="1"/>
  <c r="AC582" i="6"/>
  <c r="AD582" i="6" s="1"/>
  <c r="T582" i="6"/>
  <c r="U582" i="6" s="1"/>
  <c r="W614" i="6"/>
  <c r="X614" i="6" s="1"/>
  <c r="V614" i="6"/>
  <c r="AE614" i="6" s="1"/>
  <c r="AC614" i="6"/>
  <c r="AD614" i="6" s="1"/>
  <c r="AC654" i="6"/>
  <c r="AD654" i="6" s="1"/>
  <c r="T654" i="6"/>
  <c r="U654" i="6" s="1"/>
  <c r="W686" i="6"/>
  <c r="AC686" i="6"/>
  <c r="AD686" i="6" s="1"/>
  <c r="T718" i="6"/>
  <c r="U718" i="6" s="1"/>
  <c r="W718" i="6"/>
  <c r="X718" i="6" s="1"/>
  <c r="V718" i="6"/>
  <c r="AE718" i="6" s="1"/>
  <c r="AC750" i="6"/>
  <c r="AD750" i="6" s="1"/>
  <c r="W750" i="6"/>
  <c r="X750" i="6" s="1"/>
  <c r="T750" i="6"/>
  <c r="U750" i="6" s="1"/>
  <c r="V750" i="6"/>
  <c r="AE750" i="6" s="1"/>
  <c r="AC782" i="6"/>
  <c r="AD782" i="6" s="1"/>
  <c r="V782" i="6"/>
  <c r="AE782" i="6" s="1"/>
  <c r="T782" i="6"/>
  <c r="U782" i="6" s="1"/>
  <c r="W782" i="6"/>
  <c r="X782" i="6" s="1"/>
  <c r="AC814" i="6"/>
  <c r="T814" i="6"/>
  <c r="U814" i="6" s="1"/>
  <c r="V814" i="6"/>
  <c r="AE814" i="6" s="1"/>
  <c r="AC854" i="6"/>
  <c r="AD854" i="6" s="1"/>
  <c r="V854" i="6"/>
  <c r="AE854" i="6" s="1"/>
  <c r="T886" i="6"/>
  <c r="U886" i="6" s="1"/>
  <c r="V886" i="6"/>
  <c r="AE886" i="6" s="1"/>
  <c r="AC926" i="6"/>
  <c r="AD926" i="6" s="1"/>
  <c r="W926" i="6"/>
  <c r="X926" i="6" s="1"/>
  <c r="T926" i="6"/>
  <c r="U926" i="6" s="1"/>
  <c r="W958" i="6"/>
  <c r="X958" i="6" s="1"/>
  <c r="T958" i="6"/>
  <c r="U958" i="6" s="1"/>
  <c r="AC998" i="6"/>
  <c r="AD998" i="6" s="1"/>
  <c r="T998" i="6"/>
  <c r="U998" i="6" s="1"/>
  <c r="V998" i="6"/>
  <c r="AE998" i="6" s="1"/>
  <c r="W998" i="6"/>
  <c r="X998" i="6" s="1"/>
  <c r="V1030" i="6"/>
  <c r="AE1030" i="6" s="1"/>
  <c r="T1030" i="6"/>
  <c r="U1030" i="6" s="1"/>
  <c r="T1062" i="6"/>
  <c r="U1062" i="6" s="1"/>
  <c r="V1062" i="6"/>
  <c r="AE1062" i="6" s="1"/>
  <c r="V1094" i="6"/>
  <c r="AE1094" i="6" s="1"/>
  <c r="W1094" i="6"/>
  <c r="X1094" i="6" s="1"/>
  <c r="AC1094" i="6"/>
  <c r="AD1094" i="6" s="1"/>
  <c r="W1126" i="6"/>
  <c r="X1126" i="6" s="1"/>
  <c r="V1126" i="6"/>
  <c r="AE1126" i="6" s="1"/>
  <c r="T1126" i="6"/>
  <c r="U1126" i="6" s="1"/>
  <c r="AC1166" i="6"/>
  <c r="AD1166" i="6" s="1"/>
  <c r="V1166" i="6"/>
  <c r="AE1166" i="6" s="1"/>
  <c r="V1214" i="6"/>
  <c r="AE1214" i="6" s="1"/>
  <c r="W1214" i="6"/>
  <c r="X1214" i="6" s="1"/>
  <c r="AC1214" i="6"/>
  <c r="AD1214" i="6" s="1"/>
  <c r="T1214" i="6"/>
  <c r="U1214" i="6" s="1"/>
  <c r="T1302" i="6"/>
  <c r="U1302" i="6" s="1"/>
  <c r="AC1302" i="6"/>
  <c r="AD1302" i="6" s="1"/>
  <c r="V1334" i="6"/>
  <c r="AE1334" i="6" s="1"/>
  <c r="AC1334" i="6"/>
  <c r="AD1334" i="6" s="1"/>
  <c r="T1334" i="6"/>
  <c r="U1334" i="6" s="1"/>
  <c r="AC1366" i="6"/>
  <c r="AD1366" i="6" s="1"/>
  <c r="V1366" i="6"/>
  <c r="AE1366" i="6" s="1"/>
  <c r="V1406" i="6"/>
  <c r="AE1406" i="6" s="1"/>
  <c r="T1406" i="6"/>
  <c r="U1406" i="6" s="1"/>
  <c r="T1438" i="6"/>
  <c r="U1438" i="6" s="1"/>
  <c r="AC1438" i="6"/>
  <c r="AD1438" i="6" s="1"/>
  <c r="T1478" i="6"/>
  <c r="U1478" i="6" s="1"/>
  <c r="AC1478" i="6"/>
  <c r="AD1478" i="6" s="1"/>
  <c r="V1526" i="6"/>
  <c r="AE1526" i="6" s="1"/>
  <c r="W1526" i="6"/>
  <c r="X1526" i="6" s="1"/>
  <c r="AC1526" i="6"/>
  <c r="AD1526" i="6" s="1"/>
  <c r="T1558" i="6"/>
  <c r="U1558" i="6" s="1"/>
  <c r="W1558" i="6"/>
  <c r="X1558" i="6" s="1"/>
  <c r="AC1558" i="6"/>
  <c r="AD1558" i="6" s="1"/>
  <c r="V1558" i="6"/>
  <c r="AE1558" i="6" s="1"/>
  <c r="W1702" i="6"/>
  <c r="X1702" i="6" s="1"/>
  <c r="AC1702" i="6"/>
  <c r="AD1702" i="6" s="1"/>
  <c r="T1702" i="6"/>
  <c r="U1702" i="6" s="1"/>
  <c r="AC1734" i="6"/>
  <c r="AD1734" i="6" s="1"/>
  <c r="T1734" i="6"/>
  <c r="U1734" i="6" s="1"/>
  <c r="W1854" i="6"/>
  <c r="X1854" i="6" s="1"/>
  <c r="AC1854" i="6"/>
  <c r="AD1854" i="6" s="1"/>
  <c r="AC1886" i="6"/>
  <c r="AD1886" i="6" s="1"/>
  <c r="T1886" i="6"/>
  <c r="U1886" i="6" s="1"/>
  <c r="AC1934" i="6"/>
  <c r="AD1934" i="6" s="1"/>
  <c r="V1934" i="6"/>
  <c r="AE1934" i="6" s="1"/>
  <c r="AC1974" i="6"/>
  <c r="AD1974" i="6" s="1"/>
  <c r="V1974" i="6"/>
  <c r="AE1974" i="6" s="1"/>
  <c r="T1974" i="6"/>
  <c r="U1974" i="6" s="1"/>
  <c r="W1974" i="6"/>
  <c r="X1974" i="6" s="1"/>
  <c r="T2006" i="6"/>
  <c r="U2006" i="6" s="1"/>
  <c r="V2006" i="6"/>
  <c r="AE2006" i="6" s="1"/>
  <c r="W1999" i="6"/>
  <c r="X1999" i="6" s="1"/>
  <c r="V1999" i="6"/>
  <c r="AE1999" i="6" s="1"/>
  <c r="T1999" i="6"/>
  <c r="U1999" i="6" s="1"/>
  <c r="W650" i="6"/>
  <c r="X650" i="6" s="1"/>
  <c r="V650" i="6"/>
  <c r="AE650" i="6" s="1"/>
  <c r="AC650" i="6"/>
  <c r="AD650" i="6" s="1"/>
  <c r="T650" i="6"/>
  <c r="U650" i="6" s="1"/>
  <c r="V1146" i="6"/>
  <c r="AE1146" i="6" s="1"/>
  <c r="AC1146" i="6"/>
  <c r="AD1146" i="6" s="1"/>
  <c r="T1146" i="6"/>
  <c r="U1146" i="6" s="1"/>
  <c r="V1578" i="6"/>
  <c r="AE1578" i="6" s="1"/>
  <c r="T1578" i="6"/>
  <c r="U1578" i="6" s="1"/>
  <c r="W1578" i="6"/>
  <c r="X1578" i="6" s="1"/>
  <c r="AC1578" i="6"/>
  <c r="AD1578" i="6" s="1"/>
  <c r="W1706" i="6"/>
  <c r="X1706" i="6" s="1"/>
  <c r="V1706" i="6"/>
  <c r="AE1706" i="6" s="1"/>
  <c r="T1706" i="6"/>
  <c r="U1706" i="6" s="1"/>
  <c r="T1866" i="6"/>
  <c r="U1866" i="6" s="1"/>
  <c r="AC1866" i="6"/>
  <c r="AD1866" i="6" s="1"/>
  <c r="AC915" i="6"/>
  <c r="V915" i="6"/>
  <c r="AE915" i="6" s="1"/>
  <c r="T915" i="6"/>
  <c r="U915" i="6" s="1"/>
  <c r="T1347" i="6"/>
  <c r="U1347" i="6" s="1"/>
  <c r="AC1347" i="6"/>
  <c r="AD1347" i="6" s="1"/>
  <c r="T1555" i="6"/>
  <c r="U1555" i="6" s="1"/>
  <c r="V1555" i="6"/>
  <c r="AE1555" i="6" s="1"/>
  <c r="W1555" i="6"/>
  <c r="X1555" i="6" s="1"/>
  <c r="AC1555" i="6"/>
  <c r="AC1715" i="6"/>
  <c r="AD1715" i="6" s="1"/>
  <c r="W1715" i="6"/>
  <c r="X1715" i="6" s="1"/>
  <c r="T1715" i="6"/>
  <c r="U1715" i="6" s="1"/>
  <c r="V1715" i="6"/>
  <c r="AE1715" i="6" s="1"/>
  <c r="T1995" i="6"/>
  <c r="U1995" i="6" s="1"/>
  <c r="AC1995" i="6"/>
  <c r="AD1995" i="6" s="1"/>
  <c r="W1995" i="6"/>
  <c r="X1995" i="6" s="1"/>
  <c r="V1995" i="6"/>
  <c r="AE1995" i="6" s="1"/>
  <c r="AC1765" i="6"/>
  <c r="AD1765" i="6" s="1"/>
  <c r="Y1765" i="6"/>
  <c r="Z1765" i="6" s="1"/>
  <c r="V1765" i="6"/>
  <c r="AE1765" i="6" s="1"/>
  <c r="T352" i="6"/>
  <c r="U352" i="6" s="1"/>
  <c r="V352" i="6"/>
  <c r="AE352" i="6" s="1"/>
  <c r="AC384" i="6"/>
  <c r="AD384" i="6" s="1"/>
  <c r="V384" i="6"/>
  <c r="AE384" i="6" s="1"/>
  <c r="T384" i="6"/>
  <c r="U384" i="6" s="1"/>
  <c r="T416" i="6"/>
  <c r="U416" i="6" s="1"/>
  <c r="V416" i="6"/>
  <c r="AE416" i="6" s="1"/>
  <c r="T448" i="6"/>
  <c r="U448" i="6" s="1"/>
  <c r="AC448" i="6"/>
  <c r="AD448" i="6" s="1"/>
  <c r="W480" i="6"/>
  <c r="X480" i="6" s="1"/>
  <c r="AC480" i="6"/>
  <c r="AD480" i="6" s="1"/>
  <c r="W512" i="6"/>
  <c r="X512" i="6" s="1"/>
  <c r="T512" i="6"/>
  <c r="U512" i="6" s="1"/>
  <c r="AC576" i="6"/>
  <c r="AD576" i="6" s="1"/>
  <c r="V576" i="6"/>
  <c r="AE576" i="6" s="1"/>
  <c r="T608" i="6"/>
  <c r="U608" i="6" s="1"/>
  <c r="V608" i="6"/>
  <c r="AE608" i="6" s="1"/>
  <c r="W640" i="6"/>
  <c r="X640" i="6" s="1"/>
  <c r="T640" i="6"/>
  <c r="U640" i="6" s="1"/>
  <c r="AC640" i="6"/>
  <c r="AD640" i="6" s="1"/>
  <c r="V640" i="6"/>
  <c r="AE640" i="6" s="1"/>
  <c r="T680" i="6"/>
  <c r="U680" i="6" s="1"/>
  <c r="V680" i="6"/>
  <c r="AE680" i="6" s="1"/>
  <c r="W744" i="6"/>
  <c r="X744" i="6" s="1"/>
  <c r="T744" i="6"/>
  <c r="U744" i="6" s="1"/>
  <c r="V744" i="6"/>
  <c r="AE744" i="6" s="1"/>
  <c r="T776" i="6"/>
  <c r="U776" i="6" s="1"/>
  <c r="V776" i="6"/>
  <c r="AE776" i="6" s="1"/>
  <c r="AC776" i="6"/>
  <c r="AD776" i="6" s="1"/>
  <c r="W808" i="6"/>
  <c r="X808" i="6" s="1"/>
  <c r="V808" i="6"/>
  <c r="AE808" i="6" s="1"/>
  <c r="AC808" i="6"/>
  <c r="AD808" i="6" s="1"/>
  <c r="AC848" i="6"/>
  <c r="AD848" i="6" s="1"/>
  <c r="W848" i="6"/>
  <c r="X848" i="6" s="1"/>
  <c r="AC880" i="6"/>
  <c r="AD880" i="6" s="1"/>
  <c r="T880" i="6"/>
  <c r="U880" i="6" s="1"/>
  <c r="W976" i="6"/>
  <c r="AC976" i="6"/>
  <c r="AD976" i="6" s="1"/>
  <c r="T1008" i="6"/>
  <c r="U1008" i="6" s="1"/>
  <c r="AC1008" i="6"/>
  <c r="AD1008" i="6" s="1"/>
  <c r="AC1040" i="6"/>
  <c r="AD1040" i="6" s="1"/>
  <c r="W1040" i="6"/>
  <c r="X1040" i="6" s="1"/>
  <c r="AC1072" i="6"/>
  <c r="AD1072" i="6" s="1"/>
  <c r="V1072" i="6"/>
  <c r="AE1072" i="6" s="1"/>
  <c r="V1176" i="6"/>
  <c r="AE1176" i="6" s="1"/>
  <c r="AC1176" i="6"/>
  <c r="AD1176" i="6" s="1"/>
  <c r="W1208" i="6"/>
  <c r="X1208" i="6" s="1"/>
  <c r="V1208" i="6"/>
  <c r="AE1208" i="6" s="1"/>
  <c r="T1248" i="6"/>
  <c r="U1248" i="6" s="1"/>
  <c r="V1248" i="6"/>
  <c r="AE1248" i="6" s="1"/>
  <c r="AC1248" i="6"/>
  <c r="AD1248" i="6" s="1"/>
  <c r="W1320" i="6"/>
  <c r="X1320" i="6" s="1"/>
  <c r="AC1320" i="6"/>
  <c r="AD1320" i="6" s="1"/>
  <c r="T1320" i="6"/>
  <c r="U1320" i="6" s="1"/>
  <c r="AC1352" i="6"/>
  <c r="AD1352" i="6" s="1"/>
  <c r="V1352" i="6"/>
  <c r="AE1352" i="6" s="1"/>
  <c r="W1352" i="6"/>
  <c r="X1352" i="6" s="1"/>
  <c r="T1352" i="6"/>
  <c r="U1352" i="6" s="1"/>
  <c r="W1424" i="6"/>
  <c r="X1424" i="6" s="1"/>
  <c r="AC1424" i="6"/>
  <c r="AD1424" i="6" s="1"/>
  <c r="V1424" i="6"/>
  <c r="AE1424" i="6" s="1"/>
  <c r="AC1456" i="6"/>
  <c r="AD1456" i="6" s="1"/>
  <c r="V1456" i="6"/>
  <c r="AE1456" i="6" s="1"/>
  <c r="AC1528" i="6"/>
  <c r="AD1528" i="6" s="1"/>
  <c r="W1528" i="6"/>
  <c r="X1528" i="6" s="1"/>
  <c r="T1560" i="6"/>
  <c r="U1560" i="6" s="1"/>
  <c r="W1560" i="6"/>
  <c r="X1560" i="6" s="1"/>
  <c r="V1592" i="6"/>
  <c r="AE1592" i="6" s="1"/>
  <c r="W1592" i="6"/>
  <c r="X1592" i="6" s="1"/>
  <c r="AC1592" i="6"/>
  <c r="AD1592" i="6" s="1"/>
  <c r="V1624" i="6"/>
  <c r="AE1624" i="6" s="1"/>
  <c r="AC1624" i="6"/>
  <c r="AD1624" i="6" s="1"/>
  <c r="V1656" i="6"/>
  <c r="AE1656" i="6" s="1"/>
  <c r="AC1656" i="6"/>
  <c r="AD1656" i="6" s="1"/>
  <c r="W1656" i="6"/>
  <c r="X1656" i="6" s="1"/>
  <c r="W1704" i="6"/>
  <c r="X1704" i="6" s="1"/>
  <c r="AC1704" i="6"/>
  <c r="T1704" i="6"/>
  <c r="U1704" i="6" s="1"/>
  <c r="W1736" i="6"/>
  <c r="X1736" i="6" s="1"/>
  <c r="T1736" i="6"/>
  <c r="U1736" i="6" s="1"/>
  <c r="V1736" i="6"/>
  <c r="AE1736" i="6" s="1"/>
  <c r="V1768" i="6"/>
  <c r="AE1768" i="6" s="1"/>
  <c r="T1768" i="6"/>
  <c r="U1768" i="6" s="1"/>
  <c r="AC1824" i="6"/>
  <c r="AD1824" i="6" s="1"/>
  <c r="T1824" i="6"/>
  <c r="U1824" i="6" s="1"/>
  <c r="T2000" i="6"/>
  <c r="U2000" i="6" s="1"/>
  <c r="AC2000" i="6"/>
  <c r="AD2000" i="6" s="1"/>
  <c r="V393" i="6"/>
  <c r="AE393" i="6" s="1"/>
  <c r="AC393" i="6"/>
  <c r="AD393" i="6" s="1"/>
  <c r="AC425" i="6"/>
  <c r="AD425" i="6" s="1"/>
  <c r="T425" i="6"/>
  <c r="U425" i="6" s="1"/>
  <c r="V425" i="6"/>
  <c r="AE425" i="6" s="1"/>
  <c r="V457" i="6"/>
  <c r="AE457" i="6" s="1"/>
  <c r="T457" i="6"/>
  <c r="U457" i="6" s="1"/>
  <c r="W457" i="6"/>
  <c r="X457" i="6" s="1"/>
  <c r="AC489" i="6"/>
  <c r="AD489" i="6" s="1"/>
  <c r="T489" i="6"/>
  <c r="U489" i="6" s="1"/>
  <c r="W489" i="6"/>
  <c r="X489" i="6" s="1"/>
  <c r="V521" i="6"/>
  <c r="AE521" i="6" s="1"/>
  <c r="AC521" i="6"/>
  <c r="AD521" i="6" s="1"/>
  <c r="T521" i="6"/>
  <c r="U521" i="6" s="1"/>
  <c r="V561" i="6"/>
  <c r="AE561" i="6" s="1"/>
  <c r="AC561" i="6"/>
  <c r="AD561" i="6" s="1"/>
  <c r="AC593" i="6"/>
  <c r="AD593" i="6" s="1"/>
  <c r="T593" i="6"/>
  <c r="U593" i="6" s="1"/>
  <c r="V593" i="6"/>
  <c r="AE593" i="6" s="1"/>
  <c r="AC625" i="6"/>
  <c r="AD625" i="6" s="1"/>
  <c r="V625" i="6"/>
  <c r="AE625" i="6" s="1"/>
  <c r="T625" i="6"/>
  <c r="U625" i="6" s="1"/>
  <c r="V657" i="6"/>
  <c r="AE657" i="6" s="1"/>
  <c r="W657" i="6"/>
  <c r="X657" i="6" s="1"/>
  <c r="T657" i="6"/>
  <c r="U657" i="6" s="1"/>
  <c r="V689" i="6"/>
  <c r="AE689" i="6" s="1"/>
  <c r="W689" i="6"/>
  <c r="X689" i="6" s="1"/>
  <c r="V729" i="6"/>
  <c r="AE729" i="6" s="1"/>
  <c r="W729" i="6"/>
  <c r="X729" i="6" s="1"/>
  <c r="AC729" i="6"/>
  <c r="AD729" i="6" s="1"/>
  <c r="AC761" i="6"/>
  <c r="AD761" i="6" s="1"/>
  <c r="T761" i="6"/>
  <c r="U761" i="6" s="1"/>
  <c r="T793" i="6"/>
  <c r="U793" i="6" s="1"/>
  <c r="V793" i="6"/>
  <c r="AE793" i="6" s="1"/>
  <c r="T825" i="6"/>
  <c r="U825" i="6" s="1"/>
  <c r="V825" i="6"/>
  <c r="AE825" i="6" s="1"/>
  <c r="AC857" i="6"/>
  <c r="AD857" i="6" s="1"/>
  <c r="T857" i="6"/>
  <c r="U857" i="6" s="1"/>
  <c r="AC889" i="6"/>
  <c r="AD889" i="6" s="1"/>
  <c r="V889" i="6"/>
  <c r="AE889" i="6" s="1"/>
  <c r="W889" i="6"/>
  <c r="X889" i="6" s="1"/>
  <c r="W921" i="6"/>
  <c r="X921" i="6" s="1"/>
  <c r="V921" i="6"/>
  <c r="AE921" i="6" s="1"/>
  <c r="T921" i="6"/>
  <c r="U921" i="6" s="1"/>
  <c r="AC1025" i="6"/>
  <c r="AD1025" i="6" s="1"/>
  <c r="T1025" i="6"/>
  <c r="U1025" i="6" s="1"/>
  <c r="V1025" i="6"/>
  <c r="AE1025" i="6" s="1"/>
  <c r="T1057" i="6"/>
  <c r="U1057" i="6" s="1"/>
  <c r="W1057" i="6"/>
  <c r="X1057" i="6" s="1"/>
  <c r="W1121" i="6"/>
  <c r="X1121" i="6" s="1"/>
  <c r="T1121" i="6"/>
  <c r="U1121" i="6" s="1"/>
  <c r="W1153" i="6"/>
  <c r="V1153" i="6"/>
  <c r="AE1153" i="6" s="1"/>
  <c r="AC1185" i="6"/>
  <c r="V1185" i="6"/>
  <c r="AE1185" i="6" s="1"/>
  <c r="T1289" i="6"/>
  <c r="U1289" i="6" s="1"/>
  <c r="AC1289" i="6"/>
  <c r="AD1289" i="6" s="1"/>
  <c r="V1321" i="6"/>
  <c r="AE1321" i="6" s="1"/>
  <c r="T1321" i="6"/>
  <c r="U1321" i="6" s="1"/>
  <c r="AC1353" i="6"/>
  <c r="AD1353" i="6" s="1"/>
  <c r="V1353" i="6"/>
  <c r="AE1353" i="6" s="1"/>
  <c r="V1417" i="6"/>
  <c r="AE1417" i="6" s="1"/>
  <c r="W1417" i="6"/>
  <c r="X1417" i="6" s="1"/>
  <c r="T1497" i="6"/>
  <c r="U1497" i="6" s="1"/>
  <c r="V1497" i="6"/>
  <c r="AE1497" i="6" s="1"/>
  <c r="V1537" i="6"/>
  <c r="AE1537" i="6" s="1"/>
  <c r="W1537" i="6"/>
  <c r="X1537" i="6" s="1"/>
  <c r="AC1569" i="6"/>
  <c r="AD1569" i="6" s="1"/>
  <c r="W1569" i="6"/>
  <c r="X1569" i="6" s="1"/>
  <c r="V1569" i="6"/>
  <c r="AE1569" i="6" s="1"/>
  <c r="T1649" i="6"/>
  <c r="U1649" i="6" s="1"/>
  <c r="W1649" i="6"/>
  <c r="X1649" i="6" s="1"/>
  <c r="AC1649" i="6"/>
  <c r="AD1649" i="6" s="1"/>
  <c r="V1649" i="6"/>
  <c r="AE1649" i="6" s="1"/>
  <c r="V1721" i="6"/>
  <c r="AE1721" i="6" s="1"/>
  <c r="T1721" i="6"/>
  <c r="U1721" i="6" s="1"/>
  <c r="AC1753" i="6"/>
  <c r="AD1753" i="6" s="1"/>
  <c r="T1753" i="6"/>
  <c r="U1753" i="6" s="1"/>
  <c r="W1753" i="6"/>
  <c r="X1753" i="6" s="1"/>
  <c r="AC1793" i="6"/>
  <c r="AD1793" i="6" s="1"/>
  <c r="T1793" i="6"/>
  <c r="U1793" i="6" s="1"/>
  <c r="W1793" i="6"/>
  <c r="X1793" i="6" s="1"/>
  <c r="W1841" i="6"/>
  <c r="X1841" i="6" s="1"/>
  <c r="V1841" i="6"/>
  <c r="AE1841" i="6" s="1"/>
  <c r="AC1841" i="6"/>
  <c r="AD1841" i="6" s="1"/>
  <c r="W1913" i="6"/>
  <c r="X1913" i="6" s="1"/>
  <c r="AC1913" i="6"/>
  <c r="AD1913" i="6" s="1"/>
  <c r="T1913" i="6"/>
  <c r="U1913" i="6" s="1"/>
  <c r="AC1945" i="6"/>
  <c r="AD1945" i="6" s="1"/>
  <c r="T1945" i="6"/>
  <c r="U1945" i="6" s="1"/>
  <c r="V1945" i="6"/>
  <c r="AE1945" i="6" s="1"/>
  <c r="T1985" i="6"/>
  <c r="U1985" i="6" s="1"/>
  <c r="V1985" i="6"/>
  <c r="AE1985" i="6" s="1"/>
  <c r="V2025" i="6"/>
  <c r="AE2025" i="6" s="1"/>
  <c r="AC2025" i="6"/>
  <c r="AD2025" i="6" s="1"/>
  <c r="Y1268" i="6"/>
  <c r="Z1268" i="6" s="1"/>
  <c r="Y148" i="6"/>
  <c r="Z148" i="6" s="1"/>
  <c r="W1426" i="6"/>
  <c r="X1426" i="6" s="1"/>
  <c r="W288" i="6"/>
  <c r="X288" i="6" s="1"/>
  <c r="W86" i="6"/>
  <c r="X86" i="6" s="1"/>
  <c r="W148" i="6"/>
  <c r="X148" i="6" s="1"/>
  <c r="W1302" i="6"/>
  <c r="X1302" i="6" s="1"/>
  <c r="W1747" i="6"/>
  <c r="X1747" i="6" s="1"/>
  <c r="W1460" i="6"/>
  <c r="W1670" i="6"/>
  <c r="X1670" i="6" s="1"/>
  <c r="W852" i="6"/>
  <c r="X852" i="6" s="1"/>
  <c r="W1332" i="6"/>
  <c r="X1332" i="6" s="1"/>
  <c r="V684" i="6"/>
  <c r="AE684" i="6" s="1"/>
  <c r="V438" i="6"/>
  <c r="AE438" i="6" s="1"/>
  <c r="V1844" i="6"/>
  <c r="AE1844" i="6" s="1"/>
  <c r="V1670" i="6"/>
  <c r="AE1670" i="6" s="1"/>
  <c r="V1254" i="6"/>
  <c r="AE1254" i="6" s="1"/>
  <c r="T716" i="6"/>
  <c r="U716" i="6" s="1"/>
  <c r="T1556" i="6"/>
  <c r="U1556" i="6" s="1"/>
  <c r="T276" i="6"/>
  <c r="U276" i="6" s="1"/>
  <c r="T576" i="6"/>
  <c r="U576" i="6" s="1"/>
  <c r="T1692" i="6"/>
  <c r="U1692" i="6" s="1"/>
  <c r="T712" i="6"/>
  <c r="U712" i="6" s="1"/>
  <c r="T1108" i="6"/>
  <c r="U1108" i="6" s="1"/>
  <c r="T808" i="6"/>
  <c r="U808" i="6" s="1"/>
  <c r="AC438" i="6"/>
  <c r="AD438" i="6" s="1"/>
  <c r="AC116" i="6"/>
  <c r="AD116" i="6" s="1"/>
  <c r="AC608" i="6"/>
  <c r="AD608" i="6" s="1"/>
  <c r="AC1932" i="6"/>
  <c r="AD1932" i="6" s="1"/>
  <c r="AC1488" i="6"/>
  <c r="AD1488" i="6" s="1"/>
  <c r="AC1104" i="6"/>
  <c r="Y476" i="6"/>
  <c r="Z476" i="6" s="1"/>
  <c r="Y788" i="6"/>
  <c r="Z788" i="6" s="1"/>
  <c r="Y502" i="6"/>
  <c r="Z502" i="6" s="1"/>
  <c r="Y1931" i="6"/>
  <c r="Z1931" i="6" s="1"/>
  <c r="W212" i="6"/>
  <c r="X212" i="6" s="1"/>
  <c r="W470" i="6"/>
  <c r="W652" i="6"/>
  <c r="X652" i="6" s="1"/>
  <c r="W1406" i="6"/>
  <c r="W582" i="6"/>
  <c r="X582" i="6" s="1"/>
  <c r="W762" i="6"/>
  <c r="X762" i="6" s="1"/>
  <c r="W886" i="6"/>
  <c r="X886" i="6" s="1"/>
  <c r="W1934" i="6"/>
  <c r="X1934" i="6" s="1"/>
  <c r="W1380" i="6"/>
  <c r="X1380" i="6" s="1"/>
  <c r="V802" i="6"/>
  <c r="AE802" i="6" s="1"/>
  <c r="V762" i="6"/>
  <c r="AE762" i="6" s="1"/>
  <c r="V1478" i="6"/>
  <c r="AE1478" i="6" s="1"/>
  <c r="V716" i="6"/>
  <c r="AE716" i="6" s="1"/>
  <c r="V848" i="6"/>
  <c r="AE848" i="6" s="1"/>
  <c r="T286" i="6"/>
  <c r="U286" i="6" s="1"/>
  <c r="T52" i="6"/>
  <c r="U52" i="6" s="1"/>
  <c r="T1040" i="6"/>
  <c r="U1040" i="6" s="1"/>
  <c r="T1234" i="6"/>
  <c r="U1234" i="6" s="1"/>
  <c r="T1133" i="6"/>
  <c r="U1133" i="6" s="1"/>
  <c r="T1166" i="6"/>
  <c r="U1166" i="6" s="1"/>
  <c r="T84" i="6"/>
  <c r="U84" i="6" s="1"/>
  <c r="T288" i="6"/>
  <c r="U288" i="6" s="1"/>
  <c r="T1176" i="6"/>
  <c r="U1176" i="6" s="1"/>
  <c r="T1766" i="6"/>
  <c r="U1766" i="6" s="1"/>
  <c r="T854" i="6"/>
  <c r="U854" i="6" s="1"/>
  <c r="T1624" i="6"/>
  <c r="U1624" i="6" s="1"/>
  <c r="AC150" i="6"/>
  <c r="AD150" i="6" s="1"/>
  <c r="AC680" i="6"/>
  <c r="AD680" i="6" s="1"/>
  <c r="AC1030" i="6"/>
  <c r="AD1030" i="6" s="1"/>
  <c r="AC457" i="6"/>
  <c r="AD457" i="6" s="1"/>
  <c r="AC352" i="6"/>
  <c r="AD352" i="6" s="1"/>
  <c r="AC1652" i="6"/>
  <c r="AD1652" i="6" s="1"/>
  <c r="AC1140" i="6"/>
  <c r="AD1140" i="6" s="1"/>
  <c r="AC612" i="6"/>
  <c r="AD612" i="6" s="1"/>
  <c r="Y516" i="6"/>
  <c r="Z516" i="6" s="1"/>
  <c r="Y980" i="6"/>
  <c r="Z980" i="6" s="1"/>
  <c r="Y1460" i="6"/>
  <c r="Z1460" i="6" s="1"/>
  <c r="Y1604" i="6"/>
  <c r="Z1604" i="6" s="1"/>
  <c r="W20" i="6"/>
  <c r="X20" i="6" s="1"/>
  <c r="W224" i="6"/>
  <c r="X224" i="6" s="1"/>
  <c r="W348" i="6"/>
  <c r="X348" i="6" s="1"/>
  <c r="W1780" i="6"/>
  <c r="X1780" i="6" s="1"/>
  <c r="W1030" i="6"/>
  <c r="X1030" i="6" s="1"/>
  <c r="W1438" i="6"/>
  <c r="X1438" i="6" s="1"/>
  <c r="W1166" i="6"/>
  <c r="X1166" i="6" s="1"/>
  <c r="W2006" i="6"/>
  <c r="X2006" i="6" s="1"/>
  <c r="W1886" i="6"/>
  <c r="X1886" i="6" s="1"/>
  <c r="V160" i="6"/>
  <c r="AE160" i="6" s="1"/>
  <c r="V958" i="6"/>
  <c r="AE958" i="6" s="1"/>
  <c r="V480" i="6"/>
  <c r="AE480" i="6" s="1"/>
  <c r="V582" i="6"/>
  <c r="AE582" i="6" s="1"/>
  <c r="V1419" i="6"/>
  <c r="AE1419" i="6" s="1"/>
  <c r="V1040" i="6"/>
  <c r="AE1040" i="6" s="1"/>
  <c r="V512" i="6"/>
  <c r="AE512" i="6" s="1"/>
  <c r="V652" i="6"/>
  <c r="AE652" i="6" s="1"/>
  <c r="T1354" i="6"/>
  <c r="U1354" i="6" s="1"/>
  <c r="T64" i="6"/>
  <c r="U64" i="6" s="1"/>
  <c r="T476" i="6"/>
  <c r="U476" i="6" s="1"/>
  <c r="T1904" i="6"/>
  <c r="U1904" i="6" s="1"/>
  <c r="T1822" i="6"/>
  <c r="U1822" i="6" s="1"/>
  <c r="V1133" i="6"/>
  <c r="AE1133" i="6" s="1"/>
  <c r="T1765" i="6"/>
  <c r="U1765" i="6" s="1"/>
  <c r="T96" i="6"/>
  <c r="U96" i="6" s="1"/>
  <c r="T912" i="6"/>
  <c r="U912" i="6" s="1"/>
  <c r="T1488" i="6"/>
  <c r="U1488" i="6" s="1"/>
  <c r="T398" i="6"/>
  <c r="U398" i="6" s="1"/>
  <c r="T614" i="6"/>
  <c r="U614" i="6" s="1"/>
  <c r="T1854" i="6"/>
  <c r="U1854" i="6" s="1"/>
  <c r="T976" i="6"/>
  <c r="U976" i="6" s="1"/>
  <c r="T1456" i="6"/>
  <c r="U1456" i="6" s="1"/>
  <c r="V1780" i="6"/>
  <c r="AE1780" i="6" s="1"/>
  <c r="T848" i="6"/>
  <c r="U848" i="6" s="1"/>
  <c r="AC416" i="6"/>
  <c r="AD416" i="6" s="1"/>
  <c r="AC958" i="6"/>
  <c r="AD958" i="6" s="1"/>
  <c r="AC886" i="6"/>
  <c r="AD886" i="6" s="1"/>
  <c r="AC916" i="6"/>
  <c r="AD916" i="6" s="1"/>
  <c r="AC1560" i="6"/>
  <c r="AD1560" i="6" s="1"/>
  <c r="AC84" i="6"/>
  <c r="AD84" i="6" s="1"/>
  <c r="AC1384" i="6"/>
  <c r="AD1384" i="6" s="1"/>
  <c r="AC1768" i="6"/>
  <c r="AD1768" i="6" s="1"/>
  <c r="AC912" i="6"/>
  <c r="AD912" i="6" s="1"/>
  <c r="AC1321" i="6"/>
  <c r="AD1321" i="6" s="1"/>
  <c r="AC1537" i="6"/>
  <c r="AD1537" i="6" s="1"/>
  <c r="AC1406" i="6"/>
  <c r="AD1406" i="6" s="1"/>
  <c r="AC1706" i="6"/>
  <c r="AD1706" i="6" s="1"/>
  <c r="Y160" i="6"/>
  <c r="Z160" i="6" s="1"/>
  <c r="Y1747" i="6"/>
  <c r="Z1747" i="6" s="1"/>
  <c r="Y684" i="6"/>
  <c r="Z684" i="6" s="1"/>
  <c r="Y1172" i="6"/>
  <c r="Z1172" i="6" s="1"/>
  <c r="Y1988" i="6"/>
  <c r="Z1988" i="6" s="1"/>
  <c r="Y1140" i="6"/>
  <c r="Z1140" i="6" s="1"/>
  <c r="W32" i="6"/>
  <c r="W476" i="6"/>
  <c r="X476" i="6" s="1"/>
  <c r="W256" i="6"/>
  <c r="W654" i="6"/>
  <c r="X654" i="6" s="1"/>
  <c r="W181" i="6"/>
  <c r="X181" i="6" s="1"/>
  <c r="W1268" i="6"/>
  <c r="X1268" i="6" s="1"/>
  <c r="W802" i="6"/>
  <c r="X802" i="6" s="1"/>
  <c r="W1234" i="6"/>
  <c r="X1234" i="6" s="1"/>
  <c r="W1766" i="6"/>
  <c r="X1766" i="6" s="1"/>
  <c r="W1931" i="6"/>
  <c r="X1931" i="6" s="1"/>
  <c r="W1146" i="6"/>
  <c r="X1146" i="6" s="1"/>
  <c r="W854" i="6"/>
  <c r="X854" i="6" s="1"/>
  <c r="V926" i="6"/>
  <c r="AE926" i="6" s="1"/>
  <c r="V1347" i="6"/>
  <c r="AE1347" i="6" s="1"/>
  <c r="V1766" i="6"/>
  <c r="AE1766" i="6" s="1"/>
  <c r="V1172" i="6"/>
  <c r="AE1172" i="6" s="1"/>
  <c r="V1590" i="6"/>
  <c r="AE1590" i="6" s="1"/>
  <c r="V1854" i="6"/>
  <c r="AE1854" i="6" s="1"/>
  <c r="V1931" i="6"/>
  <c r="AE1931" i="6" s="1"/>
  <c r="T118" i="6"/>
  <c r="U118" i="6" s="1"/>
  <c r="T788" i="6"/>
  <c r="U788" i="6" s="1"/>
  <c r="T502" i="6"/>
  <c r="U502" i="6" s="1"/>
  <c r="T86" i="6"/>
  <c r="U86" i="6" s="1"/>
  <c r="T544" i="6"/>
  <c r="U544" i="6" s="1"/>
  <c r="V1204" i="6"/>
  <c r="AE1204" i="6" s="1"/>
  <c r="T318" i="6"/>
  <c r="U318" i="6" s="1"/>
  <c r="AC1126" i="6"/>
  <c r="AD1126" i="6" s="1"/>
  <c r="AC1062" i="6"/>
  <c r="AD1062" i="6" s="1"/>
  <c r="AC212" i="6"/>
  <c r="AD212" i="6" s="1"/>
  <c r="AC1136" i="6"/>
  <c r="AD1136" i="6" s="1"/>
  <c r="AC718" i="6"/>
  <c r="AD718" i="6" s="1"/>
  <c r="AC1354" i="6"/>
  <c r="AD1354" i="6" s="1"/>
  <c r="AC712" i="6"/>
  <c r="AD712" i="6" s="1"/>
  <c r="AC1254" i="6"/>
  <c r="AD1254" i="6" s="1"/>
  <c r="AC1412" i="6"/>
  <c r="AD1412" i="6" s="1"/>
  <c r="AC1988" i="6"/>
  <c r="AD1988" i="6" s="1"/>
  <c r="AC1780" i="6"/>
  <c r="AD1780" i="6" s="1"/>
  <c r="G1114" i="6"/>
  <c r="J1114" i="6" s="1"/>
  <c r="T15" i="6"/>
  <c r="U15" i="6" s="1"/>
  <c r="V15" i="6"/>
  <c r="AC15" i="6"/>
  <c r="AD15" i="6" s="1"/>
  <c r="W15" i="6"/>
  <c r="X15" i="6" s="1"/>
  <c r="Y15" i="6"/>
  <c r="Z15" i="6" s="1"/>
  <c r="AC111" i="6"/>
  <c r="AD111" i="6" s="1"/>
  <c r="V111" i="6"/>
  <c r="AE111" i="6" s="1"/>
  <c r="W111" i="6"/>
  <c r="X111" i="6" s="1"/>
  <c r="T111" i="6"/>
  <c r="U111" i="6" s="1"/>
  <c r="AB111" i="6"/>
  <c r="AC57" i="6"/>
  <c r="AD57" i="6" s="1"/>
  <c r="T57" i="6"/>
  <c r="U57" i="6" s="1"/>
  <c r="V57" i="6"/>
  <c r="AE57" i="6" s="1"/>
  <c r="W57" i="6"/>
  <c r="X57" i="6" s="1"/>
  <c r="Y57" i="6"/>
  <c r="Z57" i="6" s="1"/>
  <c r="AB57" i="6"/>
  <c r="AC249" i="6"/>
  <c r="AD249" i="6" s="1"/>
  <c r="T249" i="6"/>
  <c r="U249" i="6" s="1"/>
  <c r="V249" i="6"/>
  <c r="AE249" i="6" s="1"/>
  <c r="W249" i="6"/>
  <c r="X249" i="6" s="1"/>
  <c r="Y249" i="6"/>
  <c r="Z249" i="6" s="1"/>
  <c r="AB249" i="6"/>
  <c r="AC34" i="6"/>
  <c r="AD34" i="6" s="1"/>
  <c r="T34" i="6"/>
  <c r="U34" i="6" s="1"/>
  <c r="V34" i="6"/>
  <c r="AE34" i="6" s="1"/>
  <c r="W34" i="6"/>
  <c r="X34" i="6" s="1"/>
  <c r="Y34" i="6"/>
  <c r="Z34" i="6" s="1"/>
  <c r="AC202" i="6"/>
  <c r="AD202" i="6" s="1"/>
  <c r="T202" i="6"/>
  <c r="U202" i="6" s="1"/>
  <c r="V202" i="6"/>
  <c r="AE202" i="6" s="1"/>
  <c r="W202" i="6"/>
  <c r="X202" i="6" s="1"/>
  <c r="Y202" i="6"/>
  <c r="Z202" i="6" s="1"/>
  <c r="V338" i="6"/>
  <c r="AE338" i="6" s="1"/>
  <c r="AC338" i="6"/>
  <c r="AD338" i="6" s="1"/>
  <c r="T338" i="6"/>
  <c r="U338" i="6" s="1"/>
  <c r="Y338" i="6"/>
  <c r="Z338" i="6" s="1"/>
  <c r="W338" i="6"/>
  <c r="X338" i="6" s="1"/>
  <c r="AC466" i="6"/>
  <c r="AD466" i="6" s="1"/>
  <c r="T466" i="6"/>
  <c r="U466" i="6" s="1"/>
  <c r="V466" i="6"/>
  <c r="AE466" i="6" s="1"/>
  <c r="W466" i="6"/>
  <c r="X466" i="6" s="1"/>
  <c r="Y466" i="6"/>
  <c r="Z466" i="6" s="1"/>
  <c r="AB466" i="6"/>
  <c r="T43" i="6"/>
  <c r="U43" i="6" s="1"/>
  <c r="V43" i="6"/>
  <c r="AE43" i="6" s="1"/>
  <c r="AC43" i="6"/>
  <c r="AD43" i="6" s="1"/>
  <c r="Y43" i="6"/>
  <c r="Z43" i="6" s="1"/>
  <c r="AB43" i="6"/>
  <c r="AC171" i="6"/>
  <c r="AD171" i="6" s="1"/>
  <c r="T171" i="6"/>
  <c r="U171" i="6" s="1"/>
  <c r="V171" i="6"/>
  <c r="AE171" i="6" s="1"/>
  <c r="Y171" i="6"/>
  <c r="Z171" i="6" s="1"/>
  <c r="W171" i="6"/>
  <c r="X171" i="6" s="1"/>
  <c r="AC299" i="6"/>
  <c r="AD299" i="6" s="1"/>
  <c r="T299" i="6"/>
  <c r="U299" i="6" s="1"/>
  <c r="V299" i="6"/>
  <c r="AE299" i="6" s="1"/>
  <c r="W299" i="6"/>
  <c r="X299" i="6" s="1"/>
  <c r="Y299" i="6"/>
  <c r="Z299" i="6" s="1"/>
  <c r="AB299" i="6"/>
  <c r="AC459" i="6"/>
  <c r="AD459" i="6" s="1"/>
  <c r="T459" i="6"/>
  <c r="U459" i="6" s="1"/>
  <c r="V459" i="6"/>
  <c r="AE459" i="6" s="1"/>
  <c r="W459" i="6"/>
  <c r="X459" i="6" s="1"/>
  <c r="Y459" i="6"/>
  <c r="Z459" i="6" s="1"/>
  <c r="AC587" i="6"/>
  <c r="AD587" i="6" s="1"/>
  <c r="T587" i="6"/>
  <c r="U587" i="6" s="1"/>
  <c r="V587" i="6"/>
  <c r="AE587" i="6" s="1"/>
  <c r="W587" i="6"/>
  <c r="X587" i="6" s="1"/>
  <c r="AC683" i="6"/>
  <c r="AD683" i="6" s="1"/>
  <c r="T683" i="6"/>
  <c r="U683" i="6" s="1"/>
  <c r="V683" i="6"/>
  <c r="AE683" i="6" s="1"/>
  <c r="W683" i="6"/>
  <c r="X683" i="6" s="1"/>
  <c r="Y683" i="6"/>
  <c r="Z683" i="6" s="1"/>
  <c r="AC61" i="6"/>
  <c r="AD61" i="6" s="1"/>
  <c r="T61" i="6"/>
  <c r="U61" i="6" s="1"/>
  <c r="V61" i="6"/>
  <c r="AE61" i="6" s="1"/>
  <c r="W61" i="6"/>
  <c r="X61" i="6" s="1"/>
  <c r="Y61" i="6"/>
  <c r="Z61" i="6" s="1"/>
  <c r="AB61" i="6"/>
  <c r="AC237" i="6"/>
  <c r="AD237" i="6" s="1"/>
  <c r="T237" i="6"/>
  <c r="U237" i="6" s="1"/>
  <c r="V237" i="6"/>
  <c r="AE237" i="6" s="1"/>
  <c r="W237" i="6"/>
  <c r="X237" i="6" s="1"/>
  <c r="Y237" i="6"/>
  <c r="Z237" i="6" s="1"/>
  <c r="AB237" i="6"/>
  <c r="T365" i="6"/>
  <c r="U365" i="6" s="1"/>
  <c r="AC365" i="6"/>
  <c r="AD365" i="6" s="1"/>
  <c r="V365" i="6"/>
  <c r="AE365" i="6" s="1"/>
  <c r="Y365" i="6"/>
  <c r="Z365" i="6" s="1"/>
  <c r="W365" i="6"/>
  <c r="X365" i="6" s="1"/>
  <c r="AB365" i="6"/>
  <c r="AC557" i="6"/>
  <c r="AD557" i="6" s="1"/>
  <c r="T557" i="6"/>
  <c r="U557" i="6" s="1"/>
  <c r="V557" i="6"/>
  <c r="AE557" i="6" s="1"/>
  <c r="W557" i="6"/>
  <c r="Y557" i="6"/>
  <c r="Z557" i="6" s="1"/>
  <c r="AC701" i="6"/>
  <c r="AD701" i="6" s="1"/>
  <c r="T701" i="6"/>
  <c r="U701" i="6" s="1"/>
  <c r="V701" i="6"/>
  <c r="AE701" i="6" s="1"/>
  <c r="W701" i="6"/>
  <c r="X701" i="6" s="1"/>
  <c r="Y701" i="6"/>
  <c r="Z701" i="6" s="1"/>
  <c r="AC845" i="6"/>
  <c r="AD845" i="6" s="1"/>
  <c r="T845" i="6"/>
  <c r="U845" i="6" s="1"/>
  <c r="V845" i="6"/>
  <c r="AE845" i="6" s="1"/>
  <c r="W845" i="6"/>
  <c r="X845" i="6" s="1"/>
  <c r="Y845" i="6"/>
  <c r="Z845" i="6" s="1"/>
  <c r="AC989" i="6"/>
  <c r="AD989" i="6" s="1"/>
  <c r="T989" i="6"/>
  <c r="U989" i="6" s="1"/>
  <c r="V989" i="6"/>
  <c r="AE989" i="6" s="1"/>
  <c r="W989" i="6"/>
  <c r="X989" i="6" s="1"/>
  <c r="Y989" i="6"/>
  <c r="Z989" i="6" s="1"/>
  <c r="AC1149" i="6"/>
  <c r="AD1149" i="6" s="1"/>
  <c r="T1149" i="6"/>
  <c r="U1149" i="6" s="1"/>
  <c r="V1149" i="6"/>
  <c r="AE1149" i="6" s="1"/>
  <c r="Y1149" i="6"/>
  <c r="Z1149" i="6" s="1"/>
  <c r="W1149" i="6"/>
  <c r="X1149" i="6" s="1"/>
  <c r="AC1293" i="6"/>
  <c r="AD1293" i="6" s="1"/>
  <c r="T1293" i="6"/>
  <c r="U1293" i="6" s="1"/>
  <c r="V1293" i="6"/>
  <c r="AE1293" i="6" s="1"/>
  <c r="W1293" i="6"/>
  <c r="X1293" i="6" s="1"/>
  <c r="AC1429" i="6"/>
  <c r="AD1429" i="6" s="1"/>
  <c r="T1429" i="6"/>
  <c r="U1429" i="6" s="1"/>
  <c r="V1429" i="6"/>
  <c r="AE1429" i="6" s="1"/>
  <c r="W1429" i="6"/>
  <c r="X1429" i="6" s="1"/>
  <c r="Y1429" i="6"/>
  <c r="Z1429" i="6" s="1"/>
  <c r="AB1429" i="6"/>
  <c r="T1661" i="6"/>
  <c r="U1661" i="6" s="1"/>
  <c r="AC1661" i="6"/>
  <c r="AD1661" i="6" s="1"/>
  <c r="V1661" i="6"/>
  <c r="AE1661" i="6" s="1"/>
  <c r="W1661" i="6"/>
  <c r="X1661" i="6" s="1"/>
  <c r="Y1661" i="6"/>
  <c r="Z1661" i="6" s="1"/>
  <c r="AB1661" i="6"/>
  <c r="AC1837" i="6"/>
  <c r="AD1837" i="6" s="1"/>
  <c r="Y1837" i="6"/>
  <c r="T1837" i="6"/>
  <c r="U1837" i="6" s="1"/>
  <c r="V1837" i="6"/>
  <c r="AE1837" i="6" s="1"/>
  <c r="T930" i="6"/>
  <c r="U930" i="6" s="1"/>
  <c r="AC930" i="6"/>
  <c r="AD930" i="6" s="1"/>
  <c r="V930" i="6"/>
  <c r="AE930" i="6" s="1"/>
  <c r="W930" i="6"/>
  <c r="X930" i="6" s="1"/>
  <c r="Y930" i="6"/>
  <c r="Z930" i="6" s="1"/>
  <c r="AC1554" i="6"/>
  <c r="AD1554" i="6" s="1"/>
  <c r="T1554" i="6"/>
  <c r="U1554" i="6" s="1"/>
  <c r="W1554" i="6"/>
  <c r="X1554" i="6" s="1"/>
  <c r="V1554" i="6"/>
  <c r="AE1554" i="6" s="1"/>
  <c r="Y1554" i="6"/>
  <c r="Z1554" i="6" s="1"/>
  <c r="T987" i="6"/>
  <c r="U987" i="6" s="1"/>
  <c r="AC987" i="6"/>
  <c r="AD987" i="6" s="1"/>
  <c r="V987" i="6"/>
  <c r="AE987" i="6" s="1"/>
  <c r="W987" i="6"/>
  <c r="X987" i="6" s="1"/>
  <c r="Y987" i="6"/>
  <c r="Z987" i="6" s="1"/>
  <c r="T1315" i="6"/>
  <c r="U1315" i="6" s="1"/>
  <c r="AC1315" i="6"/>
  <c r="AD1315" i="6" s="1"/>
  <c r="V1315" i="6"/>
  <c r="AE1315" i="6" s="1"/>
  <c r="W1315" i="6"/>
  <c r="X1315" i="6" s="1"/>
  <c r="AB1315" i="6"/>
  <c r="Y1315" i="6"/>
  <c r="Z1315" i="6" s="1"/>
  <c r="AC223" i="6"/>
  <c r="AD223" i="6" s="1"/>
  <c r="T223" i="6"/>
  <c r="U223" i="6" s="1"/>
  <c r="V223" i="6"/>
  <c r="AE223" i="6" s="1"/>
  <c r="W223" i="6"/>
  <c r="X223" i="6" s="1"/>
  <c r="Y223" i="6"/>
  <c r="Z223" i="6" s="1"/>
  <c r="AB223" i="6"/>
  <c r="AC319" i="6"/>
  <c r="AD319" i="6" s="1"/>
  <c r="T319" i="6"/>
  <c r="U319" i="6" s="1"/>
  <c r="V319" i="6"/>
  <c r="AE319" i="6" s="1"/>
  <c r="W319" i="6"/>
  <c r="X319" i="6" s="1"/>
  <c r="Y319" i="6"/>
  <c r="Z319" i="6" s="1"/>
  <c r="AC423" i="6"/>
  <c r="AD423" i="6" s="1"/>
  <c r="T423" i="6"/>
  <c r="U423" i="6" s="1"/>
  <c r="V423" i="6"/>
  <c r="AE423" i="6" s="1"/>
  <c r="W423" i="6"/>
  <c r="X423" i="6" s="1"/>
  <c r="AB423" i="6"/>
  <c r="Y423" i="6"/>
  <c r="Z423" i="6" s="1"/>
  <c r="AC487" i="6"/>
  <c r="AD487" i="6" s="1"/>
  <c r="T487" i="6"/>
  <c r="U487" i="6" s="1"/>
  <c r="W487" i="6"/>
  <c r="X487" i="6" s="1"/>
  <c r="V487" i="6"/>
  <c r="AE487" i="6" s="1"/>
  <c r="Y487" i="6"/>
  <c r="Z487" i="6" s="1"/>
  <c r="AB487" i="6"/>
  <c r="T551" i="6"/>
  <c r="U551" i="6" s="1"/>
  <c r="AC551" i="6"/>
  <c r="AD551" i="6" s="1"/>
  <c r="V551" i="6"/>
  <c r="AE551" i="6" s="1"/>
  <c r="W551" i="6"/>
  <c r="X551" i="6" s="1"/>
  <c r="Y551" i="6"/>
  <c r="Z551" i="6" s="1"/>
  <c r="AB551" i="6"/>
  <c r="AC615" i="6"/>
  <c r="AD615" i="6" s="1"/>
  <c r="T615" i="6"/>
  <c r="U615" i="6" s="1"/>
  <c r="V615" i="6"/>
  <c r="AE615" i="6" s="1"/>
  <c r="Y615" i="6"/>
  <c r="Z615" i="6" s="1"/>
  <c r="W615" i="6"/>
  <c r="X615" i="6" s="1"/>
  <c r="AB615" i="6"/>
  <c r="T687" i="6"/>
  <c r="U687" i="6" s="1"/>
  <c r="AC687" i="6"/>
  <c r="AD687" i="6" s="1"/>
  <c r="V687" i="6"/>
  <c r="AE687" i="6" s="1"/>
  <c r="W687" i="6"/>
  <c r="X687" i="6" s="1"/>
  <c r="Y687" i="6"/>
  <c r="Z687" i="6" s="1"/>
  <c r="AC751" i="6"/>
  <c r="AD751" i="6" s="1"/>
  <c r="T751" i="6"/>
  <c r="U751" i="6" s="1"/>
  <c r="V751" i="6"/>
  <c r="AE751" i="6" s="1"/>
  <c r="W751" i="6"/>
  <c r="X751" i="6" s="1"/>
  <c r="AC815" i="6"/>
  <c r="AD815" i="6" s="1"/>
  <c r="T815" i="6"/>
  <c r="U815" i="6" s="1"/>
  <c r="V815" i="6"/>
  <c r="AE815" i="6" s="1"/>
  <c r="W815" i="6"/>
  <c r="X815" i="6" s="1"/>
  <c r="Y815" i="6"/>
  <c r="Z815" i="6" s="1"/>
  <c r="AB815" i="6"/>
  <c r="AC879" i="6"/>
  <c r="AD879" i="6" s="1"/>
  <c r="T879" i="6"/>
  <c r="U879" i="6" s="1"/>
  <c r="V879" i="6"/>
  <c r="AE879" i="6" s="1"/>
  <c r="W879" i="6"/>
  <c r="X879" i="6" s="1"/>
  <c r="Y879" i="6"/>
  <c r="Z879" i="6" s="1"/>
  <c r="T943" i="6"/>
  <c r="U943" i="6" s="1"/>
  <c r="V943" i="6"/>
  <c r="AE943" i="6" s="1"/>
  <c r="W943" i="6"/>
  <c r="X943" i="6" s="1"/>
  <c r="Y943" i="6"/>
  <c r="Z943" i="6" s="1"/>
  <c r="AC943" i="6"/>
  <c r="AD943" i="6" s="1"/>
  <c r="AB943" i="6"/>
  <c r="T1015" i="6"/>
  <c r="U1015" i="6" s="1"/>
  <c r="AC1015" i="6"/>
  <c r="AD1015" i="6" s="1"/>
  <c r="V1015" i="6"/>
  <c r="AE1015" i="6" s="1"/>
  <c r="W1015" i="6"/>
  <c r="X1015" i="6" s="1"/>
  <c r="Y1015" i="6"/>
  <c r="Z1015" i="6" s="1"/>
  <c r="AB1015" i="6"/>
  <c r="AC1079" i="6"/>
  <c r="AD1079" i="6" s="1"/>
  <c r="T1079" i="6"/>
  <c r="U1079" i="6" s="1"/>
  <c r="V1079" i="6"/>
  <c r="AE1079" i="6" s="1"/>
  <c r="W1079" i="6"/>
  <c r="X1079" i="6" s="1"/>
  <c r="Y1079" i="6"/>
  <c r="Z1079" i="6" s="1"/>
  <c r="AC1151" i="6"/>
  <c r="AD1151" i="6" s="1"/>
  <c r="T1151" i="6"/>
  <c r="U1151" i="6" s="1"/>
  <c r="V1151" i="6"/>
  <c r="AE1151" i="6" s="1"/>
  <c r="W1151" i="6"/>
  <c r="X1151" i="6" s="1"/>
  <c r="Y1151" i="6"/>
  <c r="Z1151" i="6" s="1"/>
  <c r="AB1151" i="6"/>
  <c r="AC1247" i="6"/>
  <c r="AD1247" i="6" s="1"/>
  <c r="T1247" i="6"/>
  <c r="U1247" i="6" s="1"/>
  <c r="V1247" i="6"/>
  <c r="AE1247" i="6" s="1"/>
  <c r="W1247" i="6"/>
  <c r="X1247" i="6" s="1"/>
  <c r="Y1247" i="6"/>
  <c r="Z1247" i="6" s="1"/>
  <c r="AB1247" i="6"/>
  <c r="T1335" i="6"/>
  <c r="U1335" i="6" s="1"/>
  <c r="AC1335" i="6"/>
  <c r="AD1335" i="6" s="1"/>
  <c r="V1335" i="6"/>
  <c r="AE1335" i="6" s="1"/>
  <c r="W1335" i="6"/>
  <c r="X1335" i="6" s="1"/>
  <c r="Y1335" i="6"/>
  <c r="Z1335" i="6" s="1"/>
  <c r="AB1335" i="6"/>
  <c r="AC1431" i="6"/>
  <c r="AD1431" i="6" s="1"/>
  <c r="T1431" i="6"/>
  <c r="U1431" i="6" s="1"/>
  <c r="V1431" i="6"/>
  <c r="AE1431" i="6" s="1"/>
  <c r="W1431" i="6"/>
  <c r="X1431" i="6" s="1"/>
  <c r="Y1431" i="6"/>
  <c r="Z1431" i="6" s="1"/>
  <c r="T1503" i="6"/>
  <c r="U1503" i="6" s="1"/>
  <c r="AC1503" i="6"/>
  <c r="AD1503" i="6" s="1"/>
  <c r="W1503" i="6"/>
  <c r="X1503" i="6" s="1"/>
  <c r="V1503" i="6"/>
  <c r="AE1503" i="6" s="1"/>
  <c r="Y1503" i="6"/>
  <c r="Z1503" i="6" s="1"/>
  <c r="AB1503" i="6"/>
  <c r="AC1575" i="6"/>
  <c r="AD1575" i="6" s="1"/>
  <c r="T1575" i="6"/>
  <c r="U1575" i="6" s="1"/>
  <c r="V1575" i="6"/>
  <c r="AE1575" i="6" s="1"/>
  <c r="W1575" i="6"/>
  <c r="X1575" i="6" s="1"/>
  <c r="Y1575" i="6"/>
  <c r="Z1575" i="6" s="1"/>
  <c r="T1671" i="6"/>
  <c r="U1671" i="6" s="1"/>
  <c r="AC1671" i="6"/>
  <c r="AD1671" i="6" s="1"/>
  <c r="V1671" i="6"/>
  <c r="AE1671" i="6" s="1"/>
  <c r="W1671" i="6"/>
  <c r="X1671" i="6" s="1"/>
  <c r="Y1671" i="6"/>
  <c r="Z1671" i="6" s="1"/>
  <c r="AB1671" i="6"/>
  <c r="T1743" i="6"/>
  <c r="U1743" i="6" s="1"/>
  <c r="AC1743" i="6"/>
  <c r="AD1743" i="6" s="1"/>
  <c r="V1743" i="6"/>
  <c r="AE1743" i="6" s="1"/>
  <c r="W1743" i="6"/>
  <c r="X1743" i="6" s="1"/>
  <c r="AB1743" i="6"/>
  <c r="Y1743" i="6"/>
  <c r="Z1743" i="6" s="1"/>
  <c r="AC1831" i="6"/>
  <c r="AD1831" i="6" s="1"/>
  <c r="T1831" i="6"/>
  <c r="U1831" i="6" s="1"/>
  <c r="V1831" i="6"/>
  <c r="AE1831" i="6" s="1"/>
  <c r="AB1831" i="6"/>
  <c r="AC1919" i="6"/>
  <c r="AD1919" i="6" s="1"/>
  <c r="T1919" i="6"/>
  <c r="U1919" i="6" s="1"/>
  <c r="V1919" i="6"/>
  <c r="AE1919" i="6" s="1"/>
  <c r="W1919" i="6"/>
  <c r="X1919" i="6" s="1"/>
  <c r="Y1919" i="6"/>
  <c r="Z1919" i="6" s="1"/>
  <c r="AC674" i="6"/>
  <c r="AD674" i="6" s="1"/>
  <c r="V674" i="6"/>
  <c r="AE674" i="6" s="1"/>
  <c r="W674" i="6"/>
  <c r="X674" i="6" s="1"/>
  <c r="T674" i="6"/>
  <c r="U674" i="6" s="1"/>
  <c r="Y674" i="6"/>
  <c r="Z674" i="6" s="1"/>
  <c r="AB674" i="6"/>
  <c r="T938" i="6"/>
  <c r="U938" i="6" s="1"/>
  <c r="AC938" i="6"/>
  <c r="AD938" i="6" s="1"/>
  <c r="V938" i="6"/>
  <c r="AE938" i="6" s="1"/>
  <c r="W938" i="6"/>
  <c r="X938" i="6" s="1"/>
  <c r="Y938" i="6"/>
  <c r="Z938" i="6" s="1"/>
  <c r="AB938" i="6"/>
  <c r="T1322" i="6"/>
  <c r="U1322" i="6" s="1"/>
  <c r="AC1322" i="6"/>
  <c r="AD1322" i="6" s="1"/>
  <c r="V1322" i="6"/>
  <c r="AE1322" i="6" s="1"/>
  <c r="W1322" i="6"/>
  <c r="X1322" i="6" s="1"/>
  <c r="Y1322" i="6"/>
  <c r="Z1322" i="6" s="1"/>
  <c r="AB1322" i="6"/>
  <c r="AC803" i="6"/>
  <c r="AD803" i="6" s="1"/>
  <c r="T803" i="6"/>
  <c r="U803" i="6" s="1"/>
  <c r="V803" i="6"/>
  <c r="AE803" i="6" s="1"/>
  <c r="Y803" i="6"/>
  <c r="Z803" i="6" s="1"/>
  <c r="W803" i="6"/>
  <c r="X803" i="6" s="1"/>
  <c r="AB803" i="6"/>
  <c r="AC963" i="6"/>
  <c r="AD963" i="6" s="1"/>
  <c r="T963" i="6"/>
  <c r="U963" i="6" s="1"/>
  <c r="W963" i="6"/>
  <c r="X963" i="6" s="1"/>
  <c r="V963" i="6"/>
  <c r="AE963" i="6" s="1"/>
  <c r="Y963" i="6"/>
  <c r="Z963" i="6" s="1"/>
  <c r="AC1307" i="6"/>
  <c r="AD1307" i="6" s="1"/>
  <c r="V1307" i="6"/>
  <c r="AE1307" i="6" s="1"/>
  <c r="T1307" i="6"/>
  <c r="U1307" i="6" s="1"/>
  <c r="W1307" i="6"/>
  <c r="X1307" i="6" s="1"/>
  <c r="AB1307" i="6"/>
  <c r="Y1307" i="6"/>
  <c r="Z1307" i="6" s="1"/>
  <c r="AC2019" i="6"/>
  <c r="AD2019" i="6" s="1"/>
  <c r="T2019" i="6"/>
  <c r="U2019" i="6" s="1"/>
  <c r="W2019" i="6"/>
  <c r="X2019" i="6" s="1"/>
  <c r="V2019" i="6"/>
  <c r="AE2019" i="6" s="1"/>
  <c r="Y2019" i="6"/>
  <c r="Z2019" i="6" s="1"/>
  <c r="AC1162" i="6"/>
  <c r="AD1162" i="6" s="1"/>
  <c r="T1162" i="6"/>
  <c r="U1162" i="6" s="1"/>
  <c r="V1162" i="6"/>
  <c r="AE1162" i="6" s="1"/>
  <c r="W1162" i="6"/>
  <c r="X1162" i="6" s="1"/>
  <c r="Y1162" i="6"/>
  <c r="Z1162" i="6" s="1"/>
  <c r="AB1162" i="6"/>
  <c r="AC1474" i="6"/>
  <c r="AD1474" i="6" s="1"/>
  <c r="T1474" i="6"/>
  <c r="U1474" i="6" s="1"/>
  <c r="V1474" i="6"/>
  <c r="AE1474" i="6" s="1"/>
  <c r="W1474" i="6"/>
  <c r="X1474" i="6" s="1"/>
  <c r="Y1474" i="6"/>
  <c r="Z1474" i="6" s="1"/>
  <c r="AC1746" i="6"/>
  <c r="AD1746" i="6" s="1"/>
  <c r="T1746" i="6"/>
  <c r="U1746" i="6" s="1"/>
  <c r="V1746" i="6"/>
  <c r="AE1746" i="6" s="1"/>
  <c r="W1746" i="6"/>
  <c r="X1746" i="6" s="1"/>
  <c r="Y1746" i="6"/>
  <c r="Z1746" i="6" s="1"/>
  <c r="AC1810" i="6"/>
  <c r="AD1810" i="6" s="1"/>
  <c r="V1810" i="6"/>
  <c r="AE1810" i="6" s="1"/>
  <c r="T1810" i="6"/>
  <c r="U1810" i="6" s="1"/>
  <c r="W1810" i="6"/>
  <c r="X1810" i="6" s="1"/>
  <c r="Y1810" i="6"/>
  <c r="Z1810" i="6" s="1"/>
  <c r="AB1810" i="6"/>
  <c r="AC1825" i="6"/>
  <c r="AD1825" i="6" s="1"/>
  <c r="Y1825" i="6"/>
  <c r="Z1825" i="6" s="1"/>
  <c r="T1825" i="6"/>
  <c r="U1825" i="6" s="1"/>
  <c r="V1825" i="6"/>
  <c r="AE1825" i="6" s="1"/>
  <c r="W1825" i="6"/>
  <c r="X1825" i="6" s="1"/>
  <c r="AC730" i="6"/>
  <c r="AD730" i="6" s="1"/>
  <c r="T730" i="6"/>
  <c r="U730" i="6" s="1"/>
  <c r="V730" i="6"/>
  <c r="AE730" i="6" s="1"/>
  <c r="W730" i="6"/>
  <c r="X730" i="6" s="1"/>
  <c r="Y730" i="6"/>
  <c r="Z730" i="6" s="1"/>
  <c r="AB730" i="6"/>
  <c r="AC1106" i="6"/>
  <c r="AD1106" i="6" s="1"/>
  <c r="T1106" i="6"/>
  <c r="U1106" i="6" s="1"/>
  <c r="V1106" i="6"/>
  <c r="AE1106" i="6" s="1"/>
  <c r="W1106" i="6"/>
  <c r="X1106" i="6" s="1"/>
  <c r="Y1106" i="6"/>
  <c r="Z1106" i="6" s="1"/>
  <c r="AB1106" i="6"/>
  <c r="AC1202" i="6"/>
  <c r="AD1202" i="6" s="1"/>
  <c r="V1202" i="6"/>
  <c r="AE1202" i="6" s="1"/>
  <c r="T1202" i="6"/>
  <c r="U1202" i="6" s="1"/>
  <c r="W1202" i="6"/>
  <c r="X1202" i="6" s="1"/>
  <c r="Y1202" i="6"/>
  <c r="Z1202" i="6" s="1"/>
  <c r="AC1602" i="6"/>
  <c r="AD1602" i="6" s="1"/>
  <c r="T1602" i="6"/>
  <c r="U1602" i="6" s="1"/>
  <c r="V1602" i="6"/>
  <c r="AE1602" i="6" s="1"/>
  <c r="W1602" i="6"/>
  <c r="X1602" i="6" s="1"/>
  <c r="Y1602" i="6"/>
  <c r="Z1602" i="6" s="1"/>
  <c r="AB1602" i="6"/>
  <c r="T1898" i="6"/>
  <c r="U1898" i="6" s="1"/>
  <c r="V1898" i="6"/>
  <c r="AE1898" i="6" s="1"/>
  <c r="AC1898" i="6"/>
  <c r="AD1898" i="6" s="1"/>
  <c r="W1898" i="6"/>
  <c r="X1898" i="6" s="1"/>
  <c r="Y1898" i="6"/>
  <c r="Z1898" i="6" s="1"/>
  <c r="AB1898" i="6"/>
  <c r="V1978" i="6"/>
  <c r="AE1978" i="6" s="1"/>
  <c r="T1978" i="6"/>
  <c r="U1978" i="6" s="1"/>
  <c r="W1978" i="6"/>
  <c r="X1978" i="6" s="1"/>
  <c r="Y1978" i="6"/>
  <c r="Z1978" i="6" s="1"/>
  <c r="AB1978" i="6"/>
  <c r="AC971" i="6"/>
  <c r="AD971" i="6" s="1"/>
  <c r="V971" i="6"/>
  <c r="AE971" i="6" s="1"/>
  <c r="T971" i="6"/>
  <c r="U971" i="6" s="1"/>
  <c r="W971" i="6"/>
  <c r="X971" i="6" s="1"/>
  <c r="Y971" i="6"/>
  <c r="Z971" i="6" s="1"/>
  <c r="AC1363" i="6"/>
  <c r="AD1363" i="6" s="1"/>
  <c r="T1363" i="6"/>
  <c r="U1363" i="6" s="1"/>
  <c r="V1363" i="6"/>
  <c r="AE1363" i="6" s="1"/>
  <c r="W1363" i="6"/>
  <c r="X1363" i="6" s="1"/>
  <c r="Y1363" i="6"/>
  <c r="Z1363" i="6" s="1"/>
  <c r="AC1707" i="6"/>
  <c r="AD1707" i="6" s="1"/>
  <c r="T1707" i="6"/>
  <c r="U1707" i="6" s="1"/>
  <c r="V1707" i="6"/>
  <c r="AE1707" i="6" s="1"/>
  <c r="W1707" i="6"/>
  <c r="X1707" i="6" s="1"/>
  <c r="Y1707" i="6"/>
  <c r="Z1707" i="6" s="1"/>
  <c r="AB845" i="6"/>
  <c r="AB971" i="6"/>
  <c r="AB2019" i="6"/>
  <c r="Y1293" i="6"/>
  <c r="Y587" i="6"/>
  <c r="Z587" i="6" s="1"/>
  <c r="AC14" i="6"/>
  <c r="AD14" i="6" s="1"/>
  <c r="T14" i="6"/>
  <c r="U14" i="6" s="1"/>
  <c r="V14" i="6"/>
  <c r="Y14" i="6"/>
  <c r="Z14" i="6" s="1"/>
  <c r="AB14" i="6"/>
  <c r="W14" i="6"/>
  <c r="X14" i="6" s="1"/>
  <c r="AC46" i="6"/>
  <c r="AD46" i="6" s="1"/>
  <c r="T46" i="6"/>
  <c r="U46" i="6" s="1"/>
  <c r="V46" i="6"/>
  <c r="AE46" i="6" s="1"/>
  <c r="W46" i="6"/>
  <c r="X46" i="6" s="1"/>
  <c r="Y46" i="6"/>
  <c r="Z46" i="6" s="1"/>
  <c r="AB46" i="6"/>
  <c r="AC78" i="6"/>
  <c r="AD78" i="6" s="1"/>
  <c r="T78" i="6"/>
  <c r="U78" i="6" s="1"/>
  <c r="V78" i="6"/>
  <c r="AE78" i="6" s="1"/>
  <c r="W78" i="6"/>
  <c r="X78" i="6" s="1"/>
  <c r="Y78" i="6"/>
  <c r="Z78" i="6" s="1"/>
  <c r="AB78" i="6"/>
  <c r="AC47" i="6"/>
  <c r="AD47" i="6" s="1"/>
  <c r="T47" i="6"/>
  <c r="U47" i="6" s="1"/>
  <c r="Y47" i="6"/>
  <c r="Z47" i="6" s="1"/>
  <c r="W47" i="6"/>
  <c r="X47" i="6" s="1"/>
  <c r="V47" i="6"/>
  <c r="AE47" i="6" s="1"/>
  <c r="AC25" i="6"/>
  <c r="AD25" i="6" s="1"/>
  <c r="T25" i="6"/>
  <c r="U25" i="6" s="1"/>
  <c r="W25" i="6"/>
  <c r="X25" i="6" s="1"/>
  <c r="V25" i="6"/>
  <c r="Y25" i="6"/>
  <c r="Z25" i="6" s="1"/>
  <c r="AC201" i="6"/>
  <c r="AD201" i="6" s="1"/>
  <c r="T201" i="6"/>
  <c r="U201" i="6" s="1"/>
  <c r="V201" i="6"/>
  <c r="AE201" i="6" s="1"/>
  <c r="W201" i="6"/>
  <c r="X201" i="6" s="1"/>
  <c r="Y201" i="6"/>
  <c r="Z201" i="6" s="1"/>
  <c r="T345" i="6"/>
  <c r="U345" i="6" s="1"/>
  <c r="AC345" i="6"/>
  <c r="AD345" i="6" s="1"/>
  <c r="W345" i="6"/>
  <c r="X345" i="6" s="1"/>
  <c r="V345" i="6"/>
  <c r="AE345" i="6" s="1"/>
  <c r="Y345" i="6"/>
  <c r="Z345" i="6" s="1"/>
  <c r="AB345" i="6"/>
  <c r="AC138" i="6"/>
  <c r="AD138" i="6" s="1"/>
  <c r="T138" i="6"/>
  <c r="U138" i="6" s="1"/>
  <c r="W138" i="6"/>
  <c r="V138" i="6"/>
  <c r="AE138" i="6" s="1"/>
  <c r="Y138" i="6"/>
  <c r="Z138" i="6" s="1"/>
  <c r="AC306" i="6"/>
  <c r="AD306" i="6" s="1"/>
  <c r="T306" i="6"/>
  <c r="U306" i="6" s="1"/>
  <c r="V306" i="6"/>
  <c r="AE306" i="6" s="1"/>
  <c r="W306" i="6"/>
  <c r="X306" i="6" s="1"/>
  <c r="Y306" i="6"/>
  <c r="Z306" i="6" s="1"/>
  <c r="AB306" i="6"/>
  <c r="T434" i="6"/>
  <c r="U434" i="6" s="1"/>
  <c r="AC434" i="6"/>
  <c r="AD434" i="6" s="1"/>
  <c r="V434" i="6"/>
  <c r="AE434" i="6" s="1"/>
  <c r="W434" i="6"/>
  <c r="X434" i="6" s="1"/>
  <c r="Y434" i="6"/>
  <c r="Z434" i="6" s="1"/>
  <c r="AB434" i="6"/>
  <c r="T11" i="6"/>
  <c r="U11" i="6" s="1"/>
  <c r="AC11" i="6"/>
  <c r="AD11" i="6" s="1"/>
  <c r="V11" i="6"/>
  <c r="W11" i="6"/>
  <c r="X11" i="6" s="1"/>
  <c r="AB11" i="6"/>
  <c r="Y11" i="6"/>
  <c r="Z11" i="6" s="1"/>
  <c r="AC139" i="6"/>
  <c r="AD139" i="6" s="1"/>
  <c r="T139" i="6"/>
  <c r="U139" i="6" s="1"/>
  <c r="V139" i="6"/>
  <c r="AE139" i="6" s="1"/>
  <c r="W139" i="6"/>
  <c r="X139" i="6" s="1"/>
  <c r="Y139" i="6"/>
  <c r="Z139" i="6" s="1"/>
  <c r="AC267" i="6"/>
  <c r="AD267" i="6" s="1"/>
  <c r="V267" i="6"/>
  <c r="AE267" i="6" s="1"/>
  <c r="T267" i="6"/>
  <c r="U267" i="6" s="1"/>
  <c r="Y267" i="6"/>
  <c r="Z267" i="6" s="1"/>
  <c r="W267" i="6"/>
  <c r="X267" i="6" s="1"/>
  <c r="AC427" i="6"/>
  <c r="AD427" i="6" s="1"/>
  <c r="T427" i="6"/>
  <c r="U427" i="6" s="1"/>
  <c r="V427" i="6"/>
  <c r="AE427" i="6" s="1"/>
  <c r="W427" i="6"/>
  <c r="Y427" i="6"/>
  <c r="Z427" i="6" s="1"/>
  <c r="AB427" i="6"/>
  <c r="AC555" i="6"/>
  <c r="AD555" i="6" s="1"/>
  <c r="T555" i="6"/>
  <c r="U555" i="6" s="1"/>
  <c r="W555" i="6"/>
  <c r="X555" i="6" s="1"/>
  <c r="V555" i="6"/>
  <c r="AE555" i="6" s="1"/>
  <c r="Y555" i="6"/>
  <c r="Z555" i="6" s="1"/>
  <c r="V651" i="6"/>
  <c r="AE651" i="6" s="1"/>
  <c r="AC651" i="6"/>
  <c r="AD651" i="6" s="1"/>
  <c r="W651" i="6"/>
  <c r="X651" i="6" s="1"/>
  <c r="T651" i="6"/>
  <c r="U651" i="6" s="1"/>
  <c r="Y651" i="6"/>
  <c r="Z651" i="6" s="1"/>
  <c r="AC747" i="6"/>
  <c r="AD747" i="6" s="1"/>
  <c r="T747" i="6"/>
  <c r="U747" i="6" s="1"/>
  <c r="V747" i="6"/>
  <c r="AE747" i="6" s="1"/>
  <c r="W747" i="6"/>
  <c r="X747" i="6" s="1"/>
  <c r="Y747" i="6"/>
  <c r="Z747" i="6" s="1"/>
  <c r="AB747" i="6"/>
  <c r="AC29" i="6"/>
  <c r="AD29" i="6" s="1"/>
  <c r="T29" i="6"/>
  <c r="U29" i="6" s="1"/>
  <c r="V29" i="6"/>
  <c r="Y29" i="6"/>
  <c r="Z29" i="6" s="1"/>
  <c r="W29" i="6"/>
  <c r="X29" i="6" s="1"/>
  <c r="AC165" i="6"/>
  <c r="AD165" i="6" s="1"/>
  <c r="W165" i="6"/>
  <c r="X165" i="6" s="1"/>
  <c r="T165" i="6"/>
  <c r="U165" i="6" s="1"/>
  <c r="V165" i="6"/>
  <c r="AE165" i="6" s="1"/>
  <c r="Y165" i="6"/>
  <c r="Z165" i="6" s="1"/>
  <c r="T333" i="6"/>
  <c r="U333" i="6" s="1"/>
  <c r="AC333" i="6"/>
  <c r="AD333" i="6" s="1"/>
  <c r="V333" i="6"/>
  <c r="AE333" i="6" s="1"/>
  <c r="W333" i="6"/>
  <c r="X333" i="6" s="1"/>
  <c r="AB333" i="6"/>
  <c r="Y333" i="6"/>
  <c r="Z333" i="6" s="1"/>
  <c r="V461" i="6"/>
  <c r="AE461" i="6" s="1"/>
  <c r="T461" i="6"/>
  <c r="U461" i="6" s="1"/>
  <c r="AC461" i="6"/>
  <c r="AD461" i="6" s="1"/>
  <c r="Y461" i="6"/>
  <c r="Z461" i="6" s="1"/>
  <c r="AB461" i="6"/>
  <c r="W461" i="6"/>
  <c r="X461" i="6" s="1"/>
  <c r="T597" i="6"/>
  <c r="U597" i="6" s="1"/>
  <c r="AC597" i="6"/>
  <c r="AD597" i="6" s="1"/>
  <c r="V597" i="6"/>
  <c r="AE597" i="6" s="1"/>
  <c r="Y597" i="6"/>
  <c r="Z597" i="6" s="1"/>
  <c r="W597" i="6"/>
  <c r="X597" i="6" s="1"/>
  <c r="AB597" i="6"/>
  <c r="AC773" i="6"/>
  <c r="AD773" i="6" s="1"/>
  <c r="T773" i="6"/>
  <c r="U773" i="6" s="1"/>
  <c r="V773" i="6"/>
  <c r="AE773" i="6" s="1"/>
  <c r="W773" i="6"/>
  <c r="X773" i="6" s="1"/>
  <c r="Y773" i="6"/>
  <c r="Z773" i="6" s="1"/>
  <c r="AC917" i="6"/>
  <c r="AD917" i="6" s="1"/>
  <c r="T917" i="6"/>
  <c r="U917" i="6" s="1"/>
  <c r="W917" i="6"/>
  <c r="X917" i="6" s="1"/>
  <c r="V917" i="6"/>
  <c r="AE917" i="6" s="1"/>
  <c r="Y917" i="6"/>
  <c r="Z917" i="6" s="1"/>
  <c r="AC1085" i="6"/>
  <c r="AD1085" i="6" s="1"/>
  <c r="T1085" i="6"/>
  <c r="U1085" i="6" s="1"/>
  <c r="V1085" i="6"/>
  <c r="AE1085" i="6" s="1"/>
  <c r="W1085" i="6"/>
  <c r="X1085" i="6" s="1"/>
  <c r="Y1085" i="6"/>
  <c r="Z1085" i="6" s="1"/>
  <c r="T1221" i="6"/>
  <c r="U1221" i="6" s="1"/>
  <c r="AC1221" i="6"/>
  <c r="AD1221" i="6" s="1"/>
  <c r="V1221" i="6"/>
  <c r="AE1221" i="6" s="1"/>
  <c r="W1221" i="6"/>
  <c r="X1221" i="6" s="1"/>
  <c r="Y1221" i="6"/>
  <c r="Z1221" i="6" s="1"/>
  <c r="T1365" i="6"/>
  <c r="U1365" i="6" s="1"/>
  <c r="AC1365" i="6"/>
  <c r="AD1365" i="6" s="1"/>
  <c r="W1365" i="6"/>
  <c r="X1365" i="6" s="1"/>
  <c r="V1365" i="6"/>
  <c r="AE1365" i="6" s="1"/>
  <c r="Y1365" i="6"/>
  <c r="Z1365" i="6" s="1"/>
  <c r="AB1365" i="6"/>
  <c r="AC1565" i="6"/>
  <c r="AD1565" i="6" s="1"/>
  <c r="T1565" i="6"/>
  <c r="U1565" i="6" s="1"/>
  <c r="V1565" i="6"/>
  <c r="AE1565" i="6" s="1"/>
  <c r="Y1565" i="6"/>
  <c r="Z1565" i="6" s="1"/>
  <c r="W1565" i="6"/>
  <c r="X1565" i="6" s="1"/>
  <c r="AC1749" i="6"/>
  <c r="AD1749" i="6" s="1"/>
  <c r="T1749" i="6"/>
  <c r="U1749" i="6" s="1"/>
  <c r="V1749" i="6"/>
  <c r="AE1749" i="6" s="1"/>
  <c r="W1749" i="6"/>
  <c r="X1749" i="6" s="1"/>
  <c r="Y1749" i="6"/>
  <c r="Z1749" i="6" s="1"/>
  <c r="AC1973" i="6"/>
  <c r="AD1973" i="6" s="1"/>
  <c r="T1973" i="6"/>
  <c r="U1973" i="6" s="1"/>
  <c r="V1973" i="6"/>
  <c r="AE1973" i="6" s="1"/>
  <c r="W1973" i="6"/>
  <c r="X1973" i="6" s="1"/>
  <c r="Y1973" i="6"/>
  <c r="Z1973" i="6" s="1"/>
  <c r="T1210" i="6"/>
  <c r="U1210" i="6" s="1"/>
  <c r="V1210" i="6"/>
  <c r="AE1210" i="6" s="1"/>
  <c r="AC1210" i="6"/>
  <c r="AD1210" i="6" s="1"/>
  <c r="W1210" i="6"/>
  <c r="X1210" i="6" s="1"/>
  <c r="Y1210" i="6"/>
  <c r="Z1210" i="6" s="1"/>
  <c r="T1386" i="6"/>
  <c r="U1386" i="6" s="1"/>
  <c r="AC1386" i="6"/>
  <c r="AD1386" i="6" s="1"/>
  <c r="V1386" i="6"/>
  <c r="AE1386" i="6" s="1"/>
  <c r="Y1386" i="6"/>
  <c r="Z1386" i="6" s="1"/>
  <c r="AB1386" i="6"/>
  <c r="AC1786" i="6"/>
  <c r="AD1786" i="6" s="1"/>
  <c r="T1786" i="6"/>
  <c r="U1786" i="6" s="1"/>
  <c r="V1786" i="6"/>
  <c r="AE1786" i="6" s="1"/>
  <c r="W1786" i="6"/>
  <c r="X1786" i="6" s="1"/>
  <c r="Y1786" i="6"/>
  <c r="Z1786" i="6" s="1"/>
  <c r="AB1786" i="6"/>
  <c r="AC1235" i="6"/>
  <c r="AD1235" i="6" s="1"/>
  <c r="T1235" i="6"/>
  <c r="U1235" i="6" s="1"/>
  <c r="V1235" i="6"/>
  <c r="AE1235" i="6" s="1"/>
  <c r="W1235" i="6"/>
  <c r="X1235" i="6" s="1"/>
  <c r="Y1235" i="6"/>
  <c r="Z1235" i="6" s="1"/>
  <c r="AB1235" i="6"/>
  <c r="T1645" i="6"/>
  <c r="U1645" i="6" s="1"/>
  <c r="AC1645" i="6"/>
  <c r="AD1645" i="6" s="1"/>
  <c r="W1645" i="6"/>
  <c r="X1645" i="6" s="1"/>
  <c r="V1645" i="6"/>
  <c r="AE1645" i="6" s="1"/>
  <c r="Y1645" i="6"/>
  <c r="Z1645" i="6" s="1"/>
  <c r="AB1645" i="6"/>
  <c r="T255" i="6"/>
  <c r="U255" i="6" s="1"/>
  <c r="AC255" i="6"/>
  <c r="AD255" i="6" s="1"/>
  <c r="V255" i="6"/>
  <c r="AE255" i="6" s="1"/>
  <c r="W255" i="6"/>
  <c r="X255" i="6" s="1"/>
  <c r="Y255" i="6"/>
  <c r="Z255" i="6" s="1"/>
  <c r="AC351" i="6"/>
  <c r="AD351" i="6" s="1"/>
  <c r="T351" i="6"/>
  <c r="U351" i="6" s="1"/>
  <c r="V351" i="6"/>
  <c r="AE351" i="6" s="1"/>
  <c r="W351" i="6"/>
  <c r="X351" i="6" s="1"/>
  <c r="Y351" i="6"/>
  <c r="Z351" i="6" s="1"/>
  <c r="T383" i="6"/>
  <c r="U383" i="6" s="1"/>
  <c r="AC383" i="6"/>
  <c r="AD383" i="6" s="1"/>
  <c r="V383" i="6"/>
  <c r="AE383" i="6" s="1"/>
  <c r="W383" i="6"/>
  <c r="X383" i="6" s="1"/>
  <c r="Y383" i="6"/>
  <c r="Z383" i="6" s="1"/>
  <c r="AC455" i="6"/>
  <c r="AD455" i="6" s="1"/>
  <c r="T455" i="6"/>
  <c r="U455" i="6" s="1"/>
  <c r="W455" i="6"/>
  <c r="X455" i="6" s="1"/>
  <c r="V455" i="6"/>
  <c r="AE455" i="6" s="1"/>
  <c r="Y455" i="6"/>
  <c r="Z455" i="6" s="1"/>
  <c r="AC519" i="6"/>
  <c r="AD519" i="6" s="1"/>
  <c r="T519" i="6"/>
  <c r="U519" i="6" s="1"/>
  <c r="V519" i="6"/>
  <c r="AE519" i="6" s="1"/>
  <c r="Y519" i="6"/>
  <c r="Z519" i="6" s="1"/>
  <c r="AB519" i="6"/>
  <c r="W519" i="6"/>
  <c r="X519" i="6" s="1"/>
  <c r="AC583" i="6"/>
  <c r="AD583" i="6" s="1"/>
  <c r="T583" i="6"/>
  <c r="U583" i="6" s="1"/>
  <c r="V583" i="6"/>
  <c r="AE583" i="6" s="1"/>
  <c r="W583" i="6"/>
  <c r="X583" i="6" s="1"/>
  <c r="Y583" i="6"/>
  <c r="Z583" i="6" s="1"/>
  <c r="AB583" i="6"/>
  <c r="AC647" i="6"/>
  <c r="AD647" i="6" s="1"/>
  <c r="T647" i="6"/>
  <c r="U647" i="6" s="1"/>
  <c r="V647" i="6"/>
  <c r="AE647" i="6" s="1"/>
  <c r="W647" i="6"/>
  <c r="X647" i="6" s="1"/>
  <c r="Y647" i="6"/>
  <c r="Z647" i="6" s="1"/>
  <c r="AB647" i="6"/>
  <c r="AC719" i="6"/>
  <c r="AD719" i="6" s="1"/>
  <c r="T719" i="6"/>
  <c r="U719" i="6" s="1"/>
  <c r="W719" i="6"/>
  <c r="X719" i="6" s="1"/>
  <c r="V719" i="6"/>
  <c r="AE719" i="6" s="1"/>
  <c r="AB719" i="6"/>
  <c r="T783" i="6"/>
  <c r="U783" i="6" s="1"/>
  <c r="V783" i="6"/>
  <c r="AE783" i="6" s="1"/>
  <c r="W783" i="6"/>
  <c r="X783" i="6" s="1"/>
  <c r="Y783" i="6"/>
  <c r="Z783" i="6" s="1"/>
  <c r="AC783" i="6"/>
  <c r="AD783" i="6" s="1"/>
  <c r="AB783" i="6"/>
  <c r="T847" i="6"/>
  <c r="U847" i="6" s="1"/>
  <c r="V847" i="6"/>
  <c r="AE847" i="6" s="1"/>
  <c r="AC847" i="6"/>
  <c r="AD847" i="6" s="1"/>
  <c r="W847" i="6"/>
  <c r="X847" i="6" s="1"/>
  <c r="Y847" i="6"/>
  <c r="Z847" i="6" s="1"/>
  <c r="AC911" i="6"/>
  <c r="AD911" i="6" s="1"/>
  <c r="T911" i="6"/>
  <c r="U911" i="6" s="1"/>
  <c r="V911" i="6"/>
  <c r="AE911" i="6" s="1"/>
  <c r="W911" i="6"/>
  <c r="X911" i="6" s="1"/>
  <c r="AB911" i="6"/>
  <c r="Y911" i="6"/>
  <c r="Z911" i="6" s="1"/>
  <c r="AC983" i="6"/>
  <c r="AD983" i="6" s="1"/>
  <c r="W983" i="6"/>
  <c r="X983" i="6" s="1"/>
  <c r="T983" i="6"/>
  <c r="U983" i="6" s="1"/>
  <c r="Y983" i="6"/>
  <c r="Z983" i="6" s="1"/>
  <c r="V983" i="6"/>
  <c r="AE983" i="6" s="1"/>
  <c r="AB983" i="6"/>
  <c r="T1047" i="6"/>
  <c r="U1047" i="6" s="1"/>
  <c r="AC1047" i="6"/>
  <c r="AD1047" i="6" s="1"/>
  <c r="V1047" i="6"/>
  <c r="AE1047" i="6" s="1"/>
  <c r="W1047" i="6"/>
  <c r="X1047" i="6" s="1"/>
  <c r="AB1047" i="6"/>
  <c r="T1111" i="6"/>
  <c r="U1111" i="6" s="1"/>
  <c r="V1111" i="6"/>
  <c r="AE1111" i="6" s="1"/>
  <c r="W1111" i="6"/>
  <c r="X1111" i="6" s="1"/>
  <c r="AC1111" i="6"/>
  <c r="AD1111" i="6" s="1"/>
  <c r="Y1111" i="6"/>
  <c r="Z1111" i="6" s="1"/>
  <c r="AC1183" i="6"/>
  <c r="AD1183" i="6" s="1"/>
  <c r="V1183" i="6"/>
  <c r="AE1183" i="6" s="1"/>
  <c r="T1183" i="6"/>
  <c r="U1183" i="6" s="1"/>
  <c r="W1183" i="6"/>
  <c r="X1183" i="6" s="1"/>
  <c r="Y1183" i="6"/>
  <c r="Z1183" i="6" s="1"/>
  <c r="AC1215" i="6"/>
  <c r="AD1215" i="6" s="1"/>
  <c r="T1215" i="6"/>
  <c r="U1215" i="6" s="1"/>
  <c r="V1215" i="6"/>
  <c r="AE1215" i="6" s="1"/>
  <c r="W1215" i="6"/>
  <c r="X1215" i="6" s="1"/>
  <c r="Y1215" i="6"/>
  <c r="Z1215" i="6" s="1"/>
  <c r="T1295" i="6"/>
  <c r="U1295" i="6" s="1"/>
  <c r="AC1295" i="6"/>
  <c r="AD1295" i="6" s="1"/>
  <c r="V1295" i="6"/>
  <c r="AE1295" i="6" s="1"/>
  <c r="W1295" i="6"/>
  <c r="X1295" i="6" s="1"/>
  <c r="Y1295" i="6"/>
  <c r="Z1295" i="6" s="1"/>
  <c r="AB1295" i="6"/>
  <c r="AC1383" i="6"/>
  <c r="AD1383" i="6" s="1"/>
  <c r="T1383" i="6"/>
  <c r="U1383" i="6" s="1"/>
  <c r="V1383" i="6"/>
  <c r="AE1383" i="6" s="1"/>
  <c r="Y1383" i="6"/>
  <c r="Z1383" i="6" s="1"/>
  <c r="W1383" i="6"/>
  <c r="X1383" i="6" s="1"/>
  <c r="AB1383" i="6"/>
  <c r="AC1463" i="6"/>
  <c r="AD1463" i="6" s="1"/>
  <c r="T1463" i="6"/>
  <c r="U1463" i="6" s="1"/>
  <c r="V1463" i="6"/>
  <c r="AE1463" i="6" s="1"/>
  <c r="W1463" i="6"/>
  <c r="X1463" i="6" s="1"/>
  <c r="Y1463" i="6"/>
  <c r="Z1463" i="6" s="1"/>
  <c r="AC1543" i="6"/>
  <c r="AD1543" i="6" s="1"/>
  <c r="T1543" i="6"/>
  <c r="U1543" i="6" s="1"/>
  <c r="V1543" i="6"/>
  <c r="AE1543" i="6" s="1"/>
  <c r="W1543" i="6"/>
  <c r="X1543" i="6" s="1"/>
  <c r="Y1543" i="6"/>
  <c r="Z1543" i="6" s="1"/>
  <c r="T1607" i="6"/>
  <c r="U1607" i="6" s="1"/>
  <c r="AC1607" i="6"/>
  <c r="AD1607" i="6" s="1"/>
  <c r="V1607" i="6"/>
  <c r="AE1607" i="6" s="1"/>
  <c r="W1607" i="6"/>
  <c r="X1607" i="6" s="1"/>
  <c r="Y1607" i="6"/>
  <c r="Z1607" i="6" s="1"/>
  <c r="AC1639" i="6"/>
  <c r="AD1639" i="6" s="1"/>
  <c r="T1639" i="6"/>
  <c r="U1639" i="6" s="1"/>
  <c r="V1639" i="6"/>
  <c r="AE1639" i="6" s="1"/>
  <c r="W1639" i="6"/>
  <c r="X1639" i="6" s="1"/>
  <c r="Y1639" i="6"/>
  <c r="Z1639" i="6" s="1"/>
  <c r="AB1639" i="6"/>
  <c r="AC1711" i="6"/>
  <c r="AD1711" i="6" s="1"/>
  <c r="T1711" i="6"/>
  <c r="U1711" i="6" s="1"/>
  <c r="V1711" i="6"/>
  <c r="AE1711" i="6" s="1"/>
  <c r="W1711" i="6"/>
  <c r="Y1711" i="6"/>
  <c r="Z1711" i="6" s="1"/>
  <c r="AB1711" i="6"/>
  <c r="AC1775" i="6"/>
  <c r="AD1775" i="6" s="1"/>
  <c r="T1775" i="6"/>
  <c r="U1775" i="6" s="1"/>
  <c r="V1775" i="6"/>
  <c r="AE1775" i="6" s="1"/>
  <c r="Y1775" i="6"/>
  <c r="Z1775" i="6" s="1"/>
  <c r="W1775" i="6"/>
  <c r="X1775" i="6" s="1"/>
  <c r="AC1879" i="6"/>
  <c r="AD1879" i="6" s="1"/>
  <c r="T1879" i="6"/>
  <c r="U1879" i="6" s="1"/>
  <c r="W1879" i="6"/>
  <c r="X1879" i="6" s="1"/>
  <c r="V1879" i="6"/>
  <c r="AE1879" i="6" s="1"/>
  <c r="Y1879" i="6"/>
  <c r="Z1879" i="6" s="1"/>
  <c r="AC1975" i="6"/>
  <c r="AD1975" i="6" s="1"/>
  <c r="T1975" i="6"/>
  <c r="U1975" i="6" s="1"/>
  <c r="V1975" i="6"/>
  <c r="AE1975" i="6" s="1"/>
  <c r="W1975" i="6"/>
  <c r="Y1975" i="6"/>
  <c r="Z1975" i="6" s="1"/>
  <c r="AB1975" i="6"/>
  <c r="AC626" i="6"/>
  <c r="AD626" i="6" s="1"/>
  <c r="T626" i="6"/>
  <c r="U626" i="6" s="1"/>
  <c r="V626" i="6"/>
  <c r="AE626" i="6" s="1"/>
  <c r="W626" i="6"/>
  <c r="X626" i="6" s="1"/>
  <c r="Y626" i="6"/>
  <c r="Z626" i="6" s="1"/>
  <c r="T890" i="6"/>
  <c r="U890" i="6" s="1"/>
  <c r="AC890" i="6"/>
  <c r="AD890" i="6" s="1"/>
  <c r="V890" i="6"/>
  <c r="AE890" i="6" s="1"/>
  <c r="W890" i="6"/>
  <c r="X890" i="6" s="1"/>
  <c r="Y890" i="6"/>
  <c r="Z890" i="6" s="1"/>
  <c r="AB890" i="6"/>
  <c r="AC1010" i="6"/>
  <c r="AD1010" i="6" s="1"/>
  <c r="V1010" i="6"/>
  <c r="AE1010" i="6" s="1"/>
  <c r="T1010" i="6"/>
  <c r="U1010" i="6" s="1"/>
  <c r="Y1010" i="6"/>
  <c r="W1010" i="6"/>
  <c r="X1010" i="6" s="1"/>
  <c r="AC1402" i="6"/>
  <c r="AD1402" i="6" s="1"/>
  <c r="T1402" i="6"/>
  <c r="U1402" i="6" s="1"/>
  <c r="V1402" i="6"/>
  <c r="AE1402" i="6" s="1"/>
  <c r="W1402" i="6"/>
  <c r="X1402" i="6" s="1"/>
  <c r="Y1402" i="6"/>
  <c r="Z1402" i="6" s="1"/>
  <c r="AB1402" i="6"/>
  <c r="V1826" i="6"/>
  <c r="AE1826" i="6" s="1"/>
  <c r="AC1826" i="6"/>
  <c r="AD1826" i="6" s="1"/>
  <c r="T1826" i="6"/>
  <c r="U1826" i="6" s="1"/>
  <c r="W1826" i="6"/>
  <c r="X1826" i="6" s="1"/>
  <c r="Y1826" i="6"/>
  <c r="Z1826" i="6" s="1"/>
  <c r="AC875" i="6"/>
  <c r="AD875" i="6" s="1"/>
  <c r="T875" i="6"/>
  <c r="U875" i="6" s="1"/>
  <c r="W875" i="6"/>
  <c r="X875" i="6" s="1"/>
  <c r="Y875" i="6"/>
  <c r="Z875" i="6" s="1"/>
  <c r="V875" i="6"/>
  <c r="AE875" i="6" s="1"/>
  <c r="AC1211" i="6"/>
  <c r="AD1211" i="6" s="1"/>
  <c r="T1211" i="6"/>
  <c r="U1211" i="6" s="1"/>
  <c r="V1211" i="6"/>
  <c r="AE1211" i="6" s="1"/>
  <c r="W1211" i="6"/>
  <c r="X1211" i="6" s="1"/>
  <c r="Y1211" i="6"/>
  <c r="Z1211" i="6" s="1"/>
  <c r="AB1211" i="6"/>
  <c r="AC1403" i="6"/>
  <c r="AD1403" i="6" s="1"/>
  <c r="V1403" i="6"/>
  <c r="AE1403" i="6" s="1"/>
  <c r="T1403" i="6"/>
  <c r="U1403" i="6" s="1"/>
  <c r="W1403" i="6"/>
  <c r="X1403" i="6" s="1"/>
  <c r="Y1403" i="6"/>
  <c r="Z1403" i="6" s="1"/>
  <c r="AC706" i="6"/>
  <c r="AD706" i="6" s="1"/>
  <c r="T706" i="6"/>
  <c r="U706" i="6" s="1"/>
  <c r="V706" i="6"/>
  <c r="AE706" i="6" s="1"/>
  <c r="W706" i="6"/>
  <c r="X706" i="6" s="1"/>
  <c r="Y706" i="6"/>
  <c r="Z706" i="6" s="1"/>
  <c r="AC1026" i="6"/>
  <c r="AD1026" i="6" s="1"/>
  <c r="T1026" i="6"/>
  <c r="U1026" i="6" s="1"/>
  <c r="V1026" i="6"/>
  <c r="AE1026" i="6" s="1"/>
  <c r="W1026" i="6"/>
  <c r="X1026" i="6" s="1"/>
  <c r="Y1026" i="6"/>
  <c r="Z1026" i="6" s="1"/>
  <c r="AB1026" i="6"/>
  <c r="AC1586" i="6"/>
  <c r="AD1586" i="6" s="1"/>
  <c r="T1586" i="6"/>
  <c r="U1586" i="6" s="1"/>
  <c r="V1586" i="6"/>
  <c r="AE1586" i="6" s="1"/>
  <c r="Y1586" i="6"/>
  <c r="Z1586" i="6" s="1"/>
  <c r="W1586" i="6"/>
  <c r="X1586" i="6" s="1"/>
  <c r="AB1586" i="6"/>
  <c r="AC1675" i="6"/>
  <c r="AD1675" i="6" s="1"/>
  <c r="T1675" i="6"/>
  <c r="U1675" i="6" s="1"/>
  <c r="V1675" i="6"/>
  <c r="AE1675" i="6" s="1"/>
  <c r="W1675" i="6"/>
  <c r="X1675" i="6" s="1"/>
  <c r="Y1675" i="6"/>
  <c r="Z1675" i="6" s="1"/>
  <c r="AB1675" i="6"/>
  <c r="AC1811" i="6"/>
  <c r="AD1811" i="6" s="1"/>
  <c r="T1811" i="6"/>
  <c r="U1811" i="6" s="1"/>
  <c r="V1811" i="6"/>
  <c r="AE1811" i="6" s="1"/>
  <c r="W1811" i="6"/>
  <c r="X1811" i="6" s="1"/>
  <c r="Y1811" i="6"/>
  <c r="Z1811" i="6" s="1"/>
  <c r="AC1955" i="6"/>
  <c r="AD1955" i="6" s="1"/>
  <c r="T1955" i="6"/>
  <c r="U1955" i="6" s="1"/>
  <c r="W1955" i="6"/>
  <c r="X1955" i="6" s="1"/>
  <c r="V1955" i="6"/>
  <c r="AE1955" i="6" s="1"/>
  <c r="Y1955" i="6"/>
  <c r="Z1955" i="6" s="1"/>
  <c r="AB1955" i="6"/>
  <c r="AC1145" i="6"/>
  <c r="AD1145" i="6" s="1"/>
  <c r="T1145" i="6"/>
  <c r="U1145" i="6" s="1"/>
  <c r="V1145" i="6"/>
  <c r="AE1145" i="6" s="1"/>
  <c r="Y1145" i="6"/>
  <c r="Z1145" i="6" s="1"/>
  <c r="W1145" i="6"/>
  <c r="X1145" i="6" s="1"/>
  <c r="AC1313" i="6"/>
  <c r="AD1313" i="6" s="1"/>
  <c r="T1313" i="6"/>
  <c r="U1313" i="6" s="1"/>
  <c r="W1313" i="6"/>
  <c r="X1313" i="6" s="1"/>
  <c r="V1313" i="6"/>
  <c r="AE1313" i="6" s="1"/>
  <c r="Y1313" i="6"/>
  <c r="Z1313" i="6" s="1"/>
  <c r="AC1529" i="6"/>
  <c r="AD1529" i="6" s="1"/>
  <c r="T1529" i="6"/>
  <c r="U1529" i="6" s="1"/>
  <c r="V1529" i="6"/>
  <c r="AE1529" i="6" s="1"/>
  <c r="W1529" i="6"/>
  <c r="X1529" i="6" s="1"/>
  <c r="Y1529" i="6"/>
  <c r="Z1529" i="6" s="1"/>
  <c r="AB1529" i="6"/>
  <c r="AB338" i="6"/>
  <c r="AB459" i="6"/>
  <c r="AB706" i="6"/>
  <c r="AB875" i="6"/>
  <c r="G1312" i="6"/>
  <c r="J1312" i="6" s="1"/>
  <c r="AC129" i="6"/>
  <c r="AD129" i="6" s="1"/>
  <c r="T129" i="6"/>
  <c r="U129" i="6" s="1"/>
  <c r="V129" i="6"/>
  <c r="AE129" i="6" s="1"/>
  <c r="Y129" i="6"/>
  <c r="Z129" i="6" s="1"/>
  <c r="W129" i="6"/>
  <c r="X129" i="6" s="1"/>
  <c r="AB129" i="6"/>
  <c r="T281" i="6"/>
  <c r="U281" i="6" s="1"/>
  <c r="AC281" i="6"/>
  <c r="AD281" i="6" s="1"/>
  <c r="V281" i="6"/>
  <c r="AE281" i="6" s="1"/>
  <c r="W281" i="6"/>
  <c r="X281" i="6" s="1"/>
  <c r="T66" i="6"/>
  <c r="U66" i="6" s="1"/>
  <c r="AC66" i="6"/>
  <c r="AD66" i="6" s="1"/>
  <c r="V66" i="6"/>
  <c r="AE66" i="6" s="1"/>
  <c r="W66" i="6"/>
  <c r="X66" i="6" s="1"/>
  <c r="Y66" i="6"/>
  <c r="Z66" i="6" s="1"/>
  <c r="AB66" i="6"/>
  <c r="T234" i="6"/>
  <c r="U234" i="6" s="1"/>
  <c r="AC234" i="6"/>
  <c r="AD234" i="6" s="1"/>
  <c r="V234" i="6"/>
  <c r="AE234" i="6" s="1"/>
  <c r="W234" i="6"/>
  <c r="X234" i="6" s="1"/>
  <c r="AC370" i="6"/>
  <c r="AD370" i="6" s="1"/>
  <c r="T370" i="6"/>
  <c r="U370" i="6" s="1"/>
  <c r="V370" i="6"/>
  <c r="AE370" i="6" s="1"/>
  <c r="W370" i="6"/>
  <c r="X370" i="6" s="1"/>
  <c r="Y370" i="6"/>
  <c r="Z370" i="6" s="1"/>
  <c r="AC538" i="6"/>
  <c r="AD538" i="6" s="1"/>
  <c r="T538" i="6"/>
  <c r="U538" i="6" s="1"/>
  <c r="V538" i="6"/>
  <c r="AE538" i="6" s="1"/>
  <c r="W538" i="6"/>
  <c r="X538" i="6" s="1"/>
  <c r="Y538" i="6"/>
  <c r="Z538" i="6" s="1"/>
  <c r="AB538" i="6"/>
  <c r="T75" i="6"/>
  <c r="U75" i="6" s="1"/>
  <c r="AC75" i="6"/>
  <c r="AD75" i="6" s="1"/>
  <c r="V75" i="6"/>
  <c r="AE75" i="6" s="1"/>
  <c r="Y75" i="6"/>
  <c r="Z75" i="6" s="1"/>
  <c r="W75" i="6"/>
  <c r="X75" i="6" s="1"/>
  <c r="AC235" i="6"/>
  <c r="AD235" i="6" s="1"/>
  <c r="T235" i="6"/>
  <c r="U235" i="6" s="1"/>
  <c r="V235" i="6"/>
  <c r="AE235" i="6" s="1"/>
  <c r="W235" i="6"/>
  <c r="X235" i="6" s="1"/>
  <c r="Y235" i="6"/>
  <c r="Z235" i="6" s="1"/>
  <c r="AB235" i="6"/>
  <c r="AC363" i="6"/>
  <c r="AD363" i="6" s="1"/>
  <c r="T363" i="6"/>
  <c r="U363" i="6" s="1"/>
  <c r="V363" i="6"/>
  <c r="AE363" i="6" s="1"/>
  <c r="W363" i="6"/>
  <c r="X363" i="6" s="1"/>
  <c r="Y363" i="6"/>
  <c r="Z363" i="6" s="1"/>
  <c r="AC491" i="6"/>
  <c r="AD491" i="6" s="1"/>
  <c r="V491" i="6"/>
  <c r="AE491" i="6" s="1"/>
  <c r="W491" i="6"/>
  <c r="X491" i="6" s="1"/>
  <c r="T491" i="6"/>
  <c r="U491" i="6" s="1"/>
  <c r="Y491" i="6"/>
  <c r="Z491" i="6" s="1"/>
  <c r="V619" i="6"/>
  <c r="AE619" i="6" s="1"/>
  <c r="AC619" i="6"/>
  <c r="AD619" i="6" s="1"/>
  <c r="T619" i="6"/>
  <c r="U619" i="6" s="1"/>
  <c r="Y619" i="6"/>
  <c r="Z619" i="6" s="1"/>
  <c r="W619" i="6"/>
  <c r="X619" i="6" s="1"/>
  <c r="AB619" i="6"/>
  <c r="AC715" i="6"/>
  <c r="AD715" i="6" s="1"/>
  <c r="T715" i="6"/>
  <c r="U715" i="6" s="1"/>
  <c r="V715" i="6"/>
  <c r="AE715" i="6" s="1"/>
  <c r="W715" i="6"/>
  <c r="X715" i="6" s="1"/>
  <c r="Y715" i="6"/>
  <c r="Z715" i="6" s="1"/>
  <c r="T779" i="6"/>
  <c r="U779" i="6" s="1"/>
  <c r="AC779" i="6"/>
  <c r="AD779" i="6" s="1"/>
  <c r="V779" i="6"/>
  <c r="AE779" i="6" s="1"/>
  <c r="W779" i="6"/>
  <c r="X779" i="6" s="1"/>
  <c r="Y779" i="6"/>
  <c r="Z779" i="6" s="1"/>
  <c r="AB779" i="6"/>
  <c r="AC133" i="6"/>
  <c r="AD133" i="6" s="1"/>
  <c r="T133" i="6"/>
  <c r="U133" i="6" s="1"/>
  <c r="V133" i="6"/>
  <c r="AE133" i="6" s="1"/>
  <c r="W133" i="6"/>
  <c r="X133" i="6" s="1"/>
  <c r="Y133" i="6"/>
  <c r="Z133" i="6" s="1"/>
  <c r="V269" i="6"/>
  <c r="AE269" i="6" s="1"/>
  <c r="T269" i="6"/>
  <c r="U269" i="6" s="1"/>
  <c r="W269" i="6"/>
  <c r="X269" i="6" s="1"/>
  <c r="AC269" i="6"/>
  <c r="AD269" i="6" s="1"/>
  <c r="AC397" i="6"/>
  <c r="AD397" i="6" s="1"/>
  <c r="T397" i="6"/>
  <c r="U397" i="6" s="1"/>
  <c r="V397" i="6"/>
  <c r="AE397" i="6" s="1"/>
  <c r="W397" i="6"/>
  <c r="X397" i="6" s="1"/>
  <c r="Y397" i="6"/>
  <c r="Z397" i="6" s="1"/>
  <c r="AB397" i="6"/>
  <c r="AC525" i="6"/>
  <c r="AD525" i="6" s="1"/>
  <c r="T525" i="6"/>
  <c r="U525" i="6" s="1"/>
  <c r="W525" i="6"/>
  <c r="X525" i="6" s="1"/>
  <c r="V525" i="6"/>
  <c r="AE525" i="6" s="1"/>
  <c r="Y525" i="6"/>
  <c r="Z525" i="6" s="1"/>
  <c r="AB525" i="6"/>
  <c r="AC669" i="6"/>
  <c r="AD669" i="6" s="1"/>
  <c r="T669" i="6"/>
  <c r="U669" i="6" s="1"/>
  <c r="Y669" i="6"/>
  <c r="Z669" i="6" s="1"/>
  <c r="V669" i="6"/>
  <c r="AE669" i="6" s="1"/>
  <c r="W669" i="6"/>
  <c r="X669" i="6" s="1"/>
  <c r="AC885" i="6"/>
  <c r="AD885" i="6" s="1"/>
  <c r="T885" i="6"/>
  <c r="U885" i="6" s="1"/>
  <c r="V885" i="6"/>
  <c r="AE885" i="6" s="1"/>
  <c r="Y885" i="6"/>
  <c r="Z885" i="6" s="1"/>
  <c r="W885" i="6"/>
  <c r="X885" i="6" s="1"/>
  <c r="AC1021" i="6"/>
  <c r="AD1021" i="6" s="1"/>
  <c r="T1021" i="6"/>
  <c r="U1021" i="6" s="1"/>
  <c r="V1021" i="6"/>
  <c r="AE1021" i="6" s="1"/>
  <c r="W1021" i="6"/>
  <c r="X1021" i="6" s="1"/>
  <c r="Y1021" i="6"/>
  <c r="Z1021" i="6" s="1"/>
  <c r="T1181" i="6"/>
  <c r="U1181" i="6" s="1"/>
  <c r="AC1181" i="6"/>
  <c r="AD1181" i="6" s="1"/>
  <c r="V1181" i="6"/>
  <c r="AE1181" i="6" s="1"/>
  <c r="Y1181" i="6"/>
  <c r="Z1181" i="6" s="1"/>
  <c r="AB1181" i="6"/>
  <c r="AC1325" i="6"/>
  <c r="AD1325" i="6" s="1"/>
  <c r="T1325" i="6"/>
  <c r="U1325" i="6" s="1"/>
  <c r="W1325" i="6"/>
  <c r="X1325" i="6" s="1"/>
  <c r="Y1325" i="6"/>
  <c r="Z1325" i="6" s="1"/>
  <c r="V1325" i="6"/>
  <c r="AE1325" i="6" s="1"/>
  <c r="AB1325" i="6"/>
  <c r="T1509" i="6"/>
  <c r="U1509" i="6" s="1"/>
  <c r="V1509" i="6"/>
  <c r="AE1509" i="6" s="1"/>
  <c r="AC1509" i="6"/>
  <c r="AD1509" i="6" s="1"/>
  <c r="Y1509" i="6"/>
  <c r="Z1509" i="6" s="1"/>
  <c r="W1509" i="6"/>
  <c r="X1509" i="6" s="1"/>
  <c r="AC1701" i="6"/>
  <c r="AD1701" i="6" s="1"/>
  <c r="T1701" i="6"/>
  <c r="U1701" i="6" s="1"/>
  <c r="V1701" i="6"/>
  <c r="AE1701" i="6" s="1"/>
  <c r="W1701" i="6"/>
  <c r="X1701" i="6" s="1"/>
  <c r="Y1701" i="6"/>
  <c r="Z1701" i="6" s="1"/>
  <c r="AB1701" i="6"/>
  <c r="AC1877" i="6"/>
  <c r="AD1877" i="6" s="1"/>
  <c r="T1877" i="6"/>
  <c r="U1877" i="6" s="1"/>
  <c r="V1877" i="6"/>
  <c r="AE1877" i="6" s="1"/>
  <c r="Y1877" i="6"/>
  <c r="Z1877" i="6" s="1"/>
  <c r="AB1877" i="6"/>
  <c r="W1877" i="6"/>
  <c r="AC1002" i="6"/>
  <c r="AD1002" i="6" s="1"/>
  <c r="T1002" i="6"/>
  <c r="U1002" i="6" s="1"/>
  <c r="V1002" i="6"/>
  <c r="AE1002" i="6" s="1"/>
  <c r="Y1002" i="6"/>
  <c r="Z1002" i="6" s="1"/>
  <c r="AB1002" i="6"/>
  <c r="AC1458" i="6"/>
  <c r="AD1458" i="6" s="1"/>
  <c r="T1458" i="6"/>
  <c r="U1458" i="6" s="1"/>
  <c r="V1458" i="6"/>
  <c r="AE1458" i="6" s="1"/>
  <c r="W1458" i="6"/>
  <c r="X1458" i="6" s="1"/>
  <c r="Y1458" i="6"/>
  <c r="Z1458" i="6" s="1"/>
  <c r="T1123" i="6"/>
  <c r="U1123" i="6" s="1"/>
  <c r="V1123" i="6"/>
  <c r="AE1123" i="6" s="1"/>
  <c r="AC1123" i="6"/>
  <c r="AD1123" i="6" s="1"/>
  <c r="W1123" i="6"/>
  <c r="X1123" i="6" s="1"/>
  <c r="Y1123" i="6"/>
  <c r="Z1123" i="6" s="1"/>
  <c r="AB1123" i="6"/>
  <c r="T191" i="6"/>
  <c r="U191" i="6" s="1"/>
  <c r="AC191" i="6"/>
  <c r="AD191" i="6" s="1"/>
  <c r="V191" i="6"/>
  <c r="AE191" i="6" s="1"/>
  <c r="W191" i="6"/>
  <c r="X191" i="6" s="1"/>
  <c r="Y191" i="6"/>
  <c r="Z191" i="6" s="1"/>
  <c r="AB351" i="6"/>
  <c r="AB989" i="6"/>
  <c r="AB1575" i="6"/>
  <c r="AB1543" i="6"/>
  <c r="AB370" i="6"/>
  <c r="AB15" i="6"/>
  <c r="AB139" i="6"/>
  <c r="AB1746" i="6"/>
  <c r="AB1554" i="6"/>
  <c r="AB1973" i="6"/>
  <c r="W1831" i="6"/>
  <c r="X1831" i="6" s="1"/>
  <c r="T79" i="6"/>
  <c r="U79" i="6" s="1"/>
  <c r="AC79" i="6"/>
  <c r="AD79" i="6" s="1"/>
  <c r="V79" i="6"/>
  <c r="AE79" i="6" s="1"/>
  <c r="W79" i="6"/>
  <c r="X79" i="6" s="1"/>
  <c r="Y79" i="6"/>
  <c r="Z79" i="6" s="1"/>
  <c r="AB79" i="6"/>
  <c r="T143" i="6"/>
  <c r="U143" i="6" s="1"/>
  <c r="AC143" i="6"/>
  <c r="AD143" i="6" s="1"/>
  <c r="V143" i="6"/>
  <c r="AE143" i="6" s="1"/>
  <c r="Y143" i="6"/>
  <c r="Z143" i="6" s="1"/>
  <c r="AB143" i="6"/>
  <c r="W143" i="6"/>
  <c r="X143" i="6" s="1"/>
  <c r="AC97" i="6"/>
  <c r="AD97" i="6" s="1"/>
  <c r="T97" i="6"/>
  <c r="U97" i="6" s="1"/>
  <c r="V97" i="6"/>
  <c r="AE97" i="6" s="1"/>
  <c r="W97" i="6"/>
  <c r="Y97" i="6"/>
  <c r="Z97" i="6" s="1"/>
  <c r="AC161" i="6"/>
  <c r="AD161" i="6" s="1"/>
  <c r="V161" i="6"/>
  <c r="AE161" i="6" s="1"/>
  <c r="Y161" i="6"/>
  <c r="Z161" i="6" s="1"/>
  <c r="W161" i="6"/>
  <c r="X161" i="6" s="1"/>
  <c r="T161" i="6"/>
  <c r="U161" i="6" s="1"/>
  <c r="T313" i="6"/>
  <c r="U313" i="6" s="1"/>
  <c r="AC313" i="6"/>
  <c r="AD313" i="6" s="1"/>
  <c r="V313" i="6"/>
  <c r="AE313" i="6" s="1"/>
  <c r="W313" i="6"/>
  <c r="X313" i="6" s="1"/>
  <c r="Y313" i="6"/>
  <c r="Z313" i="6" s="1"/>
  <c r="AC98" i="6"/>
  <c r="AD98" i="6" s="1"/>
  <c r="T98" i="6"/>
  <c r="U98" i="6" s="1"/>
  <c r="V98" i="6"/>
  <c r="AE98" i="6" s="1"/>
  <c r="W98" i="6"/>
  <c r="X98" i="6" s="1"/>
  <c r="Y98" i="6"/>
  <c r="Z98" i="6" s="1"/>
  <c r="AC170" i="6"/>
  <c r="AD170" i="6" s="1"/>
  <c r="T170" i="6"/>
  <c r="U170" i="6" s="1"/>
  <c r="V170" i="6"/>
  <c r="AE170" i="6" s="1"/>
  <c r="W170" i="6"/>
  <c r="X170" i="6" s="1"/>
  <c r="Y170" i="6"/>
  <c r="Z170" i="6" s="1"/>
  <c r="AC266" i="6"/>
  <c r="AD266" i="6" s="1"/>
  <c r="V266" i="6"/>
  <c r="AE266" i="6" s="1"/>
  <c r="W266" i="6"/>
  <c r="X266" i="6" s="1"/>
  <c r="T266" i="6"/>
  <c r="U266" i="6" s="1"/>
  <c r="Y266" i="6"/>
  <c r="Z266" i="6" s="1"/>
  <c r="AC402" i="6"/>
  <c r="AD402" i="6" s="1"/>
  <c r="T402" i="6"/>
  <c r="U402" i="6" s="1"/>
  <c r="V402" i="6"/>
  <c r="AE402" i="6" s="1"/>
  <c r="W402" i="6"/>
  <c r="X402" i="6" s="1"/>
  <c r="Y402" i="6"/>
  <c r="Z402" i="6" s="1"/>
  <c r="AB402" i="6"/>
  <c r="AC498" i="6"/>
  <c r="AD498" i="6" s="1"/>
  <c r="T498" i="6"/>
  <c r="U498" i="6" s="1"/>
  <c r="V498" i="6"/>
  <c r="AE498" i="6" s="1"/>
  <c r="W498" i="6"/>
  <c r="X498" i="6" s="1"/>
  <c r="Y498" i="6"/>
  <c r="Z498" i="6" s="1"/>
  <c r="T570" i="6"/>
  <c r="U570" i="6" s="1"/>
  <c r="V570" i="6"/>
  <c r="AE570" i="6" s="1"/>
  <c r="W570" i="6"/>
  <c r="X570" i="6" s="1"/>
  <c r="Y570" i="6"/>
  <c r="Z570" i="6" s="1"/>
  <c r="AC570" i="6"/>
  <c r="AD570" i="6" s="1"/>
  <c r="AB570" i="6"/>
  <c r="AC107" i="6"/>
  <c r="AD107" i="6" s="1"/>
  <c r="T107" i="6"/>
  <c r="U107" i="6" s="1"/>
  <c r="W107" i="6"/>
  <c r="X107" i="6" s="1"/>
  <c r="V107" i="6"/>
  <c r="AE107" i="6" s="1"/>
  <c r="Y107" i="6"/>
  <c r="Z107" i="6" s="1"/>
  <c r="AB107" i="6"/>
  <c r="T203" i="6"/>
  <c r="U203" i="6" s="1"/>
  <c r="W203" i="6"/>
  <c r="X203" i="6" s="1"/>
  <c r="AC203" i="6"/>
  <c r="AD203" i="6" s="1"/>
  <c r="V203" i="6"/>
  <c r="AE203" i="6" s="1"/>
  <c r="Y203" i="6"/>
  <c r="Z203" i="6" s="1"/>
  <c r="AC331" i="6"/>
  <c r="AD331" i="6" s="1"/>
  <c r="T331" i="6"/>
  <c r="U331" i="6" s="1"/>
  <c r="V331" i="6"/>
  <c r="AE331" i="6" s="1"/>
  <c r="W331" i="6"/>
  <c r="X331" i="6" s="1"/>
  <c r="Y331" i="6"/>
  <c r="Z331" i="6" s="1"/>
  <c r="AB331" i="6"/>
  <c r="AC395" i="6"/>
  <c r="AD395" i="6" s="1"/>
  <c r="T395" i="6"/>
  <c r="U395" i="6" s="1"/>
  <c r="W395" i="6"/>
  <c r="X395" i="6" s="1"/>
  <c r="V395" i="6"/>
  <c r="AE395" i="6" s="1"/>
  <c r="Y395" i="6"/>
  <c r="Z395" i="6" s="1"/>
  <c r="AB395" i="6"/>
  <c r="T523" i="6"/>
  <c r="U523" i="6" s="1"/>
  <c r="AC523" i="6"/>
  <c r="AD523" i="6" s="1"/>
  <c r="V523" i="6"/>
  <c r="AE523" i="6" s="1"/>
  <c r="W523" i="6"/>
  <c r="X523" i="6" s="1"/>
  <c r="AB523" i="6"/>
  <c r="Y523" i="6"/>
  <c r="Z523" i="6" s="1"/>
  <c r="AC93" i="6"/>
  <c r="AD93" i="6" s="1"/>
  <c r="T93" i="6"/>
  <c r="U93" i="6" s="1"/>
  <c r="V93" i="6"/>
  <c r="AE93" i="6" s="1"/>
  <c r="W93" i="6"/>
  <c r="X93" i="6" s="1"/>
  <c r="Y93" i="6"/>
  <c r="Z93" i="6" s="1"/>
  <c r="AB93" i="6"/>
  <c r="AC197" i="6"/>
  <c r="AD197" i="6" s="1"/>
  <c r="V197" i="6"/>
  <c r="AE197" i="6" s="1"/>
  <c r="T197" i="6"/>
  <c r="U197" i="6" s="1"/>
  <c r="W197" i="6"/>
  <c r="X197" i="6" s="1"/>
  <c r="Y197" i="6"/>
  <c r="Z197" i="6" s="1"/>
  <c r="AB197" i="6"/>
  <c r="AC301" i="6"/>
  <c r="AD301" i="6" s="1"/>
  <c r="T301" i="6"/>
  <c r="U301" i="6" s="1"/>
  <c r="V301" i="6"/>
  <c r="AE301" i="6" s="1"/>
  <c r="W301" i="6"/>
  <c r="X301" i="6" s="1"/>
  <c r="Y301" i="6"/>
  <c r="Z301" i="6" s="1"/>
  <c r="T429" i="6"/>
  <c r="U429" i="6" s="1"/>
  <c r="V429" i="6"/>
  <c r="AE429" i="6" s="1"/>
  <c r="AC429" i="6"/>
  <c r="AD429" i="6" s="1"/>
  <c r="Y429" i="6"/>
  <c r="Z429" i="6" s="1"/>
  <c r="AB429" i="6"/>
  <c r="W429" i="6"/>
  <c r="X429" i="6" s="1"/>
  <c r="AC493" i="6"/>
  <c r="AD493" i="6" s="1"/>
  <c r="T493" i="6"/>
  <c r="U493" i="6" s="1"/>
  <c r="V493" i="6"/>
  <c r="AE493" i="6" s="1"/>
  <c r="W493" i="6"/>
  <c r="X493" i="6" s="1"/>
  <c r="Y493" i="6"/>
  <c r="Z493" i="6" s="1"/>
  <c r="AB493" i="6"/>
  <c r="T637" i="6"/>
  <c r="U637" i="6" s="1"/>
  <c r="V637" i="6"/>
  <c r="AE637" i="6" s="1"/>
  <c r="AC637" i="6"/>
  <c r="AD637" i="6" s="1"/>
  <c r="W637" i="6"/>
  <c r="X637" i="6" s="1"/>
  <c r="Y637" i="6"/>
  <c r="Z637" i="6" s="1"/>
  <c r="AC733" i="6"/>
  <c r="AD733" i="6" s="1"/>
  <c r="T733" i="6"/>
  <c r="U733" i="6" s="1"/>
  <c r="V733" i="6"/>
  <c r="AE733" i="6" s="1"/>
  <c r="W733" i="6"/>
  <c r="X733" i="6" s="1"/>
  <c r="Y733" i="6"/>
  <c r="Z733" i="6" s="1"/>
  <c r="AB733" i="6"/>
  <c r="AC805" i="6"/>
  <c r="AD805" i="6" s="1"/>
  <c r="T805" i="6"/>
  <c r="U805" i="6" s="1"/>
  <c r="V805" i="6"/>
  <c r="AE805" i="6" s="1"/>
  <c r="Y805" i="6"/>
  <c r="Z805" i="6" s="1"/>
  <c r="W805" i="6"/>
  <c r="X805" i="6" s="1"/>
  <c r="V949" i="6"/>
  <c r="AE949" i="6" s="1"/>
  <c r="T949" i="6"/>
  <c r="U949" i="6" s="1"/>
  <c r="W949" i="6"/>
  <c r="X949" i="6" s="1"/>
  <c r="AC949" i="6"/>
  <c r="AD949" i="6" s="1"/>
  <c r="Y949" i="6"/>
  <c r="Z949" i="6" s="1"/>
  <c r="AB949" i="6"/>
  <c r="AC1053" i="6"/>
  <c r="AD1053" i="6" s="1"/>
  <c r="T1053" i="6"/>
  <c r="U1053" i="6" s="1"/>
  <c r="V1053" i="6"/>
  <c r="AE1053" i="6" s="1"/>
  <c r="Y1053" i="6"/>
  <c r="Z1053" i="6" s="1"/>
  <c r="W1053" i="6"/>
  <c r="X1053" i="6" s="1"/>
  <c r="AC1117" i="6"/>
  <c r="AD1117" i="6" s="1"/>
  <c r="T1117" i="6"/>
  <c r="U1117" i="6" s="1"/>
  <c r="V1117" i="6"/>
  <c r="AE1117" i="6" s="1"/>
  <c r="Y1117" i="6"/>
  <c r="Z1117" i="6" s="1"/>
  <c r="AB1117" i="6"/>
  <c r="W1117" i="6"/>
  <c r="X1117" i="6" s="1"/>
  <c r="V1253" i="6"/>
  <c r="AE1253" i="6" s="1"/>
  <c r="T1253" i="6"/>
  <c r="U1253" i="6" s="1"/>
  <c r="AC1253" i="6"/>
  <c r="AD1253" i="6" s="1"/>
  <c r="W1253" i="6"/>
  <c r="X1253" i="6" s="1"/>
  <c r="Y1253" i="6"/>
  <c r="Z1253" i="6" s="1"/>
  <c r="AB1253" i="6"/>
  <c r="T1397" i="6"/>
  <c r="U1397" i="6" s="1"/>
  <c r="AC1397" i="6"/>
  <c r="AD1397" i="6" s="1"/>
  <c r="V1397" i="6"/>
  <c r="AE1397" i="6" s="1"/>
  <c r="W1397" i="6"/>
  <c r="X1397" i="6" s="1"/>
  <c r="Y1397" i="6"/>
  <c r="Z1397" i="6" s="1"/>
  <c r="AC1461" i="6"/>
  <c r="AD1461" i="6" s="1"/>
  <c r="V1461" i="6"/>
  <c r="AE1461" i="6" s="1"/>
  <c r="T1461" i="6"/>
  <c r="U1461" i="6" s="1"/>
  <c r="W1461" i="6"/>
  <c r="X1461" i="6" s="1"/>
  <c r="Y1461" i="6"/>
  <c r="AC1605" i="6"/>
  <c r="AD1605" i="6" s="1"/>
  <c r="T1605" i="6"/>
  <c r="U1605" i="6" s="1"/>
  <c r="V1605" i="6"/>
  <c r="AE1605" i="6" s="1"/>
  <c r="W1605" i="6"/>
  <c r="X1605" i="6" s="1"/>
  <c r="Y1605" i="6"/>
  <c r="Z1605" i="6" s="1"/>
  <c r="AB1605" i="6"/>
  <c r="AC1797" i="6"/>
  <c r="AD1797" i="6" s="1"/>
  <c r="V1797" i="6"/>
  <c r="AE1797" i="6" s="1"/>
  <c r="T1797" i="6"/>
  <c r="U1797" i="6" s="1"/>
  <c r="W1797" i="6"/>
  <c r="X1797" i="6" s="1"/>
  <c r="Y1797" i="6"/>
  <c r="Z1797" i="6" s="1"/>
  <c r="AC1933" i="6"/>
  <c r="AD1933" i="6" s="1"/>
  <c r="Y1933" i="6"/>
  <c r="Z1933" i="6" s="1"/>
  <c r="T1933" i="6"/>
  <c r="U1933" i="6" s="1"/>
  <c r="W1933" i="6"/>
  <c r="X1933" i="6" s="1"/>
  <c r="V1933" i="6"/>
  <c r="AE1933" i="6" s="1"/>
  <c r="AC2021" i="6"/>
  <c r="AD2021" i="6" s="1"/>
  <c r="T2021" i="6"/>
  <c r="U2021" i="6" s="1"/>
  <c r="V2021" i="6"/>
  <c r="AE2021" i="6" s="1"/>
  <c r="W2021" i="6"/>
  <c r="X2021" i="6" s="1"/>
  <c r="Y2021" i="6"/>
  <c r="Z2021" i="6" s="1"/>
  <c r="AB2021" i="6"/>
  <c r="AC1314" i="6"/>
  <c r="AD1314" i="6" s="1"/>
  <c r="T1314" i="6"/>
  <c r="U1314" i="6" s="1"/>
  <c r="V1314" i="6"/>
  <c r="AE1314" i="6" s="1"/>
  <c r="W1314" i="6"/>
  <c r="X1314" i="6" s="1"/>
  <c r="Y1314" i="6"/>
  <c r="Z1314" i="6" s="1"/>
  <c r="T1634" i="6"/>
  <c r="U1634" i="6" s="1"/>
  <c r="AC1634" i="6"/>
  <c r="AD1634" i="6" s="1"/>
  <c r="W1634" i="6"/>
  <c r="X1634" i="6" s="1"/>
  <c r="V1634" i="6"/>
  <c r="AE1634" i="6" s="1"/>
  <c r="Y1634" i="6"/>
  <c r="Z1634" i="6" s="1"/>
  <c r="T843" i="6"/>
  <c r="U843" i="6" s="1"/>
  <c r="AC843" i="6"/>
  <c r="AD843" i="6" s="1"/>
  <c r="W843" i="6"/>
  <c r="X843" i="6" s="1"/>
  <c r="V843" i="6"/>
  <c r="AE843" i="6" s="1"/>
  <c r="Y843" i="6"/>
  <c r="Z843" i="6" s="1"/>
  <c r="AB843" i="6"/>
  <c r="AC1187" i="6"/>
  <c r="AD1187" i="6" s="1"/>
  <c r="T1187" i="6"/>
  <c r="U1187" i="6" s="1"/>
  <c r="V1187" i="6"/>
  <c r="AE1187" i="6" s="1"/>
  <c r="W1187" i="6"/>
  <c r="X1187" i="6" s="1"/>
  <c r="Y1187" i="6"/>
  <c r="Z1187" i="6" s="1"/>
  <c r="AB1187" i="6"/>
  <c r="AC1435" i="6"/>
  <c r="AD1435" i="6" s="1"/>
  <c r="T1435" i="6"/>
  <c r="U1435" i="6" s="1"/>
  <c r="V1435" i="6"/>
  <c r="AE1435" i="6" s="1"/>
  <c r="W1435" i="6"/>
  <c r="X1435" i="6" s="1"/>
  <c r="Y1435" i="6"/>
  <c r="Z1435" i="6" s="1"/>
  <c r="AC1547" i="6"/>
  <c r="AD1547" i="6" s="1"/>
  <c r="V1547" i="6"/>
  <c r="AE1547" i="6" s="1"/>
  <c r="W1547" i="6"/>
  <c r="X1547" i="6" s="1"/>
  <c r="T1547" i="6"/>
  <c r="U1547" i="6" s="1"/>
  <c r="Y1547" i="6"/>
  <c r="Z1547" i="6" s="1"/>
  <c r="AB1547" i="6"/>
  <c r="AC287" i="6"/>
  <c r="AD287" i="6" s="1"/>
  <c r="V287" i="6"/>
  <c r="AE287" i="6" s="1"/>
  <c r="T287" i="6"/>
  <c r="U287" i="6" s="1"/>
  <c r="W287" i="6"/>
  <c r="X287" i="6" s="1"/>
  <c r="Y287" i="6"/>
  <c r="Z287" i="6" s="1"/>
  <c r="AB287" i="6"/>
  <c r="AB1085" i="6"/>
  <c r="AB751" i="6"/>
  <c r="AB669" i="6"/>
  <c r="AB363" i="6"/>
  <c r="AB879" i="6"/>
  <c r="AB917" i="6"/>
  <c r="AB626" i="6"/>
  <c r="AB269" i="6"/>
  <c r="AB987" i="6"/>
  <c r="AB319" i="6"/>
  <c r="AB1079" i="6"/>
  <c r="AB1837" i="6"/>
  <c r="AB1933" i="6"/>
  <c r="AB161" i="6"/>
  <c r="AB455" i="6"/>
  <c r="AB202" i="6"/>
  <c r="AB34" i="6"/>
  <c r="Y751" i="6"/>
  <c r="Z751" i="6" s="1"/>
  <c r="W1386" i="6"/>
  <c r="X1386" i="6" s="1"/>
  <c r="Y269" i="6"/>
  <c r="Z269" i="6" s="1"/>
  <c r="W1002" i="6"/>
  <c r="X1002" i="6" s="1"/>
  <c r="W43" i="6"/>
  <c r="X43" i="6" s="1"/>
  <c r="W1837" i="6"/>
  <c r="X1837" i="6" s="1"/>
  <c r="AB29" i="6"/>
  <c r="AB701" i="6"/>
  <c r="AB170" i="6"/>
  <c r="AB557" i="6"/>
  <c r="AB255" i="6"/>
  <c r="AB1314" i="6"/>
  <c r="AB234" i="6"/>
  <c r="Y281" i="6"/>
  <c r="Z281" i="6" s="1"/>
  <c r="Y1831" i="6"/>
  <c r="Z1831" i="6" s="1"/>
  <c r="W1181" i="6"/>
  <c r="X1181" i="6" s="1"/>
  <c r="AC110" i="6"/>
  <c r="AD110" i="6" s="1"/>
  <c r="T110" i="6"/>
  <c r="U110" i="6" s="1"/>
  <c r="V110" i="6"/>
  <c r="AE110" i="6" s="1"/>
  <c r="Y110" i="6"/>
  <c r="Z110" i="6" s="1"/>
  <c r="W110" i="6"/>
  <c r="X110" i="6" s="1"/>
  <c r="AC142" i="6"/>
  <c r="AD142" i="6" s="1"/>
  <c r="T142" i="6"/>
  <c r="U142" i="6" s="1"/>
  <c r="W142" i="6"/>
  <c r="X142" i="6" s="1"/>
  <c r="V142" i="6"/>
  <c r="AE142" i="6" s="1"/>
  <c r="Y142" i="6"/>
  <c r="Z142" i="6" s="1"/>
  <c r="AC182" i="6"/>
  <c r="AD182" i="6" s="1"/>
  <c r="T182" i="6"/>
  <c r="U182" i="6" s="1"/>
  <c r="V182" i="6"/>
  <c r="AE182" i="6" s="1"/>
  <c r="W182" i="6"/>
  <c r="X182" i="6" s="1"/>
  <c r="Y182" i="6"/>
  <c r="Z182" i="6" s="1"/>
  <c r="T214" i="6"/>
  <c r="U214" i="6" s="1"/>
  <c r="AC214" i="6"/>
  <c r="AD214" i="6" s="1"/>
  <c r="V214" i="6"/>
  <c r="AE214" i="6" s="1"/>
  <c r="W214" i="6"/>
  <c r="X214" i="6" s="1"/>
  <c r="AC246" i="6"/>
  <c r="AD246" i="6" s="1"/>
  <c r="V246" i="6"/>
  <c r="AE246" i="6" s="1"/>
  <c r="T246" i="6"/>
  <c r="U246" i="6" s="1"/>
  <c r="W246" i="6"/>
  <c r="X246" i="6" s="1"/>
  <c r="Y246" i="6"/>
  <c r="Z246" i="6" s="1"/>
  <c r="AC278" i="6"/>
  <c r="AD278" i="6" s="1"/>
  <c r="T278" i="6"/>
  <c r="U278" i="6" s="1"/>
  <c r="V278" i="6"/>
  <c r="AE278" i="6" s="1"/>
  <c r="W278" i="6"/>
  <c r="X278" i="6" s="1"/>
  <c r="Y278" i="6"/>
  <c r="Z278" i="6" s="1"/>
  <c r="AC310" i="6"/>
  <c r="AD310" i="6" s="1"/>
  <c r="T310" i="6"/>
  <c r="U310" i="6" s="1"/>
  <c r="V310" i="6"/>
  <c r="AE310" i="6" s="1"/>
  <c r="W310" i="6"/>
  <c r="X310" i="6" s="1"/>
  <c r="Y310" i="6"/>
  <c r="Z310" i="6" s="1"/>
  <c r="T342" i="6"/>
  <c r="U342" i="6" s="1"/>
  <c r="V342" i="6"/>
  <c r="AE342" i="6" s="1"/>
  <c r="AC342" i="6"/>
  <c r="AD342" i="6" s="1"/>
  <c r="W342" i="6"/>
  <c r="X342" i="6" s="1"/>
  <c r="T390" i="6"/>
  <c r="U390" i="6" s="1"/>
  <c r="V390" i="6"/>
  <c r="AE390" i="6" s="1"/>
  <c r="AC390" i="6"/>
  <c r="AD390" i="6" s="1"/>
  <c r="W390" i="6"/>
  <c r="X390" i="6" s="1"/>
  <c r="Y390" i="6"/>
  <c r="Z390" i="6" s="1"/>
  <c r="T430" i="6"/>
  <c r="U430" i="6" s="1"/>
  <c r="AC430" i="6"/>
  <c r="AD430" i="6" s="1"/>
  <c r="V430" i="6"/>
  <c r="AE430" i="6" s="1"/>
  <c r="W430" i="6"/>
  <c r="X430" i="6" s="1"/>
  <c r="AC462" i="6"/>
  <c r="AD462" i="6" s="1"/>
  <c r="T462" i="6"/>
  <c r="U462" i="6" s="1"/>
  <c r="V462" i="6"/>
  <c r="AE462" i="6" s="1"/>
  <c r="W462" i="6"/>
  <c r="X462" i="6" s="1"/>
  <c r="AC494" i="6"/>
  <c r="AD494" i="6" s="1"/>
  <c r="V494" i="6"/>
  <c r="AE494" i="6" s="1"/>
  <c r="Y494" i="6"/>
  <c r="Z494" i="6" s="1"/>
  <c r="W494" i="6"/>
  <c r="X494" i="6" s="1"/>
  <c r="T494" i="6"/>
  <c r="U494" i="6" s="1"/>
  <c r="T24" i="6"/>
  <c r="U24" i="6" s="1"/>
  <c r="AC24" i="6"/>
  <c r="AD24" i="6" s="1"/>
  <c r="V24" i="6"/>
  <c r="W24" i="6"/>
  <c r="X24" i="6" s="1"/>
  <c r="Y24" i="6"/>
  <c r="Z24" i="6" s="1"/>
  <c r="AC56" i="6"/>
  <c r="AD56" i="6" s="1"/>
  <c r="T56" i="6"/>
  <c r="U56" i="6" s="1"/>
  <c r="V56" i="6"/>
  <c r="AE56" i="6" s="1"/>
  <c r="W56" i="6"/>
  <c r="X56" i="6" s="1"/>
  <c r="AC88" i="6"/>
  <c r="AD88" i="6" s="1"/>
  <c r="V88" i="6"/>
  <c r="AE88" i="6" s="1"/>
  <c r="T88" i="6"/>
  <c r="U88" i="6" s="1"/>
  <c r="Y88" i="6"/>
  <c r="Z88" i="6" s="1"/>
  <c r="AC120" i="6"/>
  <c r="AD120" i="6" s="1"/>
  <c r="T120" i="6"/>
  <c r="U120" i="6" s="1"/>
  <c r="V120" i="6"/>
  <c r="AE120" i="6" s="1"/>
  <c r="W120" i="6"/>
  <c r="T152" i="6"/>
  <c r="U152" i="6" s="1"/>
  <c r="AC152" i="6"/>
  <c r="AD152" i="6" s="1"/>
  <c r="V152" i="6"/>
  <c r="AE152" i="6" s="1"/>
  <c r="Y152" i="6"/>
  <c r="Z152" i="6" s="1"/>
  <c r="W152" i="6"/>
  <c r="X152" i="6" s="1"/>
  <c r="AC184" i="6"/>
  <c r="AD184" i="6" s="1"/>
  <c r="T184" i="6"/>
  <c r="U184" i="6" s="1"/>
  <c r="W184" i="6"/>
  <c r="X184" i="6" s="1"/>
  <c r="V184" i="6"/>
  <c r="AE184" i="6" s="1"/>
  <c r="Y184" i="6"/>
  <c r="Z184" i="6" s="1"/>
  <c r="V216" i="6"/>
  <c r="AE216" i="6" s="1"/>
  <c r="T216" i="6"/>
  <c r="U216" i="6" s="1"/>
  <c r="AC216" i="6"/>
  <c r="AD216" i="6" s="1"/>
  <c r="W216" i="6"/>
  <c r="X216" i="6" s="1"/>
  <c r="Y216" i="6"/>
  <c r="Z216" i="6" s="1"/>
  <c r="AC248" i="6"/>
  <c r="AD248" i="6" s="1"/>
  <c r="T248" i="6"/>
  <c r="U248" i="6" s="1"/>
  <c r="V248" i="6"/>
  <c r="AE248" i="6" s="1"/>
  <c r="Y248" i="6"/>
  <c r="Z248" i="6" s="1"/>
  <c r="W248" i="6"/>
  <c r="X248" i="6" s="1"/>
  <c r="T280" i="6"/>
  <c r="U280" i="6" s="1"/>
  <c r="AC280" i="6"/>
  <c r="AD280" i="6" s="1"/>
  <c r="V280" i="6"/>
  <c r="AE280" i="6" s="1"/>
  <c r="Y280" i="6"/>
  <c r="Z280" i="6" s="1"/>
  <c r="W280" i="6"/>
  <c r="X280" i="6" s="1"/>
  <c r="AB390" i="6"/>
  <c r="AB214" i="6"/>
  <c r="Y56" i="6"/>
  <c r="Z56" i="6" s="1"/>
  <c r="Y462" i="6"/>
  <c r="Z462" i="6" s="1"/>
  <c r="AB152" i="6"/>
  <c r="AB24" i="6"/>
  <c r="Y214" i="6"/>
  <c r="Z214" i="6" s="1"/>
  <c r="AB462" i="6"/>
  <c r="AB216" i="6"/>
  <c r="AB310" i="6"/>
  <c r="AB56" i="6"/>
  <c r="Y342" i="6"/>
  <c r="Z342" i="6" s="1"/>
  <c r="Y120" i="6"/>
  <c r="Z120" i="6" s="1"/>
  <c r="Y430" i="6"/>
  <c r="Z430" i="6" s="1"/>
  <c r="T12" i="6"/>
  <c r="U12" i="6" s="1"/>
  <c r="AC12" i="6"/>
  <c r="AD12" i="6" s="1"/>
  <c r="V12" i="6"/>
  <c r="W12" i="6"/>
  <c r="X12" i="6" s="1"/>
  <c r="AC44" i="6"/>
  <c r="AD44" i="6" s="1"/>
  <c r="T44" i="6"/>
  <c r="U44" i="6" s="1"/>
  <c r="V44" i="6"/>
  <c r="AE44" i="6" s="1"/>
  <c r="T76" i="6"/>
  <c r="U76" i="6" s="1"/>
  <c r="AC76" i="6"/>
  <c r="AD76" i="6" s="1"/>
  <c r="V76" i="6"/>
  <c r="AE76" i="6" s="1"/>
  <c r="W76" i="6"/>
  <c r="X76" i="6" s="1"/>
  <c r="AC108" i="6"/>
  <c r="AD108" i="6" s="1"/>
  <c r="T108" i="6"/>
  <c r="U108" i="6" s="1"/>
  <c r="V108" i="6"/>
  <c r="AE108" i="6" s="1"/>
  <c r="AC140" i="6"/>
  <c r="AD140" i="6" s="1"/>
  <c r="T140" i="6"/>
  <c r="U140" i="6" s="1"/>
  <c r="V140" i="6"/>
  <c r="AE140" i="6" s="1"/>
  <c r="AC172" i="6"/>
  <c r="AD172" i="6" s="1"/>
  <c r="T172" i="6"/>
  <c r="U172" i="6" s="1"/>
  <c r="V172" i="6"/>
  <c r="AE172" i="6" s="1"/>
  <c r="AC204" i="6"/>
  <c r="AD204" i="6" s="1"/>
  <c r="T204" i="6"/>
  <c r="U204" i="6" s="1"/>
  <c r="W204" i="6"/>
  <c r="X204" i="6" s="1"/>
  <c r="AC236" i="6"/>
  <c r="AD236" i="6" s="1"/>
  <c r="V236" i="6"/>
  <c r="AE236" i="6" s="1"/>
  <c r="T236" i="6"/>
  <c r="U236" i="6" s="1"/>
  <c r="AC268" i="6"/>
  <c r="AD268" i="6" s="1"/>
  <c r="T268" i="6"/>
  <c r="U268" i="6" s="1"/>
  <c r="V268" i="6"/>
  <c r="AE268" i="6" s="1"/>
  <c r="W268" i="6"/>
  <c r="X268" i="6" s="1"/>
  <c r="T308" i="6"/>
  <c r="U308" i="6" s="1"/>
  <c r="AC308" i="6"/>
  <c r="AD308" i="6" s="1"/>
  <c r="AC340" i="6"/>
  <c r="AD340" i="6" s="1"/>
  <c r="T340" i="6"/>
  <c r="U340" i="6" s="1"/>
  <c r="W340" i="6"/>
  <c r="X340" i="6" s="1"/>
  <c r="AC372" i="6"/>
  <c r="AD372" i="6" s="1"/>
  <c r="T372" i="6"/>
  <c r="U372" i="6" s="1"/>
  <c r="V372" i="6"/>
  <c r="AE372" i="6" s="1"/>
  <c r="T436" i="6"/>
  <c r="U436" i="6" s="1"/>
  <c r="AC436" i="6"/>
  <c r="AD436" i="6" s="1"/>
  <c r="V436" i="6"/>
  <c r="AE436" i="6" s="1"/>
  <c r="AC468" i="6"/>
  <c r="AD468" i="6" s="1"/>
  <c r="T468" i="6"/>
  <c r="U468" i="6" s="1"/>
  <c r="V468" i="6"/>
  <c r="AE468" i="6" s="1"/>
  <c r="AC508" i="6"/>
  <c r="AD508" i="6" s="1"/>
  <c r="T508" i="6"/>
  <c r="U508" i="6" s="1"/>
  <c r="V508" i="6"/>
  <c r="AE508" i="6" s="1"/>
  <c r="AC540" i="6"/>
  <c r="AD540" i="6" s="1"/>
  <c r="T540" i="6"/>
  <c r="U540" i="6" s="1"/>
  <c r="V540" i="6"/>
  <c r="AE540" i="6" s="1"/>
  <c r="AC572" i="6"/>
  <c r="AD572" i="6" s="1"/>
  <c r="V572" i="6"/>
  <c r="AE572" i="6" s="1"/>
  <c r="T572" i="6"/>
  <c r="U572" i="6" s="1"/>
  <c r="T604" i="6"/>
  <c r="U604" i="6" s="1"/>
  <c r="AC604" i="6"/>
  <c r="AD604" i="6" s="1"/>
  <c r="V604" i="6"/>
  <c r="AE604" i="6" s="1"/>
  <c r="AC644" i="6"/>
  <c r="AD644" i="6" s="1"/>
  <c r="T644" i="6"/>
  <c r="U644" i="6" s="1"/>
  <c r="V644" i="6"/>
  <c r="AE644" i="6" s="1"/>
  <c r="W644" i="6"/>
  <c r="X644" i="6" s="1"/>
  <c r="T676" i="6"/>
  <c r="U676" i="6" s="1"/>
  <c r="AC676" i="6"/>
  <c r="AD676" i="6" s="1"/>
  <c r="V676" i="6"/>
  <c r="AE676" i="6" s="1"/>
  <c r="AC708" i="6"/>
  <c r="AD708" i="6" s="1"/>
  <c r="T708" i="6"/>
  <c r="U708" i="6" s="1"/>
  <c r="W708" i="6"/>
  <c r="X708" i="6" s="1"/>
  <c r="V708" i="6"/>
  <c r="AE708" i="6" s="1"/>
  <c r="AC740" i="6"/>
  <c r="AD740" i="6" s="1"/>
  <c r="V740" i="6"/>
  <c r="AE740" i="6" s="1"/>
  <c r="W740" i="6"/>
  <c r="X740" i="6" s="1"/>
  <c r="T740" i="6"/>
  <c r="U740" i="6" s="1"/>
  <c r="AC780" i="6"/>
  <c r="AD780" i="6" s="1"/>
  <c r="T780" i="6"/>
  <c r="U780" i="6" s="1"/>
  <c r="V780" i="6"/>
  <c r="AE780" i="6" s="1"/>
  <c r="W780" i="6"/>
  <c r="AC812" i="6"/>
  <c r="AD812" i="6" s="1"/>
  <c r="T812" i="6"/>
  <c r="U812" i="6" s="1"/>
  <c r="V812" i="6"/>
  <c r="AE812" i="6" s="1"/>
  <c r="W812" i="6"/>
  <c r="X812" i="6" s="1"/>
  <c r="T844" i="6"/>
  <c r="U844" i="6" s="1"/>
  <c r="V844" i="6"/>
  <c r="AE844" i="6" s="1"/>
  <c r="AC844" i="6"/>
  <c r="AD844" i="6" s="1"/>
  <c r="AC876" i="6"/>
  <c r="AD876" i="6" s="1"/>
  <c r="W876" i="6"/>
  <c r="X876" i="6" s="1"/>
  <c r="T876" i="6"/>
  <c r="U876" i="6" s="1"/>
  <c r="V876" i="6"/>
  <c r="AE876" i="6" s="1"/>
  <c r="AC908" i="6"/>
  <c r="AD908" i="6" s="1"/>
  <c r="V908" i="6"/>
  <c r="AE908" i="6" s="1"/>
  <c r="T908" i="6"/>
  <c r="U908" i="6" s="1"/>
  <c r="AC940" i="6"/>
  <c r="AD940" i="6" s="1"/>
  <c r="T940" i="6"/>
  <c r="U940" i="6" s="1"/>
  <c r="V940" i="6"/>
  <c r="AE940" i="6" s="1"/>
  <c r="W940" i="6"/>
  <c r="X940" i="6" s="1"/>
  <c r="AC972" i="6"/>
  <c r="AD972" i="6" s="1"/>
  <c r="T972" i="6"/>
  <c r="U972" i="6" s="1"/>
  <c r="W972" i="6"/>
  <c r="X972" i="6" s="1"/>
  <c r="AC1004" i="6"/>
  <c r="AD1004" i="6" s="1"/>
  <c r="T1004" i="6"/>
  <c r="U1004" i="6" s="1"/>
  <c r="V1004" i="6"/>
  <c r="AE1004" i="6" s="1"/>
  <c r="W1004" i="6"/>
  <c r="X1004" i="6" s="1"/>
  <c r="T1036" i="6"/>
  <c r="U1036" i="6" s="1"/>
  <c r="AC1036" i="6"/>
  <c r="AD1036" i="6" s="1"/>
  <c r="V1036" i="6"/>
  <c r="AE1036" i="6" s="1"/>
  <c r="AC1068" i="6"/>
  <c r="AD1068" i="6" s="1"/>
  <c r="T1068" i="6"/>
  <c r="U1068" i="6" s="1"/>
  <c r="V1068" i="6"/>
  <c r="AE1068" i="6" s="1"/>
  <c r="W1068" i="6"/>
  <c r="AC1100" i="6"/>
  <c r="AD1100" i="6" s="1"/>
  <c r="T1100" i="6"/>
  <c r="U1100" i="6" s="1"/>
  <c r="V1100" i="6"/>
  <c r="AE1100" i="6" s="1"/>
  <c r="W1100" i="6"/>
  <c r="X1100" i="6" s="1"/>
  <c r="AC1132" i="6"/>
  <c r="AD1132" i="6" s="1"/>
  <c r="V1132" i="6"/>
  <c r="AE1132" i="6" s="1"/>
  <c r="T1132" i="6"/>
  <c r="U1132" i="6" s="1"/>
  <c r="W1132" i="6"/>
  <c r="X1132" i="6" s="1"/>
  <c r="AC1164" i="6"/>
  <c r="AD1164" i="6" s="1"/>
  <c r="T1164" i="6"/>
  <c r="U1164" i="6" s="1"/>
  <c r="V1164" i="6"/>
  <c r="AE1164" i="6" s="1"/>
  <c r="AC1196" i="6"/>
  <c r="AD1196" i="6" s="1"/>
  <c r="T1196" i="6"/>
  <c r="U1196" i="6" s="1"/>
  <c r="V1196" i="6"/>
  <c r="AE1196" i="6" s="1"/>
  <c r="W1196" i="6"/>
  <c r="X1196" i="6" s="1"/>
  <c r="T1228" i="6"/>
  <c r="U1228" i="6" s="1"/>
  <c r="AC1228" i="6"/>
  <c r="AD1228" i="6" s="1"/>
  <c r="V1228" i="6"/>
  <c r="AE1228" i="6" s="1"/>
  <c r="AC1260" i="6"/>
  <c r="AD1260" i="6" s="1"/>
  <c r="T1260" i="6"/>
  <c r="U1260" i="6" s="1"/>
  <c r="V1260" i="6"/>
  <c r="AE1260" i="6" s="1"/>
  <c r="W1260" i="6"/>
  <c r="X1260" i="6" s="1"/>
  <c r="AC1292" i="6"/>
  <c r="AD1292" i="6" s="1"/>
  <c r="T1292" i="6"/>
  <c r="U1292" i="6" s="1"/>
  <c r="V1292" i="6"/>
  <c r="AE1292" i="6" s="1"/>
  <c r="AC1324" i="6"/>
  <c r="AD1324" i="6" s="1"/>
  <c r="T1324" i="6"/>
  <c r="U1324" i="6" s="1"/>
  <c r="V1324" i="6"/>
  <c r="AE1324" i="6" s="1"/>
  <c r="W1324" i="6"/>
  <c r="X1324" i="6" s="1"/>
  <c r="T1364" i="6"/>
  <c r="U1364" i="6" s="1"/>
  <c r="AC1364" i="6"/>
  <c r="AD1364" i="6" s="1"/>
  <c r="V1364" i="6"/>
  <c r="AE1364" i="6" s="1"/>
  <c r="W1364" i="6"/>
  <c r="X1364" i="6" s="1"/>
  <c r="AC1404" i="6"/>
  <c r="AD1404" i="6" s="1"/>
  <c r="T1404" i="6"/>
  <c r="U1404" i="6" s="1"/>
  <c r="V1404" i="6"/>
  <c r="AE1404" i="6" s="1"/>
  <c r="W1404" i="6"/>
  <c r="X1404" i="6" s="1"/>
  <c r="AC1444" i="6"/>
  <c r="AD1444" i="6" s="1"/>
  <c r="T1444" i="6"/>
  <c r="U1444" i="6" s="1"/>
  <c r="V1444" i="6"/>
  <c r="AE1444" i="6" s="1"/>
  <c r="W1444" i="6"/>
  <c r="X1444" i="6" s="1"/>
  <c r="T1492" i="6"/>
  <c r="U1492" i="6" s="1"/>
  <c r="AC1492" i="6"/>
  <c r="AD1492" i="6" s="1"/>
  <c r="V1492" i="6"/>
  <c r="AE1492" i="6" s="1"/>
  <c r="W1492" i="6"/>
  <c r="X1492" i="6" s="1"/>
  <c r="AC1540" i="6"/>
  <c r="AD1540" i="6" s="1"/>
  <c r="T1540" i="6"/>
  <c r="U1540" i="6" s="1"/>
  <c r="V1540" i="6"/>
  <c r="AE1540" i="6" s="1"/>
  <c r="W1540" i="6"/>
  <c r="AC1596" i="6"/>
  <c r="AD1596" i="6" s="1"/>
  <c r="T1596" i="6"/>
  <c r="U1596" i="6" s="1"/>
  <c r="W1596" i="6"/>
  <c r="X1596" i="6" s="1"/>
  <c r="V1596" i="6"/>
  <c r="AE1596" i="6" s="1"/>
  <c r="AC1644" i="6"/>
  <c r="AD1644" i="6" s="1"/>
  <c r="V1644" i="6"/>
  <c r="AE1644" i="6" s="1"/>
  <c r="W1644" i="6"/>
  <c r="X1644" i="6" s="1"/>
  <c r="T1644" i="6"/>
  <c r="U1644" i="6" s="1"/>
  <c r="T1684" i="6"/>
  <c r="U1684" i="6" s="1"/>
  <c r="AC1684" i="6"/>
  <c r="AD1684" i="6" s="1"/>
  <c r="V1684" i="6"/>
  <c r="AE1684" i="6" s="1"/>
  <c r="AC1724" i="6"/>
  <c r="AD1724" i="6" s="1"/>
  <c r="T1724" i="6"/>
  <c r="U1724" i="6" s="1"/>
  <c r="V1724" i="6"/>
  <c r="AE1724" i="6" s="1"/>
  <c r="W1724" i="6"/>
  <c r="X1724" i="6" s="1"/>
  <c r="AC1772" i="6"/>
  <c r="AD1772" i="6" s="1"/>
  <c r="T1772" i="6"/>
  <c r="U1772" i="6" s="1"/>
  <c r="V1772" i="6"/>
  <c r="AE1772" i="6" s="1"/>
  <c r="W1772" i="6"/>
  <c r="X1772" i="6" s="1"/>
  <c r="AC1836" i="6"/>
  <c r="AD1836" i="6" s="1"/>
  <c r="T1836" i="6"/>
  <c r="U1836" i="6" s="1"/>
  <c r="V1836" i="6"/>
  <c r="AE1836" i="6" s="1"/>
  <c r="AC1876" i="6"/>
  <c r="AD1876" i="6" s="1"/>
  <c r="T1876" i="6"/>
  <c r="U1876" i="6" s="1"/>
  <c r="V1876" i="6"/>
  <c r="AE1876" i="6" s="1"/>
  <c r="AC1924" i="6"/>
  <c r="AD1924" i="6" s="1"/>
  <c r="T1924" i="6"/>
  <c r="U1924" i="6" s="1"/>
  <c r="V1924" i="6"/>
  <c r="AE1924" i="6" s="1"/>
  <c r="AC1972" i="6"/>
  <c r="AD1972" i="6" s="1"/>
  <c r="T1972" i="6"/>
  <c r="U1972" i="6" s="1"/>
  <c r="V1972" i="6"/>
  <c r="AE1972" i="6" s="1"/>
  <c r="AC2020" i="6"/>
  <c r="AD2020" i="6" s="1"/>
  <c r="T2020" i="6"/>
  <c r="U2020" i="6" s="1"/>
  <c r="W2020" i="6"/>
  <c r="X2020" i="6" s="1"/>
  <c r="AC947" i="6"/>
  <c r="AD947" i="6" s="1"/>
  <c r="T947" i="6"/>
  <c r="U947" i="6" s="1"/>
  <c r="V947" i="6"/>
  <c r="AE947" i="6" s="1"/>
  <c r="W947" i="6"/>
  <c r="X947" i="6" s="1"/>
  <c r="AC1115" i="6"/>
  <c r="AD1115" i="6" s="1"/>
  <c r="T1115" i="6"/>
  <c r="U1115" i="6" s="1"/>
  <c r="V1115" i="6"/>
  <c r="AE1115" i="6" s="1"/>
  <c r="W1115" i="6"/>
  <c r="X1115" i="6" s="1"/>
  <c r="AC1331" i="6"/>
  <c r="AD1331" i="6" s="1"/>
  <c r="T1331" i="6"/>
  <c r="U1331" i="6" s="1"/>
  <c r="V1331" i="6"/>
  <c r="AE1331" i="6" s="1"/>
  <c r="W1331" i="6"/>
  <c r="X1331" i="6" s="1"/>
  <c r="AC1563" i="6"/>
  <c r="AD1563" i="6" s="1"/>
  <c r="T1563" i="6"/>
  <c r="U1563" i="6" s="1"/>
  <c r="V1563" i="6"/>
  <c r="AE1563" i="6" s="1"/>
  <c r="W1563" i="6"/>
  <c r="X1563" i="6" s="1"/>
  <c r="AC1643" i="6"/>
  <c r="AD1643" i="6" s="1"/>
  <c r="T1643" i="6"/>
  <c r="U1643" i="6" s="1"/>
  <c r="V1643" i="6"/>
  <c r="AE1643" i="6" s="1"/>
  <c r="W1643" i="6"/>
  <c r="X1643" i="6" s="1"/>
  <c r="AC1923" i="6"/>
  <c r="AD1923" i="6" s="1"/>
  <c r="T1923" i="6"/>
  <c r="U1923" i="6" s="1"/>
  <c r="W1923" i="6"/>
  <c r="X1923" i="6" s="1"/>
  <c r="V1923" i="6"/>
  <c r="AE1923" i="6" s="1"/>
  <c r="AC1493" i="6"/>
  <c r="AD1493" i="6" s="1"/>
  <c r="V1493" i="6"/>
  <c r="AE1493" i="6" s="1"/>
  <c r="W1493" i="6"/>
  <c r="X1493" i="6" s="1"/>
  <c r="AC1061" i="6"/>
  <c r="AD1061" i="6" s="1"/>
  <c r="T1061" i="6"/>
  <c r="U1061" i="6" s="1"/>
  <c r="V1061" i="6"/>
  <c r="AE1061" i="6" s="1"/>
  <c r="W1061" i="6"/>
  <c r="X1061" i="6" s="1"/>
  <c r="T1621" i="6"/>
  <c r="U1621" i="6" s="1"/>
  <c r="V1621" i="6"/>
  <c r="AE1621" i="6" s="1"/>
  <c r="AC1621" i="6"/>
  <c r="AD1621" i="6" s="1"/>
  <c r="W1621" i="6"/>
  <c r="AC1570" i="6"/>
  <c r="AD1570" i="6" s="1"/>
  <c r="T1570" i="6"/>
  <c r="U1570" i="6" s="1"/>
  <c r="V1570" i="6"/>
  <c r="AE1570" i="6" s="1"/>
  <c r="W1570" i="6"/>
  <c r="X1570" i="6" s="1"/>
  <c r="AC526" i="6"/>
  <c r="AD526" i="6" s="1"/>
  <c r="T526" i="6"/>
  <c r="U526" i="6" s="1"/>
  <c r="W526" i="6"/>
  <c r="X526" i="6" s="1"/>
  <c r="AC574" i="6"/>
  <c r="AD574" i="6" s="1"/>
  <c r="T574" i="6"/>
  <c r="U574" i="6" s="1"/>
  <c r="V574" i="6"/>
  <c r="AE574" i="6" s="1"/>
  <c r="W574" i="6"/>
  <c r="X574" i="6" s="1"/>
  <c r="T606" i="6"/>
  <c r="U606" i="6" s="1"/>
  <c r="AC606" i="6"/>
  <c r="AD606" i="6" s="1"/>
  <c r="V606" i="6"/>
  <c r="AE606" i="6" s="1"/>
  <c r="AC646" i="6"/>
  <c r="AD646" i="6" s="1"/>
  <c r="T646" i="6"/>
  <c r="U646" i="6" s="1"/>
  <c r="V646" i="6"/>
  <c r="AE646" i="6" s="1"/>
  <c r="W646" i="6"/>
  <c r="X646" i="6" s="1"/>
  <c r="AC678" i="6"/>
  <c r="AD678" i="6" s="1"/>
  <c r="T678" i="6"/>
  <c r="U678" i="6" s="1"/>
  <c r="V678" i="6"/>
  <c r="AE678" i="6" s="1"/>
  <c r="W678" i="6"/>
  <c r="X678" i="6" s="1"/>
  <c r="T710" i="6"/>
  <c r="U710" i="6" s="1"/>
  <c r="AC710" i="6"/>
  <c r="AD710" i="6" s="1"/>
  <c r="V710" i="6"/>
  <c r="AE710" i="6" s="1"/>
  <c r="W710" i="6"/>
  <c r="X710" i="6" s="1"/>
  <c r="AC742" i="6"/>
  <c r="AD742" i="6" s="1"/>
  <c r="T742" i="6"/>
  <c r="U742" i="6" s="1"/>
  <c r="V742" i="6"/>
  <c r="AE742" i="6" s="1"/>
  <c r="W742" i="6"/>
  <c r="X742" i="6" s="1"/>
  <c r="AC774" i="6"/>
  <c r="AD774" i="6" s="1"/>
  <c r="T774" i="6"/>
  <c r="U774" i="6" s="1"/>
  <c r="V774" i="6"/>
  <c r="AE774" i="6" s="1"/>
  <c r="W774" i="6"/>
  <c r="X774" i="6" s="1"/>
  <c r="AC806" i="6"/>
  <c r="AD806" i="6" s="1"/>
  <c r="T806" i="6"/>
  <c r="U806" i="6" s="1"/>
  <c r="V806" i="6"/>
  <c r="AE806" i="6" s="1"/>
  <c r="W806" i="6"/>
  <c r="X806" i="6" s="1"/>
  <c r="AC846" i="6"/>
  <c r="AD846" i="6" s="1"/>
  <c r="T846" i="6"/>
  <c r="U846" i="6" s="1"/>
  <c r="V846" i="6"/>
  <c r="AE846" i="6" s="1"/>
  <c r="W846" i="6"/>
  <c r="X846" i="6" s="1"/>
  <c r="AC878" i="6"/>
  <c r="AD878" i="6" s="1"/>
  <c r="V878" i="6"/>
  <c r="AE878" i="6" s="1"/>
  <c r="AC918" i="6"/>
  <c r="AD918" i="6" s="1"/>
  <c r="T918" i="6"/>
  <c r="U918" i="6" s="1"/>
  <c r="V918" i="6"/>
  <c r="AE918" i="6" s="1"/>
  <c r="W918" i="6"/>
  <c r="X918" i="6" s="1"/>
  <c r="AC950" i="6"/>
  <c r="AD950" i="6" s="1"/>
  <c r="T950" i="6"/>
  <c r="U950" i="6" s="1"/>
  <c r="V950" i="6"/>
  <c r="AE950" i="6" s="1"/>
  <c r="W950" i="6"/>
  <c r="X950" i="6" s="1"/>
  <c r="AC990" i="6"/>
  <c r="AD990" i="6" s="1"/>
  <c r="W990" i="6"/>
  <c r="X990" i="6" s="1"/>
  <c r="T990" i="6"/>
  <c r="U990" i="6" s="1"/>
  <c r="V990" i="6"/>
  <c r="AE990" i="6" s="1"/>
  <c r="T1022" i="6"/>
  <c r="U1022" i="6" s="1"/>
  <c r="AC1022" i="6"/>
  <c r="AD1022" i="6" s="1"/>
  <c r="V1022" i="6"/>
  <c r="AE1022" i="6" s="1"/>
  <c r="W1022" i="6"/>
  <c r="X1022" i="6" s="1"/>
  <c r="AC1054" i="6"/>
  <c r="AD1054" i="6" s="1"/>
  <c r="T1054" i="6"/>
  <c r="U1054" i="6" s="1"/>
  <c r="AC1086" i="6"/>
  <c r="AD1086" i="6" s="1"/>
  <c r="T1086" i="6"/>
  <c r="U1086" i="6" s="1"/>
  <c r="W1086" i="6"/>
  <c r="X1086" i="6" s="1"/>
  <c r="V1086" i="6"/>
  <c r="AE1086" i="6" s="1"/>
  <c r="AC1118" i="6"/>
  <c r="AD1118" i="6" s="1"/>
  <c r="T1118" i="6"/>
  <c r="U1118" i="6" s="1"/>
  <c r="V1118" i="6"/>
  <c r="AE1118" i="6" s="1"/>
  <c r="W1118" i="6"/>
  <c r="X1118" i="6" s="1"/>
  <c r="T1158" i="6"/>
  <c r="U1158" i="6" s="1"/>
  <c r="AC1158" i="6"/>
  <c r="AD1158" i="6" s="1"/>
  <c r="AC1190" i="6"/>
  <c r="AD1190" i="6" s="1"/>
  <c r="T1190" i="6"/>
  <c r="U1190" i="6" s="1"/>
  <c r="V1190" i="6"/>
  <c r="AE1190" i="6" s="1"/>
  <c r="W1190" i="6"/>
  <c r="X1190" i="6" s="1"/>
  <c r="AC1246" i="6"/>
  <c r="AD1246" i="6" s="1"/>
  <c r="T1246" i="6"/>
  <c r="U1246" i="6" s="1"/>
  <c r="V1246" i="6"/>
  <c r="AE1246" i="6" s="1"/>
  <c r="W1246" i="6"/>
  <c r="X1246" i="6" s="1"/>
  <c r="AC1294" i="6"/>
  <c r="AD1294" i="6" s="1"/>
  <c r="T1294" i="6"/>
  <c r="U1294" i="6" s="1"/>
  <c r="W1294" i="6"/>
  <c r="X1294" i="6" s="1"/>
  <c r="T1326" i="6"/>
  <c r="U1326" i="6" s="1"/>
  <c r="V1326" i="6"/>
  <c r="AE1326" i="6" s="1"/>
  <c r="W1326" i="6"/>
  <c r="X1326" i="6" s="1"/>
  <c r="AC1326" i="6"/>
  <c r="AD1326" i="6" s="1"/>
  <c r="AC1358" i="6"/>
  <c r="AD1358" i="6" s="1"/>
  <c r="T1358" i="6"/>
  <c r="U1358" i="6" s="1"/>
  <c r="W1358" i="6"/>
  <c r="X1358" i="6" s="1"/>
  <c r="AC1390" i="6"/>
  <c r="AD1390" i="6" s="1"/>
  <c r="T1390" i="6"/>
  <c r="U1390" i="6" s="1"/>
  <c r="V1390" i="6"/>
  <c r="AE1390" i="6" s="1"/>
  <c r="W1390" i="6"/>
  <c r="X1390" i="6" s="1"/>
  <c r="AC1430" i="6"/>
  <c r="AD1430" i="6" s="1"/>
  <c r="T1430" i="6"/>
  <c r="U1430" i="6" s="1"/>
  <c r="V1430" i="6"/>
  <c r="AE1430" i="6" s="1"/>
  <c r="W1430" i="6"/>
  <c r="X1430" i="6" s="1"/>
  <c r="AC1470" i="6"/>
  <c r="AD1470" i="6" s="1"/>
  <c r="T1470" i="6"/>
  <c r="U1470" i="6" s="1"/>
  <c r="V1470" i="6"/>
  <c r="AE1470" i="6" s="1"/>
  <c r="W1470" i="6"/>
  <c r="X1470" i="6" s="1"/>
  <c r="AC1510" i="6"/>
  <c r="AD1510" i="6" s="1"/>
  <c r="T1510" i="6"/>
  <c r="U1510" i="6" s="1"/>
  <c r="V1510" i="6"/>
  <c r="AE1510" i="6" s="1"/>
  <c r="W1510" i="6"/>
  <c r="AC1550" i="6"/>
  <c r="AD1550" i="6" s="1"/>
  <c r="T1550" i="6"/>
  <c r="U1550" i="6" s="1"/>
  <c r="V1550" i="6"/>
  <c r="AE1550" i="6" s="1"/>
  <c r="AC1582" i="6"/>
  <c r="AD1582" i="6" s="1"/>
  <c r="T1582" i="6"/>
  <c r="U1582" i="6" s="1"/>
  <c r="V1582" i="6"/>
  <c r="AE1582" i="6" s="1"/>
  <c r="W1582" i="6"/>
  <c r="X1582" i="6" s="1"/>
  <c r="AC1614" i="6"/>
  <c r="AD1614" i="6" s="1"/>
  <c r="T1614" i="6"/>
  <c r="U1614" i="6" s="1"/>
  <c r="V1614" i="6"/>
  <c r="AE1614" i="6" s="1"/>
  <c r="W1614" i="6"/>
  <c r="X1614" i="6" s="1"/>
  <c r="AC1662" i="6"/>
  <c r="AD1662" i="6" s="1"/>
  <c r="T1662" i="6"/>
  <c r="U1662" i="6" s="1"/>
  <c r="V1662" i="6"/>
  <c r="AE1662" i="6" s="1"/>
  <c r="W1662" i="6"/>
  <c r="X1662" i="6" s="1"/>
  <c r="T1694" i="6"/>
  <c r="U1694" i="6" s="1"/>
  <c r="AC1694" i="6"/>
  <c r="AD1694" i="6" s="1"/>
  <c r="V1694" i="6"/>
  <c r="AE1694" i="6" s="1"/>
  <c r="W1694" i="6"/>
  <c r="X1694" i="6" s="1"/>
  <c r="AC1726" i="6"/>
  <c r="AD1726" i="6" s="1"/>
  <c r="T1726" i="6"/>
  <c r="U1726" i="6" s="1"/>
  <c r="V1726" i="6"/>
  <c r="AE1726" i="6" s="1"/>
  <c r="W1726" i="6"/>
  <c r="X1726" i="6" s="1"/>
  <c r="AC1758" i="6"/>
  <c r="AD1758" i="6" s="1"/>
  <c r="T1758" i="6"/>
  <c r="U1758" i="6" s="1"/>
  <c r="V1758" i="6"/>
  <c r="AE1758" i="6" s="1"/>
  <c r="W1758" i="6"/>
  <c r="X1758" i="6" s="1"/>
  <c r="AC1798" i="6"/>
  <c r="AD1798" i="6" s="1"/>
  <c r="T1798" i="6"/>
  <c r="U1798" i="6" s="1"/>
  <c r="V1798" i="6"/>
  <c r="AE1798" i="6" s="1"/>
  <c r="W1798" i="6"/>
  <c r="X1798" i="6" s="1"/>
  <c r="T1846" i="6"/>
  <c r="U1846" i="6" s="1"/>
  <c r="V1846" i="6"/>
  <c r="AE1846" i="6" s="1"/>
  <c r="W1846" i="6"/>
  <c r="X1846" i="6" s="1"/>
  <c r="T1878" i="6"/>
  <c r="U1878" i="6" s="1"/>
  <c r="AC1878" i="6"/>
  <c r="AD1878" i="6" s="1"/>
  <c r="V1878" i="6"/>
  <c r="AE1878" i="6" s="1"/>
  <c r="W1878" i="6"/>
  <c r="X1878" i="6" s="1"/>
  <c r="AC1918" i="6"/>
  <c r="AD1918" i="6" s="1"/>
  <c r="T1918" i="6"/>
  <c r="U1918" i="6" s="1"/>
  <c r="V1918" i="6"/>
  <c r="AE1918" i="6" s="1"/>
  <c r="W1918" i="6"/>
  <c r="X1918" i="6" s="1"/>
  <c r="AC1958" i="6"/>
  <c r="AD1958" i="6" s="1"/>
  <c r="T1958" i="6"/>
  <c r="U1958" i="6" s="1"/>
  <c r="V1958" i="6"/>
  <c r="AE1958" i="6" s="1"/>
  <c r="T1998" i="6"/>
  <c r="U1998" i="6" s="1"/>
  <c r="AC1998" i="6"/>
  <c r="AD1998" i="6" s="1"/>
  <c r="AC2030" i="6"/>
  <c r="AD2030" i="6" s="1"/>
  <c r="T2030" i="6"/>
  <c r="U2030" i="6" s="1"/>
  <c r="W2030" i="6"/>
  <c r="X2030" i="6" s="1"/>
  <c r="T746" i="6"/>
  <c r="U746" i="6" s="1"/>
  <c r="V746" i="6"/>
  <c r="AE746" i="6" s="1"/>
  <c r="AC746" i="6"/>
  <c r="AD746" i="6" s="1"/>
  <c r="W746" i="6"/>
  <c r="X746" i="6" s="1"/>
  <c r="AC786" i="6"/>
  <c r="AD786" i="6" s="1"/>
  <c r="T786" i="6"/>
  <c r="U786" i="6" s="1"/>
  <c r="V786" i="6"/>
  <c r="AE786" i="6" s="1"/>
  <c r="W786" i="6"/>
  <c r="X786" i="6" s="1"/>
  <c r="AC1114" i="6"/>
  <c r="AD1114" i="6" s="1"/>
  <c r="T1114" i="6"/>
  <c r="U1114" i="6" s="1"/>
  <c r="W1114" i="6"/>
  <c r="X1114" i="6" s="1"/>
  <c r="V1114" i="6"/>
  <c r="AE1114" i="6" s="1"/>
  <c r="AC1218" i="6"/>
  <c r="AD1218" i="6" s="1"/>
  <c r="V1218" i="6"/>
  <c r="AE1218" i="6" s="1"/>
  <c r="T1218" i="6"/>
  <c r="U1218" i="6" s="1"/>
  <c r="T1466" i="6"/>
  <c r="U1466" i="6" s="1"/>
  <c r="AC1466" i="6"/>
  <c r="AD1466" i="6" s="1"/>
  <c r="V1466" i="6"/>
  <c r="AE1466" i="6" s="1"/>
  <c r="W1466" i="6"/>
  <c r="X1466" i="6" s="1"/>
  <c r="T1698" i="6"/>
  <c r="U1698" i="6" s="1"/>
  <c r="AC1698" i="6"/>
  <c r="AD1698" i="6" s="1"/>
  <c r="AC1850" i="6"/>
  <c r="AD1850" i="6" s="1"/>
  <c r="V1850" i="6"/>
  <c r="AE1850" i="6" s="1"/>
  <c r="T1850" i="6"/>
  <c r="U1850" i="6" s="1"/>
  <c r="AC851" i="6"/>
  <c r="AD851" i="6" s="1"/>
  <c r="T851" i="6"/>
  <c r="U851" i="6" s="1"/>
  <c r="W851" i="6"/>
  <c r="X851" i="6" s="1"/>
  <c r="AC1251" i="6"/>
  <c r="AD1251" i="6" s="1"/>
  <c r="T1251" i="6"/>
  <c r="U1251" i="6" s="1"/>
  <c r="V1251" i="6"/>
  <c r="AE1251" i="6" s="1"/>
  <c r="AC1515" i="6"/>
  <c r="AD1515" i="6" s="1"/>
  <c r="T1515" i="6"/>
  <c r="U1515" i="6" s="1"/>
  <c r="V1515" i="6"/>
  <c r="AE1515" i="6" s="1"/>
  <c r="AC1611" i="6"/>
  <c r="AD1611" i="6" s="1"/>
  <c r="T1611" i="6"/>
  <c r="U1611" i="6" s="1"/>
  <c r="W1611" i="6"/>
  <c r="X1611" i="6" s="1"/>
  <c r="V1611" i="6"/>
  <c r="AE1611" i="6" s="1"/>
  <c r="AC1859" i="6"/>
  <c r="AD1859" i="6" s="1"/>
  <c r="T1859" i="6"/>
  <c r="U1859" i="6" s="1"/>
  <c r="V1859" i="6"/>
  <c r="AE1859" i="6" s="1"/>
  <c r="W1859" i="6"/>
  <c r="X1859" i="6" s="1"/>
  <c r="AC312" i="6"/>
  <c r="AD312" i="6" s="1"/>
  <c r="T312" i="6"/>
  <c r="U312" i="6" s="1"/>
  <c r="V312" i="6"/>
  <c r="AE312" i="6" s="1"/>
  <c r="AC344" i="6"/>
  <c r="AD344" i="6" s="1"/>
  <c r="T344" i="6"/>
  <c r="U344" i="6" s="1"/>
  <c r="V344" i="6"/>
  <c r="AE344" i="6" s="1"/>
  <c r="T376" i="6"/>
  <c r="U376" i="6" s="1"/>
  <c r="AC376" i="6"/>
  <c r="AD376" i="6" s="1"/>
  <c r="V376" i="6"/>
  <c r="AE376" i="6" s="1"/>
  <c r="W376" i="6"/>
  <c r="X376" i="6" s="1"/>
  <c r="AC408" i="6"/>
  <c r="AD408" i="6" s="1"/>
  <c r="T408" i="6"/>
  <c r="U408" i="6" s="1"/>
  <c r="W408" i="6"/>
  <c r="X408" i="6" s="1"/>
  <c r="V408" i="6"/>
  <c r="AE408" i="6" s="1"/>
  <c r="T440" i="6"/>
  <c r="U440" i="6" s="1"/>
  <c r="V440" i="6"/>
  <c r="AE440" i="6" s="1"/>
  <c r="AC440" i="6"/>
  <c r="AD440" i="6" s="1"/>
  <c r="T472" i="6"/>
  <c r="U472" i="6" s="1"/>
  <c r="AC472" i="6"/>
  <c r="AD472" i="6" s="1"/>
  <c r="V472" i="6"/>
  <c r="AE472" i="6" s="1"/>
  <c r="AC504" i="6"/>
  <c r="AD504" i="6" s="1"/>
  <c r="T504" i="6"/>
  <c r="U504" i="6" s="1"/>
  <c r="W504" i="6"/>
  <c r="X504" i="6" s="1"/>
  <c r="AC536" i="6"/>
  <c r="AD536" i="6" s="1"/>
  <c r="T536" i="6"/>
  <c r="U536" i="6" s="1"/>
  <c r="V536" i="6"/>
  <c r="AE536" i="6" s="1"/>
  <c r="T568" i="6"/>
  <c r="U568" i="6" s="1"/>
  <c r="AC568" i="6"/>
  <c r="AD568" i="6" s="1"/>
  <c r="AC600" i="6"/>
  <c r="AD600" i="6" s="1"/>
  <c r="T600" i="6"/>
  <c r="U600" i="6" s="1"/>
  <c r="V600" i="6"/>
  <c r="AE600" i="6" s="1"/>
  <c r="AC632" i="6"/>
  <c r="AD632" i="6" s="1"/>
  <c r="T632" i="6"/>
  <c r="U632" i="6" s="1"/>
  <c r="V632" i="6"/>
  <c r="AE632" i="6" s="1"/>
  <c r="AC672" i="6"/>
  <c r="AD672" i="6" s="1"/>
  <c r="T672" i="6"/>
  <c r="U672" i="6" s="1"/>
  <c r="V672" i="6"/>
  <c r="AE672" i="6" s="1"/>
  <c r="W672" i="6"/>
  <c r="AC704" i="6"/>
  <c r="AD704" i="6" s="1"/>
  <c r="T704" i="6"/>
  <c r="U704" i="6" s="1"/>
  <c r="V704" i="6"/>
  <c r="AE704" i="6" s="1"/>
  <c r="T736" i="6"/>
  <c r="U736" i="6" s="1"/>
  <c r="AC736" i="6"/>
  <c r="AD736" i="6" s="1"/>
  <c r="V736" i="6"/>
  <c r="AE736" i="6" s="1"/>
  <c r="W736" i="6"/>
  <c r="X736" i="6" s="1"/>
  <c r="AC768" i="6"/>
  <c r="AD768" i="6" s="1"/>
  <c r="T768" i="6"/>
  <c r="U768" i="6" s="1"/>
  <c r="V768" i="6"/>
  <c r="AE768" i="6" s="1"/>
  <c r="AC800" i="6"/>
  <c r="AD800" i="6" s="1"/>
  <c r="T800" i="6"/>
  <c r="U800" i="6" s="1"/>
  <c r="V800" i="6"/>
  <c r="AE800" i="6" s="1"/>
  <c r="W800" i="6"/>
  <c r="X800" i="6" s="1"/>
  <c r="T840" i="6"/>
  <c r="U840" i="6" s="1"/>
  <c r="AC840" i="6"/>
  <c r="AD840" i="6" s="1"/>
  <c r="W840" i="6"/>
  <c r="X840" i="6" s="1"/>
  <c r="AC872" i="6"/>
  <c r="AD872" i="6" s="1"/>
  <c r="T872" i="6"/>
  <c r="U872" i="6" s="1"/>
  <c r="V872" i="6"/>
  <c r="AE872" i="6" s="1"/>
  <c r="W872" i="6"/>
  <c r="X872" i="6" s="1"/>
  <c r="T904" i="6"/>
  <c r="U904" i="6" s="1"/>
  <c r="AC904" i="6"/>
  <c r="AD904" i="6" s="1"/>
  <c r="V904" i="6"/>
  <c r="AE904" i="6" s="1"/>
  <c r="T936" i="6"/>
  <c r="U936" i="6" s="1"/>
  <c r="AC936" i="6"/>
  <c r="AD936" i="6" s="1"/>
  <c r="V936" i="6"/>
  <c r="AE936" i="6" s="1"/>
  <c r="W936" i="6"/>
  <c r="X936" i="6" s="1"/>
  <c r="T968" i="6"/>
  <c r="U968" i="6" s="1"/>
  <c r="AC968" i="6"/>
  <c r="AD968" i="6" s="1"/>
  <c r="V968" i="6"/>
  <c r="AE968" i="6" s="1"/>
  <c r="W968" i="6"/>
  <c r="X968" i="6" s="1"/>
  <c r="T1000" i="6"/>
  <c r="U1000" i="6" s="1"/>
  <c r="V1000" i="6"/>
  <c r="AE1000" i="6" s="1"/>
  <c r="AC1000" i="6"/>
  <c r="AD1000" i="6" s="1"/>
  <c r="W1000" i="6"/>
  <c r="X1000" i="6" s="1"/>
  <c r="AC1032" i="6"/>
  <c r="AD1032" i="6" s="1"/>
  <c r="V1032" i="6"/>
  <c r="AE1032" i="6" s="1"/>
  <c r="T1032" i="6"/>
  <c r="U1032" i="6" s="1"/>
  <c r="AC1064" i="6"/>
  <c r="AD1064" i="6" s="1"/>
  <c r="T1064" i="6"/>
  <c r="U1064" i="6" s="1"/>
  <c r="V1064" i="6"/>
  <c r="AE1064" i="6" s="1"/>
  <c r="W1064" i="6"/>
  <c r="X1064" i="6" s="1"/>
  <c r="T1096" i="6"/>
  <c r="U1096" i="6" s="1"/>
  <c r="AC1096" i="6"/>
  <c r="AD1096" i="6" s="1"/>
  <c r="V1096" i="6"/>
  <c r="AE1096" i="6" s="1"/>
  <c r="AC1128" i="6"/>
  <c r="AD1128" i="6" s="1"/>
  <c r="T1128" i="6"/>
  <c r="U1128" i="6" s="1"/>
  <c r="V1128" i="6"/>
  <c r="AE1128" i="6" s="1"/>
  <c r="W1128" i="6"/>
  <c r="X1128" i="6" s="1"/>
  <c r="AC1168" i="6"/>
  <c r="AD1168" i="6" s="1"/>
  <c r="V1168" i="6"/>
  <c r="AE1168" i="6" s="1"/>
  <c r="T1168" i="6"/>
  <c r="U1168" i="6" s="1"/>
  <c r="AC1200" i="6"/>
  <c r="AD1200" i="6" s="1"/>
  <c r="T1200" i="6"/>
  <c r="U1200" i="6" s="1"/>
  <c r="V1200" i="6"/>
  <c r="AE1200" i="6" s="1"/>
  <c r="W1200" i="6"/>
  <c r="X1200" i="6" s="1"/>
  <c r="T1240" i="6"/>
  <c r="U1240" i="6" s="1"/>
  <c r="AC1240" i="6"/>
  <c r="AD1240" i="6" s="1"/>
  <c r="V1240" i="6"/>
  <c r="AE1240" i="6" s="1"/>
  <c r="AC1272" i="6"/>
  <c r="AD1272" i="6" s="1"/>
  <c r="T1272" i="6"/>
  <c r="U1272" i="6" s="1"/>
  <c r="V1272" i="6"/>
  <c r="AE1272" i="6" s="1"/>
  <c r="W1272" i="6"/>
  <c r="X1272" i="6" s="1"/>
  <c r="AC1312" i="6"/>
  <c r="AD1312" i="6" s="1"/>
  <c r="T1312" i="6"/>
  <c r="U1312" i="6" s="1"/>
  <c r="V1312" i="6"/>
  <c r="AE1312" i="6" s="1"/>
  <c r="AC1344" i="6"/>
  <c r="AD1344" i="6" s="1"/>
  <c r="T1344" i="6"/>
  <c r="U1344" i="6" s="1"/>
  <c r="V1344" i="6"/>
  <c r="AE1344" i="6" s="1"/>
  <c r="W1344" i="6"/>
  <c r="T1376" i="6"/>
  <c r="U1376" i="6" s="1"/>
  <c r="AC1376" i="6"/>
  <c r="AD1376" i="6" s="1"/>
  <c r="V1376" i="6"/>
  <c r="AE1376" i="6" s="1"/>
  <c r="W1376" i="6"/>
  <c r="X1376" i="6" s="1"/>
  <c r="AC1416" i="6"/>
  <c r="AD1416" i="6" s="1"/>
  <c r="T1416" i="6"/>
  <c r="U1416" i="6" s="1"/>
  <c r="V1416" i="6"/>
  <c r="AE1416" i="6" s="1"/>
  <c r="AC1448" i="6"/>
  <c r="AD1448" i="6" s="1"/>
  <c r="V1448" i="6"/>
  <c r="AE1448" i="6" s="1"/>
  <c r="T1448" i="6"/>
  <c r="U1448" i="6" s="1"/>
  <c r="AC1480" i="6"/>
  <c r="AD1480" i="6" s="1"/>
  <c r="T1480" i="6"/>
  <c r="U1480" i="6" s="1"/>
  <c r="V1480" i="6"/>
  <c r="AE1480" i="6" s="1"/>
  <c r="W1480" i="6"/>
  <c r="X1480" i="6" s="1"/>
  <c r="T1512" i="6"/>
  <c r="U1512" i="6" s="1"/>
  <c r="V1512" i="6"/>
  <c r="AE1512" i="6" s="1"/>
  <c r="AC1512" i="6"/>
  <c r="AD1512" i="6" s="1"/>
  <c r="W1512" i="6"/>
  <c r="X1512" i="6" s="1"/>
  <c r="AC1552" i="6"/>
  <c r="AD1552" i="6" s="1"/>
  <c r="T1552" i="6"/>
  <c r="U1552" i="6" s="1"/>
  <c r="V1552" i="6"/>
  <c r="AE1552" i="6" s="1"/>
  <c r="W1552" i="6"/>
  <c r="X1552" i="6" s="1"/>
  <c r="AC1584" i="6"/>
  <c r="AD1584" i="6" s="1"/>
  <c r="T1584" i="6"/>
  <c r="U1584" i="6" s="1"/>
  <c r="V1584" i="6"/>
  <c r="AE1584" i="6" s="1"/>
  <c r="W1584" i="6"/>
  <c r="X1584" i="6" s="1"/>
  <c r="AC1616" i="6"/>
  <c r="AD1616" i="6" s="1"/>
  <c r="T1616" i="6"/>
  <c r="U1616" i="6" s="1"/>
  <c r="V1616" i="6"/>
  <c r="AE1616" i="6" s="1"/>
  <c r="T1648" i="6"/>
  <c r="U1648" i="6" s="1"/>
  <c r="AC1648" i="6"/>
  <c r="AD1648" i="6" s="1"/>
  <c r="V1648" i="6"/>
  <c r="AE1648" i="6" s="1"/>
  <c r="AC1696" i="6"/>
  <c r="AD1696" i="6" s="1"/>
  <c r="T1696" i="6"/>
  <c r="U1696" i="6" s="1"/>
  <c r="V1696" i="6"/>
  <c r="AE1696" i="6" s="1"/>
  <c r="AC1728" i="6"/>
  <c r="AD1728" i="6" s="1"/>
  <c r="T1728" i="6"/>
  <c r="U1728" i="6" s="1"/>
  <c r="V1728" i="6"/>
  <c r="AE1728" i="6" s="1"/>
  <c r="W1728" i="6"/>
  <c r="X1728" i="6" s="1"/>
  <c r="AC1760" i="6"/>
  <c r="AD1760" i="6" s="1"/>
  <c r="T1760" i="6"/>
  <c r="U1760" i="6" s="1"/>
  <c r="V1760" i="6"/>
  <c r="AE1760" i="6" s="1"/>
  <c r="AC1800" i="6"/>
  <c r="AD1800" i="6" s="1"/>
  <c r="V1800" i="6"/>
  <c r="AE1800" i="6" s="1"/>
  <c r="W1800" i="6"/>
  <c r="X1800" i="6" s="1"/>
  <c r="T1800" i="6"/>
  <c r="U1800" i="6" s="1"/>
  <c r="T1888" i="6"/>
  <c r="U1888" i="6" s="1"/>
  <c r="AC1888" i="6"/>
  <c r="AD1888" i="6" s="1"/>
  <c r="V1888" i="6"/>
  <c r="AE1888" i="6" s="1"/>
  <c r="W1888" i="6"/>
  <c r="X1888" i="6" s="1"/>
  <c r="AC1936" i="6"/>
  <c r="AD1936" i="6" s="1"/>
  <c r="T1936" i="6"/>
  <c r="U1936" i="6" s="1"/>
  <c r="V1936" i="6"/>
  <c r="AE1936" i="6" s="1"/>
  <c r="W1936" i="6"/>
  <c r="X1936" i="6" s="1"/>
  <c r="T1984" i="6"/>
  <c r="U1984" i="6" s="1"/>
  <c r="AC1984" i="6"/>
  <c r="AD1984" i="6" s="1"/>
  <c r="V1984" i="6"/>
  <c r="AE1984" i="6" s="1"/>
  <c r="AC353" i="6"/>
  <c r="AD353" i="6" s="1"/>
  <c r="T353" i="6"/>
  <c r="U353" i="6" s="1"/>
  <c r="V353" i="6"/>
  <c r="AE353" i="6" s="1"/>
  <c r="W353" i="6"/>
  <c r="X353" i="6" s="1"/>
  <c r="AC385" i="6"/>
  <c r="AD385" i="6" s="1"/>
  <c r="T385" i="6"/>
  <c r="U385" i="6" s="1"/>
  <c r="V385" i="6"/>
  <c r="AE385" i="6" s="1"/>
  <c r="AC417" i="6"/>
  <c r="AD417" i="6" s="1"/>
  <c r="T417" i="6"/>
  <c r="U417" i="6" s="1"/>
  <c r="V417" i="6"/>
  <c r="AE417" i="6" s="1"/>
  <c r="W417" i="6"/>
  <c r="X417" i="6" s="1"/>
  <c r="T449" i="6"/>
  <c r="U449" i="6" s="1"/>
  <c r="V449" i="6"/>
  <c r="AE449" i="6" s="1"/>
  <c r="W449" i="6"/>
  <c r="X449" i="6" s="1"/>
  <c r="AC449" i="6"/>
  <c r="AD449" i="6" s="1"/>
  <c r="AC481" i="6"/>
  <c r="AD481" i="6" s="1"/>
  <c r="T481" i="6"/>
  <c r="U481" i="6" s="1"/>
  <c r="W481" i="6"/>
  <c r="X481" i="6" s="1"/>
  <c r="V481" i="6"/>
  <c r="AE481" i="6" s="1"/>
  <c r="AC513" i="6"/>
  <c r="AD513" i="6" s="1"/>
  <c r="T513" i="6"/>
  <c r="U513" i="6" s="1"/>
  <c r="V513" i="6"/>
  <c r="AE513" i="6" s="1"/>
  <c r="W513" i="6"/>
  <c r="X513" i="6" s="1"/>
  <c r="AC553" i="6"/>
  <c r="AD553" i="6" s="1"/>
  <c r="T553" i="6"/>
  <c r="U553" i="6" s="1"/>
  <c r="V553" i="6"/>
  <c r="AE553" i="6" s="1"/>
  <c r="W553" i="6"/>
  <c r="X553" i="6" s="1"/>
  <c r="T585" i="6"/>
  <c r="U585" i="6" s="1"/>
  <c r="V585" i="6"/>
  <c r="AE585" i="6" s="1"/>
  <c r="T617" i="6"/>
  <c r="U617" i="6" s="1"/>
  <c r="W617" i="6"/>
  <c r="X617" i="6" s="1"/>
  <c r="AC617" i="6"/>
  <c r="AD617" i="6" s="1"/>
  <c r="V617" i="6"/>
  <c r="AE617" i="6" s="1"/>
  <c r="AC649" i="6"/>
  <c r="AD649" i="6" s="1"/>
  <c r="T649" i="6"/>
  <c r="U649" i="6" s="1"/>
  <c r="AC681" i="6"/>
  <c r="AD681" i="6" s="1"/>
  <c r="T681" i="6"/>
  <c r="U681" i="6" s="1"/>
  <c r="W681" i="6"/>
  <c r="X681" i="6" s="1"/>
  <c r="AC713" i="6"/>
  <c r="AD713" i="6" s="1"/>
  <c r="T713" i="6"/>
  <c r="U713" i="6" s="1"/>
  <c r="V713" i="6"/>
  <c r="AE713" i="6" s="1"/>
  <c r="W713" i="6"/>
  <c r="X713" i="6" s="1"/>
  <c r="AC753" i="6"/>
  <c r="AD753" i="6" s="1"/>
  <c r="T753" i="6"/>
  <c r="U753" i="6" s="1"/>
  <c r="V753" i="6"/>
  <c r="AE753" i="6" s="1"/>
  <c r="AC785" i="6"/>
  <c r="AD785" i="6" s="1"/>
  <c r="T785" i="6"/>
  <c r="U785" i="6" s="1"/>
  <c r="V785" i="6"/>
  <c r="AE785" i="6" s="1"/>
  <c r="W785" i="6"/>
  <c r="X785" i="6" s="1"/>
  <c r="AC817" i="6"/>
  <c r="AD817" i="6" s="1"/>
  <c r="T817" i="6"/>
  <c r="U817" i="6" s="1"/>
  <c r="V817" i="6"/>
  <c r="AE817" i="6" s="1"/>
  <c r="AC849" i="6"/>
  <c r="AD849" i="6" s="1"/>
  <c r="T849" i="6"/>
  <c r="U849" i="6" s="1"/>
  <c r="W849" i="6"/>
  <c r="X849" i="6" s="1"/>
  <c r="AC881" i="6"/>
  <c r="AD881" i="6" s="1"/>
  <c r="T881" i="6"/>
  <c r="U881" i="6" s="1"/>
  <c r="AC913" i="6"/>
  <c r="AD913" i="6" s="1"/>
  <c r="V913" i="6"/>
  <c r="AE913" i="6" s="1"/>
  <c r="W913" i="6"/>
  <c r="X913" i="6" s="1"/>
  <c r="AC945" i="6"/>
  <c r="AD945" i="6" s="1"/>
  <c r="V945" i="6"/>
  <c r="AE945" i="6" s="1"/>
  <c r="T945" i="6"/>
  <c r="U945" i="6" s="1"/>
  <c r="W945" i="6"/>
  <c r="X945" i="6" s="1"/>
  <c r="AC985" i="6"/>
  <c r="AD985" i="6" s="1"/>
  <c r="T985" i="6"/>
  <c r="U985" i="6" s="1"/>
  <c r="V985" i="6"/>
  <c r="AE985" i="6" s="1"/>
  <c r="AC1017" i="6"/>
  <c r="AD1017" i="6" s="1"/>
  <c r="T1017" i="6"/>
  <c r="U1017" i="6" s="1"/>
  <c r="W1017" i="6"/>
  <c r="X1017" i="6" s="1"/>
  <c r="T1049" i="6"/>
  <c r="U1049" i="6" s="1"/>
  <c r="AC1049" i="6"/>
  <c r="AD1049" i="6" s="1"/>
  <c r="V1049" i="6"/>
  <c r="AE1049" i="6" s="1"/>
  <c r="W1049" i="6"/>
  <c r="X1049" i="6" s="1"/>
  <c r="AC1081" i="6"/>
  <c r="AD1081" i="6" s="1"/>
  <c r="T1081" i="6"/>
  <c r="U1081" i="6" s="1"/>
  <c r="V1081" i="6"/>
  <c r="AE1081" i="6" s="1"/>
  <c r="W1081" i="6"/>
  <c r="X1081" i="6" s="1"/>
  <c r="T1113" i="6"/>
  <c r="U1113" i="6" s="1"/>
  <c r="AC1113" i="6"/>
  <c r="AD1113" i="6" s="1"/>
  <c r="W1113" i="6"/>
  <c r="X1113" i="6" s="1"/>
  <c r="V1113" i="6"/>
  <c r="AE1113" i="6" s="1"/>
  <c r="AC1177" i="6"/>
  <c r="AD1177" i="6" s="1"/>
  <c r="T1177" i="6"/>
  <c r="U1177" i="6" s="1"/>
  <c r="V1177" i="6"/>
  <c r="AE1177" i="6" s="1"/>
  <c r="W1177" i="6"/>
  <c r="T1209" i="6"/>
  <c r="U1209" i="6" s="1"/>
  <c r="AC1209" i="6"/>
  <c r="AD1209" i="6" s="1"/>
  <c r="V1209" i="6"/>
  <c r="AE1209" i="6" s="1"/>
  <c r="W1209" i="6"/>
  <c r="X1209" i="6" s="1"/>
  <c r="T1241" i="6"/>
  <c r="U1241" i="6" s="1"/>
  <c r="AC1241" i="6"/>
  <c r="AD1241" i="6" s="1"/>
  <c r="W1241" i="6"/>
  <c r="X1241" i="6" s="1"/>
  <c r="V1241" i="6"/>
  <c r="AE1241" i="6" s="1"/>
  <c r="AC1273" i="6"/>
  <c r="AD1273" i="6" s="1"/>
  <c r="T1273" i="6"/>
  <c r="U1273" i="6" s="1"/>
  <c r="W1273" i="6"/>
  <c r="X1273" i="6" s="1"/>
  <c r="AC1345" i="6"/>
  <c r="AD1345" i="6" s="1"/>
  <c r="T1345" i="6"/>
  <c r="U1345" i="6" s="1"/>
  <c r="V1345" i="6"/>
  <c r="AE1345" i="6" s="1"/>
  <c r="W1345" i="6"/>
  <c r="AC1377" i="6"/>
  <c r="AD1377" i="6" s="1"/>
  <c r="T1377" i="6"/>
  <c r="U1377" i="6" s="1"/>
  <c r="V1377" i="6"/>
  <c r="AE1377" i="6" s="1"/>
  <c r="T1409" i="6"/>
  <c r="U1409" i="6" s="1"/>
  <c r="AC1409" i="6"/>
  <c r="AD1409" i="6" s="1"/>
  <c r="V1409" i="6"/>
  <c r="AE1409" i="6" s="1"/>
  <c r="W1409" i="6"/>
  <c r="X1409" i="6" s="1"/>
  <c r="AC1441" i="6"/>
  <c r="AD1441" i="6" s="1"/>
  <c r="T1441" i="6"/>
  <c r="U1441" i="6" s="1"/>
  <c r="V1441" i="6"/>
  <c r="AE1441" i="6" s="1"/>
  <c r="W1441" i="6"/>
  <c r="X1441" i="6" s="1"/>
  <c r="AC1489" i="6"/>
  <c r="AD1489" i="6" s="1"/>
  <c r="T1489" i="6"/>
  <c r="U1489" i="6" s="1"/>
  <c r="V1489" i="6"/>
  <c r="AE1489" i="6" s="1"/>
  <c r="W1489" i="6"/>
  <c r="X1489" i="6" s="1"/>
  <c r="AC1561" i="6"/>
  <c r="AD1561" i="6" s="1"/>
  <c r="W1561" i="6"/>
  <c r="X1561" i="6" s="1"/>
  <c r="T1561" i="6"/>
  <c r="U1561" i="6" s="1"/>
  <c r="V1561" i="6"/>
  <c r="AE1561" i="6" s="1"/>
  <c r="T1601" i="6"/>
  <c r="U1601" i="6" s="1"/>
  <c r="AC1601" i="6"/>
  <c r="AD1601" i="6" s="1"/>
  <c r="V1601" i="6"/>
  <c r="AE1601" i="6" s="1"/>
  <c r="W1601" i="6"/>
  <c r="X1601" i="6" s="1"/>
  <c r="T1641" i="6"/>
  <c r="U1641" i="6" s="1"/>
  <c r="AC1641" i="6"/>
  <c r="AD1641" i="6" s="1"/>
  <c r="V1641" i="6"/>
  <c r="AE1641" i="6" s="1"/>
  <c r="W1641" i="6"/>
  <c r="X1641" i="6" s="1"/>
  <c r="AC1673" i="6"/>
  <c r="AD1673" i="6" s="1"/>
  <c r="T1673" i="6"/>
  <c r="U1673" i="6" s="1"/>
  <c r="V1673" i="6"/>
  <c r="AE1673" i="6" s="1"/>
  <c r="W1673" i="6"/>
  <c r="X1673" i="6" s="1"/>
  <c r="AC1713" i="6"/>
  <c r="AD1713" i="6" s="1"/>
  <c r="V1713" i="6"/>
  <c r="AE1713" i="6" s="1"/>
  <c r="T1745" i="6"/>
  <c r="U1745" i="6" s="1"/>
  <c r="AC1745" i="6"/>
  <c r="AD1745" i="6" s="1"/>
  <c r="V1745" i="6"/>
  <c r="AE1745" i="6" s="1"/>
  <c r="W1745" i="6"/>
  <c r="X1745" i="6" s="1"/>
  <c r="AC1785" i="6"/>
  <c r="AD1785" i="6" s="1"/>
  <c r="T1785" i="6"/>
  <c r="U1785" i="6" s="1"/>
  <c r="V1785" i="6"/>
  <c r="AE1785" i="6" s="1"/>
  <c r="W1785" i="6"/>
  <c r="X1785" i="6" s="1"/>
  <c r="AC1865" i="6"/>
  <c r="AD1865" i="6" s="1"/>
  <c r="T1865" i="6"/>
  <c r="U1865" i="6" s="1"/>
  <c r="V1865" i="6"/>
  <c r="AE1865" i="6" s="1"/>
  <c r="AC1905" i="6"/>
  <c r="AD1905" i="6" s="1"/>
  <c r="V1905" i="6"/>
  <c r="AE1905" i="6" s="1"/>
  <c r="T1905" i="6"/>
  <c r="U1905" i="6" s="1"/>
  <c r="W1905" i="6"/>
  <c r="X1905" i="6" s="1"/>
  <c r="AC1937" i="6"/>
  <c r="AD1937" i="6" s="1"/>
  <c r="V1937" i="6"/>
  <c r="AE1937" i="6" s="1"/>
  <c r="T1937" i="6"/>
  <c r="U1937" i="6" s="1"/>
  <c r="W1937" i="6"/>
  <c r="X1937" i="6" s="1"/>
  <c r="T1977" i="6"/>
  <c r="U1977" i="6" s="1"/>
  <c r="AC1977" i="6"/>
  <c r="AD1977" i="6" s="1"/>
  <c r="V1977" i="6"/>
  <c r="AE1977" i="6" s="1"/>
  <c r="AC2009" i="6"/>
  <c r="AD2009" i="6" s="1"/>
  <c r="T2009" i="6"/>
  <c r="U2009" i="6" s="1"/>
  <c r="AC1282" i="6"/>
  <c r="AD1282" i="6" s="1"/>
  <c r="V1282" i="6"/>
  <c r="AE1282" i="6" s="1"/>
  <c r="T1282" i="6"/>
  <c r="U1282" i="6" s="1"/>
  <c r="Y12" i="6"/>
  <c r="Z12" i="6" s="1"/>
  <c r="Y340" i="6"/>
  <c r="Z340" i="6" s="1"/>
  <c r="Y1684" i="6"/>
  <c r="Z1684" i="6" s="1"/>
  <c r="Y2020" i="6"/>
  <c r="Z2020" i="6" s="1"/>
  <c r="Y606" i="6"/>
  <c r="Z606" i="6" s="1"/>
  <c r="Y1158" i="6"/>
  <c r="Z1158" i="6" s="1"/>
  <c r="Y1326" i="6"/>
  <c r="Y1878" i="6"/>
  <c r="Z1878" i="6" s="1"/>
  <c r="Y780" i="6"/>
  <c r="Z780" i="6" s="1"/>
  <c r="Y740" i="6"/>
  <c r="Z740" i="6" s="1"/>
  <c r="Y574" i="6"/>
  <c r="Z574" i="6" s="1"/>
  <c r="Y1510" i="6"/>
  <c r="Z1510" i="6" s="1"/>
  <c r="Y600" i="6"/>
  <c r="Z600" i="6" s="1"/>
  <c r="Y1344" i="6"/>
  <c r="Z1344" i="6" s="1"/>
  <c r="Y1273" i="6"/>
  <c r="Z1273" i="6" s="1"/>
  <c r="Y1489" i="6"/>
  <c r="Z1489" i="6" s="1"/>
  <c r="Y1596" i="6"/>
  <c r="Z1596" i="6" s="1"/>
  <c r="W236" i="6"/>
  <c r="X236" i="6" s="1"/>
  <c r="W468" i="6"/>
  <c r="X468" i="6" s="1"/>
  <c r="W676" i="6"/>
  <c r="X676" i="6" s="1"/>
  <c r="W1036" i="6"/>
  <c r="X1036" i="6" s="1"/>
  <c r="W1312" i="6"/>
  <c r="X1312" i="6" s="1"/>
  <c r="W1616" i="6"/>
  <c r="X1616" i="6" s="1"/>
  <c r="W878" i="6"/>
  <c r="X878" i="6" s="1"/>
  <c r="W1515" i="6"/>
  <c r="X1515" i="6" s="1"/>
  <c r="V972" i="6"/>
  <c r="AE972" i="6" s="1"/>
  <c r="V2020" i="6"/>
  <c r="AE2020" i="6" s="1"/>
  <c r="Y236" i="6"/>
  <c r="Z236" i="6" s="1"/>
  <c r="Y508" i="6"/>
  <c r="Z508" i="6" s="1"/>
  <c r="Y1036" i="6"/>
  <c r="Z1036" i="6" s="1"/>
  <c r="Y774" i="6"/>
  <c r="Z774" i="6" s="1"/>
  <c r="Y918" i="6"/>
  <c r="Z918" i="6" s="1"/>
  <c r="Y344" i="6"/>
  <c r="Z344" i="6" s="1"/>
  <c r="Y872" i="6"/>
  <c r="Z872" i="6" s="1"/>
  <c r="Y1004" i="6"/>
  <c r="Z1004" i="6" s="1"/>
  <c r="Y1798" i="6"/>
  <c r="Z1798" i="6" s="1"/>
  <c r="Y1918" i="6"/>
  <c r="Z1918" i="6" s="1"/>
  <c r="Y851" i="6"/>
  <c r="Z851" i="6" s="1"/>
  <c r="Y947" i="6"/>
  <c r="Z947" i="6" s="1"/>
  <c r="Y481" i="6"/>
  <c r="Z481" i="6" s="1"/>
  <c r="Y1177" i="6"/>
  <c r="Z1177" i="6" s="1"/>
  <c r="Y1068" i="6"/>
  <c r="Z1068" i="6" s="1"/>
  <c r="Y1570" i="6"/>
  <c r="Z1570" i="6" s="1"/>
  <c r="Y840" i="6"/>
  <c r="Z840" i="6" s="1"/>
  <c r="W585" i="6"/>
  <c r="X585" i="6" s="1"/>
  <c r="W1282" i="6"/>
  <c r="X1282" i="6" s="1"/>
  <c r="W312" i="6"/>
  <c r="X312" i="6" s="1"/>
  <c r="W472" i="6"/>
  <c r="X472" i="6" s="1"/>
  <c r="W1684" i="6"/>
  <c r="X1684" i="6" s="1"/>
  <c r="W1924" i="6"/>
  <c r="X1924" i="6" s="1"/>
  <c r="W2009" i="6"/>
  <c r="X2009" i="6" s="1"/>
  <c r="W881" i="6"/>
  <c r="X881" i="6" s="1"/>
  <c r="W606" i="6"/>
  <c r="X606" i="6" s="1"/>
  <c r="W1292" i="6"/>
  <c r="X1292" i="6" s="1"/>
  <c r="W1977" i="6"/>
  <c r="W1032" i="6"/>
  <c r="X1032" i="6" s="1"/>
  <c r="V1998" i="6"/>
  <c r="AE1998" i="6" s="1"/>
  <c r="V681" i="6"/>
  <c r="AE681" i="6" s="1"/>
  <c r="V649" i="6"/>
  <c r="AE649" i="6" s="1"/>
  <c r="V2009" i="6"/>
  <c r="AE2009" i="6" s="1"/>
  <c r="T1713" i="6"/>
  <c r="U1713" i="6" s="1"/>
  <c r="Y1563" i="6"/>
  <c r="Z1563" i="6" s="1"/>
  <c r="Y1324" i="6"/>
  <c r="Z1324" i="6" s="1"/>
  <c r="Y786" i="6"/>
  <c r="Z786" i="6" s="1"/>
  <c r="Y1218" i="6"/>
  <c r="Z1218" i="6" s="1"/>
  <c r="Y1470" i="6"/>
  <c r="Z1470" i="6" s="1"/>
  <c r="Y1614" i="6"/>
  <c r="Z1614" i="6" s="1"/>
  <c r="Y1758" i="6"/>
  <c r="Z1758" i="6" s="1"/>
  <c r="Y1292" i="6"/>
  <c r="Z1292" i="6" s="1"/>
  <c r="Y1724" i="6"/>
  <c r="Z1724" i="6" s="1"/>
  <c r="Y540" i="6"/>
  <c r="Z540" i="6" s="1"/>
  <c r="Y742" i="6"/>
  <c r="Z742" i="6" s="1"/>
  <c r="Y1859" i="6"/>
  <c r="Z1859" i="6" s="1"/>
  <c r="Y708" i="6"/>
  <c r="Z708" i="6" s="1"/>
  <c r="Y649" i="6"/>
  <c r="Z649" i="6" s="1"/>
  <c r="Y1081" i="6"/>
  <c r="Z1081" i="6" s="1"/>
  <c r="Y972" i="6"/>
  <c r="Z972" i="6" s="1"/>
  <c r="Y1049" i="6"/>
  <c r="Z1049" i="6" s="1"/>
  <c r="W140" i="6"/>
  <c r="X140" i="6" s="1"/>
  <c r="W404" i="6"/>
  <c r="X404" i="6" s="1"/>
  <c r="W536" i="6"/>
  <c r="X536" i="6" s="1"/>
  <c r="W704" i="6"/>
  <c r="X704" i="6" s="1"/>
  <c r="W172" i="6"/>
  <c r="X172" i="6" s="1"/>
  <c r="W904" i="6"/>
  <c r="X904" i="6" s="1"/>
  <c r="W1696" i="6"/>
  <c r="X1696" i="6" s="1"/>
  <c r="W1416" i="6"/>
  <c r="X1416" i="6" s="1"/>
  <c r="W817" i="6"/>
  <c r="X817" i="6" s="1"/>
  <c r="W1251" i="6"/>
  <c r="X1251" i="6" s="1"/>
  <c r="V204" i="6"/>
  <c r="AE204" i="6" s="1"/>
  <c r="V840" i="6"/>
  <c r="AE840" i="6" s="1"/>
  <c r="V2030" i="6"/>
  <c r="AE2030" i="6" s="1"/>
  <c r="T878" i="6"/>
  <c r="U878" i="6" s="1"/>
  <c r="Y140" i="6"/>
  <c r="Z140" i="6" s="1"/>
  <c r="Y1923" i="6"/>
  <c r="Z1923" i="6" s="1"/>
  <c r="Y940" i="6"/>
  <c r="Z940" i="6" s="1"/>
  <c r="Y1492" i="6"/>
  <c r="Z1492" i="6" s="1"/>
  <c r="Y644" i="6"/>
  <c r="Z644" i="6" s="1"/>
  <c r="Y908" i="6"/>
  <c r="Y646" i="6"/>
  <c r="Z646" i="6" s="1"/>
  <c r="Y1114" i="6"/>
  <c r="Z1114" i="6" s="1"/>
  <c r="Y1582" i="6"/>
  <c r="Z1582" i="6" s="1"/>
  <c r="Y768" i="6"/>
  <c r="Z768" i="6" s="1"/>
  <c r="Y1493" i="6"/>
  <c r="Z1493" i="6" s="1"/>
  <c r="Y385" i="6"/>
  <c r="Z385" i="6" s="1"/>
  <c r="Y817" i="6"/>
  <c r="Z817" i="6" s="1"/>
  <c r="Y985" i="6"/>
  <c r="Z985" i="6" s="1"/>
  <c r="Y1061" i="6"/>
  <c r="Z1061" i="6" s="1"/>
  <c r="Y1644" i="6"/>
  <c r="Z1644" i="6" s="1"/>
  <c r="Y1621" i="6"/>
  <c r="Z1621" i="6" s="1"/>
  <c r="W604" i="6"/>
  <c r="X604" i="6" s="1"/>
  <c r="W540" i="6"/>
  <c r="X540" i="6" s="1"/>
  <c r="W568" i="6"/>
  <c r="X568" i="6" s="1"/>
  <c r="W436" i="6"/>
  <c r="X436" i="6" s="1"/>
  <c r="W1228" i="6"/>
  <c r="X1228" i="6" s="1"/>
  <c r="W1972" i="6"/>
  <c r="X1972" i="6" s="1"/>
  <c r="W1218" i="6"/>
  <c r="X1218" i="6" s="1"/>
  <c r="W649" i="6"/>
  <c r="X649" i="6" s="1"/>
  <c r="W1698" i="6"/>
  <c r="X1698" i="6" s="1"/>
  <c r="W1998" i="6"/>
  <c r="X1998" i="6" s="1"/>
  <c r="V526" i="6"/>
  <c r="AE526" i="6" s="1"/>
  <c r="V1698" i="6"/>
  <c r="AE1698" i="6" s="1"/>
  <c r="Y204" i="6"/>
  <c r="Z204" i="6" s="1"/>
  <c r="Y676" i="6"/>
  <c r="Z676" i="6" s="1"/>
  <c r="Y1228" i="6"/>
  <c r="Z1228" i="6" s="1"/>
  <c r="Y1164" i="6"/>
  <c r="Z1164" i="6" s="1"/>
  <c r="Y1086" i="6"/>
  <c r="Z1086" i="6" s="1"/>
  <c r="Y1662" i="6"/>
  <c r="Y1404" i="6"/>
  <c r="Z1404" i="6" s="1"/>
  <c r="Y672" i="6"/>
  <c r="Z672" i="6" s="1"/>
  <c r="Y526" i="6"/>
  <c r="Z526" i="6" s="1"/>
  <c r="Y1246" i="6"/>
  <c r="Z1246" i="6" s="1"/>
  <c r="Y1726" i="6"/>
  <c r="Z1726" i="6" s="1"/>
  <c r="Y1846" i="6"/>
  <c r="Y876" i="6"/>
  <c r="Z876" i="6" s="1"/>
  <c r="Y1643" i="6"/>
  <c r="Z1643" i="6" s="1"/>
  <c r="Y1800" i="6"/>
  <c r="Z1800" i="6" s="1"/>
  <c r="W44" i="6"/>
  <c r="X44" i="6" s="1"/>
  <c r="W308" i="6"/>
  <c r="X308" i="6" s="1"/>
  <c r="W440" i="6"/>
  <c r="X440" i="6" s="1"/>
  <c r="W572" i="6"/>
  <c r="X572" i="6" s="1"/>
  <c r="W508" i="6"/>
  <c r="X508" i="6" s="1"/>
  <c r="W1096" i="6"/>
  <c r="X1096" i="6" s="1"/>
  <c r="W1240" i="6"/>
  <c r="X1240" i="6" s="1"/>
  <c r="W1984" i="6"/>
  <c r="X1984" i="6" s="1"/>
  <c r="W1713" i="6"/>
  <c r="X1713" i="6" s="1"/>
  <c r="W1377" i="6"/>
  <c r="X1377" i="6" s="1"/>
  <c r="W1054" i="6"/>
  <c r="X1054" i="6" s="1"/>
  <c r="W1850" i="6"/>
  <c r="X1850" i="6" s="1"/>
  <c r="W1158" i="6"/>
  <c r="X1158" i="6" s="1"/>
  <c r="V568" i="6"/>
  <c r="AE568" i="6" s="1"/>
  <c r="V1358" i="6"/>
  <c r="AE1358" i="6" s="1"/>
  <c r="V404" i="6"/>
  <c r="AE404" i="6" s="1"/>
  <c r="T1493" i="6"/>
  <c r="U1493" i="6" s="1"/>
  <c r="AC585" i="6"/>
  <c r="AD585" i="6" s="1"/>
  <c r="Y44" i="6"/>
  <c r="Z44" i="6" s="1"/>
  <c r="Y468" i="6"/>
  <c r="Z468" i="6" s="1"/>
  <c r="Y1876" i="6"/>
  <c r="Z1876" i="6" s="1"/>
  <c r="Y1260" i="6"/>
  <c r="Z1260" i="6" s="1"/>
  <c r="Y678" i="6"/>
  <c r="Z678" i="6" s="1"/>
  <c r="Y846" i="6"/>
  <c r="Z846" i="6" s="1"/>
  <c r="Y404" i="6"/>
  <c r="Z404" i="6" s="1"/>
  <c r="Y536" i="6"/>
  <c r="Z536" i="6" s="1"/>
  <c r="Y800" i="6"/>
  <c r="Z800" i="6" s="1"/>
  <c r="Y1064" i="6"/>
  <c r="Z1064" i="6" s="1"/>
  <c r="Y1196" i="6"/>
  <c r="Z1196" i="6" s="1"/>
  <c r="Y1294" i="6"/>
  <c r="Z1294" i="6" s="1"/>
  <c r="Y553" i="6"/>
  <c r="Z553" i="6" s="1"/>
  <c r="Y1441" i="6"/>
  <c r="Z1441" i="6" s="1"/>
  <c r="Y1561" i="6"/>
  <c r="Z1561" i="6" s="1"/>
  <c r="Y268" i="6"/>
  <c r="Z268" i="6" s="1"/>
  <c r="Y76" i="6"/>
  <c r="Z76" i="6" s="1"/>
  <c r="W372" i="6"/>
  <c r="X372" i="6" s="1"/>
  <c r="W753" i="6"/>
  <c r="X753" i="6" s="1"/>
  <c r="W1958" i="6"/>
  <c r="X1958" i="6" s="1"/>
  <c r="W1836" i="6"/>
  <c r="X1836" i="6" s="1"/>
  <c r="W1550" i="6"/>
  <c r="X1550" i="6" s="1"/>
  <c r="V340" i="6"/>
  <c r="AE340" i="6" s="1"/>
  <c r="V1017" i="6"/>
  <c r="AE1017" i="6" s="1"/>
  <c r="V851" i="6"/>
  <c r="AE851" i="6" s="1"/>
  <c r="V308" i="6"/>
  <c r="AE308" i="6" s="1"/>
  <c r="V1294" i="6"/>
  <c r="AE1294" i="6" s="1"/>
  <c r="AB1467" i="6"/>
  <c r="W127" i="6"/>
  <c r="X127" i="6" s="1"/>
  <c r="W31" i="6"/>
  <c r="X31" i="6" s="1"/>
  <c r="T127" i="6"/>
  <c r="U127" i="6" s="1"/>
  <c r="AC31" i="6"/>
  <c r="AD31" i="6" s="1"/>
  <c r="T31" i="6"/>
  <c r="U31" i="6" s="1"/>
  <c r="Y63" i="6"/>
  <c r="Z63" i="6" s="1"/>
  <c r="AC63" i="6"/>
  <c r="AD63" i="6" s="1"/>
  <c r="T63" i="6"/>
  <c r="U63" i="6" s="1"/>
  <c r="V63" i="6"/>
  <c r="AE63" i="6" s="1"/>
  <c r="W63" i="6"/>
  <c r="X63" i="6" s="1"/>
  <c r="AC95" i="6"/>
  <c r="AD95" i="6" s="1"/>
  <c r="V95" i="6"/>
  <c r="AE95" i="6" s="1"/>
  <c r="W95" i="6"/>
  <c r="X95" i="6" s="1"/>
  <c r="T95" i="6"/>
  <c r="U95" i="6" s="1"/>
  <c r="AC127" i="6"/>
  <c r="AD127" i="6" s="1"/>
  <c r="V127" i="6"/>
  <c r="AE127" i="6" s="1"/>
  <c r="AC374" i="6"/>
  <c r="AD374" i="6" s="1"/>
  <c r="T374" i="6"/>
  <c r="U374" i="6" s="1"/>
  <c r="V374" i="6"/>
  <c r="AE374" i="6" s="1"/>
  <c r="Y374" i="6"/>
  <c r="Z374" i="6" s="1"/>
  <c r="W374" i="6"/>
  <c r="X374" i="6" s="1"/>
  <c r="Y41" i="6"/>
  <c r="Z41" i="6" s="1"/>
  <c r="V41" i="6"/>
  <c r="AE41" i="6" s="1"/>
  <c r="T41" i="6"/>
  <c r="U41" i="6" s="1"/>
  <c r="AC41" i="6"/>
  <c r="AD41" i="6" s="1"/>
  <c r="W41" i="6"/>
  <c r="X41" i="6" s="1"/>
  <c r="T81" i="6"/>
  <c r="U81" i="6" s="1"/>
  <c r="W81" i="6"/>
  <c r="X81" i="6" s="1"/>
  <c r="AC81" i="6"/>
  <c r="AD81" i="6" s="1"/>
  <c r="V81" i="6"/>
  <c r="AE81" i="6" s="1"/>
  <c r="Y81" i="6"/>
  <c r="Z81" i="6" s="1"/>
  <c r="W113" i="6"/>
  <c r="X113" i="6" s="1"/>
  <c r="T113" i="6"/>
  <c r="U113" i="6" s="1"/>
  <c r="V113" i="6"/>
  <c r="AE113" i="6" s="1"/>
  <c r="Y113" i="6"/>
  <c r="Z113" i="6" s="1"/>
  <c r="W145" i="6"/>
  <c r="X145" i="6" s="1"/>
  <c r="V145" i="6"/>
  <c r="AE145" i="6" s="1"/>
  <c r="Y145" i="6"/>
  <c r="Z145" i="6" s="1"/>
  <c r="AC145" i="6"/>
  <c r="AD145" i="6" s="1"/>
  <c r="T145" i="6"/>
  <c r="U145" i="6" s="1"/>
  <c r="W177" i="6"/>
  <c r="X177" i="6" s="1"/>
  <c r="AC177" i="6"/>
  <c r="AD177" i="6" s="1"/>
  <c r="V177" i="6"/>
  <c r="AE177" i="6" s="1"/>
  <c r="Y177" i="6"/>
  <c r="Z177" i="6" s="1"/>
  <c r="T225" i="6"/>
  <c r="U225" i="6" s="1"/>
  <c r="V225" i="6"/>
  <c r="AE225" i="6" s="1"/>
  <c r="Y225" i="6"/>
  <c r="Z225" i="6" s="1"/>
  <c r="W225" i="6"/>
  <c r="X225" i="6" s="1"/>
  <c r="AC265" i="6"/>
  <c r="AD265" i="6" s="1"/>
  <c r="W265" i="6"/>
  <c r="X265" i="6" s="1"/>
  <c r="Y265" i="6"/>
  <c r="Z265" i="6" s="1"/>
  <c r="T265" i="6"/>
  <c r="U265" i="6" s="1"/>
  <c r="V265" i="6"/>
  <c r="AE265" i="6" s="1"/>
  <c r="W297" i="6"/>
  <c r="X297" i="6" s="1"/>
  <c r="T297" i="6"/>
  <c r="U297" i="6" s="1"/>
  <c r="AC297" i="6"/>
  <c r="AD297" i="6" s="1"/>
  <c r="V297" i="6"/>
  <c r="AE297" i="6" s="1"/>
  <c r="Y297" i="6"/>
  <c r="Z297" i="6" s="1"/>
  <c r="T329" i="6"/>
  <c r="U329" i="6" s="1"/>
  <c r="W329" i="6"/>
  <c r="X329" i="6" s="1"/>
  <c r="V329" i="6"/>
  <c r="AE329" i="6" s="1"/>
  <c r="AC329" i="6"/>
  <c r="AD329" i="6" s="1"/>
  <c r="W18" i="6"/>
  <c r="X18" i="6" s="1"/>
  <c r="T18" i="6"/>
  <c r="U18" i="6" s="1"/>
  <c r="Y18" i="6"/>
  <c r="Z18" i="6" s="1"/>
  <c r="V18" i="6"/>
  <c r="V50" i="6"/>
  <c r="AE50" i="6" s="1"/>
  <c r="T50" i="6"/>
  <c r="U50" i="6" s="1"/>
  <c r="AC50" i="6"/>
  <c r="AD50" i="6" s="1"/>
  <c r="W50" i="6"/>
  <c r="X50" i="6" s="1"/>
  <c r="Y50" i="6"/>
  <c r="Z50" i="6" s="1"/>
  <c r="AC82" i="6"/>
  <c r="AD82" i="6" s="1"/>
  <c r="W82" i="6"/>
  <c r="X82" i="6" s="1"/>
  <c r="Y82" i="6"/>
  <c r="Z82" i="6" s="1"/>
  <c r="T82" i="6"/>
  <c r="U82" i="6" s="1"/>
  <c r="V82" i="6"/>
  <c r="AE82" i="6" s="1"/>
  <c r="V114" i="6"/>
  <c r="AE114" i="6" s="1"/>
  <c r="W114" i="6"/>
  <c r="X114" i="6" s="1"/>
  <c r="AC114" i="6"/>
  <c r="AD114" i="6" s="1"/>
  <c r="Y114" i="6"/>
  <c r="Z114" i="6" s="1"/>
  <c r="Y154" i="6"/>
  <c r="Z154" i="6" s="1"/>
  <c r="W154" i="6"/>
  <c r="X154" i="6" s="1"/>
  <c r="AC154" i="6"/>
  <c r="AD154" i="6" s="1"/>
  <c r="T186" i="6"/>
  <c r="U186" i="6" s="1"/>
  <c r="V186" i="6"/>
  <c r="AE186" i="6" s="1"/>
  <c r="W186" i="6"/>
  <c r="X186" i="6" s="1"/>
  <c r="AC186" i="6"/>
  <c r="AD186" i="6" s="1"/>
  <c r="T218" i="6"/>
  <c r="U218" i="6" s="1"/>
  <c r="V218" i="6"/>
  <c r="AE218" i="6" s="1"/>
  <c r="W218" i="6"/>
  <c r="X218" i="6" s="1"/>
  <c r="Y218" i="6"/>
  <c r="Z218" i="6" s="1"/>
  <c r="AC218" i="6"/>
  <c r="AD218" i="6" s="1"/>
  <c r="AC250" i="6"/>
  <c r="AD250" i="6" s="1"/>
  <c r="Y250" i="6"/>
  <c r="Z250" i="6" s="1"/>
  <c r="T250" i="6"/>
  <c r="U250" i="6" s="1"/>
  <c r="V250" i="6"/>
  <c r="AE250" i="6" s="1"/>
  <c r="W250" i="6"/>
  <c r="X250" i="6" s="1"/>
  <c r="AC282" i="6"/>
  <c r="AD282" i="6" s="1"/>
  <c r="T282" i="6"/>
  <c r="U282" i="6" s="1"/>
  <c r="W282" i="6"/>
  <c r="X282" i="6" s="1"/>
  <c r="Y282" i="6"/>
  <c r="Z282" i="6" s="1"/>
  <c r="V282" i="6"/>
  <c r="AE282" i="6" s="1"/>
  <c r="Y322" i="6"/>
  <c r="Z322" i="6" s="1"/>
  <c r="AC322" i="6"/>
  <c r="AD322" i="6" s="1"/>
  <c r="T322" i="6"/>
  <c r="U322" i="6" s="1"/>
  <c r="V322" i="6"/>
  <c r="AE322" i="6" s="1"/>
  <c r="W322" i="6"/>
  <c r="X322" i="6" s="1"/>
  <c r="T354" i="6"/>
  <c r="U354" i="6" s="1"/>
  <c r="V354" i="6"/>
  <c r="AE354" i="6" s="1"/>
  <c r="AC354" i="6"/>
  <c r="AD354" i="6" s="1"/>
  <c r="Y354" i="6"/>
  <c r="Z354" i="6" s="1"/>
  <c r="W354" i="6"/>
  <c r="X354" i="6" s="1"/>
  <c r="V386" i="6"/>
  <c r="AE386" i="6" s="1"/>
  <c r="AC386" i="6"/>
  <c r="AD386" i="6" s="1"/>
  <c r="W386" i="6"/>
  <c r="X386" i="6" s="1"/>
  <c r="Y386" i="6"/>
  <c r="Z386" i="6" s="1"/>
  <c r="T386" i="6"/>
  <c r="U386" i="6" s="1"/>
  <c r="V418" i="6"/>
  <c r="AE418" i="6" s="1"/>
  <c r="W418" i="6"/>
  <c r="T418" i="6"/>
  <c r="U418" i="6" s="1"/>
  <c r="Y418" i="6"/>
  <c r="Z418" i="6" s="1"/>
  <c r="AC418" i="6"/>
  <c r="AD418" i="6" s="1"/>
  <c r="Y450" i="6"/>
  <c r="Z450" i="6" s="1"/>
  <c r="W450" i="6"/>
  <c r="X450" i="6" s="1"/>
  <c r="AC450" i="6"/>
  <c r="AD450" i="6" s="1"/>
  <c r="T450" i="6"/>
  <c r="U450" i="6" s="1"/>
  <c r="T482" i="6"/>
  <c r="U482" i="6" s="1"/>
  <c r="W482" i="6"/>
  <c r="X482" i="6" s="1"/>
  <c r="V482" i="6"/>
  <c r="AE482" i="6" s="1"/>
  <c r="Y482" i="6"/>
  <c r="Z482" i="6" s="1"/>
  <c r="AC514" i="6"/>
  <c r="AD514" i="6" s="1"/>
  <c r="T514" i="6"/>
  <c r="U514" i="6" s="1"/>
  <c r="Y514" i="6"/>
  <c r="W554" i="6"/>
  <c r="X554" i="6" s="1"/>
  <c r="V554" i="6"/>
  <c r="AE554" i="6" s="1"/>
  <c r="T554" i="6"/>
  <c r="U554" i="6" s="1"/>
  <c r="AC554" i="6"/>
  <c r="AD554" i="6" s="1"/>
  <c r="T586" i="6"/>
  <c r="U586" i="6" s="1"/>
  <c r="Y586" i="6"/>
  <c r="Z586" i="6" s="1"/>
  <c r="AC586" i="6"/>
  <c r="AD586" i="6" s="1"/>
  <c r="V586" i="6"/>
  <c r="AE586" i="6" s="1"/>
  <c r="W586" i="6"/>
  <c r="X586" i="6" s="1"/>
  <c r="V27" i="6"/>
  <c r="Y27" i="6"/>
  <c r="Z27" i="6" s="1"/>
  <c r="AC27" i="6"/>
  <c r="AD27" i="6" s="1"/>
  <c r="T27" i="6"/>
  <c r="U27" i="6" s="1"/>
  <c r="V59" i="6"/>
  <c r="AE59" i="6" s="1"/>
  <c r="AC59" i="6"/>
  <c r="AD59" i="6" s="1"/>
  <c r="Y59" i="6"/>
  <c r="Z59" i="6" s="1"/>
  <c r="W59" i="6"/>
  <c r="X59" i="6" s="1"/>
  <c r="T59" i="6"/>
  <c r="U59" i="6" s="1"/>
  <c r="AC91" i="6"/>
  <c r="AD91" i="6" s="1"/>
  <c r="W91" i="6"/>
  <c r="Y91" i="6"/>
  <c r="Z91" i="6" s="1"/>
  <c r="V91" i="6"/>
  <c r="AE91" i="6" s="1"/>
  <c r="T123" i="6"/>
  <c r="U123" i="6" s="1"/>
  <c r="Y123" i="6"/>
  <c r="Z123" i="6" s="1"/>
  <c r="AC123" i="6"/>
  <c r="AD123" i="6" s="1"/>
  <c r="T155" i="6"/>
  <c r="U155" i="6" s="1"/>
  <c r="V155" i="6"/>
  <c r="AE155" i="6" s="1"/>
  <c r="W155" i="6"/>
  <c r="X155" i="6" s="1"/>
  <c r="AC155" i="6"/>
  <c r="AD155" i="6" s="1"/>
  <c r="Y155" i="6"/>
  <c r="Z155" i="6" s="1"/>
  <c r="T187" i="6"/>
  <c r="U187" i="6" s="1"/>
  <c r="V187" i="6"/>
  <c r="AE187" i="6" s="1"/>
  <c r="W187" i="6"/>
  <c r="X187" i="6" s="1"/>
  <c r="Y187" i="6"/>
  <c r="Z187" i="6" s="1"/>
  <c r="AC187" i="6"/>
  <c r="AD187" i="6" s="1"/>
  <c r="AC219" i="6"/>
  <c r="AD219" i="6" s="1"/>
  <c r="V219" i="6"/>
  <c r="AE219" i="6" s="1"/>
  <c r="Y219" i="6"/>
  <c r="Z219" i="6" s="1"/>
  <c r="Y251" i="6"/>
  <c r="Z251" i="6" s="1"/>
  <c r="W251" i="6"/>
  <c r="X251" i="6" s="1"/>
  <c r="T251" i="6"/>
  <c r="U251" i="6" s="1"/>
  <c r="V251" i="6"/>
  <c r="AE251" i="6" s="1"/>
  <c r="AC251" i="6"/>
  <c r="AD251" i="6" s="1"/>
  <c r="AC283" i="6"/>
  <c r="AD283" i="6" s="1"/>
  <c r="Y283" i="6"/>
  <c r="Z283" i="6" s="1"/>
  <c r="T283" i="6"/>
  <c r="U283" i="6" s="1"/>
  <c r="V283" i="6"/>
  <c r="AE283" i="6" s="1"/>
  <c r="W283" i="6"/>
  <c r="X283" i="6" s="1"/>
  <c r="AC315" i="6"/>
  <c r="AD315" i="6" s="1"/>
  <c r="V315" i="6"/>
  <c r="AE315" i="6" s="1"/>
  <c r="Y315" i="6"/>
  <c r="Z315" i="6" s="1"/>
  <c r="T315" i="6"/>
  <c r="U315" i="6" s="1"/>
  <c r="AC347" i="6"/>
  <c r="AD347" i="6" s="1"/>
  <c r="T347" i="6"/>
  <c r="U347" i="6" s="1"/>
  <c r="V347" i="6"/>
  <c r="AE347" i="6" s="1"/>
  <c r="Y347" i="6"/>
  <c r="Z347" i="6" s="1"/>
  <c r="W347" i="6"/>
  <c r="X347" i="6" s="1"/>
  <c r="T379" i="6"/>
  <c r="U379" i="6" s="1"/>
  <c r="Y379" i="6"/>
  <c r="Z379" i="6" s="1"/>
  <c r="AC379" i="6"/>
  <c r="AD379" i="6" s="1"/>
  <c r="W379" i="6"/>
  <c r="X379" i="6" s="1"/>
  <c r="AC411" i="6"/>
  <c r="AD411" i="6" s="1"/>
  <c r="W411" i="6"/>
  <c r="X411" i="6" s="1"/>
  <c r="Y411" i="6"/>
  <c r="Z411" i="6" s="1"/>
  <c r="T411" i="6"/>
  <c r="U411" i="6" s="1"/>
  <c r="V411" i="6"/>
  <c r="AE411" i="6" s="1"/>
  <c r="T443" i="6"/>
  <c r="U443" i="6" s="1"/>
  <c r="V443" i="6"/>
  <c r="AE443" i="6" s="1"/>
  <c r="Y443" i="6"/>
  <c r="W443" i="6"/>
  <c r="X443" i="6" s="1"/>
  <c r="AC443" i="6"/>
  <c r="AD443" i="6" s="1"/>
  <c r="V475" i="6"/>
  <c r="AE475" i="6" s="1"/>
  <c r="T475" i="6"/>
  <c r="U475" i="6" s="1"/>
  <c r="Y475" i="6"/>
  <c r="Z475" i="6" s="1"/>
  <c r="AC475" i="6"/>
  <c r="AD475" i="6" s="1"/>
  <c r="W475" i="6"/>
  <c r="X475" i="6" s="1"/>
  <c r="AC507" i="6"/>
  <c r="AD507" i="6" s="1"/>
  <c r="V507" i="6"/>
  <c r="AE507" i="6" s="1"/>
  <c r="W507" i="6"/>
  <c r="X507" i="6" s="1"/>
  <c r="Y507" i="6"/>
  <c r="Z507" i="6" s="1"/>
  <c r="AC539" i="6"/>
  <c r="AD539" i="6" s="1"/>
  <c r="Y539" i="6"/>
  <c r="T539" i="6"/>
  <c r="U539" i="6" s="1"/>
  <c r="W539" i="6"/>
  <c r="X539" i="6" s="1"/>
  <c r="V539" i="6"/>
  <c r="AE539" i="6" s="1"/>
  <c r="Y571" i="6"/>
  <c r="Z571" i="6" s="1"/>
  <c r="AC571" i="6"/>
  <c r="AD571" i="6" s="1"/>
  <c r="W571" i="6"/>
  <c r="V603" i="6"/>
  <c r="AE603" i="6" s="1"/>
  <c r="AC603" i="6"/>
  <c r="AD603" i="6" s="1"/>
  <c r="Y603" i="6"/>
  <c r="T603" i="6"/>
  <c r="U603" i="6" s="1"/>
  <c r="AC635" i="6"/>
  <c r="AD635" i="6" s="1"/>
  <c r="T635" i="6"/>
  <c r="U635" i="6" s="1"/>
  <c r="Y635" i="6"/>
  <c r="Z635" i="6" s="1"/>
  <c r="W635" i="6"/>
  <c r="X635" i="6" s="1"/>
  <c r="V635" i="6"/>
  <c r="AE635" i="6" s="1"/>
  <c r="AC667" i="6"/>
  <c r="AD667" i="6" s="1"/>
  <c r="Y667" i="6"/>
  <c r="Z667" i="6" s="1"/>
  <c r="V667" i="6"/>
  <c r="AE667" i="6" s="1"/>
  <c r="W667" i="6"/>
  <c r="X667" i="6" s="1"/>
  <c r="T667" i="6"/>
  <c r="U667" i="6" s="1"/>
  <c r="W699" i="6"/>
  <c r="X699" i="6" s="1"/>
  <c r="Y699" i="6"/>
  <c r="Z699" i="6" s="1"/>
  <c r="AC699" i="6"/>
  <c r="AD699" i="6" s="1"/>
  <c r="V699" i="6"/>
  <c r="AE699" i="6" s="1"/>
  <c r="T699" i="6"/>
  <c r="U699" i="6" s="1"/>
  <c r="AC731" i="6"/>
  <c r="AD731" i="6" s="1"/>
  <c r="W731" i="6"/>
  <c r="X731" i="6" s="1"/>
  <c r="Y731" i="6"/>
  <c r="Z731" i="6" s="1"/>
  <c r="T763" i="6"/>
  <c r="U763" i="6" s="1"/>
  <c r="AC763" i="6"/>
  <c r="AD763" i="6" s="1"/>
  <c r="V763" i="6"/>
  <c r="AE763" i="6" s="1"/>
  <c r="W763" i="6"/>
  <c r="X763" i="6" s="1"/>
  <c r="W13" i="6"/>
  <c r="X13" i="6" s="1"/>
  <c r="AC13" i="6"/>
  <c r="AD13" i="6" s="1"/>
  <c r="T13" i="6"/>
  <c r="U13" i="6" s="1"/>
  <c r="V13" i="6"/>
  <c r="Y13" i="6"/>
  <c r="Z13" i="6" s="1"/>
  <c r="T45" i="6"/>
  <c r="U45" i="6" s="1"/>
  <c r="V45" i="6"/>
  <c r="AE45" i="6" s="1"/>
  <c r="W45" i="6"/>
  <c r="X45" i="6" s="1"/>
  <c r="AC45" i="6"/>
  <c r="AD45" i="6" s="1"/>
  <c r="V77" i="6"/>
  <c r="AE77" i="6" s="1"/>
  <c r="Y77" i="6"/>
  <c r="Z77" i="6" s="1"/>
  <c r="T77" i="6"/>
  <c r="U77" i="6" s="1"/>
  <c r="W77" i="6"/>
  <c r="X77" i="6" s="1"/>
  <c r="AC77" i="6"/>
  <c r="AD77" i="6" s="1"/>
  <c r="AC117" i="6"/>
  <c r="AD117" i="6" s="1"/>
  <c r="V117" i="6"/>
  <c r="AE117" i="6" s="1"/>
  <c r="Y117" i="6"/>
  <c r="Z117" i="6" s="1"/>
  <c r="W117" i="6"/>
  <c r="X117" i="6" s="1"/>
  <c r="T117" i="6"/>
  <c r="U117" i="6" s="1"/>
  <c r="AC149" i="6"/>
  <c r="AD149" i="6" s="1"/>
  <c r="Y149" i="6"/>
  <c r="Z149" i="6" s="1"/>
  <c r="V149" i="6"/>
  <c r="AE149" i="6" s="1"/>
  <c r="W149" i="6"/>
  <c r="X149" i="6" s="1"/>
  <c r="T149" i="6"/>
  <c r="U149" i="6" s="1"/>
  <c r="V221" i="6"/>
  <c r="AE221" i="6" s="1"/>
  <c r="Y221" i="6"/>
  <c r="Z221" i="6" s="1"/>
  <c r="AC221" i="6"/>
  <c r="AD221" i="6" s="1"/>
  <c r="W221" i="6"/>
  <c r="X221" i="6" s="1"/>
  <c r="AC253" i="6"/>
  <c r="AD253" i="6" s="1"/>
  <c r="W253" i="6"/>
  <c r="X253" i="6" s="1"/>
  <c r="Y253" i="6"/>
  <c r="Z253" i="6" s="1"/>
  <c r="T253" i="6"/>
  <c r="U253" i="6" s="1"/>
  <c r="V253" i="6"/>
  <c r="AE253" i="6" s="1"/>
  <c r="V285" i="6"/>
  <c r="AE285" i="6" s="1"/>
  <c r="W285" i="6"/>
  <c r="X285" i="6" s="1"/>
  <c r="AC285" i="6"/>
  <c r="AD285" i="6" s="1"/>
  <c r="Y285" i="6"/>
  <c r="Z285" i="6" s="1"/>
  <c r="W317" i="6"/>
  <c r="X317" i="6" s="1"/>
  <c r="Y317" i="6"/>
  <c r="Z317" i="6" s="1"/>
  <c r="T317" i="6"/>
  <c r="U317" i="6" s="1"/>
  <c r="V317" i="6"/>
  <c r="AE317" i="6" s="1"/>
  <c r="AC317" i="6"/>
  <c r="AD317" i="6" s="1"/>
  <c r="V349" i="6"/>
  <c r="AE349" i="6" s="1"/>
  <c r="T349" i="6"/>
  <c r="U349" i="6" s="1"/>
  <c r="W349" i="6"/>
  <c r="X349" i="6" s="1"/>
  <c r="Y349" i="6"/>
  <c r="Z349" i="6" s="1"/>
  <c r="W381" i="6"/>
  <c r="X381" i="6" s="1"/>
  <c r="T381" i="6"/>
  <c r="U381" i="6" s="1"/>
  <c r="AC381" i="6"/>
  <c r="AD381" i="6" s="1"/>
  <c r="V413" i="6"/>
  <c r="AE413" i="6" s="1"/>
  <c r="T413" i="6"/>
  <c r="U413" i="6" s="1"/>
  <c r="W413" i="6"/>
  <c r="X413" i="6" s="1"/>
  <c r="Y413" i="6"/>
  <c r="Z413" i="6" s="1"/>
  <c r="T445" i="6"/>
  <c r="U445" i="6" s="1"/>
  <c r="AC445" i="6"/>
  <c r="AD445" i="6" s="1"/>
  <c r="V445" i="6"/>
  <c r="AE445" i="6" s="1"/>
  <c r="W445" i="6"/>
  <c r="X445" i="6" s="1"/>
  <c r="Y445" i="6"/>
  <c r="Z445" i="6" s="1"/>
  <c r="AC477" i="6"/>
  <c r="AD477" i="6" s="1"/>
  <c r="Y477" i="6"/>
  <c r="Z477" i="6" s="1"/>
  <c r="V477" i="6"/>
  <c r="AE477" i="6" s="1"/>
  <c r="AC509" i="6"/>
  <c r="AD509" i="6" s="1"/>
  <c r="T509" i="6"/>
  <c r="U509" i="6" s="1"/>
  <c r="Y509" i="6"/>
  <c r="Z509" i="6" s="1"/>
  <c r="W509" i="6"/>
  <c r="X509" i="6" s="1"/>
  <c r="Y541" i="6"/>
  <c r="Z541" i="6" s="1"/>
  <c r="T541" i="6"/>
  <c r="U541" i="6" s="1"/>
  <c r="AC541" i="6"/>
  <c r="AD541" i="6" s="1"/>
  <c r="V541" i="6"/>
  <c r="AE541" i="6" s="1"/>
  <c r="W541" i="6"/>
  <c r="X541" i="6" s="1"/>
  <c r="AC573" i="6"/>
  <c r="AD573" i="6" s="1"/>
  <c r="T573" i="6"/>
  <c r="U573" i="6" s="1"/>
  <c r="Y573" i="6"/>
  <c r="Z573" i="6" s="1"/>
  <c r="V573" i="6"/>
  <c r="AE573" i="6" s="1"/>
  <c r="T613" i="6"/>
  <c r="U613" i="6" s="1"/>
  <c r="AC613" i="6"/>
  <c r="AD613" i="6" s="1"/>
  <c r="V613" i="6"/>
  <c r="AE613" i="6" s="1"/>
  <c r="Y613" i="6"/>
  <c r="Z613" i="6" s="1"/>
  <c r="AC653" i="6"/>
  <c r="AD653" i="6" s="1"/>
  <c r="V653" i="6"/>
  <c r="AE653" i="6" s="1"/>
  <c r="W653" i="6"/>
  <c r="X653" i="6" s="1"/>
  <c r="Y653" i="6"/>
  <c r="Z653" i="6" s="1"/>
  <c r="T653" i="6"/>
  <c r="U653" i="6" s="1"/>
  <c r="T685" i="6"/>
  <c r="U685" i="6" s="1"/>
  <c r="AC685" i="6"/>
  <c r="AD685" i="6" s="1"/>
  <c r="W685" i="6"/>
  <c r="X685" i="6" s="1"/>
  <c r="V685" i="6"/>
  <c r="AE685" i="6" s="1"/>
  <c r="Y685" i="6"/>
  <c r="V717" i="6"/>
  <c r="AE717" i="6" s="1"/>
  <c r="AC717" i="6"/>
  <c r="AD717" i="6" s="1"/>
  <c r="W717" i="6"/>
  <c r="X717" i="6" s="1"/>
  <c r="Y717" i="6"/>
  <c r="Z717" i="6" s="1"/>
  <c r="T717" i="6"/>
  <c r="U717" i="6" s="1"/>
  <c r="V749" i="6"/>
  <c r="AE749" i="6" s="1"/>
  <c r="Y749" i="6"/>
  <c r="Z749" i="6" s="1"/>
  <c r="AC749" i="6"/>
  <c r="AD749" i="6" s="1"/>
  <c r="T749" i="6"/>
  <c r="U749" i="6" s="1"/>
  <c r="W749" i="6"/>
  <c r="X749" i="6" s="1"/>
  <c r="T789" i="6"/>
  <c r="U789" i="6" s="1"/>
  <c r="V789" i="6"/>
  <c r="AE789" i="6" s="1"/>
  <c r="W789" i="6"/>
  <c r="X789" i="6" s="1"/>
  <c r="AC789" i="6"/>
  <c r="AD789" i="6" s="1"/>
  <c r="Y789" i="6"/>
  <c r="Z789" i="6" s="1"/>
  <c r="T829" i="6"/>
  <c r="U829" i="6" s="1"/>
  <c r="AC829" i="6"/>
  <c r="AD829" i="6" s="1"/>
  <c r="W829" i="6"/>
  <c r="X829" i="6" s="1"/>
  <c r="Y829" i="6"/>
  <c r="Z829" i="6" s="1"/>
  <c r="V829" i="6"/>
  <c r="AE829" i="6" s="1"/>
  <c r="V869" i="6"/>
  <c r="AE869" i="6" s="1"/>
  <c r="Y869" i="6"/>
  <c r="Z869" i="6" s="1"/>
  <c r="AC869" i="6"/>
  <c r="AD869" i="6" s="1"/>
  <c r="W869" i="6"/>
  <c r="X869" i="6" s="1"/>
  <c r="T869" i="6"/>
  <c r="U869" i="6" s="1"/>
  <c r="T901" i="6"/>
  <c r="U901" i="6" s="1"/>
  <c r="W901" i="6"/>
  <c r="X901" i="6" s="1"/>
  <c r="Y901" i="6"/>
  <c r="Z901" i="6" s="1"/>
  <c r="V901" i="6"/>
  <c r="AE901" i="6" s="1"/>
  <c r="T933" i="6"/>
  <c r="U933" i="6" s="1"/>
  <c r="W933" i="6"/>
  <c r="X933" i="6" s="1"/>
  <c r="V933" i="6"/>
  <c r="AE933" i="6" s="1"/>
  <c r="AC933" i="6"/>
  <c r="AD933" i="6" s="1"/>
  <c r="Y933" i="6"/>
  <c r="Z933" i="6" s="1"/>
  <c r="V514" i="6"/>
  <c r="AE514" i="6" s="1"/>
  <c r="V731" i="6"/>
  <c r="AE731" i="6" s="1"/>
  <c r="V379" i="6"/>
  <c r="AE379" i="6" s="1"/>
  <c r="V571" i="6"/>
  <c r="AE571" i="6" s="1"/>
  <c r="T571" i="6"/>
  <c r="U571" i="6" s="1"/>
  <c r="AC151" i="6"/>
  <c r="AD151" i="6" s="1"/>
  <c r="G1085" i="6"/>
  <c r="J1085" i="6" s="1"/>
  <c r="V1369" i="6"/>
  <c r="AE1369" i="6" s="1"/>
  <c r="AB942" i="6"/>
  <c r="AB1633" i="6"/>
  <c r="AB896" i="6"/>
  <c r="AB464" i="6"/>
  <c r="AC87" i="6"/>
  <c r="AD87" i="6" s="1"/>
  <c r="AC55" i="6"/>
  <c r="AD55" i="6" s="1"/>
  <c r="Y1722" i="6"/>
  <c r="Z1722" i="6" s="1"/>
  <c r="AC137" i="6"/>
  <c r="AD137" i="6" s="1"/>
  <c r="W566" i="6"/>
  <c r="X566" i="6" s="1"/>
  <c r="AC80" i="6"/>
  <c r="AD80" i="6" s="1"/>
  <c r="T80" i="6"/>
  <c r="U80" i="6" s="1"/>
  <c r="Y80" i="6"/>
  <c r="Z80" i="6" s="1"/>
  <c r="V80" i="6"/>
  <c r="AE80" i="6" s="1"/>
  <c r="AC272" i="6"/>
  <c r="AD272" i="6" s="1"/>
  <c r="Y272" i="6"/>
  <c r="Z272" i="6" s="1"/>
  <c r="T272" i="6"/>
  <c r="U272" i="6" s="1"/>
  <c r="V272" i="6"/>
  <c r="AE272" i="6" s="1"/>
  <c r="Y2017" i="6"/>
  <c r="Z2017" i="6" s="1"/>
  <c r="AC2017" i="6"/>
  <c r="AD2017" i="6" s="1"/>
  <c r="T2017" i="6"/>
  <c r="U2017" i="6" s="1"/>
  <c r="V2017" i="6"/>
  <c r="AE2017" i="6" s="1"/>
  <c r="W2017" i="6"/>
  <c r="X2017" i="6" s="1"/>
  <c r="AC228" i="6"/>
  <c r="AD228" i="6" s="1"/>
  <c r="T228" i="6"/>
  <c r="U228" i="6" s="1"/>
  <c r="V228" i="6"/>
  <c r="AE228" i="6" s="1"/>
  <c r="W228" i="6"/>
  <c r="X228" i="6" s="1"/>
  <c r="Y228" i="6"/>
  <c r="Z228" i="6" s="1"/>
  <c r="AC500" i="6"/>
  <c r="AD500" i="6" s="1"/>
  <c r="T500" i="6"/>
  <c r="U500" i="6" s="1"/>
  <c r="V500" i="6"/>
  <c r="AE500" i="6" s="1"/>
  <c r="W500" i="6"/>
  <c r="X500" i="6" s="1"/>
  <c r="Y500" i="6"/>
  <c r="Z500" i="6" s="1"/>
  <c r="T732" i="6"/>
  <c r="U732" i="6" s="1"/>
  <c r="V732" i="6"/>
  <c r="AE732" i="6" s="1"/>
  <c r="W732" i="6"/>
  <c r="X732" i="6" s="1"/>
  <c r="AC732" i="6"/>
  <c r="AD732" i="6" s="1"/>
  <c r="Y732" i="6"/>
  <c r="Z732" i="6" s="1"/>
  <c r="AC996" i="6"/>
  <c r="AD996" i="6" s="1"/>
  <c r="T996" i="6"/>
  <c r="U996" i="6" s="1"/>
  <c r="V996" i="6"/>
  <c r="AE996" i="6" s="1"/>
  <c r="W996" i="6"/>
  <c r="X996" i="6" s="1"/>
  <c r="AC1220" i="6"/>
  <c r="AD1220" i="6" s="1"/>
  <c r="T1220" i="6"/>
  <c r="U1220" i="6" s="1"/>
  <c r="W1220" i="6"/>
  <c r="X1220" i="6" s="1"/>
  <c r="V1220" i="6"/>
  <c r="AE1220" i="6" s="1"/>
  <c r="Y1220" i="6"/>
  <c r="Z1220" i="6" s="1"/>
  <c r="T1396" i="6"/>
  <c r="U1396" i="6" s="1"/>
  <c r="V1396" i="6"/>
  <c r="AE1396" i="6" s="1"/>
  <c r="AC1396" i="6"/>
  <c r="AD1396" i="6" s="1"/>
  <c r="AC1756" i="6"/>
  <c r="AD1756" i="6" s="1"/>
  <c r="T1756" i="6"/>
  <c r="U1756" i="6" s="1"/>
  <c r="V1756" i="6"/>
  <c r="AE1756" i="6" s="1"/>
  <c r="W1756" i="6"/>
  <c r="X1756" i="6" s="1"/>
  <c r="AC883" i="6"/>
  <c r="AD883" i="6" s="1"/>
  <c r="Y883" i="6"/>
  <c r="Z883" i="6" s="1"/>
  <c r="V883" i="6"/>
  <c r="AE883" i="6" s="1"/>
  <c r="W883" i="6"/>
  <c r="X883" i="6" s="1"/>
  <c r="T883" i="6"/>
  <c r="U883" i="6" s="1"/>
  <c r="AC1899" i="6"/>
  <c r="AD1899" i="6" s="1"/>
  <c r="V1899" i="6"/>
  <c r="AE1899" i="6" s="1"/>
  <c r="W1899" i="6"/>
  <c r="X1899" i="6" s="1"/>
  <c r="Y1899" i="6"/>
  <c r="Z1899" i="6" s="1"/>
  <c r="T1899" i="6"/>
  <c r="U1899" i="6" s="1"/>
  <c r="T670" i="6"/>
  <c r="U670" i="6" s="1"/>
  <c r="Y670" i="6"/>
  <c r="Z670" i="6" s="1"/>
  <c r="AC670" i="6"/>
  <c r="AD670" i="6" s="1"/>
  <c r="V670" i="6"/>
  <c r="AE670" i="6" s="1"/>
  <c r="W670" i="6"/>
  <c r="X670" i="6" s="1"/>
  <c r="T902" i="6"/>
  <c r="U902" i="6" s="1"/>
  <c r="AC902" i="6"/>
  <c r="AD902" i="6" s="1"/>
  <c r="V902" i="6"/>
  <c r="AE902" i="6" s="1"/>
  <c r="W902" i="6"/>
  <c r="X902" i="6" s="1"/>
  <c r="Y902" i="6"/>
  <c r="Z902" i="6" s="1"/>
  <c r="T1150" i="6"/>
  <c r="U1150" i="6" s="1"/>
  <c r="AC1150" i="6"/>
  <c r="AD1150" i="6" s="1"/>
  <c r="V1150" i="6"/>
  <c r="AE1150" i="6" s="1"/>
  <c r="Y1150" i="6"/>
  <c r="Z1150" i="6" s="1"/>
  <c r="W1150" i="6"/>
  <c r="X1150" i="6" s="1"/>
  <c r="AC1454" i="6"/>
  <c r="AD1454" i="6" s="1"/>
  <c r="T1454" i="6"/>
  <c r="U1454" i="6" s="1"/>
  <c r="Y1454" i="6"/>
  <c r="Z1454" i="6" s="1"/>
  <c r="V1454" i="6"/>
  <c r="AE1454" i="6" s="1"/>
  <c r="W1454" i="6"/>
  <c r="X1454" i="6" s="1"/>
  <c r="T1686" i="6"/>
  <c r="U1686" i="6" s="1"/>
  <c r="V1686" i="6"/>
  <c r="AE1686" i="6" s="1"/>
  <c r="W1686" i="6"/>
  <c r="X1686" i="6" s="1"/>
  <c r="Y1686" i="6"/>
  <c r="Z1686" i="6" s="1"/>
  <c r="AC1686" i="6"/>
  <c r="AD1686" i="6" s="1"/>
  <c r="T1950" i="6"/>
  <c r="U1950" i="6" s="1"/>
  <c r="AC1950" i="6"/>
  <c r="AD1950" i="6" s="1"/>
  <c r="V1950" i="6"/>
  <c r="AE1950" i="6" s="1"/>
  <c r="Y1950" i="6"/>
  <c r="Z1950" i="6" s="1"/>
  <c r="AC1194" i="6"/>
  <c r="AD1194" i="6" s="1"/>
  <c r="T1194" i="6"/>
  <c r="U1194" i="6" s="1"/>
  <c r="Y1194" i="6"/>
  <c r="Z1194" i="6" s="1"/>
  <c r="V1194" i="6"/>
  <c r="AE1194" i="6" s="1"/>
  <c r="W1194" i="6"/>
  <c r="X1194" i="6" s="1"/>
  <c r="AC2026" i="6"/>
  <c r="AD2026" i="6" s="1"/>
  <c r="T2026" i="6"/>
  <c r="U2026" i="6" s="1"/>
  <c r="V2026" i="6"/>
  <c r="AE2026" i="6" s="1"/>
  <c r="Y2026" i="6"/>
  <c r="Z2026" i="6" s="1"/>
  <c r="W2026" i="6"/>
  <c r="X2026" i="6" s="1"/>
  <c r="T1851" i="6"/>
  <c r="U1851" i="6" s="1"/>
  <c r="V1851" i="6"/>
  <c r="AE1851" i="6" s="1"/>
  <c r="W1851" i="6"/>
  <c r="X1851" i="6" s="1"/>
  <c r="AC1851" i="6"/>
  <c r="AD1851" i="6" s="1"/>
  <c r="AC432" i="6"/>
  <c r="AD432" i="6" s="1"/>
  <c r="T432" i="6"/>
  <c r="U432" i="6" s="1"/>
  <c r="Y432" i="6"/>
  <c r="Z432" i="6" s="1"/>
  <c r="V432" i="6"/>
  <c r="AE432" i="6" s="1"/>
  <c r="W432" i="6"/>
  <c r="X432" i="6" s="1"/>
  <c r="AC592" i="6"/>
  <c r="AD592" i="6" s="1"/>
  <c r="V592" i="6"/>
  <c r="AE592" i="6" s="1"/>
  <c r="W592" i="6"/>
  <c r="X592" i="6" s="1"/>
  <c r="Y592" i="6"/>
  <c r="Z592" i="6" s="1"/>
  <c r="AC792" i="6"/>
  <c r="AD792" i="6" s="1"/>
  <c r="T792" i="6"/>
  <c r="U792" i="6" s="1"/>
  <c r="V792" i="6"/>
  <c r="AE792" i="6" s="1"/>
  <c r="W792" i="6"/>
  <c r="X792" i="6" s="1"/>
  <c r="Y792" i="6"/>
  <c r="Z792" i="6" s="1"/>
  <c r="AC960" i="6"/>
  <c r="AD960" i="6" s="1"/>
  <c r="T960" i="6"/>
  <c r="U960" i="6" s="1"/>
  <c r="V960" i="6"/>
  <c r="AE960" i="6" s="1"/>
  <c r="W960" i="6"/>
  <c r="X960" i="6" s="1"/>
  <c r="T1120" i="6"/>
  <c r="U1120" i="6" s="1"/>
  <c r="V1120" i="6"/>
  <c r="AE1120" i="6" s="1"/>
  <c r="W1120" i="6"/>
  <c r="X1120" i="6" s="1"/>
  <c r="Y1120" i="6"/>
  <c r="Z1120" i="6" s="1"/>
  <c r="AC1120" i="6"/>
  <c r="AD1120" i="6" s="1"/>
  <c r="AC1336" i="6"/>
  <c r="AD1336" i="6" s="1"/>
  <c r="T1336" i="6"/>
  <c r="U1336" i="6" s="1"/>
  <c r="W1336" i="6"/>
  <c r="X1336" i="6" s="1"/>
  <c r="Y1336" i="6"/>
  <c r="Z1336" i="6" s="1"/>
  <c r="V1336" i="6"/>
  <c r="AE1336" i="6" s="1"/>
  <c r="AC1504" i="6"/>
  <c r="AD1504" i="6" s="1"/>
  <c r="T1504" i="6"/>
  <c r="U1504" i="6" s="1"/>
  <c r="W1504" i="6"/>
  <c r="X1504" i="6" s="1"/>
  <c r="Y1504" i="6"/>
  <c r="Z1504" i="6" s="1"/>
  <c r="V1504" i="6"/>
  <c r="AE1504" i="6" s="1"/>
  <c r="AC1680" i="6"/>
  <c r="AD1680" i="6" s="1"/>
  <c r="Y1680" i="6"/>
  <c r="Z1680" i="6" s="1"/>
  <c r="V1680" i="6"/>
  <c r="AE1680" i="6" s="1"/>
  <c r="W1680" i="6"/>
  <c r="X1680" i="6" s="1"/>
  <c r="T1680" i="6"/>
  <c r="U1680" i="6" s="1"/>
  <c r="T1920" i="6"/>
  <c r="U1920" i="6" s="1"/>
  <c r="Y1920" i="6"/>
  <c r="Z1920" i="6" s="1"/>
  <c r="W1920" i="6"/>
  <c r="X1920" i="6" s="1"/>
  <c r="V1920" i="6"/>
  <c r="AE1920" i="6" s="1"/>
  <c r="AC1920" i="6"/>
  <c r="AD1920" i="6" s="1"/>
  <c r="AC377" i="6"/>
  <c r="AD377" i="6" s="1"/>
  <c r="T377" i="6"/>
  <c r="U377" i="6" s="1"/>
  <c r="V377" i="6"/>
  <c r="AE377" i="6" s="1"/>
  <c r="W377" i="6"/>
  <c r="X377" i="6" s="1"/>
  <c r="Y377" i="6"/>
  <c r="Z377" i="6" s="1"/>
  <c r="T505" i="6"/>
  <c r="U505" i="6" s="1"/>
  <c r="V505" i="6"/>
  <c r="AE505" i="6" s="1"/>
  <c r="AC505" i="6"/>
  <c r="AD505" i="6" s="1"/>
  <c r="Y505" i="6"/>
  <c r="Z505" i="6" s="1"/>
  <c r="W505" i="6"/>
  <c r="X505" i="6" s="1"/>
  <c r="W705" i="6"/>
  <c r="T705" i="6"/>
  <c r="U705" i="6" s="1"/>
  <c r="V705" i="6"/>
  <c r="AE705" i="6" s="1"/>
  <c r="Y705" i="6"/>
  <c r="Z705" i="6" s="1"/>
  <c r="T873" i="6"/>
  <c r="U873" i="6" s="1"/>
  <c r="V873" i="6"/>
  <c r="AE873" i="6" s="1"/>
  <c r="Y873" i="6"/>
  <c r="Z873" i="6" s="1"/>
  <c r="AC873" i="6"/>
  <c r="AD873" i="6" s="1"/>
  <c r="T1009" i="6"/>
  <c r="U1009" i="6" s="1"/>
  <c r="AC1009" i="6"/>
  <c r="AD1009" i="6" s="1"/>
  <c r="V1009" i="6"/>
  <c r="AE1009" i="6" s="1"/>
  <c r="Y1009" i="6"/>
  <c r="Z1009" i="6" s="1"/>
  <c r="W1009" i="6"/>
  <c r="X1009" i="6" s="1"/>
  <c r="AC1305" i="6"/>
  <c r="AD1305" i="6" s="1"/>
  <c r="T1305" i="6"/>
  <c r="U1305" i="6" s="1"/>
  <c r="V1305" i="6"/>
  <c r="AE1305" i="6" s="1"/>
  <c r="Y1305" i="6"/>
  <c r="Z1305" i="6" s="1"/>
  <c r="AB598" i="6"/>
  <c r="AB1851" i="6"/>
  <c r="AB2017" i="6"/>
  <c r="AB792" i="6"/>
  <c r="G1162" i="6"/>
  <c r="J1162" i="6" s="1"/>
  <c r="Y174" i="6"/>
  <c r="Z174" i="6" s="1"/>
  <c r="Y1192" i="6"/>
  <c r="Z1192" i="6" s="1"/>
  <c r="Y1513" i="6"/>
  <c r="Z1513" i="6" s="1"/>
  <c r="Y960" i="6"/>
  <c r="Z960" i="6" s="1"/>
  <c r="W1305" i="6"/>
  <c r="X1305" i="6" s="1"/>
  <c r="W1524" i="6"/>
  <c r="X1524" i="6" s="1"/>
  <c r="T1266" i="6"/>
  <c r="U1266" i="6" s="1"/>
  <c r="AC705" i="6"/>
  <c r="AD705" i="6" s="1"/>
  <c r="T38" i="6"/>
  <c r="U38" i="6" s="1"/>
  <c r="AC38" i="6"/>
  <c r="AD38" i="6" s="1"/>
  <c r="V38" i="6"/>
  <c r="AE38" i="6" s="1"/>
  <c r="W38" i="6"/>
  <c r="X38" i="6" s="1"/>
  <c r="Y38" i="6"/>
  <c r="Z38" i="6" s="1"/>
  <c r="AC206" i="6"/>
  <c r="AD206" i="6" s="1"/>
  <c r="T206" i="6"/>
  <c r="U206" i="6" s="1"/>
  <c r="V206" i="6"/>
  <c r="AE206" i="6" s="1"/>
  <c r="Y206" i="6"/>
  <c r="Z206" i="6" s="1"/>
  <c r="T382" i="6"/>
  <c r="U382" i="6" s="1"/>
  <c r="AC382" i="6"/>
  <c r="AD382" i="6" s="1"/>
  <c r="Y382" i="6"/>
  <c r="Z382" i="6" s="1"/>
  <c r="V382" i="6"/>
  <c r="AE382" i="6" s="1"/>
  <c r="W382" i="6"/>
  <c r="X382" i="6" s="1"/>
  <c r="AC112" i="6"/>
  <c r="AD112" i="6" s="1"/>
  <c r="W112" i="6"/>
  <c r="X112" i="6" s="1"/>
  <c r="V112" i="6"/>
  <c r="AE112" i="6" s="1"/>
  <c r="T112" i="6"/>
  <c r="U112" i="6" s="1"/>
  <c r="Y112" i="6"/>
  <c r="Z112" i="6" s="1"/>
  <c r="AC36" i="6"/>
  <c r="AD36" i="6" s="1"/>
  <c r="T36" i="6"/>
  <c r="U36" i="6" s="1"/>
  <c r="V36" i="6"/>
  <c r="AE36" i="6" s="1"/>
  <c r="W36" i="6"/>
  <c r="X36" i="6" s="1"/>
  <c r="Y36" i="6"/>
  <c r="Z36" i="6" s="1"/>
  <c r="AC260" i="6"/>
  <c r="AD260" i="6" s="1"/>
  <c r="W260" i="6"/>
  <c r="X260" i="6" s="1"/>
  <c r="V260" i="6"/>
  <c r="AE260" i="6" s="1"/>
  <c r="T260" i="6"/>
  <c r="U260" i="6" s="1"/>
  <c r="Y260" i="6"/>
  <c r="Z260" i="6" s="1"/>
  <c r="AC396" i="6"/>
  <c r="AD396" i="6" s="1"/>
  <c r="T396" i="6"/>
  <c r="U396" i="6" s="1"/>
  <c r="Y396" i="6"/>
  <c r="Z396" i="6" s="1"/>
  <c r="W396" i="6"/>
  <c r="X396" i="6" s="1"/>
  <c r="AC596" i="6"/>
  <c r="AD596" i="6" s="1"/>
  <c r="V596" i="6"/>
  <c r="AE596" i="6" s="1"/>
  <c r="W596" i="6"/>
  <c r="X596" i="6" s="1"/>
  <c r="T596" i="6"/>
  <c r="U596" i="6" s="1"/>
  <c r="Y596" i="6"/>
  <c r="Z596" i="6" s="1"/>
  <c r="AC804" i="6"/>
  <c r="AD804" i="6" s="1"/>
  <c r="T804" i="6"/>
  <c r="U804" i="6" s="1"/>
  <c r="V804" i="6"/>
  <c r="AE804" i="6" s="1"/>
  <c r="W804" i="6"/>
  <c r="X804" i="6" s="1"/>
  <c r="Y804" i="6"/>
  <c r="Z804" i="6" s="1"/>
  <c r="AC964" i="6"/>
  <c r="AD964" i="6" s="1"/>
  <c r="T964" i="6"/>
  <c r="U964" i="6" s="1"/>
  <c r="Y964" i="6"/>
  <c r="Z964" i="6" s="1"/>
  <c r="V964" i="6"/>
  <c r="AE964" i="6" s="1"/>
  <c r="AC1092" i="6"/>
  <c r="AD1092" i="6" s="1"/>
  <c r="T1092" i="6"/>
  <c r="U1092" i="6" s="1"/>
  <c r="V1092" i="6"/>
  <c r="AE1092" i="6" s="1"/>
  <c r="W1092" i="6"/>
  <c r="X1092" i="6" s="1"/>
  <c r="Y1092" i="6"/>
  <c r="Z1092" i="6" s="1"/>
  <c r="AC1316" i="6"/>
  <c r="AD1316" i="6" s="1"/>
  <c r="Y1316" i="6"/>
  <c r="Z1316" i="6" s="1"/>
  <c r="W1316" i="6"/>
  <c r="X1316" i="6" s="1"/>
  <c r="T1316" i="6"/>
  <c r="U1316" i="6" s="1"/>
  <c r="V1316" i="6"/>
  <c r="AE1316" i="6" s="1"/>
  <c r="AC1588" i="6"/>
  <c r="AD1588" i="6" s="1"/>
  <c r="W1588" i="6"/>
  <c r="X1588" i="6" s="1"/>
  <c r="Y1588" i="6"/>
  <c r="Z1588" i="6" s="1"/>
  <c r="T1588" i="6"/>
  <c r="U1588" i="6" s="1"/>
  <c r="V1588" i="6"/>
  <c r="AE1588" i="6" s="1"/>
  <c r="AC1716" i="6"/>
  <c r="AD1716" i="6" s="1"/>
  <c r="T1716" i="6"/>
  <c r="U1716" i="6" s="1"/>
  <c r="V1716" i="6"/>
  <c r="AE1716" i="6" s="1"/>
  <c r="W1716" i="6"/>
  <c r="X1716" i="6" s="1"/>
  <c r="Y1716" i="6"/>
  <c r="Z1716" i="6" s="1"/>
  <c r="AC1964" i="6"/>
  <c r="AD1964" i="6" s="1"/>
  <c r="T1964" i="6"/>
  <c r="U1964" i="6" s="1"/>
  <c r="W1964" i="6"/>
  <c r="X1964" i="6" s="1"/>
  <c r="V1964" i="6"/>
  <c r="AE1964" i="6" s="1"/>
  <c r="Y1964" i="6"/>
  <c r="Z1964" i="6" s="1"/>
  <c r="V1539" i="6"/>
  <c r="AE1539" i="6" s="1"/>
  <c r="Y1539" i="6"/>
  <c r="Z1539" i="6" s="1"/>
  <c r="T1539" i="6"/>
  <c r="U1539" i="6" s="1"/>
  <c r="AC1539" i="6"/>
  <c r="AD1539" i="6" s="1"/>
  <c r="AC1633" i="6"/>
  <c r="AD1633" i="6" s="1"/>
  <c r="W1633" i="6"/>
  <c r="X1633" i="6" s="1"/>
  <c r="V1633" i="6"/>
  <c r="AE1633" i="6" s="1"/>
  <c r="Y1633" i="6"/>
  <c r="Z1633" i="6" s="1"/>
  <c r="T734" i="6"/>
  <c r="U734" i="6" s="1"/>
  <c r="AC734" i="6"/>
  <c r="AD734" i="6" s="1"/>
  <c r="W734" i="6"/>
  <c r="X734" i="6" s="1"/>
  <c r="Y734" i="6"/>
  <c r="Z734" i="6" s="1"/>
  <c r="V734" i="6"/>
  <c r="AE734" i="6" s="1"/>
  <c r="AC870" i="6"/>
  <c r="AD870" i="6" s="1"/>
  <c r="W870" i="6"/>
  <c r="X870" i="6" s="1"/>
  <c r="Y870" i="6"/>
  <c r="Z870" i="6" s="1"/>
  <c r="V870" i="6"/>
  <c r="AE870" i="6" s="1"/>
  <c r="T870" i="6"/>
  <c r="U870" i="6" s="1"/>
  <c r="AC1078" i="6"/>
  <c r="AD1078" i="6" s="1"/>
  <c r="Y1078" i="6"/>
  <c r="Z1078" i="6" s="1"/>
  <c r="T1078" i="6"/>
  <c r="U1078" i="6" s="1"/>
  <c r="W1078" i="6"/>
  <c r="X1078" i="6" s="1"/>
  <c r="V1078" i="6"/>
  <c r="AE1078" i="6" s="1"/>
  <c r="AC1238" i="6"/>
  <c r="AD1238" i="6" s="1"/>
  <c r="T1238" i="6"/>
  <c r="U1238" i="6" s="1"/>
  <c r="Y1238" i="6"/>
  <c r="Z1238" i="6" s="1"/>
  <c r="W1238" i="6"/>
  <c r="X1238" i="6" s="1"/>
  <c r="V1238" i="6"/>
  <c r="AE1238" i="6" s="1"/>
  <c r="T1382" i="6"/>
  <c r="U1382" i="6" s="1"/>
  <c r="W1382" i="6"/>
  <c r="X1382" i="6" s="1"/>
  <c r="V1382" i="6"/>
  <c r="AE1382" i="6" s="1"/>
  <c r="AC1382" i="6"/>
  <c r="AD1382" i="6" s="1"/>
  <c r="AC1574" i="6"/>
  <c r="AD1574" i="6" s="1"/>
  <c r="T1574" i="6"/>
  <c r="U1574" i="6" s="1"/>
  <c r="V1574" i="6"/>
  <c r="AE1574" i="6" s="1"/>
  <c r="W1574" i="6"/>
  <c r="X1574" i="6" s="1"/>
  <c r="AC1750" i="6"/>
  <c r="AD1750" i="6" s="1"/>
  <c r="Y1750" i="6"/>
  <c r="Z1750" i="6" s="1"/>
  <c r="T1750" i="6"/>
  <c r="U1750" i="6" s="1"/>
  <c r="V1750" i="6"/>
  <c r="AE1750" i="6" s="1"/>
  <c r="W1750" i="6"/>
  <c r="X1750" i="6" s="1"/>
  <c r="T1838" i="6"/>
  <c r="U1838" i="6" s="1"/>
  <c r="AC1838" i="6"/>
  <c r="AD1838" i="6" s="1"/>
  <c r="V1838" i="6"/>
  <c r="AE1838" i="6" s="1"/>
  <c r="Y1838" i="6"/>
  <c r="Z1838" i="6" s="1"/>
  <c r="W1838" i="6"/>
  <c r="X1838" i="6" s="1"/>
  <c r="AC738" i="6"/>
  <c r="AD738" i="6" s="1"/>
  <c r="T738" i="6"/>
  <c r="U738" i="6" s="1"/>
  <c r="Y738" i="6"/>
  <c r="Z738" i="6" s="1"/>
  <c r="AC1682" i="6"/>
  <c r="AD1682" i="6" s="1"/>
  <c r="T1682" i="6"/>
  <c r="U1682" i="6" s="1"/>
  <c r="W1682" i="6"/>
  <c r="X1682" i="6" s="1"/>
  <c r="V1682" i="6"/>
  <c r="AE1682" i="6" s="1"/>
  <c r="T1035" i="6"/>
  <c r="U1035" i="6" s="1"/>
  <c r="V1035" i="6"/>
  <c r="AE1035" i="6" s="1"/>
  <c r="W1035" i="6"/>
  <c r="X1035" i="6" s="1"/>
  <c r="AC1035" i="6"/>
  <c r="AD1035" i="6" s="1"/>
  <c r="AC368" i="6"/>
  <c r="AD368" i="6" s="1"/>
  <c r="V368" i="6"/>
  <c r="AE368" i="6" s="1"/>
  <c r="T368" i="6"/>
  <c r="U368" i="6" s="1"/>
  <c r="Y368" i="6"/>
  <c r="Z368" i="6" s="1"/>
  <c r="AC496" i="6"/>
  <c r="AD496" i="6" s="1"/>
  <c r="V496" i="6"/>
  <c r="AE496" i="6" s="1"/>
  <c r="W496" i="6"/>
  <c r="X496" i="6" s="1"/>
  <c r="Y496" i="6"/>
  <c r="Z496" i="6" s="1"/>
  <c r="T624" i="6"/>
  <c r="U624" i="6" s="1"/>
  <c r="AC624" i="6"/>
  <c r="AD624" i="6" s="1"/>
  <c r="W624" i="6"/>
  <c r="X624" i="6" s="1"/>
  <c r="V624" i="6"/>
  <c r="AE624" i="6" s="1"/>
  <c r="Y624" i="6"/>
  <c r="Z624" i="6" s="1"/>
  <c r="AC760" i="6"/>
  <c r="AD760" i="6" s="1"/>
  <c r="T760" i="6"/>
  <c r="U760" i="6" s="1"/>
  <c r="V760" i="6"/>
  <c r="AE760" i="6" s="1"/>
  <c r="W760" i="6"/>
  <c r="X760" i="6" s="1"/>
  <c r="Y760" i="6"/>
  <c r="Z760" i="6" s="1"/>
  <c r="V928" i="6"/>
  <c r="AE928" i="6" s="1"/>
  <c r="T928" i="6"/>
  <c r="U928" i="6" s="1"/>
  <c r="AC928" i="6"/>
  <c r="AD928" i="6" s="1"/>
  <c r="W928" i="6"/>
  <c r="X928" i="6" s="1"/>
  <c r="Y928" i="6"/>
  <c r="Z928" i="6" s="1"/>
  <c r="V1024" i="6"/>
  <c r="AE1024" i="6" s="1"/>
  <c r="T1024" i="6"/>
  <c r="U1024" i="6" s="1"/>
  <c r="Y1024" i="6"/>
  <c r="Z1024" i="6" s="1"/>
  <c r="AC1024" i="6"/>
  <c r="AD1024" i="6" s="1"/>
  <c r="W1024" i="6"/>
  <c r="X1024" i="6" s="1"/>
  <c r="AC1152" i="6"/>
  <c r="AD1152" i="6" s="1"/>
  <c r="Y1152" i="6"/>
  <c r="Z1152" i="6" s="1"/>
  <c r="T1152" i="6"/>
  <c r="U1152" i="6" s="1"/>
  <c r="V1152" i="6"/>
  <c r="AE1152" i="6" s="1"/>
  <c r="W1152" i="6"/>
  <c r="X1152" i="6" s="1"/>
  <c r="T1304" i="6"/>
  <c r="U1304" i="6" s="1"/>
  <c r="Y1304" i="6"/>
  <c r="Z1304" i="6" s="1"/>
  <c r="V1304" i="6"/>
  <c r="AE1304" i="6" s="1"/>
  <c r="W1304" i="6"/>
  <c r="X1304" i="6" s="1"/>
  <c r="AC1304" i="6"/>
  <c r="AD1304" i="6" s="1"/>
  <c r="AC1440" i="6"/>
  <c r="AD1440" i="6" s="1"/>
  <c r="V1440" i="6"/>
  <c r="AE1440" i="6" s="1"/>
  <c r="Y1440" i="6"/>
  <c r="Z1440" i="6" s="1"/>
  <c r="T1440" i="6"/>
  <c r="U1440" i="6" s="1"/>
  <c r="W1440" i="6"/>
  <c r="X1440" i="6" s="1"/>
  <c r="AC1544" i="6"/>
  <c r="AD1544" i="6" s="1"/>
  <c r="W1544" i="6"/>
  <c r="X1544" i="6" s="1"/>
  <c r="T1544" i="6"/>
  <c r="U1544" i="6" s="1"/>
  <c r="V1544" i="6"/>
  <c r="AE1544" i="6" s="1"/>
  <c r="AC1720" i="6"/>
  <c r="AD1720" i="6" s="1"/>
  <c r="Y1720" i="6"/>
  <c r="Z1720" i="6" s="1"/>
  <c r="V1720" i="6"/>
  <c r="AE1720" i="6" s="1"/>
  <c r="W1720" i="6"/>
  <c r="X1720" i="6" s="1"/>
  <c r="AC1792" i="6"/>
  <c r="AD1792" i="6" s="1"/>
  <c r="T1792" i="6"/>
  <c r="U1792" i="6" s="1"/>
  <c r="W1792" i="6"/>
  <c r="X1792" i="6" s="1"/>
  <c r="V1792" i="6"/>
  <c r="AE1792" i="6" s="1"/>
  <c r="Y1792" i="6"/>
  <c r="Z1792" i="6" s="1"/>
  <c r="T1976" i="6"/>
  <c r="U1976" i="6" s="1"/>
  <c r="V1976" i="6"/>
  <c r="AE1976" i="6" s="1"/>
  <c r="AC1976" i="6"/>
  <c r="AD1976" i="6" s="1"/>
  <c r="W1976" i="6"/>
  <c r="X1976" i="6" s="1"/>
  <c r="Y1976" i="6"/>
  <c r="Z1976" i="6" s="1"/>
  <c r="AC2032" i="6"/>
  <c r="AD2032" i="6" s="1"/>
  <c r="T2032" i="6"/>
  <c r="U2032" i="6" s="1"/>
  <c r="V2032" i="6"/>
  <c r="AE2032" i="6" s="1"/>
  <c r="W2032" i="6"/>
  <c r="X2032" i="6" s="1"/>
  <c r="T409" i="6"/>
  <c r="U409" i="6" s="1"/>
  <c r="V409" i="6"/>
  <c r="AE409" i="6" s="1"/>
  <c r="AC409" i="6"/>
  <c r="AD409" i="6" s="1"/>
  <c r="Y409" i="6"/>
  <c r="Z409" i="6" s="1"/>
  <c r="W409" i="6"/>
  <c r="X409" i="6" s="1"/>
  <c r="AC673" i="6"/>
  <c r="AD673" i="6" s="1"/>
  <c r="Y673" i="6"/>
  <c r="Z673" i="6" s="1"/>
  <c r="W673" i="6"/>
  <c r="X673" i="6" s="1"/>
  <c r="T673" i="6"/>
  <c r="U673" i="6" s="1"/>
  <c r="V673" i="6"/>
  <c r="AE673" i="6" s="1"/>
  <c r="T777" i="6"/>
  <c r="U777" i="6" s="1"/>
  <c r="AC777" i="6"/>
  <c r="AD777" i="6" s="1"/>
  <c r="V777" i="6"/>
  <c r="AE777" i="6" s="1"/>
  <c r="W777" i="6"/>
  <c r="X777" i="6" s="1"/>
  <c r="AC905" i="6"/>
  <c r="AD905" i="6" s="1"/>
  <c r="T905" i="6"/>
  <c r="U905" i="6" s="1"/>
  <c r="V905" i="6"/>
  <c r="AE905" i="6" s="1"/>
  <c r="W905" i="6"/>
  <c r="X905" i="6" s="1"/>
  <c r="Y905" i="6"/>
  <c r="Z905" i="6" s="1"/>
  <c r="T1041" i="6"/>
  <c r="U1041" i="6" s="1"/>
  <c r="AC1041" i="6"/>
  <c r="AD1041" i="6" s="1"/>
  <c r="W1041" i="6"/>
  <c r="X1041" i="6" s="1"/>
  <c r="Y1041" i="6"/>
  <c r="Z1041" i="6" s="1"/>
  <c r="V1041" i="6"/>
  <c r="AE1041" i="6" s="1"/>
  <c r="T1105" i="6"/>
  <c r="U1105" i="6" s="1"/>
  <c r="Y1105" i="6"/>
  <c r="Z1105" i="6" s="1"/>
  <c r="V1105" i="6"/>
  <c r="AE1105" i="6" s="1"/>
  <c r="W1105" i="6"/>
  <c r="X1105" i="6" s="1"/>
  <c r="AC1105" i="6"/>
  <c r="AD1105" i="6" s="1"/>
  <c r="AC1265" i="6"/>
  <c r="AD1265" i="6" s="1"/>
  <c r="T1265" i="6"/>
  <c r="U1265" i="6" s="1"/>
  <c r="V1265" i="6"/>
  <c r="AE1265" i="6" s="1"/>
  <c r="W1265" i="6"/>
  <c r="X1265" i="6" s="1"/>
  <c r="AC1433" i="6"/>
  <c r="AD1433" i="6" s="1"/>
  <c r="V1433" i="6"/>
  <c r="AE1433" i="6" s="1"/>
  <c r="T1433" i="6"/>
  <c r="U1433" i="6" s="1"/>
  <c r="W1433" i="6"/>
  <c r="AC1737" i="6"/>
  <c r="AD1737" i="6" s="1"/>
  <c r="T1737" i="6"/>
  <c r="U1737" i="6" s="1"/>
  <c r="W1737" i="6"/>
  <c r="X1737" i="6" s="1"/>
  <c r="Y1737" i="6"/>
  <c r="Z1737" i="6" s="1"/>
  <c r="V1737" i="6"/>
  <c r="AE1737" i="6" s="1"/>
  <c r="AC1769" i="6"/>
  <c r="AD1769" i="6" s="1"/>
  <c r="W1769" i="6"/>
  <c r="X1769" i="6" s="1"/>
  <c r="T1769" i="6"/>
  <c r="U1769" i="6" s="1"/>
  <c r="V1769" i="6"/>
  <c r="AE1769" i="6" s="1"/>
  <c r="T1817" i="6"/>
  <c r="U1817" i="6" s="1"/>
  <c r="AC1817" i="6"/>
  <c r="AD1817" i="6" s="1"/>
  <c r="V1817" i="6"/>
  <c r="AE1817" i="6" s="1"/>
  <c r="Y1817" i="6"/>
  <c r="Z1817" i="6" s="1"/>
  <c r="W1817" i="6"/>
  <c r="X1817" i="6" s="1"/>
  <c r="AC1857" i="6"/>
  <c r="AD1857" i="6" s="1"/>
  <c r="T1857" i="6"/>
  <c r="U1857" i="6" s="1"/>
  <c r="V1857" i="6"/>
  <c r="AE1857" i="6" s="1"/>
  <c r="Y1857" i="6"/>
  <c r="Z1857" i="6" s="1"/>
  <c r="W1857" i="6"/>
  <c r="X1857" i="6" s="1"/>
  <c r="T1889" i="6"/>
  <c r="U1889" i="6" s="1"/>
  <c r="AC1889" i="6"/>
  <c r="AD1889" i="6" s="1"/>
  <c r="W1889" i="6"/>
  <c r="X1889" i="6" s="1"/>
  <c r="V1889" i="6"/>
  <c r="AE1889" i="6" s="1"/>
  <c r="Y1889" i="6"/>
  <c r="Z1889" i="6" s="1"/>
  <c r="AC1929" i="6"/>
  <c r="AD1929" i="6" s="1"/>
  <c r="T1929" i="6"/>
  <c r="U1929" i="6" s="1"/>
  <c r="W1929" i="6"/>
  <c r="X1929" i="6" s="1"/>
  <c r="Y1929" i="6"/>
  <c r="Z1929" i="6" s="1"/>
  <c r="V1929" i="6"/>
  <c r="AE1929" i="6" s="1"/>
  <c r="AC2001" i="6"/>
  <c r="AD2001" i="6" s="1"/>
  <c r="V2001" i="6"/>
  <c r="AE2001" i="6" s="1"/>
  <c r="W2001" i="6"/>
  <c r="AB1440" i="6"/>
  <c r="AB1504" i="6"/>
  <c r="AB1686" i="6"/>
  <c r="AB738" i="6"/>
  <c r="AB1870" i="6"/>
  <c r="AB2022" i="6"/>
  <c r="AB873" i="6"/>
  <c r="AB1092" i="6"/>
  <c r="AB272" i="6"/>
  <c r="Y1035" i="6"/>
  <c r="Z1035" i="6" s="1"/>
  <c r="W368" i="6"/>
  <c r="X368" i="6" s="1"/>
  <c r="W1950" i="6"/>
  <c r="X1950" i="6" s="1"/>
  <c r="W1472" i="6"/>
  <c r="X1472" i="6" s="1"/>
  <c r="AC102" i="6"/>
  <c r="AD102" i="6" s="1"/>
  <c r="T102" i="6"/>
  <c r="U102" i="6" s="1"/>
  <c r="W102" i="6"/>
  <c r="X102" i="6" s="1"/>
  <c r="V102" i="6"/>
  <c r="AE102" i="6" s="1"/>
  <c r="Y102" i="6"/>
  <c r="Z102" i="6" s="1"/>
  <c r="AC302" i="6"/>
  <c r="AD302" i="6" s="1"/>
  <c r="T302" i="6"/>
  <c r="U302" i="6" s="1"/>
  <c r="V302" i="6"/>
  <c r="AE302" i="6" s="1"/>
  <c r="W302" i="6"/>
  <c r="X302" i="6" s="1"/>
  <c r="Y302" i="6"/>
  <c r="Z302" i="6" s="1"/>
  <c r="AC486" i="6"/>
  <c r="AD486" i="6" s="1"/>
  <c r="W486" i="6"/>
  <c r="X486" i="6" s="1"/>
  <c r="T486" i="6"/>
  <c r="U486" i="6" s="1"/>
  <c r="Y486" i="6"/>
  <c r="Z486" i="6" s="1"/>
  <c r="AC48" i="6"/>
  <c r="AD48" i="6" s="1"/>
  <c r="T48" i="6"/>
  <c r="U48" i="6" s="1"/>
  <c r="V48" i="6"/>
  <c r="AE48" i="6" s="1"/>
  <c r="W48" i="6"/>
  <c r="X48" i="6" s="1"/>
  <c r="Y48" i="6"/>
  <c r="Z48" i="6" s="1"/>
  <c r="AC208" i="6"/>
  <c r="AD208" i="6" s="1"/>
  <c r="W208" i="6"/>
  <c r="X208" i="6" s="1"/>
  <c r="V208" i="6"/>
  <c r="AE208" i="6" s="1"/>
  <c r="Y208" i="6"/>
  <c r="Z208" i="6" s="1"/>
  <c r="T208" i="6"/>
  <c r="U208" i="6" s="1"/>
  <c r="AC196" i="6"/>
  <c r="AD196" i="6" s="1"/>
  <c r="W196" i="6"/>
  <c r="X196" i="6" s="1"/>
  <c r="V196" i="6"/>
  <c r="AE196" i="6" s="1"/>
  <c r="Y196" i="6"/>
  <c r="Z196" i="6" s="1"/>
  <c r="T196" i="6"/>
  <c r="U196" i="6" s="1"/>
  <c r="AC460" i="6"/>
  <c r="AD460" i="6" s="1"/>
  <c r="T460" i="6"/>
  <c r="U460" i="6" s="1"/>
  <c r="Y460" i="6"/>
  <c r="Z460" i="6" s="1"/>
  <c r="V460" i="6"/>
  <c r="AE460" i="6" s="1"/>
  <c r="W460" i="6"/>
  <c r="X460" i="6" s="1"/>
  <c r="AC700" i="6"/>
  <c r="AD700" i="6" s="1"/>
  <c r="T700" i="6"/>
  <c r="U700" i="6" s="1"/>
  <c r="W700" i="6"/>
  <c r="V700" i="6"/>
  <c r="AE700" i="6" s="1"/>
  <c r="Y700" i="6"/>
  <c r="Z700" i="6" s="1"/>
  <c r="T900" i="6"/>
  <c r="U900" i="6" s="1"/>
  <c r="Y900" i="6"/>
  <c r="Z900" i="6" s="1"/>
  <c r="AC900" i="6"/>
  <c r="AD900" i="6" s="1"/>
  <c r="V900" i="6"/>
  <c r="AE900" i="6" s="1"/>
  <c r="W900" i="6"/>
  <c r="X900" i="6" s="1"/>
  <c r="AC1124" i="6"/>
  <c r="AD1124" i="6" s="1"/>
  <c r="T1124" i="6"/>
  <c r="U1124" i="6" s="1"/>
  <c r="W1124" i="6"/>
  <c r="X1124" i="6" s="1"/>
  <c r="V1124" i="6"/>
  <c r="AE1124" i="6" s="1"/>
  <c r="Y1124" i="6"/>
  <c r="Z1124" i="6" s="1"/>
  <c r="AC1356" i="6"/>
  <c r="AD1356" i="6" s="1"/>
  <c r="T1356" i="6"/>
  <c r="U1356" i="6" s="1"/>
  <c r="Y1356" i="6"/>
  <c r="Z1356" i="6" s="1"/>
  <c r="V1356" i="6"/>
  <c r="AE1356" i="6" s="1"/>
  <c r="W1356" i="6"/>
  <c r="X1356" i="6" s="1"/>
  <c r="AC1668" i="6"/>
  <c r="AD1668" i="6" s="1"/>
  <c r="T1668" i="6"/>
  <c r="U1668" i="6" s="1"/>
  <c r="Y1668" i="6"/>
  <c r="Z1668" i="6" s="1"/>
  <c r="V1668" i="6"/>
  <c r="AE1668" i="6" s="1"/>
  <c r="W1668" i="6"/>
  <c r="X1668" i="6" s="1"/>
  <c r="AC2004" i="6"/>
  <c r="AD2004" i="6" s="1"/>
  <c r="V2004" i="6"/>
  <c r="AE2004" i="6" s="1"/>
  <c r="T2004" i="6"/>
  <c r="U2004" i="6" s="1"/>
  <c r="Y2004" i="6"/>
  <c r="Z2004" i="6" s="1"/>
  <c r="T1619" i="6"/>
  <c r="U1619" i="6" s="1"/>
  <c r="AC1619" i="6"/>
  <c r="AD1619" i="6" s="1"/>
  <c r="V1619" i="6"/>
  <c r="AE1619" i="6" s="1"/>
  <c r="Y1619" i="6"/>
  <c r="Z1619" i="6" s="1"/>
  <c r="AC702" i="6"/>
  <c r="AD702" i="6" s="1"/>
  <c r="T702" i="6"/>
  <c r="U702" i="6" s="1"/>
  <c r="Y702" i="6"/>
  <c r="Z702" i="6" s="1"/>
  <c r="V702" i="6"/>
  <c r="AE702" i="6" s="1"/>
  <c r="W702" i="6"/>
  <c r="X702" i="6" s="1"/>
  <c r="AC942" i="6"/>
  <c r="AD942" i="6" s="1"/>
  <c r="T942" i="6"/>
  <c r="U942" i="6" s="1"/>
  <c r="V942" i="6"/>
  <c r="AE942" i="6" s="1"/>
  <c r="W942" i="6"/>
  <c r="X942" i="6" s="1"/>
  <c r="T1182" i="6"/>
  <c r="U1182" i="6" s="1"/>
  <c r="AC1182" i="6"/>
  <c r="AD1182" i="6" s="1"/>
  <c r="V1182" i="6"/>
  <c r="AE1182" i="6" s="1"/>
  <c r="Y1182" i="6"/>
  <c r="Z1182" i="6" s="1"/>
  <c r="W1182" i="6"/>
  <c r="X1182" i="6" s="1"/>
  <c r="AC1422" i="6"/>
  <c r="AD1422" i="6" s="1"/>
  <c r="W1422" i="6"/>
  <c r="X1422" i="6" s="1"/>
  <c r="T1422" i="6"/>
  <c r="U1422" i="6" s="1"/>
  <c r="V1422" i="6"/>
  <c r="AE1422" i="6" s="1"/>
  <c r="Y1422" i="6"/>
  <c r="AC1654" i="6"/>
  <c r="AD1654" i="6" s="1"/>
  <c r="T1654" i="6"/>
  <c r="U1654" i="6" s="1"/>
  <c r="V1654" i="6"/>
  <c r="AE1654" i="6" s="1"/>
  <c r="W1654" i="6"/>
  <c r="X1654" i="6" s="1"/>
  <c r="V1902" i="6"/>
  <c r="AE1902" i="6" s="1"/>
  <c r="AC1902" i="6"/>
  <c r="AD1902" i="6" s="1"/>
  <c r="T1902" i="6"/>
  <c r="U1902" i="6" s="1"/>
  <c r="Y1902" i="6"/>
  <c r="Z1902" i="6" s="1"/>
  <c r="T1050" i="6"/>
  <c r="U1050" i="6" s="1"/>
  <c r="V1050" i="6"/>
  <c r="AE1050" i="6" s="1"/>
  <c r="AC1050" i="6"/>
  <c r="AD1050" i="6" s="1"/>
  <c r="Y1050" i="6"/>
  <c r="Z1050" i="6" s="1"/>
  <c r="T1595" i="6"/>
  <c r="U1595" i="6" s="1"/>
  <c r="AC1595" i="6"/>
  <c r="AD1595" i="6" s="1"/>
  <c r="Y1595" i="6"/>
  <c r="Z1595" i="6" s="1"/>
  <c r="W1595" i="6"/>
  <c r="X1595" i="6" s="1"/>
  <c r="V1595" i="6"/>
  <c r="AE1595" i="6" s="1"/>
  <c r="T336" i="6"/>
  <c r="U336" i="6" s="1"/>
  <c r="AC336" i="6"/>
  <c r="AD336" i="6" s="1"/>
  <c r="V336" i="6"/>
  <c r="AE336" i="6" s="1"/>
  <c r="W336" i="6"/>
  <c r="X336" i="6" s="1"/>
  <c r="Y336" i="6"/>
  <c r="Z336" i="6" s="1"/>
  <c r="AC528" i="6"/>
  <c r="AD528" i="6" s="1"/>
  <c r="T528" i="6"/>
  <c r="U528" i="6" s="1"/>
  <c r="W528" i="6"/>
  <c r="X528" i="6" s="1"/>
  <c r="Y528" i="6"/>
  <c r="Z528" i="6" s="1"/>
  <c r="T696" i="6"/>
  <c r="U696" i="6" s="1"/>
  <c r="V696" i="6"/>
  <c r="AE696" i="6" s="1"/>
  <c r="W696" i="6"/>
  <c r="X696" i="6" s="1"/>
  <c r="Y696" i="6"/>
  <c r="Z696" i="6" s="1"/>
  <c r="AC696" i="6"/>
  <c r="AD696" i="6" s="1"/>
  <c r="AC864" i="6"/>
  <c r="AD864" i="6" s="1"/>
  <c r="Y864" i="6"/>
  <c r="Z864" i="6" s="1"/>
  <c r="T864" i="6"/>
  <c r="U864" i="6" s="1"/>
  <c r="V864" i="6"/>
  <c r="AE864" i="6" s="1"/>
  <c r="W864" i="6"/>
  <c r="X864" i="6" s="1"/>
  <c r="AC1056" i="6"/>
  <c r="AD1056" i="6" s="1"/>
  <c r="Y1056" i="6"/>
  <c r="Z1056" i="6" s="1"/>
  <c r="T1056" i="6"/>
  <c r="U1056" i="6" s="1"/>
  <c r="V1056" i="6"/>
  <c r="AE1056" i="6" s="1"/>
  <c r="W1056" i="6"/>
  <c r="X1056" i="6" s="1"/>
  <c r="T1224" i="6"/>
  <c r="U1224" i="6" s="1"/>
  <c r="V1224" i="6"/>
  <c r="AE1224" i="6" s="1"/>
  <c r="AC1224" i="6"/>
  <c r="AD1224" i="6" s="1"/>
  <c r="W1224" i="6"/>
  <c r="X1224" i="6" s="1"/>
  <c r="Y1224" i="6"/>
  <c r="Z1224" i="6" s="1"/>
  <c r="T1400" i="6"/>
  <c r="U1400" i="6" s="1"/>
  <c r="Y1400" i="6"/>
  <c r="V1400" i="6"/>
  <c r="AE1400" i="6" s="1"/>
  <c r="W1400" i="6"/>
  <c r="X1400" i="6" s="1"/>
  <c r="T1576" i="6"/>
  <c r="U1576" i="6" s="1"/>
  <c r="V1576" i="6"/>
  <c r="AE1576" i="6" s="1"/>
  <c r="W1576" i="6"/>
  <c r="X1576" i="6" s="1"/>
  <c r="Y1576" i="6"/>
  <c r="Z1576" i="6" s="1"/>
  <c r="AC1576" i="6"/>
  <c r="AD1576" i="6" s="1"/>
  <c r="AC1752" i="6"/>
  <c r="AD1752" i="6" s="1"/>
  <c r="T1752" i="6"/>
  <c r="U1752" i="6" s="1"/>
  <c r="Y1752" i="6"/>
  <c r="Z1752" i="6" s="1"/>
  <c r="V1752" i="6"/>
  <c r="AE1752" i="6" s="1"/>
  <c r="W1752" i="6"/>
  <c r="X1752" i="6" s="1"/>
  <c r="T745" i="6"/>
  <c r="U745" i="6" s="1"/>
  <c r="AC745" i="6"/>
  <c r="AD745" i="6" s="1"/>
  <c r="V745" i="6"/>
  <c r="AE745" i="6" s="1"/>
  <c r="Y745" i="6"/>
  <c r="Z745" i="6" s="1"/>
  <c r="W745" i="6"/>
  <c r="X745" i="6" s="1"/>
  <c r="AC1201" i="6"/>
  <c r="AD1201" i="6" s="1"/>
  <c r="T1201" i="6"/>
  <c r="U1201" i="6" s="1"/>
  <c r="Y1201" i="6"/>
  <c r="Z1201" i="6" s="1"/>
  <c r="V1201" i="6"/>
  <c r="AE1201" i="6" s="1"/>
  <c r="W1201" i="6"/>
  <c r="X1201" i="6" s="1"/>
  <c r="AC1401" i="6"/>
  <c r="AD1401" i="6" s="1"/>
  <c r="T1401" i="6"/>
  <c r="U1401" i="6" s="1"/>
  <c r="V1401" i="6"/>
  <c r="AE1401" i="6" s="1"/>
  <c r="Y1401" i="6"/>
  <c r="Z1401" i="6" s="1"/>
  <c r="AC1481" i="6"/>
  <c r="AD1481" i="6" s="1"/>
  <c r="W1481" i="6"/>
  <c r="X1481" i="6" s="1"/>
  <c r="Y1481" i="6"/>
  <c r="Z1481" i="6" s="1"/>
  <c r="T1481" i="6"/>
  <c r="U1481" i="6" s="1"/>
  <c r="V1481" i="6"/>
  <c r="AE1481" i="6" s="1"/>
  <c r="AC1593" i="6"/>
  <c r="AD1593" i="6" s="1"/>
  <c r="T1593" i="6"/>
  <c r="U1593" i="6" s="1"/>
  <c r="W1593" i="6"/>
  <c r="X1593" i="6" s="1"/>
  <c r="Y1593" i="6"/>
  <c r="Z1593" i="6" s="1"/>
  <c r="V1593" i="6"/>
  <c r="AE1593" i="6" s="1"/>
  <c r="AB377" i="6"/>
  <c r="AB1266" i="6"/>
  <c r="AB1454" i="6"/>
  <c r="AB1576" i="6"/>
  <c r="AB1682" i="6"/>
  <c r="AB1920" i="6"/>
  <c r="AB1769" i="6"/>
  <c r="AB1720" i="6"/>
  <c r="AB1750" i="6"/>
  <c r="AB1305" i="6"/>
  <c r="AB396" i="6"/>
  <c r="AB864" i="6"/>
  <c r="Y2032" i="6"/>
  <c r="Z2032" i="6" s="1"/>
  <c r="Y1756" i="6"/>
  <c r="Z1756" i="6" s="1"/>
  <c r="Y1265" i="6"/>
  <c r="Z1265" i="6" s="1"/>
  <c r="Y1433" i="6"/>
  <c r="Z1433" i="6" s="1"/>
  <c r="W272" i="6"/>
  <c r="X272" i="6" s="1"/>
  <c r="W838" i="6"/>
  <c r="X838" i="6" s="1"/>
  <c r="W1902" i="6"/>
  <c r="X1902" i="6" s="1"/>
  <c r="V738" i="6"/>
  <c r="AE738" i="6" s="1"/>
  <c r="T1720" i="6"/>
  <c r="U1720" i="6" s="1"/>
  <c r="AC70" i="6"/>
  <c r="AD70" i="6" s="1"/>
  <c r="Y70" i="6"/>
  <c r="Z70" i="6" s="1"/>
  <c r="T70" i="6"/>
  <c r="U70" i="6" s="1"/>
  <c r="V70" i="6"/>
  <c r="AE70" i="6" s="1"/>
  <c r="W70" i="6"/>
  <c r="X70" i="6" s="1"/>
  <c r="AC270" i="6"/>
  <c r="AD270" i="6" s="1"/>
  <c r="W270" i="6"/>
  <c r="X270" i="6" s="1"/>
  <c r="T270" i="6"/>
  <c r="U270" i="6" s="1"/>
  <c r="AC454" i="6"/>
  <c r="AD454" i="6" s="1"/>
  <c r="T454" i="6"/>
  <c r="U454" i="6" s="1"/>
  <c r="Y454" i="6"/>
  <c r="Z454" i="6" s="1"/>
  <c r="V454" i="6"/>
  <c r="AE454" i="6" s="1"/>
  <c r="W454" i="6"/>
  <c r="X454" i="6" s="1"/>
  <c r="T100" i="6"/>
  <c r="U100" i="6" s="1"/>
  <c r="AC100" i="6"/>
  <c r="AD100" i="6" s="1"/>
  <c r="V100" i="6"/>
  <c r="AE100" i="6" s="1"/>
  <c r="W100" i="6"/>
  <c r="X100" i="6" s="1"/>
  <c r="Y100" i="6"/>
  <c r="Z100" i="6" s="1"/>
  <c r="AC332" i="6"/>
  <c r="AD332" i="6" s="1"/>
  <c r="V332" i="6"/>
  <c r="AE332" i="6" s="1"/>
  <c r="W332" i="6"/>
  <c r="X332" i="6" s="1"/>
  <c r="Y332" i="6"/>
  <c r="Z332" i="6" s="1"/>
  <c r="T332" i="6"/>
  <c r="U332" i="6" s="1"/>
  <c r="T564" i="6"/>
  <c r="U564" i="6" s="1"/>
  <c r="AC564" i="6"/>
  <c r="AD564" i="6" s="1"/>
  <c r="Y564" i="6"/>
  <c r="Z564" i="6" s="1"/>
  <c r="V564" i="6"/>
  <c r="AE564" i="6" s="1"/>
  <c r="W564" i="6"/>
  <c r="T836" i="6"/>
  <c r="U836" i="6" s="1"/>
  <c r="AC836" i="6"/>
  <c r="AD836" i="6" s="1"/>
  <c r="W836" i="6"/>
  <c r="X836" i="6" s="1"/>
  <c r="Y836" i="6"/>
  <c r="Z836" i="6" s="1"/>
  <c r="V836" i="6"/>
  <c r="AE836" i="6" s="1"/>
  <c r="T1060" i="6"/>
  <c r="U1060" i="6" s="1"/>
  <c r="AC1060" i="6"/>
  <c r="AD1060" i="6" s="1"/>
  <c r="Y1060" i="6"/>
  <c r="Z1060" i="6" s="1"/>
  <c r="W1060" i="6"/>
  <c r="X1060" i="6" s="1"/>
  <c r="AC1284" i="6"/>
  <c r="AD1284" i="6" s="1"/>
  <c r="Y1284" i="6"/>
  <c r="Z1284" i="6" s="1"/>
  <c r="T1284" i="6"/>
  <c r="U1284" i="6" s="1"/>
  <c r="V1284" i="6"/>
  <c r="AE1284" i="6" s="1"/>
  <c r="W1284" i="6"/>
  <c r="X1284" i="6" s="1"/>
  <c r="T1628" i="6"/>
  <c r="U1628" i="6" s="1"/>
  <c r="Y1628" i="6"/>
  <c r="Z1628" i="6" s="1"/>
  <c r="AC1628" i="6"/>
  <c r="AD1628" i="6" s="1"/>
  <c r="W1628" i="6"/>
  <c r="X1628" i="6" s="1"/>
  <c r="V1628" i="6"/>
  <c r="AE1628" i="6" s="1"/>
  <c r="T566" i="6"/>
  <c r="U566" i="6" s="1"/>
  <c r="AC566" i="6"/>
  <c r="AD566" i="6" s="1"/>
  <c r="Y566" i="6"/>
  <c r="Z566" i="6" s="1"/>
  <c r="V566" i="6"/>
  <c r="AE566" i="6" s="1"/>
  <c r="AC798" i="6"/>
  <c r="AD798" i="6" s="1"/>
  <c r="T798" i="6"/>
  <c r="U798" i="6" s="1"/>
  <c r="W798" i="6"/>
  <c r="X798" i="6" s="1"/>
  <c r="Y798" i="6"/>
  <c r="Z798" i="6" s="1"/>
  <c r="V798" i="6"/>
  <c r="AE798" i="6" s="1"/>
  <c r="T1046" i="6"/>
  <c r="U1046" i="6" s="1"/>
  <c r="AC1046" i="6"/>
  <c r="AD1046" i="6" s="1"/>
  <c r="W1046" i="6"/>
  <c r="X1046" i="6" s="1"/>
  <c r="Y1046" i="6"/>
  <c r="Z1046" i="6" s="1"/>
  <c r="V1046" i="6"/>
  <c r="AE1046" i="6" s="1"/>
  <c r="AC1318" i="6"/>
  <c r="AD1318" i="6" s="1"/>
  <c r="T1318" i="6"/>
  <c r="U1318" i="6" s="1"/>
  <c r="V1318" i="6"/>
  <c r="AE1318" i="6" s="1"/>
  <c r="Y1318" i="6"/>
  <c r="Z1318" i="6" s="1"/>
  <c r="W1318" i="6"/>
  <c r="X1318" i="6" s="1"/>
  <c r="T1502" i="6"/>
  <c r="U1502" i="6" s="1"/>
  <c r="AC1502" i="6"/>
  <c r="AD1502" i="6" s="1"/>
  <c r="V1502" i="6"/>
  <c r="AE1502" i="6" s="1"/>
  <c r="W1502" i="6"/>
  <c r="X1502" i="6" s="1"/>
  <c r="Y1502" i="6"/>
  <c r="Z1502" i="6" s="1"/>
  <c r="AC1718" i="6"/>
  <c r="AD1718" i="6" s="1"/>
  <c r="T1718" i="6"/>
  <c r="U1718" i="6" s="1"/>
  <c r="V1718" i="6"/>
  <c r="AE1718" i="6" s="1"/>
  <c r="W1718" i="6"/>
  <c r="X1718" i="6" s="1"/>
  <c r="Y1718" i="6"/>
  <c r="Z1718" i="6" s="1"/>
  <c r="AC1870" i="6"/>
  <c r="AD1870" i="6" s="1"/>
  <c r="T1870" i="6"/>
  <c r="U1870" i="6" s="1"/>
  <c r="W1870" i="6"/>
  <c r="X1870" i="6" s="1"/>
  <c r="V1870" i="6"/>
  <c r="AE1870" i="6" s="1"/>
  <c r="T778" i="6"/>
  <c r="U778" i="6" s="1"/>
  <c r="AC778" i="6"/>
  <c r="AD778" i="6" s="1"/>
  <c r="Y778" i="6"/>
  <c r="Z778" i="6" s="1"/>
  <c r="V778" i="6"/>
  <c r="AE778" i="6" s="1"/>
  <c r="W778" i="6"/>
  <c r="X778" i="6" s="1"/>
  <c r="AC1722" i="6"/>
  <c r="AD1722" i="6" s="1"/>
  <c r="T1722" i="6"/>
  <c r="U1722" i="6" s="1"/>
  <c r="W1722" i="6"/>
  <c r="X1722" i="6" s="1"/>
  <c r="V1722" i="6"/>
  <c r="AE1722" i="6" s="1"/>
  <c r="AC400" i="6"/>
  <c r="AD400" i="6" s="1"/>
  <c r="T400" i="6"/>
  <c r="U400" i="6" s="1"/>
  <c r="V400" i="6"/>
  <c r="AE400" i="6" s="1"/>
  <c r="Y400" i="6"/>
  <c r="Z400" i="6" s="1"/>
  <c r="AC560" i="6"/>
  <c r="AD560" i="6" s="1"/>
  <c r="T560" i="6"/>
  <c r="U560" i="6" s="1"/>
  <c r="Y560" i="6"/>
  <c r="Z560" i="6" s="1"/>
  <c r="V560" i="6"/>
  <c r="AE560" i="6" s="1"/>
  <c r="AC728" i="6"/>
  <c r="AD728" i="6" s="1"/>
  <c r="T728" i="6"/>
  <c r="U728" i="6" s="1"/>
  <c r="V728" i="6"/>
  <c r="AE728" i="6" s="1"/>
  <c r="W728" i="6"/>
  <c r="X728" i="6" s="1"/>
  <c r="Y728" i="6"/>
  <c r="Z728" i="6" s="1"/>
  <c r="AC896" i="6"/>
  <c r="AD896" i="6" s="1"/>
  <c r="V896" i="6"/>
  <c r="AE896" i="6" s="1"/>
  <c r="T896" i="6"/>
  <c r="U896" i="6" s="1"/>
  <c r="W896" i="6"/>
  <c r="X896" i="6" s="1"/>
  <c r="AC1088" i="6"/>
  <c r="AD1088" i="6" s="1"/>
  <c r="Y1088" i="6"/>
  <c r="Z1088" i="6" s="1"/>
  <c r="T1088" i="6"/>
  <c r="U1088" i="6" s="1"/>
  <c r="W1088" i="6"/>
  <c r="X1088" i="6" s="1"/>
  <c r="V1088" i="6"/>
  <c r="AE1088" i="6" s="1"/>
  <c r="AC1264" i="6"/>
  <c r="AD1264" i="6" s="1"/>
  <c r="T1264" i="6"/>
  <c r="U1264" i="6" s="1"/>
  <c r="W1264" i="6"/>
  <c r="X1264" i="6" s="1"/>
  <c r="Y1264" i="6"/>
  <c r="Z1264" i="6" s="1"/>
  <c r="V1264" i="6"/>
  <c r="AE1264" i="6" s="1"/>
  <c r="T1472" i="6"/>
  <c r="U1472" i="6" s="1"/>
  <c r="AC1472" i="6"/>
  <c r="AD1472" i="6" s="1"/>
  <c r="Y1472" i="6"/>
  <c r="Z1472" i="6" s="1"/>
  <c r="T1640" i="6"/>
  <c r="U1640" i="6" s="1"/>
  <c r="AC1640" i="6"/>
  <c r="AD1640" i="6" s="1"/>
  <c r="V1640" i="6"/>
  <c r="AE1640" i="6" s="1"/>
  <c r="W1640" i="6"/>
  <c r="X1640" i="6" s="1"/>
  <c r="AC1880" i="6"/>
  <c r="AD1880" i="6" s="1"/>
  <c r="Y1880" i="6"/>
  <c r="Z1880" i="6" s="1"/>
  <c r="T1880" i="6"/>
  <c r="U1880" i="6" s="1"/>
  <c r="V1880" i="6"/>
  <c r="AE1880" i="6" s="1"/>
  <c r="W1880" i="6"/>
  <c r="AC1777" i="6"/>
  <c r="AD1777" i="6" s="1"/>
  <c r="V1777" i="6"/>
  <c r="AE1777" i="6" s="1"/>
  <c r="AB1777" i="6"/>
  <c r="Y1777" i="6"/>
  <c r="W1777" i="6"/>
  <c r="X1777" i="6" s="1"/>
  <c r="T473" i="6"/>
  <c r="U473" i="6" s="1"/>
  <c r="V473" i="6"/>
  <c r="AE473" i="6" s="1"/>
  <c r="AC473" i="6"/>
  <c r="AD473" i="6" s="1"/>
  <c r="W473" i="6"/>
  <c r="X473" i="6" s="1"/>
  <c r="T641" i="6"/>
  <c r="U641" i="6" s="1"/>
  <c r="W641" i="6"/>
  <c r="X641" i="6" s="1"/>
  <c r="Y641" i="6"/>
  <c r="Z641" i="6" s="1"/>
  <c r="V641" i="6"/>
  <c r="AE641" i="6" s="1"/>
  <c r="AC641" i="6"/>
  <c r="AD641" i="6" s="1"/>
  <c r="T841" i="6"/>
  <c r="U841" i="6" s="1"/>
  <c r="AC841" i="6"/>
  <c r="AD841" i="6" s="1"/>
  <c r="V841" i="6"/>
  <c r="AE841" i="6" s="1"/>
  <c r="Y841" i="6"/>
  <c r="Z841" i="6" s="1"/>
  <c r="W841" i="6"/>
  <c r="X841" i="6" s="1"/>
  <c r="AC977" i="6"/>
  <c r="AD977" i="6" s="1"/>
  <c r="V977" i="6"/>
  <c r="AE977" i="6" s="1"/>
  <c r="T977" i="6"/>
  <c r="U977" i="6" s="1"/>
  <c r="W977" i="6"/>
  <c r="X977" i="6" s="1"/>
  <c r="T1169" i="6"/>
  <c r="U1169" i="6" s="1"/>
  <c r="W1169" i="6"/>
  <c r="X1169" i="6" s="1"/>
  <c r="AC1169" i="6"/>
  <c r="AD1169" i="6" s="1"/>
  <c r="V1169" i="6"/>
  <c r="AE1169" i="6" s="1"/>
  <c r="Y1169" i="6"/>
  <c r="Z1169" i="6" s="1"/>
  <c r="AC1369" i="6"/>
  <c r="AD1369" i="6" s="1"/>
  <c r="T1369" i="6"/>
  <c r="U1369" i="6" s="1"/>
  <c r="W1369" i="6"/>
  <c r="X1369" i="6" s="1"/>
  <c r="Y1369" i="6"/>
  <c r="Z1369" i="6" s="1"/>
  <c r="T1513" i="6"/>
  <c r="U1513" i="6" s="1"/>
  <c r="AC1513" i="6"/>
  <c r="AD1513" i="6" s="1"/>
  <c r="W1513" i="6"/>
  <c r="X1513" i="6" s="1"/>
  <c r="V1513" i="6"/>
  <c r="AE1513" i="6" s="1"/>
  <c r="T1625" i="6"/>
  <c r="U1625" i="6" s="1"/>
  <c r="AC1625" i="6"/>
  <c r="AD1625" i="6" s="1"/>
  <c r="W1625" i="6"/>
  <c r="X1625" i="6" s="1"/>
  <c r="Y1625" i="6"/>
  <c r="Z1625" i="6" s="1"/>
  <c r="V1625" i="6"/>
  <c r="AE1625" i="6" s="1"/>
  <c r="AB473" i="6"/>
  <c r="AB760" i="6"/>
  <c r="AB700" i="6"/>
  <c r="AB1035" i="6"/>
  <c r="AB841" i="6"/>
  <c r="AB302" i="6"/>
  <c r="AB409" i="6"/>
  <c r="AB496" i="6"/>
  <c r="AB454" i="6"/>
  <c r="AB1542" i="6"/>
  <c r="AB1792" i="6"/>
  <c r="AB1316" i="6"/>
  <c r="AB1318" i="6"/>
  <c r="AB1304" i="6"/>
  <c r="AB1220" i="6"/>
  <c r="AB486" i="6"/>
  <c r="AB1756" i="6"/>
  <c r="AB870" i="6"/>
  <c r="AB1194" i="6"/>
  <c r="AB1264" i="6"/>
  <c r="AB1336" i="6"/>
  <c r="AB432" i="6"/>
  <c r="AB996" i="6"/>
  <c r="AB80" i="6"/>
  <c r="AB336" i="6"/>
  <c r="AB228" i="6"/>
  <c r="Y977" i="6"/>
  <c r="Z977" i="6" s="1"/>
  <c r="Y777" i="6"/>
  <c r="Z777" i="6" s="1"/>
  <c r="Y1654" i="6"/>
  <c r="W206" i="6"/>
  <c r="X206" i="6" s="1"/>
  <c r="W873" i="6"/>
  <c r="X873" i="6" s="1"/>
  <c r="W964" i="6"/>
  <c r="X964" i="6" s="1"/>
  <c r="W1050" i="6"/>
  <c r="X1050" i="6" s="1"/>
  <c r="T2001" i="6"/>
  <c r="U2001" i="6" s="1"/>
  <c r="AC238" i="6"/>
  <c r="AD238" i="6" s="1"/>
  <c r="T238" i="6"/>
  <c r="U238" i="6" s="1"/>
  <c r="V238" i="6"/>
  <c r="AE238" i="6" s="1"/>
  <c r="W238" i="6"/>
  <c r="X238" i="6" s="1"/>
  <c r="Y238" i="6"/>
  <c r="Z238" i="6" s="1"/>
  <c r="AC16" i="6"/>
  <c r="AD16" i="6" s="1"/>
  <c r="W16" i="6"/>
  <c r="X16" i="6" s="1"/>
  <c r="T16" i="6"/>
  <c r="U16" i="6" s="1"/>
  <c r="V16" i="6"/>
  <c r="Y16" i="6"/>
  <c r="Z16" i="6" s="1"/>
  <c r="T240" i="6"/>
  <c r="U240" i="6" s="1"/>
  <c r="AC240" i="6"/>
  <c r="AD240" i="6" s="1"/>
  <c r="V240" i="6"/>
  <c r="AE240" i="6" s="1"/>
  <c r="W240" i="6"/>
  <c r="X240" i="6" s="1"/>
  <c r="Y240" i="6"/>
  <c r="Z240" i="6" s="1"/>
  <c r="AC68" i="6"/>
  <c r="AD68" i="6" s="1"/>
  <c r="W68" i="6"/>
  <c r="X68" i="6" s="1"/>
  <c r="T68" i="6"/>
  <c r="U68" i="6" s="1"/>
  <c r="Y68" i="6"/>
  <c r="Z68" i="6" s="1"/>
  <c r="AC300" i="6"/>
  <c r="AD300" i="6" s="1"/>
  <c r="T300" i="6"/>
  <c r="U300" i="6" s="1"/>
  <c r="Y300" i="6"/>
  <c r="Z300" i="6" s="1"/>
  <c r="V300" i="6"/>
  <c r="AE300" i="6" s="1"/>
  <c r="AC532" i="6"/>
  <c r="AD532" i="6" s="1"/>
  <c r="Y532" i="6"/>
  <c r="Z532" i="6" s="1"/>
  <c r="T532" i="6"/>
  <c r="U532" i="6" s="1"/>
  <c r="W532" i="6"/>
  <c r="X532" i="6" s="1"/>
  <c r="V532" i="6"/>
  <c r="AE532" i="6" s="1"/>
  <c r="AC772" i="6"/>
  <c r="AD772" i="6" s="1"/>
  <c r="T772" i="6"/>
  <c r="U772" i="6" s="1"/>
  <c r="V772" i="6"/>
  <c r="AE772" i="6" s="1"/>
  <c r="Y772" i="6"/>
  <c r="Z772" i="6" s="1"/>
  <c r="W772" i="6"/>
  <c r="X772" i="6" s="1"/>
  <c r="AC1028" i="6"/>
  <c r="AD1028" i="6" s="1"/>
  <c r="V1028" i="6"/>
  <c r="AE1028" i="6" s="1"/>
  <c r="T1028" i="6"/>
  <c r="U1028" i="6" s="1"/>
  <c r="W1028" i="6"/>
  <c r="Y1028" i="6"/>
  <c r="Z1028" i="6" s="1"/>
  <c r="AC1252" i="6"/>
  <c r="AD1252" i="6" s="1"/>
  <c r="T1252" i="6"/>
  <c r="U1252" i="6" s="1"/>
  <c r="Y1252" i="6"/>
  <c r="Z1252" i="6" s="1"/>
  <c r="W1252" i="6"/>
  <c r="X1252" i="6" s="1"/>
  <c r="V1252" i="6"/>
  <c r="AE1252" i="6" s="1"/>
  <c r="AC1524" i="6"/>
  <c r="AD1524" i="6" s="1"/>
  <c r="T1524" i="6"/>
  <c r="U1524" i="6" s="1"/>
  <c r="Y1524" i="6"/>
  <c r="Z1524" i="6" s="1"/>
  <c r="V1524" i="6"/>
  <c r="AE1524" i="6" s="1"/>
  <c r="T1812" i="6"/>
  <c r="U1812" i="6" s="1"/>
  <c r="AC1812" i="6"/>
  <c r="AD1812" i="6" s="1"/>
  <c r="V1812" i="6"/>
  <c r="AE1812" i="6" s="1"/>
  <c r="W1812" i="6"/>
  <c r="X1812" i="6" s="1"/>
  <c r="Y1812" i="6"/>
  <c r="Z1812" i="6" s="1"/>
  <c r="AC1083" i="6"/>
  <c r="AD1083" i="6" s="1"/>
  <c r="T1083" i="6"/>
  <c r="U1083" i="6" s="1"/>
  <c r="Y1083" i="6"/>
  <c r="Z1083" i="6" s="1"/>
  <c r="V1083" i="6"/>
  <c r="AE1083" i="6" s="1"/>
  <c r="W1083" i="6"/>
  <c r="X1083" i="6" s="1"/>
  <c r="T766" i="6"/>
  <c r="U766" i="6" s="1"/>
  <c r="Y766" i="6"/>
  <c r="Z766" i="6" s="1"/>
  <c r="AC766" i="6"/>
  <c r="AD766" i="6" s="1"/>
  <c r="V766" i="6"/>
  <c r="AE766" i="6" s="1"/>
  <c r="W766" i="6"/>
  <c r="X766" i="6" s="1"/>
  <c r="AC1014" i="6"/>
  <c r="AD1014" i="6" s="1"/>
  <c r="T1014" i="6"/>
  <c r="U1014" i="6" s="1"/>
  <c r="W1014" i="6"/>
  <c r="X1014" i="6" s="1"/>
  <c r="Y1014" i="6"/>
  <c r="Z1014" i="6" s="1"/>
  <c r="V1014" i="6"/>
  <c r="AE1014" i="6" s="1"/>
  <c r="T1270" i="6"/>
  <c r="U1270" i="6" s="1"/>
  <c r="AC1270" i="6"/>
  <c r="AD1270" i="6" s="1"/>
  <c r="V1270" i="6"/>
  <c r="AE1270" i="6" s="1"/>
  <c r="Y1270" i="6"/>
  <c r="Z1270" i="6" s="1"/>
  <c r="W1270" i="6"/>
  <c r="X1270" i="6" s="1"/>
  <c r="T1542" i="6"/>
  <c r="U1542" i="6" s="1"/>
  <c r="AC1542" i="6"/>
  <c r="AD1542" i="6" s="1"/>
  <c r="Y1542" i="6"/>
  <c r="Z1542" i="6" s="1"/>
  <c r="V1542" i="6"/>
  <c r="AE1542" i="6" s="1"/>
  <c r="AC1790" i="6"/>
  <c r="AD1790" i="6" s="1"/>
  <c r="T1790" i="6"/>
  <c r="U1790" i="6" s="1"/>
  <c r="W1790" i="6"/>
  <c r="X1790" i="6" s="1"/>
  <c r="V1790" i="6"/>
  <c r="AE1790" i="6" s="1"/>
  <c r="AC1990" i="6"/>
  <c r="AD1990" i="6" s="1"/>
  <c r="V1990" i="6"/>
  <c r="AE1990" i="6" s="1"/>
  <c r="T1990" i="6"/>
  <c r="U1990" i="6" s="1"/>
  <c r="W1990" i="6"/>
  <c r="X1990" i="6" s="1"/>
  <c r="Y1990" i="6"/>
  <c r="Z1990" i="6" s="1"/>
  <c r="AC1266" i="6"/>
  <c r="AD1266" i="6" s="1"/>
  <c r="W1266" i="6"/>
  <c r="X1266" i="6" s="1"/>
  <c r="V1266" i="6"/>
  <c r="AE1266" i="6" s="1"/>
  <c r="T1467" i="6"/>
  <c r="U1467" i="6" s="1"/>
  <c r="AC1467" i="6"/>
  <c r="AD1467" i="6" s="1"/>
  <c r="V1467" i="6"/>
  <c r="AE1467" i="6" s="1"/>
  <c r="W1467" i="6"/>
  <c r="X1467" i="6" s="1"/>
  <c r="T304" i="6"/>
  <c r="U304" i="6" s="1"/>
  <c r="AC304" i="6"/>
  <c r="AD304" i="6" s="1"/>
  <c r="W304" i="6"/>
  <c r="X304" i="6" s="1"/>
  <c r="Y304" i="6"/>
  <c r="Z304" i="6" s="1"/>
  <c r="V304" i="6"/>
  <c r="AE304" i="6" s="1"/>
  <c r="AC464" i="6"/>
  <c r="AD464" i="6" s="1"/>
  <c r="V464" i="6"/>
  <c r="AE464" i="6" s="1"/>
  <c r="Y464" i="6"/>
  <c r="Z464" i="6" s="1"/>
  <c r="T464" i="6"/>
  <c r="U464" i="6" s="1"/>
  <c r="AC664" i="6"/>
  <c r="AD664" i="6" s="1"/>
  <c r="T664" i="6"/>
  <c r="U664" i="6" s="1"/>
  <c r="V664" i="6"/>
  <c r="AE664" i="6" s="1"/>
  <c r="Y664" i="6"/>
  <c r="Z664" i="6" s="1"/>
  <c r="W664" i="6"/>
  <c r="X664" i="6" s="1"/>
  <c r="W824" i="6"/>
  <c r="X824" i="6" s="1"/>
  <c r="Y824" i="6"/>
  <c r="Z824" i="6" s="1"/>
  <c r="AC824" i="6"/>
  <c r="AD824" i="6" s="1"/>
  <c r="AC992" i="6"/>
  <c r="AD992" i="6" s="1"/>
  <c r="Y992" i="6"/>
  <c r="V992" i="6"/>
  <c r="AE992" i="6" s="1"/>
  <c r="T992" i="6"/>
  <c r="U992" i="6" s="1"/>
  <c r="W992" i="6"/>
  <c r="X992" i="6" s="1"/>
  <c r="AC1192" i="6"/>
  <c r="AD1192" i="6" s="1"/>
  <c r="T1192" i="6"/>
  <c r="U1192" i="6" s="1"/>
  <c r="V1192" i="6"/>
  <c r="AE1192" i="6" s="1"/>
  <c r="AC1368" i="6"/>
  <c r="AD1368" i="6" s="1"/>
  <c r="T1368" i="6"/>
  <c r="U1368" i="6" s="1"/>
  <c r="V1368" i="6"/>
  <c r="AE1368" i="6" s="1"/>
  <c r="Y1368" i="6"/>
  <c r="Z1368" i="6" s="1"/>
  <c r="W1368" i="6"/>
  <c r="X1368" i="6" s="1"/>
  <c r="AC1608" i="6"/>
  <c r="AD1608" i="6" s="1"/>
  <c r="T1608" i="6"/>
  <c r="U1608" i="6" s="1"/>
  <c r="W1608" i="6"/>
  <c r="X1608" i="6" s="1"/>
  <c r="Y1608" i="6"/>
  <c r="Z1608" i="6" s="1"/>
  <c r="AC441" i="6"/>
  <c r="AD441" i="6" s="1"/>
  <c r="T441" i="6"/>
  <c r="U441" i="6" s="1"/>
  <c r="Y441" i="6"/>
  <c r="Z441" i="6" s="1"/>
  <c r="V441" i="6"/>
  <c r="AE441" i="6" s="1"/>
  <c r="W441" i="6"/>
  <c r="X441" i="6" s="1"/>
  <c r="AC609" i="6"/>
  <c r="AD609" i="6" s="1"/>
  <c r="T609" i="6"/>
  <c r="U609" i="6" s="1"/>
  <c r="V609" i="6"/>
  <c r="AE609" i="6" s="1"/>
  <c r="Y609" i="6"/>
  <c r="Z609" i="6" s="1"/>
  <c r="AC809" i="6"/>
  <c r="AD809" i="6" s="1"/>
  <c r="T809" i="6"/>
  <c r="U809" i="6" s="1"/>
  <c r="V809" i="6"/>
  <c r="AE809" i="6" s="1"/>
  <c r="W809" i="6"/>
  <c r="X809" i="6" s="1"/>
  <c r="Y809" i="6"/>
  <c r="Z809" i="6" s="1"/>
  <c r="AC937" i="6"/>
  <c r="AD937" i="6" s="1"/>
  <c r="T937" i="6"/>
  <c r="U937" i="6" s="1"/>
  <c r="W937" i="6"/>
  <c r="X937" i="6" s="1"/>
  <c r="V937" i="6"/>
  <c r="AE937" i="6" s="1"/>
  <c r="Y937" i="6"/>
  <c r="Z937" i="6" s="1"/>
  <c r="T1137" i="6"/>
  <c r="U1137" i="6" s="1"/>
  <c r="V1137" i="6"/>
  <c r="AE1137" i="6" s="1"/>
  <c r="W1137" i="6"/>
  <c r="X1137" i="6" s="1"/>
  <c r="AC1137" i="6"/>
  <c r="AD1137" i="6" s="1"/>
  <c r="Y1137" i="6"/>
  <c r="Z1137" i="6" s="1"/>
  <c r="T1337" i="6"/>
  <c r="U1337" i="6" s="1"/>
  <c r="AC1337" i="6"/>
  <c r="AD1337" i="6" s="1"/>
  <c r="W1337" i="6"/>
  <c r="X1337" i="6" s="1"/>
  <c r="Y1337" i="6"/>
  <c r="Z1337" i="6" s="1"/>
  <c r="V1337" i="6"/>
  <c r="AE1337" i="6" s="1"/>
  <c r="AC1553" i="6"/>
  <c r="AD1553" i="6" s="1"/>
  <c r="T1553" i="6"/>
  <c r="U1553" i="6" s="1"/>
  <c r="Y1553" i="6"/>
  <c r="Z1553" i="6" s="1"/>
  <c r="V1553" i="6"/>
  <c r="AE1553" i="6" s="1"/>
  <c r="W1553" i="6"/>
  <c r="X1553" i="6" s="1"/>
  <c r="AC1665" i="6"/>
  <c r="AD1665" i="6" s="1"/>
  <c r="T1665" i="6"/>
  <c r="U1665" i="6" s="1"/>
  <c r="V1665" i="6"/>
  <c r="AE1665" i="6" s="1"/>
  <c r="Y1665" i="6"/>
  <c r="Z1665" i="6" s="1"/>
  <c r="AB400" i="6"/>
  <c r="AB460" i="6"/>
  <c r="AB1120" i="6"/>
  <c r="AB809" i="6"/>
  <c r="AB1595" i="6"/>
  <c r="AB100" i="6"/>
  <c r="AB196" i="6"/>
  <c r="AB868" i="6"/>
  <c r="AB1024" i="6"/>
  <c r="AB1201" i="6"/>
  <c r="AB206" i="6"/>
  <c r="AB734" i="6"/>
  <c r="AB208" i="6"/>
  <c r="AB1028" i="6"/>
  <c r="AB505" i="6"/>
  <c r="AB1422" i="6"/>
  <c r="AB1838" i="6"/>
  <c r="AB2001" i="6"/>
  <c r="AB1401" i="6"/>
  <c r="AB270" i="6"/>
  <c r="AB1014" i="6"/>
  <c r="AB1433" i="6"/>
  <c r="AB624" i="6"/>
  <c r="AB732" i="6"/>
  <c r="AB1152" i="6"/>
  <c r="Y1790" i="6"/>
  <c r="Z1790" i="6" s="1"/>
  <c r="W80" i="6"/>
  <c r="X80" i="6" s="1"/>
  <c r="V528" i="6"/>
  <c r="AE528" i="6" s="1"/>
  <c r="V486" i="6"/>
  <c r="AE486" i="6" s="1"/>
  <c r="V1608" i="6"/>
  <c r="AE1608" i="6" s="1"/>
  <c r="V824" i="6"/>
  <c r="AE824" i="6" s="1"/>
  <c r="V1060" i="6"/>
  <c r="AE1060" i="6" s="1"/>
  <c r="AC174" i="6"/>
  <c r="AD174" i="6" s="1"/>
  <c r="T174" i="6"/>
  <c r="U174" i="6" s="1"/>
  <c r="W174" i="6"/>
  <c r="X174" i="6" s="1"/>
  <c r="V174" i="6"/>
  <c r="AE174" i="6" s="1"/>
  <c r="AC422" i="6"/>
  <c r="AD422" i="6" s="1"/>
  <c r="V422" i="6"/>
  <c r="AE422" i="6" s="1"/>
  <c r="Y422" i="6"/>
  <c r="Z422" i="6" s="1"/>
  <c r="T422" i="6"/>
  <c r="U422" i="6" s="1"/>
  <c r="W422" i="6"/>
  <c r="X422" i="6" s="1"/>
  <c r="AC176" i="6"/>
  <c r="AD176" i="6" s="1"/>
  <c r="T176" i="6"/>
  <c r="U176" i="6" s="1"/>
  <c r="V176" i="6"/>
  <c r="AE176" i="6" s="1"/>
  <c r="Y176" i="6"/>
  <c r="Z176" i="6" s="1"/>
  <c r="AC132" i="6"/>
  <c r="AD132" i="6" s="1"/>
  <c r="T132" i="6"/>
  <c r="U132" i="6" s="1"/>
  <c r="V132" i="6"/>
  <c r="AE132" i="6" s="1"/>
  <c r="W132" i="6"/>
  <c r="X132" i="6" s="1"/>
  <c r="Y132" i="6"/>
  <c r="Z132" i="6" s="1"/>
  <c r="AC364" i="6"/>
  <c r="AD364" i="6" s="1"/>
  <c r="Y364" i="6"/>
  <c r="Z364" i="6" s="1"/>
  <c r="W364" i="6"/>
  <c r="X364" i="6" s="1"/>
  <c r="T364" i="6"/>
  <c r="U364" i="6" s="1"/>
  <c r="V364" i="6"/>
  <c r="AE364" i="6" s="1"/>
  <c r="T636" i="6"/>
  <c r="U636" i="6" s="1"/>
  <c r="AC636" i="6"/>
  <c r="AD636" i="6" s="1"/>
  <c r="V636" i="6"/>
  <c r="AE636" i="6" s="1"/>
  <c r="W636" i="6"/>
  <c r="X636" i="6" s="1"/>
  <c r="Y636" i="6"/>
  <c r="Z636" i="6" s="1"/>
  <c r="AC868" i="6"/>
  <c r="AD868" i="6" s="1"/>
  <c r="Y868" i="6"/>
  <c r="Z868" i="6" s="1"/>
  <c r="W868" i="6"/>
  <c r="X868" i="6" s="1"/>
  <c r="V868" i="6"/>
  <c r="AE868" i="6" s="1"/>
  <c r="AC1156" i="6"/>
  <c r="AD1156" i="6" s="1"/>
  <c r="T1156" i="6"/>
  <c r="U1156" i="6" s="1"/>
  <c r="W1156" i="6"/>
  <c r="X1156" i="6" s="1"/>
  <c r="Y1156" i="6"/>
  <c r="Z1156" i="6" s="1"/>
  <c r="V1156" i="6"/>
  <c r="AE1156" i="6" s="1"/>
  <c r="V1476" i="6"/>
  <c r="AE1476" i="6" s="1"/>
  <c r="T1476" i="6"/>
  <c r="U1476" i="6" s="1"/>
  <c r="W1476" i="6"/>
  <c r="X1476" i="6" s="1"/>
  <c r="AC1476" i="6"/>
  <c r="AD1476" i="6" s="1"/>
  <c r="Y1476" i="6"/>
  <c r="Z1476" i="6" s="1"/>
  <c r="T1908" i="6"/>
  <c r="U1908" i="6" s="1"/>
  <c r="AC1908" i="6"/>
  <c r="AD1908" i="6" s="1"/>
  <c r="W1908" i="6"/>
  <c r="X1908" i="6" s="1"/>
  <c r="V1908" i="6"/>
  <c r="AE1908" i="6" s="1"/>
  <c r="Y1908" i="6"/>
  <c r="Z1908" i="6" s="1"/>
  <c r="T638" i="6"/>
  <c r="U638" i="6" s="1"/>
  <c r="AC638" i="6"/>
  <c r="AD638" i="6" s="1"/>
  <c r="Y638" i="6"/>
  <c r="Z638" i="6" s="1"/>
  <c r="V638" i="6"/>
  <c r="AE638" i="6" s="1"/>
  <c r="W638" i="6"/>
  <c r="X638" i="6" s="1"/>
  <c r="AC838" i="6"/>
  <c r="AD838" i="6" s="1"/>
  <c r="T838" i="6"/>
  <c r="U838" i="6" s="1"/>
  <c r="Y838" i="6"/>
  <c r="Z838" i="6" s="1"/>
  <c r="AC1110" i="6"/>
  <c r="AD1110" i="6" s="1"/>
  <c r="W1110" i="6"/>
  <c r="Y1110" i="6"/>
  <c r="Z1110" i="6" s="1"/>
  <c r="T1110" i="6"/>
  <c r="U1110" i="6" s="1"/>
  <c r="V1110" i="6"/>
  <c r="AE1110" i="6" s="1"/>
  <c r="T1350" i="6"/>
  <c r="U1350" i="6" s="1"/>
  <c r="AC1350" i="6"/>
  <c r="AD1350" i="6" s="1"/>
  <c r="V1350" i="6"/>
  <c r="AE1350" i="6" s="1"/>
  <c r="Y1350" i="6"/>
  <c r="Z1350" i="6" s="1"/>
  <c r="W1350" i="6"/>
  <c r="X1350" i="6" s="1"/>
  <c r="T1606" i="6"/>
  <c r="U1606" i="6" s="1"/>
  <c r="AC1606" i="6"/>
  <c r="AD1606" i="6" s="1"/>
  <c r="V1606" i="6"/>
  <c r="AE1606" i="6" s="1"/>
  <c r="Y1606" i="6"/>
  <c r="Z1606" i="6" s="1"/>
  <c r="W1606" i="6"/>
  <c r="X1606" i="6" s="1"/>
  <c r="T2022" i="6"/>
  <c r="U2022" i="6" s="1"/>
  <c r="V2022" i="6"/>
  <c r="AE2022" i="6" s="1"/>
  <c r="Y2022" i="6"/>
  <c r="Z2022" i="6" s="1"/>
  <c r="AC2022" i="6"/>
  <c r="AD2022" i="6" s="1"/>
  <c r="AB964" i="6"/>
  <c r="AB112" i="6"/>
  <c r="AB641" i="6"/>
  <c r="AB422" i="6"/>
  <c r="AB638" i="6"/>
  <c r="AB902" i="6"/>
  <c r="AB728" i="6"/>
  <c r="AB836" i="6"/>
  <c r="AB670" i="6"/>
  <c r="AB778" i="6"/>
  <c r="AB1150" i="6"/>
  <c r="AB1476" i="6"/>
  <c r="AB1588" i="6"/>
  <c r="AB1668" i="6"/>
  <c r="AB1817" i="6"/>
  <c r="AB1889" i="6"/>
  <c r="AB1812" i="6"/>
  <c r="AB1899" i="6"/>
  <c r="AB1640" i="6"/>
  <c r="AB1396" i="6"/>
  <c r="AB1337" i="6"/>
  <c r="AB777" i="6"/>
  <c r="AB1284" i="6"/>
  <c r="AB300" i="6"/>
  <c r="AB636" i="6"/>
  <c r="AB70" i="6"/>
  <c r="AB332" i="6"/>
  <c r="Y1574" i="6"/>
  <c r="Z1574" i="6" s="1"/>
  <c r="Y1682" i="6"/>
  <c r="Z1682" i="6" s="1"/>
  <c r="Y1396" i="6"/>
  <c r="Z1396" i="6" s="1"/>
  <c r="W400" i="6"/>
  <c r="X400" i="6" s="1"/>
  <c r="W1619" i="6"/>
  <c r="X1619" i="6" s="1"/>
  <c r="W738" i="6"/>
  <c r="X738" i="6" s="1"/>
  <c r="W2004" i="6"/>
  <c r="X2004" i="6" s="1"/>
  <c r="V838" i="6"/>
  <c r="AE838" i="6" s="1"/>
  <c r="V270" i="6"/>
  <c r="AE270" i="6" s="1"/>
  <c r="T592" i="6"/>
  <c r="U592" i="6" s="1"/>
  <c r="T134" i="6"/>
  <c r="U134" i="6" s="1"/>
  <c r="AC134" i="6"/>
  <c r="AD134" i="6" s="1"/>
  <c r="V134" i="6"/>
  <c r="AE134" i="6" s="1"/>
  <c r="W134" i="6"/>
  <c r="X134" i="6" s="1"/>
  <c r="Y134" i="6"/>
  <c r="Z134" i="6" s="1"/>
  <c r="AC334" i="6"/>
  <c r="AD334" i="6" s="1"/>
  <c r="T334" i="6"/>
  <c r="U334" i="6" s="1"/>
  <c r="V334" i="6"/>
  <c r="AE334" i="6" s="1"/>
  <c r="W334" i="6"/>
  <c r="X334" i="6" s="1"/>
  <c r="Y334" i="6"/>
  <c r="Z334" i="6" s="1"/>
  <c r="T144" i="6"/>
  <c r="U144" i="6" s="1"/>
  <c r="AC144" i="6"/>
  <c r="AD144" i="6" s="1"/>
  <c r="V144" i="6"/>
  <c r="AE144" i="6" s="1"/>
  <c r="W144" i="6"/>
  <c r="X144" i="6" s="1"/>
  <c r="Y144" i="6"/>
  <c r="Z144" i="6" s="1"/>
  <c r="AC164" i="6"/>
  <c r="AD164" i="6" s="1"/>
  <c r="W164" i="6"/>
  <c r="X164" i="6" s="1"/>
  <c r="T164" i="6"/>
  <c r="U164" i="6" s="1"/>
  <c r="V164" i="6"/>
  <c r="AE164" i="6" s="1"/>
  <c r="Y164" i="6"/>
  <c r="Z164" i="6" s="1"/>
  <c r="AC428" i="6"/>
  <c r="AD428" i="6" s="1"/>
  <c r="T428" i="6"/>
  <c r="U428" i="6" s="1"/>
  <c r="W428" i="6"/>
  <c r="X428" i="6" s="1"/>
  <c r="Y428" i="6"/>
  <c r="Z428" i="6" s="1"/>
  <c r="AC668" i="6"/>
  <c r="AD668" i="6" s="1"/>
  <c r="T668" i="6"/>
  <c r="U668" i="6" s="1"/>
  <c r="W668" i="6"/>
  <c r="X668" i="6" s="1"/>
  <c r="Y668" i="6"/>
  <c r="Z668" i="6" s="1"/>
  <c r="V932" i="6"/>
  <c r="AE932" i="6" s="1"/>
  <c r="AC932" i="6"/>
  <c r="AD932" i="6" s="1"/>
  <c r="T932" i="6"/>
  <c r="U932" i="6" s="1"/>
  <c r="W932" i="6"/>
  <c r="X932" i="6" s="1"/>
  <c r="Y932" i="6"/>
  <c r="Z932" i="6" s="1"/>
  <c r="AC1188" i="6"/>
  <c r="AD1188" i="6" s="1"/>
  <c r="T1188" i="6"/>
  <c r="U1188" i="6" s="1"/>
  <c r="V1188" i="6"/>
  <c r="AE1188" i="6" s="1"/>
  <c r="Y1188" i="6"/>
  <c r="Z1188" i="6" s="1"/>
  <c r="W1188" i="6"/>
  <c r="X1188" i="6" s="1"/>
  <c r="AC1436" i="6"/>
  <c r="AD1436" i="6" s="1"/>
  <c r="W1436" i="6"/>
  <c r="X1436" i="6" s="1"/>
  <c r="T1436" i="6"/>
  <c r="U1436" i="6" s="1"/>
  <c r="V1436" i="6"/>
  <c r="AE1436" i="6" s="1"/>
  <c r="Y1436" i="6"/>
  <c r="Z1436" i="6" s="1"/>
  <c r="T1868" i="6"/>
  <c r="U1868" i="6" s="1"/>
  <c r="V1868" i="6"/>
  <c r="AE1868" i="6" s="1"/>
  <c r="AC1868" i="6"/>
  <c r="AD1868" i="6" s="1"/>
  <c r="Y1868" i="6"/>
  <c r="Z1868" i="6" s="1"/>
  <c r="AC1163" i="6"/>
  <c r="AD1163" i="6" s="1"/>
  <c r="T1163" i="6"/>
  <c r="U1163" i="6" s="1"/>
  <c r="W1163" i="6"/>
  <c r="X1163" i="6" s="1"/>
  <c r="Y1163" i="6"/>
  <c r="Z1163" i="6" s="1"/>
  <c r="V1163" i="6"/>
  <c r="AE1163" i="6" s="1"/>
  <c r="Y598" i="6"/>
  <c r="Z598" i="6" s="1"/>
  <c r="V598" i="6"/>
  <c r="AE598" i="6" s="1"/>
  <c r="W598" i="6"/>
  <c r="X598" i="6" s="1"/>
  <c r="T598" i="6"/>
  <c r="U598" i="6" s="1"/>
  <c r="AC982" i="6"/>
  <c r="AD982" i="6" s="1"/>
  <c r="T982" i="6"/>
  <c r="U982" i="6" s="1"/>
  <c r="Y982" i="6"/>
  <c r="Z982" i="6" s="1"/>
  <c r="V982" i="6"/>
  <c r="AE982" i="6" s="1"/>
  <c r="W982" i="6"/>
  <c r="X982" i="6" s="1"/>
  <c r="V2031" i="6"/>
  <c r="AE2031" i="6" s="1"/>
  <c r="T2031" i="6"/>
  <c r="U2031" i="6" s="1"/>
  <c r="Y2031" i="6"/>
  <c r="Z2031" i="6" s="1"/>
  <c r="AC2031" i="6"/>
  <c r="AD2031" i="6" s="1"/>
  <c r="W2031" i="6"/>
  <c r="X2031" i="6" s="1"/>
  <c r="AC1233" i="6"/>
  <c r="AD1233" i="6" s="1"/>
  <c r="V1233" i="6"/>
  <c r="AE1233" i="6" s="1"/>
  <c r="W1233" i="6"/>
  <c r="X1233" i="6" s="1"/>
  <c r="Y1233" i="6"/>
  <c r="Z1233" i="6" s="1"/>
  <c r="T1233" i="6"/>
  <c r="U1233" i="6" s="1"/>
  <c r="AB16" i="6"/>
  <c r="AB928" i="6"/>
  <c r="AB592" i="6"/>
  <c r="AB1192" i="6"/>
  <c r="AB1105" i="6"/>
  <c r="AB38" i="6"/>
  <c r="AB134" i="6"/>
  <c r="AB668" i="6"/>
  <c r="AB1009" i="6"/>
  <c r="AB745" i="6"/>
  <c r="AB883" i="6"/>
  <c r="AB1238" i="6"/>
  <c r="AB1544" i="6"/>
  <c r="AB1665" i="6"/>
  <c r="AB1950" i="6"/>
  <c r="AB1182" i="6"/>
  <c r="AB1382" i="6"/>
  <c r="AB1539" i="6"/>
  <c r="AB1902" i="6"/>
  <c r="AB1574" i="6"/>
  <c r="AB1625" i="6"/>
  <c r="AB1368" i="6"/>
  <c r="AB102" i="6"/>
  <c r="AB1908" i="6"/>
  <c r="AB2026" i="6"/>
  <c r="AB1472" i="6"/>
  <c r="AB500" i="6"/>
  <c r="AB560" i="6"/>
  <c r="Y473" i="6"/>
  <c r="Z473" i="6" s="1"/>
  <c r="Y996" i="6"/>
  <c r="Z996" i="6" s="1"/>
  <c r="Y1640" i="6"/>
  <c r="Z1640" i="6" s="1"/>
  <c r="W1396" i="6"/>
  <c r="X1396" i="6" s="1"/>
  <c r="W1868" i="6"/>
  <c r="V396" i="6"/>
  <c r="AE396" i="6" s="1"/>
  <c r="V68" i="6"/>
  <c r="AE68" i="6" s="1"/>
  <c r="V428" i="6"/>
  <c r="AE428" i="6" s="1"/>
  <c r="T824" i="6"/>
  <c r="U824" i="6" s="1"/>
  <c r="T496" i="6"/>
  <c r="U496" i="6" s="1"/>
  <c r="W169" i="6"/>
  <c r="X169" i="6" s="1"/>
  <c r="V178" i="6"/>
  <c r="AE178" i="6" s="1"/>
  <c r="V274" i="6"/>
  <c r="AE274" i="6" s="1"/>
  <c r="V169" i="6"/>
  <c r="AE169" i="6" s="1"/>
  <c r="V74" i="6"/>
  <c r="AE74" i="6" s="1"/>
  <c r="V137" i="6"/>
  <c r="AE137" i="6" s="1"/>
  <c r="V533" i="6"/>
  <c r="AE533" i="6" s="1"/>
  <c r="V55" i="6"/>
  <c r="AE55" i="6" s="1"/>
  <c r="V151" i="6"/>
  <c r="AE151" i="6" s="1"/>
  <c r="V1125" i="6"/>
  <c r="AE1125" i="6" s="1"/>
  <c r="T274" i="6"/>
  <c r="U274" i="6" s="1"/>
  <c r="T314" i="6"/>
  <c r="U314" i="6" s="1"/>
  <c r="T827" i="6"/>
  <c r="U827" i="6" s="1"/>
  <c r="AC403" i="6"/>
  <c r="AD403" i="6" s="1"/>
  <c r="AC501" i="6"/>
  <c r="AD501" i="6" s="1"/>
  <c r="AC173" i="6"/>
  <c r="AD173" i="6" s="1"/>
  <c r="AC437" i="6"/>
  <c r="AD437" i="6" s="1"/>
  <c r="AC533" i="6"/>
  <c r="AD533" i="6" s="1"/>
  <c r="AC1301" i="6"/>
  <c r="AD1301" i="6" s="1"/>
  <c r="AC823" i="6"/>
  <c r="AD823" i="6" s="1"/>
  <c r="AC1195" i="6"/>
  <c r="AD1195" i="6" s="1"/>
  <c r="AC791" i="6"/>
  <c r="AD791" i="6" s="1"/>
  <c r="AC1391" i="6"/>
  <c r="AD1391" i="6" s="1"/>
  <c r="AC1490" i="6"/>
  <c r="AD1490" i="6" s="1"/>
  <c r="T65" i="6"/>
  <c r="U65" i="6" s="1"/>
  <c r="AC65" i="6"/>
  <c r="AD65" i="6" s="1"/>
  <c r="AC209" i="6"/>
  <c r="AD209" i="6" s="1"/>
  <c r="V209" i="6"/>
  <c r="AE209" i="6" s="1"/>
  <c r="T257" i="6"/>
  <c r="U257" i="6" s="1"/>
  <c r="AC257" i="6"/>
  <c r="AD257" i="6" s="1"/>
  <c r="T146" i="6"/>
  <c r="U146" i="6" s="1"/>
  <c r="AC146" i="6"/>
  <c r="AD146" i="6" s="1"/>
  <c r="AC210" i="6"/>
  <c r="AD210" i="6" s="1"/>
  <c r="V210" i="6"/>
  <c r="AE210" i="6" s="1"/>
  <c r="T242" i="6"/>
  <c r="U242" i="6" s="1"/>
  <c r="AC242" i="6"/>
  <c r="AD242" i="6" s="1"/>
  <c r="T378" i="6"/>
  <c r="U378" i="6" s="1"/>
  <c r="AC378" i="6"/>
  <c r="AD378" i="6" s="1"/>
  <c r="AC410" i="6"/>
  <c r="AD410" i="6" s="1"/>
  <c r="T410" i="6"/>
  <c r="U410" i="6" s="1"/>
  <c r="T474" i="6"/>
  <c r="U474" i="6" s="1"/>
  <c r="AC474" i="6"/>
  <c r="AD474" i="6" s="1"/>
  <c r="AC506" i="6"/>
  <c r="AD506" i="6" s="1"/>
  <c r="T506" i="6"/>
  <c r="U506" i="6" s="1"/>
  <c r="T546" i="6"/>
  <c r="U546" i="6" s="1"/>
  <c r="AC546" i="6"/>
  <c r="AD546" i="6" s="1"/>
  <c r="T578" i="6"/>
  <c r="U578" i="6" s="1"/>
  <c r="AC578" i="6"/>
  <c r="AD578" i="6" s="1"/>
  <c r="AC179" i="6"/>
  <c r="AD179" i="6" s="1"/>
  <c r="T179" i="6"/>
  <c r="U179" i="6" s="1"/>
  <c r="T275" i="6"/>
  <c r="U275" i="6" s="1"/>
  <c r="AC275" i="6"/>
  <c r="AD275" i="6" s="1"/>
  <c r="AC339" i="6"/>
  <c r="AD339" i="6" s="1"/>
  <c r="T339" i="6"/>
  <c r="U339" i="6" s="1"/>
  <c r="AC435" i="6"/>
  <c r="AD435" i="6" s="1"/>
  <c r="T435" i="6"/>
  <c r="U435" i="6" s="1"/>
  <c r="AC467" i="6"/>
  <c r="AD467" i="6" s="1"/>
  <c r="V467" i="6"/>
  <c r="AE467" i="6" s="1"/>
  <c r="AC499" i="6"/>
  <c r="AD499" i="6" s="1"/>
  <c r="V499" i="6"/>
  <c r="AE499" i="6" s="1"/>
  <c r="AC563" i="6"/>
  <c r="AD563" i="6" s="1"/>
  <c r="T563" i="6"/>
  <c r="U563" i="6" s="1"/>
  <c r="AC595" i="6"/>
  <c r="AD595" i="6" s="1"/>
  <c r="T595" i="6"/>
  <c r="U595" i="6" s="1"/>
  <c r="T659" i="6"/>
  <c r="U659" i="6" s="1"/>
  <c r="AC659" i="6"/>
  <c r="AD659" i="6" s="1"/>
  <c r="AC755" i="6"/>
  <c r="AD755" i="6" s="1"/>
  <c r="T755" i="6"/>
  <c r="U755" i="6" s="1"/>
  <c r="AC787" i="6"/>
  <c r="AD787" i="6" s="1"/>
  <c r="T787" i="6"/>
  <c r="U787" i="6" s="1"/>
  <c r="T245" i="6"/>
  <c r="U245" i="6" s="1"/>
  <c r="AC245" i="6"/>
  <c r="AD245" i="6" s="1"/>
  <c r="V341" i="6"/>
  <c r="AE341" i="6" s="1"/>
  <c r="AC341" i="6"/>
  <c r="AD341" i="6" s="1"/>
  <c r="T565" i="6"/>
  <c r="U565" i="6" s="1"/>
  <c r="AC565" i="6"/>
  <c r="AD565" i="6" s="1"/>
  <c r="AC605" i="6"/>
  <c r="AD605" i="6" s="1"/>
  <c r="T605" i="6"/>
  <c r="U605" i="6" s="1"/>
  <c r="AC741" i="6"/>
  <c r="AD741" i="6" s="1"/>
  <c r="T741" i="6"/>
  <c r="U741" i="6" s="1"/>
  <c r="T781" i="6"/>
  <c r="U781" i="6" s="1"/>
  <c r="AC781" i="6"/>
  <c r="AD781" i="6" s="1"/>
  <c r="AC821" i="6"/>
  <c r="AD821" i="6" s="1"/>
  <c r="T821" i="6"/>
  <c r="U821" i="6" s="1"/>
  <c r="AC861" i="6"/>
  <c r="AD861" i="6" s="1"/>
  <c r="T861" i="6"/>
  <c r="U861" i="6" s="1"/>
  <c r="AC893" i="6"/>
  <c r="AD893" i="6" s="1"/>
  <c r="T893" i="6"/>
  <c r="U893" i="6" s="1"/>
  <c r="T1029" i="6"/>
  <c r="U1029" i="6" s="1"/>
  <c r="AC1029" i="6"/>
  <c r="AD1029" i="6" s="1"/>
  <c r="AC1093" i="6"/>
  <c r="AD1093" i="6" s="1"/>
  <c r="T1093" i="6"/>
  <c r="U1093" i="6" s="1"/>
  <c r="AC1157" i="6"/>
  <c r="AD1157" i="6" s="1"/>
  <c r="T1157" i="6"/>
  <c r="U1157" i="6" s="1"/>
  <c r="AC1189" i="6"/>
  <c r="AD1189" i="6" s="1"/>
  <c r="T1189" i="6"/>
  <c r="U1189" i="6" s="1"/>
  <c r="V1229" i="6"/>
  <c r="AE1229" i="6" s="1"/>
  <c r="T1229" i="6"/>
  <c r="U1229" i="6" s="1"/>
  <c r="AC1261" i="6"/>
  <c r="AD1261" i="6" s="1"/>
  <c r="T1261" i="6"/>
  <c r="U1261" i="6" s="1"/>
  <c r="T1373" i="6"/>
  <c r="U1373" i="6" s="1"/>
  <c r="AC1373" i="6"/>
  <c r="AD1373" i="6" s="1"/>
  <c r="T1405" i="6"/>
  <c r="U1405" i="6" s="1"/>
  <c r="AC1405" i="6"/>
  <c r="AD1405" i="6" s="1"/>
  <c r="T1469" i="6"/>
  <c r="U1469" i="6" s="1"/>
  <c r="AC1469" i="6"/>
  <c r="AD1469" i="6" s="1"/>
  <c r="T1525" i="6"/>
  <c r="U1525" i="6" s="1"/>
  <c r="AC1525" i="6"/>
  <c r="AD1525" i="6" s="1"/>
  <c r="AC1669" i="6"/>
  <c r="AD1669" i="6" s="1"/>
  <c r="T1669" i="6"/>
  <c r="U1669" i="6" s="1"/>
  <c r="T1757" i="6"/>
  <c r="U1757" i="6" s="1"/>
  <c r="AC1757" i="6"/>
  <c r="AD1757" i="6" s="1"/>
  <c r="AC610" i="6"/>
  <c r="AD610" i="6" s="1"/>
  <c r="T610" i="6"/>
  <c r="U610" i="6" s="1"/>
  <c r="AC1018" i="6"/>
  <c r="AD1018" i="6" s="1"/>
  <c r="T1018" i="6"/>
  <c r="U1018" i="6" s="1"/>
  <c r="AC1274" i="6"/>
  <c r="AD1274" i="6" s="1"/>
  <c r="T1274" i="6"/>
  <c r="U1274" i="6" s="1"/>
  <c r="V1274" i="6"/>
  <c r="AE1274" i="6" s="1"/>
  <c r="T1410" i="6"/>
  <c r="U1410" i="6" s="1"/>
  <c r="AC1410" i="6"/>
  <c r="AD1410" i="6" s="1"/>
  <c r="AC1666" i="6"/>
  <c r="AD1666" i="6" s="1"/>
  <c r="T1666" i="6"/>
  <c r="U1666" i="6" s="1"/>
  <c r="AC899" i="6"/>
  <c r="AD899" i="6" s="1"/>
  <c r="T899" i="6"/>
  <c r="U899" i="6" s="1"/>
  <c r="AC1139" i="6"/>
  <c r="AD1139" i="6" s="1"/>
  <c r="T1139" i="6"/>
  <c r="U1139" i="6" s="1"/>
  <c r="AC1259" i="6"/>
  <c r="AD1259" i="6" s="1"/>
  <c r="T1259" i="6"/>
  <c r="U1259" i="6" s="1"/>
  <c r="T1339" i="6"/>
  <c r="U1339" i="6" s="1"/>
  <c r="AC1339" i="6"/>
  <c r="AD1339" i="6" s="1"/>
  <c r="T1459" i="6"/>
  <c r="U1459" i="6" s="1"/>
  <c r="AC1459" i="6"/>
  <c r="AD1459" i="6" s="1"/>
  <c r="AC263" i="6"/>
  <c r="AD263" i="6" s="1"/>
  <c r="V263" i="6"/>
  <c r="AE263" i="6" s="1"/>
  <c r="AC295" i="6"/>
  <c r="AD295" i="6" s="1"/>
  <c r="T295" i="6"/>
  <c r="U295" i="6" s="1"/>
  <c r="AC327" i="6"/>
  <c r="AD327" i="6" s="1"/>
  <c r="T327" i="6"/>
  <c r="U327" i="6" s="1"/>
  <c r="AC391" i="6"/>
  <c r="AD391" i="6" s="1"/>
  <c r="T391" i="6"/>
  <c r="U391" i="6" s="1"/>
  <c r="T431" i="6"/>
  <c r="U431" i="6" s="1"/>
  <c r="AC431" i="6"/>
  <c r="AD431" i="6" s="1"/>
  <c r="AC463" i="6"/>
  <c r="AD463" i="6" s="1"/>
  <c r="T463" i="6"/>
  <c r="U463" i="6" s="1"/>
  <c r="T527" i="6"/>
  <c r="U527" i="6" s="1"/>
  <c r="AC527" i="6"/>
  <c r="AD527" i="6" s="1"/>
  <c r="AC623" i="6"/>
  <c r="AD623" i="6" s="1"/>
  <c r="T623" i="6"/>
  <c r="U623" i="6" s="1"/>
  <c r="AC655" i="6"/>
  <c r="AD655" i="6" s="1"/>
  <c r="T655" i="6"/>
  <c r="U655" i="6" s="1"/>
  <c r="AC759" i="6"/>
  <c r="AD759" i="6" s="1"/>
  <c r="T759" i="6"/>
  <c r="U759" i="6" s="1"/>
  <c r="AC855" i="6"/>
  <c r="AD855" i="6" s="1"/>
  <c r="T855" i="6"/>
  <c r="U855" i="6" s="1"/>
  <c r="T991" i="6"/>
  <c r="U991" i="6" s="1"/>
  <c r="AC991" i="6"/>
  <c r="AD991" i="6" s="1"/>
  <c r="T1023" i="6"/>
  <c r="U1023" i="6" s="1"/>
  <c r="AC1023" i="6"/>
  <c r="AD1023" i="6" s="1"/>
  <c r="AC1055" i="6"/>
  <c r="AD1055" i="6" s="1"/>
  <c r="T1055" i="6"/>
  <c r="U1055" i="6" s="1"/>
  <c r="AC1087" i="6"/>
  <c r="AD1087" i="6" s="1"/>
  <c r="T1087" i="6"/>
  <c r="U1087" i="6" s="1"/>
  <c r="T1119" i="6"/>
  <c r="U1119" i="6" s="1"/>
  <c r="V1119" i="6"/>
  <c r="AE1119" i="6" s="1"/>
  <c r="AC1191" i="6"/>
  <c r="AD1191" i="6" s="1"/>
  <c r="T1191" i="6"/>
  <c r="U1191" i="6" s="1"/>
  <c r="AC1223" i="6"/>
  <c r="AD1223" i="6" s="1"/>
  <c r="T1223" i="6"/>
  <c r="U1223" i="6" s="1"/>
  <c r="V1223" i="6"/>
  <c r="AE1223" i="6" s="1"/>
  <c r="AC1255" i="6"/>
  <c r="AD1255" i="6" s="1"/>
  <c r="T1255" i="6"/>
  <c r="U1255" i="6" s="1"/>
  <c r="AC1343" i="6"/>
  <c r="AD1343" i="6" s="1"/>
  <c r="T1343" i="6"/>
  <c r="U1343" i="6" s="1"/>
  <c r="T1439" i="6"/>
  <c r="U1439" i="6" s="1"/>
  <c r="AC1439" i="6"/>
  <c r="AD1439" i="6" s="1"/>
  <c r="V1439" i="6"/>
  <c r="AE1439" i="6" s="1"/>
  <c r="AC1471" i="6"/>
  <c r="AD1471" i="6" s="1"/>
  <c r="T1471" i="6"/>
  <c r="U1471" i="6" s="1"/>
  <c r="V1471" i="6"/>
  <c r="AE1471" i="6" s="1"/>
  <c r="AC1551" i="6"/>
  <c r="AD1551" i="6" s="1"/>
  <c r="T1551" i="6"/>
  <c r="U1551" i="6" s="1"/>
  <c r="T1583" i="6"/>
  <c r="U1583" i="6" s="1"/>
  <c r="AC1583" i="6"/>
  <c r="AD1583" i="6" s="1"/>
  <c r="AC1615" i="6"/>
  <c r="AD1615" i="6" s="1"/>
  <c r="V1615" i="6"/>
  <c r="AE1615" i="6" s="1"/>
  <c r="T1679" i="6"/>
  <c r="U1679" i="6" s="1"/>
  <c r="AC1679" i="6"/>
  <c r="AD1679" i="6" s="1"/>
  <c r="AC1783" i="6"/>
  <c r="AD1783" i="6" s="1"/>
  <c r="T1783" i="6"/>
  <c r="U1783" i="6" s="1"/>
  <c r="AC1887" i="6"/>
  <c r="AD1887" i="6" s="1"/>
  <c r="T1887" i="6"/>
  <c r="U1887" i="6" s="1"/>
  <c r="AC1935" i="6"/>
  <c r="AD1935" i="6" s="1"/>
  <c r="T1935" i="6"/>
  <c r="U1935" i="6" s="1"/>
  <c r="AC1983" i="6"/>
  <c r="AD1983" i="6" s="1"/>
  <c r="T1983" i="6"/>
  <c r="U1983" i="6" s="1"/>
  <c r="AC634" i="6"/>
  <c r="AD634" i="6" s="1"/>
  <c r="T634" i="6"/>
  <c r="U634" i="6" s="1"/>
  <c r="AC826" i="6"/>
  <c r="AD826" i="6" s="1"/>
  <c r="T826" i="6"/>
  <c r="U826" i="6" s="1"/>
  <c r="AC954" i="6"/>
  <c r="AD954" i="6" s="1"/>
  <c r="T954" i="6"/>
  <c r="U954" i="6" s="1"/>
  <c r="AC891" i="6"/>
  <c r="AD891" i="6" s="1"/>
  <c r="T891" i="6"/>
  <c r="U891" i="6" s="1"/>
  <c r="AC1243" i="6"/>
  <c r="AD1243" i="6" s="1"/>
  <c r="T1243" i="6"/>
  <c r="U1243" i="6" s="1"/>
  <c r="V1243" i="6"/>
  <c r="AE1243" i="6" s="1"/>
  <c r="AC1443" i="6"/>
  <c r="AD1443" i="6" s="1"/>
  <c r="T1443" i="6"/>
  <c r="U1443" i="6" s="1"/>
  <c r="T642" i="6"/>
  <c r="U642" i="6" s="1"/>
  <c r="AC642" i="6"/>
  <c r="AD642" i="6" s="1"/>
  <c r="T1610" i="6"/>
  <c r="U1610" i="6" s="1"/>
  <c r="AC1610" i="6"/>
  <c r="AD1610" i="6" s="1"/>
  <c r="T1818" i="6"/>
  <c r="U1818" i="6" s="1"/>
  <c r="AC1818" i="6"/>
  <c r="AD1818" i="6" s="1"/>
  <c r="T1683" i="6"/>
  <c r="U1683" i="6" s="1"/>
  <c r="AC1683" i="6"/>
  <c r="AD1683" i="6" s="1"/>
  <c r="AC1819" i="6"/>
  <c r="AD1819" i="6" s="1"/>
  <c r="T1819" i="6"/>
  <c r="U1819" i="6" s="1"/>
  <c r="T1217" i="6"/>
  <c r="U1217" i="6" s="1"/>
  <c r="AC1217" i="6"/>
  <c r="AD1217" i="6" s="1"/>
  <c r="T1681" i="6"/>
  <c r="U1681" i="6" s="1"/>
  <c r="AC1681" i="6"/>
  <c r="AD1681" i="6" s="1"/>
  <c r="T1658" i="6"/>
  <c r="U1658" i="6" s="1"/>
  <c r="AC1658" i="6"/>
  <c r="AD1658" i="6" s="1"/>
  <c r="T1914" i="6"/>
  <c r="U1914" i="6" s="1"/>
  <c r="AC1914" i="6"/>
  <c r="AD1914" i="6" s="1"/>
  <c r="AC2010" i="6"/>
  <c r="AD2010" i="6" s="1"/>
  <c r="T2010" i="6"/>
  <c r="U2010" i="6" s="1"/>
  <c r="T1011" i="6"/>
  <c r="U1011" i="6" s="1"/>
  <c r="AC1011" i="6"/>
  <c r="AD1011" i="6" s="1"/>
  <c r="T1731" i="6"/>
  <c r="U1731" i="6" s="1"/>
  <c r="V1731" i="6"/>
  <c r="AE1731" i="6" s="1"/>
  <c r="V321" i="6"/>
  <c r="AE321" i="6" s="1"/>
  <c r="V659" i="6"/>
  <c r="AE659" i="6" s="1"/>
  <c r="V755" i="6"/>
  <c r="AE755" i="6" s="1"/>
  <c r="V435" i="6"/>
  <c r="AE435" i="6" s="1"/>
  <c r="V65" i="6"/>
  <c r="AE65" i="6" s="1"/>
  <c r="V677" i="6"/>
  <c r="AE677" i="6" s="1"/>
  <c r="V546" i="6"/>
  <c r="AE546" i="6" s="1"/>
  <c r="V1573" i="6"/>
  <c r="AE1573" i="6" s="1"/>
  <c r="V1373" i="6"/>
  <c r="AE1373" i="6" s="1"/>
  <c r="V1410" i="6"/>
  <c r="AE1410" i="6" s="1"/>
  <c r="V1989" i="6"/>
  <c r="AE1989" i="6" s="1"/>
  <c r="V1139" i="6"/>
  <c r="AE1139" i="6" s="1"/>
  <c r="V691" i="6"/>
  <c r="AE691" i="6" s="1"/>
  <c r="V1055" i="6"/>
  <c r="AE1055" i="6" s="1"/>
  <c r="V925" i="6"/>
  <c r="AE925" i="6" s="1"/>
  <c r="T23" i="6"/>
  <c r="U23" i="6" s="1"/>
  <c r="T119" i="6"/>
  <c r="U119" i="6" s="1"/>
  <c r="T42" i="6"/>
  <c r="U42" i="6" s="1"/>
  <c r="T995" i="6"/>
  <c r="U995" i="6" s="1"/>
  <c r="T1947" i="6"/>
  <c r="U1947" i="6" s="1"/>
  <c r="T531" i="6"/>
  <c r="U531" i="6" s="1"/>
  <c r="T727" i="6"/>
  <c r="U727" i="6" s="1"/>
  <c r="AC1034" i="6"/>
  <c r="AD1034" i="6" s="1"/>
  <c r="AC211" i="6"/>
  <c r="AD211" i="6" s="1"/>
  <c r="AC309" i="6"/>
  <c r="AD309" i="6" s="1"/>
  <c r="AC677" i="6"/>
  <c r="AD677" i="6" s="1"/>
  <c r="V105" i="6"/>
  <c r="AE105" i="6" s="1"/>
  <c r="V10" i="6"/>
  <c r="V106" i="6"/>
  <c r="AE106" i="6" s="1"/>
  <c r="V275" i="6"/>
  <c r="AE275" i="6" s="1"/>
  <c r="V578" i="6"/>
  <c r="AE578" i="6" s="1"/>
  <c r="V51" i="6"/>
  <c r="AE51" i="6" s="1"/>
  <c r="V147" i="6"/>
  <c r="AE147" i="6" s="1"/>
  <c r="V243" i="6"/>
  <c r="AE243" i="6" s="1"/>
  <c r="V339" i="6"/>
  <c r="AE339" i="6" s="1"/>
  <c r="V723" i="6"/>
  <c r="AE723" i="6" s="1"/>
  <c r="V173" i="6"/>
  <c r="AE173" i="6" s="1"/>
  <c r="V1093" i="6"/>
  <c r="AE1093" i="6" s="1"/>
  <c r="V1333" i="6"/>
  <c r="AE1333" i="6" s="1"/>
  <c r="V1490" i="6"/>
  <c r="AE1490" i="6" s="1"/>
  <c r="V1339" i="6"/>
  <c r="AE1339" i="6" s="1"/>
  <c r="V1459" i="6"/>
  <c r="AE1459" i="6" s="1"/>
  <c r="V1259" i="6"/>
  <c r="AE1259" i="6" s="1"/>
  <c r="V495" i="6"/>
  <c r="AE495" i="6" s="1"/>
  <c r="T167" i="6"/>
  <c r="U167" i="6" s="1"/>
  <c r="T289" i="6"/>
  <c r="U289" i="6" s="1"/>
  <c r="T442" i="6"/>
  <c r="U442" i="6" s="1"/>
  <c r="T199" i="6"/>
  <c r="U199" i="6" s="1"/>
  <c r="T263" i="6"/>
  <c r="U263" i="6" s="1"/>
  <c r="T405" i="6"/>
  <c r="U405" i="6" s="1"/>
  <c r="T925" i="6"/>
  <c r="U925" i="6" s="1"/>
  <c r="AC19" i="6"/>
  <c r="AD19" i="6" s="1"/>
  <c r="AC115" i="6"/>
  <c r="AD115" i="6" s="1"/>
  <c r="AC105" i="6"/>
  <c r="AD105" i="6" s="1"/>
  <c r="AC359" i="6"/>
  <c r="AD359" i="6" s="1"/>
  <c r="AC1941" i="6"/>
  <c r="AD1941" i="6" s="1"/>
  <c r="AC827" i="6"/>
  <c r="AD827" i="6" s="1"/>
  <c r="W578" i="6"/>
  <c r="X578" i="6" s="1"/>
  <c r="V314" i="6"/>
  <c r="AE314" i="6" s="1"/>
  <c r="V83" i="6"/>
  <c r="AE83" i="6" s="1"/>
  <c r="V179" i="6"/>
  <c r="AE179" i="6" s="1"/>
  <c r="V563" i="6"/>
  <c r="AE563" i="6" s="1"/>
  <c r="V893" i="6"/>
  <c r="AE893" i="6" s="1"/>
  <c r="V42" i="6"/>
  <c r="AE42" i="6" s="1"/>
  <c r="V997" i="6"/>
  <c r="AE997" i="6" s="1"/>
  <c r="T33" i="6"/>
  <c r="U33" i="6" s="1"/>
  <c r="T10" i="6"/>
  <c r="U10" i="6" s="1"/>
  <c r="T106" i="6"/>
  <c r="U106" i="6" s="1"/>
  <c r="T231" i="6"/>
  <c r="U231" i="6" s="1"/>
  <c r="T210" i="6"/>
  <c r="U210" i="6" s="1"/>
  <c r="T1719" i="6"/>
  <c r="U1719" i="6" s="1"/>
  <c r="T1941" i="6"/>
  <c r="U1941" i="6" s="1"/>
  <c r="T1437" i="6"/>
  <c r="U1437" i="6" s="1"/>
  <c r="T1989" i="6"/>
  <c r="U1989" i="6" s="1"/>
  <c r="T946" i="6"/>
  <c r="U946" i="6" s="1"/>
  <c r="T1346" i="6"/>
  <c r="U1346" i="6" s="1"/>
  <c r="T559" i="6"/>
  <c r="U559" i="6" s="1"/>
  <c r="T495" i="6"/>
  <c r="U495" i="6" s="1"/>
  <c r="AC51" i="6"/>
  <c r="AD51" i="6" s="1"/>
  <c r="AC147" i="6"/>
  <c r="AD147" i="6" s="1"/>
  <c r="AC997" i="6"/>
  <c r="AD997" i="6" s="1"/>
  <c r="AC1229" i="6"/>
  <c r="AD1229" i="6" s="1"/>
  <c r="AC1418" i="6"/>
  <c r="AD1418" i="6" s="1"/>
  <c r="AC1647" i="6"/>
  <c r="AD1647" i="6" s="1"/>
  <c r="AC1839" i="6"/>
  <c r="AD1839" i="6" s="1"/>
  <c r="V33" i="6"/>
  <c r="AE33" i="6" s="1"/>
  <c r="V277" i="6"/>
  <c r="AE277" i="6" s="1"/>
  <c r="V373" i="6"/>
  <c r="AE373" i="6" s="1"/>
  <c r="V101" i="6"/>
  <c r="AE101" i="6" s="1"/>
  <c r="V605" i="6"/>
  <c r="AE605" i="6" s="1"/>
  <c r="V474" i="6"/>
  <c r="AE474" i="6" s="1"/>
  <c r="V19" i="6"/>
  <c r="V115" i="6"/>
  <c r="AE115" i="6" s="1"/>
  <c r="V211" i="6"/>
  <c r="AE211" i="6" s="1"/>
  <c r="V307" i="6"/>
  <c r="AE307" i="6" s="1"/>
  <c r="V403" i="6"/>
  <c r="AE403" i="6" s="1"/>
  <c r="V595" i="6"/>
  <c r="AE595" i="6" s="1"/>
  <c r="V1947" i="6"/>
  <c r="AE1947" i="6" s="1"/>
  <c r="V1338" i="6"/>
  <c r="AE1338" i="6" s="1"/>
  <c r="V1893" i="6"/>
  <c r="AE1893" i="6" s="1"/>
  <c r="V1666" i="6"/>
  <c r="AE1666" i="6" s="1"/>
  <c r="T346" i="6"/>
  <c r="U346" i="6" s="1"/>
  <c r="T37" i="6"/>
  <c r="U37" i="6" s="1"/>
  <c r="T243" i="6"/>
  <c r="U243" i="6" s="1"/>
  <c r="T101" i="6"/>
  <c r="U101" i="6" s="1"/>
  <c r="T321" i="6"/>
  <c r="U321" i="6" s="1"/>
  <c r="T1751" i="6"/>
  <c r="U1751" i="6" s="1"/>
  <c r="T467" i="6"/>
  <c r="U467" i="6" s="1"/>
  <c r="T1922" i="6"/>
  <c r="U1922" i="6" s="1"/>
  <c r="T951" i="6"/>
  <c r="U951" i="6" s="1"/>
  <c r="T1805" i="6"/>
  <c r="U1805" i="6" s="1"/>
  <c r="AC1338" i="6"/>
  <c r="AD1338" i="6" s="1"/>
  <c r="AC1159" i="6"/>
  <c r="AD1159" i="6" s="1"/>
  <c r="AC1507" i="6"/>
  <c r="AD1507" i="6" s="1"/>
  <c r="AC109" i="6"/>
  <c r="AD109" i="6" s="1"/>
  <c r="AC1952" i="6"/>
  <c r="AD1952" i="6" s="1"/>
  <c r="AC656" i="6"/>
  <c r="AD656" i="6" s="1"/>
  <c r="AC1966" i="6"/>
  <c r="AD1966" i="6" s="1"/>
  <c r="AC1281" i="6"/>
  <c r="AD1281" i="6" s="1"/>
  <c r="AC1495" i="6"/>
  <c r="AD1495" i="6" s="1"/>
  <c r="AC1359" i="6"/>
  <c r="AD1359" i="6" s="1"/>
  <c r="AC1494" i="6"/>
  <c r="AD1494" i="6" s="1"/>
  <c r="AC292" i="6"/>
  <c r="AD292" i="6" s="1"/>
  <c r="AC1651" i="6"/>
  <c r="AD1651" i="6" s="1"/>
  <c r="AC822" i="6"/>
  <c r="AD822" i="6" s="1"/>
  <c r="AC1518" i="6"/>
  <c r="AD1518" i="6" s="1"/>
  <c r="AC518" i="6"/>
  <c r="AD518" i="6" s="1"/>
  <c r="AC1160" i="6"/>
  <c r="AD1160" i="6" s="1"/>
  <c r="AC1449" i="6"/>
  <c r="AD1449" i="6" s="1"/>
  <c r="AC1531" i="6"/>
  <c r="AD1531" i="6" s="1"/>
  <c r="AC1451" i="6"/>
  <c r="AD1451" i="6" s="1"/>
  <c r="AC492" i="6"/>
  <c r="AD492" i="6" s="1"/>
  <c r="AC1099" i="6"/>
  <c r="AD1099" i="6" s="1"/>
  <c r="AC1795" i="6"/>
  <c r="AD1795" i="6" s="1"/>
  <c r="AC366" i="6"/>
  <c r="AD366" i="6" s="1"/>
  <c r="AC1871" i="6"/>
  <c r="AD1871" i="6" s="1"/>
  <c r="AC1450" i="6"/>
  <c r="AD1450" i="6" s="1"/>
  <c r="AC1232" i="6"/>
  <c r="AD1232" i="6" s="1"/>
  <c r="AC1848" i="6"/>
  <c r="AD1848" i="6" s="1"/>
  <c r="AC193" i="6"/>
  <c r="AD193" i="6" s="1"/>
  <c r="AC1372" i="6"/>
  <c r="AD1372" i="6" s="1"/>
  <c r="AC1638" i="6"/>
  <c r="AD1638" i="6" s="1"/>
  <c r="AC1807" i="6"/>
  <c r="AD1807" i="6" s="1"/>
  <c r="AC882" i="6"/>
  <c r="AD882" i="6" s="1"/>
  <c r="AC1375" i="6"/>
  <c r="AD1375" i="6" s="1"/>
  <c r="AC1689" i="6"/>
  <c r="AD1689" i="6" s="1"/>
  <c r="AC1280" i="6"/>
  <c r="AD1280" i="6" s="1"/>
  <c r="AC1521" i="6"/>
  <c r="AD1521" i="6" s="1"/>
  <c r="AC1872" i="6"/>
  <c r="AD1872" i="6" s="1"/>
  <c r="AC1075" i="6"/>
  <c r="AD1075" i="6" s="1"/>
  <c r="AC1834" i="6"/>
  <c r="AD1834" i="6" s="1"/>
  <c r="AC1408" i="6"/>
  <c r="AD1408" i="6" s="1"/>
  <c r="AC1650" i="6"/>
  <c r="AD1650" i="6" s="1"/>
  <c r="AC1867" i="6"/>
  <c r="AD1867" i="6" s="1"/>
  <c r="AC414" i="6"/>
  <c r="AD414" i="6" s="1"/>
  <c r="AC1134" i="6"/>
  <c r="AD1134" i="6" s="1"/>
  <c r="AC1519" i="6"/>
  <c r="AD1519" i="6" s="1"/>
  <c r="AC1809" i="6"/>
  <c r="AD1809" i="6" s="1"/>
  <c r="AC1533" i="6"/>
  <c r="AD1533" i="6" s="1"/>
  <c r="AC1884" i="6"/>
  <c r="AD1884" i="6" s="1"/>
  <c r="AC1622" i="6"/>
  <c r="AD1622" i="6" s="1"/>
  <c r="AC241" i="6"/>
  <c r="AD241" i="6" s="1"/>
  <c r="AC1940" i="6"/>
  <c r="AD1940" i="6" s="1"/>
  <c r="AC1319" i="6"/>
  <c r="AD1319" i="6" s="1"/>
  <c r="AC1179" i="6"/>
  <c r="AD1179" i="6" s="1"/>
  <c r="AC1420" i="6"/>
  <c r="AD1420" i="6" s="1"/>
  <c r="AC1770" i="6"/>
  <c r="AD1770" i="6" s="1"/>
  <c r="AC1703" i="6"/>
  <c r="AD1703" i="6" s="1"/>
  <c r="AC1927" i="6"/>
  <c r="AD1927" i="6" s="1"/>
  <c r="AC1206" i="6"/>
  <c r="AD1206" i="6" s="1"/>
  <c r="AC1664" i="6"/>
  <c r="AD1664" i="6" s="1"/>
  <c r="AC1833" i="6"/>
  <c r="AD1833" i="6" s="1"/>
  <c r="AC1520" i="6"/>
  <c r="AD1520" i="6" s="1"/>
  <c r="AC1992" i="6"/>
  <c r="AD1992" i="6" s="1"/>
  <c r="AC1730" i="6"/>
  <c r="AD1730" i="6" s="1"/>
  <c r="AC589" i="6"/>
  <c r="AD589" i="6" s="1"/>
  <c r="AC969" i="6"/>
  <c r="AD969" i="6" s="1"/>
  <c r="AC1782" i="6"/>
  <c r="AD1782" i="6" s="1"/>
  <c r="AC1939" i="6"/>
  <c r="AD1939" i="6" s="1"/>
  <c r="AC522" i="6"/>
  <c r="AD522" i="6" s="1"/>
  <c r="AC1688" i="6"/>
  <c r="AD1688" i="6" s="1"/>
  <c r="AC1953" i="6"/>
  <c r="AD1953" i="6" s="1"/>
  <c r="AC1532" i="6"/>
  <c r="AD1532" i="6" s="1"/>
  <c r="AC2016" i="6"/>
  <c r="AD2016" i="6" s="1"/>
  <c r="AC1814" i="6"/>
  <c r="AD1814" i="6" s="1"/>
  <c r="AC757" i="6"/>
  <c r="AD757" i="6" s="1"/>
  <c r="AC1186" i="6"/>
  <c r="AD1186" i="6" s="1"/>
  <c r="AC1258" i="6"/>
  <c r="AD1258" i="6" s="1"/>
  <c r="AC1423" i="6"/>
  <c r="AD1423" i="6" s="1"/>
  <c r="AC73" i="6"/>
  <c r="AD73" i="6" s="1"/>
  <c r="AC130" i="6"/>
  <c r="AD130" i="6" s="1"/>
  <c r="AC1794" i="6"/>
  <c r="AD1794" i="6" s="1"/>
  <c r="AC1951" i="6"/>
  <c r="AD1951" i="6" s="1"/>
  <c r="AC558" i="6"/>
  <c r="AD558" i="6" s="1"/>
  <c r="AC1230" i="6"/>
  <c r="AD1230" i="6" s="1"/>
  <c r="AC1796" i="6"/>
  <c r="AD1796" i="6" s="1"/>
  <c r="AC415" i="6"/>
  <c r="AD415" i="6" s="1"/>
  <c r="AC213" i="6"/>
  <c r="AD213" i="6" s="1"/>
  <c r="AC1571" i="6"/>
  <c r="AD1571" i="6" s="1"/>
  <c r="AC1874" i="6"/>
  <c r="AD1874" i="6" s="1"/>
  <c r="AC714" i="6"/>
  <c r="AD714" i="6" s="1"/>
  <c r="AC290" i="6"/>
  <c r="AD290" i="6" s="1"/>
  <c r="AC1546" i="6"/>
  <c r="AD1546" i="6" s="1"/>
  <c r="AC1806" i="6"/>
  <c r="AD1806" i="6" s="1"/>
  <c r="AC910" i="6"/>
  <c r="AD910" i="6" s="1"/>
  <c r="AC2011" i="6"/>
  <c r="AD2011" i="6" s="1"/>
  <c r="AC618" i="6"/>
  <c r="AD618" i="6" s="1"/>
  <c r="AC1808" i="6"/>
  <c r="AD1808" i="6" s="1"/>
  <c r="AC1835" i="6"/>
  <c r="AD1835" i="6" s="1"/>
  <c r="AC621" i="6"/>
  <c r="AD621" i="6" s="1"/>
  <c r="AC1910" i="6"/>
  <c r="AD1910" i="6" s="1"/>
  <c r="AC853" i="6"/>
  <c r="AD853" i="6" s="1"/>
  <c r="AC842" i="6"/>
  <c r="AD842" i="6" s="1"/>
  <c r="AC622" i="6"/>
  <c r="AD622" i="6" s="1"/>
  <c r="AC1926" i="6"/>
  <c r="AD1926" i="6" s="1"/>
  <c r="AC690" i="6"/>
  <c r="AD690" i="6" s="1"/>
  <c r="AC1278" i="6"/>
  <c r="AD1278" i="6" s="1"/>
  <c r="AC1820" i="6"/>
  <c r="AD1820" i="6" s="1"/>
  <c r="AC679" i="6"/>
  <c r="AD679" i="6" s="1"/>
  <c r="AC967" i="6"/>
  <c r="AD967" i="6" s="1"/>
  <c r="AC813" i="6"/>
  <c r="AD813" i="6" s="1"/>
  <c r="AC1135" i="6"/>
  <c r="AD1135" i="6" s="1"/>
  <c r="AC1465" i="6"/>
  <c r="AD1465" i="6" s="1"/>
  <c r="AC1082" i="6"/>
  <c r="AD1082" i="6" s="1"/>
  <c r="AC1938" i="6"/>
  <c r="AD1938" i="6" s="1"/>
  <c r="AC1572" i="6"/>
  <c r="AD1572" i="6" s="1"/>
  <c r="AC1832" i="6"/>
  <c r="AD1832" i="6" s="1"/>
  <c r="AC811" i="6"/>
  <c r="AD811" i="6" s="1"/>
  <c r="AC620" i="6"/>
  <c r="AD620" i="6" s="1"/>
  <c r="AC1690" i="6"/>
  <c r="AD1690" i="6" s="1"/>
  <c r="AC1279" i="6"/>
  <c r="AD1279" i="6" s="1"/>
  <c r="AC1585" i="6"/>
  <c r="AD1585" i="6" s="1"/>
  <c r="AI5" i="6"/>
  <c r="AI1948" i="6"/>
  <c r="AI1980" i="6"/>
  <c r="X1948" i="6"/>
  <c r="AI1485" i="6"/>
  <c r="AI1776" i="6"/>
  <c r="X1205" i="6"/>
  <c r="AI1205" i="6"/>
  <c r="X159" i="6"/>
  <c r="AI159" i="6"/>
  <c r="X1636" i="6"/>
  <c r="AI1636" i="6"/>
  <c r="X1700" i="6"/>
  <c r="AI1700" i="6"/>
  <c r="X2013" i="6"/>
  <c r="AI2013" i="6"/>
  <c r="T1867" i="6"/>
  <c r="U1867" i="6" s="1"/>
  <c r="T414" i="6"/>
  <c r="U414" i="6" s="1"/>
  <c r="X1853" i="6"/>
  <c r="AI1853" i="6"/>
  <c r="AI1517" i="6"/>
  <c r="X1516" i="6"/>
  <c r="AI1516" i="6"/>
  <c r="AI1804" i="6"/>
  <c r="X1960" i="6"/>
  <c r="AI1960" i="6"/>
  <c r="X6" i="6"/>
  <c r="AI6" i="6"/>
  <c r="AI2023" i="6"/>
  <c r="X1916" i="6"/>
  <c r="AI1916" i="6"/>
  <c r="X1917" i="6"/>
  <c r="AI1917" i="6"/>
  <c r="X158" i="6"/>
  <c r="AI158" i="6"/>
  <c r="AI1348" i="6"/>
  <c r="X1816" i="6"/>
  <c r="AI1816" i="6"/>
  <c r="X1828" i="6"/>
  <c r="AI1828" i="6"/>
  <c r="X1864" i="6"/>
  <c r="AI1864" i="6"/>
  <c r="AI2034" i="6"/>
  <c r="T1160" i="6"/>
  <c r="U1160" i="6" s="1"/>
  <c r="X537" i="6"/>
  <c r="AI537" i="6"/>
  <c r="X1829" i="6"/>
  <c r="AI1829" i="6"/>
  <c r="X1448" i="6"/>
  <c r="X2012" i="6"/>
  <c r="AI2012" i="6"/>
  <c r="X1852" i="6"/>
  <c r="AI1852" i="6"/>
  <c r="AI7" i="6"/>
  <c r="X1581" i="6"/>
  <c r="AI1581" i="6"/>
  <c r="AI2003" i="6"/>
  <c r="X1090" i="6"/>
  <c r="AI1090" i="6"/>
  <c r="X2002" i="6"/>
  <c r="AI2002" i="6"/>
  <c r="X1991" i="6"/>
  <c r="AI1991" i="6"/>
  <c r="X1580" i="6"/>
  <c r="AI1580" i="6"/>
  <c r="X1548" i="6"/>
  <c r="AI1548" i="6"/>
  <c r="X818" i="6"/>
  <c r="AI818" i="6"/>
  <c r="X1699" i="6"/>
  <c r="AI1699" i="6"/>
  <c r="X1613" i="6"/>
  <c r="AI1613" i="6"/>
  <c r="X832" i="6"/>
  <c r="AI832" i="6"/>
  <c r="X2024" i="6"/>
  <c r="AI2024" i="6"/>
  <c r="X1843" i="6"/>
  <c r="AI1843" i="6"/>
  <c r="X1896" i="6"/>
  <c r="AI1896" i="6"/>
  <c r="X1287" i="6"/>
  <c r="AI1287" i="6"/>
  <c r="X542" i="6"/>
  <c r="AI542" i="6"/>
  <c r="X1612" i="6"/>
  <c r="AI1612" i="6"/>
  <c r="X1723" i="6"/>
  <c r="AI1723" i="6"/>
  <c r="X1895" i="6"/>
  <c r="AI1895" i="6"/>
  <c r="AI1949" i="6"/>
  <c r="X1349" i="6"/>
  <c r="AI1349" i="6"/>
  <c r="X1012" i="6"/>
  <c r="X1624" i="6"/>
  <c r="X1484" i="6"/>
  <c r="AI1484" i="6"/>
  <c r="X1676" i="6"/>
  <c r="AI1676" i="6"/>
  <c r="X1653" i="6"/>
  <c r="AI1653" i="6"/>
  <c r="X1906" i="6"/>
  <c r="AI1906" i="6"/>
  <c r="X1091" i="6"/>
  <c r="AI1091" i="6"/>
  <c r="X1907" i="6"/>
  <c r="AI1907" i="6"/>
  <c r="X1740" i="6"/>
  <c r="AI1740" i="6"/>
  <c r="X973" i="6"/>
  <c r="AI973" i="6"/>
  <c r="X1603" i="6"/>
  <c r="AI1452" i="6"/>
  <c r="AI974" i="6"/>
  <c r="X1659" i="6"/>
  <c r="AI1659" i="6"/>
  <c r="X1803" i="6"/>
  <c r="AI1803" i="6"/>
  <c r="AI1741" i="6"/>
  <c r="X1185" i="6"/>
  <c r="X1763" i="6"/>
  <c r="AI1763" i="6"/>
  <c r="X1764" i="6"/>
  <c r="AI1764" i="6"/>
  <c r="AI1815" i="6"/>
  <c r="AI1959" i="6"/>
  <c r="X1885" i="6"/>
  <c r="AI1885" i="6"/>
  <c r="X1198" i="6"/>
  <c r="AI1198" i="6"/>
  <c r="AI1286" i="6"/>
  <c r="AI1971" i="6"/>
  <c r="X1928" i="6"/>
  <c r="AI1928" i="6"/>
  <c r="X1970" i="6"/>
  <c r="AI1970" i="6"/>
  <c r="AI1398" i="6"/>
  <c r="X1981" i="6"/>
  <c r="AI1981" i="6"/>
  <c r="AI1717" i="6"/>
  <c r="X1840" i="6"/>
  <c r="AI1840" i="6"/>
  <c r="X1677" i="6"/>
  <c r="AI1677" i="6"/>
  <c r="AI1399" i="6"/>
  <c r="AI1789" i="6"/>
  <c r="AI1863" i="6"/>
  <c r="X1875" i="6"/>
  <c r="AI1875" i="6"/>
  <c r="X1549" i="6"/>
  <c r="AI1549" i="6"/>
  <c r="X1635" i="6"/>
  <c r="AI1635" i="6"/>
  <c r="X1779" i="6"/>
  <c r="AI1779" i="6"/>
  <c r="AI1791" i="6"/>
  <c r="T1507" i="6"/>
  <c r="U1507" i="6" s="1"/>
  <c r="T109" i="6"/>
  <c r="U109" i="6" s="1"/>
  <c r="T1952" i="6"/>
  <c r="U1952" i="6" s="1"/>
  <c r="T656" i="6"/>
  <c r="U656" i="6" s="1"/>
  <c r="T1966" i="6"/>
  <c r="U1966" i="6" s="1"/>
  <c r="T1281" i="6"/>
  <c r="U1281" i="6" s="1"/>
  <c r="T1495" i="6"/>
  <c r="U1495" i="6" s="1"/>
  <c r="T1359" i="6"/>
  <c r="U1359" i="6" s="1"/>
  <c r="T292" i="6"/>
  <c r="U292" i="6" s="1"/>
  <c r="T1651" i="6"/>
  <c r="U1651" i="6" s="1"/>
  <c r="T822" i="6"/>
  <c r="U822" i="6" s="1"/>
  <c r="T1518" i="6"/>
  <c r="U1518" i="6" s="1"/>
  <c r="T518" i="6"/>
  <c r="U518" i="6" s="1"/>
  <c r="T1449" i="6"/>
  <c r="U1449" i="6" s="1"/>
  <c r="T1531" i="6"/>
  <c r="U1531" i="6" s="1"/>
  <c r="T1451" i="6"/>
  <c r="U1451" i="6" s="1"/>
  <c r="T492" i="6"/>
  <c r="U492" i="6" s="1"/>
  <c r="T366" i="6"/>
  <c r="U366" i="6" s="1"/>
  <c r="T1372" i="6"/>
  <c r="U1372" i="6" s="1"/>
  <c r="T1638" i="6"/>
  <c r="U1638" i="6" s="1"/>
  <c r="T1807" i="6"/>
  <c r="U1807" i="6" s="1"/>
  <c r="T882" i="6"/>
  <c r="U882" i="6" s="1"/>
  <c r="T1375" i="6"/>
  <c r="U1375" i="6" s="1"/>
  <c r="T1689" i="6"/>
  <c r="U1689" i="6" s="1"/>
  <c r="T1280" i="6"/>
  <c r="U1280" i="6" s="1"/>
  <c r="T1521" i="6"/>
  <c r="U1521" i="6" s="1"/>
  <c r="T1872" i="6"/>
  <c r="U1872" i="6" s="1"/>
  <c r="T1075" i="6"/>
  <c r="U1075" i="6" s="1"/>
  <c r="T1450" i="6"/>
  <c r="U1450" i="6" s="1"/>
  <c r="T1408" i="6"/>
  <c r="U1408" i="6" s="1"/>
  <c r="T1650" i="6"/>
  <c r="U1650" i="6" s="1"/>
  <c r="T1134" i="6"/>
  <c r="U1134" i="6" s="1"/>
  <c r="T1519" i="6"/>
  <c r="U1519" i="6" s="1"/>
  <c r="T1809" i="6"/>
  <c r="U1809" i="6" s="1"/>
  <c r="T1533" i="6"/>
  <c r="U1533" i="6" s="1"/>
  <c r="T1884" i="6"/>
  <c r="U1884" i="6" s="1"/>
  <c r="T1622" i="6"/>
  <c r="U1622" i="6" s="1"/>
  <c r="T241" i="6"/>
  <c r="U241" i="6" s="1"/>
  <c r="T1099" i="6"/>
  <c r="U1099" i="6" s="1"/>
  <c r="T1179" i="6"/>
  <c r="U1179" i="6" s="1"/>
  <c r="T1420" i="6"/>
  <c r="U1420" i="6" s="1"/>
  <c r="T1770" i="6"/>
  <c r="U1770" i="6" s="1"/>
  <c r="T1703" i="6"/>
  <c r="U1703" i="6" s="1"/>
  <c r="T1927" i="6"/>
  <c r="U1927" i="6" s="1"/>
  <c r="T1206" i="6"/>
  <c r="U1206" i="6" s="1"/>
  <c r="T1664" i="6"/>
  <c r="U1664" i="6" s="1"/>
  <c r="T1833" i="6"/>
  <c r="U1833" i="6" s="1"/>
  <c r="T1520" i="6"/>
  <c r="U1520" i="6" s="1"/>
  <c r="T1992" i="6"/>
  <c r="U1992" i="6" s="1"/>
  <c r="T1730" i="6"/>
  <c r="U1730" i="6" s="1"/>
  <c r="T589" i="6"/>
  <c r="U589" i="6" s="1"/>
  <c r="T193" i="6"/>
  <c r="U193" i="6" s="1"/>
  <c r="T1782" i="6"/>
  <c r="U1782" i="6" s="1"/>
  <c r="T1939" i="6"/>
  <c r="U1939" i="6" s="1"/>
  <c r="T522" i="6"/>
  <c r="U522" i="6" s="1"/>
  <c r="T1688" i="6"/>
  <c r="U1688" i="6" s="1"/>
  <c r="T1953" i="6"/>
  <c r="U1953" i="6" s="1"/>
  <c r="T1532" i="6"/>
  <c r="U1532" i="6" s="1"/>
  <c r="T2016" i="6"/>
  <c r="U2016" i="6" s="1"/>
  <c r="T1814" i="6"/>
  <c r="U1814" i="6" s="1"/>
  <c r="T757" i="6"/>
  <c r="U757" i="6" s="1"/>
  <c r="T73" i="6"/>
  <c r="U73" i="6" s="1"/>
  <c r="T130" i="6"/>
  <c r="U130" i="6" s="1"/>
  <c r="T1794" i="6"/>
  <c r="U1794" i="6" s="1"/>
  <c r="T1951" i="6"/>
  <c r="U1951" i="6" s="1"/>
  <c r="T558" i="6"/>
  <c r="U558" i="6" s="1"/>
  <c r="T1230" i="6"/>
  <c r="U1230" i="6" s="1"/>
  <c r="T1796" i="6"/>
  <c r="U1796" i="6" s="1"/>
  <c r="T415" i="6"/>
  <c r="U415" i="6" s="1"/>
  <c r="T213" i="6"/>
  <c r="U213" i="6" s="1"/>
  <c r="T1571" i="6"/>
  <c r="U1571" i="6" s="1"/>
  <c r="T1874" i="6"/>
  <c r="U1874" i="6" s="1"/>
  <c r="T1232" i="6"/>
  <c r="U1232" i="6" s="1"/>
  <c r="T290" i="6"/>
  <c r="U290" i="6" s="1"/>
  <c r="T1546" i="6"/>
  <c r="U1546" i="6" s="1"/>
  <c r="T1806" i="6"/>
  <c r="U1806" i="6" s="1"/>
  <c r="T910" i="6"/>
  <c r="U910" i="6" s="1"/>
  <c r="T2011" i="6"/>
  <c r="U2011" i="6" s="1"/>
  <c r="T618" i="6"/>
  <c r="U618" i="6" s="1"/>
  <c r="T1808" i="6"/>
  <c r="U1808" i="6" s="1"/>
  <c r="T1835" i="6"/>
  <c r="U1835" i="6" s="1"/>
  <c r="T621" i="6"/>
  <c r="U621" i="6" s="1"/>
  <c r="T1910" i="6"/>
  <c r="U1910" i="6" s="1"/>
  <c r="T853" i="6"/>
  <c r="U853" i="6" s="1"/>
  <c r="T1871" i="6"/>
  <c r="U1871" i="6" s="1"/>
  <c r="T1848" i="6"/>
  <c r="U1848" i="6" s="1"/>
  <c r="T842" i="6"/>
  <c r="U842" i="6" s="1"/>
  <c r="T622" i="6"/>
  <c r="U622" i="6" s="1"/>
  <c r="T1926" i="6"/>
  <c r="U1926" i="6" s="1"/>
  <c r="T690" i="6"/>
  <c r="U690" i="6" s="1"/>
  <c r="T1278" i="6"/>
  <c r="U1278" i="6" s="1"/>
  <c r="T1820" i="6"/>
  <c r="U1820" i="6" s="1"/>
  <c r="T679" i="6"/>
  <c r="U679" i="6" s="1"/>
  <c r="T967" i="6"/>
  <c r="U967" i="6" s="1"/>
  <c r="T813" i="6"/>
  <c r="U813" i="6" s="1"/>
  <c r="T1135" i="6"/>
  <c r="U1135" i="6" s="1"/>
  <c r="T1465" i="6"/>
  <c r="U1465" i="6" s="1"/>
  <c r="T1082" i="6"/>
  <c r="U1082" i="6" s="1"/>
  <c r="T1938" i="6"/>
  <c r="U1938" i="6" s="1"/>
  <c r="T1572" i="6"/>
  <c r="U1572" i="6" s="1"/>
  <c r="T1832" i="6"/>
  <c r="U1832" i="6" s="1"/>
  <c r="T811" i="6"/>
  <c r="U811" i="6" s="1"/>
  <c r="T620" i="6"/>
  <c r="U620" i="6" s="1"/>
  <c r="T1690" i="6"/>
  <c r="U1690" i="6" s="1"/>
  <c r="T1279" i="6"/>
  <c r="U1279" i="6" s="1"/>
  <c r="T1585" i="6"/>
  <c r="U1585" i="6" s="1"/>
  <c r="T1795" i="6"/>
  <c r="U1795" i="6" s="1"/>
  <c r="T1186" i="6"/>
  <c r="U1186" i="6" s="1"/>
  <c r="T714" i="6"/>
  <c r="U714" i="6" s="1"/>
  <c r="T1494" i="6"/>
  <c r="U1494" i="6" s="1"/>
  <c r="T1940" i="6"/>
  <c r="U1940" i="6" s="1"/>
  <c r="T1258" i="6"/>
  <c r="U1258" i="6" s="1"/>
  <c r="T1834" i="6"/>
  <c r="U1834" i="6" s="1"/>
  <c r="T969" i="6"/>
  <c r="U969" i="6" s="1"/>
  <c r="T1423" i="6"/>
  <c r="U1423" i="6" s="1"/>
  <c r="T1319" i="6"/>
  <c r="U1319" i="6" s="1"/>
  <c r="AB1375" i="6"/>
  <c r="AB1521" i="6"/>
  <c r="AB292" i="6"/>
  <c r="AB1867" i="6"/>
  <c r="AB414" i="6"/>
  <c r="AB1160" i="6"/>
  <c r="V290" i="6"/>
  <c r="AE290" i="6" s="1"/>
  <c r="V1546" i="6"/>
  <c r="AE1546" i="6" s="1"/>
  <c r="V1806" i="6"/>
  <c r="AE1806" i="6" s="1"/>
  <c r="V910" i="6"/>
  <c r="AE910" i="6" s="1"/>
  <c r="V2011" i="6"/>
  <c r="AE2011" i="6" s="1"/>
  <c r="V618" i="6"/>
  <c r="AE618" i="6" s="1"/>
  <c r="V1808" i="6"/>
  <c r="AE1808" i="6" s="1"/>
  <c r="V1835" i="6"/>
  <c r="AE1835" i="6" s="1"/>
  <c r="V621" i="6"/>
  <c r="AE621" i="6" s="1"/>
  <c r="V853" i="6"/>
  <c r="AE853" i="6" s="1"/>
  <c r="V1465" i="6"/>
  <c r="AE1465" i="6" s="1"/>
  <c r="V1082" i="6"/>
  <c r="AE1082" i="6" s="1"/>
  <c r="V1938" i="6"/>
  <c r="AE1938" i="6" s="1"/>
  <c r="V1572" i="6"/>
  <c r="AE1572" i="6" s="1"/>
  <c r="V1832" i="6"/>
  <c r="AE1832" i="6" s="1"/>
  <c r="V811" i="6"/>
  <c r="AE811" i="6" s="1"/>
  <c r="V620" i="6"/>
  <c r="AE620" i="6" s="1"/>
  <c r="V1585" i="6"/>
  <c r="AE1585" i="6" s="1"/>
  <c r="V842" i="6"/>
  <c r="AE842" i="6" s="1"/>
  <c r="V679" i="6"/>
  <c r="AE679" i="6" s="1"/>
  <c r="V714" i="6"/>
  <c r="AE714" i="6" s="1"/>
  <c r="V1940" i="6"/>
  <c r="AE1940" i="6" s="1"/>
  <c r="V1258" i="6"/>
  <c r="AE1258" i="6" s="1"/>
  <c r="V969" i="6"/>
  <c r="AE969" i="6" s="1"/>
  <c r="V1423" i="6"/>
  <c r="AE1423" i="6" s="1"/>
  <c r="V622" i="6"/>
  <c r="AE622" i="6" s="1"/>
  <c r="V690" i="6"/>
  <c r="AE690" i="6" s="1"/>
  <c r="V813" i="6"/>
  <c r="AE813" i="6" s="1"/>
  <c r="V1507" i="6"/>
  <c r="AE1507" i="6" s="1"/>
  <c r="V656" i="6"/>
  <c r="AE656" i="6" s="1"/>
  <c r="V1966" i="6"/>
  <c r="AE1966" i="6" s="1"/>
  <c r="V1281" i="6"/>
  <c r="AE1281" i="6" s="1"/>
  <c r="V1495" i="6"/>
  <c r="AE1495" i="6" s="1"/>
  <c r="V1651" i="6"/>
  <c r="AE1651" i="6" s="1"/>
  <c r="V822" i="6"/>
  <c r="AE822" i="6" s="1"/>
  <c r="V1518" i="6"/>
  <c r="AE1518" i="6" s="1"/>
  <c r="V518" i="6"/>
  <c r="AE518" i="6" s="1"/>
  <c r="V1160" i="6"/>
  <c r="AE1160" i="6" s="1"/>
  <c r="V1451" i="6"/>
  <c r="AE1451" i="6" s="1"/>
  <c r="V492" i="6"/>
  <c r="AE492" i="6" s="1"/>
  <c r="V1926" i="6"/>
  <c r="AE1926" i="6" s="1"/>
  <c r="V1795" i="6"/>
  <c r="AE1795" i="6" s="1"/>
  <c r="V366" i="6"/>
  <c r="AE366" i="6" s="1"/>
  <c r="V1871" i="6"/>
  <c r="AE1871" i="6" s="1"/>
  <c r="V1232" i="6"/>
  <c r="AE1232" i="6" s="1"/>
  <c r="V1848" i="6"/>
  <c r="AE1848" i="6" s="1"/>
  <c r="V1278" i="6"/>
  <c r="AE1278" i="6" s="1"/>
  <c r="V1135" i="6"/>
  <c r="AE1135" i="6" s="1"/>
  <c r="V1638" i="6"/>
  <c r="AE1638" i="6" s="1"/>
  <c r="V1807" i="6"/>
  <c r="AE1807" i="6" s="1"/>
  <c r="V882" i="6"/>
  <c r="AE882" i="6" s="1"/>
  <c r="V1375" i="6"/>
  <c r="AE1375" i="6" s="1"/>
  <c r="V1689" i="6"/>
  <c r="AE1689" i="6" s="1"/>
  <c r="V1280" i="6"/>
  <c r="AE1280" i="6" s="1"/>
  <c r="V1521" i="6"/>
  <c r="AE1521" i="6" s="1"/>
  <c r="V1075" i="6"/>
  <c r="AE1075" i="6" s="1"/>
  <c r="V967" i="6"/>
  <c r="AE967" i="6" s="1"/>
  <c r="V1408" i="6"/>
  <c r="AE1408" i="6" s="1"/>
  <c r="V1650" i="6"/>
  <c r="AE1650" i="6" s="1"/>
  <c r="V1867" i="6"/>
  <c r="AE1867" i="6" s="1"/>
  <c r="V414" i="6"/>
  <c r="AE414" i="6" s="1"/>
  <c r="V1134" i="6"/>
  <c r="AE1134" i="6" s="1"/>
  <c r="V1519" i="6"/>
  <c r="AE1519" i="6" s="1"/>
  <c r="V1809" i="6"/>
  <c r="AE1809" i="6" s="1"/>
  <c r="V1533" i="6"/>
  <c r="AE1533" i="6" s="1"/>
  <c r="V1884" i="6"/>
  <c r="AE1884" i="6" s="1"/>
  <c r="V1622" i="6"/>
  <c r="AE1622" i="6" s="1"/>
  <c r="V1179" i="6"/>
  <c r="AE1179" i="6" s="1"/>
  <c r="V1420" i="6"/>
  <c r="AE1420" i="6" s="1"/>
  <c r="V1770" i="6"/>
  <c r="AE1770" i="6" s="1"/>
  <c r="V1703" i="6"/>
  <c r="AE1703" i="6" s="1"/>
  <c r="V1927" i="6"/>
  <c r="AE1927" i="6" s="1"/>
  <c r="V1206" i="6"/>
  <c r="AE1206" i="6" s="1"/>
  <c r="V1664" i="6"/>
  <c r="AE1664" i="6" s="1"/>
  <c r="V1833" i="6"/>
  <c r="AE1833" i="6" s="1"/>
  <c r="V1520" i="6"/>
  <c r="AE1520" i="6" s="1"/>
  <c r="V1992" i="6"/>
  <c r="AE1992" i="6" s="1"/>
  <c r="V1730" i="6"/>
  <c r="AE1730" i="6" s="1"/>
  <c r="V589" i="6"/>
  <c r="AE589" i="6" s="1"/>
  <c r="V1820" i="6"/>
  <c r="AE1820" i="6" s="1"/>
  <c r="V1782" i="6"/>
  <c r="AE1782" i="6" s="1"/>
  <c r="V1939" i="6"/>
  <c r="AE1939" i="6" s="1"/>
  <c r="V522" i="6"/>
  <c r="AE522" i="6" s="1"/>
  <c r="V1688" i="6"/>
  <c r="AE1688" i="6" s="1"/>
  <c r="V1953" i="6"/>
  <c r="AE1953" i="6" s="1"/>
  <c r="V1532" i="6"/>
  <c r="AE1532" i="6" s="1"/>
  <c r="V2016" i="6"/>
  <c r="AE2016" i="6" s="1"/>
  <c r="V1814" i="6"/>
  <c r="AE1814" i="6" s="1"/>
  <c r="V757" i="6"/>
  <c r="AE757" i="6" s="1"/>
  <c r="V73" i="6"/>
  <c r="AE73" i="6" s="1"/>
  <c r="V130" i="6"/>
  <c r="AE130" i="6" s="1"/>
  <c r="V1794" i="6"/>
  <c r="AE1794" i="6" s="1"/>
  <c r="V1951" i="6"/>
  <c r="AE1951" i="6" s="1"/>
  <c r="V558" i="6"/>
  <c r="AE558" i="6" s="1"/>
  <c r="V1230" i="6"/>
  <c r="AE1230" i="6" s="1"/>
  <c r="V1796" i="6"/>
  <c r="AE1796" i="6" s="1"/>
  <c r="V415" i="6"/>
  <c r="AE415" i="6" s="1"/>
  <c r="V213" i="6"/>
  <c r="AE213" i="6" s="1"/>
  <c r="V1571" i="6"/>
  <c r="AE1571" i="6" s="1"/>
  <c r="V1874" i="6"/>
  <c r="AE1874" i="6" s="1"/>
  <c r="AB1910" i="6"/>
  <c r="V1910" i="6"/>
  <c r="AE1910" i="6" s="1"/>
  <c r="V1690" i="6"/>
  <c r="AE1690" i="6" s="1"/>
  <c r="AB1279" i="6"/>
  <c r="V1279" i="6"/>
  <c r="AE1279" i="6" s="1"/>
  <c r="V1186" i="6"/>
  <c r="AE1186" i="6" s="1"/>
  <c r="V1494" i="6"/>
  <c r="AE1494" i="6" s="1"/>
  <c r="AB1834" i="6"/>
  <c r="V1834" i="6"/>
  <c r="AE1834" i="6" s="1"/>
  <c r="AB1319" i="6"/>
  <c r="V1319" i="6"/>
  <c r="AE1319" i="6" s="1"/>
  <c r="AB1179" i="6"/>
  <c r="AB109" i="6"/>
  <c r="V109" i="6"/>
  <c r="AE109" i="6" s="1"/>
  <c r="V1952" i="6"/>
  <c r="AE1952" i="6" s="1"/>
  <c r="AB1359" i="6"/>
  <c r="V1359" i="6"/>
  <c r="AE1359" i="6" s="1"/>
  <c r="AB1833" i="6"/>
  <c r="AB1664" i="6"/>
  <c r="V292" i="6"/>
  <c r="AE292" i="6" s="1"/>
  <c r="AB1449" i="6"/>
  <c r="V1449" i="6"/>
  <c r="AE1449" i="6" s="1"/>
  <c r="AB1531" i="6"/>
  <c r="V1531" i="6"/>
  <c r="AE1531" i="6" s="1"/>
  <c r="V1099" i="6"/>
  <c r="AE1099" i="6" s="1"/>
  <c r="V1450" i="6"/>
  <c r="AE1450" i="6" s="1"/>
  <c r="V193" i="6"/>
  <c r="AE193" i="6" s="1"/>
  <c r="AB1372" i="6"/>
  <c r="V1372" i="6"/>
  <c r="AE1372" i="6" s="1"/>
  <c r="AB1872" i="6"/>
  <c r="V1872" i="6"/>
  <c r="AE1872" i="6" s="1"/>
  <c r="AB1703" i="6"/>
  <c r="AB241" i="6"/>
  <c r="V241" i="6"/>
  <c r="AE241" i="6" s="1"/>
  <c r="AB1186" i="6"/>
  <c r="J1432" i="6"/>
  <c r="AB1494" i="6"/>
  <c r="AB1650" i="6"/>
  <c r="AB1099" i="6"/>
  <c r="AB1450" i="6"/>
  <c r="AB193" i="6"/>
  <c r="AB882" i="6"/>
  <c r="J1299" i="6"/>
  <c r="J1587" i="6"/>
  <c r="AB1832" i="6"/>
  <c r="AB1585" i="6"/>
  <c r="AB1572" i="6"/>
  <c r="AB1952" i="6"/>
  <c r="AB656" i="6"/>
  <c r="AB290" i="6"/>
  <c r="W1507" i="6"/>
  <c r="X1507" i="6" s="1"/>
  <c r="W109" i="6"/>
  <c r="X109" i="6" s="1"/>
  <c r="W1952" i="6"/>
  <c r="X1952" i="6" s="1"/>
  <c r="W656" i="6"/>
  <c r="X656" i="6" s="1"/>
  <c r="W1966" i="6"/>
  <c r="X1966" i="6" s="1"/>
  <c r="W1281" i="6"/>
  <c r="X1281" i="6" s="1"/>
  <c r="W1495" i="6"/>
  <c r="X1495" i="6" s="1"/>
  <c r="W1359" i="6"/>
  <c r="X1359" i="6" s="1"/>
  <c r="W822" i="6"/>
  <c r="X822" i="6" s="1"/>
  <c r="AB822" i="6"/>
  <c r="W1099" i="6"/>
  <c r="X1099" i="6" s="1"/>
  <c r="W1795" i="6"/>
  <c r="X1795" i="6" s="1"/>
  <c r="W366" i="6"/>
  <c r="X366" i="6" s="1"/>
  <c r="W1871" i="6"/>
  <c r="X1871" i="6" s="1"/>
  <c r="W1450" i="6"/>
  <c r="X1450" i="6" s="1"/>
  <c r="W1232" i="6"/>
  <c r="X1232" i="6" s="1"/>
  <c r="W1848" i="6"/>
  <c r="X1848" i="6" s="1"/>
  <c r="W193" i="6"/>
  <c r="X193" i="6" s="1"/>
  <c r="W518" i="6"/>
  <c r="X518" i="6" s="1"/>
  <c r="W1451" i="6"/>
  <c r="X1451" i="6" s="1"/>
  <c r="W1372" i="6"/>
  <c r="X1372" i="6" s="1"/>
  <c r="W1638" i="6"/>
  <c r="X1638" i="6" s="1"/>
  <c r="W1807" i="6"/>
  <c r="X1807" i="6" s="1"/>
  <c r="W882" i="6"/>
  <c r="X882" i="6" s="1"/>
  <c r="W1375" i="6"/>
  <c r="X1375" i="6" s="1"/>
  <c r="W1689" i="6"/>
  <c r="X1689" i="6" s="1"/>
  <c r="W1280" i="6"/>
  <c r="X1280" i="6" s="1"/>
  <c r="W1521" i="6"/>
  <c r="X1521" i="6" s="1"/>
  <c r="W1872" i="6"/>
  <c r="X1872" i="6" s="1"/>
  <c r="W1075" i="6"/>
  <c r="X1075" i="6" s="1"/>
  <c r="W1160" i="6"/>
  <c r="X1160" i="6" s="1"/>
  <c r="W1531" i="6"/>
  <c r="X1531" i="6" s="1"/>
  <c r="W1408" i="6"/>
  <c r="X1408" i="6" s="1"/>
  <c r="W1650" i="6"/>
  <c r="X1650" i="6" s="1"/>
  <c r="W1867" i="6"/>
  <c r="X1867" i="6" s="1"/>
  <c r="W414" i="6"/>
  <c r="X414" i="6" s="1"/>
  <c r="W1134" i="6"/>
  <c r="X1134" i="6" s="1"/>
  <c r="W1519" i="6"/>
  <c r="X1519" i="6" s="1"/>
  <c r="W1809" i="6"/>
  <c r="X1809" i="6" s="1"/>
  <c r="W1533" i="6"/>
  <c r="X1533" i="6" s="1"/>
  <c r="W1884" i="6"/>
  <c r="X1884" i="6" s="1"/>
  <c r="W1622" i="6"/>
  <c r="X1622" i="6" s="1"/>
  <c r="W241" i="6"/>
  <c r="X241" i="6" s="1"/>
  <c r="W1651" i="6"/>
  <c r="X1651" i="6" s="1"/>
  <c r="W1179" i="6"/>
  <c r="X1179" i="6" s="1"/>
  <c r="W1420" i="6"/>
  <c r="X1420" i="6" s="1"/>
  <c r="W1770" i="6"/>
  <c r="X1770" i="6" s="1"/>
  <c r="W1703" i="6"/>
  <c r="X1703" i="6" s="1"/>
  <c r="W1927" i="6"/>
  <c r="X1927" i="6" s="1"/>
  <c r="W1206" i="6"/>
  <c r="X1206" i="6" s="1"/>
  <c r="W1664" i="6"/>
  <c r="X1664" i="6" s="1"/>
  <c r="W1833" i="6"/>
  <c r="X1833" i="6" s="1"/>
  <c r="W1520" i="6"/>
  <c r="X1520" i="6" s="1"/>
  <c r="W1992" i="6"/>
  <c r="X1992" i="6" s="1"/>
  <c r="W1730" i="6"/>
  <c r="X1730" i="6" s="1"/>
  <c r="W589" i="6"/>
  <c r="X589" i="6" s="1"/>
  <c r="W1782" i="6"/>
  <c r="X1782" i="6" s="1"/>
  <c r="W1939" i="6"/>
  <c r="X1939" i="6" s="1"/>
  <c r="W522" i="6"/>
  <c r="X522" i="6" s="1"/>
  <c r="W1688" i="6"/>
  <c r="X1688" i="6" s="1"/>
  <c r="W1953" i="6"/>
  <c r="X1953" i="6" s="1"/>
  <c r="W1532" i="6"/>
  <c r="X1532" i="6" s="1"/>
  <c r="W2016" i="6"/>
  <c r="X2016" i="6" s="1"/>
  <c r="W1814" i="6"/>
  <c r="X1814" i="6" s="1"/>
  <c r="W757" i="6"/>
  <c r="X757" i="6" s="1"/>
  <c r="W492" i="6"/>
  <c r="X492" i="6" s="1"/>
  <c r="W73" i="6"/>
  <c r="X73" i="6" s="1"/>
  <c r="W130" i="6"/>
  <c r="X130" i="6" s="1"/>
  <c r="W1794" i="6"/>
  <c r="X1794" i="6" s="1"/>
  <c r="W1951" i="6"/>
  <c r="X1951" i="6" s="1"/>
  <c r="W558" i="6"/>
  <c r="X558" i="6" s="1"/>
  <c r="W1230" i="6"/>
  <c r="X1230" i="6" s="1"/>
  <c r="W1796" i="6"/>
  <c r="X1796" i="6" s="1"/>
  <c r="W415" i="6"/>
  <c r="X415" i="6" s="1"/>
  <c r="W213" i="6"/>
  <c r="X213" i="6" s="1"/>
  <c r="W1571" i="6"/>
  <c r="X1571" i="6" s="1"/>
  <c r="W1874" i="6"/>
  <c r="X1874" i="6" s="1"/>
  <c r="W292" i="6"/>
  <c r="X292" i="6" s="1"/>
  <c r="W1518" i="6"/>
  <c r="X1518" i="6" s="1"/>
  <c r="W1449" i="6"/>
  <c r="X1449" i="6" s="1"/>
  <c r="W290" i="6"/>
  <c r="X290" i="6" s="1"/>
  <c r="W1546" i="6"/>
  <c r="X1546" i="6" s="1"/>
  <c r="W1806" i="6"/>
  <c r="X1806" i="6" s="1"/>
  <c r="W910" i="6"/>
  <c r="X910" i="6" s="1"/>
  <c r="W2011" i="6"/>
  <c r="X2011" i="6" s="1"/>
  <c r="W618" i="6"/>
  <c r="X618" i="6" s="1"/>
  <c r="W1808" i="6"/>
  <c r="X1808" i="6" s="1"/>
  <c r="W1835" i="6"/>
  <c r="X1835" i="6" s="1"/>
  <c r="W621" i="6"/>
  <c r="X621" i="6" s="1"/>
  <c r="W1910" i="6"/>
  <c r="X1910" i="6" s="1"/>
  <c r="W853" i="6"/>
  <c r="X853" i="6" s="1"/>
  <c r="W842" i="6"/>
  <c r="X842" i="6" s="1"/>
  <c r="W622" i="6"/>
  <c r="X622" i="6" s="1"/>
  <c r="W1926" i="6"/>
  <c r="X1926" i="6" s="1"/>
  <c r="W690" i="6"/>
  <c r="X690" i="6" s="1"/>
  <c r="W1278" i="6"/>
  <c r="X1278" i="6" s="1"/>
  <c r="W1820" i="6"/>
  <c r="X1820" i="6" s="1"/>
  <c r="W679" i="6"/>
  <c r="X679" i="6" s="1"/>
  <c r="W967" i="6"/>
  <c r="X967" i="6" s="1"/>
  <c r="W813" i="6"/>
  <c r="X813" i="6" s="1"/>
  <c r="W1135" i="6"/>
  <c r="X1135" i="6" s="1"/>
  <c r="W1465" i="6"/>
  <c r="X1465" i="6" s="1"/>
  <c r="W1082" i="6"/>
  <c r="X1082" i="6" s="1"/>
  <c r="W1938" i="6"/>
  <c r="X1938" i="6" s="1"/>
  <c r="W1572" i="6"/>
  <c r="X1572" i="6" s="1"/>
  <c r="W1832" i="6"/>
  <c r="X1832" i="6" s="1"/>
  <c r="W811" i="6"/>
  <c r="X811" i="6" s="1"/>
  <c r="W620" i="6"/>
  <c r="X620" i="6" s="1"/>
  <c r="W1690" i="6"/>
  <c r="X1690" i="6" s="1"/>
  <c r="W1279" i="6"/>
  <c r="X1279" i="6" s="1"/>
  <c r="W1585" i="6"/>
  <c r="X1585" i="6" s="1"/>
  <c r="W1186" i="6"/>
  <c r="X1186" i="6" s="1"/>
  <c r="W714" i="6"/>
  <c r="X714" i="6" s="1"/>
  <c r="W1494" i="6"/>
  <c r="X1494" i="6" s="1"/>
  <c r="W1940" i="6"/>
  <c r="X1940" i="6" s="1"/>
  <c r="W1258" i="6"/>
  <c r="X1258" i="6" s="1"/>
  <c r="W1834" i="6"/>
  <c r="X1834" i="6" s="1"/>
  <c r="W969" i="6"/>
  <c r="X969" i="6" s="1"/>
  <c r="W1423" i="6"/>
  <c r="X1423" i="6" s="1"/>
  <c r="W1319" i="6"/>
  <c r="X1319" i="6" s="1"/>
  <c r="AB522" i="6"/>
  <c r="AB1814" i="6"/>
  <c r="AB1571" i="6"/>
  <c r="AB1951" i="6"/>
  <c r="AB415" i="6"/>
  <c r="AB73" i="6"/>
  <c r="J1143" i="6"/>
  <c r="AB213" i="6"/>
  <c r="AB1796" i="6"/>
  <c r="AB679" i="6"/>
  <c r="AB842" i="6"/>
  <c r="AB1518" i="6"/>
  <c r="J1612" i="6"/>
  <c r="J1944" i="6"/>
  <c r="J1717" i="6"/>
  <c r="P774" i="6"/>
  <c r="Q774" i="6" s="1"/>
  <c r="AB1939" i="6"/>
  <c r="AB1820" i="6"/>
  <c r="AB1135" i="6"/>
  <c r="AB1730" i="6"/>
  <c r="AB1938" i="6"/>
  <c r="J2013" i="6"/>
  <c r="J775" i="6"/>
  <c r="J1782" i="6"/>
  <c r="AB1423" i="6"/>
  <c r="AB2011" i="6"/>
  <c r="AB967" i="6"/>
  <c r="AB1953" i="6"/>
  <c r="AB1940" i="6"/>
  <c r="AB1874" i="6"/>
  <c r="J1548" i="6"/>
  <c r="J1727" i="6"/>
  <c r="G787" i="6"/>
  <c r="J787" i="6" s="1"/>
  <c r="P203" i="6"/>
  <c r="Q203" i="6" s="1"/>
  <c r="AB1206" i="6"/>
  <c r="J1837" i="6"/>
  <c r="G198" i="6"/>
  <c r="J198" i="6" s="1"/>
  <c r="P1182" i="6"/>
  <c r="Q1182" i="6" s="1"/>
  <c r="P1207" i="6"/>
  <c r="Q1207" i="6" s="1"/>
  <c r="AB620" i="6"/>
  <c r="AB622" i="6"/>
  <c r="AB1278" i="6"/>
  <c r="P905" i="6"/>
  <c r="Q905" i="6" s="1"/>
  <c r="AB1532" i="6"/>
  <c r="J1496" i="6"/>
  <c r="AB1408" i="6"/>
  <c r="AB1638" i="6"/>
  <c r="AB558" i="6"/>
  <c r="AB1232" i="6"/>
  <c r="AB1533" i="6"/>
  <c r="AB1848" i="6"/>
  <c r="AB589" i="6"/>
  <c r="AB1465" i="6"/>
  <c r="AB714" i="6"/>
  <c r="AB1927" i="6"/>
  <c r="AB366" i="6"/>
  <c r="AB1808" i="6"/>
  <c r="AB1622" i="6"/>
  <c r="AB1689" i="6"/>
  <c r="AB1281" i="6"/>
  <c r="J1880" i="6"/>
  <c r="J1473" i="6"/>
  <c r="J1569" i="6"/>
  <c r="AB621" i="6"/>
  <c r="AB1871" i="6"/>
  <c r="AB1134" i="6"/>
  <c r="G961" i="6"/>
  <c r="J961" i="6" s="1"/>
  <c r="J1894" i="6"/>
  <c r="AB1966" i="6"/>
  <c r="J1644" i="6"/>
  <c r="G237" i="6"/>
  <c r="J237" i="6" s="1"/>
  <c r="P626" i="6"/>
  <c r="Q626" i="6" s="1"/>
  <c r="AB811" i="6"/>
  <c r="AB492" i="6"/>
  <c r="G736" i="6"/>
  <c r="J736" i="6" s="1"/>
  <c r="G6" i="6"/>
  <c r="J6" i="6" s="1"/>
  <c r="AB1082" i="6"/>
  <c r="G691" i="6"/>
  <c r="J691" i="6" s="1"/>
  <c r="J1213" i="6"/>
  <c r="J2029" i="6"/>
  <c r="Y1507" i="6"/>
  <c r="Z1507" i="6" s="1"/>
  <c r="Y1782" i="6"/>
  <c r="Z1782" i="6" s="1"/>
  <c r="Y1795" i="6"/>
  <c r="Z1795" i="6" s="1"/>
  <c r="Y1664" i="6"/>
  <c r="Z1664" i="6" s="1"/>
  <c r="Y1992" i="6"/>
  <c r="Z1992" i="6" s="1"/>
  <c r="Y1451" i="6"/>
  <c r="Z1451" i="6" s="1"/>
  <c r="Y130" i="6"/>
  <c r="Z130" i="6" s="1"/>
  <c r="Y1794" i="6"/>
  <c r="Z1794" i="6" s="1"/>
  <c r="Y1807" i="6"/>
  <c r="Z1807" i="6" s="1"/>
  <c r="Y690" i="6"/>
  <c r="Z690" i="6" s="1"/>
  <c r="Y1230" i="6"/>
  <c r="Z1230" i="6" s="1"/>
  <c r="Y1688" i="6"/>
  <c r="Y518" i="6"/>
  <c r="Z518" i="6" s="1"/>
  <c r="Y1520" i="6"/>
  <c r="Z1520" i="6" s="1"/>
  <c r="Y969" i="6"/>
  <c r="Y2016" i="6"/>
  <c r="Z2016" i="6" s="1"/>
  <c r="Y853" i="6"/>
  <c r="Z853" i="6" s="1"/>
  <c r="Y1806" i="6"/>
  <c r="Z1806" i="6" s="1"/>
  <c r="Y1703" i="6"/>
  <c r="Z1703" i="6" s="1"/>
  <c r="Y1867" i="6"/>
  <c r="Z1867" i="6" s="1"/>
  <c r="Y1796" i="6"/>
  <c r="Z1796" i="6" s="1"/>
  <c r="Y1450" i="6"/>
  <c r="Z1450" i="6" s="1"/>
  <c r="Y1571" i="6"/>
  <c r="Z1571" i="6" s="1"/>
  <c r="Y1075" i="6"/>
  <c r="Z1075" i="6" s="1"/>
  <c r="Y622" i="6"/>
  <c r="Z622" i="6" s="1"/>
  <c r="Y1926" i="6"/>
  <c r="Z1926" i="6" s="1"/>
  <c r="Y1927" i="6"/>
  <c r="Z1927" i="6" s="1"/>
  <c r="Y366" i="6"/>
  <c r="Z366" i="6" s="1"/>
  <c r="Y714" i="6"/>
  <c r="Z714" i="6" s="1"/>
  <c r="Y1278" i="6"/>
  <c r="Z1278" i="6" s="1"/>
  <c r="Y1808" i="6"/>
  <c r="Z1808" i="6" s="1"/>
  <c r="Y1689" i="6"/>
  <c r="Z1689" i="6" s="1"/>
  <c r="Y620" i="6"/>
  <c r="Y1532" i="6"/>
  <c r="Z1532" i="6" s="1"/>
  <c r="Y1281" i="6"/>
  <c r="Z1281" i="6" s="1"/>
  <c r="Y1622" i="6"/>
  <c r="Z1622" i="6" s="1"/>
  <c r="Y1465" i="6"/>
  <c r="Z1465" i="6" s="1"/>
  <c r="Y1938" i="6"/>
  <c r="Z1938" i="6" s="1"/>
  <c r="Y1939" i="6"/>
  <c r="Z1939" i="6" s="1"/>
  <c r="Y1820" i="6"/>
  <c r="Z1820" i="6" s="1"/>
  <c r="Y1809" i="6"/>
  <c r="Z1809" i="6" s="1"/>
  <c r="Y1135" i="6"/>
  <c r="Z1135" i="6" s="1"/>
  <c r="Y1730" i="6"/>
  <c r="Z1730" i="6" s="1"/>
  <c r="Y290" i="6"/>
  <c r="Z290" i="6" s="1"/>
  <c r="Y1186" i="6"/>
  <c r="Z1186" i="6" s="1"/>
  <c r="Y910" i="6"/>
  <c r="Z910" i="6" s="1"/>
  <c r="Y1951" i="6"/>
  <c r="Z1951" i="6" s="1"/>
  <c r="Y414" i="6"/>
  <c r="Z414" i="6" s="1"/>
  <c r="Y822" i="6"/>
  <c r="Z822" i="6" s="1"/>
  <c r="Y1494" i="6"/>
  <c r="Z1494" i="6" s="1"/>
  <c r="Y1832" i="6"/>
  <c r="Z1832" i="6" s="1"/>
  <c r="Y415" i="6"/>
  <c r="Z415" i="6" s="1"/>
  <c r="Y1833" i="6"/>
  <c r="Z1833" i="6" s="1"/>
  <c r="Y656" i="6"/>
  <c r="Z656" i="6" s="1"/>
  <c r="Y1835" i="6"/>
  <c r="Z1835" i="6" s="1"/>
  <c r="Y1449" i="6"/>
  <c r="Z1449" i="6" s="1"/>
  <c r="Y1279" i="6"/>
  <c r="Z1279" i="6" s="1"/>
  <c r="Y1814" i="6"/>
  <c r="Z1814" i="6" s="1"/>
  <c r="Y193" i="6"/>
  <c r="Y1585" i="6"/>
  <c r="Z1585" i="6" s="1"/>
  <c r="Y2011" i="6"/>
  <c r="Z2011" i="6" s="1"/>
  <c r="Y1940" i="6"/>
  <c r="Z1940" i="6" s="1"/>
  <c r="Y1953" i="6"/>
  <c r="Z1953" i="6" s="1"/>
  <c r="Y967" i="6"/>
  <c r="Z967" i="6" s="1"/>
  <c r="Y1423" i="6"/>
  <c r="Z1423" i="6" s="1"/>
  <c r="Y1874" i="6"/>
  <c r="Z1874" i="6" s="1"/>
  <c r="Y842" i="6"/>
  <c r="Z842" i="6" s="1"/>
  <c r="Y1372" i="6"/>
  <c r="Z1372" i="6" s="1"/>
  <c r="Y292" i="6"/>
  <c r="Y522" i="6"/>
  <c r="Z522" i="6" s="1"/>
  <c r="Y882" i="6"/>
  <c r="Z882" i="6" s="1"/>
  <c r="Y1518" i="6"/>
  <c r="Z1518" i="6" s="1"/>
  <c r="Y1952" i="6"/>
  <c r="Z1952" i="6" s="1"/>
  <c r="Y679" i="6"/>
  <c r="Z679" i="6" s="1"/>
  <c r="Y1160" i="6"/>
  <c r="Z1160" i="6" s="1"/>
  <c r="Y1690" i="6"/>
  <c r="Z1690" i="6" s="1"/>
  <c r="Y213" i="6"/>
  <c r="Z213" i="6" s="1"/>
  <c r="Y1521" i="6"/>
  <c r="Z1521" i="6" s="1"/>
  <c r="Y1495" i="6"/>
  <c r="Z1495" i="6" s="1"/>
  <c r="Y1910" i="6"/>
  <c r="Z1910" i="6" s="1"/>
  <c r="Y241" i="6"/>
  <c r="Z241" i="6" s="1"/>
  <c r="Y1359" i="6"/>
  <c r="Z1359" i="6" s="1"/>
  <c r="Y1179" i="6"/>
  <c r="Z1179" i="6" s="1"/>
  <c r="Y1099" i="6"/>
  <c r="Z1099" i="6" s="1"/>
  <c r="Y1572" i="6"/>
  <c r="Z1572" i="6" s="1"/>
  <c r="Y1834" i="6"/>
  <c r="Z1834" i="6" s="1"/>
  <c r="Y1531" i="6"/>
  <c r="Z1531" i="6" s="1"/>
  <c r="Y1082" i="6"/>
  <c r="Z1082" i="6" s="1"/>
  <c r="Y1408" i="6"/>
  <c r="Z1408" i="6" s="1"/>
  <c r="Y1638" i="6"/>
  <c r="Y558" i="6"/>
  <c r="Z558" i="6" s="1"/>
  <c r="Y1134" i="6"/>
  <c r="Z1134" i="6" s="1"/>
  <c r="Y1871" i="6"/>
  <c r="Z1871" i="6" s="1"/>
  <c r="Y811" i="6"/>
  <c r="Z811" i="6" s="1"/>
  <c r="Y1232" i="6"/>
  <c r="Z1232" i="6" s="1"/>
  <c r="Y1966" i="6"/>
  <c r="Z1966" i="6" s="1"/>
  <c r="Y621" i="6"/>
  <c r="Z621" i="6" s="1"/>
  <c r="Y1533" i="6"/>
  <c r="Y1848" i="6"/>
  <c r="Z1848" i="6" s="1"/>
  <c r="Y589" i="6"/>
  <c r="Z589" i="6" s="1"/>
  <c r="Y492" i="6"/>
  <c r="Z492" i="6" s="1"/>
  <c r="Y73" i="6"/>
  <c r="Z73" i="6" s="1"/>
  <c r="Y1650" i="6"/>
  <c r="Z1650" i="6" s="1"/>
  <c r="Y109" i="6"/>
  <c r="Z109" i="6" s="1"/>
  <c r="Y1375" i="6"/>
  <c r="Z1375" i="6" s="1"/>
  <c r="Y1872" i="6"/>
  <c r="Z1872" i="6" s="1"/>
  <c r="Y1319" i="6"/>
  <c r="Z1319" i="6" s="1"/>
  <c r="Y1546" i="6"/>
  <c r="Y1420" i="6"/>
  <c r="Z1420" i="6" s="1"/>
  <c r="Y1770" i="6"/>
  <c r="Z1770" i="6" s="1"/>
  <c r="Y618" i="6"/>
  <c r="Y1206" i="6"/>
  <c r="Z1206" i="6" s="1"/>
  <c r="Y1258" i="6"/>
  <c r="Z1258" i="6" s="1"/>
  <c r="Y1280" i="6"/>
  <c r="Z1280" i="6" s="1"/>
  <c r="Y813" i="6"/>
  <c r="Z813" i="6" s="1"/>
  <c r="Y1884" i="6"/>
  <c r="AB1507" i="6"/>
  <c r="G117" i="6"/>
  <c r="J117" i="6" s="1"/>
  <c r="AB1795" i="6"/>
  <c r="AB2016" i="6"/>
  <c r="AB853" i="6"/>
  <c r="Y1651" i="6"/>
  <c r="Z1651" i="6" s="1"/>
  <c r="AB1519" i="6"/>
  <c r="Y1519" i="6"/>
  <c r="Z1519" i="6" s="1"/>
  <c r="AB757" i="6"/>
  <c r="Y757" i="6"/>
  <c r="Z757" i="6" s="1"/>
  <c r="AB1520" i="6"/>
  <c r="AB969" i="6"/>
  <c r="P359" i="6"/>
  <c r="Q359" i="6" s="1"/>
  <c r="P916" i="6"/>
  <c r="Q916" i="6" s="1"/>
  <c r="J1421" i="6"/>
  <c r="J1514" i="6"/>
  <c r="AB518" i="6"/>
  <c r="AB1794" i="6"/>
  <c r="AB1807" i="6"/>
  <c r="AB1230" i="6"/>
  <c r="AB130" i="6"/>
  <c r="AB1280" i="6"/>
  <c r="AB1992" i="6"/>
  <c r="AB1688" i="6"/>
  <c r="AB1884" i="6"/>
  <c r="G45" i="6"/>
  <c r="J45" i="6" s="1"/>
  <c r="AB1806" i="6"/>
  <c r="AB618" i="6"/>
  <c r="J1375" i="6"/>
  <c r="J1462" i="6"/>
  <c r="AB1546" i="6"/>
  <c r="AB1258" i="6"/>
  <c r="G7" i="6"/>
  <c r="J7" i="6" s="1"/>
  <c r="P217" i="6"/>
  <c r="Q217" i="6" s="1"/>
  <c r="AB1770" i="6"/>
  <c r="AB1651" i="6"/>
  <c r="J1254" i="6"/>
  <c r="J1387" i="6"/>
  <c r="P616" i="6"/>
  <c r="Q616" i="6" s="1"/>
  <c r="J364" i="6"/>
  <c r="J1627" i="6"/>
  <c r="AB1451" i="6"/>
  <c r="J1608" i="6"/>
  <c r="J1659" i="6"/>
  <c r="G278" i="6"/>
  <c r="J278" i="6" s="1"/>
  <c r="G778" i="6"/>
  <c r="J778" i="6" s="1"/>
  <c r="J2010" i="6"/>
  <c r="J1316" i="6"/>
  <c r="G895" i="6"/>
  <c r="J895" i="6" s="1"/>
  <c r="J2004" i="6"/>
  <c r="J1471" i="6"/>
  <c r="G870" i="6"/>
  <c r="J870" i="6" s="1"/>
  <c r="J1291" i="6"/>
  <c r="U1399" i="6"/>
  <c r="AB885" i="6"/>
  <c r="J1736" i="6"/>
  <c r="J1956" i="6"/>
  <c r="J1629" i="6"/>
  <c r="Z1040" i="6"/>
  <c r="AB21" i="6"/>
  <c r="AB117" i="6"/>
  <c r="AB957" i="6"/>
  <c r="AB1065" i="6"/>
  <c r="AB1221" i="6"/>
  <c r="AB1269" i="6"/>
  <c r="AB1641" i="6"/>
  <c r="AB190" i="6"/>
  <c r="AB238" i="6"/>
  <c r="AB334" i="6"/>
  <c r="AB430" i="6"/>
  <c r="AB982" i="6"/>
  <c r="AB1390" i="6"/>
  <c r="AB1654" i="6"/>
  <c r="AB1930" i="6"/>
  <c r="AB1990" i="6"/>
  <c r="AB71" i="6"/>
  <c r="AB119" i="6"/>
  <c r="AB167" i="6"/>
  <c r="AB215" i="6"/>
  <c r="AB1139" i="6"/>
  <c r="AB1619" i="6"/>
  <c r="AB1943" i="6"/>
  <c r="Z852" i="6"/>
  <c r="AB900" i="6"/>
  <c r="AB1464" i="6"/>
  <c r="AB1512" i="6"/>
  <c r="U1249" i="6"/>
  <c r="AB1825" i="6"/>
  <c r="AB2005" i="6"/>
  <c r="AB773" i="6"/>
  <c r="AB1217" i="6"/>
  <c r="AB1265" i="6"/>
  <c r="AB1313" i="6"/>
  <c r="AB1361" i="6"/>
  <c r="AB1457" i="6"/>
  <c r="U818" i="6"/>
  <c r="AB1118" i="6"/>
  <c r="Z1214" i="6"/>
  <c r="AB1262" i="6"/>
  <c r="AB1215" i="6"/>
  <c r="AB1707" i="6"/>
  <c r="AB1755" i="6"/>
  <c r="Z736" i="6"/>
  <c r="Z976" i="6"/>
  <c r="AB1420" i="6"/>
  <c r="Z1816" i="6"/>
  <c r="U1816" i="6"/>
  <c r="AB1912" i="6"/>
  <c r="AB2032" i="6"/>
  <c r="AB582" i="6"/>
  <c r="AB165" i="6"/>
  <c r="P330" i="6"/>
  <c r="Q330" i="6" s="1"/>
  <c r="AB725" i="6"/>
  <c r="AB521" i="6"/>
  <c r="AB1892" i="6"/>
  <c r="AB44" i="6"/>
  <c r="AB690" i="6"/>
  <c r="AB1890" i="6"/>
  <c r="AB715" i="6"/>
  <c r="AB1663" i="6"/>
  <c r="AB1088" i="6"/>
  <c r="AB1173" i="6"/>
  <c r="AB1495" i="6"/>
  <c r="AB1356" i="6"/>
  <c r="AB1568" i="6"/>
  <c r="AB408" i="6"/>
  <c r="AB612" i="6"/>
  <c r="AB382" i="6"/>
  <c r="AB937" i="6"/>
  <c r="AB1093" i="6"/>
  <c r="AB813" i="6"/>
  <c r="AB515" i="6"/>
  <c r="AB763" i="6"/>
  <c r="AB142" i="6"/>
  <c r="AB1050" i="6"/>
  <c r="AB259" i="6"/>
  <c r="AB609" i="6"/>
  <c r="AB426" i="6"/>
  <c r="AB1136" i="6"/>
  <c r="AB846" i="6"/>
  <c r="P1158" i="6"/>
  <c r="Q1158" i="6" s="1"/>
  <c r="AB1040" i="6"/>
  <c r="AB826" i="6"/>
  <c r="AB367" i="6"/>
  <c r="AB1387" i="6"/>
  <c r="AB1400" i="6"/>
  <c r="AB1616" i="6"/>
  <c r="AB1593" i="6"/>
  <c r="AB1835" i="6"/>
  <c r="AB1869" i="6"/>
  <c r="AB1603" i="6"/>
  <c r="AB1425" i="6"/>
  <c r="AB69" i="6"/>
  <c r="AB359" i="6"/>
  <c r="AB804" i="6"/>
  <c r="AB1782" i="6"/>
  <c r="P273" i="6"/>
  <c r="Q273" i="6" s="1"/>
  <c r="AB277" i="6"/>
  <c r="AB1896" i="6"/>
  <c r="AB1248" i="6"/>
  <c r="AB1676" i="6"/>
  <c r="AB1458" i="6"/>
  <c r="AB248" i="6"/>
  <c r="AB944" i="6"/>
  <c r="AB344" i="6"/>
  <c r="AB569" i="6"/>
  <c r="AB529" i="6"/>
  <c r="AB992" i="6"/>
  <c r="AB861" i="6"/>
  <c r="AB852" i="6"/>
  <c r="AB286" i="6"/>
  <c r="U1676" i="6"/>
  <c r="AB121" i="6"/>
  <c r="AB1098" i="6"/>
  <c r="P619" i="6"/>
  <c r="Q619" i="6" s="1"/>
  <c r="P571" i="6"/>
  <c r="Q571" i="6" s="1"/>
  <c r="AB1141" i="6"/>
  <c r="AB919" i="6"/>
  <c r="AB1403" i="6"/>
  <c r="AB1075" i="6"/>
  <c r="AB1809" i="6"/>
  <c r="AB1282" i="6"/>
  <c r="AB1505" i="6"/>
  <c r="AB296" i="6"/>
  <c r="J1206" i="6"/>
  <c r="AB644" i="6"/>
  <c r="AB311" i="6"/>
  <c r="AB659" i="6"/>
  <c r="P1138" i="6"/>
  <c r="Q1138" i="6" s="1"/>
  <c r="AB821" i="6"/>
  <c r="AB1121" i="6"/>
  <c r="AB665" i="6"/>
  <c r="AB1879" i="6"/>
  <c r="AB1566" i="6"/>
  <c r="AB1508" i="6"/>
  <c r="AB2004" i="6"/>
  <c r="AB909" i="6"/>
  <c r="AB263" i="6"/>
  <c r="AB348" i="6"/>
  <c r="AB540" i="6"/>
  <c r="J1768" i="6"/>
  <c r="J1357" i="6"/>
  <c r="J1511" i="6"/>
  <c r="AB945" i="6"/>
  <c r="Z1895" i="6"/>
  <c r="AB105" i="6"/>
  <c r="AB153" i="6"/>
  <c r="J1878" i="6"/>
  <c r="J1901" i="6"/>
  <c r="J1563" i="6"/>
  <c r="AB561" i="6"/>
  <c r="AB1159" i="6"/>
  <c r="AB1436" i="6"/>
  <c r="AB20" i="6"/>
  <c r="AB36" i="6"/>
  <c r="AB276" i="6"/>
  <c r="AB267" i="6"/>
  <c r="AB343" i="6"/>
  <c r="AB847" i="6"/>
  <c r="AB1471" i="6"/>
  <c r="AB1855" i="6"/>
  <c r="AB872" i="6"/>
  <c r="AB1376" i="6"/>
  <c r="Z1484" i="6"/>
  <c r="U1484" i="6"/>
  <c r="AB1868" i="6"/>
  <c r="Z537" i="6"/>
  <c r="AB537" i="6"/>
  <c r="U537" i="6"/>
  <c r="AB789" i="6"/>
  <c r="AB1041" i="6"/>
  <c r="AB1149" i="6"/>
  <c r="AB1353" i="6"/>
  <c r="AB1461" i="6"/>
  <c r="AB1509" i="6"/>
  <c r="AB1737" i="6"/>
  <c r="AB1785" i="6"/>
  <c r="Z2013" i="6"/>
  <c r="U2013" i="6"/>
  <c r="AB2013" i="6"/>
  <c r="G418" i="6"/>
  <c r="J418" i="6" s="1"/>
  <c r="P418" i="6"/>
  <c r="Q418" i="6" s="1"/>
  <c r="AB514" i="6"/>
  <c r="AB658" i="6"/>
  <c r="AB754" i="6"/>
  <c r="AB910" i="6"/>
  <c r="AB1210" i="6"/>
  <c r="AB1366" i="6"/>
  <c r="AB1474" i="6"/>
  <c r="AB1522" i="6"/>
  <c r="AB1690" i="6"/>
  <c r="AB1858" i="6"/>
  <c r="AB491" i="6"/>
  <c r="AB539" i="6"/>
  <c r="AB587" i="6"/>
  <c r="AB683" i="6"/>
  <c r="AB132" i="6"/>
  <c r="AB324" i="6"/>
  <c r="AB444" i="6"/>
  <c r="AB97" i="6"/>
  <c r="AB205" i="6"/>
  <c r="AB75" i="6"/>
  <c r="AB171" i="6"/>
  <c r="AB666" i="6"/>
  <c r="AB774" i="6"/>
  <c r="AB930" i="6"/>
  <c r="AB1926" i="6"/>
  <c r="AB1363" i="6"/>
  <c r="AB84" i="6"/>
  <c r="AB516" i="6"/>
  <c r="AB978" i="6"/>
  <c r="AB180" i="6"/>
  <c r="AB315" i="6"/>
  <c r="AB1051" i="6"/>
  <c r="AB176" i="6"/>
  <c r="AB123" i="6"/>
  <c r="AB219" i="6"/>
  <c r="U1723" i="6"/>
  <c r="Z1917" i="6"/>
  <c r="U1917" i="6"/>
  <c r="Z1549" i="6"/>
  <c r="U1549" i="6"/>
  <c r="Z2003" i="6"/>
  <c r="U2003" i="6"/>
  <c r="Z1896" i="6"/>
  <c r="U1896" i="6"/>
  <c r="Z1717" i="6"/>
  <c r="U1717" i="6"/>
  <c r="Z1885" i="6"/>
  <c r="U1885" i="6"/>
  <c r="J1750" i="6"/>
  <c r="Z1740" i="6"/>
  <c r="U1740" i="6"/>
  <c r="Z1653" i="6"/>
  <c r="U1653" i="6"/>
  <c r="Z2002" i="6"/>
  <c r="U2002" i="6"/>
  <c r="Z1412" i="6"/>
  <c r="Z1789" i="6"/>
  <c r="U1789" i="6"/>
  <c r="Z1741" i="6"/>
  <c r="U1741" i="6"/>
  <c r="J1134" i="6"/>
  <c r="Z1677" i="6"/>
  <c r="U1677" i="6"/>
  <c r="Z1906" i="6"/>
  <c r="U1906" i="6"/>
  <c r="Z1764" i="6"/>
  <c r="U1764" i="6"/>
  <c r="Z1581" i="6"/>
  <c r="U1581" i="6"/>
  <c r="Z1548" i="6"/>
  <c r="U1548" i="6"/>
  <c r="J1318" i="6"/>
  <c r="Z1398" i="6"/>
  <c r="U1398" i="6"/>
  <c r="Z1776" i="6"/>
  <c r="U1776" i="6"/>
  <c r="Z1609" i="6"/>
  <c r="Z2034" i="6"/>
  <c r="U2034" i="6"/>
  <c r="J1228" i="6"/>
  <c r="J1236" i="6"/>
  <c r="J1158" i="6"/>
  <c r="J1419" i="6"/>
  <c r="J1139" i="6"/>
  <c r="J1122" i="6"/>
  <c r="J1292" i="6"/>
  <c r="P417" i="6"/>
  <c r="Q417" i="6" s="1"/>
  <c r="P893" i="6"/>
  <c r="Q893" i="6" s="1"/>
  <c r="P345" i="6"/>
  <c r="Q345" i="6" s="1"/>
  <c r="P1060" i="6"/>
  <c r="Q1060" i="6" s="1"/>
  <c r="P258" i="6"/>
  <c r="Q258" i="6" s="1"/>
  <c r="P898" i="6"/>
  <c r="Q898" i="6" s="1"/>
  <c r="P294" i="6"/>
  <c r="Q294" i="6" s="1"/>
  <c r="P980" i="6"/>
  <c r="Q980" i="6" s="1"/>
  <c r="P325" i="6"/>
  <c r="Q325" i="6" s="1"/>
  <c r="P676" i="6"/>
  <c r="Q676" i="6" s="1"/>
  <c r="P929" i="6"/>
  <c r="Q929" i="6" s="1"/>
  <c r="J1304" i="6"/>
  <c r="J1338" i="6"/>
  <c r="P662" i="6"/>
  <c r="Q662" i="6" s="1"/>
  <c r="P537" i="6"/>
  <c r="Q537" i="6" s="1"/>
  <c r="P179" i="6"/>
  <c r="Q179" i="6" s="1"/>
  <c r="P1185" i="6"/>
  <c r="Q1185" i="6" s="1"/>
  <c r="P828" i="6"/>
  <c r="Q828" i="6" s="1"/>
  <c r="P985" i="6"/>
  <c r="Q985" i="6" s="1"/>
  <c r="P183" i="6"/>
  <c r="Q183" i="6" s="1"/>
  <c r="P11" i="6"/>
  <c r="Q11" i="6" s="1"/>
  <c r="P503" i="6"/>
  <c r="Q503" i="6" s="1"/>
  <c r="P465" i="6"/>
  <c r="Q465" i="6" s="1"/>
  <c r="P856" i="6"/>
  <c r="Q856" i="6" s="1"/>
  <c r="P1472" i="6"/>
  <c r="Q1472" i="6" s="1"/>
  <c r="P1485" i="6"/>
  <c r="Q1485" i="6" s="1"/>
  <c r="P50" i="6"/>
  <c r="Q50" i="6" s="1"/>
  <c r="P761" i="6"/>
  <c r="Q761" i="6" s="1"/>
  <c r="P1526" i="6"/>
  <c r="Q1526" i="6" s="1"/>
  <c r="P752" i="6"/>
  <c r="Q752" i="6" s="1"/>
  <c r="P902" i="6"/>
  <c r="Q902" i="6" s="1"/>
  <c r="P1050" i="6"/>
  <c r="Q1050" i="6" s="1"/>
  <c r="P148" i="6"/>
  <c r="Q148" i="6" s="1"/>
  <c r="P1475" i="6"/>
  <c r="Q1475" i="6" s="1"/>
  <c r="G1366" i="6"/>
  <c r="J1366" i="6" s="1"/>
  <c r="P1198" i="6"/>
  <c r="Q1198" i="6" s="1"/>
  <c r="G1645" i="6"/>
  <c r="J1645" i="6" s="1"/>
  <c r="P141" i="6"/>
  <c r="Q141" i="6" s="1"/>
  <c r="P1371" i="6"/>
  <c r="Q1371" i="6" s="1"/>
  <c r="P1224" i="6"/>
  <c r="Q1224" i="6" s="1"/>
  <c r="P1260" i="6"/>
  <c r="Q1260" i="6" s="1"/>
  <c r="J1344" i="6"/>
  <c r="P551" i="6"/>
  <c r="Q551" i="6" s="1"/>
  <c r="G1467" i="6"/>
  <c r="J1467" i="6" s="1"/>
  <c r="J1633" i="6"/>
  <c r="P1431" i="6"/>
  <c r="Q1431" i="6" s="1"/>
  <c r="J1568" i="6"/>
  <c r="P612" i="6"/>
  <c r="Q612" i="6" s="1"/>
  <c r="J1324" i="6"/>
  <c r="J1539" i="6"/>
  <c r="J1426" i="6"/>
  <c r="J1243" i="6"/>
  <c r="P1190" i="6"/>
  <c r="Q1190" i="6" s="1"/>
  <c r="J1320" i="6"/>
  <c r="G1550" i="6"/>
  <c r="J1550" i="6" s="1"/>
  <c r="P892" i="6"/>
  <c r="Q892" i="6" s="1"/>
  <c r="P470" i="6"/>
  <c r="Q470" i="6" s="1"/>
  <c r="J1260" i="6"/>
  <c r="P68" i="6"/>
  <c r="Q68" i="6" s="1"/>
  <c r="P1105" i="6"/>
  <c r="Q1105" i="6" s="1"/>
  <c r="P103" i="6"/>
  <c r="Q103" i="6" s="1"/>
  <c r="P982" i="6"/>
  <c r="Q982" i="6" s="1"/>
  <c r="P567" i="6"/>
  <c r="Q567" i="6" s="1"/>
  <c r="P355" i="6"/>
  <c r="Q355" i="6" s="1"/>
  <c r="P1176" i="6"/>
  <c r="Q1176" i="6" s="1"/>
  <c r="J1248" i="6"/>
  <c r="J610" i="6"/>
  <c r="J879" i="6"/>
  <c r="P706" i="6"/>
  <c r="Q706" i="6" s="1"/>
  <c r="P1897" i="6"/>
  <c r="Q1897" i="6" s="1"/>
  <c r="P1161" i="6"/>
  <c r="Q1161" i="6" s="1"/>
  <c r="P758" i="6"/>
  <c r="Q758" i="6" s="1"/>
  <c r="P517" i="6"/>
  <c r="Q517" i="6" s="1"/>
  <c r="P307" i="6"/>
  <c r="Q307" i="6" s="1"/>
  <c r="P539" i="6"/>
  <c r="Q539" i="6" s="1"/>
  <c r="P283" i="6"/>
  <c r="Q283" i="6" s="1"/>
  <c r="P880" i="6"/>
  <c r="Q880" i="6" s="1"/>
  <c r="G1381" i="6"/>
  <c r="J1381" i="6" s="1"/>
  <c r="G1800" i="6"/>
  <c r="J1800" i="6" s="1"/>
  <c r="P1037" i="6"/>
  <c r="Q1037" i="6" s="1"/>
  <c r="P1159" i="6"/>
  <c r="Q1159" i="6" s="1"/>
  <c r="P310" i="6"/>
  <c r="Q310" i="6" s="1"/>
  <c r="P935" i="6"/>
  <c r="Q935" i="6" s="1"/>
  <c r="P806" i="6"/>
  <c r="Q806" i="6" s="1"/>
  <c r="P738" i="6"/>
  <c r="Q738" i="6" s="1"/>
  <c r="P1015" i="6"/>
  <c r="Q1015" i="6" s="1"/>
  <c r="P399" i="6"/>
  <c r="Q399" i="6" s="1"/>
  <c r="P33" i="6"/>
  <c r="Q33" i="6" s="1"/>
  <c r="G1484" i="6"/>
  <c r="J1484" i="6" s="1"/>
  <c r="P71" i="6"/>
  <c r="Q71" i="6" s="1"/>
  <c r="P202" i="6"/>
  <c r="Q202" i="6" s="1"/>
  <c r="P1324" i="6"/>
  <c r="Q1324" i="6" s="1"/>
  <c r="P722" i="6"/>
  <c r="Q722" i="6" s="1"/>
  <c r="P1055" i="6"/>
  <c r="Q1055" i="6" s="1"/>
  <c r="G1706" i="6"/>
  <c r="J1706" i="6" s="1"/>
  <c r="P667" i="6"/>
  <c r="Q667" i="6" s="1"/>
  <c r="P642" i="6"/>
  <c r="Q642" i="6" s="1"/>
  <c r="P25" i="6"/>
  <c r="Q25" i="6" s="1"/>
  <c r="P475" i="6"/>
  <c r="Q475" i="6" s="1"/>
  <c r="P879" i="6"/>
  <c r="Q879" i="6" s="1"/>
  <c r="P1008" i="6"/>
  <c r="Q1008" i="6" s="1"/>
  <c r="P59" i="6"/>
  <c r="Q59" i="6" s="1"/>
  <c r="P602" i="6"/>
  <c r="Q602" i="6" s="1"/>
  <c r="P1152" i="6"/>
  <c r="Q1152" i="6" s="1"/>
  <c r="P709" i="6"/>
  <c r="Q709" i="6" s="1"/>
  <c r="P13" i="6"/>
  <c r="Q13" i="6" s="1"/>
  <c r="P1104" i="6"/>
  <c r="Q1104" i="6" s="1"/>
  <c r="P823" i="6"/>
  <c r="Q823" i="6" s="1"/>
  <c r="P511" i="6"/>
  <c r="Q511" i="6" s="1"/>
  <c r="G1789" i="6"/>
  <c r="J1789" i="6" s="1"/>
  <c r="P1117" i="6"/>
  <c r="Q1117" i="6" s="1"/>
  <c r="P735" i="6"/>
  <c r="Q735" i="6" s="1"/>
  <c r="P1239" i="6"/>
  <c r="Q1239" i="6" s="1"/>
  <c r="P1347" i="6"/>
  <c r="Q1347" i="6" s="1"/>
  <c r="J1396" i="6"/>
  <c r="G1909" i="6"/>
  <c r="J1909" i="6" s="1"/>
  <c r="G1981" i="6"/>
  <c r="J1981" i="6" s="1"/>
  <c r="P645" i="6"/>
  <c r="Q645" i="6" s="1"/>
  <c r="P1195" i="6"/>
  <c r="Q1195" i="6" s="1"/>
  <c r="P88" i="6"/>
  <c r="Q88" i="6" s="1"/>
  <c r="P118" i="6"/>
  <c r="Q118" i="6" s="1"/>
  <c r="G1268" i="6"/>
  <c r="J1268" i="6" s="1"/>
  <c r="P156" i="6"/>
  <c r="Q156" i="6" s="1"/>
  <c r="G1252" i="6"/>
  <c r="J1252" i="6" s="1"/>
  <c r="G1288" i="6"/>
  <c r="J1288" i="6" s="1"/>
  <c r="P303" i="6"/>
  <c r="Q303" i="6" s="1"/>
  <c r="P1141" i="6"/>
  <c r="Q1141" i="6" s="1"/>
  <c r="G1665" i="6"/>
  <c r="J1665" i="6" s="1"/>
  <c r="G1308" i="6"/>
  <c r="J1308" i="6" s="1"/>
  <c r="P76" i="6"/>
  <c r="Q76" i="6" s="1"/>
  <c r="P337" i="6"/>
  <c r="Q337" i="6" s="1"/>
  <c r="P85" i="6"/>
  <c r="Q85" i="6" s="1"/>
  <c r="G1945" i="6"/>
  <c r="J1945" i="6" s="1"/>
  <c r="P101" i="6"/>
  <c r="Q101" i="6" s="1"/>
  <c r="J1593" i="6"/>
  <c r="J1520" i="6"/>
  <c r="P1965" i="6"/>
  <c r="Q1965" i="6" s="1"/>
  <c r="P1707" i="6"/>
  <c r="Q1707" i="6" s="1"/>
  <c r="P1779" i="6"/>
  <c r="Q1779" i="6" s="1"/>
  <c r="G1314" i="6"/>
  <c r="J1314" i="6" s="1"/>
  <c r="J1962" i="6"/>
  <c r="J1705" i="6"/>
  <c r="J1212" i="6"/>
  <c r="P500" i="6"/>
  <c r="Q500" i="6" s="1"/>
  <c r="G1310" i="6"/>
  <c r="J1310" i="6" s="1"/>
  <c r="J1239" i="6"/>
  <c r="P1080" i="6"/>
  <c r="Q1080" i="6" s="1"/>
  <c r="J692" i="6"/>
  <c r="J1265" i="6"/>
  <c r="P693" i="6"/>
  <c r="Q693" i="6" s="1"/>
  <c r="P1134" i="6"/>
  <c r="Q1134" i="6" s="1"/>
  <c r="P906" i="6"/>
  <c r="Q906" i="6" s="1"/>
  <c r="P250" i="6"/>
  <c r="Q250" i="6" s="1"/>
  <c r="G1274" i="6"/>
  <c r="J1274" i="6" s="1"/>
  <c r="J1374" i="6"/>
  <c r="P243" i="6"/>
  <c r="Q243" i="6" s="1"/>
  <c r="J1407" i="6"/>
  <c r="J1347" i="6"/>
  <c r="P477" i="6"/>
  <c r="Q477" i="6" s="1"/>
  <c r="P843" i="6"/>
  <c r="Q843" i="6" s="1"/>
  <c r="J2021" i="6"/>
  <c r="J1614" i="6"/>
  <c r="J1182" i="6"/>
  <c r="P338" i="6"/>
  <c r="Q338" i="6" s="1"/>
  <c r="P876" i="6"/>
  <c r="Q876" i="6" s="1"/>
  <c r="P1395" i="6"/>
  <c r="Q1395" i="6" s="1"/>
  <c r="G1562" i="6"/>
  <c r="J1562" i="6" s="1"/>
  <c r="G1598" i="6"/>
  <c r="J1598" i="6" s="1"/>
  <c r="P1243" i="6"/>
  <c r="Q1243" i="6" s="1"/>
  <c r="G1490" i="6"/>
  <c r="J1490" i="6" s="1"/>
  <c r="P296" i="6"/>
  <c r="Q296" i="6" s="1"/>
  <c r="P749" i="6"/>
  <c r="Q749" i="6" s="1"/>
  <c r="P657" i="6"/>
  <c r="Q657" i="6" s="1"/>
  <c r="P447" i="6"/>
  <c r="Q447" i="6" s="1"/>
  <c r="G1681" i="6"/>
  <c r="J1681" i="6" s="1"/>
  <c r="G1580" i="6"/>
  <c r="J1580" i="6" s="1"/>
  <c r="G1987" i="6"/>
  <c r="J1987" i="6" s="1"/>
  <c r="J1904" i="6"/>
  <c r="J1954" i="6"/>
  <c r="J1818" i="6"/>
  <c r="P462" i="6"/>
  <c r="Q462" i="6" s="1"/>
  <c r="P1837" i="6"/>
  <c r="Q1837" i="6" s="1"/>
  <c r="P332" i="6"/>
  <c r="Q332" i="6" s="1"/>
  <c r="G1448" i="6"/>
  <c r="J1448" i="6" s="1"/>
  <c r="P434" i="6"/>
  <c r="Q434" i="6" s="1"/>
  <c r="P534" i="6"/>
  <c r="Q534" i="6" s="1"/>
  <c r="P1171" i="6"/>
  <c r="Q1171" i="6" s="1"/>
  <c r="P1363" i="6"/>
  <c r="Q1363" i="6" s="1"/>
  <c r="J1813" i="6"/>
  <c r="J340" i="6"/>
  <c r="J1076" i="6"/>
  <c r="P1139" i="6"/>
  <c r="Q1139" i="6" s="1"/>
  <c r="J1221" i="6"/>
  <c r="P456" i="6"/>
  <c r="Q456" i="6" s="1"/>
  <c r="P1624" i="6"/>
  <c r="Q1624" i="6" s="1"/>
  <c r="P1572" i="6"/>
  <c r="Q1572" i="6" s="1"/>
  <c r="J2030" i="6"/>
  <c r="J447" i="6"/>
  <c r="J1001" i="6"/>
  <c r="J1845" i="6"/>
  <c r="J1773" i="6"/>
  <c r="J1533" i="6"/>
  <c r="J1200" i="6"/>
  <c r="J1577" i="6"/>
  <c r="J1412" i="6"/>
  <c r="J46" i="6"/>
  <c r="G1549" i="6"/>
  <c r="J1549" i="6" s="1"/>
  <c r="P1453" i="6"/>
  <c r="Q1453" i="6" s="1"/>
  <c r="P40" i="6"/>
  <c r="Q40" i="6" s="1"/>
  <c r="G1876" i="6"/>
  <c r="J1876" i="6" s="1"/>
  <c r="P155" i="6"/>
  <c r="Q155" i="6" s="1"/>
  <c r="P632" i="6"/>
  <c r="Q632" i="6" s="1"/>
  <c r="P1776" i="6"/>
  <c r="Q1776" i="6" s="1"/>
  <c r="P943" i="6"/>
  <c r="Q943" i="6" s="1"/>
  <c r="P1307" i="6"/>
  <c r="Q1307" i="6" s="1"/>
  <c r="J1293" i="6"/>
  <c r="G1529" i="6"/>
  <c r="J1529" i="6" s="1"/>
  <c r="P573" i="6"/>
  <c r="Q573" i="6" s="1"/>
  <c r="P167" i="6"/>
  <c r="Q167" i="6" s="1"/>
  <c r="P759" i="6"/>
  <c r="Q759" i="6" s="1"/>
  <c r="P661" i="6"/>
  <c r="Q661" i="6" s="1"/>
  <c r="P301" i="6"/>
  <c r="Q301" i="6" s="1"/>
  <c r="P751" i="6"/>
  <c r="Q751" i="6" s="1"/>
  <c r="P762" i="6"/>
  <c r="Q762" i="6" s="1"/>
  <c r="P1461" i="6"/>
  <c r="Q1461" i="6" s="1"/>
  <c r="P1389" i="6"/>
  <c r="Q1389" i="6" s="1"/>
  <c r="G1657" i="6"/>
  <c r="J1657" i="6" s="1"/>
  <c r="J1264" i="6"/>
  <c r="J214" i="6"/>
  <c r="J43" i="6"/>
  <c r="P397" i="6"/>
  <c r="Q397" i="6" s="1"/>
  <c r="P1533" i="6"/>
  <c r="Q1533" i="6" s="1"/>
  <c r="G2017" i="6"/>
  <c r="J2017" i="6" s="1"/>
  <c r="P1773" i="6"/>
  <c r="Q1773" i="6" s="1"/>
  <c r="J1983" i="6"/>
  <c r="J1216" i="6"/>
  <c r="P486" i="6"/>
  <c r="Q486" i="6" s="1"/>
  <c r="P710" i="6"/>
  <c r="Q710" i="6" s="1"/>
  <c r="P772" i="6"/>
  <c r="Q772" i="6" s="1"/>
  <c r="P1130" i="6"/>
  <c r="Q1130" i="6" s="1"/>
  <c r="P568" i="6"/>
  <c r="Q568" i="6" s="1"/>
  <c r="P1245" i="6"/>
  <c r="Q1245" i="6" s="1"/>
  <c r="P918" i="6"/>
  <c r="Q918" i="6" s="1"/>
  <c r="P724" i="6"/>
  <c r="Q724" i="6" s="1"/>
  <c r="P62" i="6"/>
  <c r="Q62" i="6" s="1"/>
  <c r="G2015" i="6"/>
  <c r="J2015" i="6" s="1"/>
  <c r="G1435" i="6"/>
  <c r="J1435" i="6" s="1"/>
  <c r="P1166" i="6"/>
  <c r="Q1166" i="6" s="1"/>
  <c r="P160" i="6"/>
  <c r="Q160" i="6" s="1"/>
  <c r="P446" i="6"/>
  <c r="Q446" i="6" s="1"/>
  <c r="P1520" i="6"/>
  <c r="Q1520" i="6" s="1"/>
  <c r="P327" i="6"/>
  <c r="Q327" i="6" s="1"/>
  <c r="G1434" i="6"/>
  <c r="J1434" i="6" s="1"/>
  <c r="P1206" i="6"/>
  <c r="Q1206" i="6" s="1"/>
  <c r="P1000" i="6"/>
  <c r="Q1000" i="6" s="1"/>
  <c r="P1178" i="6"/>
  <c r="Q1178" i="6" s="1"/>
  <c r="P1049" i="6"/>
  <c r="Q1049" i="6" s="1"/>
  <c r="P858" i="6"/>
  <c r="Q858" i="6" s="1"/>
  <c r="P136" i="6"/>
  <c r="Q136" i="6" s="1"/>
  <c r="P835" i="6"/>
  <c r="Q835" i="6" s="1"/>
  <c r="P591" i="6"/>
  <c r="Q591" i="6" s="1"/>
  <c r="G1232" i="6"/>
  <c r="J1232" i="6" s="1"/>
  <c r="P1904" i="6"/>
  <c r="Q1904" i="6" s="1"/>
  <c r="J1653" i="6"/>
  <c r="P919" i="6"/>
  <c r="Q919" i="6" s="1"/>
  <c r="J1469" i="6"/>
  <c r="J1325" i="6"/>
  <c r="P1086" i="6"/>
  <c r="Q1086" i="6" s="1"/>
  <c r="P1076" i="6"/>
  <c r="Q1076" i="6" s="1"/>
  <c r="P205" i="6"/>
  <c r="Q205" i="6" s="1"/>
  <c r="P912" i="6"/>
  <c r="Q912" i="6" s="1"/>
  <c r="P945" i="6"/>
  <c r="Q945" i="6" s="1"/>
  <c r="P271" i="6"/>
  <c r="Q271" i="6" s="1"/>
  <c r="P1980" i="6"/>
  <c r="Q1980" i="6" s="1"/>
  <c r="P1425" i="6"/>
  <c r="Q1425" i="6" s="1"/>
  <c r="P12" i="6"/>
  <c r="Q12" i="6" s="1"/>
  <c r="P1592" i="6"/>
  <c r="Q1592" i="6" s="1"/>
  <c r="P1497" i="6"/>
  <c r="Q1497" i="6" s="1"/>
  <c r="J1167" i="6"/>
  <c r="J1946" i="6"/>
  <c r="J1821" i="6"/>
  <c r="P610" i="6"/>
  <c r="Q610" i="6" s="1"/>
  <c r="P1014" i="6"/>
  <c r="Q1014" i="6" s="1"/>
  <c r="P1129" i="6"/>
  <c r="Q1129" i="6" s="1"/>
  <c r="P853" i="6"/>
  <c r="Q853" i="6" s="1"/>
  <c r="P1556" i="6"/>
  <c r="Q1556" i="6" s="1"/>
  <c r="P1200" i="6"/>
  <c r="Q1200" i="6" s="1"/>
  <c r="P767" i="6"/>
  <c r="Q767" i="6" s="1"/>
  <c r="P1089" i="6"/>
  <c r="Q1089" i="6" s="1"/>
  <c r="P373" i="6"/>
  <c r="Q373" i="6" s="1"/>
  <c r="P1673" i="6"/>
  <c r="Q1673" i="6" s="1"/>
  <c r="G1873" i="6"/>
  <c r="J1873" i="6" s="1"/>
  <c r="J1599" i="6"/>
  <c r="J1271" i="6"/>
  <c r="J1275" i="6"/>
  <c r="J1249" i="6"/>
  <c r="J1178" i="6"/>
  <c r="J1176" i="6"/>
  <c r="J1261" i="6"/>
  <c r="P995" i="6"/>
  <c r="Q995" i="6" s="1"/>
  <c r="P911" i="6"/>
  <c r="Q911" i="6" s="1"/>
  <c r="P369" i="6"/>
  <c r="Q369" i="6" s="1"/>
  <c r="P784" i="6"/>
  <c r="Q784" i="6" s="1"/>
  <c r="P1569" i="6"/>
  <c r="Q1569" i="6" s="1"/>
  <c r="P1809" i="6"/>
  <c r="Q1809" i="6" s="1"/>
  <c r="G1360" i="6"/>
  <c r="J1360" i="6" s="1"/>
  <c r="P1477" i="6"/>
  <c r="Q1477" i="6" s="1"/>
  <c r="P1693" i="6"/>
  <c r="Q1693" i="6" s="1"/>
  <c r="P19" i="6"/>
  <c r="Q19" i="6" s="1"/>
  <c r="P1040" i="6"/>
  <c r="Q1040" i="6" s="1"/>
  <c r="P444" i="6"/>
  <c r="Q444" i="6" s="1"/>
  <c r="P1186" i="6"/>
  <c r="Q1186" i="6" s="1"/>
  <c r="P588" i="6"/>
  <c r="Q588" i="6" s="1"/>
  <c r="P1412" i="6"/>
  <c r="Q1412" i="6" s="1"/>
  <c r="P1216" i="6"/>
  <c r="Q1216" i="6" s="1"/>
  <c r="P499" i="6"/>
  <c r="Q499" i="6" s="1"/>
  <c r="P867" i="6"/>
  <c r="Q867" i="6" s="1"/>
  <c r="J1785" i="6"/>
  <c r="P1174" i="6"/>
  <c r="Q1174" i="6" s="1"/>
  <c r="P176" i="6"/>
  <c r="Q176" i="6" s="1"/>
  <c r="P678" i="6"/>
  <c r="Q678" i="6" s="1"/>
  <c r="G1269" i="6"/>
  <c r="J1269" i="6" s="1"/>
  <c r="G1654" i="6"/>
  <c r="J1654" i="6" s="1"/>
  <c r="P1012" i="6"/>
  <c r="Q1012" i="6" s="1"/>
  <c r="P1024" i="6"/>
  <c r="Q1024" i="6" s="1"/>
  <c r="P49" i="6"/>
  <c r="Q49" i="6" s="1"/>
  <c r="P717" i="6"/>
  <c r="Q717" i="6" s="1"/>
  <c r="P290" i="6"/>
  <c r="Q290" i="6" s="1"/>
  <c r="P89" i="6"/>
  <c r="Q89" i="6" s="1"/>
  <c r="P127" i="6"/>
  <c r="Q127" i="6" s="1"/>
  <c r="P962" i="6"/>
  <c r="Q962" i="6" s="1"/>
  <c r="J1958" i="6"/>
  <c r="P288" i="6"/>
  <c r="Q288" i="6" s="1"/>
  <c r="P607" i="6"/>
  <c r="Q607" i="6" s="1"/>
  <c r="P259" i="6"/>
  <c r="Q259" i="6" s="1"/>
  <c r="P1249" i="6"/>
  <c r="Q1249" i="6" s="1"/>
  <c r="J1615" i="6"/>
  <c r="P922" i="6"/>
  <c r="Q922" i="6" s="1"/>
  <c r="P177" i="6"/>
  <c r="Q177" i="6" s="1"/>
  <c r="P377" i="6"/>
  <c r="Q377" i="6" s="1"/>
  <c r="P275" i="6"/>
  <c r="Q275" i="6" s="1"/>
  <c r="J1405" i="6"/>
  <c r="J915" i="6"/>
  <c r="J1392" i="6"/>
  <c r="J101" i="6"/>
  <c r="J1829" i="6"/>
  <c r="J1712" i="6"/>
  <c r="J1684" i="6"/>
  <c r="J1686" i="6"/>
  <c r="J1289" i="6"/>
  <c r="J1309" i="6"/>
  <c r="J1365" i="6"/>
  <c r="P802" i="6"/>
  <c r="Q802" i="6" s="1"/>
  <c r="P106" i="6"/>
  <c r="Q106" i="6" s="1"/>
  <c r="G1875" i="6"/>
  <c r="J1875" i="6" s="1"/>
  <c r="P10" i="6"/>
  <c r="Q10" i="6" s="1"/>
  <c r="J1889" i="6"/>
  <c r="J1575" i="6"/>
  <c r="J1418" i="6"/>
  <c r="P411" i="6"/>
  <c r="Q411" i="6" s="1"/>
  <c r="P804" i="6"/>
  <c r="Q804" i="6" s="1"/>
  <c r="J1673" i="6"/>
  <c r="J1447" i="6"/>
  <c r="J1461" i="6"/>
  <c r="J1468" i="6"/>
  <c r="J1481" i="6"/>
  <c r="J1337" i="6"/>
  <c r="P467" i="6"/>
  <c r="Q467" i="6" s="1"/>
  <c r="P582" i="6"/>
  <c r="Q582" i="6" s="1"/>
  <c r="P484" i="6"/>
  <c r="Q484" i="6" s="1"/>
  <c r="P199" i="6"/>
  <c r="Q199" i="6" s="1"/>
  <c r="J1282" i="6"/>
  <c r="J1648" i="6"/>
  <c r="J1547" i="6"/>
  <c r="J1825" i="6"/>
  <c r="J1240" i="6"/>
  <c r="P1142" i="6"/>
  <c r="Q1142" i="6" s="1"/>
  <c r="P1316" i="6"/>
  <c r="Q1316" i="6" s="1"/>
  <c r="G1921" i="6"/>
  <c r="J1921" i="6" s="1"/>
  <c r="P869" i="6"/>
  <c r="Q869" i="6" s="1"/>
  <c r="P863" i="6"/>
  <c r="Q863" i="6" s="1"/>
  <c r="P1331" i="6"/>
  <c r="Q1331" i="6" s="1"/>
  <c r="G1227" i="6"/>
  <c r="J1227" i="6" s="1"/>
  <c r="G1519" i="6"/>
  <c r="J1519" i="6" s="1"/>
  <c r="P866" i="6"/>
  <c r="Q866" i="6" s="1"/>
  <c r="P459" i="6"/>
  <c r="Q459" i="6" s="1"/>
  <c r="P1201" i="6"/>
  <c r="Q1201" i="6" s="1"/>
  <c r="P376" i="6"/>
  <c r="Q376" i="6" s="1"/>
  <c r="P1212" i="6"/>
  <c r="Q1212" i="6" s="1"/>
  <c r="J1384" i="6"/>
  <c r="P265" i="6"/>
  <c r="Q265" i="6" s="1"/>
  <c r="G1460" i="6"/>
  <c r="J1460" i="6" s="1"/>
  <c r="J1830" i="6"/>
  <c r="J1110" i="6"/>
  <c r="P764" i="6"/>
  <c r="Q764" i="6" s="1"/>
  <c r="P291" i="6"/>
  <c r="Q291" i="6" s="1"/>
  <c r="P915" i="6"/>
  <c r="Q915" i="6" s="1"/>
  <c r="P81" i="6"/>
  <c r="Q81" i="6" s="1"/>
  <c r="P692" i="6"/>
  <c r="Q692" i="6" s="1"/>
  <c r="P379" i="6"/>
  <c r="Q379" i="6" s="1"/>
  <c r="P57" i="6"/>
  <c r="Q57" i="6" s="1"/>
  <c r="G1259" i="6"/>
  <c r="J1259" i="6" s="1"/>
  <c r="G1262" i="6"/>
  <c r="J1262" i="6" s="1"/>
  <c r="G1896" i="6"/>
  <c r="J1896" i="6" s="1"/>
  <c r="G1777" i="6"/>
  <c r="J1777" i="6" s="1"/>
  <c r="P1059" i="6"/>
  <c r="Q1059" i="6" s="1"/>
  <c r="J1522" i="6"/>
  <c r="P90" i="6"/>
  <c r="Q90" i="6" s="1"/>
  <c r="P937" i="6"/>
  <c r="Q937" i="6" s="1"/>
  <c r="P433" i="6"/>
  <c r="Q433" i="6" s="1"/>
  <c r="P949" i="6"/>
  <c r="Q949" i="6" s="1"/>
  <c r="P882" i="6"/>
  <c r="Q882" i="6" s="1"/>
  <c r="G1728" i="6"/>
  <c r="J1728" i="6" s="1"/>
  <c r="P2007" i="6"/>
  <c r="Q2007" i="6" s="1"/>
  <c r="G1939" i="6"/>
  <c r="J1939" i="6" s="1"/>
  <c r="J1688" i="6"/>
  <c r="P58" i="6"/>
  <c r="Q58" i="6" s="1"/>
  <c r="P653" i="6"/>
  <c r="Q653" i="6" s="1"/>
  <c r="P87" i="6"/>
  <c r="Q87" i="6" s="1"/>
  <c r="P732" i="6"/>
  <c r="Q732" i="6" s="1"/>
  <c r="P780" i="6"/>
  <c r="Q780" i="6" s="1"/>
  <c r="P1282" i="6"/>
  <c r="Q1282" i="6" s="1"/>
  <c r="P1299" i="6"/>
  <c r="Q1299" i="6" s="1"/>
  <c r="G1478" i="6"/>
  <c r="J1478" i="6" s="1"/>
  <c r="J1492" i="6"/>
  <c r="J1801" i="6"/>
  <c r="J1497" i="6"/>
  <c r="J1592" i="6"/>
  <c r="J1088" i="6"/>
  <c r="P714" i="6"/>
  <c r="Q714" i="6" s="1"/>
  <c r="P669" i="6"/>
  <c r="Q669" i="6" s="1"/>
  <c r="P1069" i="6"/>
  <c r="Q1069" i="6" s="1"/>
  <c r="P801" i="6"/>
  <c r="Q801" i="6" s="1"/>
  <c r="G1570" i="6"/>
  <c r="J1570" i="6" s="1"/>
  <c r="P1801" i="6"/>
  <c r="Q1801" i="6" s="1"/>
  <c r="P1629" i="6"/>
  <c r="Q1629" i="6" s="1"/>
  <c r="G1737" i="6"/>
  <c r="J1737" i="6" s="1"/>
  <c r="P1496" i="6"/>
  <c r="Q1496" i="6" s="1"/>
  <c r="G1376" i="6"/>
  <c r="J1376" i="6" s="1"/>
  <c r="P1473" i="6"/>
  <c r="Q1473" i="6" s="1"/>
  <c r="P1344" i="6"/>
  <c r="Q1344" i="6" s="1"/>
  <c r="G1932" i="6"/>
  <c r="J1932" i="6" s="1"/>
  <c r="P533" i="6"/>
  <c r="Q533" i="6" s="1"/>
  <c r="P1031" i="6"/>
  <c r="Q1031" i="6" s="1"/>
  <c r="P60" i="6"/>
  <c r="Q60" i="6" s="1"/>
  <c r="P547" i="6"/>
  <c r="Q547" i="6" s="1"/>
  <c r="P442" i="6"/>
  <c r="Q442" i="6" s="1"/>
  <c r="P1829" i="6"/>
  <c r="Q1829" i="6" s="1"/>
  <c r="P1304" i="6"/>
  <c r="Q1304" i="6" s="1"/>
  <c r="G1498" i="6"/>
  <c r="J1498" i="6" s="1"/>
  <c r="G1372" i="6"/>
  <c r="J1372" i="6" s="1"/>
  <c r="P1486" i="6"/>
  <c r="Q1486" i="6" s="1"/>
  <c r="P803" i="6"/>
  <c r="Q803" i="6" s="1"/>
  <c r="P389" i="6"/>
  <c r="Q389" i="6" s="1"/>
  <c r="P711" i="6"/>
  <c r="Q711" i="6" s="1"/>
  <c r="P760" i="6"/>
  <c r="Q760" i="6" s="1"/>
  <c r="P550" i="6"/>
  <c r="Q550" i="6" s="1"/>
  <c r="G1388" i="6"/>
  <c r="J1388" i="6" s="1"/>
  <c r="P1890" i="6"/>
  <c r="Q1890" i="6" s="1"/>
  <c r="G1272" i="6"/>
  <c r="J1272" i="6" s="1"/>
  <c r="P1958" i="6"/>
  <c r="Q1958" i="6" s="1"/>
  <c r="G1701" i="6"/>
  <c r="J1701" i="6" s="1"/>
  <c r="P1145" i="6"/>
  <c r="Q1145" i="6" s="1"/>
  <c r="P43" i="6"/>
  <c r="Q43" i="6" s="1"/>
  <c r="P827" i="6"/>
  <c r="Q827" i="6" s="1"/>
  <c r="P300" i="6"/>
  <c r="Q300" i="6" s="1"/>
  <c r="P932" i="6"/>
  <c r="Q932" i="6" s="1"/>
  <c r="P634" i="6"/>
  <c r="Q634" i="6" s="1"/>
  <c r="P1772" i="6"/>
  <c r="Q1772" i="6" s="1"/>
  <c r="P1532" i="6"/>
  <c r="Q1532" i="6" s="1"/>
  <c r="P1054" i="6"/>
  <c r="Q1054" i="6" s="1"/>
  <c r="P1587" i="6"/>
  <c r="Q1587" i="6" s="1"/>
  <c r="P775" i="6"/>
  <c r="Q775" i="6" s="1"/>
  <c r="P131" i="6"/>
  <c r="Q131" i="6" s="1"/>
  <c r="P638" i="6"/>
  <c r="Q638" i="6" s="1"/>
  <c r="P1088" i="6"/>
  <c r="Q1088" i="6" s="1"/>
  <c r="P1090" i="6"/>
  <c r="Q1090" i="6" s="1"/>
  <c r="P213" i="6"/>
  <c r="Q213" i="6" s="1"/>
  <c r="P406" i="6"/>
  <c r="Q406" i="6" s="1"/>
  <c r="P162" i="6"/>
  <c r="Q162" i="6" s="1"/>
  <c r="P1020" i="6"/>
  <c r="Q1020" i="6" s="1"/>
  <c r="G1280" i="6"/>
  <c r="J1280" i="6" s="1"/>
  <c r="P1492" i="6"/>
  <c r="Q1492" i="6" s="1"/>
  <c r="G1558" i="6"/>
  <c r="J1558" i="6" s="1"/>
  <c r="G1765" i="6"/>
  <c r="J1765" i="6" s="1"/>
  <c r="G1729" i="6"/>
  <c r="J1729" i="6" s="1"/>
  <c r="G1741" i="6"/>
  <c r="J1741" i="6" s="1"/>
  <c r="P1813" i="6"/>
  <c r="Q1813" i="6" s="1"/>
  <c r="P1447" i="6"/>
  <c r="Q1447" i="6" s="1"/>
  <c r="P1568" i="6"/>
  <c r="Q1568" i="6" s="1"/>
  <c r="P1621" i="6"/>
  <c r="Q1621" i="6" s="1"/>
  <c r="G1352" i="6"/>
  <c r="J1352" i="6" s="1"/>
  <c r="P143" i="6"/>
  <c r="Q143" i="6" s="1"/>
  <c r="P1039" i="6"/>
  <c r="Q1039" i="6" s="1"/>
  <c r="P109" i="6"/>
  <c r="Q109" i="6" s="1"/>
  <c r="P1712" i="6"/>
  <c r="Q1712" i="6" s="1"/>
  <c r="G1669" i="6"/>
  <c r="J1669" i="6" s="1"/>
  <c r="J1581" i="6"/>
  <c r="J1948" i="6"/>
  <c r="J1255" i="6"/>
  <c r="P1034" i="6"/>
  <c r="Q1034" i="6" s="1"/>
  <c r="P727" i="6"/>
  <c r="Q727" i="6" s="1"/>
  <c r="P1885" i="6"/>
  <c r="Q1885" i="6" s="1"/>
  <c r="G1336" i="6"/>
  <c r="J1336" i="6" s="1"/>
  <c r="P469" i="6"/>
  <c r="Q469" i="6" s="1"/>
  <c r="P1275" i="6"/>
  <c r="Q1275" i="6" s="1"/>
  <c r="J1059" i="6"/>
  <c r="J1635" i="6"/>
  <c r="P673" i="6"/>
  <c r="Q673" i="6" s="1"/>
  <c r="P1778" i="6"/>
  <c r="Q1778" i="6" s="1"/>
  <c r="P1327" i="6"/>
  <c r="Q1327" i="6" s="1"/>
  <c r="P92" i="6"/>
  <c r="Q92" i="6" s="1"/>
  <c r="P401" i="6"/>
  <c r="Q401" i="6" s="1"/>
  <c r="P261" i="6"/>
  <c r="Q261" i="6" s="1"/>
  <c r="G1311" i="6"/>
  <c r="J1311" i="6" s="1"/>
  <c r="G1884" i="6"/>
  <c r="J1884" i="6" s="1"/>
  <c r="P1732" i="6"/>
  <c r="Q1732" i="6" s="1"/>
  <c r="P1784" i="6"/>
  <c r="Q1784" i="6" s="1"/>
  <c r="P1291" i="6"/>
  <c r="Q1291" i="6" s="1"/>
  <c r="J1640" i="6"/>
  <c r="J1377" i="6"/>
  <c r="P581" i="6"/>
  <c r="Q581" i="6" s="1"/>
  <c r="P149" i="6"/>
  <c r="Q149" i="6" s="1"/>
  <c r="P524" i="6"/>
  <c r="Q524" i="6" s="1"/>
  <c r="P947" i="6"/>
  <c r="Q947" i="6" s="1"/>
  <c r="P298" i="6"/>
  <c r="Q298" i="6" s="1"/>
  <c r="P917" i="6"/>
  <c r="Q917" i="6" s="1"/>
  <c r="P236" i="6"/>
  <c r="Q236" i="6" s="1"/>
  <c r="P318" i="6"/>
  <c r="Q318" i="6" s="1"/>
  <c r="G1715" i="6"/>
  <c r="J1715" i="6" s="1"/>
  <c r="P993" i="6"/>
  <c r="Q993" i="6" s="1"/>
  <c r="P1457" i="6"/>
  <c r="Q1457" i="6" s="1"/>
  <c r="G1493" i="6"/>
  <c r="J1493" i="6" s="1"/>
  <c r="P1641" i="6"/>
  <c r="Q1641" i="6" s="1"/>
  <c r="G1565" i="6"/>
  <c r="J1565" i="6" s="1"/>
  <c r="P1685" i="6"/>
  <c r="Q1685" i="6" s="1"/>
  <c r="G1993" i="6"/>
  <c r="J1993" i="6" s="1"/>
  <c r="G1957" i="6"/>
  <c r="J1957" i="6" s="1"/>
  <c r="G1244" i="6"/>
  <c r="J1244" i="6" s="1"/>
  <c r="G1401" i="6"/>
  <c r="J1401" i="6" s="1"/>
  <c r="P77" i="6"/>
  <c r="Q77" i="6" s="1"/>
  <c r="P437" i="6"/>
  <c r="Q437" i="6" s="1"/>
  <c r="P566" i="6"/>
  <c r="Q566" i="6" s="1"/>
  <c r="P1099" i="6"/>
  <c r="Q1099" i="6" s="1"/>
  <c r="P1026" i="6"/>
  <c r="Q1026" i="6" s="1"/>
  <c r="P154" i="6"/>
  <c r="Q154" i="6" s="1"/>
  <c r="P289" i="6"/>
  <c r="Q289" i="6" s="1"/>
  <c r="P73" i="6"/>
  <c r="Q73" i="6" s="1"/>
  <c r="P586" i="6"/>
  <c r="Q586" i="6" s="1"/>
  <c r="G1442" i="6"/>
  <c r="J1442" i="6" s="1"/>
  <c r="G1582" i="6"/>
  <c r="J1582" i="6" s="1"/>
  <c r="P1248" i="6"/>
  <c r="Q1248" i="6" s="1"/>
  <c r="J548" i="6"/>
  <c r="P604" i="6"/>
  <c r="Q604" i="6" s="1"/>
  <c r="P2001" i="6"/>
  <c r="Q2001" i="6" s="1"/>
  <c r="J1486" i="6"/>
  <c r="J1425" i="6"/>
  <c r="J1233" i="6"/>
  <c r="P783" i="6"/>
  <c r="Q783" i="6" s="1"/>
  <c r="P1241" i="6"/>
  <c r="Q1241" i="6" s="1"/>
  <c r="P380" i="6"/>
  <c r="Q380" i="6" s="1"/>
  <c r="P668" i="6"/>
  <c r="Q668" i="6" s="1"/>
  <c r="P510" i="6"/>
  <c r="Q510" i="6" s="1"/>
  <c r="G1313" i="6"/>
  <c r="J1313" i="6" s="1"/>
  <c r="G1604" i="6"/>
  <c r="J1604" i="6" s="1"/>
  <c r="G1677" i="6"/>
  <c r="J1677" i="6" s="1"/>
  <c r="P1603" i="6"/>
  <c r="Q1603" i="6" s="1"/>
  <c r="P1016" i="6"/>
  <c r="Q1016" i="6" s="1"/>
  <c r="P725" i="6"/>
  <c r="Q725" i="6" s="1"/>
  <c r="P15" i="6"/>
  <c r="Q15" i="6" s="1"/>
  <c r="P889" i="6"/>
  <c r="Q889" i="6" s="1"/>
  <c r="P368" i="6"/>
  <c r="Q368" i="6" s="1"/>
  <c r="P2030" i="6"/>
  <c r="Q2030" i="6" s="1"/>
  <c r="P1320" i="6"/>
  <c r="Q1320" i="6" s="1"/>
  <c r="P1228" i="6"/>
  <c r="Q1228" i="6" s="1"/>
  <c r="J1621" i="6"/>
  <c r="J1679" i="6"/>
  <c r="J1423" i="6"/>
  <c r="J1560" i="6"/>
  <c r="J1380" i="6"/>
  <c r="J1295" i="6"/>
  <c r="J96" i="6"/>
  <c r="J1594" i="6"/>
  <c r="J1518" i="6"/>
  <c r="J972" i="6"/>
  <c r="P2018" i="6"/>
  <c r="Q2018" i="6" s="1"/>
  <c r="P1414" i="6"/>
  <c r="Q1414" i="6" s="1"/>
  <c r="J1395" i="6"/>
  <c r="P84" i="6"/>
  <c r="Q84" i="6" s="1"/>
  <c r="P1116" i="6"/>
  <c r="Q1116" i="6" s="1"/>
  <c r="G1436" i="6"/>
  <c r="J1436" i="6" s="1"/>
  <c r="P1426" i="6"/>
  <c r="Q1426" i="6" s="1"/>
  <c r="P740" i="6"/>
  <c r="Q740" i="6" s="1"/>
  <c r="P621" i="6"/>
  <c r="Q621" i="6" s="1"/>
  <c r="J1890" i="6"/>
  <c r="P356" i="6"/>
  <c r="Q356" i="6" s="1"/>
  <c r="P1111" i="6"/>
  <c r="Q1111" i="6" s="1"/>
  <c r="G1671" i="6"/>
  <c r="J1671" i="6" s="1"/>
  <c r="P1635" i="6"/>
  <c r="Q1635" i="6" s="1"/>
  <c r="J1103" i="6"/>
  <c r="J1628" i="6"/>
  <c r="J1685" i="6"/>
  <c r="J1917" i="6"/>
  <c r="J1745" i="6"/>
  <c r="J1641" i="6"/>
  <c r="J1532" i="6"/>
  <c r="J637" i="6"/>
  <c r="J1142" i="6"/>
  <c r="P125" i="6"/>
  <c r="Q125" i="6" s="1"/>
  <c r="P984" i="6"/>
  <c r="Q984" i="6" s="1"/>
  <c r="P1539" i="6"/>
  <c r="Q1539" i="6" s="1"/>
  <c r="J19" i="6"/>
  <c r="J1787" i="6"/>
  <c r="P702" i="6"/>
  <c r="Q702" i="6" s="1"/>
  <c r="G1454" i="6"/>
  <c r="J1454" i="6" s="1"/>
  <c r="P1154" i="6"/>
  <c r="Q1154" i="6" s="1"/>
  <c r="P1709" i="6"/>
  <c r="Q1709" i="6" s="1"/>
  <c r="G1879" i="6"/>
  <c r="J1879" i="6" s="1"/>
  <c r="P2016" i="6"/>
  <c r="Q2016" i="6" s="1"/>
  <c r="G1382" i="6"/>
  <c r="J1382" i="6" s="1"/>
  <c r="G1346" i="6"/>
  <c r="J1346" i="6" s="1"/>
  <c r="P1418" i="6"/>
  <c r="Q1418" i="6" s="1"/>
  <c r="P99" i="6"/>
  <c r="Q99" i="6" s="1"/>
  <c r="P1771" i="6"/>
  <c r="Q1771" i="6" s="1"/>
  <c r="G1294" i="6"/>
  <c r="J1294" i="6" s="1"/>
  <c r="J508" i="6"/>
  <c r="J1602" i="6"/>
  <c r="J1331" i="6"/>
  <c r="P1167" i="6"/>
  <c r="Q1167" i="6" s="1"/>
  <c r="P21" i="6"/>
  <c r="Q21" i="6" s="1"/>
  <c r="G1749" i="6"/>
  <c r="J1749" i="6" s="1"/>
  <c r="P1785" i="6"/>
  <c r="Q1785" i="6" s="1"/>
  <c r="P1285" i="6"/>
  <c r="Q1285" i="6" s="1"/>
  <c r="J2026" i="6"/>
  <c r="J1882" i="6"/>
  <c r="J303" i="6"/>
  <c r="J92" i="6"/>
  <c r="J1530" i="6"/>
  <c r="J1670" i="6"/>
  <c r="P1423" i="6"/>
  <c r="Q1423" i="6" s="1"/>
  <c r="P407" i="6"/>
  <c r="Q407" i="6" s="1"/>
  <c r="P705" i="6"/>
  <c r="Q705" i="6" s="1"/>
  <c r="P498" i="6"/>
  <c r="Q498" i="6" s="1"/>
  <c r="P1009" i="6"/>
  <c r="Q1009" i="6" s="1"/>
  <c r="G1583" i="6"/>
  <c r="J1583" i="6" s="1"/>
  <c r="P1828" i="6"/>
  <c r="Q1828" i="6" s="1"/>
  <c r="P1756" i="6"/>
  <c r="Q1756" i="6" s="1"/>
  <c r="G1335" i="6"/>
  <c r="J1335" i="6" s="1"/>
  <c r="P1122" i="6"/>
  <c r="Q1122" i="6" s="1"/>
  <c r="P554" i="6"/>
  <c r="Q554" i="6" s="1"/>
  <c r="P255" i="6"/>
  <c r="Q255" i="6" s="1"/>
  <c r="P1150" i="6"/>
  <c r="Q1150" i="6" s="1"/>
  <c r="P805" i="6"/>
  <c r="Q805" i="6" s="1"/>
  <c r="P1718" i="6"/>
  <c r="Q1718" i="6" s="1"/>
  <c r="G1620" i="6"/>
  <c r="J1620" i="6" s="1"/>
  <c r="P998" i="6"/>
  <c r="Q998" i="6" s="1"/>
  <c r="P811" i="6"/>
  <c r="Q811" i="6" s="1"/>
  <c r="P220" i="6"/>
  <c r="Q220" i="6" s="1"/>
  <c r="P841" i="6"/>
  <c r="Q841" i="6" s="1"/>
  <c r="G1263" i="6"/>
  <c r="J1263" i="6" s="1"/>
  <c r="P1380" i="6"/>
  <c r="Q1380" i="6" s="1"/>
  <c r="G1524" i="6"/>
  <c r="J1524" i="6" s="1"/>
  <c r="P881" i="6"/>
  <c r="Q881" i="6" s="1"/>
  <c r="G1764" i="6"/>
  <c r="J1764" i="6" s="1"/>
  <c r="P1303" i="6"/>
  <c r="Q1303" i="6" s="1"/>
  <c r="P810" i="6"/>
  <c r="Q810" i="6" s="1"/>
  <c r="P487" i="6"/>
  <c r="Q487" i="6" s="1"/>
  <c r="P232" i="6"/>
  <c r="Q232" i="6" s="1"/>
  <c r="P1560" i="6"/>
  <c r="Q1560" i="6" s="1"/>
  <c r="P1648" i="6"/>
  <c r="Q1648" i="6" s="1"/>
  <c r="G1315" i="6"/>
  <c r="J1315" i="6" s="1"/>
  <c r="G1488" i="6"/>
  <c r="J1488" i="6" s="1"/>
  <c r="G1367" i="6"/>
  <c r="J1367" i="6" s="1"/>
  <c r="P26" i="6"/>
  <c r="Q26" i="6" s="1"/>
  <c r="P674" i="6"/>
  <c r="Q674" i="6" s="1"/>
  <c r="P1052" i="6"/>
  <c r="Q1052" i="6" s="1"/>
  <c r="P703" i="6"/>
  <c r="Q703" i="6" s="1"/>
  <c r="P1452" i="6"/>
  <c r="Q1452" i="6" s="1"/>
  <c r="P1684" i="6"/>
  <c r="Q1684" i="6" s="1"/>
  <c r="P580" i="6"/>
  <c r="Q580" i="6" s="1"/>
  <c r="P877" i="6"/>
  <c r="Q877" i="6" s="1"/>
  <c r="P495" i="6"/>
  <c r="Q495" i="6" s="1"/>
  <c r="J1334" i="6"/>
  <c r="J1246" i="6"/>
  <c r="J1230" i="6"/>
  <c r="P790" i="6"/>
  <c r="Q790" i="6" s="1"/>
  <c r="P637" i="6"/>
  <c r="Q637" i="6" s="1"/>
  <c r="P231" i="6"/>
  <c r="Q231" i="6" s="1"/>
  <c r="P166" i="6"/>
  <c r="Q166" i="6" s="1"/>
  <c r="P1821" i="6"/>
  <c r="Q1821" i="6" s="1"/>
  <c r="P1901" i="6"/>
  <c r="Q1901" i="6" s="1"/>
  <c r="P1962" i="6"/>
  <c r="Q1962" i="6" s="1"/>
  <c r="P1946" i="6"/>
  <c r="Q1946" i="6" s="1"/>
  <c r="P2004" i="6"/>
  <c r="Q2004" i="6" s="1"/>
  <c r="P1081" i="6"/>
  <c r="Q1081" i="6" s="1"/>
  <c r="P1097" i="6"/>
  <c r="Q1097" i="6" s="1"/>
  <c r="P306" i="6"/>
  <c r="Q306" i="6" s="1"/>
  <c r="P1509" i="6"/>
  <c r="Q1509" i="6" s="1"/>
  <c r="G1284" i="6"/>
  <c r="J1284" i="6" s="1"/>
  <c r="P1917" i="6"/>
  <c r="Q1917" i="6" s="1"/>
  <c r="P1264" i="6"/>
  <c r="Q1264" i="6" s="1"/>
  <c r="G1300" i="6"/>
  <c r="J1300" i="6" s="1"/>
  <c r="P1545" i="6"/>
  <c r="Q1545" i="6" s="1"/>
  <c r="P785" i="6"/>
  <c r="Q785" i="6" s="1"/>
  <c r="P126" i="6"/>
  <c r="Q126" i="6" s="1"/>
  <c r="P1507" i="6"/>
  <c r="Q1507" i="6" s="1"/>
  <c r="G1713" i="6"/>
  <c r="J1713" i="6" s="1"/>
  <c r="P1745" i="6"/>
  <c r="Q1745" i="6" s="1"/>
  <c r="P293" i="6"/>
  <c r="Q293" i="6" s="1"/>
  <c r="P204" i="6"/>
  <c r="Q204" i="6" s="1"/>
  <c r="P597" i="6"/>
  <c r="Q597" i="6" s="1"/>
  <c r="P697" i="6"/>
  <c r="Q697" i="6" s="1"/>
  <c r="P214" i="6"/>
  <c r="Q214" i="6" s="1"/>
  <c r="P700" i="6"/>
  <c r="Q700" i="6" s="1"/>
  <c r="P967" i="6"/>
  <c r="Q967" i="6" s="1"/>
  <c r="P849" i="6"/>
  <c r="Q849" i="6" s="1"/>
  <c r="P1628" i="6"/>
  <c r="Q1628" i="6" s="1"/>
  <c r="P1437" i="6"/>
  <c r="Q1437" i="6" s="1"/>
  <c r="J1986" i="6"/>
  <c r="J1841" i="6"/>
  <c r="J1658" i="6"/>
  <c r="J1720" i="6"/>
  <c r="J1279" i="6"/>
  <c r="J1371" i="6"/>
  <c r="P948" i="6"/>
  <c r="Q948" i="6" s="1"/>
  <c r="P1164" i="6"/>
  <c r="Q1164" i="6" s="1"/>
  <c r="P102" i="6"/>
  <c r="Q102" i="6" s="1"/>
  <c r="P609" i="6"/>
  <c r="Q609" i="6" s="1"/>
  <c r="J1420" i="6"/>
  <c r="J1411" i="6"/>
  <c r="J1623" i="6"/>
  <c r="J1527" i="6"/>
  <c r="J1455" i="6"/>
  <c r="P688" i="6"/>
  <c r="Q688" i="6" s="1"/>
  <c r="G1883" i="6"/>
  <c r="J1883" i="6" s="1"/>
  <c r="J1572" i="6"/>
  <c r="J1409" i="6"/>
  <c r="J487" i="6"/>
  <c r="P83" i="6"/>
  <c r="Q83" i="6" s="1"/>
  <c r="P242" i="6"/>
  <c r="Q242" i="6" s="1"/>
  <c r="P1135" i="6"/>
  <c r="Q1135" i="6" s="1"/>
  <c r="P890" i="6"/>
  <c r="Q890" i="6" s="1"/>
  <c r="P1219" i="6"/>
  <c r="Q1219" i="6" s="1"/>
  <c r="J1083" i="6"/>
  <c r="J466" i="6"/>
  <c r="J1664" i="6"/>
  <c r="J1933" i="6"/>
  <c r="J1877" i="6"/>
  <c r="J1906" i="6"/>
  <c r="J1095" i="6"/>
  <c r="J1792" i="6"/>
  <c r="J1656" i="6"/>
  <c r="J1796" i="6"/>
  <c r="J1974" i="6"/>
  <c r="J70" i="6"/>
  <c r="J1807" i="6"/>
  <c r="J1778" i="6"/>
  <c r="J1911" i="6"/>
  <c r="J1414" i="6"/>
  <c r="J1753" i="6"/>
  <c r="J1611" i="6"/>
  <c r="J1617" i="6"/>
  <c r="J1950" i="6"/>
  <c r="J735" i="6"/>
  <c r="J1363" i="6"/>
  <c r="J760" i="6"/>
  <c r="J616" i="6"/>
  <c r="J1509" i="6"/>
  <c r="J1258" i="6"/>
  <c r="J1472" i="6"/>
  <c r="P941" i="6"/>
  <c r="Q941" i="6" s="1"/>
  <c r="P741" i="6"/>
  <c r="Q741" i="6" s="1"/>
  <c r="P560" i="6"/>
  <c r="Q560" i="6" s="1"/>
  <c r="P553" i="6"/>
  <c r="Q553" i="6" s="1"/>
  <c r="J888" i="6"/>
  <c r="J1814" i="6"/>
  <c r="J2027" i="6"/>
  <c r="J1231" i="6"/>
  <c r="P989" i="6"/>
  <c r="Q989" i="6" s="1"/>
  <c r="J1389" i="6"/>
  <c r="P793" i="6"/>
  <c r="Q793" i="6" s="1"/>
  <c r="J1501" i="6"/>
  <c r="J1663" i="6"/>
  <c r="P249" i="6"/>
  <c r="Q249" i="6" s="1"/>
  <c r="P639" i="6"/>
  <c r="Q639" i="6" s="1"/>
  <c r="P1126" i="6"/>
  <c r="Q1126" i="6" s="1"/>
  <c r="P519" i="6"/>
  <c r="Q519" i="6" s="1"/>
  <c r="J1203" i="6"/>
  <c r="P304" i="6"/>
  <c r="Q304" i="6" s="1"/>
  <c r="J1980" i="6"/>
  <c r="P502" i="6"/>
  <c r="Q502" i="6" s="1"/>
  <c r="P830" i="6"/>
  <c r="Q830" i="6" s="1"/>
  <c r="P719" i="6"/>
  <c r="Q719" i="6" s="1"/>
  <c r="J1695" i="6"/>
  <c r="J1354" i="6"/>
  <c r="P146" i="6"/>
  <c r="Q146" i="6" s="1"/>
  <c r="P815" i="6"/>
  <c r="Q815" i="6" s="1"/>
  <c r="P34" i="6"/>
  <c r="Q34" i="6" s="1"/>
  <c r="P1137" i="6"/>
  <c r="Q1137" i="6" s="1"/>
  <c r="P694" i="6"/>
  <c r="Q694" i="6" s="1"/>
  <c r="P1338" i="6"/>
  <c r="Q1338" i="6" s="1"/>
  <c r="G1892" i="6"/>
  <c r="J1892" i="6" s="1"/>
  <c r="J1199" i="6"/>
  <c r="J190" i="6"/>
  <c r="J1485" i="6"/>
  <c r="J1328" i="6"/>
  <c r="J1146" i="6"/>
  <c r="P1189" i="6"/>
  <c r="Q1189" i="6" s="1"/>
  <c r="G1302" i="6"/>
  <c r="J1302" i="6" s="1"/>
  <c r="P1075" i="6"/>
  <c r="Q1075" i="6" s="1"/>
  <c r="P1230" i="6"/>
  <c r="Q1230" i="6" s="1"/>
  <c r="P509" i="6"/>
  <c r="Q509" i="6" s="1"/>
  <c r="P363" i="6"/>
  <c r="Q363" i="6" s="1"/>
  <c r="P1298" i="6"/>
  <c r="Q1298" i="6" s="1"/>
  <c r="G1491" i="6"/>
  <c r="J1491" i="6" s="1"/>
  <c r="P2009" i="6"/>
  <c r="Q2009" i="6" s="1"/>
  <c r="P844" i="6"/>
  <c r="Q844" i="6" s="1"/>
  <c r="P1527" i="6"/>
  <c r="Q1527" i="6" s="1"/>
  <c r="P1615" i="6"/>
  <c r="Q1615" i="6" s="1"/>
  <c r="G1838" i="6"/>
  <c r="J1838" i="6" s="1"/>
  <c r="P1289" i="6"/>
  <c r="Q1289" i="6" s="1"/>
  <c r="P1374" i="6"/>
  <c r="Q1374" i="6" s="1"/>
  <c r="G1975" i="6"/>
  <c r="J1975" i="6" s="1"/>
  <c r="P596" i="6"/>
  <c r="Q596" i="6" s="1"/>
  <c r="P831" i="6"/>
  <c r="Q831" i="6" s="1"/>
  <c r="P429" i="6"/>
  <c r="Q429" i="6" s="1"/>
  <c r="P972" i="6"/>
  <c r="Q972" i="6" s="1"/>
  <c r="P388" i="6"/>
  <c r="Q388" i="6" s="1"/>
  <c r="P218" i="6"/>
  <c r="Q218" i="6" s="1"/>
  <c r="P1659" i="6"/>
  <c r="Q1659" i="6" s="1"/>
  <c r="G1803" i="6"/>
  <c r="J1803" i="6" s="1"/>
  <c r="G2025" i="6"/>
  <c r="J2025" i="6" s="1"/>
  <c r="P845" i="6"/>
  <c r="Q845" i="6" s="1"/>
  <c r="P748" i="6"/>
  <c r="Q748" i="6" s="1"/>
  <c r="P186" i="6"/>
  <c r="Q186" i="6" s="1"/>
  <c r="P974" i="6"/>
  <c r="Q974" i="6" s="1"/>
  <c r="P1419" i="6"/>
  <c r="Q1419" i="6" s="1"/>
  <c r="G1651" i="6"/>
  <c r="J1651" i="6" s="1"/>
  <c r="P1170" i="6"/>
  <c r="Q1170" i="6" s="1"/>
  <c r="P28" i="6"/>
  <c r="Q28" i="6" s="1"/>
  <c r="P132" i="6"/>
  <c r="Q132" i="6" s="1"/>
  <c r="P139" i="6"/>
  <c r="Q139" i="6" s="1"/>
  <c r="P272" i="6"/>
  <c r="Q272" i="6" s="1"/>
  <c r="P453" i="6"/>
  <c r="Q453" i="6" s="1"/>
  <c r="P1033" i="6"/>
  <c r="Q1033" i="6" s="1"/>
  <c r="P67" i="6"/>
  <c r="Q67" i="6" s="1"/>
  <c r="P226" i="6"/>
  <c r="Q226" i="6" s="1"/>
  <c r="P491" i="6"/>
  <c r="Q491" i="6" s="1"/>
  <c r="P1246" i="6"/>
  <c r="Q1246" i="6" s="1"/>
  <c r="J1556" i="6"/>
  <c r="G1687" i="6"/>
  <c r="J1687" i="6" s="1"/>
  <c r="P1334" i="6"/>
  <c r="Q1334" i="6" s="1"/>
  <c r="P1637" i="6"/>
  <c r="Q1637" i="6" s="1"/>
  <c r="P1695" i="6"/>
  <c r="Q1695" i="6" s="1"/>
  <c r="J713" i="6"/>
  <c r="J569" i="6"/>
  <c r="J425" i="6"/>
  <c r="J1528" i="6"/>
  <c r="J1988" i="6"/>
  <c r="J1470" i="6"/>
  <c r="J1457" i="6"/>
  <c r="J1241" i="6"/>
  <c r="P1098" i="6"/>
  <c r="Q1098" i="6" s="1"/>
  <c r="P328" i="6"/>
  <c r="Q328" i="6" s="1"/>
  <c r="P556" i="6"/>
  <c r="Q556" i="6" s="1"/>
  <c r="P20" i="6"/>
  <c r="Q20" i="6" s="1"/>
  <c r="P251" i="6"/>
  <c r="Q251" i="6" s="1"/>
  <c r="P364" i="6"/>
  <c r="Q364" i="6" s="1"/>
  <c r="P726" i="6"/>
  <c r="Q726" i="6" s="1"/>
  <c r="P1318" i="6"/>
  <c r="Q1318" i="6" s="1"/>
  <c r="P1455" i="6"/>
  <c r="Q1455" i="6" s="1"/>
  <c r="J2016" i="6"/>
  <c r="P779" i="6"/>
  <c r="Q779" i="6" s="1"/>
  <c r="P501" i="6"/>
  <c r="Q501" i="6" s="1"/>
  <c r="P921" i="6"/>
  <c r="Q921" i="6" s="1"/>
  <c r="P481" i="6"/>
  <c r="Q481" i="6" s="1"/>
  <c r="G1226" i="6"/>
  <c r="J1226" i="6" s="1"/>
  <c r="G1266" i="6"/>
  <c r="J1266" i="6" s="1"/>
  <c r="G1586" i="6"/>
  <c r="J1586" i="6" s="1"/>
  <c r="P1383" i="6"/>
  <c r="Q1383" i="6" s="1"/>
  <c r="J1151" i="6"/>
  <c r="P594" i="6"/>
  <c r="Q594" i="6" s="1"/>
  <c r="P1177" i="6"/>
  <c r="Q1177" i="6" s="1"/>
  <c r="P111" i="6"/>
  <c r="Q111" i="6" s="1"/>
  <c r="P564" i="6"/>
  <c r="Q564" i="6" s="1"/>
  <c r="P538" i="6"/>
  <c r="Q538" i="6" s="1"/>
  <c r="P295" i="6"/>
  <c r="Q295" i="6" s="1"/>
  <c r="P1563" i="6"/>
  <c r="Q1563" i="6" s="1"/>
  <c r="G1767" i="6"/>
  <c r="J1767" i="6" s="1"/>
  <c r="P135" i="6"/>
  <c r="Q135" i="6" s="1"/>
  <c r="P309" i="6"/>
  <c r="Q309" i="6" s="1"/>
  <c r="P956" i="6"/>
  <c r="Q956" i="6" s="1"/>
  <c r="P485" i="6"/>
  <c r="Q485" i="6" s="1"/>
  <c r="P9" i="6"/>
  <c r="Q9" i="6" s="1"/>
  <c r="P239" i="6"/>
  <c r="Q239" i="6" s="1"/>
  <c r="P1001" i="6"/>
  <c r="Q1001" i="6" s="1"/>
  <c r="G1364" i="6"/>
  <c r="J1364" i="6" s="1"/>
  <c r="P840" i="6"/>
  <c r="Q840" i="6" s="1"/>
  <c r="P321" i="6"/>
  <c r="Q321" i="6" s="1"/>
  <c r="P829" i="6"/>
  <c r="Q829" i="6" s="1"/>
  <c r="P664" i="6"/>
  <c r="Q664" i="6" s="1"/>
  <c r="P910" i="6"/>
  <c r="Q910" i="6" s="1"/>
  <c r="P1240" i="6"/>
  <c r="Q1240" i="6" s="1"/>
  <c r="P618" i="6"/>
  <c r="Q618" i="6" s="1"/>
  <c r="P508" i="6"/>
  <c r="Q508" i="6" s="1"/>
  <c r="P986" i="6"/>
  <c r="Q986" i="6" s="1"/>
  <c r="P1640" i="6"/>
  <c r="Q1640" i="6" s="1"/>
  <c r="P1184" i="6"/>
  <c r="Q1184" i="6" s="1"/>
  <c r="P208" i="6"/>
  <c r="Q208" i="6" s="1"/>
  <c r="P1617" i="6"/>
  <c r="Q1617" i="6" s="1"/>
  <c r="J1774" i="6"/>
  <c r="P152" i="6"/>
  <c r="Q152" i="6" s="1"/>
  <c r="P409" i="6"/>
  <c r="Q409" i="6" s="1"/>
  <c r="G1256" i="6"/>
  <c r="J1256" i="6" s="1"/>
  <c r="G1689" i="6"/>
  <c r="J1689" i="6" s="1"/>
  <c r="G1761" i="6"/>
  <c r="J1761" i="6" s="1"/>
  <c r="G1449" i="6"/>
  <c r="J1449" i="6" s="1"/>
  <c r="P1521" i="6"/>
  <c r="Q1521" i="6" s="1"/>
  <c r="P1368" i="6"/>
  <c r="Q1368" i="6" s="1"/>
  <c r="J1793" i="6"/>
  <c r="J1637" i="6"/>
  <c r="J1676" i="6"/>
  <c r="J1795" i="6"/>
  <c r="J1759" i="6"/>
  <c r="J1557" i="6"/>
  <c r="P457" i="6"/>
  <c r="Q457" i="6" s="1"/>
  <c r="P999" i="6"/>
  <c r="Q999" i="6" s="1"/>
  <c r="P704" i="6"/>
  <c r="Q704" i="6" s="1"/>
  <c r="P1041" i="6"/>
  <c r="Q1041" i="6" s="1"/>
  <c r="P79" i="6"/>
  <c r="Q79" i="6" s="1"/>
  <c r="J904" i="6"/>
  <c r="J1920" i="6"/>
  <c r="J1703" i="6"/>
  <c r="J1940" i="6"/>
  <c r="J1283" i="6"/>
  <c r="J261" i="6"/>
  <c r="P926" i="6"/>
  <c r="Q926" i="6" s="1"/>
  <c r="P992" i="6"/>
  <c r="Q992" i="6" s="1"/>
  <c r="P755" i="6"/>
  <c r="Q755" i="6" s="1"/>
  <c r="P897" i="6"/>
  <c r="Q897" i="6" s="1"/>
  <c r="P731" i="6"/>
  <c r="Q731" i="6" s="1"/>
  <c r="P1605" i="6"/>
  <c r="Q1605" i="6" s="1"/>
  <c r="P1022" i="6"/>
  <c r="Q1022" i="6" s="1"/>
  <c r="P737" i="6"/>
  <c r="Q737" i="6" s="1"/>
  <c r="P894" i="6"/>
  <c r="Q894" i="6" s="1"/>
  <c r="P382" i="6"/>
  <c r="Q382" i="6" s="1"/>
  <c r="P426" i="6"/>
  <c r="Q426" i="6" s="1"/>
  <c r="P115" i="6"/>
  <c r="Q115" i="6" s="1"/>
  <c r="P964" i="6"/>
  <c r="Q964" i="6" s="1"/>
  <c r="G1579" i="6"/>
  <c r="J1579" i="6" s="1"/>
  <c r="P970" i="6"/>
  <c r="Q970" i="6" s="1"/>
  <c r="P1670" i="6"/>
  <c r="Q1670" i="6" s="1"/>
  <c r="P1886" i="6"/>
  <c r="Q1886" i="6" s="1"/>
  <c r="P27" i="6"/>
  <c r="Q27" i="6" s="1"/>
  <c r="P428" i="6"/>
  <c r="Q428" i="6" s="1"/>
  <c r="P1273" i="6"/>
  <c r="Q1273" i="6" s="1"/>
  <c r="P1787" i="6"/>
  <c r="Q1787" i="6" s="1"/>
  <c r="G1541" i="6"/>
  <c r="J1541" i="6" s="1"/>
  <c r="P419" i="6"/>
  <c r="Q419" i="6" s="1"/>
  <c r="P63" i="6"/>
  <c r="Q63" i="6" s="1"/>
  <c r="P489" i="6"/>
  <c r="Q489" i="6" s="1"/>
  <c r="P256" i="6"/>
  <c r="Q256" i="6" s="1"/>
  <c r="P769" i="6"/>
  <c r="Q769" i="6" s="1"/>
  <c r="G53" i="6"/>
  <c r="J53" i="6" s="1"/>
  <c r="G1861" i="6"/>
  <c r="J1861" i="6" s="1"/>
  <c r="G1848" i="6"/>
  <c r="J1848" i="6" s="1"/>
  <c r="J541" i="6"/>
  <c r="P1124" i="6"/>
  <c r="Q1124" i="6" s="1"/>
  <c r="P1823" i="6"/>
  <c r="Q1823" i="6" s="1"/>
  <c r="P1577" i="6"/>
  <c r="Q1577" i="6" s="1"/>
  <c r="P1717" i="6"/>
  <c r="Q1717" i="6" s="1"/>
  <c r="P1035" i="6"/>
  <c r="Q1035" i="6" s="1"/>
  <c r="P558" i="6"/>
  <c r="Q558" i="6" s="1"/>
  <c r="P1074" i="6"/>
  <c r="Q1074" i="6" s="1"/>
  <c r="P247" i="6"/>
  <c r="Q247" i="6" s="1"/>
  <c r="P859" i="6"/>
  <c r="Q859" i="6" s="1"/>
  <c r="P666" i="6"/>
  <c r="Q666" i="6" s="1"/>
  <c r="P1293" i="6"/>
  <c r="Q1293" i="6" s="1"/>
  <c r="G1609" i="6"/>
  <c r="J1609" i="6" s="1"/>
  <c r="P1911" i="6"/>
  <c r="Q1911" i="6" s="1"/>
  <c r="J1148" i="6"/>
  <c r="J1943" i="6"/>
  <c r="J1947" i="6"/>
  <c r="J20" i="6"/>
  <c r="J1823" i="6"/>
  <c r="P235" i="6"/>
  <c r="Q235" i="6" s="1"/>
  <c r="P427" i="6"/>
  <c r="Q427" i="6" s="1"/>
  <c r="P991" i="6"/>
  <c r="Q991" i="6" s="1"/>
  <c r="P518" i="6"/>
  <c r="Q518" i="6" s="1"/>
  <c r="P1511" i="6"/>
  <c r="Q1511" i="6" s="1"/>
  <c r="P1656" i="6"/>
  <c r="Q1656" i="6" s="1"/>
  <c r="G1692" i="6"/>
  <c r="J1692" i="6" s="1"/>
  <c r="P1733" i="6"/>
  <c r="Q1733" i="6" s="1"/>
  <c r="G1619" i="6"/>
  <c r="J1619" i="6" s="1"/>
  <c r="P1613" i="6"/>
  <c r="Q1613" i="6" s="1"/>
  <c r="P1686" i="6"/>
  <c r="Q1686" i="6" s="1"/>
  <c r="P1928" i="6"/>
  <c r="Q1928" i="6" s="1"/>
  <c r="J1693" i="6"/>
  <c r="J1585" i="6"/>
  <c r="J1510" i="6"/>
  <c r="J2007" i="6"/>
  <c r="J1846" i="6"/>
  <c r="J1738" i="6"/>
  <c r="P744" i="6"/>
  <c r="Q744" i="6" s="1"/>
  <c r="G1820" i="6"/>
  <c r="J1820" i="6" s="1"/>
  <c r="P1007" i="6"/>
  <c r="Q1007" i="6" s="1"/>
  <c r="P1053" i="6"/>
  <c r="Q1053" i="6" s="1"/>
  <c r="P522" i="6"/>
  <c r="Q522" i="6" s="1"/>
  <c r="P611" i="6"/>
  <c r="Q611" i="6" s="1"/>
  <c r="G1403" i="6"/>
  <c r="J1403" i="6" s="1"/>
  <c r="G1934" i="6"/>
  <c r="J1934" i="6" s="1"/>
  <c r="P1279" i="6"/>
  <c r="Q1279" i="6" s="1"/>
  <c r="G1351" i="6"/>
  <c r="J1351" i="6" s="1"/>
  <c r="P264" i="6"/>
  <c r="Q264" i="6" s="1"/>
  <c r="P497" i="6"/>
  <c r="Q497" i="6" s="1"/>
  <c r="P1144" i="6"/>
  <c r="Q1144" i="6" s="1"/>
  <c r="G1439" i="6"/>
  <c r="J1439" i="6" s="1"/>
  <c r="J1709" i="6"/>
  <c r="J1871" i="6"/>
  <c r="J1237" i="6"/>
  <c r="P1066" i="6"/>
  <c r="Q1066" i="6" s="1"/>
  <c r="J1179" i="6"/>
  <c r="P1792" i="6"/>
  <c r="Q1792" i="6" s="1"/>
  <c r="P584" i="6"/>
  <c r="Q584" i="6" s="1"/>
  <c r="P402" i="6"/>
  <c r="Q402" i="6" s="1"/>
  <c r="P267" i="6"/>
  <c r="Q267" i="6" s="1"/>
  <c r="P1101" i="6"/>
  <c r="Q1101" i="6" s="1"/>
  <c r="P826" i="6"/>
  <c r="Q826" i="6" s="1"/>
  <c r="P716" i="6"/>
  <c r="Q716" i="6" s="1"/>
  <c r="P599" i="6"/>
  <c r="Q599" i="6" s="1"/>
  <c r="P1775" i="6"/>
  <c r="Q1775" i="6" s="1"/>
  <c r="G1444" i="6"/>
  <c r="J1444" i="6" s="1"/>
  <c r="P1602" i="6"/>
  <c r="Q1602" i="6" s="1"/>
  <c r="P1432" i="6"/>
  <c r="Q1432" i="6" s="1"/>
  <c r="J1910" i="6"/>
  <c r="J1965" i="6"/>
  <c r="J1707" i="6"/>
  <c r="J1222" i="6"/>
  <c r="J1035" i="6"/>
  <c r="J343" i="6"/>
  <c r="J1751" i="6"/>
  <c r="J1895" i="6"/>
  <c r="J384" i="6"/>
  <c r="J1976" i="6"/>
  <c r="J1847" i="6"/>
  <c r="J1554" i="6"/>
  <c r="J1329" i="6"/>
  <c r="J871" i="6"/>
  <c r="P44" i="6"/>
  <c r="Q44" i="6" s="1"/>
  <c r="P812" i="6"/>
  <c r="Q812" i="6" s="1"/>
  <c r="P677" i="6"/>
  <c r="Q677" i="6" s="1"/>
  <c r="P151" i="6"/>
  <c r="Q151" i="6" s="1"/>
  <c r="P349" i="6"/>
  <c r="Q349" i="6" s="1"/>
  <c r="P188" i="6"/>
  <c r="Q188" i="6" s="1"/>
  <c r="P24" i="6"/>
  <c r="Q24" i="6" s="1"/>
  <c r="P466" i="6"/>
  <c r="Q466" i="6" s="1"/>
  <c r="P196" i="6"/>
  <c r="Q196" i="6" s="1"/>
  <c r="P675" i="6"/>
  <c r="Q675" i="6" s="1"/>
  <c r="G1929" i="6"/>
  <c r="J1929" i="6" s="1"/>
  <c r="G1573" i="6"/>
  <c r="J1573" i="6" s="1"/>
  <c r="P620" i="6"/>
  <c r="Q620" i="6" s="1"/>
  <c r="P578" i="6"/>
  <c r="Q578" i="6" s="1"/>
  <c r="P842" i="6"/>
  <c r="Q842" i="6" s="1"/>
  <c r="P215" i="6"/>
  <c r="Q215" i="6" s="1"/>
  <c r="P476" i="6"/>
  <c r="Q476" i="6" s="1"/>
  <c r="P559" i="6"/>
  <c r="Q559" i="6" s="1"/>
  <c r="G1456" i="6"/>
  <c r="J1456" i="6" s="1"/>
  <c r="P1581" i="6"/>
  <c r="Q1581" i="6" s="1"/>
  <c r="P230" i="6"/>
  <c r="Q230" i="6" s="1"/>
  <c r="P1083" i="6"/>
  <c r="Q1083" i="6" s="1"/>
  <c r="P561" i="6"/>
  <c r="Q561" i="6" s="1"/>
  <c r="P229" i="6"/>
  <c r="Q229" i="6" s="1"/>
  <c r="P799" i="6"/>
  <c r="Q799" i="6" s="1"/>
  <c r="P254" i="6"/>
  <c r="Q254" i="6" s="1"/>
  <c r="J505" i="6"/>
  <c r="J1047" i="6"/>
  <c r="J22" i="6"/>
  <c r="P1193" i="6"/>
  <c r="Q1193" i="6" s="1"/>
  <c r="P1151" i="6"/>
  <c r="Q1151" i="6" s="1"/>
  <c r="P488" i="6"/>
  <c r="Q488" i="6" s="1"/>
  <c r="P245" i="6"/>
  <c r="Q245" i="6" s="1"/>
  <c r="P939" i="6"/>
  <c r="Q939" i="6" s="1"/>
  <c r="P439" i="6"/>
  <c r="Q439" i="6" s="1"/>
  <c r="P865" i="6"/>
  <c r="Q865" i="6" s="1"/>
  <c r="P1983" i="6"/>
  <c r="Q1983" i="6" s="1"/>
  <c r="P1845" i="6"/>
  <c r="Q1845" i="6" s="1"/>
  <c r="P2010" i="6"/>
  <c r="Q2010" i="6" s="1"/>
  <c r="J2019" i="6"/>
  <c r="J1968" i="6"/>
  <c r="J1951" i="6"/>
  <c r="J1779" i="6"/>
  <c r="J1431" i="6"/>
  <c r="J1526" i="6"/>
  <c r="P635" i="6"/>
  <c r="Q635" i="6" s="1"/>
  <c r="J1666" i="6"/>
  <c r="J1578" i="6"/>
  <c r="J1245" i="6"/>
  <c r="J1808" i="6"/>
  <c r="J2023" i="6"/>
  <c r="J1771" i="6"/>
  <c r="J1154" i="6"/>
  <c r="P938" i="6"/>
  <c r="Q938" i="6" s="1"/>
  <c r="P1759" i="6"/>
  <c r="Q1759" i="6" s="1"/>
  <c r="P1065" i="6"/>
  <c r="Q1065" i="6" s="1"/>
  <c r="P189" i="6"/>
  <c r="Q189" i="6" s="1"/>
  <c r="P1047" i="6"/>
  <c r="Q1047" i="6" s="1"/>
  <c r="P221" i="6"/>
  <c r="Q221" i="6" s="1"/>
  <c r="P414" i="6"/>
  <c r="Q414" i="6" s="1"/>
  <c r="P210" i="6"/>
  <c r="Q210" i="6" s="1"/>
  <c r="P1095" i="6"/>
  <c r="Q1095" i="6" s="1"/>
  <c r="P781" i="6"/>
  <c r="Q781" i="6" s="1"/>
  <c r="P908" i="6"/>
  <c r="Q908" i="6" s="1"/>
  <c r="G1831" i="6"/>
  <c r="J1831" i="6" s="1"/>
  <c r="P222" i="6"/>
  <c r="Q222" i="6" s="1"/>
  <c r="P795" i="6"/>
  <c r="Q795" i="6" s="1"/>
  <c r="P415" i="6"/>
  <c r="Q415" i="6" s="1"/>
  <c r="P164" i="6"/>
  <c r="Q164" i="6" s="1"/>
  <c r="P1676" i="6"/>
  <c r="Q1676" i="6" s="1"/>
  <c r="P1420" i="6"/>
  <c r="Q1420" i="6" s="1"/>
  <c r="G1893" i="6"/>
  <c r="J1893" i="6" s="1"/>
  <c r="G1854" i="6"/>
  <c r="J1854" i="6" s="1"/>
  <c r="P1175" i="6"/>
  <c r="Q1175" i="6" s="1"/>
  <c r="P365" i="6"/>
  <c r="Q365" i="6" s="1"/>
  <c r="P308" i="6"/>
  <c r="Q308" i="6" s="1"/>
  <c r="P1102" i="6"/>
  <c r="Q1102" i="6" s="1"/>
  <c r="P169" i="6"/>
  <c r="Q169" i="6" s="1"/>
  <c r="P403" i="6"/>
  <c r="Q403" i="6" s="1"/>
  <c r="P788" i="6"/>
  <c r="Q788" i="6" s="1"/>
  <c r="P671" i="6"/>
  <c r="Q671" i="6" s="1"/>
  <c r="P1947" i="6"/>
  <c r="Q1947" i="6" s="1"/>
  <c r="P1793" i="6"/>
  <c r="Q1793" i="6" s="1"/>
  <c r="P1148" i="6"/>
  <c r="Q1148" i="6" s="1"/>
  <c r="P23" i="6"/>
  <c r="Q23" i="6" s="1"/>
  <c r="P30" i="6"/>
  <c r="Q30" i="6" s="1"/>
  <c r="P606" i="6"/>
  <c r="Q606" i="6" s="1"/>
  <c r="P400" i="6"/>
  <c r="Q400" i="6" s="1"/>
  <c r="P883" i="6"/>
  <c r="Q883" i="6" s="1"/>
  <c r="P862" i="6"/>
  <c r="Q862" i="6" s="1"/>
  <c r="G1450" i="6"/>
  <c r="J1450" i="6" s="1"/>
  <c r="P1736" i="6"/>
  <c r="Q1736" i="6" s="1"/>
  <c r="P452" i="6"/>
  <c r="Q452" i="6" s="1"/>
  <c r="P965" i="6"/>
  <c r="Q965" i="6" s="1"/>
  <c r="P777" i="6"/>
  <c r="Q777" i="6" s="1"/>
  <c r="P460" i="6"/>
  <c r="Q460" i="6" s="1"/>
  <c r="P1943" i="6"/>
  <c r="Q1943" i="6" s="1"/>
  <c r="P1411" i="6"/>
  <c r="Q1411" i="6" s="1"/>
  <c r="J1806" i="6"/>
  <c r="J1480" i="6"/>
  <c r="J1445" i="6"/>
  <c r="J1301" i="6"/>
  <c r="P557" i="6"/>
  <c r="Q557" i="6" s="1"/>
  <c r="P36" i="6"/>
  <c r="Q36" i="6" s="1"/>
  <c r="P1807" i="6"/>
  <c r="Q1807" i="6" s="1"/>
  <c r="G1513" i="6"/>
  <c r="J1513" i="6" s="1"/>
  <c r="G1743" i="6"/>
  <c r="J1743" i="6" s="1"/>
  <c r="G1661" i="6"/>
  <c r="J1661" i="6" s="1"/>
  <c r="P1663" i="6"/>
  <c r="Q1663" i="6" s="1"/>
  <c r="P1881" i="6"/>
  <c r="Q1881" i="6" s="1"/>
  <c r="G1534" i="6"/>
  <c r="J1534" i="6" s="1"/>
  <c r="P212" i="6"/>
  <c r="Q212" i="6" s="1"/>
  <c r="P1522" i="6"/>
  <c r="Q1522" i="6" s="1"/>
  <c r="P413" i="6"/>
  <c r="Q413" i="6" s="1"/>
  <c r="P324" i="6"/>
  <c r="Q324" i="6" s="1"/>
  <c r="P1204" i="6"/>
  <c r="Q1204" i="6" s="1"/>
  <c r="P94" i="6"/>
  <c r="Q94" i="6" s="1"/>
  <c r="G1815" i="6"/>
  <c r="J1815" i="6" s="1"/>
  <c r="G1748" i="6"/>
  <c r="J1748" i="6" s="1"/>
  <c r="G1483" i="6"/>
  <c r="J1483" i="6" s="1"/>
  <c r="P1221" i="6"/>
  <c r="Q1221" i="6" s="1"/>
  <c r="P1750" i="6"/>
  <c r="Q1750" i="6" s="1"/>
  <c r="P1309" i="6"/>
  <c r="Q1309" i="6" s="1"/>
  <c r="P1365" i="6"/>
  <c r="Q1365" i="6" s="1"/>
  <c r="P123" i="6"/>
  <c r="Q123" i="6" s="1"/>
  <c r="P907" i="6"/>
  <c r="Q907" i="6" s="1"/>
  <c r="P227" i="6"/>
  <c r="Q227" i="6" s="1"/>
  <c r="P1622" i="6"/>
  <c r="Q1622" i="6" s="1"/>
  <c r="G1588" i="6"/>
  <c r="J1588" i="6" s="1"/>
  <c r="G1739" i="6"/>
  <c r="J1739" i="6" s="1"/>
  <c r="G1650" i="6"/>
  <c r="J1650" i="6" s="1"/>
  <c r="P1614" i="6"/>
  <c r="Q1614" i="6" s="1"/>
  <c r="P82" i="6"/>
  <c r="Q82" i="6" s="1"/>
  <c r="P128" i="6"/>
  <c r="Q128" i="6" s="1"/>
  <c r="P514" i="6"/>
  <c r="Q514" i="6" s="1"/>
  <c r="P1329" i="6"/>
  <c r="Q1329" i="6" s="1"/>
  <c r="J1865" i="6"/>
  <c r="J1699" i="6"/>
  <c r="P797" i="6"/>
  <c r="Q797" i="6" s="1"/>
  <c r="P871" i="6"/>
  <c r="Q871" i="6" s="1"/>
  <c r="P513" i="6"/>
  <c r="Q513" i="6" s="1"/>
  <c r="P41" i="6"/>
  <c r="Q41" i="6" s="1"/>
  <c r="P1068" i="6"/>
  <c r="Q1068" i="6" s="1"/>
  <c r="P1682" i="6"/>
  <c r="Q1682" i="6" s="1"/>
  <c r="P1205" i="6"/>
  <c r="Q1205" i="6" s="1"/>
  <c r="P1209" i="6"/>
  <c r="Q1209" i="6" s="1"/>
  <c r="P172" i="6"/>
  <c r="Q172" i="6" s="1"/>
  <c r="P739" i="6"/>
  <c r="Q739" i="6" s="1"/>
  <c r="P1387" i="6"/>
  <c r="Q1387" i="6" s="1"/>
  <c r="P445" i="6"/>
  <c r="Q445" i="6" s="1"/>
  <c r="G1257" i="6"/>
  <c r="J1257" i="6" s="1"/>
  <c r="G1505" i="6"/>
  <c r="J1505" i="6" s="1"/>
  <c r="P1941" i="6"/>
  <c r="Q1941" i="6" s="1"/>
  <c r="P1325" i="6"/>
  <c r="Q1325" i="6" s="1"/>
  <c r="G1822" i="6"/>
  <c r="J1822" i="6" s="1"/>
  <c r="P436" i="6"/>
  <c r="Q436" i="6" s="1"/>
  <c r="P335" i="6"/>
  <c r="Q335" i="6" s="1"/>
  <c r="P423" i="6"/>
  <c r="Q423" i="6" s="1"/>
  <c r="P771" i="6"/>
  <c r="Q771" i="6" s="1"/>
  <c r="P493" i="6"/>
  <c r="Q493" i="6" s="1"/>
  <c r="P1010" i="6"/>
  <c r="Q1010" i="6" s="1"/>
  <c r="G1564" i="6"/>
  <c r="J1564" i="6" s="1"/>
  <c r="P185" i="6"/>
  <c r="Q185" i="6" s="1"/>
  <c r="P617" i="6"/>
  <c r="Q617" i="6" s="1"/>
  <c r="P546" i="6"/>
  <c r="Q546" i="6" s="1"/>
  <c r="P1554" i="6"/>
  <c r="Q1554" i="6" s="1"/>
  <c r="P1995" i="6"/>
  <c r="Q1995" i="6" s="1"/>
  <c r="G1794" i="6"/>
  <c r="J1794" i="6" s="1"/>
  <c r="P1029" i="6"/>
  <c r="Q1029" i="6" s="1"/>
  <c r="P901" i="6"/>
  <c r="Q901" i="6" s="1"/>
  <c r="P968" i="6"/>
  <c r="Q968" i="6" s="1"/>
  <c r="P924" i="6"/>
  <c r="Q924" i="6" s="1"/>
  <c r="P1237" i="6"/>
  <c r="Q1237" i="6" s="1"/>
  <c r="P1950" i="6"/>
  <c r="Q1950" i="6" s="1"/>
  <c r="P1058" i="6"/>
  <c r="Q1058" i="6" s="1"/>
  <c r="P455" i="6"/>
  <c r="Q455" i="6" s="1"/>
  <c r="P240" i="6"/>
  <c r="Q240" i="6" s="1"/>
  <c r="P96" i="6"/>
  <c r="Q96" i="6" s="1"/>
  <c r="P1092" i="6"/>
  <c r="Q1092" i="6" s="1"/>
  <c r="P928" i="6"/>
  <c r="Q928" i="6" s="1"/>
  <c r="P1131" i="6"/>
  <c r="Q1131" i="6" s="1"/>
  <c r="P343" i="6"/>
  <c r="Q343" i="6" s="1"/>
  <c r="P820" i="6"/>
  <c r="Q820" i="6" s="1"/>
  <c r="P246" i="6"/>
  <c r="Q246" i="6" s="1"/>
  <c r="G2002" i="6"/>
  <c r="J2002" i="6" s="1"/>
  <c r="P1433" i="6"/>
  <c r="Q1433" i="6" s="1"/>
  <c r="P1149" i="6"/>
  <c r="Q1149" i="6" s="1"/>
  <c r="G1410" i="6"/>
  <c r="J1410" i="6" s="1"/>
  <c r="P319" i="6"/>
  <c r="Q319" i="6" s="1"/>
  <c r="P528" i="6"/>
  <c r="Q528" i="6" s="1"/>
  <c r="P1064" i="6"/>
  <c r="Q1064" i="6" s="1"/>
  <c r="P174" i="6"/>
  <c r="Q174" i="6" s="1"/>
  <c r="P685" i="6"/>
  <c r="Q685" i="6" s="1"/>
  <c r="P878" i="6"/>
  <c r="Q878" i="6" s="1"/>
  <c r="P544" i="6"/>
  <c r="Q544" i="6" s="1"/>
  <c r="P977" i="6"/>
  <c r="Q977" i="6" s="1"/>
  <c r="P885" i="6"/>
  <c r="Q885" i="6" s="1"/>
  <c r="P384" i="6"/>
  <c r="Q384" i="6" s="1"/>
  <c r="P963" i="6"/>
  <c r="Q963" i="6" s="1"/>
  <c r="P750" i="6"/>
  <c r="Q750" i="6" s="1"/>
  <c r="P70" i="6"/>
  <c r="Q70" i="6" s="1"/>
  <c r="G1722" i="6"/>
  <c r="J1722" i="6" s="1"/>
  <c r="G1678" i="6"/>
  <c r="J1678" i="6" s="1"/>
  <c r="P1796" i="6"/>
  <c r="Q1796" i="6" s="1"/>
  <c r="P1847" i="6"/>
  <c r="Q1847" i="6" s="1"/>
  <c r="P1894" i="6"/>
  <c r="Q1894" i="6" s="1"/>
  <c r="J2009" i="6"/>
  <c r="J1383" i="6"/>
  <c r="P354" i="6"/>
  <c r="Q354" i="6" s="1"/>
  <c r="P1469" i="6"/>
  <c r="Q1469" i="6" s="1"/>
  <c r="P1751" i="6"/>
  <c r="Q1751" i="6" s="1"/>
  <c r="P1974" i="6"/>
  <c r="Q1974" i="6" s="1"/>
  <c r="P1968" i="6"/>
  <c r="Q1968" i="6" s="1"/>
  <c r="P1599" i="6"/>
  <c r="Q1599" i="6" s="1"/>
  <c r="P180" i="6"/>
  <c r="Q180" i="6" s="1"/>
  <c r="G1994" i="6"/>
  <c r="J1994" i="6" s="1"/>
  <c r="P1956" i="6"/>
  <c r="Q1956" i="6" s="1"/>
  <c r="P1951" i="6"/>
  <c r="Q1951" i="6" s="1"/>
  <c r="P1808" i="6"/>
  <c r="Q1808" i="6" s="1"/>
  <c r="G1649" i="6"/>
  <c r="J1649" i="6" s="1"/>
  <c r="J796" i="6"/>
  <c r="J1826" i="6"/>
  <c r="J1991" i="6"/>
  <c r="J1225" i="6"/>
  <c r="P1699" i="6"/>
  <c r="Q1699" i="6" s="1"/>
  <c r="P1865" i="6"/>
  <c r="Q1865" i="6" s="1"/>
  <c r="G1926" i="6"/>
  <c r="J1926" i="6" s="1"/>
  <c r="P969" i="6"/>
  <c r="Q969" i="6" s="1"/>
  <c r="P468" i="6"/>
  <c r="Q468" i="6" s="1"/>
  <c r="P286" i="6"/>
  <c r="Q286" i="6" s="1"/>
  <c r="J1441" i="6"/>
  <c r="J1406" i="6"/>
  <c r="P1127" i="6"/>
  <c r="Q1127" i="6" s="1"/>
  <c r="P701" i="6"/>
  <c r="Q701" i="6" s="1"/>
  <c r="P478" i="6"/>
  <c r="Q478" i="6" s="1"/>
  <c r="G1915" i="6"/>
  <c r="J1915" i="6" s="1"/>
  <c r="P2023" i="6"/>
  <c r="Q2023" i="6" s="1"/>
  <c r="J493" i="6"/>
  <c r="J1131" i="6"/>
  <c r="P1146" i="6"/>
  <c r="Q1146" i="6" s="1"/>
  <c r="P527" i="6"/>
  <c r="Q527" i="6" s="1"/>
  <c r="P615" i="6"/>
  <c r="Q615" i="6" s="1"/>
  <c r="P684" i="6"/>
  <c r="Q684" i="6" s="1"/>
  <c r="P807" i="6"/>
  <c r="Q807" i="6" s="1"/>
  <c r="P628" i="6"/>
  <c r="Q628" i="6" s="1"/>
  <c r="P535" i="6"/>
  <c r="Q535" i="6" s="1"/>
  <c r="G1276" i="6"/>
  <c r="J1276" i="6" s="1"/>
  <c r="P1653" i="6"/>
  <c r="Q1653" i="6" s="1"/>
  <c r="G2005" i="6"/>
  <c r="J2005" i="6" s="1"/>
  <c r="P1377" i="6"/>
  <c r="Q1377" i="6" s="1"/>
  <c r="P311" i="6"/>
  <c r="Q311" i="6" s="1"/>
  <c r="P396" i="6"/>
  <c r="Q396" i="6" s="1"/>
  <c r="P105" i="6"/>
  <c r="Q105" i="6" s="1"/>
  <c r="P643" i="6"/>
  <c r="Q643" i="6" s="1"/>
  <c r="P277" i="6"/>
  <c r="Q277" i="6" s="1"/>
  <c r="P1405" i="6"/>
  <c r="Q1405" i="6" s="1"/>
  <c r="P1292" i="6"/>
  <c r="Q1292" i="6" s="1"/>
  <c r="G1508" i="6"/>
  <c r="J1508" i="6" s="1"/>
  <c r="G1296" i="6"/>
  <c r="J1296" i="6" s="1"/>
  <c r="G1348" i="6"/>
  <c r="J1348" i="6" s="1"/>
  <c r="P1199" i="6"/>
  <c r="Q1199" i="6" s="1"/>
  <c r="P341" i="6"/>
  <c r="Q341" i="6" s="1"/>
  <c r="P1036" i="6"/>
  <c r="Q1036" i="6" s="1"/>
  <c r="P326" i="6"/>
  <c r="Q326" i="6" s="1"/>
  <c r="P438" i="6"/>
  <c r="Q438" i="6" s="1"/>
  <c r="P108" i="6"/>
  <c r="Q108" i="6" s="1"/>
  <c r="P931" i="6"/>
  <c r="Q931" i="6" s="1"/>
  <c r="G1544" i="6"/>
  <c r="J1544" i="6" s="1"/>
  <c r="P1557" i="6"/>
  <c r="Q1557" i="6" s="1"/>
  <c r="G1489" i="6"/>
  <c r="J1489" i="6" s="1"/>
  <c r="P1115" i="6"/>
  <c r="Q1115" i="6" s="1"/>
  <c r="P796" i="6"/>
  <c r="Q796" i="6" s="1"/>
  <c r="P872" i="6"/>
  <c r="Q872" i="6" s="1"/>
  <c r="P2026" i="6"/>
  <c r="Q2026" i="6" s="1"/>
  <c r="J528" i="6"/>
  <c r="G1674" i="6"/>
  <c r="J1674" i="6" s="1"/>
  <c r="P981" i="6"/>
  <c r="Q981" i="6" s="1"/>
  <c r="P1585" i="6"/>
  <c r="Q1585" i="6" s="1"/>
  <c r="P569" i="6"/>
  <c r="Q569" i="6" s="1"/>
  <c r="P1030" i="6"/>
  <c r="Q1030" i="6" s="1"/>
  <c r="P679" i="6"/>
  <c r="Q679" i="6" s="1"/>
  <c r="P1179" i="6"/>
  <c r="Q1179" i="6" s="1"/>
  <c r="P944" i="6"/>
  <c r="Q944" i="6" s="1"/>
  <c r="P1878" i="6"/>
  <c r="Q1878" i="6" s="1"/>
  <c r="G1317" i="6"/>
  <c r="J1317" i="6" s="1"/>
  <c r="G1606" i="6"/>
  <c r="J1606" i="6" s="1"/>
  <c r="P1988" i="6"/>
  <c r="Q1988" i="6" s="1"/>
  <c r="G1281" i="6"/>
  <c r="J1281" i="6" s="1"/>
  <c r="G1702" i="6"/>
  <c r="J1702" i="6" s="1"/>
  <c r="P1688" i="6"/>
  <c r="Q1688" i="6" s="1"/>
  <c r="P1727" i="6"/>
  <c r="Q1727" i="6" s="1"/>
  <c r="P1470" i="6"/>
  <c r="Q1470" i="6" s="1"/>
  <c r="J1724" i="6"/>
  <c r="J1747" i="6"/>
  <c r="P1501" i="6"/>
  <c r="Q1501" i="6" s="1"/>
  <c r="P686" i="6"/>
  <c r="Q686" i="6" s="1"/>
  <c r="P730" i="6"/>
  <c r="Q730" i="6" s="1"/>
  <c r="P110" i="6"/>
  <c r="Q110" i="6" s="1"/>
  <c r="P1818" i="6"/>
  <c r="Q1818" i="6" s="1"/>
  <c r="P191" i="6"/>
  <c r="Q191" i="6" s="1"/>
  <c r="P953" i="6"/>
  <c r="Q953" i="6" s="1"/>
  <c r="P425" i="6"/>
  <c r="Q425" i="6" s="1"/>
  <c r="P1277" i="6"/>
  <c r="Q1277" i="6" s="1"/>
  <c r="P1225" i="6"/>
  <c r="Q1225" i="6" s="1"/>
  <c r="G1540" i="6"/>
  <c r="J1540" i="6" s="1"/>
  <c r="P1826" i="6"/>
  <c r="Q1826" i="6" s="1"/>
  <c r="P192" i="6"/>
  <c r="Q192" i="6" s="1"/>
  <c r="J857" i="6"/>
  <c r="J946" i="6"/>
  <c r="J940" i="6"/>
  <c r="J960" i="6"/>
  <c r="J1923" i="6"/>
  <c r="J1886" i="6"/>
  <c r="J1733" i="6"/>
  <c r="J1327" i="6"/>
  <c r="J1219" i="6"/>
  <c r="J1298" i="6"/>
  <c r="J1477" i="6"/>
  <c r="G1506" i="6"/>
  <c r="J1506" i="6" s="1"/>
  <c r="G1667" i="6"/>
  <c r="J1667" i="6" s="1"/>
  <c r="P1782" i="6"/>
  <c r="Q1782" i="6" s="1"/>
  <c r="P1882" i="6"/>
  <c r="Q1882" i="6" s="1"/>
  <c r="P506" i="6"/>
  <c r="Q506" i="6" s="1"/>
  <c r="P960" i="6"/>
  <c r="Q960" i="6" s="1"/>
  <c r="P773" i="6"/>
  <c r="Q773" i="6" s="1"/>
  <c r="P864" i="6"/>
  <c r="Q864" i="6" s="1"/>
  <c r="P818" i="6"/>
  <c r="Q818" i="6" s="1"/>
  <c r="P315" i="6"/>
  <c r="Q315" i="6" s="1"/>
  <c r="P837" i="6"/>
  <c r="Q837" i="6" s="1"/>
  <c r="P1044" i="6"/>
  <c r="Q1044" i="6" s="1"/>
  <c r="P340" i="6"/>
  <c r="Q340" i="6" s="1"/>
  <c r="P583" i="6"/>
  <c r="Q583" i="6" s="1"/>
  <c r="P997" i="6"/>
  <c r="Q997" i="6" s="1"/>
  <c r="G1385" i="6"/>
  <c r="J1385" i="6" s="1"/>
  <c r="G1353" i="6"/>
  <c r="J1353" i="6" s="1"/>
  <c r="P336" i="6"/>
  <c r="Q336" i="6" s="1"/>
  <c r="P1578" i="6"/>
  <c r="Q1578" i="6" s="1"/>
  <c r="P1991" i="6"/>
  <c r="Q1991" i="6" s="1"/>
  <c r="G1552" i="6"/>
  <c r="J1552" i="6" s="1"/>
  <c r="P1666" i="6"/>
  <c r="Q1666" i="6" s="1"/>
  <c r="G1990" i="6"/>
  <c r="J1990" i="6" s="1"/>
  <c r="J816" i="6"/>
  <c r="J1881" i="6"/>
  <c r="J1843" i="6"/>
  <c r="P347" i="6"/>
  <c r="Q347" i="6" s="1"/>
  <c r="P1067" i="6"/>
  <c r="Q1067" i="6" s="1"/>
  <c r="P656" i="6"/>
  <c r="Q656" i="6" s="1"/>
  <c r="P224" i="6"/>
  <c r="Q224" i="6" s="1"/>
  <c r="P930" i="6"/>
  <c r="Q930" i="6" s="1"/>
  <c r="P193" i="6"/>
  <c r="Q193" i="6" s="1"/>
  <c r="G1810" i="6"/>
  <c r="J1810" i="6" s="1"/>
  <c r="P1630" i="6"/>
  <c r="Q1630" i="6" s="1"/>
  <c r="G1710" i="6"/>
  <c r="J1710" i="6" s="1"/>
  <c r="G1349" i="6"/>
  <c r="J1349" i="6" s="1"/>
  <c r="P1923" i="6"/>
  <c r="Q1923" i="6" s="1"/>
  <c r="J1634" i="6"/>
  <c r="P614" i="6"/>
  <c r="Q614" i="6" s="1"/>
  <c r="P48" i="6"/>
  <c r="Q48" i="6" s="1"/>
  <c r="P297" i="6"/>
  <c r="Q297" i="6" s="1"/>
  <c r="P712" i="6"/>
  <c r="Q712" i="6" s="1"/>
  <c r="P1087" i="6"/>
  <c r="Q1087" i="6" s="1"/>
  <c r="P302" i="6"/>
  <c r="Q302" i="6" s="1"/>
  <c r="G1746" i="6"/>
  <c r="J1746" i="6" s="1"/>
  <c r="P1846" i="6"/>
  <c r="Q1846" i="6" s="1"/>
  <c r="P1333" i="6"/>
  <c r="Q1333" i="6" s="1"/>
  <c r="P80" i="6"/>
  <c r="Q80" i="6" s="1"/>
  <c r="P887" i="6"/>
  <c r="Q887" i="6" s="1"/>
  <c r="P1192" i="6"/>
  <c r="Q1192" i="6" s="1"/>
  <c r="P520" i="6"/>
  <c r="Q520" i="6" s="1"/>
  <c r="P1760" i="6"/>
  <c r="Q1760" i="6" s="1"/>
  <c r="P1738" i="6"/>
  <c r="Q1738" i="6" s="1"/>
  <c r="P1949" i="6"/>
  <c r="Q1949" i="6" s="1"/>
  <c r="P1398" i="6"/>
  <c r="Q1398" i="6" s="1"/>
  <c r="P1261" i="6"/>
  <c r="Q1261" i="6" s="1"/>
  <c r="P1954" i="6"/>
  <c r="Q1954" i="6" s="1"/>
  <c r="P405" i="6"/>
  <c r="Q405" i="6" s="1"/>
  <c r="P1528" i="6"/>
  <c r="Q1528" i="6" s="1"/>
  <c r="P194" i="6"/>
  <c r="Q194" i="6" s="1"/>
  <c r="P791" i="6"/>
  <c r="Q791" i="6" s="1"/>
  <c r="P450" i="6"/>
  <c r="Q450" i="6" s="1"/>
  <c r="P394" i="6"/>
  <c r="Q394" i="6" s="1"/>
  <c r="P754" i="6"/>
  <c r="Q754" i="6" s="1"/>
  <c r="J1368" i="6"/>
  <c r="J1224" i="6"/>
  <c r="P946" i="6"/>
  <c r="Q946" i="6" s="1"/>
  <c r="P1118" i="6"/>
  <c r="Q1118" i="6" s="1"/>
  <c r="P1027" i="6"/>
  <c r="Q1027" i="6" s="1"/>
  <c r="P994" i="6"/>
  <c r="Q994" i="6" s="1"/>
  <c r="J1953" i="6"/>
  <c r="J1682" i="6"/>
  <c r="J2001" i="6"/>
  <c r="P1110" i="6"/>
  <c r="Q1110" i="6" s="1"/>
  <c r="P603" i="6"/>
  <c r="Q603" i="6" s="1"/>
  <c r="J1333" i="6"/>
  <c r="J1127" i="6"/>
  <c r="J1809" i="6"/>
  <c r="P695" i="6"/>
  <c r="Q695" i="6" s="1"/>
  <c r="P857" i="6"/>
  <c r="Q857" i="6" s="1"/>
  <c r="P181" i="6"/>
  <c r="Q181" i="6" s="1"/>
  <c r="P69" i="6"/>
  <c r="Q69" i="6" s="1"/>
  <c r="P52" i="6"/>
  <c r="Q52" i="6" s="1"/>
  <c r="P64" i="6"/>
  <c r="Q64" i="6" s="1"/>
  <c r="J1784" i="6"/>
  <c r="J1769" i="6"/>
  <c r="G1799" i="6"/>
  <c r="J1799" i="6" s="1"/>
  <c r="P1345" i="6"/>
  <c r="Q1345" i="6" s="1"/>
  <c r="J1542" i="6"/>
  <c r="P1930" i="6"/>
  <c r="Q1930" i="6" s="1"/>
  <c r="G1446" i="6"/>
  <c r="J1446" i="6" s="1"/>
  <c r="P819" i="6"/>
  <c r="Q819" i="6" s="1"/>
  <c r="G1856" i="6"/>
  <c r="J1856" i="6" s="1"/>
  <c r="P1976" i="6"/>
  <c r="Q1976" i="6" s="1"/>
  <c r="P1408" i="6"/>
  <c r="Q1408" i="6" s="1"/>
  <c r="G1397" i="6"/>
  <c r="J1397" i="6" s="1"/>
  <c r="P1518" i="6"/>
  <c r="Q1518" i="6" s="1"/>
  <c r="J1438" i="6"/>
  <c r="G1836" i="6"/>
  <c r="J1836" i="6" s="1"/>
  <c r="P672" i="6"/>
  <c r="Q672" i="6" s="1"/>
  <c r="J1697" i="6"/>
  <c r="P1842" i="6"/>
  <c r="Q1842" i="6" s="1"/>
  <c r="P1691" i="6"/>
  <c r="Q1691" i="6" s="1"/>
  <c r="G1379" i="6"/>
  <c r="J1379" i="6" s="1"/>
  <c r="P1255" i="6"/>
  <c r="Q1255" i="6" s="1"/>
  <c r="P966" i="6"/>
  <c r="Q966" i="6" s="1"/>
  <c r="P175" i="6"/>
  <c r="Q175" i="6" s="1"/>
  <c r="P391" i="6"/>
  <c r="Q391" i="6" s="1"/>
  <c r="P523" i="6"/>
  <c r="Q523" i="6" s="1"/>
  <c r="J1791" i="6"/>
  <c r="J1437" i="6"/>
  <c r="P640" i="6"/>
  <c r="Q640" i="6" s="1"/>
  <c r="J1202" i="6"/>
  <c r="P333" i="6"/>
  <c r="Q333" i="6" s="1"/>
  <c r="P1057" i="6"/>
  <c r="Q1057" i="6" s="1"/>
  <c r="P1100" i="6"/>
  <c r="Q1100" i="6" s="1"/>
  <c r="P601" i="6"/>
  <c r="Q601" i="6" s="1"/>
  <c r="P314" i="6"/>
  <c r="Q314" i="6" s="1"/>
  <c r="J1647" i="6"/>
  <c r="J1306" i="6"/>
  <c r="J631" i="6"/>
  <c r="J1503" i="6"/>
  <c r="J1756" i="6"/>
  <c r="P707" i="6"/>
  <c r="Q707" i="6" s="1"/>
  <c r="P708" i="6"/>
  <c r="Q708" i="6" s="1"/>
  <c r="P670" i="6"/>
  <c r="Q670" i="6" s="1"/>
  <c r="P973" i="6"/>
  <c r="Q973" i="6" s="1"/>
  <c r="P900" i="6"/>
  <c r="Q900" i="6" s="1"/>
  <c r="G1731" i="6"/>
  <c r="J1731" i="6" s="1"/>
  <c r="G1866" i="6"/>
  <c r="J1866" i="6" s="1"/>
  <c r="G1925" i="6"/>
  <c r="J1925" i="6" s="1"/>
  <c r="G1723" i="6"/>
  <c r="J1723" i="6" s="1"/>
  <c r="P1720" i="6"/>
  <c r="Q1720" i="6" s="1"/>
  <c r="J1596" i="6"/>
  <c r="J1639" i="6"/>
  <c r="J1591" i="6"/>
  <c r="J1735" i="6"/>
  <c r="P276" i="6"/>
  <c r="Q276" i="6" s="1"/>
  <c r="J32" i="6"/>
  <c r="P996" i="6"/>
  <c r="Q996" i="6" s="1"/>
  <c r="J1989" i="6"/>
  <c r="J1521" i="6"/>
  <c r="J1155" i="6"/>
  <c r="J1251" i="6"/>
  <c r="J1694" i="6"/>
  <c r="J1834" i="6"/>
  <c r="J1589" i="6"/>
  <c r="P1103" i="6"/>
  <c r="Q1103" i="6" s="1"/>
  <c r="P492" i="6"/>
  <c r="Q492" i="6" s="1"/>
  <c r="P54" i="6"/>
  <c r="Q54" i="6" s="1"/>
  <c r="P182" i="6"/>
  <c r="Q182" i="6" s="1"/>
  <c r="G1424" i="6"/>
  <c r="J1424" i="6" s="1"/>
  <c r="G1839" i="6"/>
  <c r="J1839" i="6" s="1"/>
  <c r="P2029" i="6"/>
  <c r="Q2029" i="6" s="1"/>
  <c r="P1633" i="6"/>
  <c r="Q1633" i="6" s="1"/>
  <c r="G1400" i="6"/>
  <c r="J1400" i="6" s="1"/>
  <c r="J1499" i="6"/>
  <c r="G1220" i="6"/>
  <c r="J1220" i="6" s="1"/>
  <c r="J1938" i="6"/>
  <c r="J1916" i="6"/>
  <c r="P572" i="6"/>
  <c r="Q572" i="6" s="1"/>
  <c r="P540" i="6"/>
  <c r="Q540" i="6" s="1"/>
  <c r="P1132" i="6"/>
  <c r="Q1132" i="6" s="1"/>
  <c r="P252" i="6"/>
  <c r="Q252" i="6" s="1"/>
  <c r="P574" i="6"/>
  <c r="Q574" i="6" s="1"/>
  <c r="P1119" i="6"/>
  <c r="Q1119" i="6" s="1"/>
  <c r="P888" i="6"/>
  <c r="Q888" i="6" s="1"/>
  <c r="G1817" i="6"/>
  <c r="J1817" i="6" s="1"/>
  <c r="G1332" i="6"/>
  <c r="J1332" i="6" s="1"/>
  <c r="G1833" i="6"/>
  <c r="J1833" i="6" s="1"/>
  <c r="P1825" i="6"/>
  <c r="Q1825" i="6" s="1"/>
  <c r="J1345" i="6"/>
  <c r="P1051" i="6"/>
  <c r="Q1051" i="6" s="1"/>
  <c r="P753" i="6"/>
  <c r="Q753" i="6" s="1"/>
  <c r="P1611" i="6"/>
  <c r="Q1611" i="6" s="1"/>
  <c r="G1555" i="6"/>
  <c r="J1555" i="6" s="1"/>
  <c r="G1797" i="6"/>
  <c r="J1797" i="6" s="1"/>
  <c r="P1753" i="6"/>
  <c r="Q1753" i="6" s="1"/>
  <c r="P1871" i="6"/>
  <c r="Q1871" i="6" s="1"/>
  <c r="G1973" i="6"/>
  <c r="J1973" i="6" s="1"/>
  <c r="G1857" i="6"/>
  <c r="J1857" i="6" s="1"/>
  <c r="G1700" i="6"/>
  <c r="J1700" i="6" s="1"/>
  <c r="P496" i="6"/>
  <c r="Q496" i="6" s="1"/>
  <c r="P1045" i="6"/>
  <c r="Q1045" i="6" s="1"/>
  <c r="P629" i="6"/>
  <c r="Q629" i="6" s="1"/>
  <c r="P284" i="6"/>
  <c r="Q284" i="6" s="1"/>
  <c r="P647" i="6"/>
  <c r="Q647" i="6" s="1"/>
  <c r="P190" i="6"/>
  <c r="Q190" i="6" s="1"/>
  <c r="J1507" i="6"/>
  <c r="G1969" i="6"/>
  <c r="J1969" i="6" s="1"/>
  <c r="P1172" i="6"/>
  <c r="Q1172" i="6" s="1"/>
  <c r="P197" i="6"/>
  <c r="Q197" i="6" s="1"/>
  <c r="P287" i="6"/>
  <c r="Q287" i="6" s="1"/>
  <c r="P97" i="6"/>
  <c r="Q97" i="6" s="1"/>
  <c r="P2013" i="6"/>
  <c r="Q2013" i="6" s="1"/>
  <c r="G1413" i="6"/>
  <c r="J1413" i="6" s="1"/>
  <c r="J1603" i="6"/>
  <c r="J48" i="6"/>
  <c r="J1273" i="6"/>
  <c r="P1933" i="6"/>
  <c r="Q1933" i="6" s="1"/>
  <c r="P1989" i="6"/>
  <c r="Q1989" i="6" s="1"/>
  <c r="G1964" i="6"/>
  <c r="J1964" i="6" s="1"/>
  <c r="J1732" i="6"/>
  <c r="J1624" i="6"/>
  <c r="P316" i="6"/>
  <c r="Q316" i="6" s="1"/>
  <c r="P61" i="6"/>
  <c r="Q61" i="6" s="1"/>
  <c r="G1860" i="6"/>
  <c r="J1860" i="6" s="1"/>
  <c r="G1908" i="6"/>
  <c r="J1908" i="6" s="1"/>
  <c r="J1566" i="6"/>
  <c r="P1757" i="6"/>
  <c r="Q1757" i="6" s="1"/>
  <c r="J1393" i="6"/>
  <c r="P848" i="6"/>
  <c r="Q848" i="6" s="1"/>
  <c r="P746" i="6"/>
  <c r="Q746" i="6" s="1"/>
  <c r="P1082" i="6"/>
  <c r="Q1082" i="6" s="1"/>
  <c r="P474" i="6"/>
  <c r="Q474" i="6" s="1"/>
  <c r="P420" i="6"/>
  <c r="Q420" i="6" s="1"/>
  <c r="P1108" i="6"/>
  <c r="Q1108" i="6" s="1"/>
  <c r="P1153" i="6"/>
  <c r="Q1153" i="6" s="1"/>
  <c r="P1944" i="6"/>
  <c r="Q1944" i="6" s="1"/>
  <c r="P1514" i="6"/>
  <c r="Q1514" i="6" s="1"/>
  <c r="P1922" i="6"/>
  <c r="Q1922" i="6" s="1"/>
  <c r="J1475" i="6"/>
  <c r="P432" i="6"/>
  <c r="Q432" i="6" s="1"/>
  <c r="G1399" i="6"/>
  <c r="J1399" i="6" s="1"/>
  <c r="P1165" i="6"/>
  <c r="Q1165" i="6" s="1"/>
  <c r="P838" i="6"/>
  <c r="Q838" i="6" s="1"/>
  <c r="P1441" i="6"/>
  <c r="Q1441" i="6" s="1"/>
  <c r="G1417" i="6"/>
  <c r="J1417" i="6" s="1"/>
  <c r="P1354" i="6"/>
  <c r="Q1354" i="6" s="1"/>
  <c r="P1462" i="6"/>
  <c r="Q1462" i="6" s="1"/>
  <c r="P1623" i="6"/>
  <c r="Q1623" i="6" s="1"/>
  <c r="G1903" i="6"/>
  <c r="J1903" i="6" s="1"/>
  <c r="P1795" i="6"/>
  <c r="Q1795" i="6" s="1"/>
  <c r="J1071" i="6"/>
  <c r="J1992" i="6"/>
  <c r="J1215" i="6"/>
  <c r="P1157" i="6"/>
  <c r="Q1157" i="6" s="1"/>
  <c r="P622" i="6"/>
  <c r="Q622" i="6" s="1"/>
  <c r="P1337" i="6"/>
  <c r="Q1337" i="6" s="1"/>
  <c r="G1370" i="6"/>
  <c r="J1370" i="6" s="1"/>
  <c r="P1406" i="6"/>
  <c r="Q1406" i="6" s="1"/>
  <c r="G1754" i="6"/>
  <c r="J1754" i="6" s="1"/>
  <c r="P1744" i="6"/>
  <c r="Q1744" i="6" s="1"/>
  <c r="P1870" i="6"/>
  <c r="Q1870" i="6" s="1"/>
  <c r="G1867" i="6"/>
  <c r="J1867" i="6" s="1"/>
  <c r="J1885" i="6"/>
  <c r="G2011" i="6"/>
  <c r="J2011" i="6" s="1"/>
  <c r="J1191" i="6"/>
  <c r="J1922" i="6"/>
  <c r="J159" i="6"/>
  <c r="J2003" i="6"/>
  <c r="P1468" i="6"/>
  <c r="Q1468" i="6" s="1"/>
  <c r="G1618" i="6"/>
  <c r="J1618" i="6" s="1"/>
  <c r="P458" i="6"/>
  <c r="Q458" i="6" s="1"/>
  <c r="P644" i="6"/>
  <c r="Q644" i="6" s="1"/>
  <c r="P1093" i="6"/>
  <c r="Q1093" i="6" s="1"/>
  <c r="J1874" i="6"/>
  <c r="P269" i="6"/>
  <c r="Q269" i="6" s="1"/>
  <c r="P728" i="6"/>
  <c r="Q728" i="6" s="1"/>
  <c r="P383" i="6"/>
  <c r="Q383" i="6" s="1"/>
  <c r="P219" i="6"/>
  <c r="Q219" i="6" s="1"/>
  <c r="P529" i="6"/>
  <c r="Q529" i="6" s="1"/>
  <c r="P1191" i="6"/>
  <c r="Q1191" i="6" s="1"/>
  <c r="P792" i="6"/>
  <c r="Q792" i="6" s="1"/>
  <c r="G1238" i="6"/>
  <c r="J1238" i="6" s="1"/>
  <c r="P1735" i="6"/>
  <c r="Q1735" i="6" s="1"/>
  <c r="P1843" i="6"/>
  <c r="Q1843" i="6" s="1"/>
  <c r="J1941" i="6"/>
  <c r="P431" i="6"/>
  <c r="Q431" i="6" s="1"/>
  <c r="P825" i="6"/>
  <c r="Q825" i="6" s="1"/>
  <c r="P1023" i="6"/>
  <c r="Q1023" i="6" s="1"/>
  <c r="P1147" i="6"/>
  <c r="Q1147" i="6" s="1"/>
  <c r="P745" i="6"/>
  <c r="Q745" i="6" s="1"/>
  <c r="P886" i="6"/>
  <c r="Q886" i="6" s="1"/>
  <c r="P1503" i="6"/>
  <c r="Q1503" i="6" s="1"/>
  <c r="P1977" i="6"/>
  <c r="Q1977" i="6" s="1"/>
  <c r="P2019" i="6"/>
  <c r="Q2019" i="6" s="1"/>
  <c r="G1330" i="6"/>
  <c r="J1330" i="6" s="1"/>
  <c r="P1575" i="6"/>
  <c r="Q1575" i="6" s="1"/>
  <c r="P743" i="6"/>
  <c r="Q743" i="6" s="1"/>
  <c r="P950" i="6"/>
  <c r="Q950" i="6" s="1"/>
  <c r="P114" i="6"/>
  <c r="Q114" i="6" s="1"/>
  <c r="P424" i="6"/>
  <c r="Q424" i="6" s="1"/>
  <c r="P91" i="6"/>
  <c r="Q91" i="6" s="1"/>
  <c r="P543" i="6"/>
  <c r="Q543" i="6" s="1"/>
  <c r="G1278" i="6"/>
  <c r="J1278" i="6" s="1"/>
  <c r="P1627" i="6"/>
  <c r="Q1627" i="6" s="1"/>
  <c r="P1910" i="6"/>
  <c r="Q1910" i="6" s="1"/>
  <c r="P1471" i="6"/>
  <c r="Q1471" i="6" s="1"/>
  <c r="J1452" i="6"/>
  <c r="J322" i="6"/>
  <c r="J1430" i="6"/>
  <c r="J1286" i="6"/>
  <c r="J1545" i="6"/>
  <c r="J1356" i="6"/>
  <c r="P1215" i="6"/>
  <c r="Q1215" i="6" s="1"/>
  <c r="G1816" i="6"/>
  <c r="J1816" i="6" s="1"/>
  <c r="J1196" i="6"/>
  <c r="J1937" i="6"/>
  <c r="J1474" i="6"/>
  <c r="J1378" i="6"/>
  <c r="J1719" i="6"/>
  <c r="J1234" i="6"/>
  <c r="J2032" i="6"/>
  <c r="J2033" i="6"/>
  <c r="J1163" i="6"/>
  <c r="J1907" i="6"/>
  <c r="J1935" i="6"/>
  <c r="J1870" i="6"/>
  <c r="J1494" i="6"/>
  <c r="J1285" i="6"/>
  <c r="J1977" i="6"/>
  <c r="J1613" i="6"/>
  <c r="J1463" i="6"/>
  <c r="P116" i="6"/>
  <c r="Q116" i="6" s="1"/>
  <c r="G1597" i="6"/>
  <c r="J1597" i="6" s="1"/>
  <c r="P660" i="6"/>
  <c r="Q660" i="6" s="1"/>
  <c r="P1747" i="6"/>
  <c r="Q1747" i="6" s="1"/>
  <c r="P1394" i="6"/>
  <c r="Q1394" i="6" s="1"/>
  <c r="G1690" i="6"/>
  <c r="J1690" i="6" s="1"/>
  <c r="P1480" i="6"/>
  <c r="Q1480" i="6" s="1"/>
  <c r="P1194" i="6"/>
  <c r="Q1194" i="6" s="1"/>
  <c r="P1042" i="6"/>
  <c r="Q1042" i="6" s="1"/>
  <c r="G1250" i="6"/>
  <c r="J1250" i="6" s="1"/>
  <c r="P1596" i="6"/>
  <c r="Q1596" i="6" s="1"/>
  <c r="J1170" i="6"/>
  <c r="J260" i="6"/>
  <c r="J1605" i="6"/>
  <c r="G1827" i="6"/>
  <c r="J1827" i="6" s="1"/>
  <c r="P463" i="6"/>
  <c r="Q463" i="6" s="1"/>
  <c r="P1927" i="6"/>
  <c r="Q1927" i="6" s="1"/>
  <c r="P173" i="6"/>
  <c r="Q173" i="6" s="1"/>
  <c r="P441" i="6"/>
  <c r="Q441" i="6" s="1"/>
  <c r="P562" i="6"/>
  <c r="Q562" i="6" s="1"/>
  <c r="J1181" i="6"/>
  <c r="P1071" i="6"/>
  <c r="Q1071" i="6" s="1"/>
  <c r="G1515" i="6"/>
  <c r="J1515" i="6" s="1"/>
  <c r="P1407" i="6"/>
  <c r="Q1407" i="6" s="1"/>
  <c r="G1543" i="6"/>
  <c r="J1543" i="6" s="1"/>
  <c r="G1755" i="6"/>
  <c r="J1755" i="6" s="1"/>
  <c r="G1999" i="6"/>
  <c r="J1999" i="6" s="1"/>
  <c r="P1724" i="6"/>
  <c r="Q1724" i="6" s="1"/>
  <c r="P650" i="6"/>
  <c r="Q650" i="6" s="1"/>
  <c r="G1850" i="6"/>
  <c r="J1850" i="6" s="1"/>
  <c r="P1675" i="6"/>
  <c r="Q1675" i="6" s="1"/>
  <c r="J1711" i="6"/>
  <c r="J1390" i="6"/>
  <c r="J1443" i="6"/>
  <c r="J1538" i="6"/>
  <c r="J1466" i="6"/>
  <c r="J1322" i="6"/>
  <c r="J1775" i="6"/>
  <c r="P782" i="6"/>
  <c r="Q782" i="6" s="1"/>
  <c r="P665" i="6"/>
  <c r="Q665" i="6" s="1"/>
  <c r="P608" i="6"/>
  <c r="Q608" i="6" s="1"/>
  <c r="P595" i="6"/>
  <c r="Q595" i="6" s="1"/>
  <c r="P1301" i="6"/>
  <c r="Q1301" i="6" s="1"/>
  <c r="P375" i="6"/>
  <c r="Q375" i="6" s="1"/>
  <c r="P1233" i="6"/>
  <c r="Q1233" i="6" s="1"/>
  <c r="P2033" i="6"/>
  <c r="Q2033" i="6" s="1"/>
  <c r="G1229" i="6"/>
  <c r="J1229" i="6" s="1"/>
  <c r="P1589" i="6"/>
  <c r="Q1589" i="6" s="1"/>
  <c r="G1942" i="6"/>
  <c r="J1942" i="6" s="1"/>
  <c r="P884" i="6"/>
  <c r="Q884" i="6" s="1"/>
  <c r="P323" i="6"/>
  <c r="Q323" i="6" s="1"/>
  <c r="J1766" i="6"/>
  <c r="P1481" i="6"/>
  <c r="Q1481" i="6" s="1"/>
  <c r="P32" i="6"/>
  <c r="Q32" i="6" s="1"/>
  <c r="P320" i="6"/>
  <c r="Q320" i="6" s="1"/>
  <c r="P576" i="6"/>
  <c r="Q576" i="6" s="1"/>
  <c r="P274" i="6"/>
  <c r="Q274" i="6" s="1"/>
  <c r="P1128" i="6"/>
  <c r="Q1128" i="6" s="1"/>
  <c r="G1422" i="6"/>
  <c r="J1422" i="6" s="1"/>
  <c r="P1530" i="6"/>
  <c r="Q1530" i="6" s="1"/>
  <c r="P144" i="6"/>
  <c r="Q144" i="6" s="1"/>
  <c r="P147" i="6"/>
  <c r="Q147" i="6" s="1"/>
  <c r="P1077" i="6"/>
  <c r="Q1077" i="6" s="1"/>
  <c r="G1305" i="6"/>
  <c r="J1305" i="6" s="1"/>
  <c r="G1373" i="6"/>
  <c r="J1373" i="6" s="1"/>
  <c r="P1806" i="6"/>
  <c r="Q1806" i="6" s="1"/>
  <c r="P1566" i="6"/>
  <c r="Q1566" i="6" s="1"/>
  <c r="P1409" i="6"/>
  <c r="Q1409" i="6" s="1"/>
  <c r="P1113" i="6"/>
  <c r="Q1113" i="6" s="1"/>
  <c r="P464" i="6"/>
  <c r="Q464" i="6" s="1"/>
  <c r="P1183" i="6"/>
  <c r="Q1183" i="6" s="1"/>
  <c r="P577" i="6"/>
  <c r="Q577" i="6" s="1"/>
  <c r="P925" i="6"/>
  <c r="Q925" i="6" s="1"/>
  <c r="P1906" i="6"/>
  <c r="Q1906" i="6" s="1"/>
  <c r="G1734" i="6"/>
  <c r="J1734" i="6" s="1"/>
  <c r="G2014" i="6"/>
  <c r="J2014" i="6" s="1"/>
  <c r="P651" i="6"/>
  <c r="Q651" i="6" s="1"/>
  <c r="P652" i="6"/>
  <c r="Q652" i="6" s="1"/>
  <c r="P165" i="6"/>
  <c r="Q165" i="6" s="1"/>
  <c r="P768" i="6"/>
  <c r="Q768" i="6" s="1"/>
  <c r="P130" i="6"/>
  <c r="Q130" i="6" s="1"/>
  <c r="P430" i="6"/>
  <c r="Q430" i="6" s="1"/>
  <c r="P66" i="6"/>
  <c r="Q66" i="6" s="1"/>
  <c r="G1321" i="6"/>
  <c r="J1321" i="6" s="1"/>
  <c r="G1429" i="6"/>
  <c r="J1429" i="6" s="1"/>
  <c r="J1622" i="6"/>
  <c r="P1877" i="6"/>
  <c r="Q1877" i="6" s="1"/>
  <c r="P1357" i="6"/>
  <c r="Q1357" i="6" s="1"/>
  <c r="P1459" i="6"/>
  <c r="Q1459" i="6" s="1"/>
  <c r="P1265" i="6"/>
  <c r="Q1265" i="6" s="1"/>
  <c r="J1453" i="6"/>
  <c r="P443" i="6"/>
  <c r="Q443" i="6" s="1"/>
  <c r="P346" i="6"/>
  <c r="Q346" i="6" s="1"/>
  <c r="P1694" i="6"/>
  <c r="Q1694" i="6" s="1"/>
  <c r="P1163" i="6"/>
  <c r="Q1163" i="6" s="1"/>
  <c r="P107" i="6"/>
  <c r="Q107" i="6" s="1"/>
  <c r="P521" i="6"/>
  <c r="Q521" i="6" s="1"/>
  <c r="P1046" i="6"/>
  <c r="Q1046" i="6" s="1"/>
  <c r="P150" i="6"/>
  <c r="Q150" i="6" s="1"/>
  <c r="P855" i="6"/>
  <c r="Q855" i="6" s="1"/>
  <c r="P942" i="6"/>
  <c r="Q942" i="6" s="1"/>
  <c r="P238" i="6"/>
  <c r="Q238" i="6" s="1"/>
  <c r="P836" i="6"/>
  <c r="Q836" i="6" s="1"/>
  <c r="G1851" i="6"/>
  <c r="J1851" i="6" s="1"/>
  <c r="G1978" i="6"/>
  <c r="J1978" i="6" s="1"/>
  <c r="G1698" i="6"/>
  <c r="J1698" i="6" s="1"/>
  <c r="P386" i="6"/>
  <c r="Q386" i="6" s="1"/>
  <c r="P515" i="6"/>
  <c r="Q515" i="6" s="1"/>
  <c r="P483" i="6"/>
  <c r="Q483" i="6" s="1"/>
  <c r="P720" i="6"/>
  <c r="Q720" i="6" s="1"/>
  <c r="P933" i="6"/>
  <c r="Q933" i="6" s="1"/>
  <c r="P789" i="6"/>
  <c r="Q789" i="6" s="1"/>
  <c r="P367" i="6"/>
  <c r="Q367" i="6" s="1"/>
  <c r="G1517" i="6"/>
  <c r="J1517" i="6" s="1"/>
  <c r="G1770" i="6"/>
  <c r="J1770" i="6" s="1"/>
  <c r="G1458" i="6"/>
  <c r="J1458" i="6" s="1"/>
  <c r="G1546" i="6"/>
  <c r="J1546" i="6" s="1"/>
  <c r="P1935" i="6"/>
  <c r="Q1935" i="6" s="1"/>
  <c r="G1798" i="6"/>
  <c r="J1798" i="6" s="1"/>
  <c r="P1445" i="6"/>
  <c r="Q1445" i="6" s="1"/>
  <c r="P1834" i="6"/>
  <c r="Q1834" i="6" s="1"/>
  <c r="J1928" i="6"/>
  <c r="P1907" i="6"/>
  <c r="Q1907" i="6" s="1"/>
  <c r="P371" i="6"/>
  <c r="Q371" i="6" s="1"/>
  <c r="P814" i="6"/>
  <c r="Q814" i="6" s="1"/>
  <c r="P253" i="6"/>
  <c r="Q253" i="6" s="1"/>
  <c r="P1938" i="6"/>
  <c r="Q1938" i="6" s="1"/>
  <c r="P1213" i="6"/>
  <c r="Q1213" i="6" s="1"/>
  <c r="G1386" i="6"/>
  <c r="J1386" i="6" s="1"/>
  <c r="G1726" i="6"/>
  <c r="J1726" i="6" s="1"/>
  <c r="G1762" i="6"/>
  <c r="J1762" i="6" s="1"/>
  <c r="G1626" i="6"/>
  <c r="J1626" i="6" s="1"/>
  <c r="G1662" i="6"/>
  <c r="J1662" i="6" s="1"/>
  <c r="P46" i="6"/>
  <c r="Q46" i="6" s="1"/>
  <c r="P798" i="6"/>
  <c r="Q798" i="6" s="1"/>
  <c r="P687" i="6"/>
  <c r="Q687" i="6" s="1"/>
  <c r="P1136" i="6"/>
  <c r="Q1136" i="6" s="1"/>
  <c r="P983" i="6"/>
  <c r="Q983" i="6" s="1"/>
  <c r="P233" i="6"/>
  <c r="Q233" i="6" s="1"/>
  <c r="P1072" i="6"/>
  <c r="Q1072" i="6" s="1"/>
  <c r="P285" i="6"/>
  <c r="Q285" i="6" s="1"/>
  <c r="P1006" i="6"/>
  <c r="Q1006" i="6" s="1"/>
  <c r="P234" i="6"/>
  <c r="Q234" i="6" s="1"/>
  <c r="P38" i="6"/>
  <c r="Q38" i="6" s="1"/>
  <c r="G1655" i="6"/>
  <c r="J1655" i="6" s="1"/>
  <c r="G1811" i="6"/>
  <c r="J1811" i="6" s="1"/>
  <c r="G1553" i="6"/>
  <c r="J1553" i="6" s="1"/>
  <c r="P1494" i="6"/>
  <c r="Q1494" i="6" s="1"/>
  <c r="G1341" i="6"/>
  <c r="J1341" i="6" s="1"/>
  <c r="J16" i="6"/>
  <c r="J1961" i="6"/>
  <c r="J1630" i="6"/>
  <c r="J1190" i="6"/>
  <c r="G1561" i="6"/>
  <c r="J1561" i="6" s="1"/>
  <c r="G1898" i="6"/>
  <c r="J1898" i="6" s="1"/>
  <c r="P2021" i="6"/>
  <c r="Q2021" i="6" s="1"/>
  <c r="P1594" i="6"/>
  <c r="Q1594" i="6" s="1"/>
  <c r="J1402" i="6"/>
  <c r="J1790" i="6"/>
  <c r="J1913" i="6"/>
  <c r="J1459" i="6"/>
  <c r="J2012" i="6"/>
  <c r="J1864" i="6"/>
  <c r="J1398" i="6"/>
  <c r="P613" i="6"/>
  <c r="Q613" i="6" s="1"/>
  <c r="J1175" i="6"/>
  <c r="J1531" i="6"/>
  <c r="J1277" i="6"/>
  <c r="G1267" i="6"/>
  <c r="J1267" i="6" s="1"/>
  <c r="J1187" i="6"/>
  <c r="J1891" i="6"/>
  <c r="J1855" i="6"/>
  <c r="J1783" i="6"/>
  <c r="J1675" i="6"/>
  <c r="J1164" i="6"/>
  <c r="G1832" i="6"/>
  <c r="J1832" i="6" s="1"/>
  <c r="G1997" i="6"/>
  <c r="J1997" i="6" s="1"/>
  <c r="G1919" i="6"/>
  <c r="J1919" i="6" s="1"/>
  <c r="J1772" i="6"/>
  <c r="G2000" i="6"/>
  <c r="J2000" i="6" s="1"/>
  <c r="G1967" i="6"/>
  <c r="J1967" i="6" s="1"/>
  <c r="P1916" i="6"/>
  <c r="Q1916" i="6" s="1"/>
  <c r="G1970" i="6"/>
  <c r="J1970" i="6" s="1"/>
  <c r="G2022" i="6"/>
  <c r="J2022" i="6" s="1"/>
  <c r="J1742" i="6"/>
  <c r="J1852" i="6"/>
  <c r="J1166" i="6"/>
  <c r="J1955" i="6"/>
  <c r="J1804" i="6"/>
  <c r="P1096" i="6"/>
  <c r="Q1096" i="6" s="1"/>
  <c r="P683" i="6"/>
  <c r="Q683" i="6" s="1"/>
  <c r="J1995" i="6"/>
  <c r="J1642" i="6"/>
  <c r="J1927" i="6"/>
  <c r="J1362" i="6"/>
  <c r="J184" i="6"/>
  <c r="J1130" i="6"/>
  <c r="J1971" i="6"/>
  <c r="J2020" i="6"/>
  <c r="J1912" i="6"/>
  <c r="J1574" i="6"/>
  <c r="J55" i="6"/>
  <c r="J1003" i="6"/>
  <c r="J1760" i="6"/>
  <c r="J1949" i="6"/>
  <c r="J1625" i="6"/>
  <c r="J1840" i="6"/>
  <c r="J1107" i="6"/>
  <c r="J1835" i="6"/>
  <c r="J1721" i="6"/>
  <c r="J1394" i="6"/>
  <c r="J1194" i="6"/>
  <c r="J1287" i="6"/>
  <c r="J1140" i="6"/>
  <c r="J1118" i="6"/>
  <c r="J1842" i="6"/>
  <c r="J1868" i="6"/>
  <c r="J1691" i="6"/>
  <c r="J1730" i="6"/>
  <c r="J1504" i="6"/>
  <c r="J1696" i="6"/>
  <c r="J1660" i="6"/>
  <c r="J1516" i="6"/>
  <c r="J1559" i="6"/>
  <c r="P374" i="6"/>
  <c r="Q374" i="6" s="1"/>
  <c r="P512" i="6"/>
  <c r="Q512" i="6" s="1"/>
  <c r="P525" i="6"/>
  <c r="Q525" i="6" s="1"/>
  <c r="P480" i="6"/>
  <c r="Q480" i="6" s="1"/>
  <c r="P623" i="6"/>
  <c r="Q623" i="6" s="1"/>
  <c r="G1369" i="6"/>
  <c r="J1369" i="6" s="1"/>
  <c r="G1638" i="6"/>
  <c r="J1638" i="6" s="1"/>
  <c r="P1766" i="6"/>
  <c r="Q1766" i="6" s="1"/>
  <c r="P1421" i="6"/>
  <c r="Q1421" i="6" s="1"/>
  <c r="P201" i="6"/>
  <c r="Q201" i="6" s="1"/>
  <c r="P624" i="6"/>
  <c r="Q624" i="6" s="1"/>
  <c r="P93" i="6"/>
  <c r="Q93" i="6" s="1"/>
  <c r="P157" i="6"/>
  <c r="Q157" i="6" s="1"/>
  <c r="P412" i="6"/>
  <c r="Q412" i="6" s="1"/>
  <c r="G137" i="6"/>
  <c r="J137" i="6" s="1"/>
  <c r="P494" i="6"/>
  <c r="Q494" i="6" s="1"/>
  <c r="P1542" i="6"/>
  <c r="Q1542" i="6" s="1"/>
  <c r="G1643" i="6"/>
  <c r="J1643" i="6" s="1"/>
  <c r="G1918" i="6"/>
  <c r="J1918" i="6" s="1"/>
  <c r="G1601" i="6"/>
  <c r="J1601" i="6" s="1"/>
  <c r="G1297" i="6"/>
  <c r="J1297" i="6" s="1"/>
  <c r="P1109" i="6"/>
  <c r="Q1109" i="6" s="1"/>
  <c r="P281" i="6"/>
  <c r="Q281" i="6" s="1"/>
  <c r="P630" i="6"/>
  <c r="Q630" i="6" s="1"/>
  <c r="P954" i="6"/>
  <c r="Q954" i="6" s="1"/>
  <c r="P1123" i="6"/>
  <c r="Q1123" i="6" s="1"/>
  <c r="P713" i="6"/>
  <c r="Q713" i="6" s="1"/>
  <c r="P590" i="6"/>
  <c r="Q590" i="6" s="1"/>
  <c r="P1295" i="6"/>
  <c r="Q1295" i="6" s="1"/>
  <c r="G1340" i="6"/>
  <c r="J1340" i="6" s="1"/>
  <c r="G1781" i="6"/>
  <c r="J1781" i="6" s="1"/>
  <c r="G1479" i="6"/>
  <c r="J1479" i="6" s="1"/>
  <c r="P1236" i="6"/>
  <c r="Q1236" i="6" s="1"/>
  <c r="P1783" i="6"/>
  <c r="Q1783" i="6" s="1"/>
  <c r="G2028" i="6"/>
  <c r="J2028" i="6" s="1"/>
  <c r="P1774" i="6"/>
  <c r="Q1774" i="6" s="1"/>
  <c r="P1874" i="6"/>
  <c r="Q1874" i="6" s="1"/>
  <c r="G1223" i="6"/>
  <c r="J1223" i="6" s="1"/>
  <c r="G1416" i="6"/>
  <c r="J1416" i="6" s="1"/>
  <c r="P1531" i="6"/>
  <c r="Q1531" i="6" s="1"/>
  <c r="P1547" i="6"/>
  <c r="Q1547" i="6" s="1"/>
  <c r="P1510" i="6"/>
  <c r="Q1510" i="6" s="1"/>
  <c r="J240" i="6"/>
  <c r="J1930" i="6"/>
  <c r="J1408" i="6"/>
  <c r="J1106" i="6"/>
  <c r="P421" i="6"/>
  <c r="Q421" i="6" s="1"/>
  <c r="P153" i="6"/>
  <c r="Q153" i="6" s="1"/>
  <c r="J1350" i="6"/>
  <c r="J766" i="6"/>
  <c r="J342" i="6"/>
  <c r="J1776" i="6"/>
  <c r="J1495" i="6"/>
  <c r="J1487" i="6"/>
  <c r="P305" i="6"/>
  <c r="Q305" i="6" s="1"/>
  <c r="J1897" i="6"/>
  <c r="J1433" i="6"/>
  <c r="J1632" i="6"/>
  <c r="J1536" i="6"/>
  <c r="J1307" i="6"/>
  <c r="P531" i="6"/>
  <c r="Q531" i="6" s="1"/>
  <c r="P663" i="6"/>
  <c r="Q663" i="6" s="1"/>
  <c r="P100" i="6"/>
  <c r="Q100" i="6" s="1"/>
  <c r="P1574" i="6"/>
  <c r="Q1574" i="6" s="1"/>
  <c r="G1683" i="6"/>
  <c r="J1683" i="6" s="1"/>
  <c r="G1998" i="6"/>
  <c r="J1998" i="6" s="1"/>
  <c r="P1791" i="6"/>
  <c r="Q1791" i="6" s="1"/>
  <c r="P971" i="6"/>
  <c r="Q971" i="6" s="1"/>
  <c r="P225" i="6"/>
  <c r="Q225" i="6" s="1"/>
  <c r="P1953" i="6"/>
  <c r="Q1953" i="6" s="1"/>
  <c r="G1502" i="6"/>
  <c r="J1502" i="6" s="1"/>
  <c r="P211" i="6"/>
  <c r="Q211" i="6" s="1"/>
  <c r="P393" i="6"/>
  <c r="Q393" i="6" s="1"/>
  <c r="P1384" i="6"/>
  <c r="Q1384" i="6" s="1"/>
  <c r="P1466" i="6"/>
  <c r="Q1466" i="6" s="1"/>
  <c r="P1173" i="6"/>
  <c r="Q1173" i="6" s="1"/>
  <c r="P631" i="6"/>
  <c r="Q631" i="6" s="1"/>
  <c r="P585" i="6"/>
  <c r="Q585" i="6" s="1"/>
  <c r="P39" i="6"/>
  <c r="Q39" i="6" s="1"/>
  <c r="P372" i="6"/>
  <c r="Q372" i="6" s="1"/>
  <c r="P1078" i="6"/>
  <c r="Q1078" i="6" s="1"/>
  <c r="P874" i="6"/>
  <c r="Q874" i="6" s="1"/>
  <c r="P244" i="6"/>
  <c r="Q244" i="6" s="1"/>
  <c r="P178" i="6"/>
  <c r="Q178" i="6" s="1"/>
  <c r="G1616" i="6"/>
  <c r="J1616" i="6" s="1"/>
  <c r="P1769" i="6"/>
  <c r="Q1769" i="6" s="1"/>
  <c r="P1889" i="6"/>
  <c r="Q1889" i="6" s="1"/>
  <c r="P1362" i="6"/>
  <c r="Q1362" i="6" s="1"/>
  <c r="P1855" i="6"/>
  <c r="Q1855" i="6" s="1"/>
  <c r="G1819" i="6"/>
  <c r="J1819" i="6" s="1"/>
  <c r="G1963" i="6"/>
  <c r="J1963" i="6" s="1"/>
  <c r="P461" i="6"/>
  <c r="Q461" i="6" s="1"/>
  <c r="P1474" i="6"/>
  <c r="Q1474" i="6" s="1"/>
  <c r="G1326" i="6"/>
  <c r="J1326" i="6" s="1"/>
  <c r="P1143" i="6"/>
  <c r="Q1143" i="6" s="1"/>
  <c r="P1180" i="6"/>
  <c r="Q1180" i="6" s="1"/>
  <c r="P1430" i="6"/>
  <c r="Q1430" i="6" s="1"/>
  <c r="G1869" i="6"/>
  <c r="J1869" i="6" s="1"/>
  <c r="P16" i="6"/>
  <c r="Q16" i="6" s="1"/>
  <c r="P1106" i="6"/>
  <c r="Q1106" i="6" s="1"/>
  <c r="G1551" i="6"/>
  <c r="J1551" i="6" s="1"/>
  <c r="G1982" i="6"/>
  <c r="J1982" i="6" s="1"/>
  <c r="P532" i="6"/>
  <c r="Q532" i="6" s="1"/>
  <c r="P605" i="6"/>
  <c r="Q605" i="6" s="1"/>
  <c r="P1254" i="6"/>
  <c r="Q1254" i="6" s="1"/>
  <c r="G1590" i="6"/>
  <c r="J1590" i="6" s="1"/>
  <c r="P1664" i="6"/>
  <c r="Q1664" i="6" s="1"/>
  <c r="P134" i="6"/>
  <c r="Q134" i="6" s="1"/>
  <c r="P404" i="6"/>
  <c r="Q404" i="6" s="1"/>
  <c r="P542" i="6"/>
  <c r="Q542" i="6" s="1"/>
  <c r="P914" i="6"/>
  <c r="Q914" i="6" s="1"/>
  <c r="P873" i="6"/>
  <c r="Q873" i="6" s="1"/>
  <c r="P1438" i="6"/>
  <c r="Q1438" i="6" s="1"/>
  <c r="P138" i="6"/>
  <c r="Q138" i="6" s="1"/>
  <c r="P516" i="6"/>
  <c r="Q516" i="6" s="1"/>
  <c r="P1234" i="6"/>
  <c r="Q1234" i="6" s="1"/>
  <c r="P1378" i="6"/>
  <c r="Q1378" i="6" s="1"/>
  <c r="P74" i="6"/>
  <c r="Q74" i="6" s="1"/>
  <c r="P387" i="6"/>
  <c r="Q387" i="6" s="1"/>
  <c r="P1121" i="6"/>
  <c r="Q1121" i="6" s="1"/>
  <c r="P833" i="6"/>
  <c r="Q833" i="6" s="1"/>
  <c r="P322" i="6"/>
  <c r="Q322" i="6" s="1"/>
  <c r="P990" i="6"/>
  <c r="Q990" i="6" s="1"/>
  <c r="P352" i="6"/>
  <c r="Q352" i="6" s="1"/>
  <c r="P721" i="6"/>
  <c r="Q721" i="6" s="1"/>
  <c r="G1872" i="6"/>
  <c r="J1872" i="6" s="1"/>
  <c r="P1891" i="6"/>
  <c r="Q1891" i="6" s="1"/>
  <c r="P158" i="6"/>
  <c r="Q158" i="6" s="1"/>
  <c r="P317" i="6"/>
  <c r="Q317" i="6" s="1"/>
  <c r="P1043" i="6"/>
  <c r="Q1043" i="6" s="1"/>
  <c r="P1156" i="6"/>
  <c r="Q1156" i="6" s="1"/>
  <c r="P358" i="6"/>
  <c r="Q358" i="6" s="1"/>
  <c r="P454" i="6"/>
  <c r="Q454" i="6" s="1"/>
  <c r="P361" i="6"/>
  <c r="Q361" i="6" s="1"/>
  <c r="P847" i="6"/>
  <c r="Q847" i="6" s="1"/>
  <c r="P260" i="6"/>
  <c r="Q260" i="6" s="1"/>
  <c r="P1443" i="6"/>
  <c r="Q1443" i="6" s="1"/>
  <c r="P1937" i="6"/>
  <c r="Q1937" i="6" s="1"/>
  <c r="P1992" i="6"/>
  <c r="Q1992" i="6" s="1"/>
  <c r="P1322" i="6"/>
  <c r="Q1322" i="6" s="1"/>
  <c r="P1591" i="6"/>
  <c r="Q1591" i="6" s="1"/>
  <c r="J1160" i="6"/>
  <c r="J1853" i="6"/>
  <c r="J1718" i="6"/>
  <c r="J1900" i="6"/>
  <c r="J1828" i="6"/>
  <c r="P763" i="6"/>
  <c r="Q763" i="6" s="1"/>
  <c r="P1719" i="6"/>
  <c r="Q1719" i="6" s="1"/>
  <c r="G1652" i="6"/>
  <c r="J1652" i="6" s="1"/>
  <c r="P129" i="6"/>
  <c r="Q129" i="6" s="1"/>
  <c r="P1062" i="6"/>
  <c r="Q1062" i="6" s="1"/>
  <c r="P1390" i="6"/>
  <c r="Q1390" i="6" s="1"/>
  <c r="P555" i="6"/>
  <c r="Q555" i="6" s="1"/>
  <c r="P1538" i="6"/>
  <c r="Q1538" i="6" s="1"/>
  <c r="P1094" i="6"/>
  <c r="Q1094" i="6" s="1"/>
  <c r="P729" i="6"/>
  <c r="Q729" i="6" s="1"/>
  <c r="P1048" i="6"/>
  <c r="Q1048" i="6" s="1"/>
  <c r="P171" i="6"/>
  <c r="Q171" i="6" s="1"/>
  <c r="P786" i="6"/>
  <c r="Q786" i="6" s="1"/>
  <c r="P570" i="6"/>
  <c r="Q570" i="6" s="1"/>
  <c r="G1214" i="6"/>
  <c r="J1214" i="6" s="1"/>
  <c r="P1639" i="6"/>
  <c r="Q1639" i="6" s="1"/>
  <c r="P350" i="6"/>
  <c r="Q350" i="6" s="1"/>
  <c r="P809" i="6"/>
  <c r="Q809" i="6" s="1"/>
  <c r="P1004" i="6"/>
  <c r="Q1004" i="6" s="1"/>
  <c r="P548" i="6"/>
  <c r="Q548" i="6" s="1"/>
  <c r="P422" i="6"/>
  <c r="Q422" i="6" s="1"/>
  <c r="P734" i="6"/>
  <c r="Q734" i="6" s="1"/>
  <c r="P816" i="6"/>
  <c r="Q816" i="6" s="1"/>
  <c r="P228" i="6"/>
  <c r="Q228" i="6" s="1"/>
  <c r="P891" i="6"/>
  <c r="Q891" i="6" s="1"/>
  <c r="P1017" i="6"/>
  <c r="Q1017" i="6" s="1"/>
  <c r="P940" i="6"/>
  <c r="Q940" i="6" s="1"/>
  <c r="P145" i="6"/>
  <c r="Q145" i="6" s="1"/>
  <c r="G29" i="6"/>
  <c r="J29" i="6" s="1"/>
  <c r="P920" i="6"/>
  <c r="Q920" i="6" s="1"/>
  <c r="P1306" i="6"/>
  <c r="Q1306" i="6" s="1"/>
  <c r="P1647" i="6"/>
  <c r="Q1647" i="6" s="1"/>
  <c r="P1711" i="6"/>
  <c r="Q1711" i="6" s="1"/>
  <c r="P1286" i="6"/>
  <c r="Q1286" i="6" s="1"/>
  <c r="G1358" i="6"/>
  <c r="J1358" i="6" s="1"/>
  <c r="J1119" i="6"/>
  <c r="J1757" i="6"/>
  <c r="J2018" i="6"/>
  <c r="P1196" i="6"/>
  <c r="Q1196" i="6" s="1"/>
  <c r="P47" i="6"/>
  <c r="Q47" i="6" s="1"/>
  <c r="P757" i="6"/>
  <c r="Q757" i="6" s="1"/>
  <c r="P896" i="6"/>
  <c r="Q896" i="6" s="1"/>
  <c r="G1902" i="6"/>
  <c r="J1902" i="6" s="1"/>
  <c r="P1721" i="6"/>
  <c r="Q1721" i="6" s="1"/>
  <c r="G1610" i="6"/>
  <c r="J1610" i="6" s="1"/>
  <c r="J31" i="6"/>
  <c r="J1859" i="6"/>
  <c r="J1959" i="6"/>
  <c r="J1763" i="6"/>
  <c r="J2024" i="6"/>
  <c r="J1744" i="6"/>
  <c r="J1636" i="6"/>
  <c r="J1525" i="6"/>
  <c r="J1752" i="6"/>
  <c r="J1584" i="6"/>
  <c r="J1535" i="6"/>
  <c r="J1319" i="6"/>
  <c r="J1303" i="6"/>
  <c r="J754" i="6"/>
  <c r="P263" i="6"/>
  <c r="Q263" i="6" s="1"/>
  <c r="P682" i="6"/>
  <c r="Q682" i="6" s="1"/>
  <c r="P37" i="6"/>
  <c r="Q37" i="6" s="1"/>
  <c r="P472" i="6"/>
  <c r="Q472" i="6" s="1"/>
  <c r="P170" i="6"/>
  <c r="Q170" i="6" s="1"/>
  <c r="P1197" i="6"/>
  <c r="Q1197" i="6" s="1"/>
  <c r="P98" i="6"/>
  <c r="Q98" i="6" s="1"/>
  <c r="P936" i="6"/>
  <c r="Q936" i="6" s="1"/>
  <c r="P163" i="6"/>
  <c r="Q163" i="6" s="1"/>
  <c r="P988" i="6"/>
  <c r="Q988" i="6" s="1"/>
  <c r="G1404" i="6"/>
  <c r="J1404" i="6" s="1"/>
  <c r="P1073" i="6"/>
  <c r="Q1073" i="6" s="1"/>
  <c r="P681" i="6"/>
  <c r="Q681" i="6" s="1"/>
  <c r="P904" i="6"/>
  <c r="Q904" i="6" s="1"/>
  <c r="P1140" i="6"/>
  <c r="Q1140" i="6" s="1"/>
  <c r="P575" i="6"/>
  <c r="Q575" i="6" s="1"/>
  <c r="P184" i="6"/>
  <c r="Q184" i="6" s="1"/>
  <c r="P1003" i="6"/>
  <c r="Q1003" i="6" s="1"/>
  <c r="G1323" i="6"/>
  <c r="J1323" i="6" s="1"/>
  <c r="G1960" i="6"/>
  <c r="J1960" i="6" s="1"/>
  <c r="P1208" i="6"/>
  <c r="Q1208" i="6" s="1"/>
  <c r="P1091" i="6"/>
  <c r="Q1091" i="6" s="1"/>
  <c r="P698" i="6"/>
  <c r="Q698" i="6" s="1"/>
  <c r="P715" i="6"/>
  <c r="Q715" i="6" s="1"/>
  <c r="P690" i="6"/>
  <c r="Q690" i="6" s="1"/>
  <c r="G1512" i="6"/>
  <c r="J1512" i="6" s="1"/>
  <c r="G1607" i="6"/>
  <c r="J1607" i="6" s="1"/>
  <c r="P598" i="6"/>
  <c r="Q598" i="6" s="1"/>
  <c r="P280" i="6"/>
  <c r="Q280" i="6" s="1"/>
  <c r="P370" i="6"/>
  <c r="Q370" i="6" s="1"/>
  <c r="G1339" i="6"/>
  <c r="J1339" i="6" s="1"/>
  <c r="P1287" i="6"/>
  <c r="Q1287" i="6" s="1"/>
  <c r="G1391" i="6"/>
  <c r="J1391" i="6" s="1"/>
  <c r="G1888" i="6"/>
  <c r="J1888" i="6" s="1"/>
  <c r="P1231" i="6"/>
  <c r="Q1231" i="6" s="1"/>
  <c r="G1571" i="6"/>
  <c r="J1571" i="6" s="1"/>
  <c r="G1862" i="6"/>
  <c r="J1862" i="6" s="1"/>
  <c r="P17" i="6"/>
  <c r="Q17" i="6" s="1"/>
  <c r="P216" i="6"/>
  <c r="Q216" i="6" s="1"/>
  <c r="P1002" i="6"/>
  <c r="Q1002" i="6" s="1"/>
  <c r="P435" i="6"/>
  <c r="Q435" i="6" s="1"/>
  <c r="P1021" i="6"/>
  <c r="Q1021" i="6" s="1"/>
  <c r="P505" i="6"/>
  <c r="Q505" i="6" s="1"/>
  <c r="G1914" i="6"/>
  <c r="J1914" i="6" s="1"/>
  <c r="P2027" i="6"/>
  <c r="Q2027" i="6" s="1"/>
  <c r="P266" i="6"/>
  <c r="Q266" i="6" s="1"/>
  <c r="P1251" i="6"/>
  <c r="Q1251" i="6" s="1"/>
  <c r="G1359" i="6"/>
  <c r="J1359" i="6" s="1"/>
  <c r="P248" i="6"/>
  <c r="Q248" i="6" s="1"/>
  <c r="P587" i="6"/>
  <c r="Q587" i="6" s="1"/>
  <c r="P958" i="6"/>
  <c r="Q958" i="6" s="1"/>
  <c r="P22" i="6"/>
  <c r="Q22" i="6" s="1"/>
  <c r="P31" i="6"/>
  <c r="Q31" i="6" s="1"/>
  <c r="P392" i="6"/>
  <c r="Q392" i="6" s="1"/>
  <c r="P449" i="6"/>
  <c r="Q449" i="6" s="1"/>
  <c r="P861" i="6"/>
  <c r="Q861" i="6" s="1"/>
  <c r="P627" i="6"/>
  <c r="Q627" i="6" s="1"/>
  <c r="P1283" i="6"/>
  <c r="Q1283" i="6" s="1"/>
  <c r="P1742" i="6"/>
  <c r="Q1742" i="6" s="1"/>
  <c r="G1849" i="6"/>
  <c r="J1849" i="6" s="1"/>
  <c r="P1959" i="6"/>
  <c r="Q1959" i="6" s="1"/>
  <c r="G1217" i="6"/>
  <c r="J1217" i="6" s="1"/>
  <c r="G1714" i="6"/>
  <c r="J1714" i="6" s="1"/>
  <c r="P1705" i="6"/>
  <c r="Q1705" i="6" s="1"/>
  <c r="P1356" i="6"/>
  <c r="Q1356" i="6" s="1"/>
  <c r="G1361" i="6"/>
  <c r="J1361" i="6" s="1"/>
  <c r="P1125" i="6"/>
  <c r="Q1125" i="6" s="1"/>
  <c r="P800" i="6"/>
  <c r="Q800" i="6" s="1"/>
  <c r="P821" i="6"/>
  <c r="Q821" i="6" s="1"/>
  <c r="P140" i="6"/>
  <c r="Q140" i="6" s="1"/>
  <c r="P978" i="6"/>
  <c r="Q978" i="6" s="1"/>
  <c r="P381" i="6"/>
  <c r="Q381" i="6" s="1"/>
  <c r="P1608" i="6"/>
  <c r="Q1608" i="6" s="1"/>
  <c r="P1328" i="6"/>
  <c r="Q1328" i="6" s="1"/>
  <c r="P1375" i="6"/>
  <c r="Q1375" i="6" s="1"/>
  <c r="G1725" i="6"/>
  <c r="J1725" i="6" s="1"/>
  <c r="G2034" i="6"/>
  <c r="J2034" i="6" s="1"/>
  <c r="P507" i="6"/>
  <c r="Q507" i="6" s="1"/>
  <c r="P207" i="6"/>
  <c r="Q207" i="6" s="1"/>
  <c r="P1961" i="6"/>
  <c r="Q1961" i="6" s="1"/>
  <c r="P395" i="6"/>
  <c r="Q395" i="6" s="1"/>
  <c r="P357" i="6"/>
  <c r="Q357" i="6" s="1"/>
  <c r="P279" i="6"/>
  <c r="Q279" i="6" s="1"/>
  <c r="P636" i="6"/>
  <c r="Q636" i="6" s="1"/>
  <c r="P839" i="6"/>
  <c r="Q839" i="6" s="1"/>
  <c r="P1025" i="6"/>
  <c r="Q1025" i="6" s="1"/>
  <c r="P385" i="6"/>
  <c r="Q385" i="6" s="1"/>
  <c r="P1169" i="6"/>
  <c r="Q1169" i="6" s="1"/>
  <c r="P1019" i="6"/>
  <c r="Q1019" i="6" s="1"/>
  <c r="P282" i="6"/>
  <c r="Q282" i="6" s="1"/>
  <c r="P868" i="6"/>
  <c r="Q868" i="6" s="1"/>
  <c r="P952" i="6"/>
  <c r="Q952" i="6" s="1"/>
  <c r="P699" i="6"/>
  <c r="Q699" i="6" s="1"/>
  <c r="P1516" i="6"/>
  <c r="Q1516" i="6" s="1"/>
  <c r="P78" i="6"/>
  <c r="Q78" i="6" s="1"/>
  <c r="P312" i="6"/>
  <c r="Q312" i="6" s="1"/>
  <c r="P1495" i="6"/>
  <c r="Q1495" i="6" s="1"/>
  <c r="P1634" i="6"/>
  <c r="Q1634" i="6" s="1"/>
  <c r="P1271" i="6"/>
  <c r="Q1271" i="6" s="1"/>
  <c r="P1536" i="6"/>
  <c r="Q1536" i="6" s="1"/>
  <c r="P1971" i="6"/>
  <c r="Q1971" i="6" s="1"/>
  <c r="P1790" i="6"/>
  <c r="Q1790" i="6" s="1"/>
  <c r="G1428" i="6"/>
  <c r="J1428" i="6" s="1"/>
  <c r="P1948" i="6"/>
  <c r="Q1948" i="6" s="1"/>
  <c r="G1668" i="6"/>
  <c r="J1668" i="6" s="1"/>
  <c r="G1595" i="6"/>
  <c r="J1595" i="6" s="1"/>
  <c r="P633" i="6"/>
  <c r="Q633" i="6" s="1"/>
  <c r="P742" i="6"/>
  <c r="Q742" i="6" s="1"/>
  <c r="P658" i="6"/>
  <c r="Q658" i="6" s="1"/>
  <c r="P2003" i="6"/>
  <c r="Q2003" i="6" s="1"/>
  <c r="P1559" i="6"/>
  <c r="Q1559" i="6" s="1"/>
  <c r="G1427" i="6"/>
  <c r="J1427" i="6" s="1"/>
  <c r="P348" i="6"/>
  <c r="Q348" i="6" s="1"/>
  <c r="P262" i="6"/>
  <c r="Q262" i="6" s="1"/>
  <c r="G1672" i="6"/>
  <c r="J1672" i="6" s="1"/>
  <c r="G1716" i="6"/>
  <c r="J1716" i="6" s="1"/>
  <c r="P1920" i="6"/>
  <c r="Q1920" i="6" s="1"/>
  <c r="P776" i="6"/>
  <c r="Q776" i="6" s="1"/>
  <c r="P1061" i="6"/>
  <c r="Q1061" i="6" s="1"/>
  <c r="P927" i="6"/>
  <c r="Q927" i="6" s="1"/>
  <c r="P934" i="6"/>
  <c r="Q934" i="6" s="1"/>
  <c r="P770" i="6"/>
  <c r="Q770" i="6" s="1"/>
  <c r="P1752" i="6"/>
  <c r="Q1752" i="6" s="1"/>
  <c r="G1824" i="6"/>
  <c r="J1824" i="6" s="1"/>
  <c r="P1830" i="6"/>
  <c r="Q1830" i="6" s="1"/>
  <c r="G1996" i="6"/>
  <c r="J1996" i="6" s="1"/>
  <c r="G1342" i="6"/>
  <c r="J1342" i="6" s="1"/>
  <c r="G1355" i="6"/>
  <c r="J1355" i="6" s="1"/>
  <c r="P473" i="6"/>
  <c r="Q473" i="6" s="1"/>
  <c r="P579" i="6"/>
  <c r="Q579" i="6" s="1"/>
  <c r="P339" i="6"/>
  <c r="Q339" i="6" s="1"/>
  <c r="P366" i="6"/>
  <c r="Q366" i="6" s="1"/>
  <c r="P526" i="6"/>
  <c r="Q526" i="6" s="1"/>
  <c r="G1758" i="6"/>
  <c r="J1758" i="6" s="1"/>
  <c r="G1788" i="6"/>
  <c r="J1788" i="6" s="1"/>
  <c r="G1780" i="6"/>
  <c r="J1780" i="6" s="1"/>
  <c r="P1852" i="6"/>
  <c r="Q1852" i="6" s="1"/>
  <c r="P1703" i="6"/>
  <c r="Q1703" i="6" s="1"/>
  <c r="G1786" i="6"/>
  <c r="J1786" i="6" s="1"/>
  <c r="G1482" i="6"/>
  <c r="J1482" i="6" s="1"/>
  <c r="G1600" i="6"/>
  <c r="J1600" i="6" s="1"/>
  <c r="P329" i="6"/>
  <c r="Q329" i="6" s="1"/>
  <c r="P161" i="6"/>
  <c r="Q161" i="6" s="1"/>
  <c r="P416" i="6"/>
  <c r="Q416" i="6" s="1"/>
  <c r="P846" i="6"/>
  <c r="Q846" i="6" s="1"/>
  <c r="P72" i="6"/>
  <c r="Q72" i="6" s="1"/>
  <c r="P834" i="6"/>
  <c r="Q834" i="6" s="1"/>
  <c r="P490" i="6"/>
  <c r="Q490" i="6" s="1"/>
  <c r="P142" i="6"/>
  <c r="Q142" i="6" s="1"/>
  <c r="P646" i="6"/>
  <c r="Q646" i="6" s="1"/>
  <c r="P104" i="6"/>
  <c r="Q104" i="6" s="1"/>
  <c r="P18" i="6"/>
  <c r="Q18" i="6" s="1"/>
  <c r="P1548" i="6"/>
  <c r="Q1548" i="6" s="1"/>
  <c r="G1844" i="6"/>
  <c r="J1844" i="6" s="1"/>
  <c r="P1895" i="6"/>
  <c r="Q1895" i="6" s="1"/>
  <c r="G1858" i="6"/>
  <c r="J1858" i="6" s="1"/>
  <c r="G1966" i="6"/>
  <c r="J1966" i="6" s="1"/>
  <c r="G1253" i="6"/>
  <c r="J1253" i="6" s="1"/>
  <c r="G1802" i="6"/>
  <c r="J1802" i="6" s="1"/>
  <c r="P2032" i="6"/>
  <c r="Q2032" i="6" s="1"/>
  <c r="P1584" i="6"/>
  <c r="Q1584" i="6" s="1"/>
  <c r="P1396" i="6"/>
  <c r="Q1396" i="6" s="1"/>
  <c r="P1499" i="6"/>
  <c r="Q1499" i="6" s="1"/>
  <c r="P1642" i="6"/>
  <c r="Q1642" i="6" s="1"/>
  <c r="G1247" i="6"/>
  <c r="J1247" i="6" s="1"/>
  <c r="G1863" i="6"/>
  <c r="J1863" i="6" s="1"/>
  <c r="P680" i="6"/>
  <c r="Q680" i="6" s="1"/>
  <c r="P648" i="6"/>
  <c r="Q648" i="6" s="1"/>
  <c r="P1005" i="6"/>
  <c r="Q1005" i="6" s="1"/>
  <c r="P334" i="6"/>
  <c r="Q334" i="6" s="1"/>
  <c r="P1940" i="6"/>
  <c r="Q1940" i="6" s="1"/>
  <c r="P14" i="6"/>
  <c r="Q14" i="6" s="1"/>
  <c r="P86" i="6"/>
  <c r="Q86" i="6" s="1"/>
  <c r="P299" i="6"/>
  <c r="Q299" i="6" s="1"/>
  <c r="P794" i="6"/>
  <c r="Q794" i="6" s="1"/>
  <c r="P440" i="6"/>
  <c r="Q440" i="6" s="1"/>
  <c r="P398" i="6"/>
  <c r="Q398" i="6" s="1"/>
  <c r="P1835" i="6"/>
  <c r="Q1835" i="6" s="1"/>
  <c r="P2012" i="6"/>
  <c r="Q2012" i="6" s="1"/>
  <c r="P35" i="6"/>
  <c r="Q35" i="6" s="1"/>
  <c r="P593" i="6"/>
  <c r="Q593" i="6" s="1"/>
  <c r="P851" i="6"/>
  <c r="Q851" i="6" s="1"/>
  <c r="P923" i="6"/>
  <c r="Q923" i="6" s="1"/>
  <c r="P408" i="6"/>
  <c r="Q408" i="6" s="1"/>
  <c r="P549" i="6"/>
  <c r="Q549" i="6" s="1"/>
  <c r="P1032" i="6"/>
  <c r="Q1032" i="6" s="1"/>
  <c r="P903" i="6"/>
  <c r="Q903" i="6" s="1"/>
  <c r="P1038" i="6"/>
  <c r="Q1038" i="6" s="1"/>
  <c r="P51" i="6"/>
  <c r="Q51" i="6" s="1"/>
  <c r="P504" i="6"/>
  <c r="Q504" i="6" s="1"/>
  <c r="P223" i="6"/>
  <c r="Q223" i="6" s="1"/>
  <c r="P1018" i="6"/>
  <c r="Q1018" i="6" s="1"/>
  <c r="P747" i="6"/>
  <c r="Q747" i="6" s="1"/>
  <c r="G1218" i="6"/>
  <c r="J1218" i="6" s="1"/>
  <c r="G1270" i="6"/>
  <c r="J1270" i="6" s="1"/>
  <c r="G1576" i="6"/>
  <c r="J1576" i="6" s="1"/>
  <c r="G1567" i="6"/>
  <c r="J1567" i="6" s="1"/>
  <c r="P1644" i="6"/>
  <c r="Q1644" i="6" s="1"/>
  <c r="G1646" i="6"/>
  <c r="J1646" i="6" s="1"/>
  <c r="P1763" i="6"/>
  <c r="Q1763" i="6" s="1"/>
  <c r="G1985" i="6"/>
  <c r="J1985" i="6" s="1"/>
  <c r="G1290" i="6"/>
  <c r="J1290" i="6" s="1"/>
  <c r="P1393" i="6"/>
  <c r="Q1393" i="6" s="1"/>
  <c r="P1814" i="6"/>
  <c r="Q1814" i="6" s="1"/>
  <c r="P1181" i="6"/>
  <c r="Q1181" i="6" s="1"/>
  <c r="P119" i="6"/>
  <c r="Q119" i="6" s="1"/>
  <c r="P55" i="6"/>
  <c r="Q55" i="6" s="1"/>
  <c r="P875" i="6"/>
  <c r="Q875" i="6" s="1"/>
  <c r="P1084" i="6"/>
  <c r="Q1084" i="6" s="1"/>
  <c r="P641" i="6"/>
  <c r="Q641" i="6" s="1"/>
  <c r="P552" i="6"/>
  <c r="Q552" i="6" s="1"/>
  <c r="P75" i="6"/>
  <c r="Q75" i="6" s="1"/>
  <c r="P909" i="6"/>
  <c r="Q909" i="6" s="1"/>
  <c r="P1168" i="6"/>
  <c r="Q1168" i="6" s="1"/>
  <c r="P378" i="6"/>
  <c r="Q378" i="6" s="1"/>
  <c r="P955" i="6"/>
  <c r="Q955" i="6" s="1"/>
  <c r="P1155" i="6"/>
  <c r="Q1155" i="6" s="1"/>
  <c r="G2008" i="6"/>
  <c r="J2008" i="6" s="1"/>
  <c r="P2024" i="6"/>
  <c r="Q2024" i="6" s="1"/>
  <c r="G1211" i="6"/>
  <c r="J1211" i="6" s="1"/>
  <c r="P1593" i="6"/>
  <c r="Q1593" i="6" s="1"/>
  <c r="P1636" i="6"/>
  <c r="Q1636" i="6" s="1"/>
  <c r="P360" i="6"/>
  <c r="Q360" i="6" s="1"/>
  <c r="P1853" i="6"/>
  <c r="Q1853" i="6" s="1"/>
  <c r="P852" i="6"/>
  <c r="Q852" i="6" s="1"/>
  <c r="G1972" i="6"/>
  <c r="J1972" i="6" s="1"/>
  <c r="P1160" i="6"/>
  <c r="Q1160" i="6" s="1"/>
  <c r="P353" i="6"/>
  <c r="Q353" i="6" s="1"/>
  <c r="P765" i="6"/>
  <c r="Q765" i="6" s="1"/>
  <c r="P1679" i="6"/>
  <c r="Q1679" i="6" s="1"/>
  <c r="P1864" i="6"/>
  <c r="Q1864" i="6" s="1"/>
  <c r="P1841" i="6"/>
  <c r="Q1841" i="6" s="1"/>
  <c r="P268" i="6"/>
  <c r="Q268" i="6" s="1"/>
  <c r="P206" i="6"/>
  <c r="Q206" i="6" s="1"/>
  <c r="P696" i="6"/>
  <c r="Q696" i="6" s="1"/>
  <c r="P951" i="6"/>
  <c r="Q951" i="6" s="1"/>
  <c r="P808" i="6"/>
  <c r="Q808" i="6" s="1"/>
  <c r="P8" i="6"/>
  <c r="Q8" i="6" s="1"/>
  <c r="P1986" i="6"/>
  <c r="Q1986" i="6" s="1"/>
  <c r="G1476" i="6"/>
  <c r="J1476" i="6" s="1"/>
  <c r="P1612" i="6"/>
  <c r="Q1612" i="6" s="1"/>
  <c r="P1697" i="6"/>
  <c r="Q1697" i="6" s="1"/>
  <c r="P120" i="6"/>
  <c r="Q120" i="6" s="1"/>
  <c r="P1187" i="6"/>
  <c r="Q1187" i="6" s="1"/>
  <c r="P536" i="6"/>
  <c r="Q536" i="6" s="1"/>
  <c r="P209" i="6"/>
  <c r="Q209" i="6" s="1"/>
  <c r="P530" i="6"/>
  <c r="Q530" i="6" s="1"/>
  <c r="P824" i="6"/>
  <c r="Q824" i="6" s="1"/>
  <c r="P723" i="6"/>
  <c r="Q723" i="6" s="1"/>
  <c r="G1440" i="6"/>
  <c r="J1440" i="6" s="1"/>
  <c r="P1463" i="6"/>
  <c r="Q1463" i="6" s="1"/>
  <c r="G1537" i="6"/>
  <c r="J1537" i="6" s="1"/>
  <c r="P1658" i="6"/>
  <c r="Q1658" i="6" s="1"/>
  <c r="G1924" i="6"/>
  <c r="J1924" i="6" s="1"/>
  <c r="G1680" i="6"/>
  <c r="J1680" i="6" s="1"/>
  <c r="P1880" i="6"/>
  <c r="Q1880" i="6" s="1"/>
  <c r="G1708" i="6"/>
  <c r="J1708" i="6" s="1"/>
  <c r="P471" i="6"/>
  <c r="Q471" i="6" s="1"/>
  <c r="P187" i="6"/>
  <c r="Q187" i="6" s="1"/>
  <c r="P832" i="6"/>
  <c r="Q832" i="6" s="1"/>
  <c r="P860" i="6"/>
  <c r="Q860" i="6" s="1"/>
  <c r="P1319" i="6"/>
  <c r="Q1319" i="6" s="1"/>
  <c r="P1535" i="6"/>
  <c r="Q1535" i="6" s="1"/>
  <c r="P1525" i="6"/>
  <c r="Q1525" i="6" s="1"/>
  <c r="P1859" i="6"/>
  <c r="Q1859" i="6" s="1"/>
  <c r="G1899" i="6"/>
  <c r="J1899" i="6" s="1"/>
  <c r="P479" i="6"/>
  <c r="Q479" i="6" s="1"/>
  <c r="P65" i="6"/>
  <c r="Q65" i="6" s="1"/>
  <c r="P95" i="6"/>
  <c r="Q95" i="6" s="1"/>
  <c r="P1120" i="6"/>
  <c r="Q1120" i="6" s="1"/>
  <c r="P42" i="6"/>
  <c r="Q42" i="6" s="1"/>
  <c r="P1107" i="6"/>
  <c r="Q1107" i="6" s="1"/>
  <c r="P1900" i="6"/>
  <c r="Q1900" i="6" s="1"/>
  <c r="G2031" i="6"/>
  <c r="J2031" i="6" s="1"/>
  <c r="G1931" i="6"/>
  <c r="J1931" i="6" s="1"/>
  <c r="G1936" i="6"/>
  <c r="J1936" i="6" s="1"/>
  <c r="G1805" i="6"/>
  <c r="J1805" i="6" s="1"/>
  <c r="P756" i="6"/>
  <c r="Q756" i="6" s="1"/>
  <c r="P957" i="6"/>
  <c r="Q957" i="6" s="1"/>
  <c r="P976" i="6"/>
  <c r="Q976" i="6" s="1"/>
  <c r="P112" i="6"/>
  <c r="Q112" i="6" s="1"/>
  <c r="P448" i="6"/>
  <c r="Q448" i="6" s="1"/>
  <c r="P541" i="6"/>
  <c r="Q541" i="6" s="1"/>
  <c r="P200" i="6"/>
  <c r="Q200" i="6" s="1"/>
  <c r="P122" i="6"/>
  <c r="Q122" i="6" s="1"/>
  <c r="P1402" i="6"/>
  <c r="Q1402" i="6" s="1"/>
  <c r="P1487" i="6"/>
  <c r="Q1487" i="6" s="1"/>
  <c r="P1804" i="6"/>
  <c r="Q1804" i="6" s="1"/>
  <c r="G1887" i="6"/>
  <c r="J1887" i="6" s="1"/>
  <c r="P1202" i="6"/>
  <c r="Q1202" i="6" s="1"/>
  <c r="P899" i="6"/>
  <c r="Q899" i="6" s="1"/>
  <c r="P649" i="6"/>
  <c r="Q649" i="6" s="1"/>
  <c r="G1415" i="6"/>
  <c r="J1415" i="6" s="1"/>
  <c r="P1350" i="6"/>
  <c r="Q1350" i="6" s="1"/>
  <c r="G1812" i="6"/>
  <c r="J1812" i="6" s="1"/>
  <c r="P1392" i="6"/>
  <c r="Q1392" i="6" s="1"/>
  <c r="G1952" i="6"/>
  <c r="J1952" i="6" s="1"/>
  <c r="P1955" i="6"/>
  <c r="Q1955" i="6" s="1"/>
  <c r="P168" i="6"/>
  <c r="Q168" i="6" s="1"/>
  <c r="P159" i="6"/>
  <c r="Q159" i="6" s="1"/>
  <c r="P121" i="6"/>
  <c r="Q121" i="6" s="1"/>
  <c r="P1028" i="6"/>
  <c r="Q1028" i="6" s="1"/>
  <c r="P913" i="6"/>
  <c r="Q913" i="6" s="1"/>
  <c r="P979" i="6"/>
  <c r="Q979" i="6" s="1"/>
  <c r="P133" i="6"/>
  <c r="Q133" i="6" s="1"/>
  <c r="P1504" i="6"/>
  <c r="Q1504" i="6" s="1"/>
  <c r="G1740" i="6"/>
  <c r="J1740" i="6" s="1"/>
  <c r="P1868" i="6"/>
  <c r="Q1868" i="6" s="1"/>
  <c r="G1631" i="6"/>
  <c r="J1631" i="6" s="1"/>
  <c r="P1730" i="6"/>
  <c r="Q1730" i="6" s="1"/>
  <c r="P1632" i="6"/>
  <c r="Q1632" i="6" s="1"/>
  <c r="G1704" i="6"/>
  <c r="J1704" i="6" s="1"/>
  <c r="P342" i="6"/>
  <c r="Q342" i="6" s="1"/>
  <c r="P292" i="6"/>
  <c r="Q292" i="6" s="1"/>
  <c r="P1133" i="6"/>
  <c r="Q1133" i="6" s="1"/>
  <c r="P1056" i="6"/>
  <c r="Q1056" i="6" s="1"/>
  <c r="P718" i="6"/>
  <c r="Q718" i="6" s="1"/>
  <c r="P113" i="6"/>
  <c r="Q113" i="6" s="1"/>
  <c r="P344" i="6"/>
  <c r="Q344" i="6" s="1"/>
  <c r="P1079" i="6"/>
  <c r="Q1079" i="6" s="1"/>
  <c r="P195" i="6"/>
  <c r="Q195" i="6" s="1"/>
  <c r="P390" i="6"/>
  <c r="Q390" i="6" s="1"/>
  <c r="P822" i="6"/>
  <c r="Q822" i="6" s="1"/>
  <c r="P351" i="6"/>
  <c r="Q351" i="6" s="1"/>
  <c r="P331" i="6"/>
  <c r="Q331" i="6" s="1"/>
  <c r="P313" i="6"/>
  <c r="Q313" i="6" s="1"/>
  <c r="P270" i="6"/>
  <c r="Q270" i="6" s="1"/>
  <c r="P1112" i="6"/>
  <c r="Q1112" i="6" s="1"/>
  <c r="P563" i="6"/>
  <c r="Q563" i="6" s="1"/>
  <c r="G1242" i="6"/>
  <c r="J1242" i="6" s="1"/>
  <c r="G1979" i="6"/>
  <c r="J1979" i="6" s="1"/>
  <c r="P1258" i="6"/>
  <c r="Q1258" i="6" s="1"/>
  <c r="G1465" i="6"/>
  <c r="J1465" i="6" s="1"/>
  <c r="P1625" i="6"/>
  <c r="Q1625" i="6" s="1"/>
  <c r="G1451" i="6"/>
  <c r="J1451" i="6" s="1"/>
  <c r="P545" i="6"/>
  <c r="Q545" i="6" s="1"/>
  <c r="P1070" i="6"/>
  <c r="Q1070" i="6" s="1"/>
  <c r="P813" i="6"/>
  <c r="Q813" i="6" s="1"/>
  <c r="P1063" i="6"/>
  <c r="Q1063" i="6" s="1"/>
  <c r="P1210" i="6"/>
  <c r="Q1210" i="6" s="1"/>
  <c r="P850" i="6"/>
  <c r="Q850" i="6" s="1"/>
  <c r="P1203" i="6"/>
  <c r="Q1203" i="6" s="1"/>
  <c r="P56" i="6"/>
  <c r="Q56" i="6" s="1"/>
  <c r="P1660" i="6"/>
  <c r="Q1660" i="6" s="1"/>
  <c r="P1696" i="6"/>
  <c r="Q1696" i="6" s="1"/>
  <c r="P1768" i="6"/>
  <c r="Q1768" i="6" s="1"/>
  <c r="G1905" i="6"/>
  <c r="J1905" i="6" s="1"/>
  <c r="G1984" i="6"/>
  <c r="J1984" i="6" s="1"/>
  <c r="G1343" i="6"/>
  <c r="J1343" i="6" s="1"/>
  <c r="P689" i="6"/>
  <c r="Q689" i="6" s="1"/>
  <c r="P257" i="6"/>
  <c r="Q257" i="6" s="1"/>
  <c r="P362" i="6"/>
  <c r="Q362" i="6" s="1"/>
  <c r="P987" i="6"/>
  <c r="Q987" i="6" s="1"/>
  <c r="P654" i="6"/>
  <c r="Q654" i="6" s="1"/>
  <c r="P733" i="6"/>
  <c r="Q733" i="6" s="1"/>
  <c r="G1464" i="6"/>
  <c r="J1464" i="6" s="1"/>
  <c r="P1912" i="6"/>
  <c r="Q1912" i="6" s="1"/>
  <c r="P2020" i="6"/>
  <c r="Q2020" i="6" s="1"/>
  <c r="G2006" i="6"/>
  <c r="J2006" i="6" s="1"/>
  <c r="P600" i="6"/>
  <c r="Q600" i="6" s="1"/>
  <c r="P766" i="6"/>
  <c r="Q766" i="6" s="1"/>
  <c r="P817" i="6"/>
  <c r="Q817" i="6" s="1"/>
  <c r="G1235" i="6"/>
  <c r="J1235" i="6" s="1"/>
  <c r="G1523" i="6"/>
  <c r="J1523" i="6" s="1"/>
  <c r="P1913" i="6"/>
  <c r="Q1913" i="6" s="1"/>
  <c r="P1222" i="6"/>
  <c r="Q1222" i="6" s="1"/>
  <c r="P1840" i="6"/>
  <c r="Q1840" i="6" s="1"/>
  <c r="G1500" i="6"/>
  <c r="J1500" i="6" s="1"/>
  <c r="U542" i="6"/>
  <c r="U1815" i="6"/>
  <c r="U1636" i="6"/>
  <c r="U159" i="6"/>
  <c r="U1949" i="6"/>
  <c r="U1205" i="6"/>
  <c r="U1384" i="6"/>
  <c r="U1091" i="6"/>
  <c r="U1959" i="6"/>
  <c r="U1090" i="6"/>
  <c r="U1971" i="6"/>
  <c r="U1485" i="6"/>
  <c r="U7" i="6"/>
  <c r="U1829" i="6"/>
  <c r="U1916" i="6"/>
  <c r="U832" i="6"/>
  <c r="U1928" i="6"/>
  <c r="U1516" i="6"/>
  <c r="U1853" i="6"/>
  <c r="U1863" i="6"/>
  <c r="U158" i="6"/>
  <c r="U1875" i="6"/>
  <c r="U1980" i="6"/>
  <c r="U1659" i="6"/>
  <c r="U1613" i="6"/>
  <c r="U731" i="6"/>
  <c r="U1700" i="6"/>
  <c r="U1452" i="6"/>
  <c r="U1779" i="6"/>
  <c r="U1198" i="6"/>
  <c r="U2028" i="6"/>
  <c r="U1981" i="6"/>
  <c r="U1791" i="6"/>
  <c r="U1580" i="6"/>
  <c r="U1612" i="6"/>
  <c r="U973" i="6"/>
  <c r="U2012" i="6"/>
  <c r="U136" i="6"/>
  <c r="U1517" i="6"/>
  <c r="U6" i="6"/>
  <c r="U1635" i="6"/>
  <c r="U1803" i="6"/>
  <c r="U1286" i="6"/>
  <c r="U1349" i="6"/>
  <c r="U974" i="6"/>
  <c r="U2024" i="6"/>
  <c r="U148" i="6"/>
  <c r="J1089" i="6"/>
  <c r="J537" i="6"/>
  <c r="J1057" i="6"/>
  <c r="J372" i="6"/>
  <c r="J21" i="6"/>
  <c r="J309" i="6"/>
  <c r="J592" i="6"/>
  <c r="J942" i="6"/>
  <c r="J337" i="6"/>
  <c r="J737" i="6"/>
  <c r="J954" i="6"/>
  <c r="J901" i="6"/>
  <c r="J82" i="6"/>
  <c r="J1016" i="6"/>
  <c r="J573" i="6"/>
  <c r="J202" i="6"/>
  <c r="J933" i="6"/>
  <c r="J58" i="6"/>
  <c r="J1075" i="6"/>
  <c r="J1002" i="6"/>
  <c r="J420" i="6"/>
  <c r="J304" i="6"/>
  <c r="J138" i="6"/>
  <c r="J873" i="6"/>
  <c r="J1054" i="6"/>
  <c r="J1198" i="6"/>
  <c r="J1100" i="6"/>
  <c r="J201" i="6"/>
  <c r="J561" i="6"/>
  <c r="J553" i="6"/>
  <c r="J705" i="6"/>
  <c r="J948" i="6"/>
  <c r="J136" i="6"/>
  <c r="J1055" i="6"/>
  <c r="J280" i="6"/>
  <c r="J604" i="6"/>
  <c r="J316" i="6"/>
  <c r="J460" i="6"/>
  <c r="J1098" i="6"/>
  <c r="J892" i="6"/>
  <c r="J172" i="6"/>
  <c r="J916" i="6"/>
  <c r="J628" i="6"/>
  <c r="J1033" i="6"/>
  <c r="J481" i="6"/>
  <c r="J685" i="6"/>
  <c r="J862" i="6"/>
  <c r="J654" i="6"/>
  <c r="J1045" i="6"/>
  <c r="J213" i="6"/>
  <c r="J918" i="6"/>
  <c r="J1077" i="6"/>
  <c r="J25" i="6"/>
  <c r="J730" i="6"/>
  <c r="J421" i="6"/>
  <c r="J486" i="6"/>
  <c r="J458" i="6"/>
  <c r="J927" i="6"/>
  <c r="J310" i="6"/>
  <c r="J883" i="6"/>
  <c r="J911" i="6"/>
  <c r="J1082" i="6"/>
  <c r="J492" i="6"/>
  <c r="J710" i="6"/>
  <c r="J1097" i="6"/>
  <c r="J706" i="6"/>
  <c r="J585" i="6"/>
  <c r="J913" i="6"/>
  <c r="J516" i="6"/>
  <c r="J444" i="6"/>
  <c r="J1015" i="6"/>
  <c r="J1066" i="6"/>
  <c r="J714" i="6"/>
  <c r="J163" i="6"/>
  <c r="J510" i="6"/>
  <c r="J1019" i="6"/>
  <c r="J992" i="6"/>
  <c r="J1099" i="6"/>
  <c r="J945" i="6"/>
  <c r="J85" i="6"/>
  <c r="J1094" i="6"/>
  <c r="J947" i="6"/>
  <c r="J912" i="6"/>
  <c r="J560" i="6"/>
  <c r="J478" i="6"/>
  <c r="J452" i="6"/>
  <c r="J887" i="6"/>
  <c r="J1086" i="6"/>
  <c r="J704" i="6"/>
  <c r="J1064" i="6"/>
  <c r="J769" i="6"/>
  <c r="J1096" i="6"/>
  <c r="J1133" i="6"/>
  <c r="J767" i="6"/>
  <c r="J666" i="6"/>
  <c r="J848" i="6"/>
  <c r="J681" i="6"/>
  <c r="J732" i="6"/>
  <c r="J469" i="6"/>
  <c r="J334" i="6"/>
  <c r="J748" i="6"/>
  <c r="J744" i="6"/>
  <c r="J660" i="6"/>
  <c r="J923" i="6"/>
  <c r="J501" i="6"/>
  <c r="J669" i="6"/>
  <c r="J897" i="6"/>
  <c r="J464" i="6"/>
  <c r="J170" i="6"/>
  <c r="J480" i="6"/>
  <c r="J876" i="6"/>
  <c r="J668" i="6"/>
  <c r="J454" i="6"/>
  <c r="J369" i="6"/>
  <c r="J712" i="6"/>
  <c r="J513" i="6"/>
  <c r="J956" i="6"/>
  <c r="J598" i="6"/>
  <c r="J823" i="6"/>
  <c r="J674" i="6"/>
  <c r="J424" i="6"/>
  <c r="J657" i="6"/>
  <c r="J967" i="6"/>
  <c r="J1000" i="6"/>
  <c r="J1058" i="6"/>
  <c r="J865" i="6"/>
  <c r="J378" i="6"/>
  <c r="J442" i="6"/>
  <c r="J839" i="6"/>
  <c r="J867" i="6"/>
  <c r="J811" i="6"/>
  <c r="J844" i="6"/>
  <c r="J586" i="6"/>
  <c r="J864" i="6"/>
  <c r="J700" i="6"/>
  <c r="J373" i="6"/>
  <c r="J955" i="6"/>
  <c r="J412" i="6"/>
  <c r="J154" i="6"/>
  <c r="J298" i="6"/>
  <c r="J1048" i="6"/>
  <c r="J658" i="6"/>
  <c r="J645" i="6"/>
  <c r="J988" i="6"/>
  <c r="J357" i="6"/>
  <c r="J1046" i="6"/>
  <c r="J1017" i="6"/>
  <c r="J1087" i="6"/>
  <c r="J61" i="6"/>
  <c r="J1044" i="6"/>
  <c r="J208" i="6"/>
  <c r="J498" i="6"/>
  <c r="J740" i="6"/>
  <c r="J670" i="6"/>
  <c r="J453" i="6"/>
  <c r="J994" i="6"/>
  <c r="J801" i="6"/>
  <c r="J957" i="6"/>
  <c r="J408" i="6"/>
  <c r="J840" i="6"/>
  <c r="J306" i="6"/>
  <c r="J678" i="6"/>
  <c r="J456" i="6"/>
  <c r="J1051" i="6"/>
  <c r="J630" i="6"/>
  <c r="J885" i="6"/>
  <c r="J882" i="6"/>
  <c r="J1029" i="6"/>
  <c r="J682" i="6"/>
  <c r="J277" i="6"/>
  <c r="J881" i="6"/>
  <c r="J385" i="6"/>
  <c r="J1060" i="6"/>
  <c r="J826" i="6"/>
  <c r="J1018" i="6"/>
  <c r="J409" i="6"/>
  <c r="J949" i="6"/>
  <c r="J225" i="6"/>
  <c r="J314" i="6"/>
  <c r="J976" i="6"/>
  <c r="J939" i="6"/>
  <c r="J450" i="6"/>
  <c r="J426" i="6"/>
  <c r="J721" i="6"/>
  <c r="J333" i="6"/>
  <c r="J1078" i="6"/>
  <c r="J297" i="6"/>
  <c r="J768" i="6"/>
  <c r="J921" i="6"/>
  <c r="J429" i="6"/>
  <c r="J963" i="6"/>
  <c r="J206" i="6"/>
  <c r="J969" i="6"/>
  <c r="J891" i="6"/>
  <c r="J262" i="6"/>
  <c r="J282" i="6"/>
  <c r="J828" i="6"/>
  <c r="J69" i="6"/>
  <c r="J1014" i="6"/>
  <c r="J639" i="6"/>
  <c r="J205" i="6"/>
  <c r="J850" i="6"/>
  <c r="J646" i="6"/>
  <c r="J489" i="6"/>
  <c r="J688" i="6"/>
  <c r="J112" i="6"/>
  <c r="J348" i="6"/>
  <c r="J57" i="6"/>
  <c r="J265" i="6"/>
  <c r="J256" i="6"/>
  <c r="J814" i="6"/>
  <c r="J596" i="6"/>
  <c r="J906" i="6"/>
  <c r="J738" i="6"/>
  <c r="J1080" i="6"/>
  <c r="J526" i="6"/>
  <c r="J884" i="6"/>
  <c r="J978" i="6"/>
  <c r="J1006" i="6"/>
  <c r="J974" i="6"/>
  <c r="J875" i="6"/>
  <c r="J1101" i="6"/>
  <c r="J673" i="6"/>
  <c r="J121" i="6"/>
  <c r="J986" i="6"/>
  <c r="J601" i="6"/>
  <c r="J1068" i="6"/>
  <c r="J1028" i="6"/>
  <c r="J613" i="6"/>
  <c r="J853" i="6"/>
  <c r="J1039" i="6"/>
  <c r="J1032" i="6"/>
  <c r="J270" i="6"/>
  <c r="J600" i="6"/>
  <c r="J825" i="6"/>
  <c r="J1050" i="6"/>
  <c r="J594" i="6"/>
  <c r="J889" i="6"/>
  <c r="J822" i="6"/>
  <c r="J810" i="6"/>
  <c r="J951" i="6"/>
  <c r="J793" i="6"/>
  <c r="J943" i="6"/>
  <c r="J574" i="6"/>
  <c r="J1027" i="6"/>
  <c r="J234" i="6"/>
  <c r="J354" i="6"/>
  <c r="J1036" i="6"/>
  <c r="J779" i="6"/>
  <c r="J757" i="6"/>
  <c r="J1038" i="6"/>
  <c r="J851" i="6"/>
  <c r="J212" i="6"/>
  <c r="J708" i="6"/>
  <c r="J807" i="6"/>
  <c r="J400" i="6"/>
  <c r="J366" i="6"/>
  <c r="J987" i="6"/>
  <c r="J249" i="6"/>
  <c r="J300" i="6"/>
  <c r="J349" i="6"/>
  <c r="J973" i="6"/>
  <c r="J286" i="6"/>
  <c r="J832" i="6"/>
  <c r="J999" i="6"/>
  <c r="J781" i="6"/>
  <c r="J838" i="6"/>
  <c r="J642" i="6"/>
  <c r="J544" i="6"/>
  <c r="J142" i="6"/>
  <c r="J345" i="6"/>
  <c r="J777" i="6"/>
  <c r="J846" i="6"/>
  <c r="J985" i="6"/>
  <c r="J625" i="6"/>
  <c r="J570" i="6"/>
  <c r="J529" i="6"/>
  <c r="J274" i="6"/>
  <c r="J762" i="6"/>
  <c r="J1022" i="6"/>
  <c r="J552" i="6"/>
  <c r="J931" i="6"/>
  <c r="J532" i="6"/>
  <c r="J562" i="6"/>
  <c r="J388" i="6"/>
  <c r="J920" i="6"/>
  <c r="J792" i="6"/>
  <c r="J843" i="6"/>
  <c r="J970" i="6"/>
  <c r="J1145" i="6"/>
  <c r="J1056" i="6"/>
  <c r="J776" i="6"/>
  <c r="J813" i="6"/>
  <c r="J130" i="6"/>
  <c r="J355" i="6"/>
  <c r="J1023" i="6"/>
  <c r="J312" i="6"/>
  <c r="J169" i="6"/>
  <c r="J1026" i="6"/>
  <c r="J350" i="6"/>
  <c r="J1092" i="6"/>
  <c r="J1126" i="6"/>
  <c r="J622" i="6"/>
  <c r="J958" i="6"/>
  <c r="J984" i="6"/>
  <c r="J834" i="6"/>
  <c r="J964" i="6"/>
  <c r="J877" i="6"/>
  <c r="J530" i="6"/>
  <c r="J229" i="6"/>
  <c r="J934" i="6"/>
  <c r="J900" i="6"/>
  <c r="J765" i="6"/>
  <c r="J328" i="6"/>
  <c r="J276" i="6"/>
  <c r="J852" i="6"/>
  <c r="J629" i="6"/>
  <c r="J1052" i="6"/>
  <c r="J1072" i="6"/>
  <c r="J1041" i="6"/>
  <c r="J975" i="6"/>
  <c r="J1168" i="6"/>
  <c r="J441" i="6"/>
  <c r="J894" i="6"/>
  <c r="J697" i="6"/>
  <c r="J1115" i="6"/>
  <c r="J145" i="6"/>
  <c r="J484" i="6"/>
  <c r="J196" i="6"/>
  <c r="J676" i="6"/>
  <c r="J733" i="6"/>
  <c r="J11" i="6"/>
  <c r="J1207" i="6"/>
  <c r="J336" i="6"/>
  <c r="J474" i="6"/>
  <c r="J438" i="6"/>
  <c r="J525" i="6"/>
  <c r="J837" i="6"/>
  <c r="J1132" i="6"/>
  <c r="J181" i="6"/>
  <c r="J742" i="6"/>
  <c r="J925" i="6"/>
  <c r="J556" i="6"/>
  <c r="J979" i="6"/>
  <c r="J93" i="6"/>
  <c r="J831" i="6"/>
  <c r="J258" i="6"/>
  <c r="J898" i="6"/>
  <c r="J330" i="6"/>
  <c r="J589" i="6"/>
  <c r="J1024" i="6"/>
  <c r="J94" i="6"/>
  <c r="J292" i="6"/>
  <c r="J325" i="6"/>
  <c r="J841" i="6"/>
  <c r="J886" i="6"/>
  <c r="J1069" i="6"/>
  <c r="J540" i="6"/>
  <c r="J381" i="6"/>
  <c r="J246" i="6"/>
  <c r="J244" i="6"/>
  <c r="J253" i="6"/>
  <c r="J1030" i="6"/>
  <c r="J264" i="6"/>
  <c r="J414" i="6"/>
  <c r="J624" i="6"/>
  <c r="J52" i="6"/>
  <c r="J358" i="6"/>
  <c r="J382" i="6"/>
  <c r="J1174" i="6"/>
  <c r="J874" i="6"/>
  <c r="J1091" i="6"/>
  <c r="J252" i="6"/>
  <c r="J417" i="6"/>
  <c r="J981" i="6"/>
  <c r="J649" i="6"/>
  <c r="J148" i="6"/>
  <c r="J392" i="6"/>
  <c r="J578" i="6"/>
  <c r="J313" i="6"/>
  <c r="J268" i="6"/>
  <c r="J786" i="6"/>
  <c r="J855" i="6"/>
  <c r="J1074" i="6"/>
  <c r="J1102" i="6"/>
  <c r="J1021" i="6"/>
  <c r="J1147" i="6"/>
  <c r="J922" i="6"/>
  <c r="J1020" i="6"/>
  <c r="J672" i="6"/>
  <c r="J634" i="6"/>
  <c r="J165" i="6"/>
  <c r="J612" i="6"/>
  <c r="J436" i="6"/>
  <c r="J158" i="6"/>
  <c r="J178" i="6"/>
  <c r="J410" i="6"/>
  <c r="J729" i="6"/>
  <c r="J216" i="6"/>
  <c r="J324" i="6"/>
  <c r="J411" i="6"/>
  <c r="J555" i="6"/>
  <c r="J361" i="6"/>
  <c r="J502" i="6"/>
  <c r="J910" i="6"/>
  <c r="J1116" i="6"/>
  <c r="J514" i="6"/>
  <c r="J1201" i="6"/>
  <c r="J180" i="6"/>
  <c r="J696" i="6"/>
  <c r="J433" i="6"/>
  <c r="J724" i="6"/>
  <c r="J820" i="6"/>
  <c r="J488" i="6"/>
  <c r="J806" i="6"/>
  <c r="J534" i="6"/>
  <c r="J477" i="6"/>
  <c r="J217" i="6"/>
  <c r="J772" i="6"/>
  <c r="J799" i="6"/>
  <c r="J829" i="6"/>
  <c r="J517" i="6"/>
  <c r="J576" i="6"/>
  <c r="J338" i="6"/>
  <c r="J422" i="6"/>
  <c r="J89" i="6"/>
  <c r="J661" i="6"/>
  <c r="J36" i="6"/>
  <c r="J504" i="6"/>
  <c r="J582" i="6"/>
  <c r="J577" i="6"/>
  <c r="J763" i="6"/>
  <c r="J1063" i="6"/>
  <c r="J648" i="6"/>
  <c r="J1008" i="6"/>
  <c r="J118" i="6"/>
  <c r="J332" i="6"/>
  <c r="J1084" i="6"/>
  <c r="J803" i="6"/>
  <c r="J880" i="6"/>
  <c r="J97" i="6"/>
  <c r="J1062" i="6"/>
  <c r="J996" i="6"/>
  <c r="J950" i="6"/>
  <c r="J524" i="6"/>
  <c r="J815" i="6"/>
  <c r="J228" i="6"/>
  <c r="J402" i="6"/>
  <c r="J465" i="6"/>
  <c r="J609" i="6"/>
  <c r="J771" i="6"/>
  <c r="J177" i="6"/>
  <c r="J753" i="6"/>
  <c r="J802" i="6"/>
  <c r="J835" i="6"/>
  <c r="J928" i="6"/>
  <c r="J1125" i="6"/>
  <c r="J546" i="6"/>
  <c r="J44" i="6"/>
  <c r="J664" i="6"/>
  <c r="J263" i="6"/>
  <c r="J919" i="6"/>
  <c r="J73" i="6"/>
  <c r="J390" i="6"/>
  <c r="J909" i="6"/>
  <c r="J690" i="6"/>
  <c r="J318" i="6"/>
  <c r="J907" i="6"/>
  <c r="J952" i="6"/>
  <c r="J812" i="6"/>
  <c r="J588" i="6"/>
  <c r="J406" i="6"/>
  <c r="J289" i="6"/>
  <c r="J1053" i="6"/>
  <c r="J76" i="6"/>
  <c r="J1081" i="6"/>
  <c r="J242" i="6"/>
  <c r="J989" i="6"/>
  <c r="J144" i="6"/>
  <c r="J549" i="6"/>
  <c r="J693" i="6"/>
  <c r="J798" i="6"/>
  <c r="J684" i="6"/>
  <c r="J756" i="6"/>
  <c r="J903" i="6"/>
  <c r="J109" i="6"/>
  <c r="J352" i="6"/>
  <c r="J805" i="6"/>
  <c r="J376" i="6"/>
  <c r="J1009" i="6"/>
  <c r="Z818" i="6"/>
  <c r="J1136" i="6"/>
  <c r="J468" i="6"/>
  <c r="J188" i="6"/>
  <c r="J33" i="6"/>
  <c r="J416" i="6"/>
  <c r="J861" i="6"/>
  <c r="J774" i="6"/>
  <c r="J550" i="6"/>
  <c r="J993" i="6"/>
  <c r="J597" i="6"/>
  <c r="J783" i="6"/>
  <c r="J930" i="6"/>
  <c r="J457" i="6"/>
  <c r="J490" i="6"/>
  <c r="J709" i="6"/>
  <c r="J250" i="6"/>
  <c r="J694" i="6"/>
  <c r="J288" i="6"/>
  <c r="J102" i="6"/>
  <c r="J1010" i="6"/>
  <c r="J445" i="6"/>
  <c r="J618" i="6"/>
  <c r="J804" i="6"/>
  <c r="J157" i="6"/>
  <c r="J784" i="6"/>
  <c r="J640" i="6"/>
  <c r="Z376" i="6"/>
  <c r="J231" i="6"/>
  <c r="J397" i="6"/>
  <c r="J520" i="6"/>
  <c r="J858" i="6"/>
  <c r="J394" i="6"/>
  <c r="J360" i="6"/>
  <c r="J321" i="6"/>
  <c r="J133" i="6"/>
  <c r="J1090" i="6"/>
  <c r="J924" i="6"/>
  <c r="J294" i="6"/>
  <c r="J522" i="6"/>
  <c r="J605" i="6"/>
  <c r="J156" i="6"/>
  <c r="J564" i="6"/>
  <c r="J606" i="6"/>
  <c r="J789" i="6"/>
  <c r="J936" i="6"/>
  <c r="J1042" i="6"/>
  <c r="J64" i="6"/>
  <c r="J106" i="6"/>
  <c r="J745" i="6"/>
  <c r="J808" i="6"/>
  <c r="J997" i="6"/>
  <c r="J30" i="6"/>
  <c r="J580" i="6"/>
  <c r="J1093" i="6"/>
  <c r="J538" i="6"/>
  <c r="J432" i="6"/>
  <c r="J1005" i="6"/>
  <c r="J983" i="6"/>
  <c r="J174" i="6"/>
  <c r="J273" i="6"/>
  <c r="J558" i="6"/>
  <c r="J720" i="6"/>
  <c r="J141" i="6"/>
  <c r="J210" i="6"/>
  <c r="J1011" i="6"/>
  <c r="J790" i="6"/>
  <c r="J817" i="6"/>
  <c r="J937" i="6"/>
  <c r="J496" i="6"/>
  <c r="J991" i="6"/>
  <c r="J88" i="6"/>
  <c r="J759" i="6"/>
  <c r="J819" i="6"/>
  <c r="J346" i="6"/>
  <c r="J232" i="6"/>
  <c r="J980" i="6"/>
  <c r="J462" i="6"/>
  <c r="J966" i="6"/>
  <c r="J995" i="6"/>
  <c r="J259" i="6"/>
  <c r="J1169" i="6"/>
  <c r="J1189" i="6"/>
  <c r="J220" i="6"/>
  <c r="J773" i="6"/>
  <c r="J105" i="6"/>
  <c r="J351" i="6"/>
  <c r="J687" i="6"/>
  <c r="J741" i="6"/>
  <c r="J795" i="6"/>
  <c r="J990" i="6"/>
  <c r="J718" i="6"/>
  <c r="J982" i="6"/>
  <c r="J1193" i="6"/>
  <c r="J1205" i="6"/>
  <c r="J821" i="6"/>
  <c r="J533" i="6"/>
  <c r="J545" i="6"/>
  <c r="J833" i="6"/>
  <c r="J845" i="6"/>
  <c r="J701" i="6"/>
  <c r="J557" i="6"/>
  <c r="J419" i="6"/>
  <c r="J707" i="6"/>
  <c r="J1195" i="6"/>
  <c r="J711" i="6"/>
  <c r="J267" i="6"/>
  <c r="J459" i="6"/>
  <c r="J171" i="6"/>
  <c r="J651" i="6"/>
  <c r="J603" i="6"/>
  <c r="J699" i="6"/>
  <c r="J747" i="6"/>
  <c r="J363" i="6"/>
  <c r="J219" i="6"/>
  <c r="J507" i="6"/>
  <c r="J655" i="6"/>
  <c r="J271" i="6"/>
  <c r="J751" i="6"/>
  <c r="J463" i="6"/>
  <c r="J559" i="6"/>
  <c r="J499" i="6"/>
  <c r="J67" i="6"/>
  <c r="J211" i="6"/>
  <c r="J451" i="6"/>
  <c r="J547" i="6"/>
  <c r="J595" i="6"/>
  <c r="J643" i="6"/>
  <c r="J739" i="6"/>
  <c r="J307" i="6"/>
  <c r="J115" i="6"/>
  <c r="J455" i="6"/>
  <c r="J551" i="6"/>
  <c r="J311" i="6"/>
  <c r="J599" i="6"/>
  <c r="J167" i="6"/>
  <c r="J647" i="6"/>
  <c r="U5" i="6"/>
  <c r="X5" i="6"/>
  <c r="J423" i="6"/>
  <c r="J519" i="6"/>
  <c r="J279" i="6"/>
  <c r="J663" i="6"/>
  <c r="J615" i="6"/>
  <c r="J607" i="6"/>
  <c r="J511" i="6"/>
  <c r="J367" i="6"/>
  <c r="J175" i="6"/>
  <c r="J223" i="6"/>
  <c r="J703" i="6"/>
  <c r="J127" i="6"/>
  <c r="J319" i="6"/>
  <c r="J415" i="6"/>
  <c r="J91" i="6"/>
  <c r="J375" i="6"/>
  <c r="J247" i="6"/>
  <c r="J439" i="6"/>
  <c r="J135" i="6"/>
  <c r="J327" i="6"/>
  <c r="J291" i="6"/>
  <c r="J63" i="6"/>
  <c r="J103" i="6"/>
  <c r="J1171" i="6"/>
  <c r="J583" i="6"/>
  <c r="J151" i="6"/>
  <c r="J475" i="6"/>
  <c r="J679" i="6"/>
  <c r="J727" i="6"/>
  <c r="J295" i="6"/>
  <c r="J535" i="6"/>
  <c r="J391" i="6"/>
  <c r="J435" i="6"/>
  <c r="J723" i="6"/>
  <c r="J339" i="6"/>
  <c r="J243" i="6"/>
  <c r="J147" i="6"/>
  <c r="J483" i="6"/>
  <c r="J531" i="6"/>
  <c r="J627" i="6"/>
  <c r="J383" i="6"/>
  <c r="J99" i="6"/>
  <c r="J671" i="6"/>
  <c r="J387" i="6"/>
  <c r="J675" i="6"/>
  <c r="J579" i="6"/>
  <c r="J527" i="6"/>
  <c r="J479" i="6"/>
  <c r="J239" i="6"/>
  <c r="J187" i="6"/>
  <c r="J235" i="6"/>
  <c r="J331" i="6"/>
  <c r="J51" i="6"/>
  <c r="J427" i="6"/>
  <c r="J379" i="6"/>
  <c r="J571" i="6"/>
  <c r="J139" i="6"/>
  <c r="J283" i="6"/>
  <c r="J619" i="6"/>
  <c r="J667" i="6"/>
  <c r="J523" i="6"/>
  <c r="J203" i="6"/>
  <c r="J27" i="6"/>
  <c r="J79" i="6"/>
  <c r="J491" i="6"/>
  <c r="J543" i="6"/>
  <c r="J591" i="6"/>
  <c r="J255" i="6"/>
  <c r="J207" i="6"/>
  <c r="J495" i="6"/>
  <c r="J399" i="6"/>
  <c r="J635" i="6"/>
  <c r="J731" i="6"/>
  <c r="AB5" i="6"/>
  <c r="J168" i="6"/>
  <c r="J446" i="6"/>
  <c r="J554" i="6"/>
  <c r="J734" i="6"/>
  <c r="J842" i="6"/>
  <c r="J626" i="6"/>
  <c r="J204" i="6"/>
  <c r="J590" i="6"/>
  <c r="J1049" i="6"/>
  <c r="J24" i="6"/>
  <c r="J1192" i="6"/>
  <c r="J977" i="6"/>
  <c r="J482" i="6"/>
  <c r="J1013" i="6"/>
  <c r="J60" i="6"/>
  <c r="J132" i="6"/>
  <c r="J662" i="6"/>
  <c r="J770" i="6"/>
  <c r="J914" i="6"/>
  <c r="J698" i="6"/>
  <c r="J566" i="6"/>
  <c r="J1079" i="6"/>
  <c r="J1007" i="6"/>
  <c r="J1043" i="6"/>
  <c r="J1141" i="6"/>
  <c r="J320" i="6"/>
  <c r="J284" i="6"/>
  <c r="J75" i="6"/>
  <c r="J248" i="6"/>
  <c r="J641" i="6"/>
  <c r="J929" i="6"/>
  <c r="J785" i="6"/>
  <c r="J1177" i="6"/>
  <c r="J461" i="6"/>
  <c r="J176" i="6"/>
  <c r="J111" i="6"/>
  <c r="J34" i="6"/>
  <c r="J356" i="6"/>
  <c r="J893" i="6"/>
  <c r="J749" i="6"/>
  <c r="J39" i="6"/>
  <c r="J677" i="6"/>
  <c r="J1135" i="6"/>
  <c r="J827" i="6"/>
  <c r="J836" i="6"/>
  <c r="J1117" i="6"/>
  <c r="J971" i="6"/>
  <c r="J1153" i="6"/>
  <c r="J162" i="6"/>
  <c r="J728" i="6"/>
  <c r="J764" i="6"/>
  <c r="J54" i="6"/>
  <c r="J620" i="6"/>
  <c r="J800" i="6"/>
  <c r="J49" i="6"/>
  <c r="J476" i="6"/>
  <c r="J126" i="6"/>
  <c r="J440" i="6"/>
  <c r="J656" i="6"/>
  <c r="J90" i="6"/>
  <c r="J245" i="6"/>
  <c r="J389" i="6"/>
  <c r="J638" i="6"/>
  <c r="J782" i="6"/>
  <c r="J494" i="6"/>
  <c r="J173" i="6"/>
  <c r="J854" i="6"/>
  <c r="J1025" i="6"/>
  <c r="J1138" i="6"/>
  <c r="J890" i="6"/>
  <c r="J926" i="6"/>
  <c r="J353" i="6"/>
  <c r="J1204" i="6"/>
  <c r="J108" i="6"/>
  <c r="J602" i="6"/>
  <c r="J72" i="6"/>
  <c r="J818" i="6"/>
  <c r="J317" i="6"/>
  <c r="J953" i="6"/>
  <c r="J746" i="6"/>
  <c r="J1061" i="6"/>
  <c r="J47" i="6"/>
  <c r="J824" i="6"/>
  <c r="J1210" i="6"/>
  <c r="J428" i="6"/>
  <c r="J860" i="6"/>
  <c r="J251" i="6"/>
  <c r="J644" i="6"/>
  <c r="J150" i="6"/>
  <c r="J788" i="6"/>
  <c r="J932" i="6"/>
  <c r="J1031" i="6"/>
  <c r="J959" i="6"/>
  <c r="J37" i="6"/>
  <c r="J716" i="6"/>
  <c r="J572" i="6"/>
  <c r="J233" i="6"/>
  <c r="J1067" i="6"/>
  <c r="J197" i="6"/>
  <c r="J179" i="6"/>
  <c r="J872" i="6"/>
  <c r="J323" i="6"/>
  <c r="J395" i="6"/>
  <c r="J1180" i="6"/>
  <c r="J186" i="6"/>
  <c r="J752" i="6"/>
  <c r="J680" i="6"/>
  <c r="J227" i="6"/>
  <c r="J512" i="6"/>
  <c r="J896" i="6"/>
  <c r="J908" i="6"/>
  <c r="J224" i="6"/>
  <c r="J15" i="6"/>
  <c r="J81" i="6"/>
  <c r="J1004" i="6"/>
  <c r="J368" i="6"/>
  <c r="J473" i="6"/>
  <c r="J287" i="6"/>
  <c r="J401" i="6"/>
  <c r="J500" i="6"/>
  <c r="J78" i="6"/>
  <c r="J1144" i="6"/>
  <c r="J114" i="6"/>
  <c r="J608" i="6"/>
  <c r="J215" i="6"/>
  <c r="J359" i="6"/>
  <c r="J377" i="6"/>
  <c r="J341" i="6"/>
  <c r="J305" i="6"/>
  <c r="J1123" i="6"/>
  <c r="J1124" i="6"/>
  <c r="J269" i="6"/>
  <c r="J161" i="6"/>
  <c r="J917" i="6"/>
  <c r="J1150" i="6"/>
  <c r="J941" i="6"/>
  <c r="J809" i="6"/>
  <c r="J290" i="6"/>
  <c r="J905" i="6"/>
  <c r="J539" i="6"/>
  <c r="J686" i="6"/>
  <c r="J153" i="6"/>
  <c r="J189" i="6"/>
  <c r="J791" i="6"/>
  <c r="J182" i="6"/>
  <c r="J683" i="6"/>
  <c r="J869" i="6"/>
  <c r="J437" i="6"/>
  <c r="J935" i="6"/>
  <c r="J1037" i="6"/>
  <c r="J506" i="6"/>
  <c r="J797" i="6"/>
  <c r="J863" i="6"/>
  <c r="J938" i="6"/>
  <c r="J87" i="6"/>
  <c r="J195" i="6"/>
  <c r="J9" i="6"/>
  <c r="J794" i="6"/>
  <c r="J329" i="6"/>
  <c r="J1183" i="6"/>
  <c r="J266" i="6"/>
  <c r="J614" i="6"/>
  <c r="J962" i="6"/>
  <c r="J13" i="6"/>
  <c r="J719" i="6"/>
  <c r="J1034" i="6"/>
  <c r="J998" i="6"/>
  <c r="J653" i="6"/>
  <c r="J725" i="6"/>
  <c r="J866" i="6"/>
  <c r="J470" i="6"/>
  <c r="J968" i="6"/>
  <c r="J293" i="6"/>
  <c r="J431" i="6"/>
  <c r="J1186" i="6"/>
  <c r="J218" i="6"/>
  <c r="J398" i="6"/>
  <c r="J1040" i="6"/>
  <c r="J965" i="6"/>
  <c r="J467" i="6"/>
  <c r="J123" i="6"/>
  <c r="J120" i="6"/>
  <c r="J542" i="6"/>
  <c r="J1070" i="6"/>
  <c r="J503" i="6"/>
  <c r="J689" i="6"/>
  <c r="J1109" i="6"/>
  <c r="J254" i="6"/>
  <c r="J611" i="6"/>
  <c r="J830" i="6"/>
  <c r="J296" i="6"/>
  <c r="J899" i="6"/>
  <c r="J326" i="6"/>
  <c r="J617" i="6"/>
  <c r="J902" i="6"/>
  <c r="J1073" i="6"/>
  <c r="J192" i="6"/>
  <c r="J758" i="6"/>
  <c r="J434" i="6"/>
  <c r="J650" i="6"/>
  <c r="J185" i="6"/>
  <c r="J581" i="6"/>
  <c r="J722" i="6"/>
  <c r="J509" i="6"/>
  <c r="J755" i="6"/>
  <c r="J221" i="6"/>
  <c r="J1111" i="6"/>
  <c r="J12" i="6"/>
  <c r="J443" i="6"/>
  <c r="J515" i="6"/>
  <c r="J380" i="6"/>
  <c r="J371" i="6"/>
  <c r="J299" i="6"/>
  <c r="J191" i="6"/>
  <c r="J407" i="6"/>
  <c r="J1121" i="6"/>
  <c r="J194" i="6"/>
  <c r="J302" i="6"/>
  <c r="J623" i="6"/>
  <c r="J374" i="6"/>
  <c r="J335" i="6"/>
  <c r="J1157" i="6"/>
  <c r="J587" i="6"/>
  <c r="J1159" i="6"/>
  <c r="J230" i="6"/>
  <c r="J272" i="6"/>
  <c r="J593" i="6"/>
  <c r="J200" i="6"/>
  <c r="J485" i="6"/>
  <c r="J236" i="6"/>
  <c r="J35" i="6"/>
  <c r="J1129" i="6"/>
  <c r="J308" i="6"/>
  <c r="J164" i="6"/>
  <c r="J413" i="6"/>
  <c r="J1156" i="6"/>
  <c r="J449" i="6"/>
  <c r="J1165" i="6"/>
  <c r="J521" i="6"/>
  <c r="J665" i="6"/>
  <c r="J119" i="6"/>
  <c r="J83" i="6"/>
  <c r="J1128" i="6"/>
  <c r="J315" i="6"/>
  <c r="J149" i="6"/>
  <c r="J140" i="6"/>
  <c r="J1104" i="6"/>
  <c r="J98" i="6"/>
  <c r="J134" i="6"/>
  <c r="J110" i="6"/>
  <c r="J104" i="6"/>
  <c r="J143" i="6"/>
  <c r="J14" i="6"/>
  <c r="J50" i="6"/>
  <c r="J86" i="6"/>
  <c r="J26" i="6"/>
  <c r="J146" i="6"/>
  <c r="J1108" i="6"/>
  <c r="J8" i="6"/>
  <c r="G5" i="6"/>
  <c r="J5" i="6" s="1"/>
  <c r="J41" i="6"/>
  <c r="J113" i="6"/>
  <c r="J1105" i="6"/>
  <c r="J152" i="6"/>
  <c r="J1173" i="6"/>
  <c r="J1161" i="6"/>
  <c r="J1197" i="6"/>
  <c r="J65" i="6"/>
  <c r="J77" i="6"/>
  <c r="J1209" i="6"/>
  <c r="J116" i="6"/>
  <c r="J1137" i="6"/>
  <c r="J23" i="6"/>
  <c r="J131" i="6"/>
  <c r="J59" i="6"/>
  <c r="J95" i="6"/>
  <c r="J128" i="6"/>
  <c r="J1188" i="6"/>
  <c r="J107" i="6"/>
  <c r="J1152" i="6"/>
  <c r="J71" i="6"/>
  <c r="J1113" i="6"/>
  <c r="J125" i="6"/>
  <c r="J1149" i="6"/>
  <c r="J17" i="6"/>
  <c r="J1185" i="6"/>
  <c r="J160" i="6"/>
  <c r="J238" i="6"/>
  <c r="J80" i="6"/>
  <c r="J780" i="6"/>
  <c r="J155" i="6"/>
  <c r="J1112" i="6"/>
  <c r="J257" i="6"/>
  <c r="J1172" i="6"/>
  <c r="J365" i="6"/>
  <c r="J183" i="6"/>
  <c r="J472" i="6"/>
  <c r="J633" i="6"/>
  <c r="J518" i="6"/>
  <c r="J28" i="6"/>
  <c r="J944" i="6"/>
  <c r="J849" i="6"/>
  <c r="J652" i="6"/>
  <c r="J1208" i="6"/>
  <c r="J74" i="6"/>
  <c r="J750" i="6"/>
  <c r="J567" i="6"/>
  <c r="J56" i="6"/>
  <c r="J568" i="6"/>
  <c r="J471" i="6"/>
  <c r="J404" i="6"/>
  <c r="J497" i="6"/>
  <c r="J62" i="6"/>
  <c r="J702" i="6"/>
  <c r="J386" i="6"/>
  <c r="J1065" i="6"/>
  <c r="J222" i="6"/>
  <c r="J40" i="6"/>
  <c r="J717" i="6"/>
  <c r="J193" i="6"/>
  <c r="J448" i="6"/>
  <c r="J856" i="6"/>
  <c r="J536" i="6"/>
  <c r="J584" i="6"/>
  <c r="J878" i="6"/>
  <c r="J575" i="6"/>
  <c r="J859" i="6"/>
  <c r="J199" i="6"/>
  <c r="J275" i="6"/>
  <c r="J100" i="6"/>
  <c r="J226" i="6"/>
  <c r="J403" i="6"/>
  <c r="J1120" i="6"/>
  <c r="J344" i="6"/>
  <c r="J621" i="6"/>
  <c r="J166" i="6"/>
  <c r="J281" i="6"/>
  <c r="J68" i="6"/>
  <c r="J122" i="6"/>
  <c r="J847" i="6"/>
  <c r="J868" i="6"/>
  <c r="J38" i="6"/>
  <c r="J632" i="6"/>
  <c r="J695" i="6"/>
  <c r="J241" i="6"/>
  <c r="J66" i="6"/>
  <c r="J42" i="6"/>
  <c r="J563" i="6"/>
  <c r="J209" i="6"/>
  <c r="J370" i="6"/>
  <c r="J393" i="6"/>
  <c r="J301" i="6"/>
  <c r="J743" i="6"/>
  <c r="J715" i="6"/>
  <c r="J726" i="6"/>
  <c r="J405" i="6"/>
  <c r="J10" i="6"/>
  <c r="J636" i="6"/>
  <c r="J129" i="6"/>
  <c r="J396" i="6"/>
  <c r="J761" i="6"/>
  <c r="J84" i="6"/>
  <c r="J362" i="6"/>
  <c r="J1184" i="6"/>
  <c r="J285" i="6"/>
  <c r="J430" i="6"/>
  <c r="J1012" i="6"/>
  <c r="J18" i="6"/>
  <c r="J347" i="6"/>
  <c r="K787" i="6" a="1"/>
  <c r="K1265" i="6" a="1"/>
  <c r="K1777" i="6" a="1"/>
  <c r="K92" i="6" a="1"/>
  <c r="K1703" i="6" a="1"/>
  <c r="K1317" i="6" a="1"/>
  <c r="K1273" i="6" a="1"/>
  <c r="K1341" i="6" a="1"/>
  <c r="K1551" i="6" a="1"/>
  <c r="K1680" i="6" a="1"/>
  <c r="K1320" i="6" a="1"/>
  <c r="K1785" i="6" a="1"/>
  <c r="K96" i="6" a="1"/>
  <c r="K1651" i="6" a="1"/>
  <c r="K1301" i="6" a="1"/>
  <c r="K1397" i="6" a="1"/>
  <c r="K1370" i="6" a="1"/>
  <c r="K1675" i="6" a="1"/>
  <c r="K1872" i="6" a="1"/>
  <c r="K1122" i="6" a="1"/>
  <c r="K1435" i="6" a="1"/>
  <c r="K1741" i="6" a="1"/>
  <c r="K1883" i="6" a="1"/>
  <c r="K1774" i="6" a="1"/>
  <c r="K1991" i="6" a="1"/>
  <c r="K1202" i="6" a="1"/>
  <c r="K1816" i="6" a="1"/>
  <c r="K2020" i="6" a="1"/>
  <c r="K1610" i="6" a="1"/>
  <c r="K736" i="6" a="1"/>
  <c r="K1946" i="6" a="1"/>
  <c r="K1518" i="6" a="1"/>
  <c r="K1814" i="6" a="1"/>
  <c r="K2019" i="6" a="1"/>
  <c r="K1667" i="6" a="1"/>
  <c r="K1452" i="6" a="1"/>
  <c r="K1995" i="6" a="1"/>
  <c r="K1323" i="6" a="1"/>
  <c r="K364" i="6" a="1"/>
  <c r="K1773" i="6" a="1"/>
  <c r="K548" i="6" a="1"/>
  <c r="K1258" i="6" a="1"/>
  <c r="K1968" i="6" a="1"/>
  <c r="K1446" i="6" a="1"/>
  <c r="K1907" i="6" a="1"/>
  <c r="K1742" i="6" a="1"/>
  <c r="K1960" i="6" a="1"/>
  <c r="K1901" i="6" a="1"/>
  <c r="K1533" i="6" a="1"/>
  <c r="K1932" i="6" a="1"/>
  <c r="K1720" i="6" a="1"/>
  <c r="K1256" i="6" a="1"/>
  <c r="K1564" i="6" a="1"/>
  <c r="K1417" i="6" a="1"/>
  <c r="K1928" i="6" a="1"/>
  <c r="K1643" i="6" a="1"/>
  <c r="K1716" i="6" a="1"/>
  <c r="K775" i="6" a="1"/>
  <c r="K1426" i="6" a="1"/>
  <c r="K1712" i="6" a="1"/>
  <c r="K1890" i="6" a="1"/>
  <c r="K1354" i="6" a="1"/>
  <c r="K384" i="6" a="1"/>
  <c r="K1926" i="6" a="1"/>
  <c r="K1857" i="6" a="1"/>
  <c r="K1453" i="6" a="1"/>
  <c r="K1730" i="6" a="1"/>
  <c r="K1966" i="6" a="1"/>
  <c r="K1818" i="6" a="1"/>
  <c r="K1558" i="6" a="1"/>
  <c r="K1382" i="6" a="1"/>
  <c r="K190" i="6" a="1"/>
  <c r="K1431" i="6" a="1"/>
  <c r="K1634" i="6" a="1"/>
  <c r="K1330" i="6" a="1"/>
  <c r="K561" i="6" a="1"/>
  <c r="K1058" i="6" a="1"/>
  <c r="K974" i="6" a="1"/>
  <c r="K852" i="6" a="1"/>
  <c r="K555" i="6" a="1"/>
  <c r="K102" i="6" a="1"/>
  <c r="K747" i="6" a="1"/>
  <c r="K495" i="6" a="1"/>
  <c r="K1031" i="6" a="1"/>
  <c r="K1109" i="6" a="1"/>
  <c r="K125" i="6" a="1"/>
  <c r="K488" i="6" a="1"/>
  <c r="K545" i="6" a="1"/>
  <c r="K245" i="6" a="1"/>
  <c r="K315" i="6" a="1"/>
  <c r="K306" i="6" a="1"/>
  <c r="K547" i="6" a="1"/>
  <c r="K1780" i="6" a="1"/>
  <c r="K444" i="6" a="1"/>
  <c r="K630" i="6" a="1"/>
  <c r="K349" i="6" a="1"/>
  <c r="K258" i="6" a="1"/>
  <c r="K952" i="6" a="1"/>
  <c r="K27" i="6" a="1"/>
  <c r="K254" i="6" a="1"/>
  <c r="K1184" i="6" a="1"/>
  <c r="K414" i="6" a="1"/>
  <c r="K494" i="6" a="1"/>
  <c r="K862" i="6" a="1"/>
  <c r="K645" i="6" a="1"/>
  <c r="K889" i="6" a="1"/>
  <c r="K898" i="6" a="1"/>
  <c r="K803" i="6" a="1"/>
  <c r="K64" i="6" a="1"/>
  <c r="K375" i="6" a="1"/>
  <c r="K356" i="6" a="1"/>
  <c r="K161" i="6" a="1"/>
  <c r="K485" i="6" a="1"/>
  <c r="K878" i="6" a="1"/>
  <c r="K2029" i="6" a="1"/>
  <c r="K1407" i="6" a="1"/>
  <c r="K1728" i="6" a="1"/>
  <c r="K1583" i="6" a="1"/>
  <c r="K1861" i="6" a="1"/>
  <c r="K1724" i="6" a="1"/>
  <c r="K1860" i="6" a="1"/>
  <c r="K1783" i="6" a="1"/>
  <c r="K1652" i="6" a="1"/>
  <c r="K1812" i="6" a="1"/>
  <c r="K1381" i="6" a="1"/>
  <c r="K1405" i="6" a="1"/>
  <c r="K1671" i="6" a="1"/>
  <c r="K1241" i="6" a="1"/>
  <c r="K1815" i="6" a="1"/>
  <c r="K1379" i="6" a="1"/>
  <c r="K1191" i="6" a="1"/>
  <c r="K1971" i="6" a="1"/>
  <c r="K1160" i="6" a="1"/>
  <c r="K1568" i="6" a="1"/>
  <c r="K1167" i="6" a="1"/>
  <c r="K1565" i="6" a="1"/>
  <c r="K1792" i="6" a="1"/>
  <c r="K1283" i="6" a="1"/>
  <c r="K1441" i="6" a="1"/>
  <c r="K631" i="6" a="1"/>
  <c r="K2033" i="6" a="1"/>
  <c r="K1840" i="6" a="1"/>
  <c r="K1525" i="6" a="1"/>
  <c r="K1421" i="6" a="1"/>
  <c r="K1249" i="6" a="1"/>
  <c r="K1103" i="6" a="1"/>
  <c r="K2025" i="6" a="1"/>
  <c r="K1578" i="6" a="1"/>
  <c r="K1843" i="6" a="1"/>
  <c r="K1196" i="6" a="1"/>
  <c r="K1912" i="6" a="1"/>
  <c r="K1607" i="6" a="1"/>
  <c r="K1316" i="6" a="1"/>
  <c r="K1529" i="6" a="1"/>
  <c r="K1679" i="6" a="1"/>
  <c r="K2027" i="6" a="1"/>
  <c r="K1245" i="6" a="1"/>
  <c r="K1836" i="6" a="1"/>
  <c r="K1543" i="6" a="1"/>
  <c r="K1642" i="6" a="1"/>
  <c r="K1571" i="6" a="1"/>
  <c r="K1228" i="6" a="1"/>
  <c r="K1876" i="6" a="1"/>
  <c r="K1498" i="6" a="1"/>
  <c r="K1411" i="6" a="1"/>
  <c r="K1676" i="6" a="1"/>
  <c r="K1722" i="6" a="1"/>
  <c r="K1215" i="6" a="1"/>
  <c r="K1726" i="6" a="1"/>
  <c r="K766" i="6" a="1"/>
  <c r="K1824" i="6" a="1"/>
  <c r="K1548" i="6" a="1"/>
  <c r="K610" i="6" a="1"/>
  <c r="K1875" i="6" a="1"/>
  <c r="K1917" i="6" a="1"/>
  <c r="K1199" i="6" a="1"/>
  <c r="K1929" i="6" a="1"/>
  <c r="K1296" i="6" a="1"/>
  <c r="K1507" i="6" a="1"/>
  <c r="K1770" i="6" a="1"/>
  <c r="K1918" i="6" a="1"/>
  <c r="K1247" i="6" a="1"/>
  <c r="K1577" i="6" a="1"/>
  <c r="K1352" i="6" a="1"/>
  <c r="K1331" i="6" a="1"/>
  <c r="K1838" i="6" a="1"/>
  <c r="K1771" i="6" a="1"/>
  <c r="K1809" i="6" a="1"/>
  <c r="K1278" i="6" a="1"/>
  <c r="K316" i="6" a="1"/>
  <c r="K586" i="6" a="1"/>
  <c r="K1028" i="6" a="1"/>
  <c r="K894" i="6" a="1"/>
  <c r="K820" i="6" a="1"/>
  <c r="K397" i="6" a="1"/>
  <c r="K559" i="6" a="1"/>
  <c r="K734" i="6" a="1"/>
  <c r="K179" i="6" a="1"/>
  <c r="K902" i="6" a="1"/>
  <c r="K155" i="6" a="1"/>
  <c r="K338" i="6" a="1"/>
  <c r="K363" i="6" a="1"/>
  <c r="K818" i="6" a="1"/>
  <c r="K1112" i="6" a="1"/>
  <c r="K969" i="6" a="1"/>
  <c r="K135" i="6" a="1"/>
  <c r="K1476" i="6" a="1"/>
  <c r="K1099" i="6" a="1"/>
  <c r="K1060" i="6" a="1"/>
  <c r="K544" i="6" a="1"/>
  <c r="K841" i="6" a="1"/>
  <c r="K457" i="6" a="1"/>
  <c r="K842" i="6" a="1"/>
  <c r="K509" i="6" a="1"/>
  <c r="K58" i="6" a="1"/>
  <c r="K696" i="6" a="1"/>
  <c r="K150" i="6" a="1"/>
  <c r="K421" i="6" a="1"/>
  <c r="K1044" i="6" a="1"/>
  <c r="K234" i="6" a="1"/>
  <c r="K886" i="6" a="1"/>
  <c r="K228" i="6" a="1"/>
  <c r="K538" i="6" a="1"/>
  <c r="K1171" i="6" a="1"/>
  <c r="K1117" i="6" a="1"/>
  <c r="K686" i="6" a="1"/>
  <c r="K449" i="6" a="1"/>
  <c r="K1120" i="6" a="1"/>
  <c r="K344" i="6" a="1"/>
  <c r="K35" i="6" a="1"/>
  <c r="K942" i="6" a="1"/>
  <c r="K923" i="6" a="1"/>
  <c r="K1014" i="6" a="1"/>
  <c r="K355" i="6" a="1"/>
  <c r="K1201" i="6" a="1"/>
  <c r="K618" i="6" a="1"/>
  <c r="K211" i="6" a="1"/>
  <c r="K204" i="6" a="1"/>
  <c r="K395" i="6" a="1"/>
  <c r="K758" i="6" a="1"/>
  <c r="K439" i="6" a="1"/>
  <c r="K1419" i="6" a="1"/>
  <c r="K1412" i="6" a="1"/>
  <c r="K1765" i="6" a="1"/>
  <c r="K1906" i="6" a="1"/>
  <c r="K1351" i="6" a="1"/>
  <c r="K1990" i="6" a="1"/>
  <c r="K1234" i="6" a="1"/>
  <c r="K1130" i="6" a="1"/>
  <c r="K1744" i="6" a="1"/>
  <c r="K1432" i="6" a="1"/>
  <c r="K1347" i="6" a="1"/>
  <c r="K1481" i="6" a="1"/>
  <c r="K1524" i="6" a="1"/>
  <c r="K1579" i="6" a="1"/>
  <c r="K1489" i="6" a="1"/>
  <c r="K1251" i="6" a="1"/>
  <c r="K1690" i="6" a="1"/>
  <c r="K1660" i="6" a="1"/>
  <c r="K1391" i="6" a="1"/>
  <c r="K1706" i="6" a="1"/>
  <c r="K1309" i="6" a="1"/>
  <c r="K1436" i="6" a="1"/>
  <c r="K888" i="6" a="1"/>
  <c r="K1585" i="6" a="1"/>
  <c r="K960" i="6" a="1"/>
  <c r="K1694" i="6" a="1"/>
  <c r="K1515" i="6" a="1"/>
  <c r="K1638" i="6" a="1"/>
  <c r="K1361" i="6" a="1"/>
  <c r="K1665" i="6" a="1"/>
  <c r="K1240" i="6" a="1"/>
  <c r="K1764" i="6" a="1"/>
  <c r="K1793" i="6" a="1"/>
  <c r="K1505" i="6" a="1"/>
  <c r="K1503" i="6" a="1"/>
  <c r="K1711" i="6" a="1"/>
  <c r="K1559" i="6" a="1"/>
  <c r="K1218" i="6" a="1"/>
  <c r="K1134" i="6" a="1"/>
  <c r="K1178" i="6" a="1"/>
  <c r="K1294" i="6" a="1"/>
  <c r="K1151" i="6" a="1"/>
  <c r="K1588" i="6" a="1"/>
  <c r="K32" i="6" a="1"/>
  <c r="K1373" i="6" a="1"/>
  <c r="K1868" i="6" a="1"/>
  <c r="K1944" i="6" a="1"/>
  <c r="K1260" i="6" a="1"/>
  <c r="K1360" i="6" a="1"/>
  <c r="K1581" i="6" a="1"/>
  <c r="K1974" i="6" a="1"/>
  <c r="K1403" i="6" a="1"/>
  <c r="K1349" i="6" a="1"/>
  <c r="K1474" i="6" a="1"/>
  <c r="K2012" i="6" a="1"/>
  <c r="K1819" i="6" a="1"/>
  <c r="K1576" i="6" a="1"/>
  <c r="K691" i="6" a="1"/>
  <c r="K1182" i="6" a="1"/>
  <c r="K1262" i="6" a="1"/>
  <c r="K1334" i="6" a="1"/>
  <c r="K1689" i="6" a="1"/>
  <c r="K1779" i="6" a="1"/>
  <c r="K1552" i="6" a="1"/>
  <c r="K1618" i="6" a="1"/>
  <c r="K1898" i="6" a="1"/>
  <c r="K342" i="6" a="1"/>
  <c r="K1304" i="6" a="1"/>
  <c r="K1873" i="6" a="1"/>
  <c r="K1884" i="6" a="1"/>
  <c r="K1246" i="6" a="1"/>
  <c r="K1759" i="6" a="1"/>
  <c r="K1410" i="6" a="1"/>
  <c r="K1596" i="6" a="1"/>
  <c r="K1494" i="6" a="1"/>
  <c r="K911" i="6" a="1"/>
  <c r="K994" i="6" a="1"/>
  <c r="K851" i="6" a="1"/>
  <c r="K556" i="6" a="1"/>
  <c r="K524" i="6" a="1"/>
  <c r="K580" i="6" a="1"/>
  <c r="K607" i="6" a="1"/>
  <c r="K75" i="6" a="1"/>
  <c r="K114" i="6" a="1"/>
  <c r="K623" i="6" a="1"/>
  <c r="K386" i="6" a="1"/>
  <c r="K263" i="6" a="1"/>
  <c r="K91" i="6" a="1"/>
  <c r="K368" i="6" a="1"/>
  <c r="K847" i="6" a="1"/>
  <c r="K970" i="6" a="1"/>
  <c r="K1141" i="6" a="1"/>
  <c r="K309" i="6" a="1"/>
  <c r="K744" i="6" a="1"/>
  <c r="K828" i="6" a="1"/>
  <c r="K813" i="6" a="1"/>
  <c r="K855" i="6" a="1"/>
  <c r="K1093" i="6" a="1"/>
  <c r="K620" i="6" a="1"/>
  <c r="K143" i="6" a="1"/>
  <c r="K657" i="6" a="1"/>
  <c r="K983" i="6" a="1"/>
  <c r="K1070" i="6" a="1"/>
  <c r="K945" i="6" a="1"/>
  <c r="K826" i="6" a="1"/>
  <c r="K142" i="6" a="1"/>
  <c r="K1074" i="6" a="1"/>
  <c r="K812" i="6" a="1"/>
  <c r="K220" i="6" a="1"/>
  <c r="K479" i="6" a="1"/>
  <c r="K890" i="6" a="1"/>
  <c r="K719" i="6" a="1"/>
  <c r="K41" i="6" a="1"/>
  <c r="K10" i="6" a="1"/>
  <c r="K151" i="6" a="1"/>
  <c r="K404" i="6" a="1"/>
  <c r="K948" i="6" a="1"/>
  <c r="K442" i="6" a="1"/>
  <c r="K673" i="6" a="1"/>
  <c r="K1072" i="6" a="1"/>
  <c r="K880" i="6" a="1"/>
  <c r="K106" i="6" a="1"/>
  <c r="K175" i="6" a="1"/>
  <c r="K929" i="6" a="1"/>
  <c r="K359" i="6" a="1"/>
  <c r="K1157" i="6" a="1"/>
  <c r="K1338" i="6" a="1"/>
  <c r="K214" i="6" a="1"/>
  <c r="K1493" i="6" a="1"/>
  <c r="K1778" i="6" a="1"/>
  <c r="K1707" i="6" a="1"/>
  <c r="K1953" i="6" a="1"/>
  <c r="K1285" i="6" a="1"/>
  <c r="K1949" i="6" a="1"/>
  <c r="K754" i="6" a="1"/>
  <c r="K1587" i="6" a="1"/>
  <c r="K340" i="6" a="1"/>
  <c r="K1547" i="6" a="1"/>
  <c r="K1300" i="6" a="1"/>
  <c r="K1541" i="6" a="1"/>
  <c r="K1606" i="6" a="1"/>
  <c r="K1424" i="6" a="1"/>
  <c r="K1605" i="6" a="1"/>
  <c r="K1369" i="6" a="1"/>
  <c r="K1312" i="6" a="1"/>
  <c r="K1593" i="6" a="1"/>
  <c r="K1418" i="6" a="1"/>
  <c r="K637" i="6" a="1"/>
  <c r="K1663" i="6" a="1"/>
  <c r="K1035" i="6" a="1"/>
  <c r="K1506" i="6" a="1"/>
  <c r="K1839" i="6" a="1"/>
  <c r="K1229" i="6" a="1"/>
  <c r="K137" i="6" a="1"/>
  <c r="K1668" i="6" a="1"/>
  <c r="K1520" i="6" a="1"/>
  <c r="K1519" i="6" a="1"/>
  <c r="K1488" i="6" a="1"/>
  <c r="K261" i="6" a="1"/>
  <c r="K1794" i="6" a="1"/>
  <c r="K1866" i="6" a="1"/>
  <c r="K1305" i="6" a="1"/>
  <c r="K1479" i="6" a="1"/>
  <c r="K1290" i="6" a="1"/>
  <c r="K1324" i="6" a="1"/>
  <c r="K1615" i="6" a="1"/>
  <c r="K1367" i="6" a="1"/>
  <c r="K1767" i="6" a="1"/>
  <c r="K1865" i="6" a="1"/>
  <c r="K1589" i="6" a="1"/>
  <c r="K1978" i="6" a="1"/>
  <c r="K1350" i="6" a="1"/>
  <c r="K2013" i="6" a="1"/>
  <c r="K1248" i="6" a="1"/>
  <c r="K1269" i="6" a="1"/>
  <c r="K1715" i="6" a="1"/>
  <c r="K1617" i="6" a="1"/>
  <c r="K1709" i="6" a="1"/>
  <c r="K1333" i="6" a="1"/>
  <c r="K1935" i="6" a="1"/>
  <c r="K1187" i="6" a="1"/>
  <c r="K1869" i="6" a="1"/>
  <c r="K1211" i="6" a="1"/>
  <c r="K117" i="6" a="1"/>
  <c r="K1954" i="6" a="1"/>
  <c r="K1497" i="6" a="1"/>
  <c r="K1284" i="6" a="1"/>
  <c r="K1795" i="6" a="1"/>
  <c r="K2023" i="6" a="1"/>
  <c r="K1746" i="6" a="1"/>
  <c r="K1286" i="6" a="1"/>
  <c r="K1864" i="6" a="1"/>
  <c r="K1536" i="6" a="1"/>
  <c r="K1467" i="6" a="1"/>
  <c r="K1958" i="6" a="1"/>
  <c r="K1401" i="6" a="1"/>
  <c r="K1371" i="6" a="1"/>
  <c r="K1920" i="6" a="1"/>
  <c r="K1649" i="6" a="1"/>
  <c r="K1521" i="6" a="1"/>
  <c r="K1170" i="6" a="1"/>
  <c r="K516" i="6" a="1"/>
  <c r="K1051" i="6" a="1"/>
  <c r="K300" i="6" a="1"/>
  <c r="K831" i="6" a="1"/>
  <c r="K753" i="6" a="1"/>
  <c r="K558" i="6" a="1"/>
  <c r="K415" i="6" a="1"/>
  <c r="K111" i="6" a="1"/>
  <c r="K1124" i="6" a="1"/>
  <c r="K593" i="6" a="1"/>
  <c r="K536" i="6" a="1"/>
  <c r="K1081" i="6" a="1"/>
  <c r="K535" i="6" a="1"/>
  <c r="K269" i="6" a="1"/>
  <c r="K405" i="6" a="1"/>
  <c r="K765" i="6" a="1"/>
  <c r="K126" i="6" a="1"/>
  <c r="K1016" i="6" a="1"/>
  <c r="K480" i="6" a="1"/>
  <c r="K688" i="6" a="1"/>
  <c r="K1092" i="6" a="1"/>
  <c r="K922" i="6" a="1"/>
  <c r="K991" i="6" a="1"/>
  <c r="K1138" i="6" a="1"/>
  <c r="K65" i="6" a="1"/>
  <c r="K740" i="6" a="1"/>
  <c r="K966" i="6" a="1"/>
  <c r="K1206" i="6" a="1"/>
  <c r="K887" i="6" a="1"/>
  <c r="K450" i="6" a="1"/>
  <c r="K274" i="6" a="1"/>
  <c r="K1020" i="6" a="1"/>
  <c r="K242" i="6" a="1"/>
  <c r="K718" i="6" a="1"/>
  <c r="K571" i="6" a="1"/>
  <c r="K317" i="6" a="1"/>
  <c r="K293" i="6" a="1"/>
  <c r="K77" i="6" a="1"/>
  <c r="K285" i="6" a="1"/>
  <c r="K132" i="6" a="1"/>
  <c r="K621" i="6" a="1"/>
  <c r="K892" i="6" a="1"/>
  <c r="K373" i="6" a="1"/>
  <c r="K1039" i="6" a="1"/>
  <c r="K837" i="6" a="1"/>
  <c r="K402" i="6" a="1"/>
  <c r="K432" i="6" a="1"/>
  <c r="K247" i="6" a="1"/>
  <c r="K893" i="6" a="1"/>
  <c r="K917" i="6" a="1"/>
  <c r="K1165" i="6" a="1"/>
  <c r="K1633" i="6" a="1"/>
  <c r="K1599" i="6" a="1"/>
  <c r="K1604" i="6" a="1"/>
  <c r="K1485" i="6" a="1"/>
  <c r="K22" i="6" a="1"/>
  <c r="K1437" i="6" a="1"/>
  <c r="K1181" i="6" a="1"/>
  <c r="K1696" i="6" a="1"/>
  <c r="K1428" i="6" a="1"/>
  <c r="K1254" i="6" a="1"/>
  <c r="K46" i="6" a="1"/>
  <c r="K1701" i="6" a="1"/>
  <c r="K1911" i="6" a="1"/>
  <c r="K1943" i="6" a="1"/>
  <c r="K940" i="6" a="1"/>
  <c r="K1817" i="6" a="1"/>
  <c r="K1775" i="6" a="1"/>
  <c r="K1223" i="6" a="1"/>
  <c r="K1387" i="6" a="1"/>
  <c r="K1562" i="6" a="1"/>
  <c r="K1825" i="6" a="1"/>
  <c r="K1749" i="6" a="1"/>
  <c r="K1491" i="6" a="1"/>
  <c r="K1666" i="6" a="1"/>
  <c r="K1881" i="6" a="1"/>
  <c r="K1797" i="6" a="1"/>
  <c r="K1961" i="6" a="1"/>
  <c r="K1416" i="6" a="1"/>
  <c r="K1708" i="6" a="1"/>
  <c r="K1580" i="6" a="1"/>
  <c r="K1688" i="6" a="1"/>
  <c r="K1572" i="6" a="1"/>
  <c r="K1692" i="6" a="1"/>
  <c r="K1994" i="6" a="1"/>
  <c r="K1833" i="6" a="1"/>
  <c r="K1630" i="6" a="1"/>
  <c r="K1718" i="6" a="1"/>
  <c r="K1612" i="6" a="1"/>
  <c r="K1308" i="6" a="1"/>
  <c r="K1830" i="6" a="1"/>
  <c r="K1420" i="6" a="1"/>
  <c r="K1637" i="6" a="1"/>
  <c r="K2005" i="6" a="1"/>
  <c r="K1393" i="6" a="1"/>
  <c r="K1655" i="6" a="1"/>
  <c r="K1683" i="6" a="1"/>
  <c r="K1880" i="6" a="1"/>
  <c r="K1239" i="6" a="1"/>
  <c r="K1673" i="6" a="1"/>
  <c r="K1423" i="6" a="1"/>
  <c r="K1231" i="6" a="1"/>
  <c r="K1951" i="6" a="1"/>
  <c r="K1400" i="6" a="1"/>
  <c r="K1250" i="6" a="1"/>
  <c r="K1852" i="6" a="1"/>
  <c r="K1828" i="6" a="1"/>
  <c r="K1936" i="6" a="1"/>
  <c r="K2004" i="6" a="1"/>
  <c r="K1657" i="6" a="1"/>
  <c r="K1948" i="6" a="1"/>
  <c r="K1279" i="6" a="1"/>
  <c r="K1609" i="6" a="1"/>
  <c r="K1806" i="6" a="1"/>
  <c r="K1784" i="6" a="1"/>
  <c r="K1870" i="6" a="1"/>
  <c r="K1772" i="6" a="1"/>
  <c r="K1763" i="6" a="1"/>
  <c r="K879" i="6" a="1"/>
  <c r="K1461" i="6" a="1"/>
  <c r="K1313" i="6" a="1"/>
  <c r="K1877" i="6" a="1"/>
  <c r="K1237" i="6" a="1"/>
  <c r="K1348" i="6" a="1"/>
  <c r="K1700" i="6" a="1"/>
  <c r="K1451" i="6" a="1"/>
  <c r="K478" i="6" a="1"/>
  <c r="K976" i="6" a="1"/>
  <c r="K570" i="6" a="1"/>
  <c r="K246" i="6" a="1"/>
  <c r="K907" i="6" a="1"/>
  <c r="K819" i="6" a="1"/>
  <c r="K295" i="6" a="1"/>
  <c r="K54" i="6" a="1"/>
  <c r="K869" i="6" a="1"/>
  <c r="K1128" i="6" a="1"/>
  <c r="K122" i="6" a="1"/>
  <c r="K416" i="6" a="1"/>
  <c r="K379" i="6" a="1"/>
  <c r="K13" i="6" a="1"/>
  <c r="K737" i="6" a="1"/>
  <c r="K1125" i="6" a="1"/>
  <c r="K341" i="6" a="1"/>
  <c r="K553" i="6" a="1"/>
  <c r="K865" i="6" a="1"/>
  <c r="K875" i="6" a="1"/>
  <c r="K629" i="6" a="1"/>
  <c r="K361" i="6" a="1"/>
  <c r="K990" i="6" a="1"/>
  <c r="K872" i="6" a="1"/>
  <c r="K1149" i="6" a="1"/>
  <c r="K884" i="6" a="1"/>
  <c r="K271" i="6" a="1"/>
  <c r="K592" i="6" a="1"/>
  <c r="K660" i="6" a="1"/>
  <c r="K69" i="6" a="1"/>
  <c r="K130" i="6" a="1"/>
  <c r="K502" i="6" a="1"/>
  <c r="K861" i="6" a="1"/>
  <c r="K267" i="6" a="1"/>
  <c r="K635" i="6" a="1"/>
  <c r="K37" i="6" a="1"/>
  <c r="K611" i="6" a="1"/>
  <c r="K17" i="6" a="1"/>
  <c r="K50" i="6" a="1"/>
  <c r="K353" i="6" a="1"/>
  <c r="K2008" i="6" a="1"/>
  <c r="K486" i="6" a="1"/>
  <c r="K208" i="6" a="1"/>
  <c r="K354" i="6" a="1"/>
  <c r="K1030" i="6" a="1"/>
  <c r="K73" i="6" a="1"/>
  <c r="K980" i="6" a="1"/>
  <c r="K435" i="6" a="1"/>
  <c r="K49" i="6" a="1"/>
  <c r="K1037" i="6" a="1"/>
  <c r="K113" i="6" a="1"/>
  <c r="K1981" i="6" a="1"/>
  <c r="K1686" i="6" a="1"/>
  <c r="K1295" i="6" a="1"/>
  <c r="K1457" i="6" a="1"/>
  <c r="K1526" i="6" a="1"/>
  <c r="K1647" i="6" a="1"/>
  <c r="K1322" i="6" a="1"/>
  <c r="K1297" i="6" a="1"/>
  <c r="K1342" i="6" a="1"/>
  <c r="K278" i="6" a="1"/>
  <c r="K43" i="6" a="1"/>
  <c r="K1729" i="6" a="1"/>
  <c r="K760" i="6" a="1"/>
  <c r="K1693" i="6" a="1"/>
  <c r="K1477" i="6" a="1"/>
  <c r="K1555" i="6" a="1"/>
  <c r="K1622" i="6" a="1"/>
  <c r="K1106" i="6" a="1"/>
  <c r="K778" i="6" a="1"/>
  <c r="K1681" i="6" a="1"/>
  <c r="K1227" i="6" a="1"/>
  <c r="K1670" i="6" a="1"/>
  <c r="K1975" i="6" a="1"/>
  <c r="K1534" i="6" a="1"/>
  <c r="K1810" i="6" a="1"/>
  <c r="K1566" i="6" a="1"/>
  <c r="K1790" i="6" a="1"/>
  <c r="K1502" i="6" a="1"/>
  <c r="K1887" i="6" a="1"/>
  <c r="K1448" i="6" a="1"/>
  <c r="K1478" i="6" a="1"/>
  <c r="K1083" i="6" a="1"/>
  <c r="K1510" i="6" a="1"/>
  <c r="K1225" i="6" a="1"/>
  <c r="K1964" i="6" a="1"/>
  <c r="K1913" i="6" a="1"/>
  <c r="K2018" i="6" a="1"/>
  <c r="K198" i="6" a="1"/>
  <c r="K1310" i="6" a="1"/>
  <c r="K1492" i="6" a="1"/>
  <c r="K1409" i="6" a="1"/>
  <c r="K1823" i="6" a="1"/>
  <c r="K1702" i="6" a="1"/>
  <c r="K1992" i="6" a="1"/>
  <c r="K1190" i="6" a="1"/>
  <c r="K1900" i="6" a="1"/>
  <c r="K7" i="6" a="1"/>
  <c r="K1274" i="6" a="1"/>
  <c r="K1110" i="6" a="1"/>
  <c r="K1685" i="6" a="1"/>
  <c r="K1695" i="6" a="1"/>
  <c r="K1808" i="6" a="1"/>
  <c r="K1345" i="6" a="1"/>
  <c r="K1755" i="6" a="1"/>
  <c r="K1927" i="6" a="1"/>
  <c r="K1959" i="6" a="1"/>
  <c r="K1984" i="6" a="1"/>
  <c r="K1956" i="6" a="1"/>
  <c r="K1983" i="6" a="1"/>
  <c r="K1059" i="6" a="1"/>
  <c r="K1623" i="6" a="1"/>
  <c r="K1738" i="6" a="1"/>
  <c r="K1743" i="6" a="1"/>
  <c r="K1856" i="6" a="1"/>
  <c r="K1999" i="6" a="1"/>
  <c r="K1166" i="6" a="1"/>
  <c r="K1319" i="6" a="1"/>
  <c r="K1909" i="6" a="1"/>
  <c r="K1282" i="6" a="1"/>
  <c r="K1380" i="6" a="1"/>
  <c r="K1807" i="6" a="1"/>
  <c r="K1965" i="6" a="1"/>
  <c r="K1544" i="6" a="1"/>
  <c r="K1969" i="6" a="1"/>
  <c r="K2006" i="6" a="1"/>
  <c r="K1133" i="6" a="1"/>
  <c r="K768" i="6" a="1"/>
  <c r="K562" i="6" a="1"/>
  <c r="K358" i="6" a="1"/>
  <c r="K76" i="6" a="1"/>
  <c r="K1169" i="6" a="1"/>
  <c r="K483" i="6" a="1"/>
  <c r="K90" i="6" a="1"/>
  <c r="K87" i="6" a="1"/>
  <c r="K104" i="6" a="1"/>
  <c r="K42" i="6" a="1"/>
  <c r="K1010" i="6" a="1"/>
  <c r="K399" i="6" a="1"/>
  <c r="K467" i="6" a="1"/>
  <c r="K927" i="6" a="1"/>
  <c r="K805" i="6" a="1"/>
  <c r="K791" i="6" a="1"/>
  <c r="K460" i="6" a="1"/>
  <c r="K864" i="6" a="1"/>
  <c r="K613" i="6" a="1"/>
  <c r="K697" i="6" a="1"/>
  <c r="K1116" i="6" a="1"/>
  <c r="K711" i="6" a="1"/>
  <c r="K608" i="6" a="1"/>
  <c r="K28" i="6" a="1"/>
  <c r="K779" i="6" a="1"/>
  <c r="K703" i="6" a="1"/>
  <c r="K573" i="6" a="1"/>
  <c r="K876" i="6" a="1"/>
  <c r="K112" i="6" a="1"/>
  <c r="K1126" i="6" a="1"/>
  <c r="K514" i="6" a="1"/>
  <c r="K490" i="6" a="1"/>
  <c r="K219" i="6" a="1"/>
  <c r="K626" i="6" a="1"/>
  <c r="K323" i="6" a="1"/>
  <c r="K192" i="6" a="1"/>
  <c r="K257" i="6" a="1"/>
  <c r="K1209" i="6" a="1"/>
  <c r="K572" i="6" a="1"/>
  <c r="K1972" i="6" a="1"/>
  <c r="K710" i="6" a="1"/>
  <c r="K408" i="6" a="1"/>
  <c r="K807" i="6" a="1"/>
  <c r="K1091" i="6" a="1"/>
  <c r="K588" i="6" a="1"/>
  <c r="K773" i="6" a="1"/>
  <c r="K383" i="6" a="1"/>
  <c r="K638" i="6" a="1"/>
  <c r="K794" i="6" a="1"/>
  <c r="K1185" i="6" a="1"/>
  <c r="K1945" i="6" a="1"/>
  <c r="K1468" i="6" a="1"/>
  <c r="K1787" i="6" a="1"/>
  <c r="K1449" i="6" a="1"/>
  <c r="K1445" i="6" a="1"/>
  <c r="K1155" i="6" a="1"/>
  <c r="K1546" i="6" a="1"/>
  <c r="K1495" i="6" a="1"/>
  <c r="K1802" i="6" a="1"/>
  <c r="K1768" i="6" a="1"/>
  <c r="K1232" i="6" a="1"/>
  <c r="K1233" i="6" a="1"/>
  <c r="K1980" i="6" a="1"/>
  <c r="K1222" i="6" a="1"/>
  <c r="K816" i="6" a="1"/>
  <c r="K1399" i="6" a="1"/>
  <c r="K1402" i="6" a="1"/>
  <c r="K1326" i="6" a="1"/>
  <c r="K1750" i="6" a="1"/>
  <c r="K1001" i="6" a="1"/>
  <c r="K1939" i="6" a="1"/>
  <c r="K1315" i="6" a="1"/>
  <c r="K713" i="6" a="1"/>
  <c r="K1257" i="6" a="1"/>
  <c r="K2001" i="6" a="1"/>
  <c r="K1874" i="6" a="1"/>
  <c r="K1164" i="6" a="1"/>
  <c r="K29" i="6" a="1"/>
  <c r="K1837" i="6" a="1"/>
  <c r="K1293" i="6" a="1"/>
  <c r="K1640" i="6" a="1"/>
  <c r="K1753" i="6" a="1"/>
  <c r="K343" i="6" a="1"/>
  <c r="K1281" i="6" a="1"/>
  <c r="K1754" i="6" a="1"/>
  <c r="K1832" i="6" a="1"/>
  <c r="K1752" i="6" a="1"/>
  <c r="K6" i="6" a="1"/>
  <c r="K1987" i="6" a="1"/>
  <c r="K1377" i="6" a="1"/>
  <c r="K1796" i="6" a="1"/>
  <c r="K1439" i="6" a="1"/>
  <c r="K1886" i="6" a="1"/>
  <c r="K322" i="6" a="1"/>
  <c r="K1267" i="6" a="1"/>
  <c r="K1859" i="6" a="1"/>
  <c r="K895" i="6" a="1"/>
  <c r="K1490" i="6" a="1"/>
  <c r="K1801" i="6" a="1"/>
  <c r="K508" i="6" a="1"/>
  <c r="K1556" i="6" a="1"/>
  <c r="K1739" i="6" a="1"/>
  <c r="K1413" i="6" a="1"/>
  <c r="K1698" i="6" a="1"/>
  <c r="K1721" i="6" a="1"/>
  <c r="K1862" i="6" a="1"/>
  <c r="K1143" i="6" a="1"/>
  <c r="K1236" i="6" a="1"/>
  <c r="K1261" i="6" a="1"/>
  <c r="K1244" i="6" a="1"/>
  <c r="K70" i="6" a="1"/>
  <c r="K1871" i="6" a="1"/>
  <c r="K1822" i="6" a="1"/>
  <c r="K1989" i="6" a="1"/>
  <c r="K1422" i="6" a="1"/>
  <c r="K1003" i="6" a="1"/>
  <c r="K2034" i="6" a="1"/>
  <c r="K1314" i="6" a="1"/>
  <c r="K1592" i="6" a="1"/>
  <c r="K1745" i="6" a="1"/>
  <c r="K1389" i="6" a="1"/>
  <c r="K1573" i="6" a="1"/>
  <c r="K857" i="6" a="1"/>
  <c r="K1475" i="6" a="1"/>
  <c r="K82" i="6" a="1"/>
  <c r="K170" i="6" a="1"/>
  <c r="K489" i="6" a="1"/>
  <c r="K350" i="6" a="1"/>
  <c r="K786" i="6" a="1"/>
  <c r="K33" i="6" a="1"/>
  <c r="K533" i="6" a="1"/>
  <c r="K427" i="6" a="1"/>
  <c r="K72" i="6" a="1"/>
  <c r="K470" i="6" a="1"/>
  <c r="K1197" i="6" a="1"/>
  <c r="K362" i="6" a="1"/>
  <c r="K720" i="6" a="1"/>
  <c r="K248" i="6" a="1"/>
  <c r="K371" i="6" a="1"/>
  <c r="K669" i="6" a="1"/>
  <c r="K808" i="6" a="1"/>
  <c r="K1427" i="6" a="1"/>
  <c r="K730" i="6" a="1"/>
  <c r="K61" i="6" a="1"/>
  <c r="K1027" i="6" a="1"/>
  <c r="K438" i="6" a="1"/>
  <c r="K763" i="6" a="1"/>
  <c r="K103" i="6" a="1"/>
  <c r="K195" i="6" a="1"/>
  <c r="K403" i="6" a="1"/>
  <c r="K975" i="6" a="1"/>
  <c r="K1049" i="6" a="1"/>
  <c r="K705" i="6" a="1"/>
  <c r="K378" i="6" a="1"/>
  <c r="K1101" i="6" a="1"/>
  <c r="K1052" i="6" a="1"/>
  <c r="K422" i="6" a="1"/>
  <c r="K858" i="6" a="1"/>
  <c r="K115" i="6" a="1"/>
  <c r="K1079" i="6" a="1"/>
  <c r="K473" i="6" a="1"/>
  <c r="K299" i="6" a="1"/>
  <c r="K568" i="6" a="1"/>
  <c r="K1172" i="6" a="1"/>
  <c r="K189" i="6" a="1"/>
  <c r="K1899" i="6" a="1"/>
  <c r="K85" i="6" a="1"/>
  <c r="K1018" i="6" a="1"/>
  <c r="K345" i="6" a="1"/>
  <c r="K672" i="6" a="1"/>
  <c r="K109" i="6" a="1"/>
  <c r="K845" i="6" a="1"/>
  <c r="K139" i="6" a="1"/>
  <c r="K953" i="6" a="1"/>
  <c r="K431" i="6" a="1"/>
  <c r="K40" i="6" a="1"/>
  <c r="K870" i="6" a="1"/>
  <c r="K1641" i="6" a="1"/>
  <c r="K946" i="6" a="1"/>
  <c r="K1287" i="6" a="1"/>
  <c r="K1139" i="6" a="1"/>
  <c r="K1530" i="6" a="1"/>
  <c r="K1385" i="6" a="1"/>
  <c r="K1625" i="6" a="1"/>
  <c r="K1212" i="6" a="1"/>
  <c r="K1986" i="6" a="1"/>
  <c r="K1276" i="6" a="1"/>
  <c r="K1531" i="6" a="1"/>
  <c r="K2010" i="6" a="1"/>
  <c r="K1841" i="6" a="1"/>
  <c r="K1923" i="6" a="1"/>
  <c r="K1842" i="6" a="1"/>
  <c r="K2021" i="6" a="1"/>
  <c r="K1302" i="6" a="1"/>
  <c r="K1732" i="6" a="1"/>
  <c r="K1584" i="6" a="1"/>
  <c r="K1176" i="6" a="1"/>
  <c r="K1892" i="6" a="1"/>
  <c r="K1941" i="6" a="1"/>
  <c r="K1590" i="6" a="1"/>
  <c r="K1366" i="6" a="1"/>
  <c r="K1882" i="6" a="1"/>
  <c r="K1650" i="6" a="1"/>
  <c r="K1762" i="6" a="1"/>
  <c r="K1243" i="6" a="1"/>
  <c r="K19" i="6" a="1"/>
  <c r="K1661" i="6" a="1"/>
  <c r="K21" i="6" a="1"/>
  <c r="K1050" i="6" a="1"/>
  <c r="K664" i="6" a="1"/>
  <c r="K203" i="6" a="1"/>
  <c r="K380" i="6" a="1"/>
  <c r="K1042" i="6" a="1"/>
  <c r="K56" i="6" a="1"/>
  <c r="K233" i="6" a="1"/>
  <c r="K801" i="6" a="1"/>
  <c r="K1174" i="6" a="1"/>
  <c r="K539" i="6" a="1"/>
  <c r="K1008" i="6" a="1"/>
  <c r="K666" i="6" a="1"/>
  <c r="K525" i="6" a="1"/>
  <c r="K232" i="6" a="1"/>
  <c r="K896" i="6" a="1"/>
  <c r="K868" i="6" a="1"/>
  <c r="K86" i="6" a="1"/>
  <c r="K668" i="6" a="1"/>
  <c r="K622" i="6" a="1"/>
  <c r="K394" i="6" a="1"/>
  <c r="K60" i="6" a="1"/>
  <c r="K221" i="6" a="1"/>
  <c r="K224" i="6" a="1"/>
  <c r="K1198" i="6" a="1"/>
  <c r="K165" i="6" a="1"/>
  <c r="K162" i="6" a="1"/>
  <c r="K1089" i="6" a="1"/>
  <c r="K681" i="6" a="1"/>
  <c r="K206" i="6" a="1"/>
  <c r="K843" i="6" a="1"/>
  <c r="K634" i="6" a="1"/>
  <c r="K1136" i="6" a="1"/>
  <c r="K171" i="6" a="1"/>
  <c r="K746" i="6" a="1"/>
  <c r="K632" i="6" a="1"/>
  <c r="K1024" i="6" a="1"/>
  <c r="K1204" i="6" a="1"/>
  <c r="K1955" i="6" a="1"/>
  <c r="K1714" i="6" a="1"/>
  <c r="K288" i="6" a="1"/>
  <c r="K80" i="6" a="1"/>
  <c r="K332" i="6" a="1"/>
  <c r="K670" i="6" a="1"/>
  <c r="K127" i="6" a="1"/>
  <c r="K901" i="6" a="1"/>
  <c r="K1009" i="6" a="1"/>
  <c r="K1782" i="6" a="1"/>
  <c r="K728" i="6" a="1"/>
  <c r="K249" i="6" a="1"/>
  <c r="K515" i="6" a="1"/>
  <c r="K1159" i="6" a="1"/>
  <c r="K193" i="6" a="1"/>
  <c r="K987" i="6" a="1"/>
  <c r="K327" i="6" a="1"/>
  <c r="K560" i="6" a="1"/>
  <c r="K30" i="6" a="1"/>
  <c r="K1608" i="6" a="1"/>
  <c r="K769" i="6" a="1"/>
  <c r="K757" i="6" a="1"/>
  <c r="K88" i="6" a="1"/>
  <c r="K74" i="6" a="1"/>
  <c r="K582" i="6" a="1"/>
  <c r="K164" i="6" a="1"/>
  <c r="K532" i="6" a="1"/>
  <c r="K83" i="6" a="1"/>
  <c r="K1430" i="6" a="1"/>
  <c r="K1252" i="6" a="1"/>
  <c r="K1915" i="6" a="1"/>
  <c r="K574" i="6" a="1"/>
  <c r="K977" i="6" a="1"/>
  <c r="K1189" i="6" a="1"/>
  <c r="K584" i="6" a="1"/>
  <c r="K939" i="6" a="1"/>
  <c r="K158" i="6" a="1"/>
  <c r="K468" i="6" a="1"/>
  <c r="K823" i="6" a="1"/>
  <c r="K253" i="6" a="1"/>
  <c r="K215" i="6" a="1"/>
  <c r="K209" i="6" a="1"/>
  <c r="K674" i="6" a="1"/>
  <c r="K934" i="6" a="1"/>
  <c r="K1007" i="6" a="1"/>
  <c r="K191" i="6" a="1"/>
  <c r="K706" i="6" a="1"/>
  <c r="K1061" i="6" a="1"/>
  <c r="K501" i="6" a="1"/>
  <c r="K1023" i="6" a="1"/>
  <c r="K550" i="6" a="1"/>
  <c r="K655" i="6" a="1"/>
  <c r="K1012" i="6" a="1"/>
  <c r="K578" i="6" a="1"/>
  <c r="K184" i="6" a="1"/>
  <c r="K1996" i="6" a="1"/>
  <c r="K275" i="6" a="1"/>
  <c r="K259" i="6" a="1"/>
  <c r="K1645" i="6" a="1"/>
  <c r="K1346" i="6" a="1"/>
  <c r="K1298" i="6" a="1"/>
  <c r="K1408" i="6" a="1"/>
  <c r="K1789" i="6" a="1"/>
  <c r="K1095" i="6" a="1"/>
  <c r="K1682" i="6" a="1"/>
  <c r="K1140" i="6" a="1"/>
  <c r="K1076" i="6" a="1"/>
  <c r="K1414" i="6" a="1"/>
  <c r="K1353" i="6" a="1"/>
  <c r="K1970" i="6" a="1"/>
  <c r="K1292" i="6" a="1"/>
  <c r="K1656" i="6" a="1"/>
  <c r="K1224" i="6" a="1"/>
  <c r="K1897" i="6" a="1"/>
  <c r="K1221" i="6" a="1"/>
  <c r="K425" i="6" a="1"/>
  <c r="K2003" i="6" a="1"/>
  <c r="K1914" i="6" a="1"/>
  <c r="K1829" i="6" a="1"/>
  <c r="K1528" i="6" a="1"/>
  <c r="K1535" i="6" a="1"/>
  <c r="K1396" i="6" a="1"/>
  <c r="K1713" i="6" a="1"/>
  <c r="K1678" i="6" a="1"/>
  <c r="K1553" i="6" a="1"/>
  <c r="K303" i="6" a="1"/>
  <c r="K420" i="6" a="1"/>
  <c r="K684" i="6" a="1"/>
  <c r="K413" i="6" a="1"/>
  <c r="K218" i="6" a="1"/>
  <c r="K968" i="6" a="1"/>
  <c r="K833" i="6" a="1"/>
  <c r="K160" i="6" a="1"/>
  <c r="K605" i="6" a="1"/>
  <c r="K1150" i="6" a="1"/>
  <c r="K217" i="6" a="1"/>
  <c r="K337" i="6" a="1"/>
  <c r="K639" i="6" a="1"/>
  <c r="K729" i="6" a="1"/>
  <c r="K1180" i="6" a="1"/>
  <c r="K186" i="6" a="1"/>
  <c r="K997" i="6" a="1"/>
  <c r="K1813" i="6" a="1"/>
  <c r="K1363" i="6" a="1"/>
  <c r="K1938" i="6" a="1"/>
  <c r="K1902" i="6" a="1"/>
  <c r="K2015" i="6" a="1"/>
  <c r="K1266" i="6" a="1"/>
  <c r="K1916" i="6" a="1"/>
  <c r="K1982" i="6" a="1"/>
  <c r="K915" i="6" a="1"/>
  <c r="K1803" i="6" a="1"/>
  <c r="K1731" i="6" a="1"/>
  <c r="K1781" i="6" a="1"/>
  <c r="K1653" i="6" a="1"/>
  <c r="K2016" i="6" a="1"/>
  <c r="K1071" i="6" a="1"/>
  <c r="K1595" i="6" a="1"/>
  <c r="K101" i="6" a="1"/>
  <c r="K1751" i="6" a="1"/>
  <c r="K1942" i="6" a="1"/>
  <c r="K1627" i="6" a="1"/>
  <c r="K1388" i="6" a="1"/>
  <c r="K1895" i="6" a="1"/>
  <c r="K1517" i="6" a="1"/>
  <c r="K1858" i="6" a="1"/>
  <c r="K1325" i="6" a="1"/>
  <c r="K1687" i="6" a="1"/>
  <c r="K1127" i="6" a="1"/>
  <c r="K1394" i="6" a="1"/>
  <c r="K1216" i="6" a="1"/>
  <c r="K735" i="6" a="1"/>
  <c r="K1769" i="6" a="1"/>
  <c r="K992" i="6" a="1"/>
  <c r="K877" i="6" a="1"/>
  <c r="K936" i="6" a="1"/>
  <c r="K1025" i="6" a="1"/>
  <c r="K518" i="6" a="1"/>
  <c r="K531" i="6" a="1"/>
  <c r="K867" i="6" a="1"/>
  <c r="K1500" i="6" a="1"/>
  <c r="K594" i="6" a="1"/>
  <c r="K520" i="6" a="1"/>
  <c r="K95" i="6" a="1"/>
  <c r="K1177" i="6" a="1"/>
  <c r="K885" i="6" a="1"/>
  <c r="K806" i="6" a="1"/>
  <c r="K391" i="6" a="1"/>
  <c r="K123" i="6" a="1"/>
  <c r="K471" i="6" a="1"/>
  <c r="K2031" i="6" a="1"/>
  <c r="K426" i="6" a="1"/>
  <c r="K410" i="6" a="1"/>
  <c r="K459" i="6" a="1"/>
  <c r="K251" i="6" a="1"/>
  <c r="K38" i="6" a="1"/>
  <c r="K1111" i="6" a="1"/>
  <c r="K682" i="6" a="1"/>
  <c r="K549" i="6" a="1"/>
  <c r="K1672" i="6" a="1"/>
  <c r="K136" i="6" a="1"/>
  <c r="K839" i="6" a="1"/>
  <c r="K121" i="6" a="1"/>
  <c r="K1041" i="6" a="1"/>
  <c r="K661" i="6" a="1"/>
  <c r="K360" i="6" a="1"/>
  <c r="K519" i="6" a="1"/>
  <c r="K998" i="6" a="1"/>
  <c r="K369" i="6" a="1"/>
  <c r="K694" i="6" a="1"/>
  <c r="K1766" i="6" a="1"/>
  <c r="K1504" i="6" a="1"/>
  <c r="K1863" i="6" a="1"/>
  <c r="K679" i="6" a="1"/>
  <c r="K1019" i="6" a="1"/>
  <c r="K914" i="6" a="1"/>
  <c r="K484" i="6" a="1"/>
  <c r="K47" i="6" a="1"/>
  <c r="K262" i="6" a="1"/>
  <c r="K523" i="6" a="1"/>
  <c r="K772" i="6" a="1"/>
  <c r="K194" i="6" a="1"/>
  <c r="K759" i="6" a="1"/>
  <c r="K1569" i="6" a="1"/>
  <c r="K26" i="6" a="1"/>
  <c r="K301" i="6" a="1"/>
  <c r="K742" i="6" a="1"/>
  <c r="K15" i="6" a="1"/>
  <c r="K838" i="6" a="1"/>
  <c r="K554" i="6" a="1"/>
  <c r="K1100" i="6" a="1"/>
  <c r="K811" i="6" a="1"/>
  <c r="K540" i="6" a="1"/>
  <c r="K446" i="6" a="1"/>
  <c r="K1096" i="6" a="1"/>
  <c r="K937" i="6" a="1"/>
  <c r="K1727" i="6" a="1"/>
  <c r="K783" i="6" a="1"/>
  <c r="K5" i="6" a="1"/>
  <c r="K496" i="6" a="1"/>
  <c r="K1242" i="6" a="1"/>
  <c r="K716" i="6" a="1"/>
  <c r="K587" i="6" a="1"/>
  <c r="K993" i="6" a="1"/>
  <c r="K172" i="6" a="1"/>
  <c r="K1032" i="6" a="1"/>
  <c r="K648" i="6" a="1"/>
  <c r="K223" i="6" a="1"/>
  <c r="K1046" i="6" a="1"/>
  <c r="K2014" i="6" a="1"/>
  <c r="K1601" i="6" a="1"/>
  <c r="K24" i="6" a="1"/>
  <c r="K854" i="6" a="1"/>
  <c r="K78" i="6" a="1"/>
  <c r="K943" i="6" a="1"/>
  <c r="K289" i="6" a="1"/>
  <c r="K707" i="6" a="1"/>
  <c r="K152" i="6" a="1"/>
  <c r="K396" i="6" a="1"/>
  <c r="K863" i="6" a="1"/>
  <c r="K176" i="6" a="1"/>
  <c r="K280" i="6" a="1"/>
  <c r="K981" i="6" a="1"/>
  <c r="K461" i="6" a="1"/>
  <c r="K821" i="6" a="1"/>
  <c r="K273" i="6" a="1"/>
  <c r="K2030" i="6" a="1"/>
  <c r="K1226" i="6" a="1"/>
  <c r="K2011" i="6" a="1"/>
  <c r="K1359" i="6" a="1"/>
  <c r="K1271" i="6" a="1"/>
  <c r="K1940" i="6" a="1"/>
  <c r="K1908" i="6" a="1"/>
  <c r="K1119" i="6" a="1"/>
  <c r="K1337" i="6" a="1"/>
  <c r="K1586" i="6" a="1"/>
  <c r="K1735" i="6" a="1"/>
  <c r="K1853" i="6" a="1"/>
  <c r="K1392" i="6" a="1"/>
  <c r="K20" i="6" a="1"/>
  <c r="K159" i="6" a="1"/>
  <c r="K1844" i="6" a="1"/>
  <c r="K1669" i="6" a="1"/>
  <c r="K1831" i="6" a="1"/>
  <c r="K1386" i="6" a="1"/>
  <c r="K1736" i="6" a="1"/>
  <c r="K1280" i="6" a="1"/>
  <c r="K1513" i="6" a="1"/>
  <c r="K1811" i="6" a="1"/>
  <c r="K1537" i="6" a="1"/>
  <c r="K1654" i="6" a="1"/>
  <c r="K1988" i="6" a="1"/>
  <c r="K1697" i="6" a="1"/>
  <c r="K2028" i="6" a="1"/>
  <c r="K1684" i="6" a="1"/>
  <c r="K1203" i="6" a="1"/>
  <c r="K1791" i="6" a="1"/>
  <c r="K748" i="6" a="1"/>
  <c r="K676" i="6" a="1"/>
  <c r="K1210" i="6" a="1"/>
  <c r="K567" i="6" a="1"/>
  <c r="K482" i="6" a="1"/>
  <c r="K986" i="6" a="1"/>
  <c r="K304" i="6" a="1"/>
  <c r="K212" i="6" a="1"/>
  <c r="K294" i="6" a="1"/>
  <c r="K1065" i="6" a="1"/>
  <c r="K500" i="6" a="1"/>
  <c r="K429" i="6" a="1"/>
  <c r="K1063" i="6" a="1"/>
  <c r="K627" i="6" a="1"/>
  <c r="K755" i="6" a="1"/>
  <c r="K575" i="6" a="1"/>
  <c r="K963" i="6" a="1"/>
  <c r="K910" i="6" a="1"/>
  <c r="K507" i="6" a="1"/>
  <c r="K636" i="6" a="1"/>
  <c r="K205" i="6" a="1"/>
  <c r="K1786" i="6" a="1"/>
  <c r="K955" i="6" a="1"/>
  <c r="K1115" i="6" a="1"/>
  <c r="K156" i="6" a="1"/>
  <c r="K296" i="6" a="1"/>
  <c r="K321" i="6" a="1"/>
  <c r="K1924" i="6" a="1"/>
  <c r="K1000" i="6" a="1"/>
  <c r="K94" i="6" a="1"/>
  <c r="K764" i="6" a="1"/>
  <c r="K146" i="6" a="1"/>
  <c r="K1415" i="6" a="1"/>
  <c r="K624" i="6" a="1"/>
  <c r="K964" i="6" a="1"/>
  <c r="K154" i="6" a="1"/>
  <c r="K124" i="6" a="1"/>
  <c r="K1213" i="6" a="1"/>
  <c r="K1889" i="6" a="1"/>
  <c r="K1148" i="6" a="1"/>
  <c r="K260" i="6" a="1"/>
  <c r="K1646" i="6" a="1"/>
  <c r="K1575" i="6" a="1"/>
  <c r="K1179" i="6" a="1"/>
  <c r="K2032" i="6" a="1"/>
  <c r="K1462" i="6" a="1"/>
  <c r="K1376" i="6" a="1"/>
  <c r="K1947" i="6" a="1"/>
  <c r="K1922" i="6" a="1"/>
  <c r="K1512" i="6" a="1"/>
  <c r="K1460" i="6" a="1"/>
  <c r="K871" i="6" a="1"/>
  <c r="K1463" i="6" a="1"/>
  <c r="K1894" i="6" a="1"/>
  <c r="K972" i="6" a="1"/>
  <c r="K2002" i="6" a="1"/>
  <c r="K1997" i="6" a="1"/>
  <c r="K1539" i="6" a="1"/>
  <c r="K1879" i="6" a="1"/>
  <c r="K1508" i="6" a="1"/>
  <c r="K1919" i="6" a="1"/>
  <c r="K1717" i="6" a="1"/>
  <c r="K1921" i="6" a="1"/>
  <c r="K1934" i="6" a="1"/>
  <c r="K1603" i="6" a="1"/>
  <c r="K1963" i="6" a="1"/>
  <c r="K1272" i="6" a="1"/>
  <c r="K1761" i="6" a="1"/>
  <c r="K48" i="6" a="1"/>
  <c r="K1048" i="6" a="1"/>
  <c r="K325" i="6" a="1"/>
  <c r="K1195" i="6" a="1"/>
  <c r="K1004" i="6" a="1"/>
  <c r="K726" i="6" a="1"/>
  <c r="K959" i="6" a="1"/>
  <c r="K216" i="6" a="1"/>
  <c r="K1082" i="6" a="1"/>
  <c r="K388" i="6" a="1"/>
  <c r="K499" i="6" a="1"/>
  <c r="K213" i="6" a="1"/>
  <c r="K418" i="6" a="1"/>
  <c r="K853" i="6" a="1"/>
  <c r="K919" i="6" a="1"/>
  <c r="K1013" i="6" a="1"/>
  <c r="K149" i="6" a="1"/>
  <c r="K430" i="6" a="1"/>
  <c r="K873" i="6" a="1"/>
  <c r="K1080" i="6" a="1"/>
  <c r="K89" i="6" a="1"/>
  <c r="K423" i="6" a="1"/>
  <c r="K287" i="6" a="1"/>
  <c r="K590" i="6" a="1"/>
  <c r="K116" i="6" a="1"/>
  <c r="K999" i="6" a="1"/>
  <c r="K557" i="6" a="1"/>
  <c r="K1931" i="6" a="1"/>
  <c r="K458" i="6" a="1"/>
  <c r="K498" i="6" a="1"/>
  <c r="K1036" i="6" a="1"/>
  <c r="K589" i="6" a="1"/>
  <c r="K465" i="6" a="1"/>
  <c r="K1005" i="6" a="1"/>
  <c r="K99" i="6" a="1"/>
  <c r="K521" i="6" a="1"/>
  <c r="K265" i="6" a="1"/>
  <c r="K1193" i="6" a="1"/>
  <c r="K1458" i="6" a="1"/>
  <c r="K1776" i="6" a="1"/>
  <c r="K1805" i="6" a="1"/>
  <c r="K788" i="6" a="1"/>
  <c r="K1068" i="6" a="1"/>
  <c r="K938" i="6" a="1"/>
  <c r="K504" i="6" a="1"/>
  <c r="K326" i="6" a="1"/>
  <c r="K196" i="6" a="1"/>
  <c r="K683" i="6" a="1"/>
  <c r="K606" i="6" a="1"/>
  <c r="K281" i="6" a="1"/>
  <c r="K51" i="6" a="1"/>
  <c r="K1055" i="6" a="1"/>
  <c r="K1152" i="6" a="1"/>
  <c r="K712" i="6" a="1"/>
  <c r="K612" i="6" a="1"/>
  <c r="K119" i="6" a="1"/>
  <c r="K268" i="6" a="1"/>
  <c r="K81" i="6" a="1"/>
  <c r="K918" i="6" a="1"/>
  <c r="K678" i="6" a="1"/>
  <c r="K996" i="6" a="1"/>
  <c r="K752" i="6" a="1"/>
  <c r="K825" i="6" a="1"/>
  <c r="K207" i="6" a="1"/>
  <c r="K1002" i="6" a="1"/>
  <c r="K727" i="6" a="1"/>
  <c r="K1574" i="6" a="1"/>
  <c r="K1372" i="6" a="1"/>
  <c r="K1217" i="6" a="1"/>
  <c r="K53" i="6" a="1"/>
  <c r="K1087" i="6" a="1"/>
  <c r="K148" i="6" a="1"/>
  <c r="K905" i="6" a="1"/>
  <c r="K382" i="6" a="1"/>
  <c r="K512" i="6" a="1"/>
  <c r="K452" i="6" a="1"/>
  <c r="K530" i="6" a="1"/>
  <c r="K1064" i="6" a="1"/>
  <c r="K138" i="6" a="1"/>
  <c r="K903" i="6" a="1"/>
  <c r="K641" i="6" a="1"/>
  <c r="K749" i="6" a="1"/>
  <c r="K654" i="6" a="1"/>
  <c r="K928" i="6" a="1"/>
  <c r="K583" i="6" a="1"/>
  <c r="K785" i="6" a="1"/>
  <c r="K984" i="6" a="1"/>
  <c r="K1740" i="6" a="1"/>
  <c r="K840" i="6" a="1"/>
  <c r="K264" i="6" a="1"/>
  <c r="K1011" i="6" a="1"/>
  <c r="K187" i="6" a="1"/>
  <c r="K951" i="6" a="1"/>
  <c r="K311" i="6" a="1"/>
  <c r="K1307" i="6" a="1"/>
  <c r="K305" i="6" a="1"/>
  <c r="K625" i="6" a="1"/>
  <c r="K1648" i="6" a="1"/>
  <c r="K1820" i="6" a="1"/>
  <c r="K1429" i="6" a="1"/>
  <c r="K659" i="6" a="1"/>
  <c r="K1384" i="6" a="1"/>
  <c r="K1554" i="6" a="1"/>
  <c r="K1977" i="6" a="1"/>
  <c r="K1357" i="6" a="1"/>
  <c r="K1582" i="6" a="1"/>
  <c r="K1329" i="6" a="1"/>
  <c r="K1238" i="6" a="1"/>
  <c r="K1888" i="6" a="1"/>
  <c r="K1336" i="6" a="1"/>
  <c r="K1893" i="6" a="1"/>
  <c r="K1851" i="6" a="1"/>
  <c r="K1514" i="6" a="1"/>
  <c r="K1628" i="6" a="1"/>
  <c r="K1540" i="6" a="1"/>
  <c r="K1268" i="6" a="1"/>
  <c r="K2026" i="6" a="1"/>
  <c r="K1733" i="6" a="1"/>
  <c r="K55" i="6" a="1"/>
  <c r="K1473" i="6" a="1"/>
  <c r="K1910" i="6" a="1"/>
  <c r="K1867" i="6" a="1"/>
  <c r="K1255" i="6" a="1"/>
  <c r="K1885" i="6" a="1"/>
  <c r="K739" i="6" a="1"/>
  <c r="K157" i="6" a="1"/>
  <c r="K527" i="6" a="1"/>
  <c r="K708" i="6" a="1"/>
  <c r="K14" i="6" a="1"/>
  <c r="K822" i="6" a="1"/>
  <c r="K153" i="6" a="1"/>
  <c r="K365" i="6" a="1"/>
  <c r="K279" i="6" a="1"/>
  <c r="K1097" i="6" a="1"/>
  <c r="K400" i="6" a="1"/>
  <c r="K390" i="6" a="1"/>
  <c r="K1105" i="6" a="1"/>
  <c r="K1626" i="6" a="1"/>
  <c r="K1631" i="6" a="1"/>
  <c r="K581" i="6" a="1"/>
  <c r="K1299" i="6" a="1"/>
  <c r="K1737" i="6" a="1"/>
  <c r="K1154" i="6" a="1"/>
  <c r="K1967" i="6" a="1"/>
  <c r="K1375" i="6" a="1"/>
  <c r="K1677" i="6" a="1"/>
  <c r="K493" i="6" a="1"/>
  <c r="K16" i="6" a="1"/>
  <c r="K1550" i="6" a="1"/>
  <c r="K1454" i="6" a="1"/>
  <c r="K2009" i="6" a="1"/>
  <c r="K1827" i="6" a="1"/>
  <c r="K1952" i="6" a="1"/>
  <c r="K1142" i="6" a="1"/>
  <c r="K1383" i="6" a="1"/>
  <c r="K2022" i="6" a="1"/>
  <c r="K1878" i="6" a="1"/>
  <c r="K466" i="6" a="1"/>
  <c r="K1756" i="6" a="1"/>
  <c r="K1433" i="6" a="1"/>
  <c r="K1904" i="6" a="1"/>
  <c r="K1664" i="6" a="1"/>
  <c r="K1973" i="6" a="1"/>
  <c r="K1632" i="6" a="1"/>
  <c r="K45" i="6" a="1"/>
  <c r="K1560" i="6" a="1"/>
  <c r="K505" i="6" a="1"/>
  <c r="K1538" i="6" a="1"/>
  <c r="K1567" i="6" a="1"/>
  <c r="K1486" i="6" a="1"/>
  <c r="K1047" i="6" a="1"/>
  <c r="K1719" i="6" a="1"/>
  <c r="K282" i="6" a="1"/>
  <c r="K829" i="6" a="1"/>
  <c r="K63" i="6" a="1"/>
  <c r="K965" i="6" a="1"/>
  <c r="K802" i="6" a="1"/>
  <c r="K1073" i="6" a="1"/>
  <c r="K671" i="6" a="1"/>
  <c r="K598" i="6" a="1"/>
  <c r="K979" i="6" a="1"/>
  <c r="K34" i="6" a="1"/>
  <c r="K552" i="6" a="1"/>
  <c r="K492" i="6" a="1"/>
  <c r="K920" i="6" a="1"/>
  <c r="K522" i="6" a="1"/>
  <c r="K389" i="6" a="1"/>
  <c r="K944" i="6" a="1"/>
  <c r="K1186" i="6" a="1"/>
  <c r="K1086" i="6" a="1"/>
  <c r="K762" i="6" a="1"/>
  <c r="K774" i="6" a="1"/>
  <c r="K491" i="6" a="1"/>
  <c r="K120" i="6" a="1"/>
  <c r="K782" i="6" a="1"/>
  <c r="K393" i="6" a="1"/>
  <c r="K1069" i="6" a="1"/>
  <c r="K619" i="6" a="1"/>
  <c r="K1905" i="6" a="1"/>
  <c r="K1094" i="6" a="1"/>
  <c r="K409" i="6" a="1"/>
  <c r="K777" i="6" a="1"/>
  <c r="K392" i="6" a="1"/>
  <c r="K144" i="6" a="1"/>
  <c r="K105" i="6" a="1"/>
  <c r="K1043" i="6" a="1"/>
  <c r="K652" i="6" a="1"/>
  <c r="K312" i="6" a="1"/>
  <c r="K591" i="6" a="1"/>
  <c r="K1855" i="6" a="1"/>
  <c r="K1303" i="6" a="1"/>
  <c r="K771" i="6" a="1"/>
  <c r="K443" i="6" a="1"/>
  <c r="K52" i="6" a="1"/>
  <c r="K633" i="6" a="1"/>
  <c r="K687" i="6" a="1"/>
  <c r="K62" i="6" a="1"/>
  <c r="K799" i="6" a="1"/>
  <c r="K780" i="6" a="1"/>
  <c r="K243" i="6" a="1"/>
  <c r="K453" i="6" a="1"/>
  <c r="K290" i="6" a="1"/>
  <c r="K12" i="6" a="1"/>
  <c r="K1208" i="6" a="1"/>
  <c r="K978" i="6" a="1"/>
  <c r="K546" i="6" a="1"/>
  <c r="K761" i="6" a="1"/>
  <c r="K798" i="6" a="1"/>
  <c r="K131" i="6" a="1"/>
  <c r="K510" i="6" a="1"/>
  <c r="K850" i="6" a="1"/>
  <c r="K133" i="6" a="1"/>
  <c r="K308" i="6" a="1"/>
  <c r="K336" i="6" a="1"/>
  <c r="K1144" i="6" a="1"/>
  <c r="K456" i="6" a="1"/>
  <c r="K1123" i="6" a="1"/>
  <c r="K1496" i="6" a="1"/>
  <c r="K957" i="6" a="1"/>
  <c r="K2024" i="6" a="1"/>
  <c r="K108" i="6" a="1"/>
  <c r="K1962" i="6" a="1"/>
  <c r="K1662" i="6" a="1"/>
  <c r="K1501" i="6" a="1"/>
  <c r="K1636" i="6" a="1"/>
  <c r="K1131" i="6" a="1"/>
  <c r="K1845" i="6" a="1"/>
  <c r="K1277" i="6" a="1"/>
  <c r="K1364" i="6" a="1"/>
  <c r="K1344" i="6" a="1"/>
  <c r="K1624" i="6" a="1"/>
  <c r="K1200" i="6" a="1"/>
  <c r="K1378" i="6" a="1"/>
  <c r="K1263" i="6" a="1"/>
  <c r="K956" i="6" a="1"/>
  <c r="K579" i="6" a="1"/>
  <c r="K511" i="6" a="1"/>
  <c r="K767" i="6" a="1"/>
  <c r="K374" i="6" a="1"/>
  <c r="K738" i="6" a="1"/>
  <c r="K860" i="6" a="1"/>
  <c r="K1440" i="6" a="1"/>
  <c r="K989" i="6" a="1"/>
  <c r="K140" i="6" a="1"/>
  <c r="K270" i="6" a="1"/>
  <c r="K1235" i="6" a="1"/>
  <c r="K526" i="6" a="1"/>
  <c r="K406" i="6" a="1"/>
  <c r="K377" i="6" a="1"/>
  <c r="K790" i="6" a="1"/>
  <c r="K1339" i="6" a="1"/>
  <c r="K604" i="6" a="1"/>
  <c r="K324" i="6" a="1"/>
  <c r="K334" i="6" a="1"/>
  <c r="K100" i="6" a="1"/>
  <c r="K1033" i="6" a="1"/>
  <c r="K715" i="6" a="1"/>
  <c r="K199" i="6" a="1"/>
  <c r="K118" i="6" a="1"/>
  <c r="K93" i="6" a="1"/>
  <c r="K954" i="6" a="1"/>
  <c r="K601" i="6" a="1"/>
  <c r="K182" i="6" a="1"/>
  <c r="K789" i="6" a="1"/>
  <c r="K925" i="6" a="1"/>
  <c r="K1848" i="6" a="1"/>
  <c r="K1542" i="6" a="1"/>
  <c r="K1854" i="6" a="1"/>
  <c r="K1443" i="6" a="1"/>
  <c r="K1470" i="6" a="1"/>
  <c r="K827" i="6" a="1"/>
  <c r="K921" i="6" a="1"/>
  <c r="K9" i="6" a="1"/>
  <c r="K210" i="6" a="1"/>
  <c r="K1054" i="6" a="1"/>
  <c r="K250" i="6" a="1"/>
  <c r="K39" i="6" a="1"/>
  <c r="K174" i="6" a="1"/>
  <c r="K1629" i="6" a="1"/>
  <c r="K695" i="6" a="1"/>
  <c r="K950" i="6" a="1"/>
  <c r="K23" i="6" a="1"/>
  <c r="K44" i="6" a="1"/>
  <c r="K1425" i="6" a="1"/>
  <c r="K1332" i="6" a="1"/>
  <c r="K1404" i="6" a="1"/>
  <c r="K1259" i="6" a="1"/>
  <c r="K1602" i="6" a="1"/>
  <c r="K227" i="6" a="1"/>
  <c r="K906" i="6" a="1"/>
  <c r="K874" i="6" a="1"/>
  <c r="K982" i="6" a="1"/>
  <c r="K1045" i="6" a="1"/>
  <c r="K804" i="6" a="1"/>
  <c r="K1471" i="6" a="1"/>
  <c r="K751" i="6" a="1"/>
  <c r="K441" i="6" a="1"/>
  <c r="K320" i="6" a="1"/>
  <c r="K310" i="6" a="1"/>
  <c r="K824" i="6" a="1"/>
  <c r="K1163" i="6" a="1"/>
  <c r="K534" i="6" a="1"/>
  <c r="K702" i="6" a="1"/>
  <c r="K1434" i="6" a="1"/>
  <c r="K1804" i="6" a="1"/>
  <c r="K1328" i="6" a="1"/>
  <c r="K1318" i="6" a="1"/>
  <c r="K1368" i="6" a="1"/>
  <c r="K1365" i="6" a="1"/>
  <c r="K1107" i="6" a="1"/>
  <c r="K2007" i="6" a="1"/>
  <c r="K1614" i="6" a="1"/>
  <c r="K1597" i="6" a="1"/>
  <c r="K1447" i="6" a="1"/>
  <c r="K1734" i="6" a="1"/>
  <c r="K1527" i="6" a="1"/>
  <c r="K385" i="6" a="1"/>
  <c r="K698" i="6" a="1"/>
  <c r="K836" i="6" a="1"/>
  <c r="K658" i="6" a="1"/>
  <c r="K1156" i="6" a="1"/>
  <c r="K973" i="6" a="1"/>
  <c r="K935" i="6" a="1"/>
  <c r="K202" i="6" a="1"/>
  <c r="K709" i="6" a="1"/>
  <c r="K849" i="6" a="1"/>
  <c r="K11" i="6" a="1"/>
  <c r="K933" i="6" a="1"/>
  <c r="K810" i="6" a="1"/>
  <c r="K352" i="6" a="1"/>
  <c r="K506" i="6" a="1"/>
  <c r="K475" i="6" a="1"/>
  <c r="K1758" i="6" a="1"/>
  <c r="K314" i="6" a="1"/>
  <c r="K376" i="6" a="1"/>
  <c r="K298" i="6" a="1"/>
  <c r="K237" i="6" a="1"/>
  <c r="K464" i="6" a="1"/>
  <c r="K1465" i="6" a="1"/>
  <c r="K166" i="6" a="1"/>
  <c r="K603" i="6" a="1"/>
  <c r="K724" i="6" a="1"/>
  <c r="K1075" i="6" a="1"/>
  <c r="K1145" i="6" a="1"/>
  <c r="K503" i="6" a="1"/>
  <c r="K319" i="6" a="1"/>
  <c r="K649" i="6" a="1"/>
  <c r="K1616" i="6" a="1"/>
  <c r="K1800" i="6" a="1"/>
  <c r="K31" i="6" a="1"/>
  <c r="K1469" i="6" a="1"/>
  <c r="K1311" i="6" a="1"/>
  <c r="K596" i="6" a="1"/>
  <c r="K437" i="6" a="1"/>
  <c r="K229" i="6" a="1"/>
  <c r="K1066" i="6" a="1"/>
  <c r="K543" i="6" a="1"/>
  <c r="K832" i="6" a="1"/>
  <c r="K407" i="6" a="1"/>
  <c r="K276" i="6" a="1"/>
  <c r="K1056" i="6" a="1"/>
  <c r="K899" i="6" a="1"/>
  <c r="K667" i="6" a="1"/>
  <c r="K328" i="6" a="1"/>
  <c r="K284" i="6" a="1"/>
  <c r="K1358" i="6" a="1"/>
  <c r="K1549" i="6" a="1"/>
  <c r="K1335" i="6" a="1"/>
  <c r="K1710" i="6" a="1"/>
  <c r="K1561" i="6" a="1"/>
  <c r="K642" i="6" a="1"/>
  <c r="K200" i="6" a="1"/>
  <c r="K333" i="6" a="1"/>
  <c r="K335" i="6" a="1"/>
  <c r="K476" i="6" a="1"/>
  <c r="K1022" i="6" a="1"/>
  <c r="K107" i="6" a="1"/>
  <c r="K411" i="6" a="1"/>
  <c r="K292" i="6" a="1"/>
  <c r="K650" i="6" a="1"/>
  <c r="K640" i="6" a="1"/>
  <c r="K1207" i="6" a="1"/>
  <c r="K699" i="6" a="1"/>
  <c r="K1723" i="6" a="1"/>
  <c r="K412" i="6" a="1"/>
  <c r="K814" i="6" a="1"/>
  <c r="K1088" i="6" a="1"/>
  <c r="K1621" i="6" a="1"/>
  <c r="K1891" i="6" a="1"/>
  <c r="K563" i="6" a="1"/>
  <c r="K417" i="6" a="1"/>
  <c r="K1253" i="6" a="1"/>
  <c r="K646" i="6" a="1"/>
  <c r="K628" i="6" a="1"/>
  <c r="K1362" i="6" a="1"/>
  <c r="K1062" i="6" a="1"/>
  <c r="K781" i="6" a="1"/>
  <c r="K743" i="6" a="1"/>
  <c r="K1499" i="6" a="1"/>
  <c r="K883" i="6" a="1"/>
  <c r="K1826" i="6" a="1"/>
  <c r="K1976" i="6" a="1"/>
  <c r="K848" i="6" a="1"/>
  <c r="K941" i="6" a="1"/>
  <c r="K18" i="6" a="1"/>
  <c r="K1748" i="6" a="1"/>
  <c r="K25" i="6" a="1"/>
  <c r="K800" i="6" a="1"/>
  <c r="K97" i="6" a="1"/>
  <c r="K272" i="6" a="1"/>
  <c r="K1078" i="6" a="1"/>
  <c r="K1230" i="6" a="1"/>
  <c r="K1788" i="6" a="1"/>
  <c r="K1747" i="6" a="1"/>
  <c r="K1275" i="6" a="1"/>
  <c r="K1613" i="6" a="1"/>
  <c r="K1509" i="6" a="1"/>
  <c r="K565" i="6" a="1"/>
  <c r="K1925" i="6" a="1"/>
  <c r="K1570" i="6" a="1"/>
  <c r="K1691" i="6" a="1"/>
  <c r="K1933" i="6" a="1"/>
  <c r="K240" i="6" a="1"/>
  <c r="K1480" i="6" a="1"/>
  <c r="K776" i="6" a="1"/>
  <c r="K962" i="6" a="1"/>
  <c r="K1523" i="6" a="1"/>
  <c r="K529" i="6" a="1"/>
  <c r="K181" i="6" a="1"/>
  <c r="K178" i="6" a="1"/>
  <c r="K128" i="6" a="1"/>
  <c r="K988" i="6" a="1"/>
  <c r="K455" i="6" a="1"/>
  <c r="K644" i="6" a="1"/>
  <c r="K909" i="6" a="1"/>
  <c r="K714" i="6" a="1"/>
  <c r="K958" i="6" a="1"/>
  <c r="K745" i="6" a="1"/>
  <c r="K859" i="6" a="1"/>
  <c r="K653" i="6" a="1"/>
  <c r="K256" i="6" a="1"/>
  <c r="K643" i="6" a="1"/>
  <c r="K331" i="6" a="1"/>
  <c r="K436" i="6" a="1"/>
  <c r="K784" i="6" a="1"/>
  <c r="K1053" i="6" a="1"/>
  <c r="K1121" i="6" a="1"/>
  <c r="K225" i="6" a="1"/>
  <c r="K173" i="6" a="1"/>
  <c r="K741" i="6" a="1"/>
  <c r="K585" i="6" a="1"/>
  <c r="K576" i="6" a="1"/>
  <c r="K372" i="6" a="1"/>
  <c r="K1040" i="6" a="1"/>
  <c r="K1192" i="6" a="1"/>
  <c r="K1288" i="6" a="1"/>
  <c r="K1374" i="6" a="1"/>
  <c r="K428" i="6" a="1"/>
  <c r="K57" i="6" a="1"/>
  <c r="K472" i="6" a="1"/>
  <c r="K1006" i="6" a="1"/>
  <c r="K1455" i="6" a="1"/>
  <c r="K1085" i="6" a="1"/>
  <c r="K1306" i="6" a="1"/>
  <c r="K1522" i="6" a="1"/>
  <c r="K1798" i="6" a="1"/>
  <c r="K569" i="6" a="1"/>
  <c r="K1511" i="6" a="1"/>
  <c r="K1937" i="6" a="1"/>
  <c r="K1957" i="6" a="1"/>
  <c r="K1998" i="6" a="1"/>
  <c r="K1950" i="6" a="1"/>
  <c r="K1600" i="6" a="1"/>
  <c r="K1674" i="6" a="1"/>
  <c r="K474" i="6" a="1"/>
  <c r="K722" i="6" a="1"/>
  <c r="K947" i="6" a="1"/>
  <c r="K733" i="6" a="1"/>
  <c r="K351" i="6" a="1"/>
  <c r="K835" i="6" a="1"/>
  <c r="K222" i="6" a="1"/>
  <c r="K882" i="6" a="1"/>
  <c r="K239" i="6" a="1"/>
  <c r="K329" i="6" a="1"/>
  <c r="K564" i="6" a="1"/>
  <c r="K704" i="6" a="1"/>
  <c r="K900" i="6" a="1"/>
  <c r="K462" i="6" a="1"/>
  <c r="K916" i="6" a="1"/>
  <c r="K1321" i="6" a="1"/>
  <c r="K693" i="6" a="1"/>
  <c r="K675" i="6" a="1"/>
  <c r="K770" i="6" a="1"/>
  <c r="K177" i="6" a="1"/>
  <c r="K995" i="6" a="1"/>
  <c r="K1090" i="6" a="1"/>
  <c r="K1129" i="6" a="1"/>
  <c r="K891" i="6" a="1"/>
  <c r="K185" i="6" a="1"/>
  <c r="K167" i="6" a="1"/>
  <c r="K912" i="6" a="1"/>
  <c r="K690" i="6" a="1"/>
  <c r="K1077" i="6" a="1"/>
  <c r="K1108" i="6" a="1"/>
  <c r="K656" i="6" a="1"/>
  <c r="K1291" i="6" a="1"/>
  <c r="K1444" i="6" a="1"/>
  <c r="K1158" i="6" a="1"/>
  <c r="K366" i="6" a="1"/>
  <c r="K445" i="6" a="1"/>
  <c r="K348" i="6" a="1"/>
  <c r="K542" i="6" a="1"/>
  <c r="K339" i="6" a="1"/>
  <c r="K1132" i="6" a="1"/>
  <c r="K163" i="6" a="1"/>
  <c r="K1205" i="6" a="1"/>
  <c r="K677" i="6" a="1"/>
  <c r="K599" i="6" a="1"/>
  <c r="K665" i="6" a="1"/>
  <c r="K147" i="6" a="1"/>
  <c r="K597" i="6" a="1"/>
  <c r="K750" i="6" a="1"/>
  <c r="K924" i="6" a="1"/>
  <c r="K932" i="6" a="1"/>
  <c r="K1532" i="6" a="1"/>
  <c r="K1395" i="6" a="1"/>
  <c r="K129" i="6" a="1"/>
  <c r="K834" i="6" a="1"/>
  <c r="K1057" i="6" a="1"/>
  <c r="K1557" i="6" a="1"/>
  <c r="K1591" i="6" a="1"/>
  <c r="K1594" i="6" a="1"/>
  <c r="K1118" i="6" a="1"/>
  <c r="K1484" i="6" a="1"/>
  <c r="K1390" i="6" a="1"/>
  <c r="K487" i="6" a="1"/>
  <c r="K1725" i="6" a="1"/>
  <c r="K904" i="6" a="1"/>
  <c r="K1219" i="6" a="1"/>
  <c r="K1147" i="6" a="1"/>
  <c r="K8" i="6" a="1"/>
  <c r="K244" i="6" a="1"/>
  <c r="K235" i="6" a="1"/>
  <c r="K236" i="6" a="1"/>
  <c r="K731" i="6" a="1"/>
  <c r="K454" i="6" a="1"/>
  <c r="K701" i="6" a="1"/>
  <c r="K1398" i="6" a="1"/>
  <c r="K680" i="6" a="1"/>
  <c r="K231" i="6" a="1"/>
  <c r="K615" i="6" a="1"/>
  <c r="K600" i="6" a="1"/>
  <c r="K71" i="6" a="1"/>
  <c r="K469" i="6" a="1"/>
  <c r="K297" i="6" a="1"/>
  <c r="K689" i="6" a="1"/>
  <c r="K1799" i="6" a="1"/>
  <c r="K1438" i="6" a="1"/>
  <c r="K1214" i="6" a="1"/>
  <c r="K1896" i="6" a="1"/>
  <c r="K1084" i="6" a="1"/>
  <c r="K1015" i="6" a="1"/>
  <c r="K330" i="6" a="1"/>
  <c r="K537" i="6" a="1"/>
  <c r="K180" i="6" a="1"/>
  <c r="K1194" i="6" a="1"/>
  <c r="K793" i="6" a="1"/>
  <c r="K866" i="6" a="1"/>
  <c r="K844" i="6" a="1"/>
  <c r="K1017" i="6" a="1"/>
  <c r="K1162" i="6" a="1"/>
  <c r="K1847" i="6" a="1"/>
  <c r="K1705" i="6" a="1"/>
  <c r="K1903" i="6" a="1"/>
  <c r="K1620" i="6" a="1"/>
  <c r="K1516" i="6" a="1"/>
  <c r="K1483" i="6" a="1"/>
  <c r="K2017" i="6" a="1"/>
  <c r="K1459" i="6" a="1"/>
  <c r="K1472" i="6" a="1"/>
  <c r="K1482" i="6" a="1"/>
  <c r="K1456" i="6" a="1"/>
  <c r="K692" i="6" a="1"/>
  <c r="K1220" i="6" a="1"/>
  <c r="K577" i="6" a="1"/>
  <c r="K59" i="6" a="1"/>
  <c r="K651" i="6" a="1"/>
  <c r="K517" i="6" a="1"/>
  <c r="K797" i="6" a="1"/>
  <c r="K141" i="6" a="1"/>
  <c r="K1188" i="6" a="1"/>
  <c r="K286" i="6" a="1"/>
  <c r="K971" i="6" a="1"/>
  <c r="K1104" i="6" a="1"/>
  <c r="K662" i="6" a="1"/>
  <c r="K424" i="6" a="1"/>
  <c r="K252" i="6" a="1"/>
  <c r="K451" i="6" a="1"/>
  <c r="K949" i="6" a="1"/>
  <c r="K2000" i="6" a="1"/>
  <c r="K595" i="6" a="1"/>
  <c r="K110" i="6" a="1"/>
  <c r="K266" i="6" a="1"/>
  <c r="K463" i="6" a="1"/>
  <c r="K255" i="6" a="1"/>
  <c r="K1135" i="6" a="1"/>
  <c r="K98" i="6" a="1"/>
  <c r="K985" i="6" a="1"/>
  <c r="K448" i="6" a="1"/>
  <c r="K602" i="6" a="1"/>
  <c r="K897" i="6" a="1"/>
  <c r="K817" i="6" a="1"/>
  <c r="K1038" i="6" a="1"/>
  <c r="K66" i="6" a="1"/>
  <c r="K1113" i="6" a="1"/>
  <c r="K1343" i="6" a="1"/>
  <c r="K1289" i="6" a="1"/>
  <c r="K1985" i="6" a="1"/>
  <c r="K1993" i="6" a="1"/>
  <c r="K1846" i="6" a="1"/>
  <c r="K1466" i="6" a="1"/>
  <c r="K1355" i="6" a="1"/>
  <c r="K401" i="6" a="1"/>
  <c r="K908" i="6" a="1"/>
  <c r="K1183" i="6" a="1"/>
  <c r="K145" i="6" a="1"/>
  <c r="K725" i="6" a="1"/>
  <c r="K1173" i="6" a="1"/>
  <c r="K1168" i="6" a="1"/>
  <c r="K302" i="6" a="1"/>
  <c r="K663" i="6" a="1"/>
  <c r="K381" i="6" a="1"/>
  <c r="K1356" i="6" a="1"/>
  <c r="K647" i="6" a="1"/>
  <c r="K609" i="6" a="1"/>
  <c r="K796" i="6" a="1"/>
  <c r="K447" i="6" a="1"/>
  <c r="K1850" i="6" a="1"/>
  <c r="K616" i="6" a="1"/>
  <c r="K1757" i="6" a="1"/>
  <c r="K1406" i="6" a="1"/>
  <c r="K1821" i="6" a="1"/>
  <c r="K1835" i="6" a="1"/>
  <c r="K1619" i="6" a="1"/>
  <c r="K1464" i="6" a="1"/>
  <c r="K1450" i="6" a="1"/>
  <c r="K1264" i="6" a="1"/>
  <c r="K1545" i="6" a="1"/>
  <c r="K930" i="6" a="1"/>
  <c r="K226" i="6" a="1"/>
  <c r="K168" i="6" a="1"/>
  <c r="K815" i="6" a="1"/>
  <c r="K1098" i="6" a="1"/>
  <c r="K67" i="6" a="1"/>
  <c r="K370" i="6" a="1"/>
  <c r="K792" i="6" a="1"/>
  <c r="K926" i="6" a="1"/>
  <c r="K717" i="6" a="1"/>
  <c r="K1114" i="6" a="1"/>
  <c r="K357" i="6" a="1"/>
  <c r="K1021" i="6" a="1"/>
  <c r="K551" i="6" a="1"/>
  <c r="K846" i="6" a="1"/>
  <c r="K1760" i="6" a="1"/>
  <c r="K440" i="6" a="1"/>
  <c r="K84" i="6" a="1"/>
  <c r="K230" i="6" a="1"/>
  <c r="K291" i="6" a="1"/>
  <c r="K1067" i="6" a="1"/>
  <c r="K197" i="6" a="1"/>
  <c r="K1137" i="6" a="1"/>
  <c r="K169" i="6" a="1"/>
  <c r="K201" i="6" a="1"/>
  <c r="K614" i="6" a="1"/>
  <c r="K967" i="6" a="1"/>
  <c r="K419" i="6" a="1"/>
  <c r="K1026" i="6" a="1"/>
  <c r="K856" i="6" a="1"/>
  <c r="K1175" i="6" a="1"/>
  <c r="K1644" i="6" a="1"/>
  <c r="K346" i="6" a="1"/>
  <c r="K1029" i="6" a="1"/>
  <c r="K809" i="6" a="1"/>
  <c r="K1611" i="6" a="1"/>
  <c r="K307" i="6" a="1"/>
  <c r="K830" i="6" a="1"/>
  <c r="K347" i="6" a="1"/>
  <c r="K497" i="6" a="1"/>
  <c r="K188" i="6" a="1"/>
  <c r="K1146" i="6" a="1"/>
  <c r="K528" i="6" a="1"/>
  <c r="K367" i="6" a="1"/>
  <c r="K723" i="6" a="1"/>
  <c r="K238" i="6" a="1"/>
  <c r="K913" i="6" a="1"/>
  <c r="K1487" i="6" a="1"/>
  <c r="K1979" i="6" a="1"/>
  <c r="K1659" i="6" a="1"/>
  <c r="K1639" i="6" a="1"/>
  <c r="K1442" i="6" a="1"/>
  <c r="K1340" i="6" a="1"/>
  <c r="K541" i="6" a="1"/>
  <c r="K961" i="6" a="1"/>
  <c r="K1834" i="6" a="1"/>
  <c r="K1658" i="6" a="1"/>
  <c r="K1849" i="6" a="1"/>
  <c r="K1699" i="6" a="1"/>
  <c r="K1563" i="6" a="1"/>
  <c r="K1327" i="6" a="1"/>
  <c r="K1635" i="6" a="1"/>
  <c r="K481" i="6" a="1"/>
  <c r="K795" i="6" a="1"/>
  <c r="K756" i="6" a="1"/>
  <c r="K1704" i="6" a="1"/>
  <c r="K566" i="6" a="1"/>
  <c r="K700" i="6" a="1"/>
  <c r="K79" i="6" a="1"/>
  <c r="K434" i="6" a="1"/>
  <c r="K1102" i="6" a="1"/>
  <c r="K1034" i="6" a="1"/>
  <c r="K732" i="6" a="1"/>
  <c r="K1270" i="6" a="1"/>
  <c r="K721" i="6" a="1"/>
  <c r="K477" i="6" a="1"/>
  <c r="K283" i="6" a="1"/>
  <c r="K36" i="6" a="1"/>
  <c r="K1930" i="6" a="1"/>
  <c r="K134" i="6" a="1"/>
  <c r="K931" i="6" a="1"/>
  <c r="K241" i="6" a="1"/>
  <c r="K617" i="6" a="1"/>
  <c r="K398" i="6" a="1"/>
  <c r="K1161" i="6" a="1"/>
  <c r="K183" i="6" a="1"/>
  <c r="K313" i="6" a="1"/>
  <c r="K881" i="6" a="1"/>
  <c r="K68" i="6" a="1"/>
  <c r="K277" i="6" a="1"/>
  <c r="K387" i="6" a="1"/>
  <c r="K318" i="6" a="1"/>
  <c r="K513" i="6" a="1"/>
  <c r="K1598" i="6" a="1"/>
  <c r="K685" i="6" a="1"/>
  <c r="K1153" i="6" a="1"/>
  <c r="K433" i="6" a="1"/>
  <c r="AI470" i="6" l="1"/>
  <c r="B5" i="6"/>
  <c r="AI908" i="6"/>
  <c r="AI33" i="6"/>
  <c r="AJ33" i="6" s="1"/>
  <c r="AI1089" i="6"/>
  <c r="AJ1089" i="6" s="1"/>
  <c r="AI953" i="6"/>
  <c r="AJ953" i="6" s="1"/>
  <c r="AI1432" i="6"/>
  <c r="AI1497" i="6"/>
  <c r="AI1058" i="6"/>
  <c r="AJ1058" i="6" s="1"/>
  <c r="AI1623" i="6"/>
  <c r="AJ1623" i="6" s="1"/>
  <c r="AI2007" i="6"/>
  <c r="AJ2007" i="6" s="1"/>
  <c r="AI962" i="6"/>
  <c r="AJ962" i="6" s="1"/>
  <c r="AI1530" i="6"/>
  <c r="AI680" i="6"/>
  <c r="AJ680" i="6" s="1"/>
  <c r="AI1298" i="6"/>
  <c r="AI426" i="6"/>
  <c r="AJ426" i="6" s="1"/>
  <c r="AI1070" i="6"/>
  <c r="AJ1070" i="6" s="1"/>
  <c r="AI2033" i="6"/>
  <c r="X33" i="6"/>
  <c r="AI1291" i="6"/>
  <c r="AJ1291" i="6" s="1"/>
  <c r="X426" i="6"/>
  <c r="AI425" i="6"/>
  <c r="AJ425" i="6" s="1"/>
  <c r="AI897" i="6"/>
  <c r="AJ897" i="6" s="1"/>
  <c r="AI1962" i="6"/>
  <c r="AJ1962" i="6" s="1"/>
  <c r="X897" i="6"/>
  <c r="AI1290" i="6"/>
  <c r="AJ1290" i="6" s="1"/>
  <c r="AI927" i="6"/>
  <c r="AJ927" i="6" s="1"/>
  <c r="X1962" i="6"/>
  <c r="AI1245" i="6"/>
  <c r="AJ1245" i="6" s="1"/>
  <c r="AI157" i="6"/>
  <c r="AJ157" i="6" s="1"/>
  <c r="AI1897" i="6"/>
  <c r="AJ1897" i="6" s="1"/>
  <c r="AI1069" i="6"/>
  <c r="Z1497" i="6"/>
  <c r="AI1655" i="6"/>
  <c r="AJ1655" i="6" s="1"/>
  <c r="AI26" i="6"/>
  <c r="AJ26" i="6" s="1"/>
  <c r="AI1759" i="6"/>
  <c r="AJ1759" i="6" s="1"/>
  <c r="AI471" i="6"/>
  <c r="AJ471" i="6" s="1"/>
  <c r="AI1821" i="6"/>
  <c r="AJ1821" i="6" s="1"/>
  <c r="AI1019" i="6"/>
  <c r="AJ1019" i="6" s="1"/>
  <c r="AI1762" i="6"/>
  <c r="AJ1762" i="6" s="1"/>
  <c r="AI862" i="6"/>
  <c r="AI39" i="6"/>
  <c r="AJ39" i="6" s="1"/>
  <c r="AI1557" i="6"/>
  <c r="AJ1557" i="6" s="1"/>
  <c r="AI1590" i="6"/>
  <c r="AJ1590" i="6" s="1"/>
  <c r="AI658" i="6"/>
  <c r="AJ658" i="6" s="1"/>
  <c r="AI1534" i="6"/>
  <c r="AJ1534" i="6" s="1"/>
  <c r="AI1755" i="6"/>
  <c r="AJ1755" i="6" s="1"/>
  <c r="Z1590" i="6"/>
  <c r="AI830" i="6"/>
  <c r="AJ830" i="6" s="1"/>
  <c r="AI22" i="6"/>
  <c r="AJ22" i="6" s="1"/>
  <c r="AI1445" i="6"/>
  <c r="AJ1445" i="6" s="1"/>
  <c r="AI529" i="6"/>
  <c r="AJ529" i="6" s="1"/>
  <c r="AI1687" i="6"/>
  <c r="AJ1687" i="6" s="1"/>
  <c r="AI1351" i="6"/>
  <c r="AJ1351" i="6" s="1"/>
  <c r="AI1155" i="6"/>
  <c r="AJ1155" i="6" s="1"/>
  <c r="AI1500" i="6"/>
  <c r="AI863" i="6"/>
  <c r="AJ863" i="6" s="1"/>
  <c r="AI1589" i="6"/>
  <c r="AJ1589" i="6" s="1"/>
  <c r="AI1302" i="6"/>
  <c r="AJ1302" i="6" s="1"/>
  <c r="AI1288" i="6"/>
  <c r="AJ1288" i="6" s="1"/>
  <c r="Z1534" i="6"/>
  <c r="Z1557" i="6"/>
  <c r="AI1275" i="6"/>
  <c r="AJ1275" i="6" s="1"/>
  <c r="AI1799" i="6"/>
  <c r="AJ1799" i="6" s="1"/>
  <c r="AI1381" i="6"/>
  <c r="AJ1381" i="6" s="1"/>
  <c r="AI895" i="6"/>
  <c r="AI819" i="6"/>
  <c r="AJ819" i="6" s="1"/>
  <c r="AI1167" i="6"/>
  <c r="AJ1167" i="6" s="1"/>
  <c r="AI801" i="6"/>
  <c r="AJ801" i="6" s="1"/>
  <c r="AI1577" i="6"/>
  <c r="AJ1577" i="6" s="1"/>
  <c r="AI884" i="6"/>
  <c r="AJ884" i="6" s="1"/>
  <c r="AI1882" i="6"/>
  <c r="AJ1882" i="6" s="1"/>
  <c r="AI1045" i="6"/>
  <c r="AI1861" i="6"/>
  <c r="AJ1861" i="6" s="1"/>
  <c r="AI1483" i="6"/>
  <c r="AJ1483" i="6" s="1"/>
  <c r="AI981" i="6"/>
  <c r="AJ981" i="6" s="1"/>
  <c r="AI1263" i="6"/>
  <c r="AJ1263" i="6" s="1"/>
  <c r="AI1957" i="6"/>
  <c r="AJ1957" i="6" s="1"/>
  <c r="AI1379" i="6"/>
  <c r="AJ1379" i="6" s="1"/>
  <c r="AI1915" i="6"/>
  <c r="AI1051" i="6"/>
  <c r="AJ1051" i="6" s="1"/>
  <c r="AI28" i="6"/>
  <c r="AJ28" i="6" s="1"/>
  <c r="AI1355" i="6"/>
  <c r="AJ1355" i="6" s="1"/>
  <c r="AI307" i="6"/>
  <c r="AJ307" i="6" s="1"/>
  <c r="AI1729" i="6"/>
  <c r="AJ1729" i="6" s="1"/>
  <c r="AI645" i="6"/>
  <c r="AJ645" i="6" s="1"/>
  <c r="AI1733" i="6"/>
  <c r="AJ1733" i="6" s="1"/>
  <c r="AI1239" i="6"/>
  <c r="AJ1239" i="6" s="1"/>
  <c r="AI630" i="6"/>
  <c r="AJ630" i="6" s="1"/>
  <c r="AI1994" i="6"/>
  <c r="AJ1994" i="6" s="1"/>
  <c r="AI944" i="6"/>
  <c r="AJ944" i="6" s="1"/>
  <c r="AI776" i="6"/>
  <c r="AJ776" i="6" s="1"/>
  <c r="AI865" i="6"/>
  <c r="AJ865" i="6" s="1"/>
  <c r="AI1357" i="6"/>
  <c r="AJ1357" i="6" s="1"/>
  <c r="AI1249" i="6"/>
  <c r="AJ1249" i="6" s="1"/>
  <c r="AI1514" i="6"/>
  <c r="AJ1514" i="6" s="1"/>
  <c r="AI608" i="6"/>
  <c r="AI1199" i="6"/>
  <c r="AJ1199" i="6" s="1"/>
  <c r="AI1267" i="6"/>
  <c r="AJ1267" i="6" s="1"/>
  <c r="AI1119" i="6"/>
  <c r="AJ1119" i="6" s="1"/>
  <c r="AI1244" i="6"/>
  <c r="AJ1244" i="6" s="1"/>
  <c r="AI912" i="6"/>
  <c r="AJ912" i="6" s="1"/>
  <c r="AI639" i="6"/>
  <c r="AJ639" i="6" s="1"/>
  <c r="AI1847" i="6"/>
  <c r="AI416" i="6"/>
  <c r="AJ416" i="6" s="1"/>
  <c r="AI104" i="6"/>
  <c r="AJ104" i="6" s="1"/>
  <c r="Z1755" i="6"/>
  <c r="AI1059" i="6"/>
  <c r="AJ1059" i="6" s="1"/>
  <c r="AI1447" i="6"/>
  <c r="AJ1447" i="6" s="1"/>
  <c r="AI793" i="6"/>
  <c r="AJ793" i="6" s="1"/>
  <c r="AI689" i="6"/>
  <c r="AJ689" i="6" s="1"/>
  <c r="AI567" i="6"/>
  <c r="AJ567" i="6" s="1"/>
  <c r="AI892" i="6"/>
  <c r="AJ892" i="6" s="1"/>
  <c r="AI1384" i="6"/>
  <c r="AI1997" i="6"/>
  <c r="AI986" i="6"/>
  <c r="AJ986" i="6" s="1"/>
  <c r="AI993" i="6"/>
  <c r="AJ993" i="6" s="1"/>
  <c r="AI1501" i="6"/>
  <c r="AJ1501" i="6" s="1"/>
  <c r="AI828" i="6"/>
  <c r="AJ828" i="6" s="1"/>
  <c r="AI2000" i="6"/>
  <c r="AJ2000" i="6" s="1"/>
  <c r="AI271" i="6"/>
  <c r="AI835" i="6"/>
  <c r="AJ835" i="6" s="1"/>
  <c r="Z1861" i="6"/>
  <c r="AI1154" i="6"/>
  <c r="AJ1154" i="6" s="1"/>
  <c r="K1162" i="6"/>
  <c r="K856" i="6"/>
  <c r="K1113" i="6"/>
  <c r="K83" i="6"/>
  <c r="K689" i="6"/>
  <c r="K1123" i="6"/>
  <c r="K656" i="6"/>
  <c r="K1192" i="6"/>
  <c r="K727" i="6"/>
  <c r="K699" i="6"/>
  <c r="K273" i="6"/>
  <c r="K783" i="6"/>
  <c r="K44" i="6"/>
  <c r="K649" i="6"/>
  <c r="K925" i="6"/>
  <c r="K532" i="6"/>
  <c r="K1006" i="6"/>
  <c r="K456" i="6"/>
  <c r="K513" i="6"/>
  <c r="K913" i="6"/>
  <c r="K1002" i="6"/>
  <c r="K1343" i="6"/>
  <c r="K1213" i="6"/>
  <c r="K1727" i="6"/>
  <c r="K66" i="6"/>
  <c r="K750" i="6"/>
  <c r="K1108" i="6"/>
  <c r="K164" i="6"/>
  <c r="K1040" i="6"/>
  <c r="K1144" i="6"/>
  <c r="K824" i="6"/>
  <c r="K284" i="6"/>
  <c r="K207" i="6"/>
  <c r="K319" i="6"/>
  <c r="K821" i="6"/>
  <c r="K937" i="6"/>
  <c r="K789" i="6"/>
  <c r="K188" i="6"/>
  <c r="K318" i="6"/>
  <c r="K582" i="6"/>
  <c r="K381" i="6"/>
  <c r="K336" i="6"/>
  <c r="K1026" i="6"/>
  <c r="K1038" i="6"/>
  <c r="K825" i="6"/>
  <c r="K297" i="6"/>
  <c r="K124" i="6"/>
  <c r="K1096" i="6"/>
  <c r="K1077" i="6"/>
  <c r="K372" i="6"/>
  <c r="K743" i="6"/>
  <c r="K74" i="6"/>
  <c r="K23" i="6"/>
  <c r="K308" i="6"/>
  <c r="K503" i="6"/>
  <c r="K182" i="6"/>
  <c r="K752" i="6"/>
  <c r="K108" i="6"/>
  <c r="K461" i="6"/>
  <c r="K446" i="6"/>
  <c r="K387" i="6"/>
  <c r="K663" i="6"/>
  <c r="K419" i="6"/>
  <c r="K88" i="6"/>
  <c r="K817" i="6"/>
  <c r="K133" i="6"/>
  <c r="K597" i="6"/>
  <c r="K690" i="6"/>
  <c r="K996" i="6"/>
  <c r="K576" i="6"/>
  <c r="K981" i="6"/>
  <c r="K540" i="6"/>
  <c r="K1207" i="6"/>
  <c r="K328" i="6"/>
  <c r="K1145" i="6"/>
  <c r="K757" i="6"/>
  <c r="K601" i="6"/>
  <c r="K850" i="6"/>
  <c r="K1078" i="6"/>
  <c r="K277" i="6"/>
  <c r="K678" i="6"/>
  <c r="K1017" i="6"/>
  <c r="K154" i="6"/>
  <c r="K811" i="6"/>
  <c r="K967" i="6"/>
  <c r="K897" i="6"/>
  <c r="K469" i="6"/>
  <c r="K769" i="6"/>
  <c r="K912" i="6"/>
  <c r="K510" i="6"/>
  <c r="K585" i="6"/>
  <c r="K310" i="6"/>
  <c r="K918" i="6"/>
  <c r="K628" i="6"/>
  <c r="K280" i="6"/>
  <c r="K1100" i="6"/>
  <c r="K1075" i="6"/>
  <c r="K954" i="6"/>
  <c r="K1057" i="6"/>
  <c r="K1608" i="6"/>
  <c r="K68" i="6"/>
  <c r="K131" i="6"/>
  <c r="K302" i="6"/>
  <c r="K614" i="6"/>
  <c r="K81" i="6"/>
  <c r="K602" i="6"/>
  <c r="K176" i="6"/>
  <c r="K554" i="6"/>
  <c r="K147" i="6"/>
  <c r="K167" i="6"/>
  <c r="K741" i="6"/>
  <c r="K30" i="6"/>
  <c r="K640" i="6"/>
  <c r="K798" i="6"/>
  <c r="K950" i="6"/>
  <c r="K724" i="6"/>
  <c r="K268" i="6"/>
  <c r="K93" i="6"/>
  <c r="K964" i="6"/>
  <c r="K838" i="6"/>
  <c r="K814" i="6"/>
  <c r="K881" i="6"/>
  <c r="K844" i="6"/>
  <c r="K560" i="6"/>
  <c r="K201" i="6"/>
  <c r="K761" i="6"/>
  <c r="K448" i="6"/>
  <c r="K71" i="6"/>
  <c r="K119" i="6"/>
  <c r="K185" i="6"/>
  <c r="K863" i="6"/>
  <c r="K15" i="6"/>
  <c r="K173" i="6"/>
  <c r="K320" i="6"/>
  <c r="K667" i="6"/>
  <c r="K327" i="6"/>
  <c r="K603" i="6"/>
  <c r="K546" i="6"/>
  <c r="K118" i="6"/>
  <c r="K433" i="6"/>
  <c r="K612" i="6"/>
  <c r="K313" i="6"/>
  <c r="K624" i="6"/>
  <c r="K742" i="6"/>
  <c r="K1168" i="6"/>
  <c r="K169" i="6"/>
  <c r="K985" i="6"/>
  <c r="K987" i="6"/>
  <c r="K600" i="6"/>
  <c r="K978" i="6"/>
  <c r="K891" i="6"/>
  <c r="K225" i="6"/>
  <c r="K712" i="6"/>
  <c r="K18" i="6"/>
  <c r="K396" i="6"/>
  <c r="K301" i="6"/>
  <c r="K695" i="6"/>
  <c r="K166" i="6"/>
  <c r="K199" i="6"/>
  <c r="K193" i="6"/>
  <c r="K497" i="6"/>
  <c r="K1208" i="6"/>
  <c r="K183" i="6"/>
  <c r="K238" i="6"/>
  <c r="K1152" i="6"/>
  <c r="K1137" i="6"/>
  <c r="K152" i="6"/>
  <c r="K26" i="6"/>
  <c r="K98" i="6"/>
  <c r="K665" i="6"/>
  <c r="K1129" i="6"/>
  <c r="K1159" i="6"/>
  <c r="K1121" i="6"/>
  <c r="K12" i="6"/>
  <c r="K650" i="6"/>
  <c r="K899" i="6"/>
  <c r="K1055" i="6"/>
  <c r="K1465" i="6"/>
  <c r="K1415" i="6"/>
  <c r="K1569" i="6"/>
  <c r="K715" i="6"/>
  <c r="K702" i="6"/>
  <c r="K1161" i="6"/>
  <c r="K515" i="6"/>
  <c r="K866" i="6"/>
  <c r="K290" i="6"/>
  <c r="K197" i="6"/>
  <c r="K1135" i="6"/>
  <c r="K51" i="6"/>
  <c r="K615" i="6"/>
  <c r="K707" i="6"/>
  <c r="K759" i="6"/>
  <c r="K1090" i="6"/>
  <c r="K1053" i="6"/>
  <c r="K441" i="6"/>
  <c r="K249" i="6"/>
  <c r="K646" i="6"/>
  <c r="K453" i="6"/>
  <c r="K464" i="6"/>
  <c r="K1033" i="6"/>
  <c r="K281" i="6"/>
  <c r="K472" i="6"/>
  <c r="K146" i="6"/>
  <c r="K194" i="6"/>
  <c r="K398" i="6"/>
  <c r="K809" i="6"/>
  <c r="K1067" i="6"/>
  <c r="K728" i="6"/>
  <c r="K255" i="6"/>
  <c r="K243" i="6"/>
  <c r="K599" i="6"/>
  <c r="K995" i="6"/>
  <c r="K606" i="6"/>
  <c r="K784" i="6"/>
  <c r="K289" i="6"/>
  <c r="K772" i="6"/>
  <c r="K781" i="6"/>
  <c r="K1629" i="6"/>
  <c r="K237" i="6"/>
  <c r="K1782" i="6"/>
  <c r="K100" i="6"/>
  <c r="K780" i="6"/>
  <c r="K272" i="6"/>
  <c r="K617" i="6"/>
  <c r="K683" i="6"/>
  <c r="K932" i="6"/>
  <c r="K764" i="6"/>
  <c r="K523" i="6"/>
  <c r="K291" i="6"/>
  <c r="K463" i="6"/>
  <c r="K231" i="6"/>
  <c r="K1009" i="6"/>
  <c r="K177" i="6"/>
  <c r="K799" i="6"/>
  <c r="K436" i="6"/>
  <c r="K292" i="6"/>
  <c r="K196" i="6"/>
  <c r="K1056" i="6"/>
  <c r="K943" i="6"/>
  <c r="K262" i="6"/>
  <c r="K298" i="6"/>
  <c r="K334" i="6"/>
  <c r="K883" i="6"/>
  <c r="K901" i="6"/>
  <c r="K241" i="6"/>
  <c r="K62" i="6"/>
  <c r="K1173" i="6"/>
  <c r="K230" i="6"/>
  <c r="K326" i="6"/>
  <c r="K266" i="6"/>
  <c r="K78" i="6"/>
  <c r="K47" i="6"/>
  <c r="K677" i="6"/>
  <c r="K770" i="6"/>
  <c r="K331" i="6"/>
  <c r="K127" i="6"/>
  <c r="K751" i="6"/>
  <c r="K687" i="6"/>
  <c r="K174" i="6"/>
  <c r="K376" i="6"/>
  <c r="K504" i="6"/>
  <c r="K324" i="6"/>
  <c r="K94" i="6"/>
  <c r="K484" i="6"/>
  <c r="K834" i="6"/>
  <c r="K931" i="6"/>
  <c r="K793" i="6"/>
  <c r="K670" i="6"/>
  <c r="K84" i="6"/>
  <c r="K633" i="6"/>
  <c r="K110" i="6"/>
  <c r="K581" i="6"/>
  <c r="K938" i="6"/>
  <c r="K680" i="6"/>
  <c r="K854" i="6"/>
  <c r="K914" i="6"/>
  <c r="K675" i="6"/>
  <c r="K643" i="6"/>
  <c r="K259" i="6"/>
  <c r="K332" i="6"/>
  <c r="K411" i="6"/>
  <c r="K52" i="6"/>
  <c r="K276" i="6"/>
  <c r="K625" i="6"/>
  <c r="K1068" i="6"/>
  <c r="K314" i="6"/>
  <c r="K1000" i="6"/>
  <c r="K1019" i="6"/>
  <c r="K604" i="6"/>
  <c r="K347" i="6"/>
  <c r="K275" i="6"/>
  <c r="K80" i="6"/>
  <c r="K134" i="6"/>
  <c r="K443" i="6"/>
  <c r="K725" i="6"/>
  <c r="K305" i="6"/>
  <c r="K788" i="6"/>
  <c r="K440" i="6"/>
  <c r="K24" i="6"/>
  <c r="K679" i="6"/>
  <c r="K595" i="6"/>
  <c r="K1205" i="6"/>
  <c r="K997" i="6"/>
  <c r="K288" i="6"/>
  <c r="K693" i="6"/>
  <c r="K771" i="6"/>
  <c r="K256" i="6"/>
  <c r="K1631" i="6"/>
  <c r="K1805" i="6"/>
  <c r="K1471" i="6"/>
  <c r="K1924" i="6"/>
  <c r="K1863" i="6"/>
  <c r="K1253" i="6"/>
  <c r="K1758" i="6"/>
  <c r="K1996" i="6"/>
  <c r="K1714" i="6"/>
  <c r="K1339" i="6"/>
  <c r="K1303" i="6"/>
  <c r="K2024" i="6"/>
  <c r="K1307" i="6"/>
  <c r="K1776" i="6"/>
  <c r="K1930" i="6"/>
  <c r="K1601" i="6"/>
  <c r="K1504" i="6"/>
  <c r="K1194" i="6"/>
  <c r="K1760" i="6"/>
  <c r="K184" i="6"/>
  <c r="K1955" i="6"/>
  <c r="K2000" i="6"/>
  <c r="K1855" i="6"/>
  <c r="K1398" i="6"/>
  <c r="K1626" i="6"/>
  <c r="K1458" i="6"/>
  <c r="K1321" i="6"/>
  <c r="K2014" i="6"/>
  <c r="K1766" i="6"/>
  <c r="K653" i="6"/>
  <c r="K941" i="6"/>
  <c r="K186" i="6"/>
  <c r="K1204" i="6"/>
  <c r="K39" i="6"/>
  <c r="K591" i="6"/>
  <c r="K475" i="6"/>
  <c r="K311" i="6"/>
  <c r="K1193" i="6"/>
  <c r="K790" i="6"/>
  <c r="K321" i="6"/>
  <c r="K694" i="6"/>
  <c r="K609" i="6"/>
  <c r="K36" i="6"/>
  <c r="K578" i="6"/>
  <c r="K1024" i="6"/>
  <c r="K145" i="6"/>
  <c r="K312" i="6"/>
  <c r="K846" i="6"/>
  <c r="K951" i="6"/>
  <c r="K265" i="6"/>
  <c r="K949" i="6"/>
  <c r="K1046" i="6"/>
  <c r="K369" i="6"/>
  <c r="K163" i="6"/>
  <c r="K916" i="6"/>
  <c r="K1012" i="6"/>
  <c r="K632" i="6"/>
  <c r="K859" i="6"/>
  <c r="K652" i="6"/>
  <c r="K107" i="6"/>
  <c r="K1105" i="6"/>
  <c r="K521" i="6"/>
  <c r="K407" i="6"/>
  <c r="K296" i="6"/>
  <c r="K998" i="6"/>
  <c r="K506" i="6"/>
  <c r="K377" i="6"/>
  <c r="K1180" i="6"/>
  <c r="K746" i="6"/>
  <c r="K1153" i="6"/>
  <c r="K1043" i="6"/>
  <c r="K283" i="6"/>
  <c r="K187" i="6"/>
  <c r="K99" i="6"/>
  <c r="K723" i="6"/>
  <c r="K223" i="6"/>
  <c r="K519" i="6"/>
  <c r="K551" i="6"/>
  <c r="K451" i="6"/>
  <c r="K655" i="6"/>
  <c r="K171" i="6"/>
  <c r="K701" i="6"/>
  <c r="K105" i="6"/>
  <c r="K462" i="6"/>
  <c r="K1011" i="6"/>
  <c r="K1005" i="6"/>
  <c r="K745" i="6"/>
  <c r="K156" i="6"/>
  <c r="K360" i="6"/>
  <c r="K804" i="6"/>
  <c r="K250" i="6"/>
  <c r="K550" i="6"/>
  <c r="K1136" i="6"/>
  <c r="K352" i="6"/>
  <c r="K144" i="6"/>
  <c r="K406" i="6"/>
  <c r="K390" i="6"/>
  <c r="K465" i="6"/>
  <c r="K97" i="6"/>
  <c r="K648" i="6"/>
  <c r="K661" i="6"/>
  <c r="K477" i="6"/>
  <c r="K180" i="6"/>
  <c r="K729" i="6"/>
  <c r="K634" i="6"/>
  <c r="K1021" i="6"/>
  <c r="K392" i="6"/>
  <c r="K252" i="6"/>
  <c r="K264" i="6"/>
  <c r="K589" i="6"/>
  <c r="K1132" i="6"/>
  <c r="K1115" i="6"/>
  <c r="K1041" i="6"/>
  <c r="K900" i="6"/>
  <c r="K958" i="6"/>
  <c r="K1023" i="6"/>
  <c r="K843" i="6"/>
  <c r="K1022" i="6"/>
  <c r="K777" i="6"/>
  <c r="K832" i="6"/>
  <c r="K400" i="6"/>
  <c r="K1036" i="6"/>
  <c r="K810" i="6"/>
  <c r="K1032" i="6"/>
  <c r="K121" i="6"/>
  <c r="K526" i="6"/>
  <c r="K57" i="6"/>
  <c r="K639" i="6"/>
  <c r="K206" i="6"/>
  <c r="K721" i="6"/>
  <c r="K409" i="6"/>
  <c r="K1029" i="6"/>
  <c r="K840" i="6"/>
  <c r="K498" i="6"/>
  <c r="K357" i="6"/>
  <c r="K955" i="6"/>
  <c r="K839" i="6"/>
  <c r="K424" i="6"/>
  <c r="K454" i="6"/>
  <c r="K501" i="6"/>
  <c r="K681" i="6"/>
  <c r="K704" i="6"/>
  <c r="K1094" i="6"/>
  <c r="K714" i="6"/>
  <c r="K1097" i="6"/>
  <c r="K458" i="6"/>
  <c r="K1045" i="6"/>
  <c r="K172" i="6"/>
  <c r="K136" i="6"/>
  <c r="K1054" i="6"/>
  <c r="K933" i="6"/>
  <c r="K337" i="6"/>
  <c r="K1089" i="6"/>
  <c r="K1235" i="6"/>
  <c r="K1905" i="6"/>
  <c r="K1979" i="6"/>
  <c r="K1740" i="6"/>
  <c r="K1931" i="6"/>
  <c r="K1270" i="6"/>
  <c r="K1786" i="6"/>
  <c r="K1672" i="6"/>
  <c r="K1183" i="6"/>
  <c r="K1114" i="6"/>
  <c r="K1061" i="6"/>
  <c r="K162" i="6"/>
  <c r="K662" i="6"/>
  <c r="K619" i="6"/>
  <c r="K339" i="6"/>
  <c r="K279" i="6"/>
  <c r="K557" i="6"/>
  <c r="K564" i="6"/>
  <c r="K993" i="6"/>
  <c r="K549" i="6"/>
  <c r="K909" i="6"/>
  <c r="K1062" i="6"/>
  <c r="K217" i="6"/>
  <c r="K165" i="6"/>
  <c r="K417" i="6"/>
  <c r="K1069" i="6"/>
  <c r="K11" i="6"/>
  <c r="K984" i="6"/>
  <c r="K999" i="6"/>
  <c r="K270" i="6"/>
  <c r="K205" i="6"/>
  <c r="K682" i="6"/>
  <c r="K412" i="6"/>
  <c r="K732" i="6"/>
  <c r="K706" i="6"/>
  <c r="K1198" i="6"/>
  <c r="K537" i="6"/>
  <c r="K393" i="6"/>
  <c r="K717" i="6"/>
  <c r="K365" i="6"/>
  <c r="K116" i="6"/>
  <c r="K1104" i="6"/>
  <c r="K587" i="6"/>
  <c r="K1111" i="6"/>
  <c r="K542" i="6"/>
  <c r="K329" i="6"/>
  <c r="K1150" i="6"/>
  <c r="K224" i="6"/>
  <c r="K644" i="6"/>
  <c r="K782" i="6"/>
  <c r="K476" i="6"/>
  <c r="K785" i="6"/>
  <c r="K590" i="6"/>
  <c r="K543" i="6"/>
  <c r="K439" i="6"/>
  <c r="K636" i="6"/>
  <c r="K38" i="6"/>
  <c r="K40" i="6"/>
  <c r="K849" i="6"/>
  <c r="K1185" i="6"/>
  <c r="K113" i="6"/>
  <c r="K140" i="6"/>
  <c r="K1165" i="6"/>
  <c r="K1157" i="6"/>
  <c r="K191" i="6"/>
  <c r="K221" i="6"/>
  <c r="K758" i="6"/>
  <c r="K830" i="6"/>
  <c r="K120" i="6"/>
  <c r="K431" i="6"/>
  <c r="K1034" i="6"/>
  <c r="K794" i="6"/>
  <c r="K1037" i="6"/>
  <c r="K153" i="6"/>
  <c r="K917" i="6"/>
  <c r="K359" i="6"/>
  <c r="K287" i="6"/>
  <c r="K908" i="6"/>
  <c r="K395" i="6"/>
  <c r="K716" i="6"/>
  <c r="K251" i="6"/>
  <c r="K953" i="6"/>
  <c r="K926" i="6"/>
  <c r="K638" i="6"/>
  <c r="K49" i="6"/>
  <c r="K971" i="6"/>
  <c r="K893" i="6"/>
  <c r="K929" i="6"/>
  <c r="K1007" i="6"/>
  <c r="K60" i="6"/>
  <c r="K204" i="6"/>
  <c r="K731" i="6"/>
  <c r="K491" i="6"/>
  <c r="K139" i="6"/>
  <c r="K239" i="6"/>
  <c r="K383" i="6"/>
  <c r="K435" i="6"/>
  <c r="K583" i="6"/>
  <c r="K247" i="6"/>
  <c r="K175" i="6"/>
  <c r="K423" i="6"/>
  <c r="K455" i="6"/>
  <c r="K211" i="6"/>
  <c r="K507" i="6"/>
  <c r="K459" i="6"/>
  <c r="K845" i="6"/>
  <c r="K982" i="6"/>
  <c r="K773" i="6"/>
  <c r="K980" i="6"/>
  <c r="K210" i="6"/>
  <c r="K432" i="6"/>
  <c r="K106" i="6"/>
  <c r="K605" i="6"/>
  <c r="K394" i="6"/>
  <c r="K618" i="6"/>
  <c r="K709" i="6"/>
  <c r="K774" i="6"/>
  <c r="K109" i="6"/>
  <c r="K989" i="6"/>
  <c r="K588" i="6"/>
  <c r="K73" i="6"/>
  <c r="K928" i="6"/>
  <c r="K402" i="6"/>
  <c r="K880" i="6"/>
  <c r="K89" i="6"/>
  <c r="K534" i="6"/>
  <c r="K1201" i="6"/>
  <c r="K910" i="6"/>
  <c r="K410" i="6"/>
  <c r="K672" i="6"/>
  <c r="K1102" i="6"/>
  <c r="K1091" i="6"/>
  <c r="K1030" i="6"/>
  <c r="K330" i="6"/>
  <c r="K837" i="6"/>
  <c r="K1072" i="6"/>
  <c r="K934" i="6"/>
  <c r="K622" i="6"/>
  <c r="K355" i="6"/>
  <c r="K792" i="6"/>
  <c r="K762" i="6"/>
  <c r="K345" i="6"/>
  <c r="K286" i="6"/>
  <c r="K807" i="6"/>
  <c r="K354" i="6"/>
  <c r="K822" i="6"/>
  <c r="K1039" i="6"/>
  <c r="K673" i="6"/>
  <c r="K1080" i="6"/>
  <c r="K348" i="6"/>
  <c r="K1014" i="6"/>
  <c r="K963" i="6"/>
  <c r="K426" i="6"/>
  <c r="K1018" i="6"/>
  <c r="K882" i="6"/>
  <c r="K408" i="6"/>
  <c r="K208" i="6"/>
  <c r="K988" i="6"/>
  <c r="K373" i="6"/>
  <c r="K442" i="6"/>
  <c r="K674" i="6"/>
  <c r="K668" i="6"/>
  <c r="K923" i="6"/>
  <c r="K848" i="6"/>
  <c r="K1086" i="6"/>
  <c r="K85" i="6"/>
  <c r="K1066" i="6"/>
  <c r="K710" i="6"/>
  <c r="K486" i="6"/>
  <c r="K654" i="6"/>
  <c r="K892" i="6"/>
  <c r="K948" i="6"/>
  <c r="K873" i="6"/>
  <c r="K202" i="6"/>
  <c r="K942" i="6"/>
  <c r="K1242" i="6"/>
  <c r="K2031" i="6"/>
  <c r="K1899" i="6"/>
  <c r="K1440" i="6"/>
  <c r="K1972" i="6"/>
  <c r="K2008" i="6"/>
  <c r="K129" i="6"/>
  <c r="K621" i="6"/>
  <c r="K404" i="6"/>
  <c r="K160" i="6"/>
  <c r="K86" i="6"/>
  <c r="K35" i="6"/>
  <c r="K434" i="6"/>
  <c r="K1186" i="6"/>
  <c r="K189" i="6"/>
  <c r="K401" i="6"/>
  <c r="K572" i="6"/>
  <c r="K353" i="6"/>
  <c r="K749" i="6"/>
  <c r="K132" i="6"/>
  <c r="K151" i="6"/>
  <c r="K430" i="6"/>
  <c r="K370" i="6"/>
  <c r="K344" i="6"/>
  <c r="K575" i="6"/>
  <c r="K471" i="6"/>
  <c r="K1172" i="6"/>
  <c r="K1188" i="6"/>
  <c r="K1209" i="6"/>
  <c r="K50" i="6"/>
  <c r="K236" i="6"/>
  <c r="K285" i="6"/>
  <c r="K10" i="6"/>
  <c r="K209" i="6"/>
  <c r="K868" i="6"/>
  <c r="K1120" i="6"/>
  <c r="K878" i="6"/>
  <c r="K222" i="6"/>
  <c r="K568" i="6"/>
  <c r="K944" i="6"/>
  <c r="K257" i="6"/>
  <c r="K17" i="6"/>
  <c r="K128" i="6"/>
  <c r="K77" i="6"/>
  <c r="K41" i="6"/>
  <c r="K14" i="6"/>
  <c r="K149" i="6"/>
  <c r="K449" i="6"/>
  <c r="K485" i="6"/>
  <c r="K335" i="6"/>
  <c r="K299" i="6"/>
  <c r="K755" i="6"/>
  <c r="K192" i="6"/>
  <c r="K611" i="6"/>
  <c r="K123" i="6"/>
  <c r="K293" i="6"/>
  <c r="K719" i="6"/>
  <c r="K9" i="6"/>
  <c r="K935" i="6"/>
  <c r="K686" i="6"/>
  <c r="K161" i="6"/>
  <c r="K215" i="6"/>
  <c r="K473" i="6"/>
  <c r="K896" i="6"/>
  <c r="K323" i="6"/>
  <c r="K37" i="6"/>
  <c r="K860" i="6"/>
  <c r="K317" i="6"/>
  <c r="K890" i="6"/>
  <c r="K389" i="6"/>
  <c r="K800" i="6"/>
  <c r="K1117" i="6"/>
  <c r="K356" i="6"/>
  <c r="K641" i="6"/>
  <c r="K1079" i="6"/>
  <c r="K1013" i="6"/>
  <c r="K626" i="6"/>
  <c r="K635" i="6"/>
  <c r="K79" i="6"/>
  <c r="K571" i="6"/>
  <c r="K479" i="6"/>
  <c r="K627" i="6"/>
  <c r="K391" i="6"/>
  <c r="K1171" i="6"/>
  <c r="K375" i="6"/>
  <c r="K367" i="6"/>
  <c r="K115" i="6"/>
  <c r="K67" i="6"/>
  <c r="K219" i="6"/>
  <c r="K267" i="6"/>
  <c r="K833" i="6"/>
  <c r="K718" i="6"/>
  <c r="K220" i="6"/>
  <c r="K232" i="6"/>
  <c r="K141" i="6"/>
  <c r="K538" i="6"/>
  <c r="K64" i="6"/>
  <c r="K522" i="6"/>
  <c r="K858" i="6"/>
  <c r="K445" i="6"/>
  <c r="K490" i="6"/>
  <c r="K861" i="6"/>
  <c r="K903" i="6"/>
  <c r="K242" i="6"/>
  <c r="K812" i="6"/>
  <c r="K919" i="6"/>
  <c r="K835" i="6"/>
  <c r="K228" i="6"/>
  <c r="K803" i="6"/>
  <c r="K1063" i="6"/>
  <c r="K422" i="6"/>
  <c r="K806" i="6"/>
  <c r="K514" i="6"/>
  <c r="K502" i="6"/>
  <c r="K178" i="6"/>
  <c r="K1020" i="6"/>
  <c r="K1074" i="6"/>
  <c r="K874" i="6"/>
  <c r="K253" i="6"/>
  <c r="K886" i="6"/>
  <c r="K898" i="6"/>
  <c r="K525" i="6"/>
  <c r="K1052" i="6"/>
  <c r="K229" i="6"/>
  <c r="K1126" i="6"/>
  <c r="K130" i="6"/>
  <c r="K920" i="6"/>
  <c r="K274" i="6"/>
  <c r="K142" i="6"/>
  <c r="K973" i="6"/>
  <c r="K708" i="6"/>
  <c r="K234" i="6"/>
  <c r="K889" i="6"/>
  <c r="K853" i="6"/>
  <c r="K1101" i="6"/>
  <c r="K738" i="6"/>
  <c r="K112" i="6"/>
  <c r="K69" i="6"/>
  <c r="K429" i="6"/>
  <c r="K450" i="6"/>
  <c r="K826" i="6"/>
  <c r="K885" i="6"/>
  <c r="K957" i="6"/>
  <c r="K1044" i="6"/>
  <c r="K645" i="6"/>
  <c r="K700" i="6"/>
  <c r="K378" i="6"/>
  <c r="K823" i="6"/>
  <c r="K876" i="6"/>
  <c r="K660" i="6"/>
  <c r="K666" i="6"/>
  <c r="K887" i="6"/>
  <c r="K945" i="6"/>
  <c r="K1015" i="6"/>
  <c r="K492" i="6"/>
  <c r="K421" i="6"/>
  <c r="K862" i="6"/>
  <c r="K1098" i="6"/>
  <c r="K705" i="6"/>
  <c r="K138" i="6"/>
  <c r="K573" i="6"/>
  <c r="K592" i="6"/>
  <c r="K418" i="6"/>
  <c r="K1206" i="6"/>
  <c r="K1070" i="6"/>
  <c r="K797" i="6"/>
  <c r="K500" i="6"/>
  <c r="K150" i="6"/>
  <c r="K494" i="6"/>
  <c r="K1177" i="6"/>
  <c r="K1049" i="6"/>
  <c r="K235" i="6"/>
  <c r="K703" i="6"/>
  <c r="K271" i="6"/>
  <c r="K351" i="6"/>
  <c r="K966" i="6"/>
  <c r="K983" i="6"/>
  <c r="K468" i="6"/>
  <c r="K1008" i="6"/>
  <c r="K696" i="6"/>
  <c r="K414" i="6"/>
  <c r="K181" i="6"/>
  <c r="K975" i="6"/>
  <c r="K552" i="6"/>
  <c r="K779" i="6"/>
  <c r="K884" i="6"/>
  <c r="K333" i="6"/>
  <c r="K740" i="6"/>
  <c r="K657" i="6"/>
  <c r="K1064" i="6"/>
  <c r="K213" i="6"/>
  <c r="K58" i="6"/>
  <c r="K1184" i="6"/>
  <c r="K563" i="6"/>
  <c r="K403" i="6"/>
  <c r="K1065" i="6"/>
  <c r="K28" i="6"/>
  <c r="K1149" i="6"/>
  <c r="K95" i="6"/>
  <c r="K65" i="6"/>
  <c r="K143" i="6"/>
  <c r="K1156" i="6"/>
  <c r="K374" i="6"/>
  <c r="K509" i="6"/>
  <c r="K254" i="6"/>
  <c r="K968" i="6"/>
  <c r="K195" i="6"/>
  <c r="K539" i="6"/>
  <c r="K608" i="6"/>
  <c r="K872" i="6"/>
  <c r="K428" i="6"/>
  <c r="K1138" i="6"/>
  <c r="K620" i="6"/>
  <c r="K34" i="6"/>
  <c r="K566" i="6"/>
  <c r="K842" i="6"/>
  <c r="K27" i="6"/>
  <c r="K527" i="6"/>
  <c r="K103" i="6"/>
  <c r="K499" i="6"/>
  <c r="K711" i="6"/>
  <c r="K990" i="6"/>
  <c r="K346" i="6"/>
  <c r="K991" i="6"/>
  <c r="K1093" i="6"/>
  <c r="K294" i="6"/>
  <c r="K520" i="6"/>
  <c r="K457" i="6"/>
  <c r="K952" i="6"/>
  <c r="K815" i="6"/>
  <c r="K763" i="6"/>
  <c r="K517" i="6"/>
  <c r="K1116" i="6"/>
  <c r="K361" i="6"/>
  <c r="K158" i="6"/>
  <c r="K922" i="6"/>
  <c r="K855" i="6"/>
  <c r="K1174" i="6"/>
  <c r="K244" i="6"/>
  <c r="K841" i="6"/>
  <c r="K258" i="6"/>
  <c r="K979" i="6"/>
  <c r="K438" i="6"/>
  <c r="K733" i="6"/>
  <c r="K697" i="6"/>
  <c r="K629" i="6"/>
  <c r="K530" i="6"/>
  <c r="K1092" i="6"/>
  <c r="K813" i="6"/>
  <c r="K388" i="6"/>
  <c r="K529" i="6"/>
  <c r="K544" i="6"/>
  <c r="K349" i="6"/>
  <c r="K212" i="6"/>
  <c r="K1027" i="6"/>
  <c r="K594" i="6"/>
  <c r="K613" i="6"/>
  <c r="K875" i="6"/>
  <c r="K906" i="6"/>
  <c r="K688" i="6"/>
  <c r="K828" i="6"/>
  <c r="K921" i="6"/>
  <c r="K939" i="6"/>
  <c r="K1060" i="6"/>
  <c r="K630" i="6"/>
  <c r="K801" i="6"/>
  <c r="K61" i="6"/>
  <c r="K658" i="6"/>
  <c r="K864" i="6"/>
  <c r="K865" i="6"/>
  <c r="K598" i="6"/>
  <c r="K480" i="6"/>
  <c r="K744" i="6"/>
  <c r="K767" i="6"/>
  <c r="K452" i="6"/>
  <c r="K1099" i="6"/>
  <c r="K444" i="6"/>
  <c r="K1082" i="6"/>
  <c r="K730" i="6"/>
  <c r="K685" i="6"/>
  <c r="K460" i="6"/>
  <c r="K553" i="6"/>
  <c r="K304" i="6"/>
  <c r="K1016" i="6"/>
  <c r="K309" i="6"/>
  <c r="K1500" i="6"/>
  <c r="K1704" i="6"/>
  <c r="K1476" i="6"/>
  <c r="K1780" i="6"/>
  <c r="K1355" i="6"/>
  <c r="K1427" i="6"/>
  <c r="K218" i="6"/>
  <c r="K791" i="6"/>
  <c r="K341" i="6"/>
  <c r="K233" i="6"/>
  <c r="K126" i="6"/>
  <c r="K1141" i="6"/>
  <c r="K168" i="6"/>
  <c r="K671" i="6"/>
  <c r="K135" i="6"/>
  <c r="K547" i="6"/>
  <c r="K651" i="6"/>
  <c r="K808" i="6"/>
  <c r="K157" i="6"/>
  <c r="K805" i="6"/>
  <c r="K1125" i="6"/>
  <c r="K216" i="6"/>
  <c r="K765" i="6"/>
  <c r="K970" i="6"/>
  <c r="K366" i="6"/>
  <c r="K986" i="6"/>
  <c r="K969" i="6"/>
  <c r="K306" i="6"/>
  <c r="K867" i="6"/>
  <c r="K669" i="6"/>
  <c r="K947" i="6"/>
  <c r="K927" i="6"/>
  <c r="K737" i="6"/>
  <c r="K1523" i="6"/>
  <c r="K405" i="6"/>
  <c r="K847" i="6"/>
  <c r="K584" i="6"/>
  <c r="K56" i="6"/>
  <c r="K1112" i="6"/>
  <c r="K315" i="6"/>
  <c r="K200" i="6"/>
  <c r="K371" i="6"/>
  <c r="K1073" i="6"/>
  <c r="K467" i="6"/>
  <c r="K13" i="6"/>
  <c r="K437" i="6"/>
  <c r="K269" i="6"/>
  <c r="K368" i="6"/>
  <c r="K512" i="6"/>
  <c r="K959" i="6"/>
  <c r="K818" i="6"/>
  <c r="K245" i="6"/>
  <c r="K836" i="6"/>
  <c r="K248" i="6"/>
  <c r="K482" i="6"/>
  <c r="K399" i="6"/>
  <c r="K379" i="6"/>
  <c r="K531" i="6"/>
  <c r="K535" i="6"/>
  <c r="K91" i="6"/>
  <c r="K511" i="6"/>
  <c r="K307" i="6"/>
  <c r="K363" i="6"/>
  <c r="K545" i="6"/>
  <c r="K1189" i="6"/>
  <c r="K720" i="6"/>
  <c r="K1042" i="6"/>
  <c r="K1010" i="6"/>
  <c r="K416" i="6"/>
  <c r="K756" i="6"/>
  <c r="K1081" i="6"/>
  <c r="K263" i="6"/>
  <c r="K802" i="6"/>
  <c r="K1084" i="6"/>
  <c r="K338" i="6"/>
  <c r="K488" i="6"/>
  <c r="K382" i="6"/>
  <c r="K362" i="6"/>
  <c r="K726" i="6"/>
  <c r="K42" i="6"/>
  <c r="K122" i="6"/>
  <c r="K226" i="6"/>
  <c r="K536" i="6"/>
  <c r="K386" i="6"/>
  <c r="K567" i="6"/>
  <c r="K518" i="6"/>
  <c r="K155" i="6"/>
  <c r="K125" i="6"/>
  <c r="K59" i="6"/>
  <c r="K1197" i="6"/>
  <c r="K8" i="6"/>
  <c r="K104" i="6"/>
  <c r="K1128" i="6"/>
  <c r="K413" i="6"/>
  <c r="K593" i="6"/>
  <c r="K623" i="6"/>
  <c r="K380" i="6"/>
  <c r="K722" i="6"/>
  <c r="K902" i="6"/>
  <c r="K1109" i="6"/>
  <c r="K965" i="6"/>
  <c r="K470" i="6"/>
  <c r="K962" i="6"/>
  <c r="K87" i="6"/>
  <c r="K869" i="6"/>
  <c r="K905" i="6"/>
  <c r="K1124" i="6"/>
  <c r="K114" i="6"/>
  <c r="K1004" i="6"/>
  <c r="K227" i="6"/>
  <c r="K179" i="6"/>
  <c r="K1031" i="6"/>
  <c r="K1210" i="6"/>
  <c r="K72" i="6"/>
  <c r="K1025" i="6"/>
  <c r="K90" i="6"/>
  <c r="K54" i="6"/>
  <c r="K827" i="6"/>
  <c r="K111" i="6"/>
  <c r="K75" i="6"/>
  <c r="K698" i="6"/>
  <c r="K977" i="6"/>
  <c r="K734" i="6"/>
  <c r="K495" i="6"/>
  <c r="K203" i="6"/>
  <c r="K427" i="6"/>
  <c r="K579" i="6"/>
  <c r="K483" i="6"/>
  <c r="K295" i="6"/>
  <c r="K63" i="6"/>
  <c r="K415" i="6"/>
  <c r="K607" i="6"/>
  <c r="K647" i="6"/>
  <c r="K739" i="6"/>
  <c r="K559" i="6"/>
  <c r="K747" i="6"/>
  <c r="K1195" i="6"/>
  <c r="K533" i="6"/>
  <c r="K795" i="6"/>
  <c r="K1169" i="6"/>
  <c r="K819" i="6"/>
  <c r="K496" i="6"/>
  <c r="K558" i="6"/>
  <c r="K580" i="6"/>
  <c r="K936" i="6"/>
  <c r="K924" i="6"/>
  <c r="K397" i="6"/>
  <c r="K102" i="6"/>
  <c r="K930" i="6"/>
  <c r="K33" i="6"/>
  <c r="K684" i="6"/>
  <c r="K76" i="6"/>
  <c r="K907" i="6"/>
  <c r="K664" i="6"/>
  <c r="K753" i="6"/>
  <c r="K524" i="6"/>
  <c r="K577" i="6"/>
  <c r="K829" i="6"/>
  <c r="K820" i="6"/>
  <c r="K555" i="6"/>
  <c r="K1147" i="6"/>
  <c r="K786" i="6"/>
  <c r="K148" i="6"/>
  <c r="K358" i="6"/>
  <c r="K246" i="6"/>
  <c r="K325" i="6"/>
  <c r="K831" i="6"/>
  <c r="K556" i="6"/>
  <c r="K474" i="6"/>
  <c r="K676" i="6"/>
  <c r="K894" i="6"/>
  <c r="K852" i="6"/>
  <c r="K877" i="6"/>
  <c r="K350" i="6"/>
  <c r="K776" i="6"/>
  <c r="K562" i="6"/>
  <c r="K570" i="6"/>
  <c r="K642" i="6"/>
  <c r="K300" i="6"/>
  <c r="K851" i="6"/>
  <c r="K574" i="6"/>
  <c r="K1050" i="6"/>
  <c r="K1028" i="6"/>
  <c r="K974" i="6"/>
  <c r="K596" i="6"/>
  <c r="K489" i="6"/>
  <c r="K282" i="6"/>
  <c r="K768" i="6"/>
  <c r="K976" i="6"/>
  <c r="K385" i="6"/>
  <c r="K1051" i="6"/>
  <c r="K994" i="6"/>
  <c r="K1087" i="6"/>
  <c r="K1048" i="6"/>
  <c r="K586" i="6"/>
  <c r="K1058" i="6"/>
  <c r="K956" i="6"/>
  <c r="K170" i="6"/>
  <c r="K748" i="6"/>
  <c r="K1133" i="6"/>
  <c r="K478" i="6"/>
  <c r="K992" i="6"/>
  <c r="K516" i="6"/>
  <c r="K911" i="6"/>
  <c r="K25" i="6"/>
  <c r="K481" i="6"/>
  <c r="K316" i="6"/>
  <c r="K561" i="6"/>
  <c r="K420" i="6"/>
  <c r="K82" i="6"/>
  <c r="K21" i="6"/>
  <c r="K2006" i="6"/>
  <c r="K1451" i="6"/>
  <c r="K1466" i="6"/>
  <c r="K1170" i="6"/>
  <c r="K1494" i="6"/>
  <c r="K1719" i="6"/>
  <c r="K1545" i="6"/>
  <c r="K1278" i="6"/>
  <c r="K1330" i="6"/>
  <c r="K1885" i="6"/>
  <c r="K1475" i="6"/>
  <c r="K48" i="6"/>
  <c r="K1969" i="6"/>
  <c r="K1700" i="6"/>
  <c r="K1220" i="6"/>
  <c r="K1521" i="6"/>
  <c r="K1596" i="6"/>
  <c r="K1791" i="6"/>
  <c r="K1769" i="6"/>
  <c r="K1809" i="6"/>
  <c r="K1634" i="6"/>
  <c r="K1219" i="6"/>
  <c r="K857" i="6"/>
  <c r="K1674" i="6"/>
  <c r="K1544" i="6"/>
  <c r="K1348" i="6"/>
  <c r="K1915" i="6"/>
  <c r="K1649" i="6"/>
  <c r="K1410" i="6"/>
  <c r="K1661" i="6"/>
  <c r="K1480" i="6"/>
  <c r="K1771" i="6"/>
  <c r="K1431" i="6"/>
  <c r="K1047" i="6"/>
  <c r="K1573" i="6"/>
  <c r="K1976" i="6"/>
  <c r="K1965" i="6"/>
  <c r="K1237" i="6"/>
  <c r="K53" i="6"/>
  <c r="K1920" i="6"/>
  <c r="K1759" i="6"/>
  <c r="K1761" i="6"/>
  <c r="K1470" i="6"/>
  <c r="K1838" i="6"/>
  <c r="K190" i="6"/>
  <c r="K1203" i="6"/>
  <c r="K1389" i="6"/>
  <c r="K735" i="6"/>
  <c r="K1807" i="6"/>
  <c r="K1877" i="6"/>
  <c r="K1527" i="6"/>
  <c r="K1371" i="6"/>
  <c r="K1246" i="6"/>
  <c r="K1263" i="6"/>
  <c r="K303" i="6"/>
  <c r="K1331" i="6"/>
  <c r="K1382" i="6"/>
  <c r="K19" i="6"/>
  <c r="K1745" i="6"/>
  <c r="K1395" i="6"/>
  <c r="K1380" i="6"/>
  <c r="K1313" i="6"/>
  <c r="K1486" i="6"/>
  <c r="K1401" i="6"/>
  <c r="K1884" i="6"/>
  <c r="K1635" i="6"/>
  <c r="K1255" i="6"/>
  <c r="K1352" i="6"/>
  <c r="K1558" i="6"/>
  <c r="K1272" i="6"/>
  <c r="K1592" i="6"/>
  <c r="K1896" i="6"/>
  <c r="K1282" i="6"/>
  <c r="K1461" i="6"/>
  <c r="K1684" i="6"/>
  <c r="K1958" i="6"/>
  <c r="K1873" i="6"/>
  <c r="K1216" i="6"/>
  <c r="K1264" i="6"/>
  <c r="K1577" i="6"/>
  <c r="K1818" i="6"/>
  <c r="K692" i="6"/>
  <c r="K1314" i="6"/>
  <c r="K1252" i="6"/>
  <c r="K1909" i="6"/>
  <c r="K879" i="6"/>
  <c r="K1243" i="6"/>
  <c r="K1467" i="6"/>
  <c r="K1304" i="6"/>
  <c r="K1158" i="6"/>
  <c r="K1567" i="6"/>
  <c r="K1247" i="6"/>
  <c r="K1966" i="6"/>
  <c r="K1600" i="6"/>
  <c r="K2034" i="6"/>
  <c r="K1217" i="6"/>
  <c r="K1319" i="6"/>
  <c r="K1763" i="6"/>
  <c r="K1963" i="6"/>
  <c r="K1536" i="6"/>
  <c r="K342" i="6"/>
  <c r="K240" i="6"/>
  <c r="K2028" i="6"/>
  <c r="K1918" i="6"/>
  <c r="K1730" i="6"/>
  <c r="K1394" i="6"/>
  <c r="K1003" i="6"/>
  <c r="K1362" i="6"/>
  <c r="K1166" i="6"/>
  <c r="K1772" i="6"/>
  <c r="K1891" i="6"/>
  <c r="K1864" i="6"/>
  <c r="K1898" i="6"/>
  <c r="K1553" i="6"/>
  <c r="K1762" i="6"/>
  <c r="K1770" i="6"/>
  <c r="K1453" i="6"/>
  <c r="K1734" i="6"/>
  <c r="K1422" i="6"/>
  <c r="K1538" i="6"/>
  <c r="K1999" i="6"/>
  <c r="K1870" i="6"/>
  <c r="K1378" i="6"/>
  <c r="K1286" i="6"/>
  <c r="K1618" i="6"/>
  <c r="K1867" i="6"/>
  <c r="K1603" i="6"/>
  <c r="K1507" i="6"/>
  <c r="K1857" i="6"/>
  <c r="K1499" i="6"/>
  <c r="K1989" i="6"/>
  <c r="K1697" i="6"/>
  <c r="K1856" i="6"/>
  <c r="K1784" i="6"/>
  <c r="K1127" i="6"/>
  <c r="K1746" i="6"/>
  <c r="K1552" i="6"/>
  <c r="K1327" i="6"/>
  <c r="K528" i="6"/>
  <c r="K1296" i="6"/>
  <c r="K1926" i="6"/>
  <c r="K1678" i="6"/>
  <c r="K1822" i="6"/>
  <c r="K1650" i="6"/>
  <c r="K1743" i="6"/>
  <c r="K1806" i="6"/>
  <c r="K1450" i="6"/>
  <c r="K2023" i="6"/>
  <c r="K1779" i="6"/>
  <c r="K505" i="6"/>
  <c r="K1456" i="6"/>
  <c r="K1929" i="6"/>
  <c r="K384" i="6"/>
  <c r="K1910" i="6"/>
  <c r="K1871" i="6"/>
  <c r="K1934" i="6"/>
  <c r="K1738" i="6"/>
  <c r="K1609" i="6"/>
  <c r="K904" i="6"/>
  <c r="K1795" i="6"/>
  <c r="K1689" i="6"/>
  <c r="K1988" i="6"/>
  <c r="K1687" i="6"/>
  <c r="K1199" i="6"/>
  <c r="K1354" i="6"/>
  <c r="K1950" i="6"/>
  <c r="K70" i="6"/>
  <c r="K1933" i="6"/>
  <c r="K1623" i="6"/>
  <c r="K1279" i="6"/>
  <c r="K1713" i="6"/>
  <c r="K1284" i="6"/>
  <c r="K1334" i="6"/>
  <c r="K1882" i="6"/>
  <c r="K1602" i="6"/>
  <c r="K1917" i="6"/>
  <c r="K1890" i="6"/>
  <c r="K1560" i="6"/>
  <c r="K1244" i="6"/>
  <c r="K1311" i="6"/>
  <c r="K1059" i="6"/>
  <c r="K1948" i="6"/>
  <c r="K1372" i="6"/>
  <c r="K1497" i="6"/>
  <c r="K1262" i="6"/>
  <c r="K1921" i="6"/>
  <c r="K1447" i="6"/>
  <c r="K1875" i="6"/>
  <c r="K1712" i="6"/>
  <c r="K1654" i="6"/>
  <c r="K1261" i="6"/>
  <c r="K1325" i="6"/>
  <c r="K1983" i="6"/>
  <c r="K1657" i="6"/>
  <c r="K1200" i="6"/>
  <c r="K1954" i="6"/>
  <c r="K1182" i="6"/>
  <c r="K1374" i="6"/>
  <c r="K1396" i="6"/>
  <c r="K610" i="6"/>
  <c r="K1426" i="6"/>
  <c r="K1366" i="6"/>
  <c r="K1236" i="6"/>
  <c r="K1563" i="6"/>
  <c r="K1956" i="6"/>
  <c r="K2004" i="6"/>
  <c r="K45" i="6"/>
  <c r="K117" i="6"/>
  <c r="K691" i="6"/>
  <c r="K1644" i="6"/>
  <c r="K1473" i="6"/>
  <c r="K1548" i="6"/>
  <c r="K775" i="6"/>
  <c r="K1717" i="6"/>
  <c r="K1143" i="6"/>
  <c r="K1464" i="6"/>
  <c r="K1984" i="6"/>
  <c r="K1936" i="6"/>
  <c r="K1537" i="6"/>
  <c r="K1211" i="6"/>
  <c r="K1576" i="6"/>
  <c r="K1858" i="6"/>
  <c r="K1482" i="6"/>
  <c r="K1824" i="6"/>
  <c r="K1716" i="6"/>
  <c r="K1725" i="6"/>
  <c r="K1862" i="6"/>
  <c r="K1535" i="6"/>
  <c r="K1959" i="6"/>
  <c r="K1828" i="6"/>
  <c r="K1590" i="6"/>
  <c r="K1869" i="6"/>
  <c r="K1819" i="6"/>
  <c r="K1998" i="6"/>
  <c r="K1632" i="6"/>
  <c r="K766" i="6"/>
  <c r="K1643" i="6"/>
  <c r="K1691" i="6"/>
  <c r="K1721" i="6"/>
  <c r="K55" i="6"/>
  <c r="K1927" i="6"/>
  <c r="K1852" i="6"/>
  <c r="K1919" i="6"/>
  <c r="K1187" i="6"/>
  <c r="K2012" i="6"/>
  <c r="K1561" i="6"/>
  <c r="K1811" i="6"/>
  <c r="K1726" i="6"/>
  <c r="K1928" i="6"/>
  <c r="K1517" i="6"/>
  <c r="K1698" i="6"/>
  <c r="K1443" i="6"/>
  <c r="K1755" i="6"/>
  <c r="K1250" i="6"/>
  <c r="K1597" i="6"/>
  <c r="K1935" i="6"/>
  <c r="K1474" i="6"/>
  <c r="K1430" i="6"/>
  <c r="K1941" i="6"/>
  <c r="K1215" i="6"/>
  <c r="K1417" i="6"/>
  <c r="K1624" i="6"/>
  <c r="K1413" i="6"/>
  <c r="K1973" i="6"/>
  <c r="K1345" i="6"/>
  <c r="K1400" i="6"/>
  <c r="K1723" i="6"/>
  <c r="K1333" i="6"/>
  <c r="K1349" i="6"/>
  <c r="K1733" i="6"/>
  <c r="K1508" i="6"/>
  <c r="K1722" i="6"/>
  <c r="K1564" i="6"/>
  <c r="K1699" i="6"/>
  <c r="K1739" i="6"/>
  <c r="K1513" i="6"/>
  <c r="K1808" i="6"/>
  <c r="K1951" i="6"/>
  <c r="K1895" i="6"/>
  <c r="K1709" i="6"/>
  <c r="K1403" i="6"/>
  <c r="K1846" i="6"/>
  <c r="K1619" i="6"/>
  <c r="K1676" i="6"/>
  <c r="K1256" i="6"/>
  <c r="K1528" i="6"/>
  <c r="K1556" i="6"/>
  <c r="K1892" i="6"/>
  <c r="K1695" i="6"/>
  <c r="K1231" i="6"/>
  <c r="K1472" i="6"/>
  <c r="K1617" i="6"/>
  <c r="K1974" i="6"/>
  <c r="K1664" i="6"/>
  <c r="K487" i="6"/>
  <c r="K1411" i="6"/>
  <c r="K1720" i="6"/>
  <c r="K2026" i="6"/>
  <c r="K508" i="6"/>
  <c r="K1879" i="6"/>
  <c r="K1685" i="6"/>
  <c r="K1423" i="6"/>
  <c r="K1957" i="6"/>
  <c r="K1715" i="6"/>
  <c r="K1581" i="6"/>
  <c r="K1280" i="6"/>
  <c r="K1388" i="6"/>
  <c r="K1498" i="6"/>
  <c r="K1932" i="6"/>
  <c r="K1570" i="6"/>
  <c r="K1801" i="6"/>
  <c r="K1259" i="6"/>
  <c r="K1110" i="6"/>
  <c r="K1673" i="6"/>
  <c r="K1829" i="6"/>
  <c r="K1269" i="6"/>
  <c r="K1360" i="6"/>
  <c r="K1176" i="6"/>
  <c r="K1469" i="6"/>
  <c r="K1876" i="6"/>
  <c r="K1533" i="6"/>
  <c r="K1904" i="6"/>
  <c r="K1490" i="6"/>
  <c r="K1614" i="6"/>
  <c r="K1274" i="6"/>
  <c r="K1239" i="6"/>
  <c r="K1268" i="6"/>
  <c r="K1248" i="6"/>
  <c r="K1260" i="6"/>
  <c r="K1539" i="6"/>
  <c r="K1344" i="6"/>
  <c r="K1228" i="6"/>
  <c r="K1901" i="6"/>
  <c r="K1736" i="6"/>
  <c r="K895" i="6"/>
  <c r="K1627" i="6"/>
  <c r="K7" i="6"/>
  <c r="K1880" i="6"/>
  <c r="K1496" i="6"/>
  <c r="K2013" i="6"/>
  <c r="K1944" i="6"/>
  <c r="K1849" i="6"/>
  <c r="K1914" i="6"/>
  <c r="K1571" i="6"/>
  <c r="K1960" i="6"/>
  <c r="K1584" i="6"/>
  <c r="K1859" i="6"/>
  <c r="K1214" i="6"/>
  <c r="K1900" i="6"/>
  <c r="K1683" i="6"/>
  <c r="K1433" i="6"/>
  <c r="K1350" i="6"/>
  <c r="K1868" i="6"/>
  <c r="K1835" i="6"/>
  <c r="K1574" i="6"/>
  <c r="K1642" i="6"/>
  <c r="K1742" i="6"/>
  <c r="K1997" i="6"/>
  <c r="K1267" i="6"/>
  <c r="K1459" i="6"/>
  <c r="K1190" i="6"/>
  <c r="K1655" i="6"/>
  <c r="K1386" i="6"/>
  <c r="K1978" i="6"/>
  <c r="K1373" i="6"/>
  <c r="K1942" i="6"/>
  <c r="K1390" i="6"/>
  <c r="K1543" i="6"/>
  <c r="K1907" i="6"/>
  <c r="K1937" i="6"/>
  <c r="K322" i="6"/>
  <c r="K2003" i="6"/>
  <c r="K1992" i="6"/>
  <c r="K1393" i="6"/>
  <c r="K1732" i="6"/>
  <c r="K1589" i="6"/>
  <c r="K32" i="6"/>
  <c r="K1925" i="6"/>
  <c r="K1756" i="6"/>
  <c r="K1836" i="6"/>
  <c r="K1446" i="6"/>
  <c r="K1710" i="6"/>
  <c r="K1886" i="6"/>
  <c r="K1540" i="6"/>
  <c r="K1702" i="6"/>
  <c r="K2005" i="6"/>
  <c r="K2002" i="6"/>
  <c r="K1865" i="6"/>
  <c r="K1588" i="6"/>
  <c r="K1854" i="6"/>
  <c r="K1831" i="6"/>
  <c r="K1245" i="6"/>
  <c r="K1968" i="6"/>
  <c r="K1751" i="6"/>
  <c r="K1439" i="6"/>
  <c r="K2007" i="6"/>
  <c r="K1823" i="6"/>
  <c r="K1637" i="6"/>
  <c r="K1364" i="6"/>
  <c r="K1767" i="6"/>
  <c r="K1151" i="6"/>
  <c r="K425" i="6"/>
  <c r="K1302" i="6"/>
  <c r="K2027" i="6"/>
  <c r="K1258" i="6"/>
  <c r="K1611" i="6"/>
  <c r="K1796" i="6"/>
  <c r="K466" i="6"/>
  <c r="K1409" i="6"/>
  <c r="K1420" i="6"/>
  <c r="K1658" i="6"/>
  <c r="K1367" i="6"/>
  <c r="K1294" i="6"/>
  <c r="K1628" i="6"/>
  <c r="K972" i="6"/>
  <c r="K1679" i="6"/>
  <c r="K548" i="6"/>
  <c r="K1993" i="6"/>
  <c r="K1377" i="6"/>
  <c r="K1669" i="6"/>
  <c r="K1492" i="6"/>
  <c r="K1830" i="6"/>
  <c r="K101" i="6"/>
  <c r="K1615" i="6"/>
  <c r="K1178" i="6"/>
  <c r="K1821" i="6"/>
  <c r="K2017" i="6"/>
  <c r="K1529" i="6"/>
  <c r="K1773" i="6"/>
  <c r="K1221" i="6"/>
  <c r="K1987" i="6"/>
  <c r="K2021" i="6"/>
  <c r="K1310" i="6"/>
  <c r="K1308" i="6"/>
  <c r="K1484" i="6"/>
  <c r="K1324" i="6"/>
  <c r="K1134" i="6"/>
  <c r="K1878" i="6"/>
  <c r="K1511" i="6"/>
  <c r="K1316" i="6"/>
  <c r="K364" i="6"/>
  <c r="K1514" i="6"/>
  <c r="K6" i="6"/>
  <c r="K1894" i="6"/>
  <c r="K198" i="6"/>
  <c r="K1612" i="6"/>
  <c r="K565" i="6"/>
  <c r="K1290" i="6"/>
  <c r="K1218" i="6"/>
  <c r="K1844" i="6"/>
  <c r="K1595" i="6"/>
  <c r="K1607" i="6"/>
  <c r="K1323" i="6"/>
  <c r="K1404" i="6"/>
  <c r="K1752" i="6"/>
  <c r="K31" i="6"/>
  <c r="K2018" i="6"/>
  <c r="K1718" i="6"/>
  <c r="K1897" i="6"/>
  <c r="K1479" i="6"/>
  <c r="K1559" i="6"/>
  <c r="K1842" i="6"/>
  <c r="K1107" i="6"/>
  <c r="K1912" i="6"/>
  <c r="K1995" i="6"/>
  <c r="K2022" i="6"/>
  <c r="K1832" i="6"/>
  <c r="K1277" i="6"/>
  <c r="K1913" i="6"/>
  <c r="K1630" i="6"/>
  <c r="K1851" i="6"/>
  <c r="K1305" i="6"/>
  <c r="K1711" i="6"/>
  <c r="K1463" i="6"/>
  <c r="K1163" i="6"/>
  <c r="K1196" i="6"/>
  <c r="K1452" i="6"/>
  <c r="K159" i="6"/>
  <c r="K1754" i="6"/>
  <c r="K1071" i="6"/>
  <c r="K1964" i="6"/>
  <c r="K1833" i="6"/>
  <c r="K1834" i="6"/>
  <c r="K1866" i="6"/>
  <c r="K1503" i="6"/>
  <c r="K1438" i="6"/>
  <c r="K1224" i="6"/>
  <c r="K1843" i="6"/>
  <c r="K1667" i="6"/>
  <c r="K1923" i="6"/>
  <c r="K1281" i="6"/>
  <c r="K1406" i="6"/>
  <c r="K1225" i="6"/>
  <c r="K1994" i="6"/>
  <c r="K1383" i="6"/>
  <c r="K1794" i="6"/>
  <c r="K1505" i="6"/>
  <c r="K1483" i="6"/>
  <c r="K1893" i="6"/>
  <c r="K1578" i="6"/>
  <c r="K2019" i="6"/>
  <c r="K871" i="6"/>
  <c r="K343" i="6"/>
  <c r="K1444" i="6"/>
  <c r="K1510" i="6"/>
  <c r="K1692" i="6"/>
  <c r="K20" i="6"/>
  <c r="K261" i="6"/>
  <c r="K1793" i="6"/>
  <c r="K2016" i="6"/>
  <c r="K569" i="6"/>
  <c r="K2025" i="6"/>
  <c r="K1814" i="6"/>
  <c r="K1509" i="6"/>
  <c r="K1753" i="6"/>
  <c r="K1656" i="6"/>
  <c r="K1083" i="6"/>
  <c r="K1572" i="6"/>
  <c r="K1841" i="6"/>
  <c r="K1488" i="6"/>
  <c r="K1764" i="6"/>
  <c r="K1335" i="6"/>
  <c r="K1142" i="6"/>
  <c r="K1103" i="6"/>
  <c r="K1518" i="6"/>
  <c r="K1621" i="6"/>
  <c r="K1640" i="6"/>
  <c r="K1336" i="6"/>
  <c r="K1478" i="6"/>
  <c r="K1688" i="6"/>
  <c r="K1460" i="6"/>
  <c r="K1519" i="6"/>
  <c r="K1240" i="6"/>
  <c r="K1365" i="6"/>
  <c r="K1392" i="6"/>
  <c r="K1249" i="6"/>
  <c r="K1946" i="6"/>
  <c r="K1653" i="6"/>
  <c r="K1293" i="6"/>
  <c r="K1845" i="6"/>
  <c r="K1448" i="6"/>
  <c r="K1580" i="6"/>
  <c r="K1598" i="6"/>
  <c r="K1520" i="6"/>
  <c r="K1665" i="6"/>
  <c r="K1292" i="6"/>
  <c r="K2010" i="6"/>
  <c r="K1421" i="6"/>
  <c r="K736" i="6"/>
  <c r="K961" i="6"/>
  <c r="K1837" i="6"/>
  <c r="K1952" i="6"/>
  <c r="K1887" i="6"/>
  <c r="K1708" i="6"/>
  <c r="K1985" i="6"/>
  <c r="K1668" i="6"/>
  <c r="K1361" i="6"/>
  <c r="K1888" i="6"/>
  <c r="K1512" i="6"/>
  <c r="K1525" i="6"/>
  <c r="K1610" i="6"/>
  <c r="K1757" i="6"/>
  <c r="K29" i="6"/>
  <c r="K1853" i="6"/>
  <c r="K1502" i="6"/>
  <c r="K1416" i="6"/>
  <c r="K1781" i="6"/>
  <c r="K137" i="6"/>
  <c r="K1638" i="6"/>
  <c r="K1516" i="6"/>
  <c r="K1118" i="6"/>
  <c r="K1840" i="6"/>
  <c r="K2020" i="6"/>
  <c r="K1970" i="6"/>
  <c r="K1164" i="6"/>
  <c r="K1531" i="6"/>
  <c r="K1790" i="6"/>
  <c r="K1961" i="6"/>
  <c r="K1798" i="6"/>
  <c r="K1229" i="6"/>
  <c r="K1515" i="6"/>
  <c r="K1827" i="6"/>
  <c r="K1613" i="6"/>
  <c r="K2033" i="6"/>
  <c r="K1816" i="6"/>
  <c r="K1238" i="6"/>
  <c r="K1874" i="6"/>
  <c r="K1922" i="6"/>
  <c r="K1566" i="6"/>
  <c r="K1797" i="6"/>
  <c r="K1332" i="6"/>
  <c r="K1839" i="6"/>
  <c r="K1694" i="6"/>
  <c r="K1735" i="6"/>
  <c r="K1731" i="6"/>
  <c r="K631" i="6"/>
  <c r="K1202" i="6"/>
  <c r="K1542" i="6"/>
  <c r="K2001" i="6"/>
  <c r="K1368" i="6"/>
  <c r="K1810" i="6"/>
  <c r="K1881" i="6"/>
  <c r="K1353" i="6"/>
  <c r="K1506" i="6"/>
  <c r="K960" i="6"/>
  <c r="K1276" i="6"/>
  <c r="K1131" i="6"/>
  <c r="K1441" i="6"/>
  <c r="K1991" i="6"/>
  <c r="K2009" i="6"/>
  <c r="K1257" i="6"/>
  <c r="K1748" i="6"/>
  <c r="K1534" i="6"/>
  <c r="K1666" i="6"/>
  <c r="K1329" i="6"/>
  <c r="K1035" i="6"/>
  <c r="K1585" i="6"/>
  <c r="K1947" i="6"/>
  <c r="K541" i="6"/>
  <c r="K1283" i="6"/>
  <c r="K1774" i="6"/>
  <c r="K1586" i="6"/>
  <c r="K713" i="6"/>
  <c r="K1803" i="6"/>
  <c r="K1975" i="6"/>
  <c r="K1491" i="6"/>
  <c r="K1146" i="6"/>
  <c r="K1663" i="6"/>
  <c r="K888" i="6"/>
  <c r="K616" i="6"/>
  <c r="K1414" i="6"/>
  <c r="K1792" i="6"/>
  <c r="K1883" i="6"/>
  <c r="K1986" i="6"/>
  <c r="K1315" i="6"/>
  <c r="K1620" i="6"/>
  <c r="K1670" i="6"/>
  <c r="K1749" i="6"/>
  <c r="K1454" i="6"/>
  <c r="K637" i="6"/>
  <c r="K1436" i="6"/>
  <c r="K1594" i="6"/>
  <c r="K1582" i="6"/>
  <c r="K1565" i="6"/>
  <c r="K1741" i="6"/>
  <c r="K1376" i="6"/>
  <c r="K1939" i="6"/>
  <c r="K1522" i="6"/>
  <c r="K1227" i="6"/>
  <c r="K1825" i="6"/>
  <c r="K1337" i="6"/>
  <c r="K1418" i="6"/>
  <c r="K1309" i="6"/>
  <c r="K915" i="6"/>
  <c r="K1275" i="6"/>
  <c r="K1167" i="6"/>
  <c r="K1435" i="6"/>
  <c r="K1549" i="6"/>
  <c r="K1001" i="6"/>
  <c r="K1076" i="6"/>
  <c r="K1681" i="6"/>
  <c r="K1562" i="6"/>
  <c r="K1212" i="6"/>
  <c r="K1593" i="6"/>
  <c r="K1706" i="6"/>
  <c r="K1800" i="6"/>
  <c r="K1550" i="6"/>
  <c r="K1568" i="6"/>
  <c r="K1122" i="6"/>
  <c r="K1318" i="6"/>
  <c r="K1750" i="6"/>
  <c r="K1357" i="6"/>
  <c r="K778" i="6"/>
  <c r="K1387" i="6"/>
  <c r="K1462" i="6"/>
  <c r="K1312" i="6"/>
  <c r="K1391" i="6"/>
  <c r="K1636" i="6"/>
  <c r="K1119" i="6"/>
  <c r="K1160" i="6"/>
  <c r="K1872" i="6"/>
  <c r="K1982" i="6"/>
  <c r="K1326" i="6"/>
  <c r="K1487" i="6"/>
  <c r="K1106" i="6"/>
  <c r="K1223" i="6"/>
  <c r="K1340" i="6"/>
  <c r="K1369" i="6"/>
  <c r="K1660" i="6"/>
  <c r="K1140" i="6"/>
  <c r="K1625" i="6"/>
  <c r="K1971" i="6"/>
  <c r="K1675" i="6"/>
  <c r="K1175" i="6"/>
  <c r="K1402" i="6"/>
  <c r="K16" i="6"/>
  <c r="K1622" i="6"/>
  <c r="K1775" i="6"/>
  <c r="K1850" i="6"/>
  <c r="K1605" i="6"/>
  <c r="K1690" i="6"/>
  <c r="K1977" i="6"/>
  <c r="K2032" i="6"/>
  <c r="K1191" i="6"/>
  <c r="K1370" i="6"/>
  <c r="K1903" i="6"/>
  <c r="K1399" i="6"/>
  <c r="K1908" i="6"/>
  <c r="K1555" i="6"/>
  <c r="K1817" i="6"/>
  <c r="K1916" i="6"/>
  <c r="K1424" i="6"/>
  <c r="K1251" i="6"/>
  <c r="K1591" i="6"/>
  <c r="K1306" i="6"/>
  <c r="K1379" i="6"/>
  <c r="K1397" i="6"/>
  <c r="K1682" i="6"/>
  <c r="K816" i="6"/>
  <c r="K1385" i="6"/>
  <c r="K1477" i="6"/>
  <c r="K940" i="6"/>
  <c r="K1747" i="6"/>
  <c r="K1606" i="6"/>
  <c r="K1489" i="6"/>
  <c r="K493" i="6"/>
  <c r="K1826" i="6"/>
  <c r="K1815" i="6"/>
  <c r="K1301" i="6"/>
  <c r="K1554" i="6"/>
  <c r="K1222" i="6"/>
  <c r="K1179" i="6"/>
  <c r="K1693" i="6"/>
  <c r="K1943" i="6"/>
  <c r="K1848" i="6"/>
  <c r="K1541" i="6"/>
  <c r="K1579" i="6"/>
  <c r="K1940" i="6"/>
  <c r="K1266" i="6"/>
  <c r="K1241" i="6"/>
  <c r="K1651" i="6"/>
  <c r="K1328" i="6"/>
  <c r="K1980" i="6"/>
  <c r="K1501" i="6"/>
  <c r="K760" i="6"/>
  <c r="K1911" i="6"/>
  <c r="K1095" i="6"/>
  <c r="K1300" i="6"/>
  <c r="K1524" i="6"/>
  <c r="K1530" i="6"/>
  <c r="K1532" i="6"/>
  <c r="K1671" i="6"/>
  <c r="K96" i="6"/>
  <c r="K1677" i="6"/>
  <c r="K1233" i="6"/>
  <c r="K1442" i="6"/>
  <c r="K1729" i="6"/>
  <c r="K1701" i="6"/>
  <c r="K1384" i="6"/>
  <c r="K1547" i="6"/>
  <c r="K1481" i="6"/>
  <c r="K1575" i="6"/>
  <c r="K1289" i="6"/>
  <c r="K1405" i="6"/>
  <c r="K1785" i="6"/>
  <c r="K1271" i="6"/>
  <c r="K1232" i="6"/>
  <c r="K2015" i="6"/>
  <c r="K43" i="6"/>
  <c r="K46" i="6"/>
  <c r="K447" i="6"/>
  <c r="K340" i="6"/>
  <c r="K1347" i="6"/>
  <c r="K1705" i="6"/>
  <c r="K1789" i="6"/>
  <c r="K1381" i="6"/>
  <c r="K1320" i="6"/>
  <c r="K1139" i="6"/>
  <c r="K1768" i="6"/>
  <c r="K1291" i="6"/>
  <c r="K278" i="6"/>
  <c r="K1254" i="6"/>
  <c r="K1375" i="6"/>
  <c r="K1587" i="6"/>
  <c r="K1432" i="6"/>
  <c r="K1085" i="6"/>
  <c r="K659" i="6"/>
  <c r="K1812" i="6"/>
  <c r="K1680" i="6"/>
  <c r="K1646" i="6"/>
  <c r="K1802" i="6"/>
  <c r="K1788" i="6"/>
  <c r="K1342" i="6"/>
  <c r="K1428" i="6"/>
  <c r="K1359" i="6"/>
  <c r="K754" i="6"/>
  <c r="K1744" i="6"/>
  <c r="K1902" i="6"/>
  <c r="K1358" i="6"/>
  <c r="K1652" i="6"/>
  <c r="K1551" i="6"/>
  <c r="K1616" i="6"/>
  <c r="K1495" i="6"/>
  <c r="K1408" i="6"/>
  <c r="K1297" i="6"/>
  <c r="K1696" i="6"/>
  <c r="K1287" i="6"/>
  <c r="K1949" i="6"/>
  <c r="K1130" i="6"/>
  <c r="K1804" i="6"/>
  <c r="K1967" i="6"/>
  <c r="K1783" i="6"/>
  <c r="K1341" i="6"/>
  <c r="K1662" i="6"/>
  <c r="K1546" i="6"/>
  <c r="K1429" i="6"/>
  <c r="K1322" i="6"/>
  <c r="K1181" i="6"/>
  <c r="K260" i="6"/>
  <c r="K1285" i="6"/>
  <c r="K1234" i="6"/>
  <c r="K1356" i="6"/>
  <c r="K2011" i="6"/>
  <c r="K1860" i="6"/>
  <c r="K1273" i="6"/>
  <c r="K1938" i="6"/>
  <c r="K1155" i="6"/>
  <c r="K1639" i="6"/>
  <c r="K1647" i="6"/>
  <c r="K1437" i="6"/>
  <c r="K1799" i="6"/>
  <c r="K1953" i="6"/>
  <c r="K1990" i="6"/>
  <c r="K1298" i="6"/>
  <c r="K946" i="6"/>
  <c r="K1724" i="6"/>
  <c r="K1317" i="6"/>
  <c r="K796" i="6"/>
  <c r="K1445" i="6"/>
  <c r="K1154" i="6"/>
  <c r="K1526" i="6"/>
  <c r="K22" i="6"/>
  <c r="K1847" i="6"/>
  <c r="K1707" i="6"/>
  <c r="K1351" i="6"/>
  <c r="K1820" i="6"/>
  <c r="K1148" i="6"/>
  <c r="K1861" i="6"/>
  <c r="K1703" i="6"/>
  <c r="K1557" i="6"/>
  <c r="K1449" i="6"/>
  <c r="K1226" i="6"/>
  <c r="K1457" i="6"/>
  <c r="K1485" i="6"/>
  <c r="K1363" i="6"/>
  <c r="K1778" i="6"/>
  <c r="K1906" i="6"/>
  <c r="K1455" i="6"/>
  <c r="K1230" i="6"/>
  <c r="K1583" i="6"/>
  <c r="K92" i="6"/>
  <c r="K1346" i="6"/>
  <c r="K1787" i="6"/>
  <c r="K1641" i="6"/>
  <c r="K1295" i="6"/>
  <c r="K1604" i="6"/>
  <c r="K1425" i="6"/>
  <c r="K1493" i="6"/>
  <c r="K1765" i="6"/>
  <c r="K1737" i="6"/>
  <c r="K1088" i="6"/>
  <c r="K1728" i="6"/>
  <c r="K1777" i="6"/>
  <c r="K1648" i="6"/>
  <c r="K1468" i="6"/>
  <c r="K1889" i="6"/>
  <c r="K1686" i="6"/>
  <c r="K1599" i="6"/>
  <c r="K1434" i="6"/>
  <c r="K214" i="6"/>
  <c r="K1412" i="6"/>
  <c r="K2030" i="6"/>
  <c r="K1813" i="6"/>
  <c r="K1407" i="6"/>
  <c r="K1265" i="6"/>
  <c r="K1962" i="6"/>
  <c r="K1945" i="6"/>
  <c r="K1288" i="6"/>
  <c r="K1981" i="6"/>
  <c r="K1633" i="6"/>
  <c r="K1645" i="6"/>
  <c r="K1338" i="6"/>
  <c r="K1419" i="6"/>
  <c r="K870" i="6"/>
  <c r="K1659" i="6"/>
  <c r="K2029" i="6"/>
  <c r="K787" i="6"/>
  <c r="K1299" i="6"/>
  <c r="K5" i="6"/>
  <c r="AI1141" i="6"/>
  <c r="AI1095" i="6"/>
  <c r="AJ1095" i="6" s="1"/>
  <c r="AI1667" i="6"/>
  <c r="AJ1667" i="6" s="1"/>
  <c r="AI1944" i="6"/>
  <c r="AJ1944" i="6" s="1"/>
  <c r="AI666" i="6"/>
  <c r="AJ666" i="6" s="1"/>
  <c r="AI335" i="6"/>
  <c r="AJ335" i="6" s="1"/>
  <c r="AI1101" i="6"/>
  <c r="AJ1101" i="6" s="1"/>
  <c r="AI1774" i="6"/>
  <c r="AJ1774" i="6" s="1"/>
  <c r="AI535" i="6"/>
  <c r="AJ535" i="6" s="1"/>
  <c r="Z1141" i="6"/>
  <c r="AI517" i="6"/>
  <c r="AJ517" i="6" s="1"/>
  <c r="AI1883" i="6"/>
  <c r="AJ1883" i="6" s="1"/>
  <c r="AI52" i="6"/>
  <c r="AJ52" i="6" s="1"/>
  <c r="AI1063" i="6"/>
  <c r="X1095" i="6"/>
  <c r="AI1479" i="6"/>
  <c r="AJ1479" i="6" s="1"/>
  <c r="AI162" i="6"/>
  <c r="AJ162" i="6" s="1"/>
  <c r="AI1033" i="6"/>
  <c r="AJ1033" i="6" s="1"/>
  <c r="AI328" i="6"/>
  <c r="AJ328" i="6" s="1"/>
  <c r="AI726" i="6"/>
  <c r="AJ726" i="6" s="1"/>
  <c r="AI1395" i="6"/>
  <c r="AJ1395" i="6" s="1"/>
  <c r="AI1374" i="6"/>
  <c r="AJ1374" i="6" s="1"/>
  <c r="AI1013" i="6"/>
  <c r="AJ1013" i="6" s="1"/>
  <c r="AI1341" i="6"/>
  <c r="AI1629" i="6"/>
  <c r="AJ1629" i="6" s="1"/>
  <c r="Z1374" i="6"/>
  <c r="AI935" i="6"/>
  <c r="AJ935" i="6" s="1"/>
  <c r="AI1943" i="6"/>
  <c r="AJ1943" i="6" s="1"/>
  <c r="AI1594" i="6"/>
  <c r="AJ1594" i="6" s="1"/>
  <c r="AI1566" i="6"/>
  <c r="AJ1566" i="6" s="1"/>
  <c r="AI1738" i="6"/>
  <c r="AI1475" i="6"/>
  <c r="AJ1475" i="6" s="1"/>
  <c r="AI877" i="6"/>
  <c r="AJ877" i="6" s="1"/>
  <c r="AI1822" i="6"/>
  <c r="AJ1822" i="6" s="1"/>
  <c r="AI497" i="6"/>
  <c r="AJ497" i="6" s="1"/>
  <c r="AI1695" i="6"/>
  <c r="AJ1695" i="6" s="1"/>
  <c r="AI1954" i="6"/>
  <c r="AJ1954" i="6" s="1"/>
  <c r="AI1827" i="6"/>
  <c r="AI1309" i="6"/>
  <c r="AJ1309" i="6" s="1"/>
  <c r="AI994" i="6"/>
  <c r="AJ994" i="6" s="1"/>
  <c r="AI1985" i="6"/>
  <c r="AJ1985" i="6" s="1"/>
  <c r="AI1986" i="6"/>
  <c r="AJ1986" i="6" s="1"/>
  <c r="AI549" i="6"/>
  <c r="AJ549" i="6" s="1"/>
  <c r="AI1269" i="6"/>
  <c r="AJ1269" i="6" s="1"/>
  <c r="AI931" i="6"/>
  <c r="AJ931" i="6" s="1"/>
  <c r="AI361" i="6"/>
  <c r="AJ361" i="6" s="1"/>
  <c r="AI1385" i="6"/>
  <c r="AJ1385" i="6" s="1"/>
  <c r="AI303" i="6"/>
  <c r="AJ303" i="6" s="1"/>
  <c r="AI2018" i="6"/>
  <c r="AI1693" i="6"/>
  <c r="AJ1693" i="6" s="1"/>
  <c r="AI1965" i="6"/>
  <c r="AJ1965" i="6" s="1"/>
  <c r="AI1271" i="6"/>
  <c r="AJ1271" i="6" s="1"/>
  <c r="AI1378" i="6"/>
  <c r="AJ1378" i="6" s="1"/>
  <c r="AI1725" i="6"/>
  <c r="AJ1725" i="6" s="1"/>
  <c r="AI401" i="6"/>
  <c r="AJ401" i="6" s="1"/>
  <c r="AI662" i="6"/>
  <c r="AJ662" i="6" s="1"/>
  <c r="AI1567" i="6"/>
  <c r="AI1678" i="6"/>
  <c r="AJ1678" i="6" s="1"/>
  <c r="AI907" i="6"/>
  <c r="AJ907" i="6" s="1"/>
  <c r="AI1394" i="6"/>
  <c r="AJ1394" i="6" s="1"/>
  <c r="AI1858" i="6"/>
  <c r="AJ1858" i="6" s="1"/>
  <c r="AI1231" i="6"/>
  <c r="AJ1231" i="6" s="1"/>
  <c r="AI1042" i="6"/>
  <c r="AJ1042" i="6" s="1"/>
  <c r="AI217" i="6"/>
  <c r="AJ217" i="6" s="1"/>
  <c r="AI1881" i="6"/>
  <c r="AJ1881" i="6" s="1"/>
  <c r="AI577" i="6"/>
  <c r="AJ577" i="6" s="1"/>
  <c r="AI1317" i="6"/>
  <c r="AJ1317" i="6" s="1"/>
  <c r="AI544" i="6"/>
  <c r="AJ544" i="6" s="1"/>
  <c r="AI1773" i="6"/>
  <c r="AJ1773" i="6" s="1"/>
  <c r="AI975" i="6"/>
  <c r="AJ975" i="6" s="1"/>
  <c r="AI1127" i="6"/>
  <c r="AJ1127" i="6" s="1"/>
  <c r="AI858" i="6"/>
  <c r="AI1464" i="6"/>
  <c r="AJ1464" i="6" s="1"/>
  <c r="AI239" i="6"/>
  <c r="AJ239" i="6" s="1"/>
  <c r="AI999" i="6"/>
  <c r="AJ999" i="6" s="1"/>
  <c r="AI503" i="6"/>
  <c r="AJ503" i="6" s="1"/>
  <c r="AI1685" i="6"/>
  <c r="AJ1685" i="6" s="1"/>
  <c r="AI1735" i="6"/>
  <c r="AJ1735" i="6" s="1"/>
  <c r="AI767" i="6"/>
  <c r="AJ767" i="6" s="1"/>
  <c r="AI1921" i="6"/>
  <c r="AJ1921" i="6" s="1"/>
  <c r="AI175" i="6"/>
  <c r="AI367" i="6"/>
  <c r="AJ367" i="6" s="1"/>
  <c r="AI923" i="6"/>
  <c r="AJ923" i="6" s="1"/>
  <c r="AI478" i="6"/>
  <c r="AJ478" i="6" s="1"/>
  <c r="AI1631" i="6"/>
  <c r="AJ1631" i="6" s="1"/>
  <c r="AI1320" i="6"/>
  <c r="AI959" i="6"/>
  <c r="AJ959" i="6" s="1"/>
  <c r="AI671" i="6"/>
  <c r="AJ671" i="6" s="1"/>
  <c r="AI1862" i="6"/>
  <c r="AJ1862" i="6" s="1"/>
  <c r="AI799" i="6"/>
  <c r="AJ799" i="6" s="1"/>
  <c r="AI1767" i="6"/>
  <c r="AJ1767" i="6" s="1"/>
  <c r="AI1477" i="6"/>
  <c r="AJ1477" i="6" s="1"/>
  <c r="AI607" i="6"/>
  <c r="AJ607" i="6" s="1"/>
  <c r="AI1541" i="6"/>
  <c r="AJ1541" i="6" s="1"/>
  <c r="AI1778" i="6"/>
  <c r="AJ1778" i="6" s="1"/>
  <c r="AI628" i="6"/>
  <c r="AJ628" i="6" s="1"/>
  <c r="AI1178" i="6"/>
  <c r="AJ1178" i="6" s="1"/>
  <c r="AI1037" i="6"/>
  <c r="AJ1037" i="6" s="1"/>
  <c r="AI326" i="6"/>
  <c r="AJ326" i="6" s="1"/>
  <c r="AI1903" i="6"/>
  <c r="AJ1903" i="6" s="1"/>
  <c r="AI682" i="6"/>
  <c r="AJ682" i="6" s="1"/>
  <c r="AI1691" i="6"/>
  <c r="AJ1691" i="6" s="1"/>
  <c r="AI831" i="6"/>
  <c r="AJ831" i="6" s="1"/>
  <c r="AI1697" i="6"/>
  <c r="AJ1697" i="6" s="1"/>
  <c r="AI754" i="6"/>
  <c r="AI1140" i="6"/>
  <c r="AJ1140" i="6" s="1"/>
  <c r="AI1031" i="6"/>
  <c r="AJ1031" i="6" s="1"/>
  <c r="AI485" i="6"/>
  <c r="AJ485" i="6" s="1"/>
  <c r="AI692" i="6"/>
  <c r="AJ692" i="6" s="1"/>
  <c r="AI1180" i="6"/>
  <c r="AI53" i="6"/>
  <c r="AJ53" i="6" s="1"/>
  <c r="AI739" i="6"/>
  <c r="AJ739" i="6" s="1"/>
  <c r="AI926" i="6"/>
  <c r="AJ926" i="6" s="1"/>
  <c r="AI1354" i="6"/>
  <c r="AJ1354" i="6" s="1"/>
  <c r="AI1824" i="6"/>
  <c r="AJ1824" i="6" s="1"/>
  <c r="AI512" i="6"/>
  <c r="AJ512" i="6" s="1"/>
  <c r="AI1924" i="6"/>
  <c r="AJ1924" i="6" s="1"/>
  <c r="AI1537" i="6"/>
  <c r="AJ1537" i="6" s="1"/>
  <c r="AI1323" i="6"/>
  <c r="AJ1323" i="6" s="1"/>
  <c r="AI1866" i="6"/>
  <c r="AJ1866" i="6" s="1"/>
  <c r="AI1012" i="6"/>
  <c r="AJ1012" i="6" s="1"/>
  <c r="AI1116" i="6"/>
  <c r="AJ1116" i="6" s="1"/>
  <c r="AI1732" i="6"/>
  <c r="AJ1732" i="6" s="1"/>
  <c r="AI716" i="6"/>
  <c r="AJ716" i="6" s="1"/>
  <c r="AI222" i="6"/>
  <c r="AJ222" i="6" s="1"/>
  <c r="AI1710" i="6"/>
  <c r="AI584" i="6"/>
  <c r="AJ584" i="6" s="1"/>
  <c r="AI1207" i="6"/>
  <c r="AJ1207" i="6" s="1"/>
  <c r="AI1025" i="6"/>
  <c r="AJ1025" i="6" s="1"/>
  <c r="AI1136" i="6"/>
  <c r="AJ1136" i="6" s="1"/>
  <c r="AI1734" i="6"/>
  <c r="AJ1734" i="6" s="1"/>
  <c r="AI64" i="6"/>
  <c r="AJ64" i="6" s="1"/>
  <c r="AI1311" i="6"/>
  <c r="AJ1311" i="6" s="1"/>
  <c r="AI729" i="6"/>
  <c r="AI444" i="6"/>
  <c r="AJ444" i="6" s="1"/>
  <c r="AI857" i="6"/>
  <c r="AJ857" i="6" s="1"/>
  <c r="AI226" i="6"/>
  <c r="AJ226" i="6" s="1"/>
  <c r="AI95" i="6"/>
  <c r="AJ95" i="6" s="1"/>
  <c r="AI1276" i="6"/>
  <c r="AJ1276" i="6" s="1"/>
  <c r="AI1345" i="6"/>
  <c r="AJ1345" i="6" s="1"/>
  <c r="AI1234" i="6"/>
  <c r="AJ1234" i="6" s="1"/>
  <c r="AI1488" i="6"/>
  <c r="AJ1488" i="6" s="1"/>
  <c r="AI1841" i="6"/>
  <c r="AJ1841" i="6" s="1"/>
  <c r="AI521" i="6"/>
  <c r="AJ521" i="6" s="1"/>
  <c r="AI178" i="6"/>
  <c r="AI640" i="6"/>
  <c r="AJ640" i="6" s="1"/>
  <c r="AI771" i="6"/>
  <c r="AJ771" i="6" s="1"/>
  <c r="AI99" i="6"/>
  <c r="AJ99" i="6" s="1"/>
  <c r="AI32" i="6"/>
  <c r="AJ32" i="6" s="1"/>
  <c r="Z1710" i="6"/>
  <c r="AI1527" i="6"/>
  <c r="AJ1527" i="6" s="1"/>
  <c r="AI1415" i="6"/>
  <c r="AJ1415" i="6" s="1"/>
  <c r="AI850" i="6"/>
  <c r="AJ850" i="6" s="1"/>
  <c r="AI1283" i="6"/>
  <c r="AJ1283" i="6" s="1"/>
  <c r="AI825" i="6"/>
  <c r="AJ825" i="6" s="1"/>
  <c r="AI279" i="6"/>
  <c r="AJ279" i="6" s="1"/>
  <c r="AI1946" i="6"/>
  <c r="AJ1946" i="6" s="1"/>
  <c r="AI296" i="6"/>
  <c r="AI1597" i="6"/>
  <c r="AJ1597" i="6" s="1"/>
  <c r="AI311" i="6"/>
  <c r="AJ311" i="6" s="1"/>
  <c r="AI439" i="6"/>
  <c r="AJ439" i="6" s="1"/>
  <c r="AI72" i="6"/>
  <c r="AJ72" i="6" s="1"/>
  <c r="AI124" i="6"/>
  <c r="AJ124" i="6" s="1"/>
  <c r="Z544" i="6"/>
  <c r="AI1587" i="6"/>
  <c r="AJ1587" i="6" s="1"/>
  <c r="AI1371" i="6"/>
  <c r="AJ1371" i="6" s="1"/>
  <c r="AI1901" i="6"/>
  <c r="AJ1901" i="6" s="1"/>
  <c r="AI40" i="6"/>
  <c r="AI737" i="6"/>
  <c r="AJ737" i="6" s="1"/>
  <c r="AI1727" i="6"/>
  <c r="AJ1727" i="6" s="1"/>
  <c r="AI1242" i="6"/>
  <c r="AJ1242" i="6" s="1"/>
  <c r="AI479" i="6"/>
  <c r="AJ479" i="6" s="1"/>
  <c r="AI1538" i="6"/>
  <c r="AJ1538" i="6" s="1"/>
  <c r="AI399" i="6"/>
  <c r="AJ399" i="6" s="1"/>
  <c r="AI357" i="6"/>
  <c r="AJ357" i="6" s="1"/>
  <c r="AI207" i="6"/>
  <c r="AJ207" i="6" s="1"/>
  <c r="AI1097" i="6"/>
  <c r="AJ1097" i="6" s="1"/>
  <c r="AI663" i="6"/>
  <c r="AJ663" i="6" s="1"/>
  <c r="AI305" i="6"/>
  <c r="AJ305" i="6" s="1"/>
  <c r="Z1317" i="6"/>
  <c r="Z1773" i="6"/>
  <c r="AI1299" i="6"/>
  <c r="AJ1299" i="6" s="1"/>
  <c r="AI1434" i="6"/>
  <c r="AJ1434" i="6" s="1"/>
  <c r="AI867" i="6"/>
  <c r="AJ867" i="6" s="1"/>
  <c r="AI325" i="6"/>
  <c r="AJ325" i="6" s="1"/>
  <c r="AI1174" i="6"/>
  <c r="AJ1174" i="6" s="1"/>
  <c r="AI1366" i="6"/>
  <c r="AJ1366" i="6" s="1"/>
  <c r="AI631" i="6"/>
  <c r="AJ631" i="6" s="1"/>
  <c r="AI1999" i="6"/>
  <c r="AJ1999" i="6" s="1"/>
  <c r="AI1813" i="6"/>
  <c r="AJ1813" i="6" s="1"/>
  <c r="AI790" i="6"/>
  <c r="AJ790" i="6" s="1"/>
  <c r="AI970" i="6"/>
  <c r="AI1599" i="6"/>
  <c r="AJ1599" i="6" s="1"/>
  <c r="AI1197" i="6"/>
  <c r="AJ1197" i="6" s="1"/>
  <c r="AI1721" i="6"/>
  <c r="AJ1721" i="6" s="1"/>
  <c r="AI1216" i="6"/>
  <c r="AJ1216" i="6" s="1"/>
  <c r="AI725" i="6"/>
  <c r="AJ725" i="6" s="1"/>
  <c r="Z1207" i="6"/>
  <c r="AI1407" i="6"/>
  <c r="AJ1407" i="6" s="1"/>
  <c r="AI1626" i="6"/>
  <c r="AJ1626" i="6" s="1"/>
  <c r="AI1930" i="6"/>
  <c r="AJ1930" i="6" s="1"/>
  <c r="AI601" i="6"/>
  <c r="AJ601" i="6" s="1"/>
  <c r="AI1559" i="6"/>
  <c r="AJ1559" i="6" s="1"/>
  <c r="AI988" i="6"/>
  <c r="AJ988" i="6" s="1"/>
  <c r="AI1499" i="6"/>
  <c r="AJ1499" i="6" s="1"/>
  <c r="AI965" i="6"/>
  <c r="AJ965" i="6" s="1"/>
  <c r="AI320" i="6"/>
  <c r="AJ320" i="6" s="1"/>
  <c r="AI1125" i="6"/>
  <c r="AJ1125" i="6" s="1"/>
  <c r="AI1327" i="6"/>
  <c r="AJ1327" i="6" s="1"/>
  <c r="AI1993" i="6"/>
  <c r="AJ1993" i="6" s="1"/>
  <c r="AI1801" i="6"/>
  <c r="AJ1801" i="6" s="1"/>
  <c r="AI1482" i="6"/>
  <c r="AJ1482" i="6" s="1"/>
  <c r="AI348" i="6"/>
  <c r="AJ348" i="6" s="1"/>
  <c r="Z1881" i="6"/>
  <c r="Z1734" i="6"/>
  <c r="Z1136" i="6"/>
  <c r="AI1362" i="6"/>
  <c r="AJ1362" i="6" s="1"/>
  <c r="AI575" i="6"/>
  <c r="AJ575" i="6" s="1"/>
  <c r="AI1370" i="6"/>
  <c r="AJ1370" i="6" s="1"/>
  <c r="AI1904" i="6"/>
  <c r="AJ1904" i="6" s="1"/>
  <c r="AI616" i="6"/>
  <c r="AJ616" i="6" s="1"/>
  <c r="AI1067" i="6"/>
  <c r="AJ1067" i="6" s="1"/>
  <c r="AI1122" i="6"/>
  <c r="AJ1122" i="6" s="1"/>
  <c r="AI807" i="6"/>
  <c r="AJ807" i="6" s="1"/>
  <c r="AI1237" i="6"/>
  <c r="AJ1237" i="6" s="1"/>
  <c r="AI1663" i="6"/>
  <c r="AJ1663" i="6" s="1"/>
  <c r="AI1627" i="6"/>
  <c r="AJ1627" i="6" s="1"/>
  <c r="AI866" i="6"/>
  <c r="AJ866" i="6" s="1"/>
  <c r="AI703" i="6"/>
  <c r="AJ703" i="6" s="1"/>
  <c r="AI894" i="6"/>
  <c r="AI735" i="6"/>
  <c r="AJ735" i="6" s="1"/>
  <c r="AI453" i="6"/>
  <c r="AJ453" i="6" s="1"/>
  <c r="Z1025" i="6"/>
  <c r="AI1225" i="6"/>
  <c r="AJ1225" i="6" s="1"/>
  <c r="AI1165" i="6"/>
  <c r="AJ1165" i="6" s="1"/>
  <c r="AI906" i="6"/>
  <c r="AJ906" i="6" s="1"/>
  <c r="AI1380" i="6"/>
  <c r="AJ1380" i="6" s="1"/>
  <c r="AI1175" i="6"/>
  <c r="AJ1175" i="6" s="1"/>
  <c r="AI1842" i="6"/>
  <c r="AJ1842" i="6" s="1"/>
  <c r="AI691" i="6"/>
  <c r="AJ691" i="6" s="1"/>
  <c r="AI1674" i="6"/>
  <c r="AJ1674" i="6" s="1"/>
  <c r="AI1413" i="6"/>
  <c r="AJ1413" i="6" s="1"/>
  <c r="AI1153" i="6"/>
  <c r="AJ1153" i="6" s="1"/>
  <c r="AI1098" i="6"/>
  <c r="AJ1098" i="6" s="1"/>
  <c r="AI1987" i="6"/>
  <c r="AJ1987" i="6" s="1"/>
  <c r="AI447" i="6"/>
  <c r="AJ447" i="6" s="1"/>
  <c r="AI1005" i="6"/>
  <c r="AJ1005" i="6" s="1"/>
  <c r="AI1591" i="6"/>
  <c r="AJ1591" i="6" s="1"/>
  <c r="AI1219" i="6"/>
  <c r="AJ1219" i="6" s="1"/>
  <c r="AI599" i="6"/>
  <c r="AJ599" i="6" s="1"/>
  <c r="AI1108" i="6"/>
  <c r="AJ1108" i="6" s="1"/>
  <c r="AI1077" i="6"/>
  <c r="AJ1077" i="6" s="1"/>
  <c r="AI1048" i="6"/>
  <c r="AJ1048" i="6" s="1"/>
  <c r="AI183" i="6"/>
  <c r="AJ183" i="6" s="1"/>
  <c r="AI1340" i="6"/>
  <c r="AJ1340" i="6" s="1"/>
  <c r="AI1389" i="6"/>
  <c r="AJ1389" i="6" s="1"/>
  <c r="AI1979" i="6"/>
  <c r="AJ1979" i="6" s="1"/>
  <c r="AI1414" i="6"/>
  <c r="AJ1414" i="6" s="1"/>
  <c r="AI550" i="6"/>
  <c r="AJ550" i="6" s="1"/>
  <c r="AI1460" i="6"/>
  <c r="AJ1460" i="6" s="1"/>
  <c r="AI141" i="6"/>
  <c r="AJ141" i="6" s="1"/>
  <c r="AI433" i="6"/>
  <c r="AJ433" i="6" s="1"/>
  <c r="AI1712" i="6"/>
  <c r="AJ1712" i="6" s="1"/>
  <c r="AI1442" i="6"/>
  <c r="AJ1442" i="6" s="1"/>
  <c r="AI1967" i="6"/>
  <c r="AJ1967" i="6" s="1"/>
  <c r="AI375" i="6"/>
  <c r="AJ375" i="6" s="1"/>
  <c r="AI294" i="6"/>
  <c r="AJ294" i="6" s="1"/>
  <c r="AI1065" i="6"/>
  <c r="AJ1065" i="6" s="1"/>
  <c r="AI324" i="6"/>
  <c r="AJ324" i="6" s="1"/>
  <c r="AI1193" i="6"/>
  <c r="AJ1193" i="6" s="1"/>
  <c r="AI569" i="6"/>
  <c r="AJ569" i="6" s="1"/>
  <c r="AI764" i="6"/>
  <c r="AJ764" i="6" s="1"/>
  <c r="AI922" i="6"/>
  <c r="AJ922" i="6" s="1"/>
  <c r="AI343" i="6"/>
  <c r="AJ343" i="6" s="1"/>
  <c r="AI1672" i="6"/>
  <c r="AJ1672" i="6" s="1"/>
  <c r="X54" i="6"/>
  <c r="AI54" i="6"/>
  <c r="AJ54" i="6" s="1"/>
  <c r="AD955" i="6"/>
  <c r="AI955" i="6"/>
  <c r="AJ955" i="6" s="1"/>
  <c r="AD693" i="6"/>
  <c r="AI693" i="6"/>
  <c r="AJ693" i="6" s="1"/>
  <c r="Z1250" i="6"/>
  <c r="AI1250" i="6"/>
  <c r="AJ1250" i="6" s="1"/>
  <c r="AD1213" i="6"/>
  <c r="AI1213" i="6"/>
  <c r="AJ1213" i="6" s="1"/>
  <c r="Z748" i="6"/>
  <c r="AI748" i="6"/>
  <c r="AJ748" i="6" s="1"/>
  <c r="AI1598" i="6"/>
  <c r="X1392" i="6"/>
  <c r="AI1392" i="6"/>
  <c r="AJ1392" i="6" s="1"/>
  <c r="X1742" i="6"/>
  <c r="AI1742" i="6"/>
  <c r="AJ1742" i="6" s="1"/>
  <c r="X775" i="6"/>
  <c r="AI775" i="6"/>
  <c r="AJ775" i="6" s="1"/>
  <c r="AD229" i="6"/>
  <c r="AI229" i="6"/>
  <c r="AJ229" i="6" s="1"/>
  <c r="X1712" i="6"/>
  <c r="AI227" i="6"/>
  <c r="AJ227" i="6" s="1"/>
  <c r="AI743" i="6"/>
  <c r="AJ743" i="6" s="1"/>
  <c r="X1406" i="6"/>
  <c r="AI1406" i="6"/>
  <c r="AJ1406" i="6" s="1"/>
  <c r="AD1104" i="6"/>
  <c r="AI1104" i="6"/>
  <c r="AJ1104" i="6" s="1"/>
  <c r="AD1185" i="6"/>
  <c r="AI1185" i="6"/>
  <c r="AJ1185" i="6" s="1"/>
  <c r="AD1704" i="6"/>
  <c r="AI1704" i="6"/>
  <c r="AJ1704" i="6" s="1"/>
  <c r="X976" i="6"/>
  <c r="AI976" i="6"/>
  <c r="AJ976" i="6" s="1"/>
  <c r="AD1555" i="6"/>
  <c r="AI1555" i="6"/>
  <c r="AJ1555" i="6" s="1"/>
  <c r="AD915" i="6"/>
  <c r="AI915" i="6"/>
  <c r="AJ915" i="6" s="1"/>
  <c r="AD814" i="6"/>
  <c r="AI814" i="6"/>
  <c r="AJ814" i="6" s="1"/>
  <c r="AD1204" i="6"/>
  <c r="AI1204" i="6"/>
  <c r="AJ1204" i="6" s="1"/>
  <c r="AD380" i="6"/>
  <c r="AI380" i="6"/>
  <c r="AJ380" i="6" s="1"/>
  <c r="X318" i="6"/>
  <c r="AI318" i="6"/>
  <c r="AJ318" i="6" s="1"/>
  <c r="AI1462" i="6"/>
  <c r="AJ1462" i="6" s="1"/>
  <c r="AD765" i="6"/>
  <c r="AI765" i="6"/>
  <c r="AJ765" i="6" s="1"/>
  <c r="X723" i="6"/>
  <c r="AI723" i="6"/>
  <c r="AJ723" i="6" s="1"/>
  <c r="X1084" i="6"/>
  <c r="AI1084" i="6"/>
  <c r="AJ1084" i="6" s="1"/>
  <c r="Z1961" i="6"/>
  <c r="AI1961" i="6"/>
  <c r="AJ1961" i="6" s="1"/>
  <c r="X1256" i="6"/>
  <c r="AI1256" i="6"/>
  <c r="AJ1256" i="6" s="1"/>
  <c r="Z1016" i="6"/>
  <c r="AI1016" i="6"/>
  <c r="AJ1016" i="6" s="1"/>
  <c r="AD920" i="6"/>
  <c r="AI920" i="6"/>
  <c r="X552" i="6"/>
  <c r="AI552" i="6"/>
  <c r="AJ552" i="6" s="1"/>
  <c r="X1486" i="6"/>
  <c r="AI1486" i="6"/>
  <c r="AJ1486" i="6" s="1"/>
  <c r="X1038" i="6"/>
  <c r="AI1038" i="6"/>
  <c r="AJ1038" i="6" s="1"/>
  <c r="X2005" i="6"/>
  <c r="AI2005" i="6"/>
  <c r="AJ2005" i="6" s="1"/>
  <c r="Z1748" i="6"/>
  <c r="AI1748" i="6"/>
  <c r="AJ1748" i="6" s="1"/>
  <c r="Z956" i="6"/>
  <c r="AI956" i="6"/>
  <c r="AJ956" i="6" s="1"/>
  <c r="X1387" i="6"/>
  <c r="AI1387" i="6"/>
  <c r="AI903" i="6"/>
  <c r="AJ903" i="6" s="1"/>
  <c r="X711" i="6"/>
  <c r="AI711" i="6"/>
  <c r="AJ711" i="6" s="1"/>
  <c r="X125" i="6"/>
  <c r="AI125" i="6"/>
  <c r="AJ125" i="6" s="1"/>
  <c r="X1007" i="6"/>
  <c r="AI1007" i="6"/>
  <c r="AJ1007" i="6" s="1"/>
  <c r="AI1909" i="6"/>
  <c r="AJ1909" i="6" s="1"/>
  <c r="X1909" i="6"/>
  <c r="AI1771" i="6"/>
  <c r="Z247" i="6"/>
  <c r="AI247" i="6"/>
  <c r="AJ247" i="6" s="1"/>
  <c r="X389" i="6"/>
  <c r="AI389" i="6"/>
  <c r="AJ389" i="6" s="1"/>
  <c r="X256" i="6"/>
  <c r="AI256" i="6"/>
  <c r="AJ256" i="6" s="1"/>
  <c r="Z837" i="6"/>
  <c r="AI837" i="6"/>
  <c r="AJ837" i="6" s="1"/>
  <c r="AI1203" i="6"/>
  <c r="AJ1203" i="6" s="1"/>
  <c r="AI1453" i="6"/>
  <c r="AJ1453" i="6" s="1"/>
  <c r="AI1473" i="6"/>
  <c r="AJ1473" i="6" s="1"/>
  <c r="AI30" i="6"/>
  <c r="AJ30" i="6" s="1"/>
  <c r="X141" i="6"/>
  <c r="X1891" i="6"/>
  <c r="AI1891" i="6"/>
  <c r="AJ1891" i="6" s="1"/>
  <c r="X163" i="6"/>
  <c r="AI163" i="6"/>
  <c r="AJ163" i="6" s="1"/>
  <c r="X797" i="6"/>
  <c r="AI797" i="6"/>
  <c r="AJ797" i="6" s="1"/>
  <c r="Z550" i="6"/>
  <c r="Z629" i="6"/>
  <c r="AI629" i="6"/>
  <c r="AJ629" i="6" s="1"/>
  <c r="Z795" i="6"/>
  <c r="AI795" i="6"/>
  <c r="AJ795" i="6" s="1"/>
  <c r="Z1823" i="6"/>
  <c r="AI1823" i="6"/>
  <c r="AJ1823" i="6" s="1"/>
  <c r="AD1869" i="6"/>
  <c r="AI1869" i="6"/>
  <c r="AJ1869" i="6" s="1"/>
  <c r="Z1389" i="6"/>
  <c r="X1460" i="6"/>
  <c r="AI231" i="6"/>
  <c r="AJ231" i="6" s="1"/>
  <c r="X1222" i="6"/>
  <c r="AI1222" i="6"/>
  <c r="AJ1222" i="6" s="1"/>
  <c r="X633" i="6"/>
  <c r="AI633" i="6"/>
  <c r="AJ633" i="6" s="1"/>
  <c r="AD1508" i="6"/>
  <c r="AI1508" i="6"/>
  <c r="AJ1508" i="6" s="1"/>
  <c r="Z92" i="6"/>
  <c r="AI92" i="6"/>
  <c r="AJ92" i="6" s="1"/>
  <c r="AD21" i="6"/>
  <c r="AI21" i="6"/>
  <c r="AJ21" i="6" s="1"/>
  <c r="Z131" i="6"/>
  <c r="AI131" i="6"/>
  <c r="AJ131" i="6" s="1"/>
  <c r="Z433" i="6"/>
  <c r="Z725" i="6"/>
  <c r="X1979" i="6"/>
  <c r="AI194" i="6"/>
  <c r="AJ194" i="6" s="1"/>
  <c r="AI1956" i="6"/>
  <c r="AJ1956" i="6" s="1"/>
  <c r="X1442" i="6"/>
  <c r="AI1455" i="6"/>
  <c r="AJ1455" i="6" s="1"/>
  <c r="AI189" i="6"/>
  <c r="AJ189" i="6" s="1"/>
  <c r="AI1505" i="6"/>
  <c r="AJ1505" i="6" s="1"/>
  <c r="Z1065" i="6"/>
  <c r="AI719" i="6"/>
  <c r="AJ719" i="6" s="1"/>
  <c r="AI456" i="6"/>
  <c r="AJ456" i="6" s="1"/>
  <c r="AI871" i="6"/>
  <c r="AJ871" i="6" s="1"/>
  <c r="AI979" i="6"/>
  <c r="AJ979" i="6" s="1"/>
  <c r="AI660" i="6"/>
  <c r="AJ660" i="6" s="1"/>
  <c r="AI261" i="6"/>
  <c r="AJ261" i="6" s="1"/>
  <c r="AI1705" i="6"/>
  <c r="AJ1705" i="6" s="1"/>
  <c r="AI1522" i="6"/>
  <c r="AJ1522" i="6" s="1"/>
  <c r="AI794" i="6"/>
  <c r="AJ794" i="6" s="1"/>
  <c r="AI1754" i="6"/>
  <c r="AJ1754" i="6" s="1"/>
  <c r="AI650" i="6"/>
  <c r="AJ650" i="6" s="1"/>
  <c r="AI1074" i="6"/>
  <c r="AJ1074" i="6" s="1"/>
  <c r="AI978" i="6"/>
  <c r="AJ978" i="6" s="1"/>
  <c r="AI1830" i="6"/>
  <c r="AJ1830" i="6" s="1"/>
  <c r="AI941" i="6"/>
  <c r="AJ941" i="6" s="1"/>
  <c r="AI1173" i="6"/>
  <c r="AJ1173" i="6" s="1"/>
  <c r="AI1661" i="6"/>
  <c r="AJ1661" i="6" s="1"/>
  <c r="AI1257" i="6"/>
  <c r="AJ1257" i="6" s="1"/>
  <c r="Z1462" i="6"/>
  <c r="AI1802" i="6"/>
  <c r="AJ1802" i="6" s="1"/>
  <c r="AI665" i="6"/>
  <c r="AJ665" i="6" s="1"/>
  <c r="AI166" i="6"/>
  <c r="AJ166" i="6" s="1"/>
  <c r="AI1109" i="6"/>
  <c r="AJ1109" i="6" s="1"/>
  <c r="X1345" i="6"/>
  <c r="AI1146" i="6"/>
  <c r="AJ1146" i="6" s="1"/>
  <c r="AI888" i="6"/>
  <c r="AJ888" i="6" s="1"/>
  <c r="AI1143" i="6"/>
  <c r="AJ1143" i="6" s="1"/>
  <c r="AI1103" i="6"/>
  <c r="AJ1103" i="6" s="1"/>
  <c r="AI856" i="6"/>
  <c r="AJ856" i="6" s="1"/>
  <c r="AI291" i="6"/>
  <c r="AJ291" i="6" s="1"/>
  <c r="AI394" i="6"/>
  <c r="AJ394" i="6" s="1"/>
  <c r="AI1306" i="6"/>
  <c r="AJ1306" i="6" s="1"/>
  <c r="AI1437" i="6"/>
  <c r="AJ1437" i="6" s="1"/>
  <c r="AI1001" i="6"/>
  <c r="AJ1001" i="6" s="1"/>
  <c r="AI1498" i="6"/>
  <c r="AJ1498" i="6" s="1"/>
  <c r="AI1138" i="6"/>
  <c r="AJ1138" i="6" s="1"/>
  <c r="AI1171" i="6"/>
  <c r="AJ1171" i="6" s="1"/>
  <c r="AI1564" i="6"/>
  <c r="AJ1564" i="6" s="1"/>
  <c r="AI833" i="6"/>
  <c r="AJ833" i="6" s="1"/>
  <c r="AI293" i="6"/>
  <c r="AJ293" i="6" s="1"/>
  <c r="X1967" i="6"/>
  <c r="AI524" i="6"/>
  <c r="AJ524" i="6" s="1"/>
  <c r="AI859" i="6"/>
  <c r="AI488" i="6"/>
  <c r="AJ488" i="6" s="1"/>
  <c r="AI1969" i="6"/>
  <c r="AJ1969" i="6" s="1"/>
  <c r="X264" i="6"/>
  <c r="AI264" i="6"/>
  <c r="AJ264" i="6" s="1"/>
  <c r="Z1545" i="6"/>
  <c r="AI1545" i="6"/>
  <c r="AJ1545" i="6" s="1"/>
  <c r="AI1736" i="6"/>
  <c r="AJ1736" i="6" s="1"/>
  <c r="AD724" i="6"/>
  <c r="AI724" i="6"/>
  <c r="AJ724" i="6" s="1"/>
  <c r="X200" i="6"/>
  <c r="AI200" i="6"/>
  <c r="AJ200" i="6" s="1"/>
  <c r="AI1632" i="6"/>
  <c r="AJ1632" i="6" s="1"/>
  <c r="AI581" i="6"/>
  <c r="AJ581" i="6" s="1"/>
  <c r="AI1144" i="6"/>
  <c r="AJ1144" i="6" s="1"/>
  <c r="AI1855" i="6"/>
  <c r="AJ1855" i="6" s="1"/>
  <c r="AI1860" i="6"/>
  <c r="AJ1860" i="6" s="1"/>
  <c r="AI1708" i="6"/>
  <c r="AJ1708" i="6" s="1"/>
  <c r="AI1470" i="6"/>
  <c r="AJ1470" i="6" s="1"/>
  <c r="AI1131" i="6"/>
  <c r="AJ1131" i="6" s="1"/>
  <c r="AI1367" i="6"/>
  <c r="AJ1367" i="6" s="1"/>
  <c r="AI1071" i="6"/>
  <c r="AJ1071" i="6" s="1"/>
  <c r="AI1487" i="6"/>
  <c r="AJ1487" i="6" s="1"/>
  <c r="AI839" i="6"/>
  <c r="AJ839" i="6" s="1"/>
  <c r="AI1642" i="6"/>
  <c r="AJ1642" i="6" s="1"/>
  <c r="AI1208" i="6"/>
  <c r="AJ1208" i="6" s="1"/>
  <c r="AI874" i="6"/>
  <c r="AJ874" i="6" s="1"/>
  <c r="AI1285" i="6"/>
  <c r="AJ1285" i="6" s="1"/>
  <c r="AI1296" i="6"/>
  <c r="AJ1296" i="6" s="1"/>
  <c r="AI914" i="6"/>
  <c r="AJ914" i="6" s="1"/>
  <c r="AI511" i="6"/>
  <c r="AJ511" i="6" s="1"/>
  <c r="AI1912" i="6"/>
  <c r="AJ1912" i="6" s="1"/>
  <c r="AI698" i="6"/>
  <c r="AJ698" i="6" s="1"/>
  <c r="AI984" i="6"/>
  <c r="AJ984" i="6" s="1"/>
  <c r="AI150" i="6"/>
  <c r="AJ150" i="6" s="1"/>
  <c r="AI1579" i="6"/>
  <c r="AJ1579" i="6" s="1"/>
  <c r="X32" i="6"/>
  <c r="AI1637" i="6"/>
  <c r="AJ1637" i="6" s="1"/>
  <c r="AI358" i="6"/>
  <c r="AI545" i="6"/>
  <c r="AJ545" i="6" s="1"/>
  <c r="X903" i="6"/>
  <c r="AI1039" i="6"/>
  <c r="AJ1039" i="6" s="1"/>
  <c r="AI712" i="6"/>
  <c r="AJ712" i="6" s="1"/>
  <c r="AI392" i="6"/>
  <c r="AJ392" i="6" s="1"/>
  <c r="AI2027" i="6"/>
  <c r="AJ2027" i="6" s="1"/>
  <c r="AI1523" i="6"/>
  <c r="AJ1523" i="6" s="1"/>
  <c r="X120" i="6"/>
  <c r="AI120" i="6"/>
  <c r="AJ120" i="6" s="1"/>
  <c r="X688" i="6"/>
  <c r="AI688" i="6"/>
  <c r="AJ688" i="6" s="1"/>
  <c r="X520" i="6"/>
  <c r="AI520" i="6"/>
  <c r="AJ520" i="6" s="1"/>
  <c r="X966" i="6"/>
  <c r="AI966" i="6"/>
  <c r="AJ966" i="6" s="1"/>
  <c r="AD1788" i="6"/>
  <c r="AI1788" i="6"/>
  <c r="AJ1788" i="6" s="1"/>
  <c r="AD284" i="6"/>
  <c r="AI284" i="6"/>
  <c r="AJ284" i="6" s="1"/>
  <c r="X298" i="6"/>
  <c r="AI298" i="6"/>
  <c r="AJ298" i="6" s="1"/>
  <c r="X1535" i="6"/>
  <c r="AI1535" i="6"/>
  <c r="AJ1535" i="6" s="1"/>
  <c r="AD1227" i="6"/>
  <c r="AI1227" i="6"/>
  <c r="AJ1227" i="6" s="1"/>
  <c r="AD1787" i="6"/>
  <c r="AI1787" i="6"/>
  <c r="AJ1787" i="6" s="1"/>
  <c r="AI834" i="6"/>
  <c r="AJ834" i="6" s="1"/>
  <c r="AI258" i="6"/>
  <c r="AJ258" i="6" s="1"/>
  <c r="AI37" i="6"/>
  <c r="AJ37" i="6" s="1"/>
  <c r="AI2019" i="6"/>
  <c r="AJ2019" i="6" s="1"/>
  <c r="AI1388" i="6"/>
  <c r="AJ1388" i="6" s="1"/>
  <c r="AI1044" i="6"/>
  <c r="AJ1044" i="6" s="1"/>
  <c r="AI1322" i="6"/>
  <c r="AJ1322" i="6" s="1"/>
  <c r="AI215" i="6"/>
  <c r="AJ215" i="6" s="1"/>
  <c r="Z1216" i="6"/>
  <c r="AI2028" i="6"/>
  <c r="AJ2028" i="6" s="1"/>
  <c r="AI784" i="6"/>
  <c r="AJ784" i="6" s="1"/>
  <c r="AI96" i="6"/>
  <c r="AJ96" i="6" s="1"/>
  <c r="AI1562" i="6"/>
  <c r="AJ1562" i="6" s="1"/>
  <c r="AI259" i="6"/>
  <c r="AJ259" i="6" s="1"/>
  <c r="AI929" i="6"/>
  <c r="AJ929" i="6" s="1"/>
  <c r="AI602" i="6"/>
  <c r="AJ602" i="6" s="1"/>
  <c r="AI1620" i="6"/>
  <c r="AJ1620" i="6" s="1"/>
  <c r="AI2006" i="6"/>
  <c r="AJ2006" i="6" s="1"/>
  <c r="AI1618" i="6"/>
  <c r="AJ1618" i="6" s="1"/>
  <c r="AI1308" i="6"/>
  <c r="AJ1308" i="6" s="1"/>
  <c r="AI1148" i="6"/>
  <c r="AJ1148" i="6" s="1"/>
  <c r="AI23" i="6"/>
  <c r="AJ23" i="6" s="1"/>
  <c r="AI188" i="6"/>
  <c r="AJ188" i="6" s="1"/>
  <c r="AI1894" i="6"/>
  <c r="AJ1894" i="6" s="1"/>
  <c r="AI1911" i="6"/>
  <c r="AJ1911" i="6" s="1"/>
  <c r="AI1107" i="6"/>
  <c r="AJ1107" i="6" s="1"/>
  <c r="AI1142" i="6"/>
  <c r="AJ1142" i="6" s="1"/>
  <c r="AI1766" i="6"/>
  <c r="AJ1766" i="6" s="1"/>
  <c r="AI1126" i="6"/>
  <c r="AJ1126" i="6" s="1"/>
  <c r="AI1277" i="6"/>
  <c r="AJ1277" i="6" s="1"/>
  <c r="AI510" i="6"/>
  <c r="AJ510" i="6" s="1"/>
  <c r="AI752" i="6"/>
  <c r="AJ752" i="6" s="1"/>
  <c r="AI2014" i="6"/>
  <c r="AJ2014" i="6" s="1"/>
  <c r="AI1393" i="6"/>
  <c r="AJ1393" i="6" s="1"/>
  <c r="AI1073" i="6"/>
  <c r="AJ1073" i="6" s="1"/>
  <c r="AI388" i="6"/>
  <c r="AJ388" i="6" s="1"/>
  <c r="Z9" i="6"/>
  <c r="AI9" i="6"/>
  <c r="AJ9" i="6" s="1"/>
  <c r="X709" i="6"/>
  <c r="AI709" i="6"/>
  <c r="AJ709" i="6" s="1"/>
  <c r="AD220" i="6"/>
  <c r="AI220" i="6"/>
  <c r="AJ220" i="6" s="1"/>
  <c r="X556" i="6"/>
  <c r="AI556" i="6"/>
  <c r="AJ556" i="6" s="1"/>
  <c r="AI707" i="6"/>
  <c r="AJ707" i="6" s="1"/>
  <c r="Z1925" i="6"/>
  <c r="AI1925" i="6"/>
  <c r="AJ1925" i="6" s="1"/>
  <c r="X707" i="6"/>
  <c r="Z1536" i="6"/>
  <c r="AI1536" i="6"/>
  <c r="AJ1536" i="6" s="1"/>
  <c r="X452" i="6"/>
  <c r="AI452" i="6"/>
  <c r="AJ452" i="6" s="1"/>
  <c r="Z1066" i="6"/>
  <c r="AI1066" i="6"/>
  <c r="AJ1066" i="6" s="1"/>
  <c r="AI657" i="6"/>
  <c r="AJ657" i="6" s="1"/>
  <c r="AI1342" i="6"/>
  <c r="AJ1342" i="6" s="1"/>
  <c r="AI168" i="6"/>
  <c r="AJ168" i="6" s="1"/>
  <c r="Z908" i="6"/>
  <c r="AI1731" i="6"/>
  <c r="AJ1731" i="6" s="1"/>
  <c r="AI1781" i="6"/>
  <c r="AJ1781" i="6" s="1"/>
  <c r="AI661" i="6"/>
  <c r="AJ661" i="6" s="1"/>
  <c r="AI407" i="6"/>
  <c r="AJ407" i="6" s="1"/>
  <c r="AI1974" i="6"/>
  <c r="AJ1974" i="6" s="1"/>
  <c r="AI457" i="6"/>
  <c r="AJ457" i="6" s="1"/>
  <c r="AI769" i="6"/>
  <c r="AJ769" i="6" s="1"/>
  <c r="AI1600" i="6"/>
  <c r="AJ1600" i="6" s="1"/>
  <c r="AI230" i="6"/>
  <c r="AJ230" i="6" s="1"/>
  <c r="AI1147" i="6"/>
  <c r="AJ1147" i="6" s="1"/>
  <c r="AI561" i="6"/>
  <c r="AJ561" i="6" s="1"/>
  <c r="AI939" i="6"/>
  <c r="AJ939" i="6" s="1"/>
  <c r="AI1212" i="6"/>
  <c r="AJ1212" i="6" s="1"/>
  <c r="AI909" i="6"/>
  <c r="AJ909" i="6" s="1"/>
  <c r="AI579" i="6"/>
  <c r="AJ579" i="6" s="1"/>
  <c r="AI1761" i="6"/>
  <c r="AJ1761" i="6" s="1"/>
  <c r="AI543" i="6"/>
  <c r="AJ543" i="6" s="1"/>
  <c r="AI1184" i="6"/>
  <c r="AJ1184" i="6" s="1"/>
  <c r="AI1329" i="6"/>
  <c r="AJ1329" i="6" s="1"/>
  <c r="AI1657" i="6"/>
  <c r="AJ1657" i="6" s="1"/>
  <c r="AI590" i="6"/>
  <c r="AJ590" i="6" s="1"/>
  <c r="AI952" i="6"/>
  <c r="AJ952" i="6" s="1"/>
  <c r="AI1468" i="6"/>
  <c r="AJ1468" i="6" s="1"/>
  <c r="AI420" i="6"/>
  <c r="AJ420" i="6" s="1"/>
  <c r="AI232" i="6"/>
  <c r="AJ232" i="6" s="1"/>
  <c r="AI1333" i="6"/>
  <c r="AJ1333" i="6" s="1"/>
  <c r="AI1020" i="6"/>
  <c r="AJ1020" i="6" s="1"/>
  <c r="AI961" i="6"/>
  <c r="AJ961" i="6" s="1"/>
  <c r="AI770" i="6"/>
  <c r="AJ770" i="6" s="1"/>
  <c r="AI588" i="6"/>
  <c r="AJ588" i="6" s="1"/>
  <c r="AI816" i="6"/>
  <c r="AJ816" i="6" s="1"/>
  <c r="AI1360" i="6"/>
  <c r="AJ1360" i="6" s="1"/>
  <c r="AI465" i="6"/>
  <c r="AJ465" i="6" s="1"/>
  <c r="AI126" i="6"/>
  <c r="AJ126" i="6" s="1"/>
  <c r="AI1968" i="6"/>
  <c r="AJ1968" i="6" s="1"/>
  <c r="AI722" i="6"/>
  <c r="AJ722" i="6" s="1"/>
  <c r="AI720" i="6"/>
  <c r="AJ720" i="6" s="1"/>
  <c r="AI262" i="6"/>
  <c r="AJ262" i="6" s="1"/>
  <c r="AI1328" i="6"/>
  <c r="AJ1328" i="6" s="1"/>
  <c r="AI1982" i="6"/>
  <c r="AJ1982" i="6" s="1"/>
  <c r="AI1900" i="6"/>
  <c r="AJ1900" i="6" s="1"/>
  <c r="AI697" i="6"/>
  <c r="AJ697" i="6" s="1"/>
  <c r="AI252" i="6"/>
  <c r="AJ252" i="6" s="1"/>
  <c r="AI1112" i="6"/>
  <c r="AJ1112" i="6" s="1"/>
  <c r="AI1102" i="6"/>
  <c r="AJ1102" i="6" s="1"/>
  <c r="AI42" i="6"/>
  <c r="AJ42" i="6" s="1"/>
  <c r="AI1310" i="6"/>
  <c r="AJ1310" i="6" s="1"/>
  <c r="AI153" i="6"/>
  <c r="AJ153" i="6" s="1"/>
  <c r="AI1262" i="6"/>
  <c r="AJ1262" i="6" s="1"/>
  <c r="AI758" i="6"/>
  <c r="AJ758" i="6" s="1"/>
  <c r="AI694" i="6"/>
  <c r="AJ694" i="6" s="1"/>
  <c r="AI1744" i="6"/>
  <c r="AJ1744" i="6" s="1"/>
  <c r="AI648" i="6"/>
  <c r="AJ648" i="6" s="1"/>
  <c r="AI369" i="6"/>
  <c r="AJ369" i="6" s="1"/>
  <c r="AI1617" i="6"/>
  <c r="AJ1617" i="6" s="1"/>
  <c r="AI1361" i="6"/>
  <c r="AJ1361" i="6" s="1"/>
  <c r="AI1411" i="6"/>
  <c r="AJ1411" i="6" s="1"/>
  <c r="AI60" i="6"/>
  <c r="AJ60" i="6" s="1"/>
  <c r="Z590" i="6"/>
  <c r="Z952" i="6"/>
  <c r="AI1080" i="6"/>
  <c r="AJ1080" i="6" s="1"/>
  <c r="AI1996" i="6"/>
  <c r="AJ1996" i="6" s="1"/>
  <c r="AI1942" i="6"/>
  <c r="AJ1942" i="6" s="1"/>
  <c r="AI1129" i="6"/>
  <c r="AJ1129" i="6" s="1"/>
  <c r="AI1603" i="6"/>
  <c r="AJ1603" i="6" s="1"/>
  <c r="AI1739" i="6"/>
  <c r="AJ1739" i="6" s="1"/>
  <c r="AI1170" i="6"/>
  <c r="AJ1170" i="6" s="1"/>
  <c r="AI1784" i="6"/>
  <c r="AJ1784" i="6" s="1"/>
  <c r="AI360" i="6"/>
  <c r="AJ360" i="6" s="1"/>
  <c r="AI1660" i="6"/>
  <c r="AJ1660" i="6" s="1"/>
  <c r="AI1496" i="6"/>
  <c r="AJ1496" i="6" s="1"/>
  <c r="AI934" i="6"/>
  <c r="AJ934" i="6" s="1"/>
  <c r="AI1446" i="6"/>
  <c r="AJ1446" i="6" s="1"/>
  <c r="AI1856" i="6"/>
  <c r="AJ1856" i="6" s="1"/>
  <c r="AI2008" i="6"/>
  <c r="AJ2008" i="6" s="1"/>
  <c r="AI1425" i="6"/>
  <c r="AJ1425" i="6" s="1"/>
  <c r="AI1568" i="6"/>
  <c r="AJ1568" i="6" s="1"/>
  <c r="AI424" i="6"/>
  <c r="AJ424" i="6" s="1"/>
  <c r="AI1421" i="6"/>
  <c r="AJ1421" i="6" s="1"/>
  <c r="AI1609" i="6"/>
  <c r="AJ1609" i="6" s="1"/>
  <c r="AI1297" i="6"/>
  <c r="AJ1297" i="6" s="1"/>
  <c r="AI860" i="6"/>
  <c r="AJ860" i="6" s="1"/>
  <c r="AI2015" i="6"/>
  <c r="AJ2015" i="6" s="1"/>
  <c r="AI1849" i="6"/>
  <c r="AJ1849" i="6" s="1"/>
  <c r="AI1043" i="6"/>
  <c r="AJ1043" i="6" s="1"/>
  <c r="AI446" i="6"/>
  <c r="AJ446" i="6" s="1"/>
  <c r="AI1006" i="6"/>
  <c r="AJ1006" i="6" s="1"/>
  <c r="AI1161" i="6"/>
  <c r="AJ1161" i="6" s="1"/>
  <c r="AI1646" i="6"/>
  <c r="AJ1646" i="6" s="1"/>
  <c r="AI484" i="6"/>
  <c r="AJ484" i="6" s="1"/>
  <c r="AI632" i="6"/>
  <c r="AJ632" i="6" s="1"/>
  <c r="AI1293" i="6"/>
  <c r="AJ1293" i="6" s="1"/>
  <c r="AI1805" i="6"/>
  <c r="AI1963" i="6"/>
  <c r="AJ1963" i="6" s="1"/>
  <c r="AI118" i="6"/>
  <c r="AJ118" i="6" s="1"/>
  <c r="AI101" i="6"/>
  <c r="AJ101" i="6" s="1"/>
  <c r="AI1027" i="6"/>
  <c r="AJ1027" i="6" s="1"/>
  <c r="AI337" i="6"/>
  <c r="AJ337" i="6" s="1"/>
  <c r="AI406" i="6"/>
  <c r="AJ406" i="6" s="1"/>
  <c r="AI948" i="6"/>
  <c r="AJ948" i="6" s="1"/>
  <c r="AI243" i="6"/>
  <c r="AJ243" i="6" s="1"/>
  <c r="AI356" i="6"/>
  <c r="AJ356" i="6" s="1"/>
  <c r="AI384" i="6"/>
  <c r="AJ384" i="6" s="1"/>
  <c r="AI796" i="6"/>
  <c r="AJ796" i="6" s="1"/>
  <c r="AI1515" i="6"/>
  <c r="AJ1515" i="6" s="1"/>
  <c r="AI67" i="6"/>
  <c r="AJ67" i="6" s="1"/>
  <c r="AI951" i="6"/>
  <c r="AJ951" i="6" s="1"/>
  <c r="AI128" i="6"/>
  <c r="AJ128" i="6" s="1"/>
  <c r="AI548" i="6"/>
  <c r="AJ548" i="6" s="1"/>
  <c r="AI89" i="6"/>
  <c r="AJ89" i="6" s="1"/>
  <c r="AI591" i="6"/>
  <c r="AJ591" i="6" s="1"/>
  <c r="AI1751" i="6"/>
  <c r="AJ1751" i="6" s="1"/>
  <c r="AI530" i="6"/>
  <c r="AJ530" i="6" s="1"/>
  <c r="X470" i="6"/>
  <c r="AI1491" i="6"/>
  <c r="AJ1491" i="6" s="1"/>
  <c r="AI1052" i="6"/>
  <c r="AJ1052" i="6" s="1"/>
  <c r="AI1947" i="6"/>
  <c r="AJ1947" i="6" s="1"/>
  <c r="AI8" i="6"/>
  <c r="AJ8" i="6" s="1"/>
  <c r="AI887" i="6"/>
  <c r="AJ887" i="6" s="1"/>
  <c r="AI1353" i="6"/>
  <c r="AJ1353" i="6" s="1"/>
  <c r="AI1630" i="6"/>
  <c r="AJ1630" i="6" s="1"/>
  <c r="AI83" i="6"/>
  <c r="AJ83" i="6" s="1"/>
  <c r="AI136" i="6"/>
  <c r="AJ136" i="6" s="1"/>
  <c r="AI286" i="6"/>
  <c r="AJ286" i="6" s="1"/>
  <c r="AI135" i="6"/>
  <c r="AJ135" i="6" s="1"/>
  <c r="AI346" i="6"/>
  <c r="AJ346" i="6" s="1"/>
  <c r="AI1439" i="6"/>
  <c r="AJ1439" i="6" s="1"/>
  <c r="AI74" i="6"/>
  <c r="AJ74" i="6" s="1"/>
  <c r="Z1293" i="6"/>
  <c r="AI1573" i="6"/>
  <c r="AJ1573" i="6" s="1"/>
  <c r="AI1417" i="6"/>
  <c r="AJ1417" i="6" s="1"/>
  <c r="AI1226" i="6"/>
  <c r="AJ1226" i="6" s="1"/>
  <c r="AI1210" i="6"/>
  <c r="AJ1210" i="6" s="1"/>
  <c r="AI515" i="6"/>
  <c r="AJ515" i="6" s="1"/>
  <c r="AI1715" i="6"/>
  <c r="AJ1715" i="6" s="1"/>
  <c r="AI1456" i="6"/>
  <c r="AJ1456" i="6" s="1"/>
  <c r="AI267" i="6"/>
  <c r="AJ267" i="6" s="1"/>
  <c r="AI167" i="6"/>
  <c r="AJ167" i="6" s="1"/>
  <c r="AI536" i="6"/>
  <c r="AJ536" i="6" s="1"/>
  <c r="AI2025" i="6"/>
  <c r="AJ2025" i="6" s="1"/>
  <c r="AI1845" i="6"/>
  <c r="AJ1845" i="6" s="1"/>
  <c r="AI1765" i="6"/>
  <c r="AJ1765" i="6" s="1"/>
  <c r="AI1714" i="6"/>
  <c r="AJ1714" i="6" s="1"/>
  <c r="AI750" i="6"/>
  <c r="AJ750" i="6" s="1"/>
  <c r="AI233" i="6"/>
  <c r="AJ233" i="6" s="1"/>
  <c r="X1500" i="6"/>
  <c r="AI576" i="6"/>
  <c r="AJ576" i="6" s="1"/>
  <c r="AI1578" i="6"/>
  <c r="AJ1578" i="6" s="1"/>
  <c r="AI810" i="6"/>
  <c r="AJ810" i="6" s="1"/>
  <c r="AI371" i="6"/>
  <c r="AJ371" i="6" s="1"/>
  <c r="AI289" i="6"/>
  <c r="AJ289" i="6" s="1"/>
  <c r="AI277" i="6"/>
  <c r="AJ277" i="6" s="1"/>
  <c r="AI1303" i="6"/>
  <c r="AJ1303" i="6" s="1"/>
  <c r="AI1913" i="6"/>
  <c r="AJ1913" i="6" s="1"/>
  <c r="AI1254" i="6"/>
  <c r="AJ1254" i="6" s="1"/>
  <c r="AI580" i="6"/>
  <c r="AJ580" i="6" s="1"/>
  <c r="AI761" i="6"/>
  <c r="AJ761" i="6" s="1"/>
  <c r="AI924" i="6"/>
  <c r="AJ924" i="6" s="1"/>
  <c r="AI783" i="6"/>
  <c r="AJ783" i="6" s="1"/>
  <c r="AI373" i="6"/>
  <c r="AJ373" i="6" s="1"/>
  <c r="AI90" i="6"/>
  <c r="AJ90" i="6" s="1"/>
  <c r="AI1030" i="6"/>
  <c r="AJ1030" i="6" s="1"/>
  <c r="AI1166" i="6"/>
  <c r="AJ1166" i="6" s="1"/>
  <c r="AI1330" i="6"/>
  <c r="AJ1330" i="6" s="1"/>
  <c r="AI94" i="6"/>
  <c r="AJ94" i="6" s="1"/>
  <c r="AI1558" i="6"/>
  <c r="AJ1558" i="6" s="1"/>
  <c r="AI288" i="6"/>
  <c r="AJ288" i="6" s="1"/>
  <c r="AI1753" i="6"/>
  <c r="AJ1753" i="6" s="1"/>
  <c r="AI362" i="6"/>
  <c r="AJ362" i="6" s="1"/>
  <c r="AI1844" i="6"/>
  <c r="AJ1844" i="6" s="1"/>
  <c r="AI244" i="6"/>
  <c r="AJ244" i="6" s="1"/>
  <c r="AI71" i="6"/>
  <c r="AJ71" i="6" s="1"/>
  <c r="AI534" i="6"/>
  <c r="AJ534" i="6" s="1"/>
  <c r="AI1176" i="6"/>
  <c r="AJ1176" i="6" s="1"/>
  <c r="AI121" i="6"/>
  <c r="AJ121" i="6" s="1"/>
  <c r="AI85" i="6"/>
  <c r="AJ85" i="6" s="1"/>
  <c r="AI198" i="6"/>
  <c r="AJ198" i="6" s="1"/>
  <c r="AI156" i="6"/>
  <c r="AJ156" i="6" s="1"/>
  <c r="AI323" i="6"/>
  <c r="AJ323" i="6" s="1"/>
  <c r="AI1592" i="6"/>
  <c r="AJ1592" i="6" s="1"/>
  <c r="AI476" i="6"/>
  <c r="AJ476" i="6" s="1"/>
  <c r="AI1332" i="6"/>
  <c r="AJ1332" i="6" s="1"/>
  <c r="AI1607" i="6"/>
  <c r="AJ1607" i="6" s="1"/>
  <c r="AI1428" i="6"/>
  <c r="AJ1428" i="6" s="1"/>
  <c r="AI1586" i="6"/>
  <c r="AJ1586" i="6" s="1"/>
  <c r="AI62" i="6"/>
  <c r="AJ62" i="6" s="1"/>
  <c r="AI458" i="6"/>
  <c r="AJ458" i="6" s="1"/>
  <c r="AI103" i="6"/>
  <c r="AJ103" i="6" s="1"/>
  <c r="AI274" i="6"/>
  <c r="AJ274" i="6" s="1"/>
  <c r="AI1922" i="6"/>
  <c r="AJ1922" i="6" s="1"/>
  <c r="AI1490" i="6"/>
  <c r="AJ1490" i="6" s="1"/>
  <c r="AI295" i="6"/>
  <c r="AJ295" i="6" s="1"/>
  <c r="AI1757" i="6"/>
  <c r="AJ1757" i="6" s="1"/>
  <c r="AI173" i="6"/>
  <c r="AJ173" i="6" s="1"/>
  <c r="AI1168" i="6"/>
  <c r="AJ1168" i="6" s="1"/>
  <c r="AI359" i="6"/>
  <c r="AJ359" i="6" s="1"/>
  <c r="AI1769" i="6"/>
  <c r="AJ1769" i="6" s="1"/>
  <c r="AI1259" i="6"/>
  <c r="AJ1259" i="6" s="1"/>
  <c r="AI1405" i="6"/>
  <c r="AJ1405" i="6" s="1"/>
  <c r="AI1223" i="6"/>
  <c r="AJ1223" i="6" s="1"/>
  <c r="AI1130" i="6"/>
  <c r="AJ1130" i="6" s="1"/>
  <c r="AI559" i="6"/>
  <c r="AJ559" i="6" s="1"/>
  <c r="AI721" i="6"/>
  <c r="AJ721" i="6" s="1"/>
  <c r="AI1034" i="6"/>
  <c r="AJ1034" i="6" s="1"/>
  <c r="AI861" i="6"/>
  <c r="AJ861" i="6" s="1"/>
  <c r="AI1274" i="6"/>
  <c r="AJ1274" i="6" s="1"/>
  <c r="AI1551" i="6"/>
  <c r="AJ1551" i="6" s="1"/>
  <c r="AI1838" i="6"/>
  <c r="AJ1838" i="6" s="1"/>
  <c r="AI1343" i="6"/>
  <c r="AJ1343" i="6" s="1"/>
  <c r="AI925" i="6"/>
  <c r="AJ925" i="6" s="1"/>
  <c r="AI321" i="6"/>
  <c r="AJ321" i="6" s="1"/>
  <c r="AI995" i="6"/>
  <c r="AJ995" i="6" s="1"/>
  <c r="X559" i="6"/>
  <c r="X1130" i="6"/>
  <c r="AI106" i="6"/>
  <c r="AJ106" i="6" s="1"/>
  <c r="AI1873" i="6"/>
  <c r="AJ1873" i="6" s="1"/>
  <c r="AI957" i="6"/>
  <c r="AJ957" i="6" s="1"/>
  <c r="AI531" i="6"/>
  <c r="AJ531" i="6" s="1"/>
  <c r="AI69" i="6"/>
  <c r="AJ69" i="6" s="1"/>
  <c r="AI727" i="6"/>
  <c r="AJ727" i="6" s="1"/>
  <c r="AI314" i="6"/>
  <c r="AJ314" i="6" s="1"/>
  <c r="AI1506" i="6"/>
  <c r="AJ1506" i="6" s="1"/>
  <c r="AI185" i="6"/>
  <c r="AJ185" i="6" s="1"/>
  <c r="AI119" i="6"/>
  <c r="AJ119" i="6" s="1"/>
  <c r="AI212" i="6"/>
  <c r="AJ212" i="6" s="1"/>
  <c r="AI199" i="6"/>
  <c r="AJ199" i="6" s="1"/>
  <c r="AI1890" i="6"/>
  <c r="AJ1890" i="6" s="1"/>
  <c r="AI205" i="6"/>
  <c r="AJ205" i="6" s="1"/>
  <c r="AI1346" i="6"/>
  <c r="AJ1346" i="6" s="1"/>
  <c r="AI1893" i="6"/>
  <c r="AJ1893" i="6" s="1"/>
  <c r="AI1583" i="6"/>
  <c r="AJ1583" i="6" s="1"/>
  <c r="X217" i="6"/>
  <c r="AI10" i="6"/>
  <c r="AJ10" i="6" s="1"/>
  <c r="AI627" i="6"/>
  <c r="AJ627" i="6" s="1"/>
  <c r="AI419" i="6"/>
  <c r="AJ419" i="6" s="1"/>
  <c r="AI2029" i="6"/>
  <c r="AJ2029" i="6" s="1"/>
  <c r="AI919" i="6"/>
  <c r="AJ919" i="6" s="1"/>
  <c r="AI990" i="6"/>
  <c r="AJ990" i="6" s="1"/>
  <c r="AI1719" i="6"/>
  <c r="AJ1719" i="6" s="1"/>
  <c r="AI898" i="6"/>
  <c r="AJ898" i="6" s="1"/>
  <c r="AI1347" i="6"/>
  <c r="AJ1347" i="6" s="1"/>
  <c r="AI1652" i="6"/>
  <c r="AJ1652" i="6" s="1"/>
  <c r="AI1443" i="6"/>
  <c r="AJ1443" i="6" s="1"/>
  <c r="AI1511" i="6"/>
  <c r="AJ1511" i="6" s="1"/>
  <c r="AI695" i="6"/>
  <c r="AJ695" i="6" s="1"/>
  <c r="AI469" i="6"/>
  <c r="AJ469" i="6" s="1"/>
  <c r="AI1427" i="6"/>
  <c r="AJ1427" i="6" s="1"/>
  <c r="AI421" i="6"/>
  <c r="AJ421" i="6" s="1"/>
  <c r="AI49" i="6"/>
  <c r="AJ49" i="6" s="1"/>
  <c r="AI58" i="6"/>
  <c r="AJ58" i="6" s="1"/>
  <c r="AI1709" i="6"/>
  <c r="AJ1709" i="6" s="1"/>
  <c r="AI495" i="6"/>
  <c r="AJ495" i="6" s="1"/>
  <c r="AI405" i="6"/>
  <c r="AJ405" i="6" s="1"/>
  <c r="AI1457" i="6"/>
  <c r="AJ1457" i="6" s="1"/>
  <c r="AI946" i="6"/>
  <c r="AJ946" i="6" s="1"/>
  <c r="AI330" i="6"/>
  <c r="AJ330" i="6" s="1"/>
  <c r="AI1989" i="6"/>
  <c r="AJ1989" i="6" s="1"/>
  <c r="AI442" i="6"/>
  <c r="AJ442" i="6" s="1"/>
  <c r="AI791" i="6"/>
  <c r="AJ791" i="6" s="1"/>
  <c r="AI1756" i="6"/>
  <c r="AJ1756" i="6" s="1"/>
  <c r="AI1669" i="6"/>
  <c r="AJ1669" i="6" s="1"/>
  <c r="AI378" i="6"/>
  <c r="AJ378" i="6" s="1"/>
  <c r="AI1376" i="6"/>
  <c r="AJ1376" i="6" s="1"/>
  <c r="AI1139" i="6"/>
  <c r="AJ1139" i="6" s="1"/>
  <c r="AI704" i="6"/>
  <c r="AJ704" i="6" s="1"/>
  <c r="AI1596" i="6"/>
  <c r="AJ1596" i="6" s="1"/>
  <c r="AI218" i="6"/>
  <c r="AJ218" i="6" s="1"/>
  <c r="AI404" i="6"/>
  <c r="AJ404" i="6" s="1"/>
  <c r="AI1619" i="6"/>
  <c r="AJ1619" i="6" s="1"/>
  <c r="AI746" i="6"/>
  <c r="AJ746" i="6" s="1"/>
  <c r="AI562" i="6"/>
  <c r="AJ562" i="6" s="1"/>
  <c r="AI393" i="6"/>
  <c r="AJ393" i="6" s="1"/>
  <c r="AI1121" i="6"/>
  <c r="AJ1121" i="6" s="1"/>
  <c r="AI1478" i="6"/>
  <c r="AJ1478" i="6" s="1"/>
  <c r="AI686" i="6"/>
  <c r="AJ686" i="6" s="1"/>
  <c r="AI921" i="6"/>
  <c r="AJ921" i="6" s="1"/>
  <c r="AI355" i="6"/>
  <c r="AJ355" i="6" s="1"/>
  <c r="AI35" i="6"/>
  <c r="AJ35" i="6" s="1"/>
  <c r="AI1412" i="6"/>
  <c r="AJ1412" i="6" s="1"/>
  <c r="AI782" i="6"/>
  <c r="AJ782" i="6" s="1"/>
  <c r="AI1934" i="6"/>
  <c r="AJ1934" i="6" s="1"/>
  <c r="AI1040" i="6"/>
  <c r="AJ1040" i="6" s="1"/>
  <c r="AI224" i="6"/>
  <c r="AJ224" i="6" s="1"/>
  <c r="AI1768" i="6"/>
  <c r="AJ1768" i="6" s="1"/>
  <c r="AI848" i="6"/>
  <c r="AJ848" i="6" s="1"/>
  <c r="AI684" i="6"/>
  <c r="AJ684" i="6" s="1"/>
  <c r="AI998" i="6"/>
  <c r="AJ998" i="6" s="1"/>
  <c r="AI916" i="6"/>
  <c r="AJ916" i="6" s="1"/>
  <c r="AI448" i="6"/>
  <c r="AJ448" i="6" s="1"/>
  <c r="AI398" i="6"/>
  <c r="AJ398" i="6" s="1"/>
  <c r="AI1172" i="6"/>
  <c r="AJ1172" i="6" s="1"/>
  <c r="AI180" i="6"/>
  <c r="AJ180" i="6" s="1"/>
  <c r="AI316" i="6"/>
  <c r="AJ316" i="6" s="1"/>
  <c r="AI116" i="6"/>
  <c r="AJ116" i="6" s="1"/>
  <c r="AI582" i="6"/>
  <c r="AJ582" i="6" s="1"/>
  <c r="AI181" i="6"/>
  <c r="AJ181" i="6" s="1"/>
  <c r="AI852" i="6"/>
  <c r="AJ852" i="6" s="1"/>
  <c r="AI1352" i="6"/>
  <c r="AJ1352" i="6" s="1"/>
  <c r="AI490" i="6"/>
  <c r="AJ490" i="6" s="1"/>
  <c r="AI820" i="6"/>
  <c r="AJ820" i="6" s="1"/>
  <c r="AI1702" i="6"/>
  <c r="AJ1702" i="6" s="1"/>
  <c r="AI192" i="6"/>
  <c r="AJ192" i="6" s="1"/>
  <c r="AI1076" i="6"/>
  <c r="AJ1076" i="6" s="1"/>
  <c r="AI651" i="6"/>
  <c r="AJ651" i="6" s="1"/>
  <c r="AI1649" i="6"/>
  <c r="AJ1649" i="6" s="1"/>
  <c r="AI17" i="6"/>
  <c r="AJ17" i="6" s="1"/>
  <c r="AI519" i="6"/>
  <c r="AJ519" i="6" s="1"/>
  <c r="AI585" i="6"/>
  <c r="AJ585" i="6" s="1"/>
  <c r="AI930" i="6"/>
  <c r="AJ930" i="6" s="1"/>
  <c r="AI1268" i="6"/>
  <c r="AJ1268" i="6" s="1"/>
  <c r="AI276" i="6"/>
  <c r="AJ276" i="6" s="1"/>
  <c r="X686" i="6"/>
  <c r="AI412" i="6"/>
  <c r="AJ412" i="6" s="1"/>
  <c r="AI654" i="6"/>
  <c r="AJ654" i="6" s="1"/>
  <c r="AI1402" i="6"/>
  <c r="AJ1402" i="6" s="1"/>
  <c r="AI502" i="6"/>
  <c r="AJ502" i="6" s="1"/>
  <c r="AI886" i="6"/>
  <c r="AJ886" i="6" s="1"/>
  <c r="AJ1740" i="6"/>
  <c r="AI624" i="6"/>
  <c r="AJ624" i="6" s="1"/>
  <c r="AI443" i="6"/>
  <c r="AJ443" i="6" s="1"/>
  <c r="AI1656" i="6"/>
  <c r="AJ1656" i="6" s="1"/>
  <c r="AI1528" i="6"/>
  <c r="AJ1528" i="6" s="1"/>
  <c r="AI1289" i="6"/>
  <c r="AJ1289" i="6" s="1"/>
  <c r="AI1837" i="6"/>
  <c r="AJ1837" i="6" s="1"/>
  <c r="AI1008" i="6"/>
  <c r="AJ1008" i="6" s="1"/>
  <c r="AI844" i="6"/>
  <c r="AJ844" i="6" s="1"/>
  <c r="AI808" i="6"/>
  <c r="AJ808" i="6" s="1"/>
  <c r="AI1062" i="6"/>
  <c r="AJ1062" i="6" s="1"/>
  <c r="AI1892" i="6"/>
  <c r="AJ1892" i="6" s="1"/>
  <c r="AI593" i="6"/>
  <c r="AJ593" i="6" s="1"/>
  <c r="AI1692" i="6"/>
  <c r="AJ1692" i="6" s="1"/>
  <c r="AI61" i="6"/>
  <c r="AJ61" i="6" s="1"/>
  <c r="AI889" i="6"/>
  <c r="AJ889" i="6" s="1"/>
  <c r="AI160" i="6"/>
  <c r="AJ160" i="6" s="1"/>
  <c r="AI652" i="6"/>
  <c r="AJ652" i="6" s="1"/>
  <c r="AI223" i="6"/>
  <c r="AJ223" i="6" s="1"/>
  <c r="AI971" i="6"/>
  <c r="AJ971" i="6" s="1"/>
  <c r="AI1556" i="6"/>
  <c r="AJ1556" i="6" s="1"/>
  <c r="AI762" i="6"/>
  <c r="AJ762" i="6" s="1"/>
  <c r="AI675" i="6"/>
  <c r="AJ675" i="6" s="1"/>
  <c r="AI980" i="6"/>
  <c r="AJ980" i="6" s="1"/>
  <c r="AI20" i="6"/>
  <c r="AJ20" i="6" s="1"/>
  <c r="AI594" i="6"/>
  <c r="AJ594" i="6" s="1"/>
  <c r="AI1236" i="6"/>
  <c r="AJ1236" i="6" s="1"/>
  <c r="AI451" i="6"/>
  <c r="AJ451" i="6" s="1"/>
  <c r="AI1706" i="6"/>
  <c r="AJ1706" i="6" s="1"/>
  <c r="AI254" i="6"/>
  <c r="AJ254" i="6" s="1"/>
  <c r="AI1438" i="6"/>
  <c r="AJ1438" i="6" s="1"/>
  <c r="AI195" i="6"/>
  <c r="AJ195" i="6" s="1"/>
  <c r="AI547" i="6"/>
  <c r="AJ547" i="6" s="1"/>
  <c r="AI1133" i="6"/>
  <c r="AJ1133" i="6" s="1"/>
  <c r="AI516" i="6"/>
  <c r="AJ516" i="6" s="1"/>
  <c r="AI190" i="6"/>
  <c r="AJ190" i="6" s="1"/>
  <c r="AI756" i="6"/>
  <c r="AJ756" i="6" s="1"/>
  <c r="AI1728" i="6"/>
  <c r="AJ1728" i="6" s="1"/>
  <c r="AI1793" i="6"/>
  <c r="AJ1793" i="6" s="1"/>
  <c r="AI352" i="6"/>
  <c r="AJ352" i="6" s="1"/>
  <c r="AI1419" i="6"/>
  <c r="AJ1419" i="6" s="1"/>
  <c r="AI958" i="6"/>
  <c r="AJ958" i="6" s="1"/>
  <c r="AI84" i="6"/>
  <c r="AJ84" i="6" s="1"/>
  <c r="AI489" i="6"/>
  <c r="AJ489" i="6" s="1"/>
  <c r="AI483" i="6"/>
  <c r="AJ483" i="6" s="1"/>
  <c r="Z1837" i="6"/>
  <c r="AI1611" i="6"/>
  <c r="AJ1611" i="6" s="1"/>
  <c r="AI900" i="6"/>
  <c r="AJ900" i="6" s="1"/>
  <c r="AI1582" i="6"/>
  <c r="AJ1582" i="6" s="1"/>
  <c r="AI854" i="6"/>
  <c r="AJ854" i="6" s="1"/>
  <c r="AI1945" i="6"/>
  <c r="AJ1945" i="6" s="1"/>
  <c r="AI1057" i="6"/>
  <c r="AJ1057" i="6" s="1"/>
  <c r="AI273" i="6"/>
  <c r="AJ273" i="6" s="1"/>
  <c r="AI611" i="6"/>
  <c r="AJ611" i="6" s="1"/>
  <c r="AI387" i="6"/>
  <c r="AJ387" i="6" s="1"/>
  <c r="AI148" i="6"/>
  <c r="AJ148" i="6" s="1"/>
  <c r="AI15" i="6"/>
  <c r="AJ15" i="6" s="1"/>
  <c r="AI1878" i="6"/>
  <c r="AJ1878" i="6" s="1"/>
  <c r="AI1584" i="6"/>
  <c r="AJ1584" i="6" s="1"/>
  <c r="AI1918" i="6"/>
  <c r="AJ1918" i="6" s="1"/>
  <c r="AI1190" i="6"/>
  <c r="AJ1190" i="6" s="1"/>
  <c r="AI427" i="6"/>
  <c r="AJ427" i="6" s="1"/>
  <c r="AI788" i="6"/>
  <c r="AJ788" i="6" s="1"/>
  <c r="AI1785" i="6"/>
  <c r="AJ1785" i="6" s="1"/>
  <c r="AI626" i="6"/>
  <c r="AJ626" i="6" s="1"/>
  <c r="AI744" i="6"/>
  <c r="AJ744" i="6" s="1"/>
  <c r="AI1931" i="6"/>
  <c r="AJ1931" i="6" s="1"/>
  <c r="AI1624" i="6"/>
  <c r="AJ1624" i="6" s="1"/>
  <c r="AI142" i="6"/>
  <c r="AJ142" i="6" s="1"/>
  <c r="AI1401" i="6"/>
  <c r="AJ1401" i="6" s="1"/>
  <c r="AI1854" i="6"/>
  <c r="AJ1854" i="6" s="1"/>
  <c r="AI350" i="6"/>
  <c r="AJ350" i="6" s="1"/>
  <c r="AI1747" i="6"/>
  <c r="AJ1747" i="6" s="1"/>
  <c r="AI1334" i="6"/>
  <c r="AJ1334" i="6" s="1"/>
  <c r="AI1552" i="6"/>
  <c r="AJ1552" i="6" s="1"/>
  <c r="AI1886" i="6"/>
  <c r="AJ1886" i="6" s="1"/>
  <c r="AI1159" i="6"/>
  <c r="AJ1159" i="6" s="1"/>
  <c r="AI643" i="6"/>
  <c r="AJ643" i="6" s="1"/>
  <c r="AI438" i="6"/>
  <c r="AJ438" i="6" s="1"/>
  <c r="AI255" i="6"/>
  <c r="AJ255" i="6" s="1"/>
  <c r="AI1670" i="6"/>
  <c r="AJ1670" i="6" s="1"/>
  <c r="AI122" i="6"/>
  <c r="AJ122" i="6" s="1"/>
  <c r="AI1976" i="6"/>
  <c r="AJ1976" i="6" s="1"/>
  <c r="AI1023" i="6"/>
  <c r="AJ1023" i="6" s="1"/>
  <c r="X1153" i="6"/>
  <c r="AI1932" i="6"/>
  <c r="AJ1932" i="6" s="1"/>
  <c r="AI1300" i="6"/>
  <c r="AJ1300" i="6" s="1"/>
  <c r="AI949" i="6"/>
  <c r="AJ949" i="6" s="1"/>
  <c r="AI1055" i="6"/>
  <c r="AJ1055" i="6" s="1"/>
  <c r="AI249" i="6"/>
  <c r="AJ249" i="6" s="1"/>
  <c r="AI466" i="6"/>
  <c r="AJ466" i="6" s="1"/>
  <c r="AI434" i="6"/>
  <c r="AJ434" i="6" s="1"/>
  <c r="AI204" i="6"/>
  <c r="AJ204" i="6" s="1"/>
  <c r="AI146" i="6"/>
  <c r="AJ146" i="6" s="1"/>
  <c r="AI1777" i="6"/>
  <c r="AJ1777" i="6" s="1"/>
  <c r="AI564" i="6"/>
  <c r="AJ564" i="6" s="1"/>
  <c r="AI2001" i="6"/>
  <c r="AJ2001" i="6" s="1"/>
  <c r="AI1433" i="6"/>
  <c r="AJ1433" i="6" s="1"/>
  <c r="AI571" i="6"/>
  <c r="AJ571" i="6" s="1"/>
  <c r="AI123" i="6"/>
  <c r="AJ123" i="6" s="1"/>
  <c r="AI514" i="6"/>
  <c r="AJ514" i="6" s="1"/>
  <c r="AI282" i="6"/>
  <c r="AJ282" i="6" s="1"/>
  <c r="AI44" i="6"/>
  <c r="AJ44" i="6" s="1"/>
  <c r="AI649" i="6"/>
  <c r="AJ649" i="6" s="1"/>
  <c r="AI1466" i="6"/>
  <c r="AJ1466" i="6" s="1"/>
  <c r="AI430" i="6"/>
  <c r="AJ430" i="6" s="1"/>
  <c r="AI805" i="6"/>
  <c r="AJ805" i="6" s="1"/>
  <c r="AI1325" i="6"/>
  <c r="AJ1325" i="6" s="1"/>
  <c r="AI619" i="6"/>
  <c r="AJ619" i="6" s="1"/>
  <c r="AI901" i="6"/>
  <c r="AJ901" i="6" s="1"/>
  <c r="AI1078" i="6"/>
  <c r="AJ1078" i="6" s="1"/>
  <c r="AI115" i="6"/>
  <c r="AJ115" i="6" s="1"/>
  <c r="AI1321" i="6"/>
  <c r="AJ1321" i="6" s="1"/>
  <c r="AI655" i="6"/>
  <c r="AJ655" i="6" s="1"/>
  <c r="AI1079" i="6"/>
  <c r="AJ1079" i="6" s="1"/>
  <c r="AI1424" i="6"/>
  <c r="AJ1424" i="6" s="1"/>
  <c r="AI31" i="6"/>
  <c r="AJ31" i="6" s="1"/>
  <c r="AI1851" i="6"/>
  <c r="AJ1851" i="6" s="1"/>
  <c r="AI612" i="6"/>
  <c r="AJ612" i="6" s="1"/>
  <c r="AI1898" i="6"/>
  <c r="AJ1898" i="6" s="1"/>
  <c r="AI1544" i="6"/>
  <c r="AJ1544" i="6" s="1"/>
  <c r="AI880" i="6"/>
  <c r="AJ880" i="6" s="1"/>
  <c r="AI1492" i="6"/>
  <c r="AJ1492" i="6" s="1"/>
  <c r="AI1094" i="6"/>
  <c r="AJ1094" i="6" s="1"/>
  <c r="AI1315" i="6"/>
  <c r="AJ1315" i="6" s="1"/>
  <c r="AI1003" i="6"/>
  <c r="AJ1003" i="6" s="1"/>
  <c r="AI431" i="6"/>
  <c r="AJ431" i="6" s="1"/>
  <c r="AI1569" i="6"/>
  <c r="AJ1569" i="6" s="1"/>
  <c r="AI1602" i="6"/>
  <c r="AJ1602" i="6" s="1"/>
  <c r="AI170" i="6"/>
  <c r="AJ170" i="6" s="1"/>
  <c r="AI263" i="6"/>
  <c r="AJ263" i="6" s="1"/>
  <c r="AI985" i="6"/>
  <c r="AJ985" i="6" s="1"/>
  <c r="AI1675" i="6"/>
  <c r="AJ1675" i="6" s="1"/>
  <c r="AI786" i="6"/>
  <c r="AJ786" i="6" s="1"/>
  <c r="AI587" i="6"/>
  <c r="AJ587" i="6" s="1"/>
  <c r="AI1988" i="6"/>
  <c r="AJ1988" i="6" s="1"/>
  <c r="AI595" i="6"/>
  <c r="AJ595" i="6" s="1"/>
  <c r="AI477" i="6"/>
  <c r="AJ477" i="6" s="1"/>
  <c r="AI847" i="6"/>
  <c r="AJ847" i="6" s="1"/>
  <c r="AI413" i="6"/>
  <c r="AJ413" i="6" s="1"/>
  <c r="AI386" i="6"/>
  <c r="AJ386" i="6" s="1"/>
  <c r="X427" i="6"/>
  <c r="AI1662" i="6"/>
  <c r="AJ1662" i="6" s="1"/>
  <c r="AI964" i="6"/>
  <c r="AJ964" i="6" s="1"/>
  <c r="AI1200" i="6"/>
  <c r="AJ1200" i="6" s="1"/>
  <c r="AI454" i="6"/>
  <c r="AJ454" i="6" s="1"/>
  <c r="AI403" i="6"/>
  <c r="AJ403" i="6" s="1"/>
  <c r="AI285" i="6"/>
  <c r="AJ285" i="6" s="1"/>
  <c r="AI1253" i="6"/>
  <c r="AJ1253" i="6" s="1"/>
  <c r="AI1429" i="6"/>
  <c r="AJ1429" i="6" s="1"/>
  <c r="AI480" i="6"/>
  <c r="AJ480" i="6" s="1"/>
  <c r="AI1560" i="6"/>
  <c r="AJ1560" i="6" s="1"/>
  <c r="AI614" i="6"/>
  <c r="AJ614" i="6" s="1"/>
  <c r="AI802" i="6"/>
  <c r="AJ802" i="6" s="1"/>
  <c r="AI741" i="6"/>
  <c r="AJ741" i="6" s="1"/>
  <c r="AI154" i="6"/>
  <c r="AJ154" i="6" s="1"/>
  <c r="AI1780" i="6"/>
  <c r="AJ1780" i="6" s="1"/>
  <c r="AI1400" i="6"/>
  <c r="AJ1400" i="6" s="1"/>
  <c r="AI472" i="6"/>
  <c r="AJ472" i="6" s="1"/>
  <c r="AI1839" i="6"/>
  <c r="AJ1839" i="6" s="1"/>
  <c r="AI1955" i="6"/>
  <c r="AJ1955" i="6" s="1"/>
  <c r="AI1191" i="6"/>
  <c r="AJ1191" i="6" s="1"/>
  <c r="AI983" i="6"/>
  <c r="AJ983" i="6" s="1"/>
  <c r="AI1458" i="6"/>
  <c r="AJ1458" i="6" s="1"/>
  <c r="AI625" i="6"/>
  <c r="AJ625" i="6" s="1"/>
  <c r="AI86" i="6"/>
  <c r="AJ86" i="6" s="1"/>
  <c r="AI1526" i="6"/>
  <c r="AJ1526" i="6" s="1"/>
  <c r="AI717" i="6"/>
  <c r="AJ717" i="6" s="1"/>
  <c r="AI759" i="6"/>
  <c r="AJ759" i="6" s="1"/>
  <c r="AI1072" i="6"/>
  <c r="AJ1072" i="6" s="1"/>
  <c r="AI546" i="6"/>
  <c r="AJ546" i="6" s="1"/>
  <c r="AI1248" i="6"/>
  <c r="AJ1248" i="6" s="1"/>
  <c r="AI508" i="6"/>
  <c r="AJ508" i="6" s="1"/>
  <c r="AI1846" i="6"/>
  <c r="AJ1846" i="6" s="1"/>
  <c r="AI1373" i="6"/>
  <c r="AJ1373" i="6" s="1"/>
  <c r="AI1671" i="6"/>
  <c r="AJ1671" i="6" s="1"/>
  <c r="AI1032" i="6"/>
  <c r="AJ1032" i="6" s="1"/>
  <c r="AI718" i="6"/>
  <c r="AJ718" i="6" s="1"/>
  <c r="AI1235" i="6"/>
  <c r="AJ1235" i="6" s="1"/>
  <c r="AI342" i="6"/>
  <c r="AJ342" i="6" s="1"/>
  <c r="AI1604" i="6"/>
  <c r="AJ1604" i="6" s="1"/>
  <c r="AI701" i="6"/>
  <c r="AJ701" i="6" s="1"/>
  <c r="AI1426" i="6"/>
  <c r="AJ1426" i="6" s="1"/>
  <c r="AI1995" i="6"/>
  <c r="AJ1995" i="6" s="1"/>
  <c r="AI1214" i="6"/>
  <c r="AJ1214" i="6" s="1"/>
  <c r="AI742" i="6"/>
  <c r="AJ742" i="6" s="1"/>
  <c r="AI1937" i="6"/>
  <c r="AJ1937" i="6" s="1"/>
  <c r="AI1304" i="6"/>
  <c r="AJ1304" i="6" s="1"/>
  <c r="AI2009" i="6"/>
  <c r="AJ2009" i="6" s="1"/>
  <c r="X1433" i="6"/>
  <c r="AI507" i="6"/>
  <c r="AJ507" i="6" s="1"/>
  <c r="AI176" i="6"/>
  <c r="AJ176" i="6" s="1"/>
  <c r="AI467" i="6"/>
  <c r="AJ467" i="6" s="1"/>
  <c r="X564" i="6"/>
  <c r="X571" i="6"/>
  <c r="X2001" i="6"/>
  <c r="AI211" i="6"/>
  <c r="AJ211" i="6" s="1"/>
  <c r="AI913" i="6"/>
  <c r="AJ913" i="6" s="1"/>
  <c r="AI436" i="6"/>
  <c r="AJ436" i="6" s="1"/>
  <c r="AI133" i="6"/>
  <c r="AJ133" i="6" s="1"/>
  <c r="AI1105" i="6"/>
  <c r="AJ1105" i="6" s="1"/>
  <c r="AI1673" i="6"/>
  <c r="AJ1673" i="6" s="1"/>
  <c r="AI525" i="6"/>
  <c r="AJ525" i="6" s="1"/>
  <c r="AI349" i="6"/>
  <c r="AJ349" i="6" s="1"/>
  <c r="AI308" i="6"/>
  <c r="AJ308" i="6" s="1"/>
  <c r="AI972" i="6"/>
  <c r="AJ972" i="6" s="1"/>
  <c r="AI1529" i="6"/>
  <c r="AJ1529" i="6" s="1"/>
  <c r="AI437" i="6"/>
  <c r="AJ437" i="6" s="1"/>
  <c r="AI1800" i="6"/>
  <c r="AJ1800" i="6" s="1"/>
  <c r="AI411" i="6"/>
  <c r="AJ411" i="6" s="1"/>
  <c r="AI59" i="6"/>
  <c r="AJ59" i="6" s="1"/>
  <c r="AI376" i="6"/>
  <c r="AJ376" i="6" s="1"/>
  <c r="Z514" i="6"/>
  <c r="AI1935" i="6"/>
  <c r="AJ1935" i="6" s="1"/>
  <c r="AI936" i="6"/>
  <c r="AJ936" i="6" s="1"/>
  <c r="AI1410" i="6"/>
  <c r="AJ1410" i="6" s="1"/>
  <c r="AI179" i="6"/>
  <c r="AJ179" i="6" s="1"/>
  <c r="AI670" i="6"/>
  <c r="AJ670" i="6" s="1"/>
  <c r="AI253" i="6"/>
  <c r="AJ253" i="6" s="1"/>
  <c r="AI169" i="6"/>
  <c r="AJ169" i="6" s="1"/>
  <c r="AI216" i="6"/>
  <c r="AJ216" i="6" s="1"/>
  <c r="Z1777" i="6"/>
  <c r="AI1489" i="6"/>
  <c r="AJ1489" i="6" s="1"/>
  <c r="AI1683" i="6"/>
  <c r="AJ1683" i="6" s="1"/>
  <c r="AI1009" i="6"/>
  <c r="AJ1009" i="6" s="1"/>
  <c r="AI613" i="6"/>
  <c r="AJ613" i="6" s="1"/>
  <c r="AI1241" i="6"/>
  <c r="AJ1241" i="6" s="1"/>
  <c r="AI353" i="6"/>
  <c r="AJ353" i="6" s="1"/>
  <c r="AI526" i="6"/>
  <c r="AJ526" i="6" s="1"/>
  <c r="AI1640" i="6"/>
  <c r="AJ1640" i="6" s="1"/>
  <c r="AI161" i="6"/>
  <c r="AJ161" i="6" s="1"/>
  <c r="AI409" i="6"/>
  <c r="AJ409" i="6" s="1"/>
  <c r="AI789" i="6"/>
  <c r="AJ789" i="6" s="1"/>
  <c r="AI1409" i="6"/>
  <c r="AJ1409" i="6" s="1"/>
  <c r="AI1509" i="6"/>
  <c r="AJ1509" i="6" s="1"/>
  <c r="AI77" i="6"/>
  <c r="AJ77" i="6" s="1"/>
  <c r="AI960" i="6"/>
  <c r="AJ960" i="6" s="1"/>
  <c r="AI1326" i="6"/>
  <c r="AJ1326" i="6" s="1"/>
  <c r="AI1658" i="6"/>
  <c r="AJ1658" i="6" s="1"/>
  <c r="AI635" i="6"/>
  <c r="AJ635" i="6" s="1"/>
  <c r="AI1601" i="6"/>
  <c r="AJ1601" i="6" s="1"/>
  <c r="AI440" i="6"/>
  <c r="AJ440" i="6" s="1"/>
  <c r="AI1684" i="6"/>
  <c r="AJ1684" i="6" s="1"/>
  <c r="AI1338" i="6"/>
  <c r="AJ1338" i="6" s="1"/>
  <c r="AI1889" i="6"/>
  <c r="AJ1889" i="6" s="1"/>
  <c r="AI1054" i="6"/>
  <c r="AJ1054" i="6" s="1"/>
  <c r="AI450" i="6"/>
  <c r="AJ450" i="6" s="1"/>
  <c r="AI1826" i="6"/>
  <c r="AJ1826" i="6" s="1"/>
  <c r="AI147" i="6"/>
  <c r="AJ147" i="6" s="1"/>
  <c r="AI1316" i="6"/>
  <c r="AJ1316" i="6" s="1"/>
  <c r="AI1000" i="6"/>
  <c r="AJ1000" i="6" s="1"/>
  <c r="AI1941" i="6"/>
  <c r="AJ1941" i="6" s="1"/>
  <c r="AI1404" i="6"/>
  <c r="AJ1404" i="6" s="1"/>
  <c r="AI1233" i="6"/>
  <c r="AJ1233" i="6" s="1"/>
  <c r="AI1615" i="6"/>
  <c r="AJ1615" i="6" s="1"/>
  <c r="AI1481" i="6"/>
  <c r="AJ1481" i="6" s="1"/>
  <c r="AI210" i="6"/>
  <c r="AJ210" i="6" s="1"/>
  <c r="AI610" i="6"/>
  <c r="AJ610" i="6" s="1"/>
  <c r="AI1114" i="6"/>
  <c r="AJ1114" i="6" s="1"/>
  <c r="AI336" i="6"/>
  <c r="AJ336" i="6" s="1"/>
  <c r="AI928" i="6"/>
  <c r="AJ928" i="6" s="1"/>
  <c r="AI870" i="6"/>
  <c r="AJ870" i="6" s="1"/>
  <c r="AI36" i="6"/>
  <c r="AJ36" i="6" s="1"/>
  <c r="AI1850" i="6"/>
  <c r="AJ1850" i="6" s="1"/>
  <c r="AI25" i="6"/>
  <c r="AJ25" i="6" s="1"/>
  <c r="AI402" i="6"/>
  <c r="AJ402" i="6" s="1"/>
  <c r="AI51" i="6"/>
  <c r="AJ51" i="6" s="1"/>
  <c r="AI1633" i="6"/>
  <c r="AJ1633" i="6" s="1"/>
  <c r="AI236" i="6"/>
  <c r="AJ236" i="6" s="1"/>
  <c r="AI149" i="6"/>
  <c r="AJ149" i="6" s="1"/>
  <c r="AI676" i="6"/>
  <c r="AJ676" i="6" s="1"/>
  <c r="AI1480" i="6"/>
  <c r="AJ1480" i="6" s="1"/>
  <c r="AI1621" i="6"/>
  <c r="AJ1621" i="6" s="1"/>
  <c r="AI93" i="6"/>
  <c r="AJ93" i="6" s="1"/>
  <c r="AI165" i="6"/>
  <c r="AJ165" i="6" s="1"/>
  <c r="AI78" i="6"/>
  <c r="AJ78" i="6" s="1"/>
  <c r="AI171" i="6"/>
  <c r="AJ171" i="6" s="1"/>
  <c r="AI598" i="6"/>
  <c r="AJ598" i="6" s="1"/>
  <c r="AI827" i="6"/>
  <c r="AJ827" i="6" s="1"/>
  <c r="AI1726" i="6"/>
  <c r="AJ1726" i="6" s="1"/>
  <c r="AI1905" i="6"/>
  <c r="AJ1905" i="6" s="1"/>
  <c r="AI196" i="6"/>
  <c r="AJ196" i="6" s="1"/>
  <c r="AI1972" i="6"/>
  <c r="AJ1972" i="6" s="1"/>
  <c r="AI586" i="6"/>
  <c r="AJ586" i="6" s="1"/>
  <c r="X1621" i="6"/>
  <c r="AI329" i="6"/>
  <c r="AJ329" i="6" s="1"/>
  <c r="AI1936" i="6"/>
  <c r="AJ1936" i="6" s="1"/>
  <c r="AI280" i="6"/>
  <c r="AJ280" i="6" s="1"/>
  <c r="AI1029" i="6"/>
  <c r="AJ1029" i="6" s="1"/>
  <c r="AI917" i="6"/>
  <c r="AJ917" i="6" s="1"/>
  <c r="AI138" i="6"/>
  <c r="AJ138" i="6" s="1"/>
  <c r="AI1337" i="6"/>
  <c r="AJ1337" i="6" s="1"/>
  <c r="AI1382" i="6"/>
  <c r="AJ1382" i="6" s="1"/>
  <c r="AI781" i="6"/>
  <c r="AJ781" i="6" s="1"/>
  <c r="AI474" i="6"/>
  <c r="AJ474" i="6" s="1"/>
  <c r="AI1060" i="6"/>
  <c r="AJ1060" i="6" s="1"/>
  <c r="AI327" i="6"/>
  <c r="AJ327" i="6" s="1"/>
  <c r="AI1933" i="6"/>
  <c r="AJ1933" i="6" s="1"/>
  <c r="AI1868" i="6"/>
  <c r="AJ1868" i="6" s="1"/>
  <c r="AI659" i="6"/>
  <c r="AJ659" i="6" s="1"/>
  <c r="AI1305" i="6"/>
  <c r="AJ1305" i="6" s="1"/>
  <c r="AI385" i="6"/>
  <c r="AJ385" i="6" s="1"/>
  <c r="AI1183" i="6"/>
  <c r="AJ1183" i="6" s="1"/>
  <c r="AI2020" i="6"/>
  <c r="AJ2020" i="6" s="1"/>
  <c r="AI699" i="6"/>
  <c r="AJ699" i="6" s="1"/>
  <c r="AI1565" i="6"/>
  <c r="AJ1565" i="6" s="1"/>
  <c r="AI664" i="6"/>
  <c r="AJ664" i="6" s="1"/>
  <c r="AI309" i="6"/>
  <c r="AJ309" i="6" s="1"/>
  <c r="AI942" i="6"/>
  <c r="AJ942" i="6" s="1"/>
  <c r="AI1471" i="6"/>
  <c r="AJ1471" i="6" s="1"/>
  <c r="AI1441" i="6"/>
  <c r="AJ1441" i="6" s="1"/>
  <c r="AI1246" i="6"/>
  <c r="AJ1246" i="6" s="1"/>
  <c r="AI1964" i="6"/>
  <c r="AJ1964" i="6" s="1"/>
  <c r="AI498" i="6"/>
  <c r="AJ498" i="6" s="1"/>
  <c r="AI872" i="6"/>
  <c r="AJ872" i="6" s="1"/>
  <c r="AI1087" i="6"/>
  <c r="AJ1087" i="6" s="1"/>
  <c r="AI1819" i="6"/>
  <c r="AJ1819" i="6" s="1"/>
  <c r="AI855" i="6"/>
  <c r="AJ855" i="6" s="1"/>
  <c r="AI341" i="6"/>
  <c r="AJ341" i="6" s="1"/>
  <c r="AI347" i="6"/>
  <c r="AJ347" i="6" s="1"/>
  <c r="AI1081" i="6"/>
  <c r="AJ1081" i="6" s="1"/>
  <c r="AI1201" i="6"/>
  <c r="AJ1201" i="6" s="1"/>
  <c r="AI281" i="6"/>
  <c r="AJ281" i="6" s="1"/>
  <c r="AI70" i="6"/>
  <c r="AJ70" i="6" s="1"/>
  <c r="AI191" i="6"/>
  <c r="AJ191" i="6" s="1"/>
  <c r="AI1358" i="6"/>
  <c r="AJ1358" i="6" s="1"/>
  <c r="AI65" i="6"/>
  <c r="AJ65" i="6" s="1"/>
  <c r="AI1368" i="6"/>
  <c r="AJ1368" i="6" s="1"/>
  <c r="AI1666" i="6"/>
  <c r="AJ1666" i="6" s="1"/>
  <c r="AI997" i="6"/>
  <c r="AJ997" i="6" s="1"/>
  <c r="AI1469" i="6"/>
  <c r="AJ1469" i="6" s="1"/>
  <c r="AI87" i="6"/>
  <c r="AJ87" i="6" s="1"/>
  <c r="AI533" i="6"/>
  <c r="AJ533" i="6" s="1"/>
  <c r="AI1713" i="6"/>
  <c r="AJ1713" i="6" s="1"/>
  <c r="AI79" i="6"/>
  <c r="AJ79" i="6" s="1"/>
  <c r="AI918" i="6"/>
  <c r="AJ918" i="6" s="1"/>
  <c r="AI338" i="6"/>
  <c r="AJ338" i="6" s="1"/>
  <c r="AI1224" i="6"/>
  <c r="AJ1224" i="6" s="1"/>
  <c r="AI732" i="6"/>
  <c r="AJ732" i="6" s="1"/>
  <c r="AI1920" i="6"/>
  <c r="AJ1920" i="6" s="1"/>
  <c r="AI687" i="6"/>
  <c r="AJ687" i="6" s="1"/>
  <c r="AI1251" i="6"/>
  <c r="AJ1251" i="6" s="1"/>
  <c r="AI1383" i="6"/>
  <c r="AJ1383" i="6" s="1"/>
  <c r="AI63" i="6"/>
  <c r="AJ63" i="6" s="1"/>
  <c r="AI1336" i="6"/>
  <c r="AJ1336" i="6" s="1"/>
  <c r="AI56" i="6"/>
  <c r="AJ56" i="6" s="1"/>
  <c r="AI777" i="6"/>
  <c r="AJ777" i="6" s="1"/>
  <c r="AI1028" i="6"/>
  <c r="AJ1028" i="6" s="1"/>
  <c r="AI705" i="6"/>
  <c r="AJ705" i="6" s="1"/>
  <c r="AI1977" i="6"/>
  <c r="AJ1977" i="6" s="1"/>
  <c r="AI1422" i="6"/>
  <c r="AJ1422" i="6" s="1"/>
  <c r="AI1510" i="6"/>
  <c r="AJ1510" i="6" s="1"/>
  <c r="AI1132" i="6"/>
  <c r="AJ1132" i="6" s="1"/>
  <c r="AI1975" i="6"/>
  <c r="AJ1975" i="6" s="1"/>
  <c r="AI1711" i="6"/>
  <c r="AJ1711" i="6" s="1"/>
  <c r="AI1068" i="6"/>
  <c r="AJ1068" i="6" s="1"/>
  <c r="AI780" i="6"/>
  <c r="AJ780" i="6" s="1"/>
  <c r="AI557" i="6"/>
  <c r="AJ557" i="6" s="1"/>
  <c r="AI685" i="6"/>
  <c r="AJ685" i="6" s="1"/>
  <c r="AI1331" i="6"/>
  <c r="AJ1331" i="6" s="1"/>
  <c r="AI1461" i="6"/>
  <c r="AJ1461" i="6" s="1"/>
  <c r="AI1117" i="6"/>
  <c r="AJ1117" i="6" s="1"/>
  <c r="AI203" i="6"/>
  <c r="AJ203" i="6" s="1"/>
  <c r="AI397" i="6"/>
  <c r="AJ397" i="6" s="1"/>
  <c r="AI911" i="6"/>
  <c r="AJ911" i="6" s="1"/>
  <c r="AI1365" i="6"/>
  <c r="AJ1365" i="6" s="1"/>
  <c r="AI815" i="6"/>
  <c r="AJ815" i="6" s="1"/>
  <c r="AI1880" i="6"/>
  <c r="AJ1880" i="6" s="1"/>
  <c r="AI155" i="6"/>
  <c r="AJ155" i="6" s="1"/>
  <c r="AI429" i="6"/>
  <c r="AJ429" i="6" s="1"/>
  <c r="AI904" i="6"/>
  <c r="AJ904" i="6" s="1"/>
  <c r="AI1177" i="6"/>
  <c r="AJ1177" i="6" s="1"/>
  <c r="AI708" i="6"/>
  <c r="AJ708" i="6" s="1"/>
  <c r="AI938" i="6"/>
  <c r="AJ938" i="6" s="1"/>
  <c r="AI75" i="6"/>
  <c r="AJ75" i="6" s="1"/>
  <c r="AI1463" i="6"/>
  <c r="AJ1463" i="6" s="1"/>
  <c r="AI491" i="6"/>
  <c r="AJ491" i="6" s="1"/>
  <c r="AI713" i="6"/>
  <c r="AJ713" i="6" s="1"/>
  <c r="AI1158" i="6"/>
  <c r="AJ1158" i="6" s="1"/>
  <c r="AI462" i="6"/>
  <c r="AJ462" i="6" s="1"/>
  <c r="AI1344" i="6"/>
  <c r="AJ1344" i="6" s="1"/>
  <c r="AI674" i="6"/>
  <c r="AJ674" i="6" s="1"/>
  <c r="X1344" i="6"/>
  <c r="AI66" i="6"/>
  <c r="AJ66" i="6" s="1"/>
  <c r="AI365" i="6"/>
  <c r="AJ365" i="6" s="1"/>
  <c r="AI1416" i="6"/>
  <c r="AJ1416" i="6" s="1"/>
  <c r="AI408" i="6"/>
  <c r="AJ408" i="6" s="1"/>
  <c r="AI583" i="6"/>
  <c r="AJ583" i="6" s="1"/>
  <c r="AI1749" i="6"/>
  <c r="AJ1749" i="6" s="1"/>
  <c r="AI1292" i="6"/>
  <c r="AJ1292" i="6" s="1"/>
  <c r="AI1825" i="6"/>
  <c r="AJ1825" i="6" s="1"/>
  <c r="AI851" i="6"/>
  <c r="AJ851" i="6" s="1"/>
  <c r="AI1724" i="6"/>
  <c r="AJ1724" i="6" s="1"/>
  <c r="AI846" i="6"/>
  <c r="AJ846" i="6" s="1"/>
  <c r="AI1923" i="6"/>
  <c r="AJ1923" i="6" s="1"/>
  <c r="X1975" i="6"/>
  <c r="AI29" i="6"/>
  <c r="AJ29" i="6" s="1"/>
  <c r="AI615" i="6"/>
  <c r="AJ615" i="6" s="1"/>
  <c r="X1510" i="6"/>
  <c r="AI1307" i="6"/>
  <c r="AJ1307" i="6" s="1"/>
  <c r="AI1958" i="6"/>
  <c r="AJ1958" i="6" s="1"/>
  <c r="AI463" i="6"/>
  <c r="AJ463" i="6" s="1"/>
  <c r="AI57" i="6"/>
  <c r="AJ57" i="6" s="1"/>
  <c r="AI849" i="6"/>
  <c r="AJ849" i="6" s="1"/>
  <c r="AI1575" i="6"/>
  <c r="AJ1575" i="6" s="1"/>
  <c r="AI1111" i="6"/>
  <c r="AJ1111" i="6" s="1"/>
  <c r="X1711" i="6"/>
  <c r="AI1110" i="6"/>
  <c r="AJ1110" i="6" s="1"/>
  <c r="AI91" i="6"/>
  <c r="AJ91" i="6" s="1"/>
  <c r="AI672" i="6"/>
  <c r="AJ672" i="6" s="1"/>
  <c r="AI1540" i="6"/>
  <c r="AJ1540" i="6" s="1"/>
  <c r="AI301" i="6"/>
  <c r="AJ301" i="6" s="1"/>
  <c r="AI97" i="6"/>
  <c r="AJ97" i="6" s="1"/>
  <c r="AI1877" i="6"/>
  <c r="AJ1877" i="6" s="1"/>
  <c r="AI1010" i="6"/>
  <c r="AJ1010" i="6" s="1"/>
  <c r="AI647" i="6"/>
  <c r="AJ647" i="6" s="1"/>
  <c r="AI1707" i="6"/>
  <c r="AJ1707" i="6" s="1"/>
  <c r="AI1202" i="6"/>
  <c r="AJ1202" i="6" s="1"/>
  <c r="AI1696" i="6"/>
  <c r="AJ1696" i="6" s="1"/>
  <c r="AI1831" i="6"/>
  <c r="AJ1831" i="6" s="1"/>
  <c r="AI24" i="6"/>
  <c r="AJ24" i="6" s="1"/>
  <c r="AI538" i="6"/>
  <c r="AJ538" i="6" s="1"/>
  <c r="AI840" i="6"/>
  <c r="AJ840" i="6" s="1"/>
  <c r="AI1137" i="6"/>
  <c r="AJ1137" i="6" s="1"/>
  <c r="AI108" i="6"/>
  <c r="AJ108" i="6" s="1"/>
  <c r="AI669" i="6"/>
  <c r="AJ669" i="6" s="1"/>
  <c r="X1110" i="6"/>
  <c r="AI1444" i="6"/>
  <c r="AJ1444" i="6" s="1"/>
  <c r="AI317" i="6"/>
  <c r="AJ317" i="6" s="1"/>
  <c r="AI268" i="6"/>
  <c r="AJ268" i="6" s="1"/>
  <c r="AI111" i="6"/>
  <c r="AJ111" i="6" s="1"/>
  <c r="AI152" i="6"/>
  <c r="AJ152" i="6" s="1"/>
  <c r="AI1187" i="6"/>
  <c r="AJ1187" i="6" s="1"/>
  <c r="AI455" i="6"/>
  <c r="AJ455" i="6" s="1"/>
  <c r="AI812" i="6"/>
  <c r="AJ812" i="6" s="1"/>
  <c r="AI137" i="6"/>
  <c r="AJ137" i="6" s="1"/>
  <c r="AI237" i="6"/>
  <c r="AJ237" i="6" s="1"/>
  <c r="AI1563" i="6"/>
  <c r="AJ1563" i="6" s="1"/>
  <c r="AI1295" i="6"/>
  <c r="AJ1295" i="6" s="1"/>
  <c r="X1540" i="6"/>
  <c r="AI736" i="6"/>
  <c r="AJ736" i="6" s="1"/>
  <c r="AI773" i="6"/>
  <c r="AJ773" i="6" s="1"/>
  <c r="X1028" i="6"/>
  <c r="X91" i="6"/>
  <c r="AI605" i="6"/>
  <c r="AJ605" i="6" s="1"/>
  <c r="AI1324" i="6"/>
  <c r="AJ1324" i="6" s="1"/>
  <c r="AI47" i="6"/>
  <c r="AJ47" i="6" s="1"/>
  <c r="AI604" i="6"/>
  <c r="AJ604" i="6" s="1"/>
  <c r="AI991" i="6"/>
  <c r="AJ991" i="6" s="1"/>
  <c r="AI1312" i="6"/>
  <c r="AJ1312" i="6" s="1"/>
  <c r="AI197" i="6"/>
  <c r="AJ197" i="6" s="1"/>
  <c r="AI110" i="6"/>
  <c r="AJ110" i="6" s="1"/>
  <c r="AI1654" i="6"/>
  <c r="AJ1654" i="6" s="1"/>
  <c r="AI700" i="6"/>
  <c r="AJ700" i="6" s="1"/>
  <c r="AI539" i="6"/>
  <c r="AJ539" i="6" s="1"/>
  <c r="AI418" i="6"/>
  <c r="AJ418" i="6" s="1"/>
  <c r="AI551" i="6"/>
  <c r="AJ551" i="6" s="1"/>
  <c r="AI554" i="6"/>
  <c r="AJ554" i="6" s="1"/>
  <c r="AI678" i="6"/>
  <c r="AJ678" i="6" s="1"/>
  <c r="AI202" i="6"/>
  <c r="AJ202" i="6" s="1"/>
  <c r="AI1002" i="6"/>
  <c r="AJ1002" i="6" s="1"/>
  <c r="AI963" i="6"/>
  <c r="AJ963" i="6" s="1"/>
  <c r="X97" i="6"/>
  <c r="X1880" i="6"/>
  <c r="AI1149" i="6"/>
  <c r="AJ1149" i="6" s="1"/>
  <c r="AI487" i="6"/>
  <c r="AJ487" i="6" s="1"/>
  <c r="AI1397" i="6"/>
  <c r="AJ1397" i="6" s="1"/>
  <c r="Z1010" i="6"/>
  <c r="Z539" i="6"/>
  <c r="Z1461" i="6"/>
  <c r="AI1195" i="6"/>
  <c r="AJ1195" i="6" s="1"/>
  <c r="AI1512" i="6"/>
  <c r="AJ1512" i="6" s="1"/>
  <c r="X780" i="6"/>
  <c r="AI1811" i="6"/>
  <c r="AJ1811" i="6" s="1"/>
  <c r="AI634" i="6"/>
  <c r="AJ634" i="6" s="1"/>
  <c r="AI283" i="6"/>
  <c r="AJ283" i="6" s="1"/>
  <c r="AI1701" i="6"/>
  <c r="AJ1701" i="6" s="1"/>
  <c r="X138" i="6"/>
  <c r="AI493" i="6"/>
  <c r="AJ493" i="6" s="1"/>
  <c r="AI1644" i="6"/>
  <c r="AJ1644" i="6" s="1"/>
  <c r="AI1056" i="6"/>
  <c r="AJ1056" i="6" s="1"/>
  <c r="AI1798" i="6"/>
  <c r="AJ1798" i="6" s="1"/>
  <c r="AI885" i="6"/>
  <c r="AJ885" i="6" s="1"/>
  <c r="AI1086" i="6"/>
  <c r="AJ1086" i="6" s="1"/>
  <c r="AI1745" i="6"/>
  <c r="AJ1745" i="6" s="1"/>
  <c r="AI785" i="6"/>
  <c r="AJ785" i="6" s="1"/>
  <c r="AI879" i="6"/>
  <c r="AJ879" i="6" s="1"/>
  <c r="AI1614" i="6"/>
  <c r="AJ1614" i="6" s="1"/>
  <c r="AI383" i="6"/>
  <c r="AJ383" i="6" s="1"/>
  <c r="AI574" i="6"/>
  <c r="AJ574" i="6" s="1"/>
  <c r="AI1164" i="6"/>
  <c r="AJ1164" i="6" s="1"/>
  <c r="AI803" i="6"/>
  <c r="AJ803" i="6" s="1"/>
  <c r="X418" i="6"/>
  <c r="AI947" i="6"/>
  <c r="AJ947" i="6" s="1"/>
  <c r="AI1150" i="6"/>
  <c r="AJ1150" i="6" s="1"/>
  <c r="AI1004" i="6"/>
  <c r="AJ1004" i="6" s="1"/>
  <c r="AI881" i="6"/>
  <c r="AJ881" i="6" s="1"/>
  <c r="AI504" i="6"/>
  <c r="AJ504" i="6" s="1"/>
  <c r="AI129" i="6"/>
  <c r="AJ129" i="6" s="1"/>
  <c r="X1977" i="6"/>
  <c r="AI1314" i="6"/>
  <c r="AJ1314" i="6" s="1"/>
  <c r="AI1273" i="6"/>
  <c r="AJ1273" i="6" s="1"/>
  <c r="AI1272" i="6"/>
  <c r="AJ1272" i="6" s="1"/>
  <c r="AI1211" i="6"/>
  <c r="AJ1211" i="6" s="1"/>
  <c r="X557" i="6"/>
  <c r="AI98" i="6"/>
  <c r="AJ98" i="6" s="1"/>
  <c r="AI570" i="6"/>
  <c r="AJ570" i="6" s="1"/>
  <c r="AI1694" i="6"/>
  <c r="AJ1694" i="6" s="1"/>
  <c r="AI646" i="6"/>
  <c r="AJ646" i="6" s="1"/>
  <c r="AI751" i="6"/>
  <c r="AJ751" i="6" s="1"/>
  <c r="AI1240" i="6"/>
  <c r="AJ1240" i="6" s="1"/>
  <c r="AI14" i="6"/>
  <c r="AJ14" i="6" s="1"/>
  <c r="AI513" i="6"/>
  <c r="AJ513" i="6" s="1"/>
  <c r="AI1294" i="6"/>
  <c r="AJ1294" i="6" s="1"/>
  <c r="AI733" i="6"/>
  <c r="AJ733" i="6" s="1"/>
  <c r="AI1181" i="6"/>
  <c r="AJ1181" i="6" s="1"/>
  <c r="AI600" i="6"/>
  <c r="AJ600" i="6" s="1"/>
  <c r="AI81" i="6"/>
  <c r="AJ81" i="6" s="1"/>
  <c r="AI1145" i="6"/>
  <c r="AJ1145" i="6" s="1"/>
  <c r="AI563" i="6"/>
  <c r="AJ563" i="6" s="1"/>
  <c r="AI1698" i="6"/>
  <c r="AJ1698" i="6" s="1"/>
  <c r="AI768" i="6"/>
  <c r="AJ768" i="6" s="1"/>
  <c r="AI1978" i="6"/>
  <c r="AJ1978" i="6" s="1"/>
  <c r="AI1984" i="6"/>
  <c r="AJ1984" i="6" s="1"/>
  <c r="AI461" i="6"/>
  <c r="AJ461" i="6" s="1"/>
  <c r="AI372" i="6"/>
  <c r="AJ372" i="6" s="1"/>
  <c r="AI449" i="6"/>
  <c r="AJ449" i="6" s="1"/>
  <c r="AI172" i="6"/>
  <c r="AJ172" i="6" s="1"/>
  <c r="AI1493" i="6"/>
  <c r="AJ1493" i="6" s="1"/>
  <c r="AI333" i="6"/>
  <c r="AJ333" i="6" s="1"/>
  <c r="AI617" i="6"/>
  <c r="AJ617" i="6" s="1"/>
  <c r="AI568" i="6"/>
  <c r="AJ568" i="6" s="1"/>
  <c r="AI46" i="6"/>
  <c r="AJ46" i="6" s="1"/>
  <c r="AI468" i="6"/>
  <c r="AJ468" i="6" s="1"/>
  <c r="AI306" i="6"/>
  <c r="AJ306" i="6" s="1"/>
  <c r="AI644" i="6"/>
  <c r="AJ644" i="6" s="1"/>
  <c r="X1068" i="6"/>
  <c r="X1177" i="6"/>
  <c r="Z1326" i="6"/>
  <c r="AI1209" i="6"/>
  <c r="AJ1209" i="6" s="1"/>
  <c r="AI730" i="6"/>
  <c r="AJ730" i="6" s="1"/>
  <c r="AI1092" i="6"/>
  <c r="AJ1092" i="6" s="1"/>
  <c r="AI772" i="6"/>
  <c r="AJ772" i="6" s="1"/>
  <c r="AI345" i="6"/>
  <c r="AJ345" i="6" s="1"/>
  <c r="AI494" i="6"/>
  <c r="AJ494" i="6" s="1"/>
  <c r="AI1668" i="6"/>
  <c r="AJ1668" i="6" s="1"/>
  <c r="AI1188" i="6"/>
  <c r="AJ1188" i="6" s="1"/>
  <c r="AI1022" i="6"/>
  <c r="AJ1022" i="6" s="1"/>
  <c r="AI1364" i="6"/>
  <c r="AJ1364" i="6" s="1"/>
  <c r="X1877" i="6"/>
  <c r="X672" i="6"/>
  <c r="X705" i="6"/>
  <c r="AI265" i="6"/>
  <c r="AJ265" i="6" s="1"/>
  <c r="AJ1723" i="6"/>
  <c r="Z1662" i="6"/>
  <c r="AI1647" i="6"/>
  <c r="AJ1647" i="6" s="1"/>
  <c r="AI987" i="6"/>
  <c r="AJ987" i="6" s="1"/>
  <c r="AI1610" i="6"/>
  <c r="AJ1610" i="6" s="1"/>
  <c r="AI287" i="6"/>
  <c r="AJ287" i="6" s="1"/>
  <c r="AI139" i="6"/>
  <c r="AJ139" i="6" s="1"/>
  <c r="AI747" i="6"/>
  <c r="AJ747" i="6" s="1"/>
  <c r="AI473" i="6"/>
  <c r="AJ473" i="6" s="1"/>
  <c r="AI1998" i="6"/>
  <c r="AJ1998" i="6" s="1"/>
  <c r="AI481" i="6"/>
  <c r="AJ481" i="6" s="1"/>
  <c r="AI1430" i="6"/>
  <c r="AJ1430" i="6" s="1"/>
  <c r="AI1775" i="6"/>
  <c r="AJ1775" i="6" s="1"/>
  <c r="AI683" i="6"/>
  <c r="AJ683" i="6" s="1"/>
  <c r="AI1758" i="6"/>
  <c r="AJ1758" i="6" s="1"/>
  <c r="AI1335" i="6"/>
  <c r="AJ1335" i="6" s="1"/>
  <c r="AI817" i="6"/>
  <c r="AJ817" i="6" s="1"/>
  <c r="AI459" i="6"/>
  <c r="AJ459" i="6" s="1"/>
  <c r="AI390" i="6"/>
  <c r="AJ390" i="6" s="1"/>
  <c r="AI41" i="6"/>
  <c r="AJ41" i="6" s="1"/>
  <c r="AI779" i="6"/>
  <c r="AJ779" i="6" s="1"/>
  <c r="AI1605" i="6"/>
  <c r="AJ1605" i="6" s="1"/>
  <c r="AI1865" i="6"/>
  <c r="AJ1865" i="6" s="1"/>
  <c r="AI12" i="6"/>
  <c r="AJ12" i="6" s="1"/>
  <c r="AI1641" i="6"/>
  <c r="AJ1641" i="6" s="1"/>
  <c r="AI943" i="6"/>
  <c r="AJ943" i="6" s="1"/>
  <c r="AI331" i="6"/>
  <c r="AJ331" i="6" s="1"/>
  <c r="AI592" i="6"/>
  <c r="AJ592" i="6" s="1"/>
  <c r="AI423" i="6"/>
  <c r="AJ423" i="6" s="1"/>
  <c r="AI937" i="6"/>
  <c r="AJ937" i="6" s="1"/>
  <c r="AI950" i="6"/>
  <c r="AJ950" i="6" s="1"/>
  <c r="AI1772" i="6"/>
  <c r="AJ1772" i="6" s="1"/>
  <c r="AI107" i="6"/>
  <c r="AJ107" i="6" s="1"/>
  <c r="AI417" i="6"/>
  <c r="AJ417" i="6" s="1"/>
  <c r="AI890" i="6"/>
  <c r="AJ890" i="6" s="1"/>
  <c r="AI968" i="6"/>
  <c r="AJ968" i="6" s="1"/>
  <c r="AI1217" i="6"/>
  <c r="AJ1217" i="6" s="1"/>
  <c r="AI945" i="6"/>
  <c r="AJ945" i="6" s="1"/>
  <c r="AI1123" i="6"/>
  <c r="AJ1123" i="6" s="1"/>
  <c r="AI140" i="6"/>
  <c r="AJ140" i="6" s="1"/>
  <c r="AI1550" i="6"/>
  <c r="AJ1550" i="6" s="1"/>
  <c r="AI1151" i="6"/>
  <c r="AJ1151" i="6" s="1"/>
  <c r="AI1377" i="6"/>
  <c r="AJ1377" i="6" s="1"/>
  <c r="AI177" i="6"/>
  <c r="AJ177" i="6" s="1"/>
  <c r="AI1053" i="6"/>
  <c r="AJ1053" i="6" s="1"/>
  <c r="AI1015" i="6"/>
  <c r="AJ1015" i="6" s="1"/>
  <c r="AI2022" i="6"/>
  <c r="AJ2022" i="6" s="1"/>
  <c r="AI100" i="6"/>
  <c r="AJ100" i="6" s="1"/>
  <c r="AI1836" i="6"/>
  <c r="AJ1836" i="6" s="1"/>
  <c r="AI1113" i="6"/>
  <c r="AJ1113" i="6" s="1"/>
  <c r="AI1459" i="6"/>
  <c r="AJ1459" i="6" s="1"/>
  <c r="AI374" i="6"/>
  <c r="AJ374" i="6" s="1"/>
  <c r="AI1369" i="6"/>
  <c r="AJ1369" i="6" s="1"/>
  <c r="AI234" i="6"/>
  <c r="AJ234" i="6" s="1"/>
  <c r="AI1243" i="6"/>
  <c r="AJ1243" i="6" s="1"/>
  <c r="AI638" i="6"/>
  <c r="AJ638" i="6" s="1"/>
  <c r="Z1846" i="6"/>
  <c r="Z1422" i="6"/>
  <c r="AI774" i="6"/>
  <c r="AJ774" i="6" s="1"/>
  <c r="AI2004" i="6"/>
  <c r="AJ2004" i="6" s="1"/>
  <c r="AI843" i="6"/>
  <c r="AJ843" i="6" s="1"/>
  <c r="AI753" i="6"/>
  <c r="AJ753" i="6" s="1"/>
  <c r="AI1157" i="6"/>
  <c r="AJ1157" i="6" s="1"/>
  <c r="AI363" i="6"/>
  <c r="AJ363" i="6" s="1"/>
  <c r="AI1554" i="6"/>
  <c r="AJ1554" i="6" s="1"/>
  <c r="AI310" i="6"/>
  <c r="AJ310" i="6" s="1"/>
  <c r="AI1645" i="6"/>
  <c r="AJ1645" i="6" s="1"/>
  <c r="AI806" i="6"/>
  <c r="AJ806" i="6" s="1"/>
  <c r="AI395" i="6"/>
  <c r="AJ395" i="6" s="1"/>
  <c r="AI1247" i="6"/>
  <c r="AJ1247" i="6" s="1"/>
  <c r="AI2030" i="6"/>
  <c r="AJ2030" i="6" s="1"/>
  <c r="AI1162" i="6"/>
  <c r="AJ1162" i="6" s="1"/>
  <c r="AI1106" i="6"/>
  <c r="AJ1106" i="6" s="1"/>
  <c r="AI1403" i="6"/>
  <c r="AJ1403" i="6" s="1"/>
  <c r="AI312" i="6"/>
  <c r="AJ312" i="6" s="1"/>
  <c r="AI184" i="6"/>
  <c r="AJ184" i="6" s="1"/>
  <c r="AI250" i="6"/>
  <c r="AJ250" i="6" s="1"/>
  <c r="AI1128" i="6"/>
  <c r="AJ1128" i="6" s="1"/>
  <c r="AI382" i="6"/>
  <c r="AJ382" i="6" s="1"/>
  <c r="AI1363" i="6"/>
  <c r="AJ1363" i="6" s="1"/>
  <c r="AI1746" i="6"/>
  <c r="AJ1746" i="6" s="1"/>
  <c r="AI875" i="6"/>
  <c r="AJ875" i="6" s="1"/>
  <c r="AI299" i="6"/>
  <c r="AJ299" i="6" s="1"/>
  <c r="AI1950" i="6"/>
  <c r="AJ1950" i="6" s="1"/>
  <c r="AI1096" i="6"/>
  <c r="AJ1096" i="6" s="1"/>
  <c r="AI11" i="6"/>
  <c r="AJ11" i="6" s="1"/>
  <c r="AI1859" i="6"/>
  <c r="AJ1859" i="6" s="1"/>
  <c r="AI1218" i="6"/>
  <c r="AJ1218" i="6" s="1"/>
  <c r="AI989" i="6"/>
  <c r="AJ989" i="6" s="1"/>
  <c r="AI1876" i="6"/>
  <c r="AJ1876" i="6" s="1"/>
  <c r="AI1743" i="6"/>
  <c r="AJ1743" i="6" s="1"/>
  <c r="AI541" i="6"/>
  <c r="AJ541" i="6" s="1"/>
  <c r="AI1616" i="6"/>
  <c r="AJ1616" i="6" s="1"/>
  <c r="AI740" i="6"/>
  <c r="AJ740" i="6" s="1"/>
  <c r="AI1215" i="6"/>
  <c r="AJ1215" i="6" s="1"/>
  <c r="AI1810" i="6"/>
  <c r="AJ1810" i="6" s="1"/>
  <c r="AI1221" i="6"/>
  <c r="AJ1221" i="6" s="1"/>
  <c r="AI1797" i="6"/>
  <c r="AJ1797" i="6" s="1"/>
  <c r="AI248" i="6"/>
  <c r="AJ248" i="6" s="1"/>
  <c r="AI555" i="6"/>
  <c r="AJ555" i="6" s="1"/>
  <c r="AI1503" i="6"/>
  <c r="AJ1503" i="6" s="1"/>
  <c r="AI1879" i="6"/>
  <c r="AJ1879" i="6" s="1"/>
  <c r="AI1085" i="6"/>
  <c r="AJ1085" i="6" s="1"/>
  <c r="AI523" i="6"/>
  <c r="AJ523" i="6" s="1"/>
  <c r="AI344" i="6"/>
  <c r="AJ344" i="6" s="1"/>
  <c r="AI1265" i="6"/>
  <c r="AJ1265" i="6" s="1"/>
  <c r="AI878" i="6"/>
  <c r="AJ878" i="6" s="1"/>
  <c r="AI1543" i="6"/>
  <c r="AJ1543" i="6" s="1"/>
  <c r="AI143" i="6"/>
  <c r="AJ143" i="6" s="1"/>
  <c r="AI1474" i="6"/>
  <c r="AJ1474" i="6" s="1"/>
  <c r="AI269" i="6"/>
  <c r="AJ269" i="6" s="1"/>
  <c r="AI1021" i="6"/>
  <c r="AJ1021" i="6" s="1"/>
  <c r="AI1561" i="6"/>
  <c r="AJ1561" i="6" s="1"/>
  <c r="AI1786" i="6"/>
  <c r="AJ1786" i="6" s="1"/>
  <c r="AI637" i="6"/>
  <c r="AJ637" i="6" s="1"/>
  <c r="AI1115" i="6"/>
  <c r="AJ1115" i="6" s="1"/>
  <c r="AI313" i="6"/>
  <c r="AJ313" i="6" s="1"/>
  <c r="AI876" i="6"/>
  <c r="AJ876" i="6" s="1"/>
  <c r="AI706" i="6"/>
  <c r="AJ706" i="6" s="1"/>
  <c r="AI1017" i="6"/>
  <c r="AJ1017" i="6" s="1"/>
  <c r="AI1973" i="6"/>
  <c r="AJ1973" i="6" s="1"/>
  <c r="AI1783" i="6"/>
  <c r="AJ1783" i="6" s="1"/>
  <c r="AI76" i="6"/>
  <c r="AJ76" i="6" s="1"/>
  <c r="AI266" i="6"/>
  <c r="AJ266" i="6" s="1"/>
  <c r="AI787" i="6"/>
  <c r="AJ787" i="6" s="1"/>
  <c r="AI1888" i="6"/>
  <c r="AJ1888" i="6" s="1"/>
  <c r="AI278" i="6"/>
  <c r="AJ278" i="6" s="1"/>
  <c r="AI553" i="6"/>
  <c r="AJ553" i="6" s="1"/>
  <c r="AI1260" i="6"/>
  <c r="AJ1260" i="6" s="1"/>
  <c r="AI800" i="6"/>
  <c r="AJ800" i="6" s="1"/>
  <c r="AI1448" i="6"/>
  <c r="AJ1448" i="6" s="1"/>
  <c r="AI319" i="6"/>
  <c r="AJ319" i="6" s="1"/>
  <c r="AI1390" i="6"/>
  <c r="AJ1390" i="6" s="1"/>
  <c r="AI1061" i="6"/>
  <c r="AJ1061" i="6" s="1"/>
  <c r="AI132" i="6"/>
  <c r="AJ132" i="6" s="1"/>
  <c r="AI1639" i="6"/>
  <c r="AJ1639" i="6" s="1"/>
  <c r="AI1435" i="6"/>
  <c r="AJ1435" i="6" s="1"/>
  <c r="AI214" i="6"/>
  <c r="AJ214" i="6" s="1"/>
  <c r="AI1570" i="6"/>
  <c r="AJ1570" i="6" s="1"/>
  <c r="AI710" i="6"/>
  <c r="AJ710" i="6" s="1"/>
  <c r="AI1643" i="6"/>
  <c r="AJ1643" i="6" s="1"/>
  <c r="AI182" i="6"/>
  <c r="AJ182" i="6" s="1"/>
  <c r="AI1196" i="6"/>
  <c r="AJ1196" i="6" s="1"/>
  <c r="AI540" i="6"/>
  <c r="AJ540" i="6" s="1"/>
  <c r="AI1313" i="6"/>
  <c r="AJ1313" i="6" s="1"/>
  <c r="AI1036" i="6"/>
  <c r="AJ1036" i="6" s="1"/>
  <c r="AI48" i="6"/>
  <c r="AJ48" i="6" s="1"/>
  <c r="AI597" i="6"/>
  <c r="AJ597" i="6" s="1"/>
  <c r="AI1024" i="6"/>
  <c r="AJ1024" i="6" s="1"/>
  <c r="AI1049" i="6"/>
  <c r="AJ1049" i="6" s="1"/>
  <c r="AI2021" i="6"/>
  <c r="AJ2021" i="6" s="1"/>
  <c r="AI1760" i="6"/>
  <c r="AJ1760" i="6" s="1"/>
  <c r="AI1228" i="6"/>
  <c r="AJ1228" i="6" s="1"/>
  <c r="AI219" i="6"/>
  <c r="AJ219" i="6" s="1"/>
  <c r="AI715" i="6"/>
  <c r="AJ715" i="6" s="1"/>
  <c r="AI1026" i="6"/>
  <c r="AJ1026" i="6" s="1"/>
  <c r="AI1118" i="6"/>
  <c r="AJ1118" i="6" s="1"/>
  <c r="AI340" i="6"/>
  <c r="AJ340" i="6" s="1"/>
  <c r="AI1919" i="6"/>
  <c r="AJ1919" i="6" s="1"/>
  <c r="AI246" i="6"/>
  <c r="AJ246" i="6" s="1"/>
  <c r="AI88" i="6"/>
  <c r="AJ88" i="6" s="1"/>
  <c r="AI112" i="6"/>
  <c r="AJ112" i="6" s="1"/>
  <c r="AI1718" i="6"/>
  <c r="AJ1718" i="6" s="1"/>
  <c r="AI1547" i="6"/>
  <c r="AJ1547" i="6" s="1"/>
  <c r="AI43" i="6"/>
  <c r="AJ43" i="6" s="1"/>
  <c r="AI1431" i="6"/>
  <c r="AJ1431" i="6" s="1"/>
  <c r="AI731" i="6"/>
  <c r="AJ731" i="6" s="1"/>
  <c r="AI940" i="6"/>
  <c r="AJ940" i="6" s="1"/>
  <c r="AI370" i="6"/>
  <c r="AJ370" i="6" s="1"/>
  <c r="AI845" i="6"/>
  <c r="AJ845" i="6" s="1"/>
  <c r="AI1634" i="6"/>
  <c r="AJ1634" i="6" s="1"/>
  <c r="AI1100" i="6"/>
  <c r="AJ1100" i="6" s="1"/>
  <c r="AI19" i="6"/>
  <c r="AJ19" i="6" s="1"/>
  <c r="AI606" i="6"/>
  <c r="AJ606" i="6" s="1"/>
  <c r="AI572" i="6"/>
  <c r="AJ572" i="6" s="1"/>
  <c r="AI201" i="6"/>
  <c r="AJ201" i="6" s="1"/>
  <c r="AI1047" i="6"/>
  <c r="AJ1047" i="6" s="1"/>
  <c r="AI1064" i="6"/>
  <c r="AJ1064" i="6" s="1"/>
  <c r="AI351" i="6"/>
  <c r="AJ351" i="6" s="1"/>
  <c r="AI339" i="6"/>
  <c r="AJ339" i="6" s="1"/>
  <c r="AI221" i="6"/>
  <c r="AJ221" i="6" s="1"/>
  <c r="AI1282" i="6"/>
  <c r="AJ1282" i="6" s="1"/>
  <c r="AI235" i="6"/>
  <c r="AJ235" i="6" s="1"/>
  <c r="AI1386" i="6"/>
  <c r="AJ1386" i="6" s="1"/>
  <c r="AI1648" i="6"/>
  <c r="AJ1648" i="6" s="1"/>
  <c r="AI34" i="6"/>
  <c r="AJ34" i="6" s="1"/>
  <c r="AI681" i="6"/>
  <c r="AJ681" i="6" s="1"/>
  <c r="AI127" i="6"/>
  <c r="AJ127" i="6" s="1"/>
  <c r="X700" i="6"/>
  <c r="AI151" i="6"/>
  <c r="AJ151" i="6" s="1"/>
  <c r="AI763" i="6"/>
  <c r="AJ763" i="6" s="1"/>
  <c r="AI354" i="6"/>
  <c r="AJ354" i="6" s="1"/>
  <c r="AI18" i="6"/>
  <c r="AJ18" i="6" s="1"/>
  <c r="X1868" i="6"/>
  <c r="AI50" i="6"/>
  <c r="AJ50" i="6" s="1"/>
  <c r="AI186" i="6"/>
  <c r="AJ186" i="6" s="1"/>
  <c r="AI68" i="6"/>
  <c r="AJ68" i="6" s="1"/>
  <c r="AI869" i="6"/>
  <c r="AJ869" i="6" s="1"/>
  <c r="AI1088" i="6"/>
  <c r="AJ1088" i="6" s="1"/>
  <c r="AI749" i="6"/>
  <c r="AJ749" i="6" s="1"/>
  <c r="Z685" i="6"/>
  <c r="AI377" i="6"/>
  <c r="AJ377" i="6" s="1"/>
  <c r="AI532" i="6"/>
  <c r="AJ532" i="6" s="1"/>
  <c r="AI1595" i="6"/>
  <c r="AJ1595" i="6" s="1"/>
  <c r="AI145" i="6"/>
  <c r="AJ145" i="6" s="1"/>
  <c r="AI603" i="6"/>
  <c r="AJ603" i="6" s="1"/>
  <c r="AI245" i="6"/>
  <c r="AJ245" i="6" s="1"/>
  <c r="Z1400" i="6"/>
  <c r="AI13" i="6"/>
  <c r="AJ13" i="6" s="1"/>
  <c r="AI113" i="6"/>
  <c r="AJ113" i="6" s="1"/>
  <c r="AI829" i="6"/>
  <c r="AJ829" i="6" s="1"/>
  <c r="AI1238" i="6"/>
  <c r="AJ1238" i="6" s="1"/>
  <c r="AI445" i="6"/>
  <c r="AJ445" i="6" s="1"/>
  <c r="AI1350" i="6"/>
  <c r="AJ1350" i="6" s="1"/>
  <c r="AI1525" i="6"/>
  <c r="AJ1525" i="6" s="1"/>
  <c r="AI745" i="6"/>
  <c r="AJ745" i="6" s="1"/>
  <c r="AI1396" i="6"/>
  <c r="AJ1396" i="6" s="1"/>
  <c r="AI117" i="6"/>
  <c r="AJ117" i="6" s="1"/>
  <c r="AI464" i="6"/>
  <c r="AJ464" i="6" s="1"/>
  <c r="AI432" i="6"/>
  <c r="AJ432" i="6" s="1"/>
  <c r="AI228" i="6"/>
  <c r="AJ228" i="6" s="1"/>
  <c r="AI609" i="6"/>
  <c r="AJ609" i="6" s="1"/>
  <c r="AI1857" i="6"/>
  <c r="AJ1857" i="6" s="1"/>
  <c r="AI1467" i="6"/>
  <c r="AJ1467" i="6" s="1"/>
  <c r="AI1990" i="6"/>
  <c r="AJ1990" i="6" s="1"/>
  <c r="AI1502" i="6"/>
  <c r="AJ1502" i="6" s="1"/>
  <c r="AI1665" i="6"/>
  <c r="AJ1665" i="6" s="1"/>
  <c r="AI565" i="6"/>
  <c r="AJ565" i="6" s="1"/>
  <c r="AI982" i="6"/>
  <c r="AJ982" i="6" s="1"/>
  <c r="AI238" i="6"/>
  <c r="AJ238" i="6" s="1"/>
  <c r="AI509" i="6"/>
  <c r="AJ509" i="6" s="1"/>
  <c r="AI1588" i="6"/>
  <c r="AJ1588" i="6" s="1"/>
  <c r="AI2031" i="6"/>
  <c r="AJ2031" i="6" s="1"/>
  <c r="AI275" i="6"/>
  <c r="AJ275" i="6" s="1"/>
  <c r="AI322" i="6"/>
  <c r="AJ322" i="6" s="1"/>
  <c r="AI1182" i="6"/>
  <c r="AJ1182" i="6" s="1"/>
  <c r="AI45" i="6"/>
  <c r="AJ45" i="6" s="1"/>
  <c r="AI1504" i="6"/>
  <c r="AJ1504" i="6" s="1"/>
  <c r="AI315" i="6"/>
  <c r="AJ315" i="6" s="1"/>
  <c r="AI500" i="6"/>
  <c r="AJ500" i="6" s="1"/>
  <c r="Z603" i="6"/>
  <c r="AJ862" i="6"/>
  <c r="AI1553" i="6"/>
  <c r="AJ1553" i="6" s="1"/>
  <c r="AI1476" i="6"/>
  <c r="AJ1476" i="6" s="1"/>
  <c r="AI251" i="6"/>
  <c r="AJ251" i="6" s="1"/>
  <c r="AI1737" i="6"/>
  <c r="AJ1737" i="6" s="1"/>
  <c r="AI1152" i="6"/>
  <c r="AJ1152" i="6" s="1"/>
  <c r="AI792" i="6"/>
  <c r="AJ792" i="6" s="1"/>
  <c r="AI1870" i="6"/>
  <c r="AJ1870" i="6" s="1"/>
  <c r="AI475" i="6"/>
  <c r="AJ475" i="6" s="1"/>
  <c r="AI977" i="6"/>
  <c r="AJ977" i="6" s="1"/>
  <c r="AI482" i="6"/>
  <c r="AJ482" i="6" s="1"/>
  <c r="AJ908" i="6"/>
  <c r="AI760" i="6"/>
  <c r="AJ760" i="6" s="1"/>
  <c r="AI1194" i="6"/>
  <c r="AJ1194" i="6" s="1"/>
  <c r="AI573" i="6"/>
  <c r="AJ573" i="6" s="1"/>
  <c r="AI623" i="6"/>
  <c r="AJ623" i="6" s="1"/>
  <c r="AI82" i="6"/>
  <c r="AJ82" i="6" s="1"/>
  <c r="AI1680" i="6"/>
  <c r="AJ1680" i="6" s="1"/>
  <c r="AI899" i="6"/>
  <c r="AJ899" i="6" s="1"/>
  <c r="AI2032" i="6"/>
  <c r="AJ2032" i="6" s="1"/>
  <c r="AI804" i="6"/>
  <c r="AJ804" i="6" s="1"/>
  <c r="AI1356" i="6"/>
  <c r="AJ1356" i="6" s="1"/>
  <c r="AI1418" i="6"/>
  <c r="AJ1418" i="6" s="1"/>
  <c r="AI766" i="6"/>
  <c r="AJ766" i="6" s="1"/>
  <c r="AI486" i="6"/>
  <c r="AJ486" i="6" s="1"/>
  <c r="AI460" i="6"/>
  <c r="AJ460" i="6" s="1"/>
  <c r="AI379" i="6"/>
  <c r="AJ379" i="6" s="1"/>
  <c r="AI2010" i="6"/>
  <c r="AJ2010" i="6" s="1"/>
  <c r="AI667" i="6"/>
  <c r="AJ667" i="6" s="1"/>
  <c r="AI1539" i="6"/>
  <c r="AJ1539" i="6" s="1"/>
  <c r="AI1752" i="6"/>
  <c r="AJ1752" i="6" s="1"/>
  <c r="AI734" i="6"/>
  <c r="AJ734" i="6" s="1"/>
  <c r="AI300" i="6"/>
  <c r="AJ300" i="6" s="1"/>
  <c r="AI596" i="6"/>
  <c r="AJ596" i="6" s="1"/>
  <c r="AI702" i="6"/>
  <c r="AJ702" i="6" s="1"/>
  <c r="AI242" i="6"/>
  <c r="AJ242" i="6" s="1"/>
  <c r="AI27" i="6"/>
  <c r="AJ27" i="6" s="1"/>
  <c r="AI297" i="6"/>
  <c r="AJ297" i="6" s="1"/>
  <c r="AI334" i="6"/>
  <c r="AJ334" i="6" s="1"/>
  <c r="AI114" i="6"/>
  <c r="AJ114" i="6" s="1"/>
  <c r="AI823" i="6"/>
  <c r="AJ823" i="6" s="1"/>
  <c r="AI653" i="6"/>
  <c r="AJ653" i="6" s="1"/>
  <c r="AI302" i="6"/>
  <c r="AJ302" i="6" s="1"/>
  <c r="AI1716" i="6"/>
  <c r="AJ1716" i="6" s="1"/>
  <c r="AI187" i="6"/>
  <c r="AJ187" i="6" s="1"/>
  <c r="AI1454" i="6"/>
  <c r="AJ1454" i="6" s="1"/>
  <c r="AI1524" i="6"/>
  <c r="AJ1524" i="6" s="1"/>
  <c r="AI1120" i="6"/>
  <c r="AJ1120" i="6" s="1"/>
  <c r="AI1593" i="6"/>
  <c r="AJ1593" i="6" s="1"/>
  <c r="AI225" i="6"/>
  <c r="AJ225" i="6" s="1"/>
  <c r="AI673" i="6"/>
  <c r="AJ673" i="6" s="1"/>
  <c r="AI1929" i="6"/>
  <c r="AJ1929" i="6" s="1"/>
  <c r="AI391" i="6"/>
  <c r="AJ391" i="6" s="1"/>
  <c r="AI368" i="6"/>
  <c r="AJ368" i="6" s="1"/>
  <c r="AI381" i="6"/>
  <c r="AJ381" i="6" s="1"/>
  <c r="AJ1710" i="6"/>
  <c r="AI1440" i="6"/>
  <c r="AJ1440" i="6" s="1"/>
  <c r="AI864" i="6"/>
  <c r="AJ864" i="6" s="1"/>
  <c r="AI933" i="6"/>
  <c r="AJ933" i="6" s="1"/>
  <c r="AI1679" i="6"/>
  <c r="AJ1679" i="6" s="1"/>
  <c r="AI1817" i="6"/>
  <c r="AJ1817" i="6" s="1"/>
  <c r="AI38" i="6"/>
  <c r="AJ38" i="6" s="1"/>
  <c r="Z1654" i="6"/>
  <c r="AI1041" i="6"/>
  <c r="AJ1041" i="6" s="1"/>
  <c r="AI1908" i="6"/>
  <c r="AJ1908" i="6" s="1"/>
  <c r="AI1284" i="6"/>
  <c r="AJ1284" i="6" s="1"/>
  <c r="AI1914" i="6"/>
  <c r="AJ1914" i="6" s="1"/>
  <c r="AI1339" i="6"/>
  <c r="AJ1339" i="6" s="1"/>
  <c r="AI1436" i="6"/>
  <c r="AJ1436" i="6" s="1"/>
  <c r="AI1625" i="6"/>
  <c r="AJ1625" i="6" s="1"/>
  <c r="AI1576" i="6"/>
  <c r="AJ1576" i="6" s="1"/>
  <c r="AI560" i="6"/>
  <c r="AJ560" i="6" s="1"/>
  <c r="AI641" i="6"/>
  <c r="AJ641" i="6" s="1"/>
  <c r="AI873" i="6"/>
  <c r="AJ873" i="6" s="1"/>
  <c r="AI527" i="6"/>
  <c r="AJ527" i="6" s="1"/>
  <c r="AI1750" i="6"/>
  <c r="AJ1750" i="6" s="1"/>
  <c r="AI499" i="6"/>
  <c r="AJ499" i="6" s="1"/>
  <c r="AI1542" i="6"/>
  <c r="AJ1542" i="6" s="1"/>
  <c r="AI428" i="6"/>
  <c r="AJ428" i="6" s="1"/>
  <c r="AI505" i="6"/>
  <c r="AJ505" i="6" s="1"/>
  <c r="AI1983" i="6"/>
  <c r="AJ1983" i="6" s="1"/>
  <c r="AI1722" i="6"/>
  <c r="AJ1722" i="6" s="1"/>
  <c r="AI332" i="6"/>
  <c r="AJ332" i="6" s="1"/>
  <c r="AI838" i="6"/>
  <c r="AJ838" i="6" s="1"/>
  <c r="AI1472" i="6"/>
  <c r="AJ1472" i="6" s="1"/>
  <c r="AI836" i="6"/>
  <c r="AJ836" i="6" s="1"/>
  <c r="AI821" i="6"/>
  <c r="AJ821" i="6" s="1"/>
  <c r="AI755" i="6"/>
  <c r="AJ755" i="6" s="1"/>
  <c r="AI902" i="6"/>
  <c r="AJ902" i="6" s="1"/>
  <c r="AI1628" i="6"/>
  <c r="AJ1628" i="6" s="1"/>
  <c r="AI932" i="6"/>
  <c r="AJ932" i="6" s="1"/>
  <c r="AI1220" i="6"/>
  <c r="AJ1220" i="6" s="1"/>
  <c r="AI1301" i="6"/>
  <c r="AJ1301" i="6" s="1"/>
  <c r="AI868" i="6"/>
  <c r="AJ868" i="6" s="1"/>
  <c r="AI883" i="6"/>
  <c r="AJ883" i="6" s="1"/>
  <c r="AI996" i="6"/>
  <c r="AJ996" i="6" s="1"/>
  <c r="AI1035" i="6"/>
  <c r="AJ1035" i="6" s="1"/>
  <c r="AI1899" i="6"/>
  <c r="AJ1899" i="6" s="1"/>
  <c r="AI677" i="6"/>
  <c r="AJ677" i="6" s="1"/>
  <c r="AI824" i="6"/>
  <c r="AJ824" i="6" s="1"/>
  <c r="AI1255" i="6"/>
  <c r="AJ1255" i="6" s="1"/>
  <c r="AI905" i="6"/>
  <c r="AJ905" i="6" s="1"/>
  <c r="AI1792" i="6"/>
  <c r="AJ1792" i="6" s="1"/>
  <c r="AI798" i="6"/>
  <c r="AJ798" i="6" s="1"/>
  <c r="AI992" i="6"/>
  <c r="AJ992" i="6" s="1"/>
  <c r="AI1790" i="6"/>
  <c r="AJ1790" i="6" s="1"/>
  <c r="AI1270" i="6"/>
  <c r="AJ1270" i="6" s="1"/>
  <c r="AI16" i="6"/>
  <c r="AJ16" i="6" s="1"/>
  <c r="AI841" i="6"/>
  <c r="AJ841" i="6" s="1"/>
  <c r="AI1682" i="6"/>
  <c r="AJ1682" i="6" s="1"/>
  <c r="AI1812" i="6"/>
  <c r="AJ1812" i="6" s="1"/>
  <c r="AI891" i="6"/>
  <c r="AJ891" i="6" s="1"/>
  <c r="AI1686" i="6"/>
  <c r="AJ1686" i="6" s="1"/>
  <c r="AI1608" i="6"/>
  <c r="AJ1608" i="6" s="1"/>
  <c r="AI1574" i="6"/>
  <c r="AJ1574" i="6" s="1"/>
  <c r="AI1093" i="6"/>
  <c r="AJ1093" i="6" s="1"/>
  <c r="AI642" i="6"/>
  <c r="AJ642" i="6" s="1"/>
  <c r="AI272" i="6"/>
  <c r="AJ272" i="6" s="1"/>
  <c r="AI422" i="6"/>
  <c r="AJ422" i="6" s="1"/>
  <c r="AI1192" i="6"/>
  <c r="AJ1192" i="6" s="1"/>
  <c r="AI209" i="6"/>
  <c r="AJ209" i="6" s="1"/>
  <c r="AI528" i="6"/>
  <c r="AJ528" i="6" s="1"/>
  <c r="AI809" i="6"/>
  <c r="AJ809" i="6" s="1"/>
  <c r="AI208" i="6"/>
  <c r="AJ208" i="6" s="1"/>
  <c r="AI2026" i="6"/>
  <c r="AJ2026" i="6" s="1"/>
  <c r="AI55" i="6"/>
  <c r="AJ55" i="6" s="1"/>
  <c r="AI2017" i="6"/>
  <c r="AJ2017" i="6" s="1"/>
  <c r="AI396" i="6"/>
  <c r="AJ396" i="6" s="1"/>
  <c r="AI1163" i="6"/>
  <c r="AJ1163" i="6" s="1"/>
  <c r="AI270" i="6"/>
  <c r="AJ270" i="6" s="1"/>
  <c r="AI1902" i="6"/>
  <c r="AJ1902" i="6" s="1"/>
  <c r="AI578" i="6"/>
  <c r="AJ578" i="6" s="1"/>
  <c r="AI1018" i="6"/>
  <c r="AJ1018" i="6" s="1"/>
  <c r="AI1261" i="6"/>
  <c r="AJ1261" i="6" s="1"/>
  <c r="AI696" i="6"/>
  <c r="AJ696" i="6" s="1"/>
  <c r="AI1124" i="6"/>
  <c r="AJ1124" i="6" s="1"/>
  <c r="AI1229" i="6"/>
  <c r="AJ1229" i="6" s="1"/>
  <c r="AI496" i="6"/>
  <c r="AJ496" i="6" s="1"/>
  <c r="AI206" i="6"/>
  <c r="AJ206" i="6" s="1"/>
  <c r="AI102" i="6"/>
  <c r="AJ102" i="6" s="1"/>
  <c r="AI506" i="6"/>
  <c r="AJ506" i="6" s="1"/>
  <c r="AI1720" i="6"/>
  <c r="AJ1720" i="6" s="1"/>
  <c r="AI260" i="6"/>
  <c r="AJ260" i="6" s="1"/>
  <c r="AI778" i="6"/>
  <c r="AJ778" i="6" s="1"/>
  <c r="AI1818" i="6"/>
  <c r="AJ1818" i="6" s="1"/>
  <c r="AI1156" i="6"/>
  <c r="AJ1156" i="6" s="1"/>
  <c r="AI1391" i="6"/>
  <c r="AJ1391" i="6" s="1"/>
  <c r="AI435" i="6"/>
  <c r="AJ435" i="6" s="1"/>
  <c r="AI164" i="6"/>
  <c r="AJ164" i="6" s="1"/>
  <c r="AI728" i="6"/>
  <c r="AJ728" i="6" s="1"/>
  <c r="AI80" i="6"/>
  <c r="AJ80" i="6" s="1"/>
  <c r="AI668" i="6"/>
  <c r="AJ668" i="6" s="1"/>
  <c r="AI893" i="6"/>
  <c r="AJ893" i="6" s="1"/>
  <c r="AI304" i="6"/>
  <c r="AJ304" i="6" s="1"/>
  <c r="AI1189" i="6"/>
  <c r="AJ1189" i="6" s="1"/>
  <c r="AI636" i="6"/>
  <c r="AJ636" i="6" s="1"/>
  <c r="AI738" i="6"/>
  <c r="AJ738" i="6" s="1"/>
  <c r="AI240" i="6"/>
  <c r="AJ240" i="6" s="1"/>
  <c r="AI501" i="6"/>
  <c r="AJ501" i="6" s="1"/>
  <c r="AI826" i="6"/>
  <c r="AJ826" i="6" s="1"/>
  <c r="AI1011" i="6"/>
  <c r="AJ1011" i="6" s="1"/>
  <c r="AI1264" i="6"/>
  <c r="AJ1264" i="6" s="1"/>
  <c r="Z992" i="6"/>
  <c r="AI1606" i="6"/>
  <c r="AJ1606" i="6" s="1"/>
  <c r="AI566" i="6"/>
  <c r="AJ566" i="6" s="1"/>
  <c r="AI1681" i="6"/>
  <c r="AJ1681" i="6" s="1"/>
  <c r="AI1046" i="6"/>
  <c r="AJ1046" i="6" s="1"/>
  <c r="AI257" i="6"/>
  <c r="AJ257" i="6" s="1"/>
  <c r="AI400" i="6"/>
  <c r="AJ400" i="6" s="1"/>
  <c r="AI134" i="6"/>
  <c r="AJ134" i="6" s="1"/>
  <c r="AI954" i="6"/>
  <c r="AJ954" i="6" s="1"/>
  <c r="AI1050" i="6"/>
  <c r="AJ1050" i="6" s="1"/>
  <c r="AI1014" i="6"/>
  <c r="AJ1014" i="6" s="1"/>
  <c r="AI410" i="6"/>
  <c r="AJ410" i="6" s="1"/>
  <c r="AI144" i="6"/>
  <c r="AJ144" i="6" s="1"/>
  <c r="AI105" i="6"/>
  <c r="AJ105" i="6" s="1"/>
  <c r="AI1252" i="6"/>
  <c r="AJ1252" i="6" s="1"/>
  <c r="AI896" i="6"/>
  <c r="AJ896" i="6" s="1"/>
  <c r="AI174" i="6"/>
  <c r="AJ174" i="6" s="1"/>
  <c r="AI441" i="6"/>
  <c r="AJ441" i="6" s="1"/>
  <c r="AI1266" i="6"/>
  <c r="AJ1266" i="6" s="1"/>
  <c r="AI1083" i="6"/>
  <c r="AJ1083" i="6" s="1"/>
  <c r="AI1318" i="6"/>
  <c r="AJ1318" i="6" s="1"/>
  <c r="AI364" i="6"/>
  <c r="AJ364" i="6" s="1"/>
  <c r="AI1169" i="6"/>
  <c r="AJ1169" i="6" s="1"/>
  <c r="AI1887" i="6"/>
  <c r="AJ1887" i="6" s="1"/>
  <c r="AI1513" i="6"/>
  <c r="AJ1513" i="6" s="1"/>
  <c r="AJ1764" i="6"/>
  <c r="AJ542" i="6"/>
  <c r="AJ358" i="6"/>
  <c r="AJ1517" i="6"/>
  <c r="AJ470" i="6"/>
  <c r="AJ1700" i="6"/>
  <c r="AJ271" i="6"/>
  <c r="AJ1399" i="6"/>
  <c r="AJ1970" i="6"/>
  <c r="AJ1827" i="6"/>
  <c r="AJ1069" i="6"/>
  <c r="AJ1500" i="6"/>
  <c r="AJ5" i="6"/>
  <c r="AJ1803" i="6"/>
  <c r="AJ175" i="6"/>
  <c r="AJ1816" i="6"/>
  <c r="AJ1915" i="6"/>
  <c r="AJ1198" i="6"/>
  <c r="AJ1997" i="6"/>
  <c r="AJ1863" i="6"/>
  <c r="AJ1091" i="6"/>
  <c r="AJ818" i="6"/>
  <c r="AJ1141" i="6"/>
  <c r="AJ1341" i="6"/>
  <c r="AJ1567" i="6"/>
  <c r="AJ1045" i="6"/>
  <c r="AJ1348" i="6"/>
  <c r="AJ2002" i="6"/>
  <c r="AJ2034" i="6"/>
  <c r="AJ1885" i="6"/>
  <c r="AJ973" i="6"/>
  <c r="AJ608" i="6"/>
  <c r="AJ40" i="6"/>
  <c r="AJ1484" i="6"/>
  <c r="AJ1828" i="6"/>
  <c r="AJ1398" i="6"/>
  <c r="AJ296" i="6"/>
  <c r="AJ2018" i="6"/>
  <c r="AJ1598" i="6"/>
  <c r="AJ1580" i="6"/>
  <c r="AJ1677" i="6"/>
  <c r="AJ894" i="6"/>
  <c r="AJ832" i="6"/>
  <c r="AJ1452" i="6"/>
  <c r="AJ859" i="6"/>
  <c r="AJ1613" i="6"/>
  <c r="AJ1090" i="6"/>
  <c r="AJ1349" i="6"/>
  <c r="AJ6" i="6"/>
  <c r="AJ1771" i="6"/>
  <c r="AJ1896" i="6"/>
  <c r="AJ1776" i="6"/>
  <c r="AJ1205" i="6"/>
  <c r="AJ7" i="6"/>
  <c r="AJ858" i="6"/>
  <c r="AJ1960" i="6"/>
  <c r="AJ1635" i="6"/>
  <c r="AJ1180" i="6"/>
  <c r="AJ537" i="6"/>
  <c r="AJ1847" i="6"/>
  <c r="AJ1485" i="6"/>
  <c r="AJ2012" i="6"/>
  <c r="AJ970" i="6"/>
  <c r="AJ1928" i="6"/>
  <c r="AJ1815" i="6"/>
  <c r="AJ2024" i="6"/>
  <c r="AJ1843" i="6"/>
  <c r="AJ1387" i="6"/>
  <c r="AJ1805" i="6"/>
  <c r="AJ1980" i="6"/>
  <c r="AJ1717" i="6"/>
  <c r="AJ1063" i="6"/>
  <c r="AJ1741" i="6"/>
  <c r="AJ1636" i="6"/>
  <c r="AJ1789" i="6"/>
  <c r="AJ1949" i="6"/>
  <c r="AJ158" i="6"/>
  <c r="AJ1791" i="6"/>
  <c r="AJ920" i="6"/>
  <c r="AJ1779" i="6"/>
  <c r="AJ895" i="6"/>
  <c r="AJ1981" i="6"/>
  <c r="AJ159" i="6"/>
  <c r="AJ974" i="6"/>
  <c r="AJ729" i="6"/>
  <c r="AJ1840" i="6"/>
  <c r="AJ2033" i="6"/>
  <c r="AJ1286" i="6"/>
  <c r="AJ1917" i="6"/>
  <c r="AJ1549" i="6"/>
  <c r="AJ2013" i="6"/>
  <c r="AJ1916" i="6"/>
  <c r="AJ1530" i="6"/>
  <c r="AJ1432" i="6"/>
  <c r="AJ178" i="6"/>
  <c r="AJ1653" i="6"/>
  <c r="AJ1548" i="6"/>
  <c r="AJ1763" i="6"/>
  <c r="AJ1991" i="6"/>
  <c r="AJ1959" i="6"/>
  <c r="AJ1699" i="6"/>
  <c r="AJ1895" i="6"/>
  <c r="AJ1676" i="6"/>
  <c r="AJ1829" i="6"/>
  <c r="AJ754" i="6"/>
  <c r="AJ1287" i="6"/>
  <c r="AJ1804" i="6"/>
  <c r="AJ2003" i="6"/>
  <c r="AJ1298" i="6"/>
  <c r="AJ1853" i="6"/>
  <c r="AJ1516" i="6"/>
  <c r="AJ1864" i="6"/>
  <c r="AJ2023" i="6"/>
  <c r="AJ1738" i="6"/>
  <c r="AJ1948" i="6"/>
  <c r="AJ1497" i="6"/>
  <c r="AJ1875" i="6"/>
  <c r="AJ1971" i="6"/>
  <c r="AJ1852" i="6"/>
  <c r="AJ1581" i="6"/>
  <c r="AJ1384" i="6"/>
  <c r="AJ1320" i="6"/>
  <c r="AJ1659" i="6"/>
  <c r="AJ1612" i="6"/>
  <c r="AJ1907" i="6"/>
  <c r="AJ1906" i="6"/>
  <c r="AI1872" i="6"/>
  <c r="AJ1872" i="6" s="1"/>
  <c r="AI1546" i="6"/>
  <c r="AJ1546" i="6" s="1"/>
  <c r="AI1521" i="6"/>
  <c r="AJ1521" i="6" s="1"/>
  <c r="AI1940" i="6"/>
  <c r="AJ1940" i="6" s="1"/>
  <c r="AI1280" i="6"/>
  <c r="AJ1280" i="6" s="1"/>
  <c r="AI1494" i="6"/>
  <c r="AJ1494" i="6" s="1"/>
  <c r="AI714" i="6"/>
  <c r="AJ714" i="6" s="1"/>
  <c r="AI1232" i="6"/>
  <c r="AJ1232" i="6" s="1"/>
  <c r="AI1135" i="6"/>
  <c r="AJ1135" i="6" s="1"/>
  <c r="AI522" i="6"/>
  <c r="AJ522" i="6" s="1"/>
  <c r="AI1939" i="6"/>
  <c r="AJ1939" i="6" s="1"/>
  <c r="AI213" i="6"/>
  <c r="AJ213" i="6" s="1"/>
  <c r="AI620" i="6"/>
  <c r="AJ620" i="6" s="1"/>
  <c r="AI415" i="6"/>
  <c r="AJ415" i="6" s="1"/>
  <c r="AI811" i="6"/>
  <c r="AJ811" i="6" s="1"/>
  <c r="AI290" i="6"/>
  <c r="AJ290" i="6" s="1"/>
  <c r="AI1650" i="6"/>
  <c r="AJ1650" i="6" s="1"/>
  <c r="AI1571" i="6"/>
  <c r="AJ1571" i="6" s="1"/>
  <c r="AI1075" i="6"/>
  <c r="AJ1075" i="6" s="1"/>
  <c r="AI1848" i="6"/>
  <c r="AJ1848" i="6" s="1"/>
  <c r="AI292" i="6"/>
  <c r="AJ292" i="6" s="1"/>
  <c r="AI1952" i="6"/>
  <c r="AJ1952" i="6" s="1"/>
  <c r="AI1258" i="6"/>
  <c r="AJ1258" i="6" s="1"/>
  <c r="AI1690" i="6"/>
  <c r="AJ1690" i="6" s="1"/>
  <c r="AI1465" i="6"/>
  <c r="AJ1465" i="6" s="1"/>
  <c r="AI1806" i="6"/>
  <c r="AJ1806" i="6" s="1"/>
  <c r="AI1874" i="6"/>
  <c r="AJ1874" i="6" s="1"/>
  <c r="AI1688" i="6"/>
  <c r="AJ1688" i="6" s="1"/>
  <c r="AI1782" i="6"/>
  <c r="AJ1782" i="6" s="1"/>
  <c r="AI1689" i="6"/>
  <c r="AJ1689" i="6" s="1"/>
  <c r="AI366" i="6"/>
  <c r="AJ366" i="6" s="1"/>
  <c r="AI1531" i="6"/>
  <c r="AJ1531" i="6" s="1"/>
  <c r="AI1186" i="6"/>
  <c r="AJ1186" i="6" s="1"/>
  <c r="AI1572" i="6"/>
  <c r="AJ1572" i="6" s="1"/>
  <c r="AI679" i="6"/>
  <c r="AJ679" i="6" s="1"/>
  <c r="AI853" i="6"/>
  <c r="AJ853" i="6" s="1"/>
  <c r="AI1796" i="6"/>
  <c r="AJ1796" i="6" s="1"/>
  <c r="AI241" i="6"/>
  <c r="AJ241" i="6" s="1"/>
  <c r="AI1408" i="6"/>
  <c r="AJ1408" i="6" s="1"/>
  <c r="AI1871" i="6"/>
  <c r="AJ1871" i="6" s="1"/>
  <c r="AI1375" i="6"/>
  <c r="AJ1375" i="6" s="1"/>
  <c r="AI1795" i="6"/>
  <c r="AJ1795" i="6" s="1"/>
  <c r="AI1449" i="6"/>
  <c r="AJ1449" i="6" s="1"/>
  <c r="AI1938" i="6"/>
  <c r="AJ1938" i="6" s="1"/>
  <c r="AI1820" i="6"/>
  <c r="AJ1820" i="6" s="1"/>
  <c r="AI1910" i="6"/>
  <c r="AJ1910" i="6" s="1"/>
  <c r="AI1230" i="6"/>
  <c r="AJ1230" i="6" s="1"/>
  <c r="AI1622" i="6"/>
  <c r="AJ1622" i="6" s="1"/>
  <c r="AI1730" i="6"/>
  <c r="AJ1730" i="6" s="1"/>
  <c r="AI1992" i="6"/>
  <c r="AJ1992" i="6" s="1"/>
  <c r="AI1450" i="6"/>
  <c r="AJ1450" i="6" s="1"/>
  <c r="AI813" i="6"/>
  <c r="AJ813" i="6" s="1"/>
  <c r="AI882" i="6"/>
  <c r="AJ882" i="6" s="1"/>
  <c r="AI1099" i="6"/>
  <c r="AJ1099" i="6" s="1"/>
  <c r="AI1160" i="6"/>
  <c r="AJ1160" i="6" s="1"/>
  <c r="AI1082" i="6"/>
  <c r="AJ1082" i="6" s="1"/>
  <c r="AI1278" i="6"/>
  <c r="AJ1278" i="6" s="1"/>
  <c r="AI621" i="6"/>
  <c r="AJ621" i="6" s="1"/>
  <c r="AI558" i="6"/>
  <c r="AJ558" i="6" s="1"/>
  <c r="AI1884" i="6"/>
  <c r="AJ1884" i="6" s="1"/>
  <c r="AI1206" i="6"/>
  <c r="AJ1206" i="6" s="1"/>
  <c r="AI1507" i="6"/>
  <c r="AJ1507" i="6" s="1"/>
  <c r="AI967" i="6"/>
  <c r="AJ967" i="6" s="1"/>
  <c r="AI1807" i="6"/>
  <c r="AJ1807" i="6" s="1"/>
  <c r="AI1359" i="6"/>
  <c r="AJ1359" i="6" s="1"/>
  <c r="AI690" i="6"/>
  <c r="AJ690" i="6" s="1"/>
  <c r="AI1835" i="6"/>
  <c r="AJ1835" i="6" s="1"/>
  <c r="AI1951" i="6"/>
  <c r="AJ1951" i="6" s="1"/>
  <c r="AI757" i="6"/>
  <c r="AJ757" i="6" s="1"/>
  <c r="AI1533" i="6"/>
  <c r="AJ1533" i="6" s="1"/>
  <c r="AI1770" i="6"/>
  <c r="AJ1770" i="6" s="1"/>
  <c r="AI589" i="6"/>
  <c r="AJ589" i="6" s="1"/>
  <c r="AI1638" i="6"/>
  <c r="AJ1638" i="6" s="1"/>
  <c r="AI518" i="6"/>
  <c r="AJ518" i="6" s="1"/>
  <c r="AI1495" i="6"/>
  <c r="AJ1495" i="6" s="1"/>
  <c r="AI1319" i="6"/>
  <c r="AJ1319" i="6" s="1"/>
  <c r="AI1926" i="6"/>
  <c r="AJ1926" i="6" s="1"/>
  <c r="AI1808" i="6"/>
  <c r="AJ1808" i="6" s="1"/>
  <c r="AI1794" i="6"/>
  <c r="AJ1794" i="6" s="1"/>
  <c r="AI1814" i="6"/>
  <c r="AJ1814" i="6" s="1"/>
  <c r="AI1809" i="6"/>
  <c r="AJ1809" i="6" s="1"/>
  <c r="AI1833" i="6"/>
  <c r="AJ1833" i="6" s="1"/>
  <c r="AI1520" i="6"/>
  <c r="AJ1520" i="6" s="1"/>
  <c r="AI492" i="6"/>
  <c r="AJ492" i="6" s="1"/>
  <c r="AI1832" i="6"/>
  <c r="AJ1832" i="6" s="1"/>
  <c r="AI1372" i="6"/>
  <c r="AJ1372" i="6" s="1"/>
  <c r="AI1518" i="6"/>
  <c r="AJ1518" i="6" s="1"/>
  <c r="AI1281" i="6"/>
  <c r="AJ1281" i="6" s="1"/>
  <c r="AI1423" i="6"/>
  <c r="AJ1423" i="6" s="1"/>
  <c r="AI622" i="6"/>
  <c r="AJ622" i="6" s="1"/>
  <c r="AI618" i="6"/>
  <c r="AJ618" i="6" s="1"/>
  <c r="AI130" i="6"/>
  <c r="AJ130" i="6" s="1"/>
  <c r="AI2016" i="6"/>
  <c r="AJ2016" i="6" s="1"/>
  <c r="AI1519" i="6"/>
  <c r="AJ1519" i="6" s="1"/>
  <c r="AI1703" i="6"/>
  <c r="AJ1703" i="6" s="1"/>
  <c r="AI1664" i="6"/>
  <c r="AJ1664" i="6" s="1"/>
  <c r="AI109" i="6"/>
  <c r="AJ109" i="6" s="1"/>
  <c r="AI1451" i="6"/>
  <c r="AJ1451" i="6" s="1"/>
  <c r="AI822" i="6"/>
  <c r="AJ822" i="6" s="1"/>
  <c r="AI1966" i="6"/>
  <c r="AJ1966" i="6" s="1"/>
  <c r="AI969" i="6"/>
  <c r="AJ969" i="6" s="1"/>
  <c r="AI1585" i="6"/>
  <c r="AJ1585" i="6" s="1"/>
  <c r="AI842" i="6"/>
  <c r="AJ842" i="6" s="1"/>
  <c r="AI2011" i="6"/>
  <c r="AJ2011" i="6" s="1"/>
  <c r="AI73" i="6"/>
  <c r="AJ73" i="6" s="1"/>
  <c r="AI1532" i="6"/>
  <c r="AJ1532" i="6" s="1"/>
  <c r="AI1134" i="6"/>
  <c r="AJ1134" i="6" s="1"/>
  <c r="AI1179" i="6"/>
  <c r="AJ1179" i="6" s="1"/>
  <c r="AI1927" i="6"/>
  <c r="AJ1927" i="6" s="1"/>
  <c r="AI1867" i="6"/>
  <c r="AJ1867" i="6" s="1"/>
  <c r="AI193" i="6"/>
  <c r="AJ193" i="6" s="1"/>
  <c r="AI1651" i="6"/>
  <c r="AJ1651" i="6" s="1"/>
  <c r="AI656" i="6"/>
  <c r="AJ656" i="6" s="1"/>
  <c r="AI1834" i="6"/>
  <c r="AJ1834" i="6" s="1"/>
  <c r="AI1279" i="6"/>
  <c r="AJ1279" i="6" s="1"/>
  <c r="AI910" i="6"/>
  <c r="AJ910" i="6" s="1"/>
  <c r="AI1953" i="6"/>
  <c r="AJ1953" i="6" s="1"/>
  <c r="AI414" i="6"/>
  <c r="AJ414" i="6" s="1"/>
  <c r="AI1420" i="6"/>
  <c r="AJ1420" i="6" s="1"/>
  <c r="Z620" i="6"/>
  <c r="Z969" i="6"/>
  <c r="Z292" i="6"/>
  <c r="Z193" i="6"/>
  <c r="Z1884" i="6"/>
  <c r="Z618" i="6"/>
  <c r="Z1533" i="6"/>
  <c r="Z1546" i="6"/>
  <c r="Z1688" i="6"/>
  <c r="Z1638" i="6"/>
  <c r="Z44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Arthur de Oliveira Ramos Vieira</author>
  </authors>
  <commentList>
    <comment ref="A4" authorId="0" shapeId="0" xr:uid="{5A563785-76C9-41DC-A097-16BCF5EA1714}">
      <text>
        <r>
          <rPr>
            <b/>
            <sz val="9"/>
            <color indexed="81"/>
            <rFont val="Tahoma"/>
            <charset val="1"/>
          </rPr>
          <t>Arthur de Oliveira Ramos Vieira:</t>
        </r>
        <r>
          <rPr>
            <sz val="9"/>
            <color indexed="81"/>
            <rFont val="Tahoma"/>
            <charset val="1"/>
          </rPr>
          <t xml:space="preserve">
Read more about races: https://grants.nih.gov/grants/guide/notice-files/not-od-15-089.html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<sst xmlns="http://schemas.openxmlformats.org/spreadsheetml/2006/main" count="1131" uniqueCount="709">
  <si>
    <t>Owner:</t>
  </si>
  <si>
    <t>bi4all</t>
  </si>
  <si>
    <t>Table:</t>
  </si>
  <si>
    <t>dim_names</t>
  </si>
  <si>
    <t>id_name_pk</t>
  </si>
  <si>
    <t>name</t>
  </si>
  <si>
    <t>id_gender_fk</t>
  </si>
  <si>
    <t>gender</t>
  </si>
  <si>
    <t>Queries</t>
  </si>
  <si>
    <t>Abel</t>
  </si>
  <si>
    <t>M</t>
  </si>
  <si>
    <t>Abigail</t>
  </si>
  <si>
    <t>F</t>
  </si>
  <si>
    <t>Adelaide</t>
  </si>
  <si>
    <t>Adélia</t>
  </si>
  <si>
    <t>Adélio</t>
  </si>
  <si>
    <t>Ágata</t>
  </si>
  <si>
    <t>Agatha</t>
  </si>
  <si>
    <t>Alana</t>
  </si>
  <si>
    <t>Alessandra</t>
  </si>
  <si>
    <t>Alexander</t>
  </si>
  <si>
    <t>Alexandre</t>
  </si>
  <si>
    <t>Alice</t>
  </si>
  <si>
    <t>Alicia</t>
  </si>
  <si>
    <t>Alícia</t>
  </si>
  <si>
    <t>Aline</t>
  </si>
  <si>
    <t>Alini</t>
  </si>
  <si>
    <t>Allana</t>
  </si>
  <si>
    <t>Álvaro</t>
  </si>
  <si>
    <t>Amanda</t>
  </si>
  <si>
    <t>Ammanda</t>
  </si>
  <si>
    <t>Ana</t>
  </si>
  <si>
    <t>Ana Beatriz</t>
  </si>
  <si>
    <t>Ana Carolina</t>
  </si>
  <si>
    <t>Ana Caroline</t>
  </si>
  <si>
    <t>Ana Cecília</t>
  </si>
  <si>
    <t>Ana Clara</t>
  </si>
  <si>
    <t>Ana Júlia</t>
  </si>
  <si>
    <t>Ana Laura</t>
  </si>
  <si>
    <t>Ana Lívia</t>
  </si>
  <si>
    <t>Ana Liz</t>
  </si>
  <si>
    <t>Ana Luiza</t>
  </si>
  <si>
    <t>Ana Sophia</t>
  </si>
  <si>
    <t>Ana Vitória</t>
  </si>
  <si>
    <t>Analu</t>
  </si>
  <si>
    <t>Ananda</t>
  </si>
  <si>
    <t>André</t>
  </si>
  <si>
    <t>Ane Caroline</t>
  </si>
  <si>
    <t>Ângelo</t>
  </si>
  <si>
    <t>Anita</t>
  </si>
  <si>
    <t>Anna Carolina</t>
  </si>
  <si>
    <t>Anna Carolinna</t>
  </si>
  <si>
    <t>Anna Julia</t>
  </si>
  <si>
    <t>Anne Caroline</t>
  </si>
  <si>
    <t>Anthony</t>
  </si>
  <si>
    <t>Anthony Gabriel</t>
  </si>
  <si>
    <t>Antonella</t>
  </si>
  <si>
    <t>Antônia</t>
  </si>
  <si>
    <t>Antônio</t>
  </si>
  <si>
    <t>Aquiles</t>
  </si>
  <si>
    <t>Ariela</t>
  </si>
  <si>
    <t>Arthur</t>
  </si>
  <si>
    <t>Arthur Gabriel</t>
  </si>
  <si>
    <t>Arthur Henrique</t>
  </si>
  <si>
    <t>Arthur Miguel</t>
  </si>
  <si>
    <t>Artur</t>
  </si>
  <si>
    <t>Augusta</t>
  </si>
  <si>
    <t>Augusto</t>
  </si>
  <si>
    <t>Aurora</t>
  </si>
  <si>
    <t>Aurorah</t>
  </si>
  <si>
    <t>Ayla</t>
  </si>
  <si>
    <t>Bárbara</t>
  </si>
  <si>
    <t>Bartolomeo</t>
  </si>
  <si>
    <t>Beatriz</t>
  </si>
  <si>
    <t>Benício</t>
  </si>
  <si>
    <t>Benjamin</t>
  </si>
  <si>
    <t>Bento</t>
  </si>
  <si>
    <t>Bernardo</t>
  </si>
  <si>
    <t>Bernnardo</t>
  </si>
  <si>
    <t>Bianca</t>
  </si>
  <si>
    <t>Brenda</t>
  </si>
  <si>
    <t>Breno</t>
  </si>
  <si>
    <t>Bruna</t>
  </si>
  <si>
    <t>Bruno</t>
  </si>
  <si>
    <t>Bryan</t>
  </si>
  <si>
    <t>Byanca</t>
  </si>
  <si>
    <t>Byatriz</t>
  </si>
  <si>
    <t>Caio</t>
  </si>
  <si>
    <t>Caleb</t>
  </si>
  <si>
    <t>Camila</t>
  </si>
  <si>
    <t>Carlos</t>
  </si>
  <si>
    <t>Carlos Eduardo</t>
  </si>
  <si>
    <t>Carolina</t>
  </si>
  <si>
    <t>Caroline</t>
  </si>
  <si>
    <t>Catarina</t>
  </si>
  <si>
    <t>Cauã</t>
  </si>
  <si>
    <t>Caue</t>
  </si>
  <si>
    <t>Cecilia</t>
  </si>
  <si>
    <t>Cecília</t>
  </si>
  <si>
    <t>César</t>
  </si>
  <si>
    <t>Clara</t>
  </si>
  <si>
    <t>Clarice</t>
  </si>
  <si>
    <t>Clarisse</t>
  </si>
  <si>
    <t>Claudia</t>
  </si>
  <si>
    <t>Claudio</t>
  </si>
  <si>
    <t>Cloe</t>
  </si>
  <si>
    <t>Cristóvão</t>
  </si>
  <si>
    <t>Daniel</t>
  </si>
  <si>
    <t>Danilo</t>
  </si>
  <si>
    <t>Danniel</t>
  </si>
  <si>
    <t>Danylo</t>
  </si>
  <si>
    <t>Davi</t>
  </si>
  <si>
    <t>Davi Lucas</t>
  </si>
  <si>
    <t>Davi Lucca</t>
  </si>
  <si>
    <t>Davi Luccas</t>
  </si>
  <si>
    <t>Davi Luiz</t>
  </si>
  <si>
    <t>Davi Miguel</t>
  </si>
  <si>
    <t>Débora</t>
  </si>
  <si>
    <t>Deborah</t>
  </si>
  <si>
    <t>Desiré</t>
  </si>
  <si>
    <t>Domingos</t>
  </si>
  <si>
    <t>Dulce</t>
  </si>
  <si>
    <t>Eduarda</t>
  </si>
  <si>
    <t>Eduardo</t>
  </si>
  <si>
    <t>Eliezer</t>
  </si>
  <si>
    <t>Elisa</t>
  </si>
  <si>
    <t>Eliza</t>
  </si>
  <si>
    <t>Eloá</t>
  </si>
  <si>
    <t>Emanuel</t>
  </si>
  <si>
    <t>Emanuelly</t>
  </si>
  <si>
    <t>Emilly</t>
  </si>
  <si>
    <t>Emmanuel</t>
  </si>
  <si>
    <t>Enrico</t>
  </si>
  <si>
    <t>Enzo</t>
  </si>
  <si>
    <t>Enzo Gabriel</t>
  </si>
  <si>
    <t>Enzo Miguel</t>
  </si>
  <si>
    <t>Enzzo</t>
  </si>
  <si>
    <t>Erick</t>
  </si>
  <si>
    <t>Eslovênia</t>
  </si>
  <si>
    <t>Esther</t>
  </si>
  <si>
    <t>Eva</t>
  </si>
  <si>
    <t>Felipe</t>
  </si>
  <si>
    <t>Fellipe</t>
  </si>
  <si>
    <t>Fernanda</t>
  </si>
  <si>
    <t>Fernando</t>
  </si>
  <si>
    <t>Fernando Mariano</t>
  </si>
  <si>
    <t>Fernando Manuel</t>
  </si>
  <si>
    <t>Filipe</t>
  </si>
  <si>
    <t>Flaviano</t>
  </si>
  <si>
    <t>Flavio</t>
  </si>
  <si>
    <t>Flávio</t>
  </si>
  <si>
    <t>Francisca</t>
  </si>
  <si>
    <t>Francisco</t>
  </si>
  <si>
    <t>Francisco Emanuel</t>
  </si>
  <si>
    <t>Frankin</t>
  </si>
  <si>
    <t>Gabriel</t>
  </si>
  <si>
    <t>Gabriela</t>
  </si>
  <si>
    <t>Gabrielly</t>
  </si>
  <si>
    <t>Gael</t>
  </si>
  <si>
    <t>Giovana</t>
  </si>
  <si>
    <t>Giovanna</t>
  </si>
  <si>
    <t>Gloria</t>
  </si>
  <si>
    <t>Glória Maria</t>
  </si>
  <si>
    <t>Guilherme</t>
  </si>
  <si>
    <t>Guilherme Augusto</t>
  </si>
  <si>
    <t>Gustavo</t>
  </si>
  <si>
    <t>Hector</t>
  </si>
  <si>
    <t>Heitor</t>
  </si>
  <si>
    <t>Helena</t>
  </si>
  <si>
    <t>Heloísa</t>
  </si>
  <si>
    <t>Heloísa Helena</t>
  </si>
  <si>
    <t>Heloise</t>
  </si>
  <si>
    <t>Henrico</t>
  </si>
  <si>
    <t>Henrique</t>
  </si>
  <si>
    <t>Henry</t>
  </si>
  <si>
    <t>Ian</t>
  </si>
  <si>
    <t>Iara</t>
  </si>
  <si>
    <t>Íris</t>
  </si>
  <si>
    <t>Isa</t>
  </si>
  <si>
    <t>Isaac</t>
  </si>
  <si>
    <t>Isabel</t>
  </si>
  <si>
    <t>Isabella</t>
  </si>
  <si>
    <t>Isabelle</t>
  </si>
  <si>
    <t>Isabelly</t>
  </si>
  <si>
    <t>Isabely</t>
  </si>
  <si>
    <t>Isadora</t>
  </si>
  <si>
    <t>Isis</t>
  </si>
  <si>
    <t>Isys</t>
  </si>
  <si>
    <t>Joana</t>
  </si>
  <si>
    <t>Joanah</t>
  </si>
  <si>
    <t>Joanna</t>
  </si>
  <si>
    <t>João</t>
  </si>
  <si>
    <t>João Gabriel</t>
  </si>
  <si>
    <t>João Guilherme</t>
  </si>
  <si>
    <t>João Lucas</t>
  </si>
  <si>
    <t>João Luccas</t>
  </si>
  <si>
    <t>João Miguel</t>
  </si>
  <si>
    <t>João Paulo</t>
  </si>
  <si>
    <t>João Pedro</t>
  </si>
  <si>
    <t>João Victor</t>
  </si>
  <si>
    <t>João Vitor</t>
  </si>
  <si>
    <t>Joaquim</t>
  </si>
  <si>
    <t>Jonathan</t>
  </si>
  <si>
    <t>José</t>
  </si>
  <si>
    <t>José Emanuel</t>
  </si>
  <si>
    <t>José Francisco</t>
  </si>
  <si>
    <t>José Heleno</t>
  </si>
  <si>
    <t>Júlia</t>
  </si>
  <si>
    <t>Júlia Clara</t>
  </si>
  <si>
    <t>Juliana</t>
  </si>
  <si>
    <t>Júlio</t>
  </si>
  <si>
    <t>Kaique</t>
  </si>
  <si>
    <t>Kamilla</t>
  </si>
  <si>
    <t>Kamille</t>
  </si>
  <si>
    <t>Katarina</t>
  </si>
  <si>
    <t>Katerine</t>
  </si>
  <si>
    <t>Kauã</t>
  </si>
  <si>
    <t>Kauê</t>
  </si>
  <si>
    <t>Kelly</t>
  </si>
  <si>
    <t>Kelvin</t>
  </si>
  <si>
    <t>Kleriston</t>
  </si>
  <si>
    <t>Kloe</t>
  </si>
  <si>
    <t>Laís</t>
  </si>
  <si>
    <t>Lara</t>
  </si>
  <si>
    <t>Larisa</t>
  </si>
  <si>
    <t>Larissa</t>
  </si>
  <si>
    <t>Laura</t>
  </si>
  <si>
    <t>Lavínia</t>
  </si>
  <si>
    <t>Lavignia</t>
  </si>
  <si>
    <t>Leonardo</t>
  </si>
  <si>
    <t>Letícia</t>
  </si>
  <si>
    <t>Levi</t>
  </si>
  <si>
    <t>Levy</t>
  </si>
  <si>
    <t>Lia</t>
  </si>
  <si>
    <t>Lívia</t>
  </si>
  <si>
    <t>Liz</t>
  </si>
  <si>
    <t>Lorena</t>
  </si>
  <si>
    <t>Lorenna</t>
  </si>
  <si>
    <t>Lorenzo</t>
  </si>
  <si>
    <t>Lorenzo Augusto</t>
  </si>
  <si>
    <t>Louise</t>
  </si>
  <si>
    <t>Luan</t>
  </si>
  <si>
    <t>Luana</t>
  </si>
  <si>
    <t>Luanna</t>
  </si>
  <si>
    <t>Lucas</t>
  </si>
  <si>
    <t>Lucas Gabriel</t>
  </si>
  <si>
    <t>Lucca</t>
  </si>
  <si>
    <t>Luccas</t>
  </si>
  <si>
    <t>Luisa</t>
  </si>
  <si>
    <t>Luiz Felipe</t>
  </si>
  <si>
    <t>Luiz Gustavo</t>
  </si>
  <si>
    <t>Luiz Henrique</t>
  </si>
  <si>
    <t>Luiz Miguel</t>
  </si>
  <si>
    <t>Luiz Otávio</t>
  </si>
  <si>
    <t>Luiza</t>
  </si>
  <si>
    <t>Luna</t>
  </si>
  <si>
    <t>Madalena</t>
  </si>
  <si>
    <t>Maitê</t>
  </si>
  <si>
    <t>Malco</t>
  </si>
  <si>
    <t>Malu</t>
  </si>
  <si>
    <t>Manuel</t>
  </si>
  <si>
    <t>Manuela</t>
  </si>
  <si>
    <t>Marcelo</t>
  </si>
  <si>
    <t>Maria</t>
  </si>
  <si>
    <t>Maria Alice</t>
  </si>
  <si>
    <t>Maria Carolina</t>
  </si>
  <si>
    <t>Maria Cecília</t>
  </si>
  <si>
    <t>Maria Clara</t>
  </si>
  <si>
    <t>Maria Eduarda</t>
  </si>
  <si>
    <t>Maria Fernanda</t>
  </si>
  <si>
    <t>Maria Flor</t>
  </si>
  <si>
    <t>Maria Glória</t>
  </si>
  <si>
    <t>Maria Helena</t>
  </si>
  <si>
    <t>Maria Heloísa</t>
  </si>
  <si>
    <t>Maria Isis</t>
  </si>
  <si>
    <t>Maria Júlia</t>
  </si>
  <si>
    <t>Maria Laura</t>
  </si>
  <si>
    <t>Maria Luiza</t>
  </si>
  <si>
    <t>Maria Madalena</t>
  </si>
  <si>
    <t>Maria Sophia</t>
  </si>
  <si>
    <t>Maria Valentina</t>
  </si>
  <si>
    <t>Maria Vitória</t>
  </si>
  <si>
    <t>Mariah</t>
  </si>
  <si>
    <t>Maryah</t>
  </si>
  <si>
    <t>Mariana</t>
  </si>
  <si>
    <t>Mariane</t>
  </si>
  <si>
    <t>Marianna</t>
  </si>
  <si>
    <t>Marina</t>
  </si>
  <si>
    <t>Marinah</t>
  </si>
  <si>
    <t>Marta</t>
  </si>
  <si>
    <t>Martim</t>
  </si>
  <si>
    <t>Martin</t>
  </si>
  <si>
    <t>Mateus</t>
  </si>
  <si>
    <t>Matheus</t>
  </si>
  <si>
    <t>Matheus Bruno</t>
  </si>
  <si>
    <t>Maya</t>
  </si>
  <si>
    <t>Melissa</t>
  </si>
  <si>
    <t>Melyssa</t>
  </si>
  <si>
    <t>Micaela</t>
  </si>
  <si>
    <t>Michael</t>
  </si>
  <si>
    <t>Michel</t>
  </si>
  <si>
    <t>Miguel</t>
  </si>
  <si>
    <t>Miguel Henrique</t>
  </si>
  <si>
    <t>Miguelito</t>
  </si>
  <si>
    <t>Milena</t>
  </si>
  <si>
    <t>Mirella</t>
  </si>
  <si>
    <t>Muricy</t>
  </si>
  <si>
    <t>Murilo</t>
  </si>
  <si>
    <t>Natália</t>
  </si>
  <si>
    <t>Nathália</t>
  </si>
  <si>
    <t>Natanael</t>
  </si>
  <si>
    <t>Nathan</t>
  </si>
  <si>
    <t>Nicolas</t>
  </si>
  <si>
    <t>Nicole</t>
  </si>
  <si>
    <t>Noah</t>
  </si>
  <si>
    <t>Octávio</t>
  </si>
  <si>
    <t>Oliver</t>
  </si>
  <si>
    <t>Olívia</t>
  </si>
  <si>
    <t>Otávio</t>
  </si>
  <si>
    <t>Pablo</t>
  </si>
  <si>
    <t>Paloma</t>
  </si>
  <si>
    <t>Peter</t>
  </si>
  <si>
    <t>Pedro</t>
  </si>
  <si>
    <t>Pedro Henrique</t>
  </si>
  <si>
    <t>Pedro Lucas</t>
  </si>
  <si>
    <t>Pedro Miguel</t>
  </si>
  <si>
    <t>Péricles</t>
  </si>
  <si>
    <t>Pietra</t>
  </si>
  <si>
    <t>Pietro</t>
  </si>
  <si>
    <t>Rachel</t>
  </si>
  <si>
    <t>Rafael</t>
  </si>
  <si>
    <t>Rafaela</t>
  </si>
  <si>
    <t>Rainah</t>
  </si>
  <si>
    <t>Raquel</t>
  </si>
  <si>
    <t>Raul</t>
  </si>
  <si>
    <t>Rebeca</t>
  </si>
  <si>
    <t>Rebecca</t>
  </si>
  <si>
    <t>Renato</t>
  </si>
  <si>
    <t>Rodrigo</t>
  </si>
  <si>
    <t>Ruan</t>
  </si>
  <si>
    <t>Ryan</t>
  </si>
  <si>
    <t>Sammuel</t>
  </si>
  <si>
    <t>Samuel</t>
  </si>
  <si>
    <t>Sarah</t>
  </si>
  <si>
    <t>Sophia</t>
  </si>
  <si>
    <t>Sophie</t>
  </si>
  <si>
    <t>Stella</t>
  </si>
  <si>
    <t>Theo</t>
  </si>
  <si>
    <t>Théo</t>
  </si>
  <si>
    <t>Thiago</t>
  </si>
  <si>
    <t>Thomas</t>
  </si>
  <si>
    <t>Tiago</t>
  </si>
  <si>
    <t>Tomas</t>
  </si>
  <si>
    <t>Tomás</t>
  </si>
  <si>
    <t>Vagner</t>
  </si>
  <si>
    <t>Valentina</t>
  </si>
  <si>
    <t>Vanessa</t>
  </si>
  <si>
    <t>Vera Lucia</t>
  </si>
  <si>
    <t>Vicent</t>
  </si>
  <si>
    <t>Vicente</t>
  </si>
  <si>
    <t>Victor</t>
  </si>
  <si>
    <t>Victor Hugo</t>
  </si>
  <si>
    <t>Victória</t>
  </si>
  <si>
    <t>Vinicios</t>
  </si>
  <si>
    <t>Vinícius</t>
  </si>
  <si>
    <t>Vitor</t>
  </si>
  <si>
    <t>Vitória</t>
  </si>
  <si>
    <t>Wagner</t>
  </si>
  <si>
    <t>Wilian</t>
  </si>
  <si>
    <t>Yago</t>
  </si>
  <si>
    <t>Yasmin</t>
  </si>
  <si>
    <t>Yasmini</t>
  </si>
  <si>
    <t>Yuri</t>
  </si>
  <si>
    <t>Zila</t>
  </si>
  <si>
    <t>dim_lastnames</t>
  </si>
  <si>
    <t>id_lastname_pk</t>
  </si>
  <si>
    <t>lastname</t>
  </si>
  <si>
    <t>Abranches</t>
  </si>
  <si>
    <t>Aguiar</t>
  </si>
  <si>
    <t>Albuquerque</t>
  </si>
  <si>
    <t>Alcantara</t>
  </si>
  <si>
    <t>Aleluia</t>
  </si>
  <si>
    <t>Alencar</t>
  </si>
  <si>
    <t>Almeida</t>
  </si>
  <si>
    <t>Alvaregna</t>
  </si>
  <si>
    <t>Alvarenga</t>
  </si>
  <si>
    <t>Alves</t>
  </si>
  <si>
    <t>Alvim</t>
  </si>
  <si>
    <t>Amor</t>
  </si>
  <si>
    <t>Andrade</t>
  </si>
  <si>
    <t>Andrioli</t>
  </si>
  <si>
    <t>Anjos</t>
  </si>
  <si>
    <t>Anunciação</t>
  </si>
  <si>
    <t>Aragão</t>
  </si>
  <si>
    <t>Araújo</t>
  </si>
  <si>
    <t>Arruda</t>
  </si>
  <si>
    <t>Asvilla</t>
  </si>
  <si>
    <t>Auth</t>
  </si>
  <si>
    <t>Azeredo</t>
  </si>
  <si>
    <t>Bactista</t>
  </si>
  <si>
    <t>Badu</t>
  </si>
  <si>
    <t>Bandeira</t>
  </si>
  <si>
    <t>Barbieri</t>
  </si>
  <si>
    <t>Barbosa</t>
  </si>
  <si>
    <t>Barboza</t>
  </si>
  <si>
    <t>Barreto</t>
  </si>
  <si>
    <t>Barros</t>
  </si>
  <si>
    <t>Barroso</t>
  </si>
  <si>
    <t>Batista</t>
  </si>
  <si>
    <t>Battaglia</t>
  </si>
  <si>
    <t>Bermudes</t>
  </si>
  <si>
    <t>Bianchi</t>
  </si>
  <si>
    <t>Bicalho</t>
  </si>
  <si>
    <t>Bispo</t>
  </si>
  <si>
    <t>Borba</t>
  </si>
  <si>
    <t>Borges</t>
  </si>
  <si>
    <t>Botelho</t>
  </si>
  <si>
    <t>Braga</t>
  </si>
  <si>
    <t>Bragança</t>
  </si>
  <si>
    <t>Brasão</t>
  </si>
  <si>
    <t>Brasil</t>
  </si>
  <si>
    <t>Brito</t>
  </si>
  <si>
    <t>Cabral</t>
  </si>
  <si>
    <t>Café</t>
  </si>
  <si>
    <t>Camacho</t>
  </si>
  <si>
    <t>Camargo</t>
  </si>
  <si>
    <t>Caminha</t>
  </si>
  <si>
    <t>Camões</t>
  </si>
  <si>
    <t>Campos</t>
  </si>
  <si>
    <t>Cândido</t>
  </si>
  <si>
    <t>Cardoso</t>
  </si>
  <si>
    <t>Cardozo</t>
  </si>
  <si>
    <t>Carneiro</t>
  </si>
  <si>
    <t>Caruso</t>
  </si>
  <si>
    <t>Carvalho</t>
  </si>
  <si>
    <t>Castro</t>
  </si>
  <si>
    <t>Chaves</t>
  </si>
  <si>
    <t>Coelho</t>
  </si>
  <si>
    <t>Colombo</t>
  </si>
  <si>
    <t>Conti</t>
  </si>
  <si>
    <t>Costa</t>
  </si>
  <si>
    <t>Costatini</t>
  </si>
  <si>
    <t>Cunha</t>
  </si>
  <si>
    <t>Dantas</t>
  </si>
  <si>
    <t>De Luca</t>
  </si>
  <si>
    <t>de Oliveira</t>
  </si>
  <si>
    <t>Dias</t>
  </si>
  <si>
    <t>dos Santos</t>
  </si>
  <si>
    <t>Duarte</t>
  </si>
  <si>
    <t>Esposito</t>
  </si>
  <si>
    <t>Esteves</t>
  </si>
  <si>
    <t>Evangelista</t>
  </si>
  <si>
    <t>Faria</t>
  </si>
  <si>
    <t>Farias</t>
  </si>
  <si>
    <t>Farina</t>
  </si>
  <si>
    <t>Faro</t>
  </si>
  <si>
    <t>Fernandes</t>
  </si>
  <si>
    <t>Ferrão</t>
  </si>
  <si>
    <t>Ferrara</t>
  </si>
  <si>
    <t>Ferrari</t>
  </si>
  <si>
    <t>Ferreira</t>
  </si>
  <si>
    <t>Figo</t>
  </si>
  <si>
    <t>Fontana</t>
  </si>
  <si>
    <t>Frasão</t>
  </si>
  <si>
    <t>Freitas</t>
  </si>
  <si>
    <t>Frois</t>
  </si>
  <si>
    <t>Furtado</t>
  </si>
  <si>
    <t>Galli</t>
  </si>
  <si>
    <t>Gallo</t>
  </si>
  <si>
    <t>Garcia</t>
  </si>
  <si>
    <t>Giordano</t>
  </si>
  <si>
    <t>Gomes</t>
  </si>
  <si>
    <t>Gonçalves</t>
  </si>
  <si>
    <t>Gouveia</t>
  </si>
  <si>
    <t>Greco</t>
  </si>
  <si>
    <t>Holanda</t>
  </si>
  <si>
    <t>Ildelfonso</t>
  </si>
  <si>
    <t>Junqueira</t>
  </si>
  <si>
    <t>Leitão</t>
  </si>
  <si>
    <t>Leite</t>
  </si>
  <si>
    <t>Leone</t>
  </si>
  <si>
    <t>Lima</t>
  </si>
  <si>
    <t>Lombardi</t>
  </si>
  <si>
    <t>Longo</t>
  </si>
  <si>
    <t>Lopes</t>
  </si>
  <si>
    <t>Luz</t>
  </si>
  <si>
    <t>Machado</t>
  </si>
  <si>
    <t>Madureira</t>
  </si>
  <si>
    <t>Malafaia</t>
  </si>
  <si>
    <t>Mancini</t>
  </si>
  <si>
    <t>Mariani</t>
  </si>
  <si>
    <t>Marino</t>
  </si>
  <si>
    <t>Marques</t>
  </si>
  <si>
    <t>Martinelli</t>
  </si>
  <si>
    <t>Martini</t>
  </si>
  <si>
    <t>Martins</t>
  </si>
  <si>
    <t>Mazza</t>
  </si>
  <si>
    <t>Medeiros</t>
  </si>
  <si>
    <t>Mello</t>
  </si>
  <si>
    <t>Melo</t>
  </si>
  <si>
    <t>Mendes</t>
  </si>
  <si>
    <t>Miranda</t>
  </si>
  <si>
    <t>Monteiro</t>
  </si>
  <si>
    <t>Monti</t>
  </si>
  <si>
    <t>Moraes</t>
  </si>
  <si>
    <t>Morais</t>
  </si>
  <si>
    <t>Morato</t>
  </si>
  <si>
    <t>Moreira</t>
  </si>
  <si>
    <t>Moretti</t>
  </si>
  <si>
    <t>Moura</t>
  </si>
  <si>
    <t>Nascimento</t>
  </si>
  <si>
    <t>Negrão</t>
  </si>
  <si>
    <t>Negreiros</t>
  </si>
  <si>
    <t>Noronha</t>
  </si>
  <si>
    <t>Nunes</t>
  </si>
  <si>
    <t>Oliveira</t>
  </si>
  <si>
    <t>Padrão</t>
  </si>
  <si>
    <t>Pasquim</t>
  </si>
  <si>
    <t>Paulista</t>
  </si>
  <si>
    <t>Peçanha</t>
  </si>
  <si>
    <t>Pedrosa</t>
  </si>
  <si>
    <t>Pedroso</t>
  </si>
  <si>
    <t>Pellegrini</t>
  </si>
  <si>
    <t>Pereira</t>
  </si>
  <si>
    <t>Pimenta</t>
  </si>
  <si>
    <t>Pimentel</t>
  </si>
  <si>
    <t>Pinheiro</t>
  </si>
  <si>
    <t>Pinto</t>
  </si>
  <si>
    <t>Poeta</t>
  </si>
  <si>
    <t>Ramos</t>
  </si>
  <si>
    <t>Rangel</t>
  </si>
  <si>
    <t>Reis</t>
  </si>
  <si>
    <t>Resende</t>
  </si>
  <si>
    <t>Ribeiro</t>
  </si>
  <si>
    <t>Ricci</t>
  </si>
  <si>
    <t>Rinaldi</t>
  </si>
  <si>
    <t>Rizzo</t>
  </si>
  <si>
    <t>Rocha</t>
  </si>
  <si>
    <t>Rodrigues</t>
  </si>
  <si>
    <t>Romano</t>
  </si>
  <si>
    <t>Rossi</t>
  </si>
  <si>
    <t>Russo</t>
  </si>
  <si>
    <t>Sá</t>
  </si>
  <si>
    <t>Sacramento</t>
  </si>
  <si>
    <t>Salvador</t>
  </si>
  <si>
    <t>Santacruz</t>
  </si>
  <si>
    <t>Santana</t>
  </si>
  <si>
    <t>Santoro</t>
  </si>
  <si>
    <t>Santos</t>
  </si>
  <si>
    <t>Saragoça</t>
  </si>
  <si>
    <t>Seixas</t>
  </si>
  <si>
    <t>Serra</t>
  </si>
  <si>
    <t>Silva</t>
  </si>
  <si>
    <t>Simões</t>
  </si>
  <si>
    <t>Siqueira</t>
  </si>
  <si>
    <t>Soares</t>
  </si>
  <si>
    <t>sobrenome</t>
  </si>
  <si>
    <t>Sousa</t>
  </si>
  <si>
    <t>Souza</t>
  </si>
  <si>
    <t>Tavares</t>
  </si>
  <si>
    <t>Tavarez</t>
  </si>
  <si>
    <t>Teixeira</t>
  </si>
  <si>
    <t>Testa</t>
  </si>
  <si>
    <t>Trindade</t>
  </si>
  <si>
    <t>Vaz</t>
  </si>
  <si>
    <t>Veiga</t>
  </si>
  <si>
    <t>Vieira</t>
  </si>
  <si>
    <t>Zil</t>
  </si>
  <si>
    <t>dim_companies</t>
  </si>
  <si>
    <t>id_company_pk</t>
  </si>
  <si>
    <t>company</t>
  </si>
  <si>
    <t>ACME Corporation</t>
  </si>
  <si>
    <t>dim_gender</t>
  </si>
  <si>
    <t>id_gender_pk</t>
  </si>
  <si>
    <t>Female</t>
  </si>
  <si>
    <t>Male</t>
  </si>
  <si>
    <t>queries</t>
  </si>
  <si>
    <t>Black or African American</t>
  </si>
  <si>
    <t>Native Hawaiian or Other Pacific Islander</t>
  </si>
  <si>
    <t>dim_departments</t>
  </si>
  <si>
    <t>id_department_pk</t>
  </si>
  <si>
    <t>department</t>
  </si>
  <si>
    <t>Administration</t>
  </si>
  <si>
    <t>Finance</t>
  </si>
  <si>
    <t>Human Resource</t>
  </si>
  <si>
    <t>Operations</t>
  </si>
  <si>
    <t>Communication &amp; Marketing</t>
  </si>
  <si>
    <t>Controlling</t>
  </si>
  <si>
    <t>Audit</t>
  </si>
  <si>
    <t>Information Technology</t>
  </si>
  <si>
    <t>Juridical</t>
  </si>
  <si>
    <t>Elementary school</t>
  </si>
  <si>
    <t>Undergraduate degree</t>
  </si>
  <si>
    <t>Graduate school</t>
  </si>
  <si>
    <t>Master’s degree</t>
  </si>
  <si>
    <t>Doctorate</t>
  </si>
  <si>
    <t>dim_roles</t>
  </si>
  <si>
    <t>id_role_pk</t>
  </si>
  <si>
    <t>role</t>
  </si>
  <si>
    <t>CEO</t>
  </si>
  <si>
    <t>Vice President</t>
  </si>
  <si>
    <t>Director</t>
  </si>
  <si>
    <t>Bilingual Secretary</t>
  </si>
  <si>
    <t>Intern</t>
  </si>
  <si>
    <t>Trainee</t>
  </si>
  <si>
    <t>Analyst</t>
  </si>
  <si>
    <t>Specialist</t>
  </si>
  <si>
    <t>Coordinator</t>
  </si>
  <si>
    <t>Manager</t>
  </si>
  <si>
    <t>dim_levels</t>
  </si>
  <si>
    <t>id_level_pk</t>
  </si>
  <si>
    <t>level</t>
  </si>
  <si>
    <t>Junior</t>
  </si>
  <si>
    <t>Pleno</t>
  </si>
  <si>
    <t>Senior</t>
  </si>
  <si>
    <t>fac_employees</t>
  </si>
  <si>
    <t>id_employee_pk</t>
  </si>
  <si>
    <t>flg_active</t>
  </si>
  <si>
    <t>employee_name</t>
  </si>
  <si>
    <t>birthday</t>
  </si>
  <si>
    <t>id_company_fk</t>
  </si>
  <si>
    <t>id_race_fk</t>
  </si>
  <si>
    <t>id_schooling_fk</t>
  </si>
  <si>
    <t>id_role_fk</t>
  </si>
  <si>
    <t>id_level_fk</t>
  </si>
  <si>
    <t>id_department_fk</t>
  </si>
  <si>
    <t>dim_marital_status</t>
  </si>
  <si>
    <t xml:space="preserve">Widowed </t>
  </si>
  <si>
    <t>DIVORCED</t>
  </si>
  <si>
    <t>marital_status</t>
  </si>
  <si>
    <t>id_marital_status_fk</t>
  </si>
  <si>
    <t>state</t>
  </si>
  <si>
    <t>Santarém</t>
  </si>
  <si>
    <t>Leiria</t>
  </si>
  <si>
    <t>Coimbra</t>
  </si>
  <si>
    <t>Madeira</t>
  </si>
  <si>
    <t>Azores</t>
  </si>
  <si>
    <t>Viseu</t>
  </si>
  <si>
    <t>Castelo Branco</t>
  </si>
  <si>
    <t>Beja</t>
  </si>
  <si>
    <t>Portalegre</t>
  </si>
  <si>
    <t>Guarda</t>
  </si>
  <si>
    <t>Vila Real</t>
  </si>
  <si>
    <t>Viana do Castelo</t>
  </si>
  <si>
    <t>Brangança</t>
  </si>
  <si>
    <t>single</t>
  </si>
  <si>
    <t>MarrieD</t>
  </si>
  <si>
    <t xml:space="preserve"> Separated </t>
  </si>
  <si>
    <t>id_employee_hash</t>
  </si>
  <si>
    <t>employee_name_hash</t>
  </si>
  <si>
    <t>id_states_fk</t>
  </si>
  <si>
    <t>states</t>
  </si>
  <si>
    <t>id_state_pk</t>
  </si>
  <si>
    <t>id_marital_status_pk</t>
  </si>
  <si>
    <t>id_sufix_gender</t>
  </si>
  <si>
    <t xml:space="preserve"> Lisboa</t>
  </si>
  <si>
    <t>PORTO</t>
  </si>
  <si>
    <t>AveirO</t>
  </si>
  <si>
    <t>braga</t>
  </si>
  <si>
    <t xml:space="preserve"> ÉVORA</t>
  </si>
  <si>
    <t xml:space="preserve"> Setúbal </t>
  </si>
  <si>
    <t>dim_states</t>
  </si>
  <si>
    <t>dim_countries</t>
  </si>
  <si>
    <t>Portugal</t>
  </si>
  <si>
    <t>id_country_pk</t>
  </si>
  <si>
    <t>country</t>
  </si>
  <si>
    <t>id_country_fk</t>
  </si>
  <si>
    <t>dim_ethnicities</t>
  </si>
  <si>
    <t xml:space="preserve">  Hispanic or LATINO</t>
  </si>
  <si>
    <t>ASIAN</t>
  </si>
  <si>
    <t xml:space="preserve">  american Indian or Alaska Native</t>
  </si>
  <si>
    <t xml:space="preserve"> white</t>
  </si>
  <si>
    <t>id_ethnicity_pk</t>
  </si>
  <si>
    <t>ethnicity</t>
  </si>
  <si>
    <t xml:space="preserve"> Presidency</t>
  </si>
  <si>
    <t xml:space="preserve"> Commercial</t>
  </si>
  <si>
    <t xml:space="preserve">  Sales</t>
  </si>
  <si>
    <t>dim_background_education</t>
  </si>
  <si>
    <t>id_background_education_pk</t>
  </si>
  <si>
    <t>background_education</t>
  </si>
  <si>
    <t xml:space="preserve"> High school</t>
  </si>
  <si>
    <t>date_of_hire</t>
  </si>
  <si>
    <t>actual_salary</t>
  </si>
  <si>
    <t>date_of_fire</t>
  </si>
  <si>
    <t>id_recruitment_source_pk</t>
  </si>
  <si>
    <t>dim_recruitment_sources</t>
  </si>
  <si>
    <t>recruitment_source</t>
  </si>
  <si>
    <t>website</t>
  </si>
  <si>
    <t>Indeed</t>
  </si>
  <si>
    <t>Learn4Good</t>
  </si>
  <si>
    <t>SAPO Emprego</t>
  </si>
  <si>
    <t>Net Empregos</t>
  </si>
  <si>
    <t>Empregos Online</t>
  </si>
  <si>
    <t>Jobs in Lisbon</t>
  </si>
  <si>
    <t>Next Station</t>
  </si>
  <si>
    <t>http://www.indeed.pt/</t>
  </si>
  <si>
    <t>http://www.learn4good.com/jobs/language/english/list/country/portugal/</t>
  </si>
  <si>
    <t>http://emprego.sapo.pt/</t>
  </si>
  <si>
    <t>http://www.net-empregos.com/</t>
  </si>
  <si>
    <t>http://www.empregosonline.pt/</t>
  </si>
  <si>
    <t>http://www.jobsinlisbon.com/</t>
  </si>
  <si>
    <t>https://www.nextstation.com/en/portugal</t>
  </si>
  <si>
    <t>Google</t>
  </si>
  <si>
    <t>LinkedIn</t>
  </si>
  <si>
    <t>Website</t>
  </si>
  <si>
    <t>https://www.google.com/</t>
  </si>
  <si>
    <t>https://www.linkedin.com/</t>
  </si>
  <si>
    <t xml:space="preserve"> recommendation of employee</t>
  </si>
  <si>
    <t>id_recruitment_source_fk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</si>
</sst>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"/>
    <numFmt numFmtId="165" formatCode="[$€-2]\ 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8"/>
      <color theme="1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5" fontId="2" fillId="0" borderId="0" xfId="0" applyNumberFormat="1" applyFont="1" applyProtection="1">
      <protection hidden="1"/>
    </xf>
    <xf numFmtId="0" fontId="1" fillId="0" borderId="0" xfId="0" applyFont="1" applyProtection="1">
      <protection hidden="1"/>
    </xf>
    <xf numFmtId="1" fontId="1" fillId="0" borderId="0" xfId="0" applyNumberFormat="1" applyFont="1" applyProtection="1">
      <protection hidden="1"/>
    </xf>
    <xf numFmtId="165" fontId="1" fillId="0" borderId="0" xfId="0" applyNumberFormat="1" applyFont="1" applyProtection="1">
      <protection hidden="1"/>
    </xf>
    <xf numFmtId="164" fontId="2" fillId="0" borderId="0" xfId="0" applyNumberFormat="1" applyFont="1" applyProtection="1">
      <protection hidden="1"/>
    </xf>
    <xf numFmtId="1" fontId="2" fillId="0" borderId="0" xfId="0" applyNumberFormat="1" applyFont="1" applyProtection="1">
      <protection hidden="1"/>
    </xf>
    <xf numFmtId="0" fontId="2" fillId="0" borderId="0" xfId="0" applyFont="1" applyProtection="1">
      <protection hidden="1"/>
    </xf>
    <xf numFmtId="14" fontId="2" fillId="0" borderId="0" xfId="0" applyNumberFormat="1" applyFont="1" applyProtection="1">
      <protection hidden="1"/>
    </xf>
    <xf numFmtId="0" fontId="4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1" fillId="0" borderId="0" xfId="0" applyFont="1" applyAlignment="1" applyProtection="1">
      <alignment horizontal="right"/>
      <protection hidden="1"/>
    </xf>
    <xf numFmtId="0" fontId="3" fillId="0" borderId="0" xfId="0" applyFont="1" applyAlignment="1" applyProtection="1">
      <alignment wrapText="1"/>
      <protection hidden="1"/>
    </xf>
    <xf numFmtId="0" fontId="1" fillId="0" borderId="1" xfId="0" applyFont="1" applyBorder="1" applyProtection="1">
      <protection hidden="1"/>
    </xf>
    <xf numFmtId="0" fontId="1" fillId="0" borderId="2" xfId="0" applyFont="1" applyBorder="1" applyProtection="1">
      <protection hidden="1"/>
    </xf>
    <xf numFmtId="0" fontId="1" fillId="0" borderId="3" xfId="0" applyFont="1" applyBorder="1" applyProtection="1"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8119-B2DE-473E-B9A0-A3C2902BFAD8}">
  <sheetPr codeName="Planilha1" filterMode="1">
    <tabColor rgb="FFFFC000"/>
  </sheetPr>
  <dimension ref="A1:E367"/>
  <sheetViews>
    <sheetView workbookViewId="0">
      <pane xSplit="4" ySplit="4" topLeftCell="E5" activePane="bottomRight" state="frozen"/>
      <selection pane="topRight" activeCell="D1" sqref="D1"/>
      <selection pane="bottomLeft" activeCell="A2" sqref="A2"/>
      <selection pane="bottomRight"/>
    </sheetView>
  </sheetViews>
  <sheetFormatPr defaultRowHeight="14.25" x14ac:dyDescent="0.2"/>
  <cols>
    <col min="1" max="1" width="15.5703125" style="7" bestFit="1" customWidth="1"/>
    <col min="2" max="2" width="19.42578125" style="7" bestFit="1" customWidth="1"/>
    <col min="3" max="3" width="16.7109375" style="7" bestFit="1" customWidth="1"/>
    <col min="4" max="4" width="10.5703125" style="7" bestFit="1" customWidth="1"/>
    <col min="5" max="5" width="76.42578125" style="9" bestFit="1" customWidth="1"/>
    <col min="6" max="16384" width="9.140625" style="7"/>
  </cols>
  <sheetData>
    <row r="1" spans="1:5" ht="15" x14ac:dyDescent="0.25">
      <c r="A1" s="11" t="s">
        <v>0</v>
      </c>
      <c r="B1" s="7" t="s">
        <v>1</v>
      </c>
    </row>
    <row r="2" spans="1:5" ht="15" x14ac:dyDescent="0.25">
      <c r="A2" s="11" t="s">
        <v>2</v>
      </c>
      <c r="B2" s="7" t="s">
        <v>3</v>
      </c>
    </row>
    <row r="4" spans="1:5" ht="15" x14ac:dyDescent="0.25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</row>
    <row r="5" spans="1:5" x14ac:dyDescent="0.2">
      <c r="A5" s="7">
        <f>ROW()</f>
        <v>5</v>
      </c>
      <c r="B5" s="7" t="s">
        <v>9</v>
      </c>
      <c r="C5" s="7" t="s">
        <v>10</v>
      </c>
      <c r="D5" s="7" t="e">
        <f>VLOOKUP($C5,Genders!$A:$C,2,FALSE)</f>
        <v>#N/A</v>
      </c>
      <c r="E5" s="9" t="str">
        <f>"INSERT INTO " &amp; $B$1 &amp; "." &amp; $B$2 &amp; " (" &amp; $A$4 &amp; ", " &amp;$B$4 &amp; ", " &amp; $C$4 &amp;  ") VALUES (" &amp; $A5 &amp; ", '" &amp; $B5 &amp; "', '" &amp; $C5 &amp; "');"</f>
        <v>INSERT INTO bi4all.dim_names (id_name_pk, name, id_gender_fk) VALUES (5, 'Abel', 'M');</v>
      </c>
    </row>
    <row r="6" spans="1:5" x14ac:dyDescent="0.2">
      <c r="A6" s="7">
        <f>ROW()</f>
        <v>6</v>
      </c>
      <c r="B6" s="7" t="s">
        <v>11</v>
      </c>
      <c r="C6" s="7" t="s">
        <v>12</v>
      </c>
      <c r="D6" s="7" t="e">
        <f>VLOOKUP($C6,Genders!$A:$C,2,FALSE)</f>
        <v>#N/A</v>
      </c>
      <c r="E6" s="9" t="str">
        <f t="shared" ref="E6:E69" si="0">"INSERT INTO " &amp; $B$1 &amp; "." &amp; $B$2 &amp; " (" &amp; $A$4 &amp; ", " &amp;$B$4 &amp; ", " &amp; $C$4 &amp;  ") VALUES (" &amp; $A6 &amp; ", '" &amp; $B6 &amp; "', '" &amp; $C6 &amp; "');"</f>
        <v>INSERT INTO bi4all.dim_names (id_name_pk, name, id_gender_fk) VALUES (6, 'Abigail', 'F');</v>
      </c>
    </row>
    <row r="7" spans="1:5" x14ac:dyDescent="0.2">
      <c r="A7" s="7">
        <f>ROW()</f>
        <v>7</v>
      </c>
      <c r="B7" s="7" t="s">
        <v>13</v>
      </c>
      <c r="C7" s="7" t="s">
        <v>12</v>
      </c>
      <c r="D7" s="7" t="e">
        <f>VLOOKUP($C7,Genders!$A:$C,2,FALSE)</f>
        <v>#N/A</v>
      </c>
      <c r="E7" s="9" t="str">
        <f t="shared" si="0"/>
        <v>INSERT INTO bi4all.dim_names (id_name_pk, name, id_gender_fk) VALUES (7, 'Adelaide', 'F');</v>
      </c>
    </row>
    <row r="8" spans="1:5" x14ac:dyDescent="0.2">
      <c r="A8" s="7">
        <f>ROW()</f>
        <v>8</v>
      </c>
      <c r="B8" s="7" t="s">
        <v>14</v>
      </c>
      <c r="C8" s="7" t="s">
        <v>12</v>
      </c>
      <c r="D8" s="7" t="e">
        <f>VLOOKUP($C8,Genders!$A:$C,2,FALSE)</f>
        <v>#N/A</v>
      </c>
      <c r="E8" s="9" t="str">
        <f t="shared" si="0"/>
        <v>INSERT INTO bi4all.dim_names (id_name_pk, name, id_gender_fk) VALUES (8, 'Adélia', 'F');</v>
      </c>
    </row>
    <row r="9" spans="1:5" x14ac:dyDescent="0.2">
      <c r="A9" s="7">
        <f>ROW()</f>
        <v>9</v>
      </c>
      <c r="B9" s="7" t="s">
        <v>15</v>
      </c>
      <c r="C9" s="7" t="s">
        <v>10</v>
      </c>
      <c r="D9" s="7" t="e">
        <f>VLOOKUP($C9,Genders!$A:$C,2,FALSE)</f>
        <v>#N/A</v>
      </c>
      <c r="E9" s="9" t="str">
        <f t="shared" si="0"/>
        <v>INSERT INTO bi4all.dim_names (id_name_pk, name, id_gender_fk) VALUES (9, 'Adélio', 'M');</v>
      </c>
    </row>
    <row r="10" spans="1:5" x14ac:dyDescent="0.2">
      <c r="A10" s="7">
        <f>ROW()</f>
        <v>10</v>
      </c>
      <c r="B10" s="7" t="s">
        <v>16</v>
      </c>
      <c r="C10" s="7" t="s">
        <v>12</v>
      </c>
      <c r="D10" s="7" t="e">
        <f>VLOOKUP($C10,Genders!$A:$C,2,FALSE)</f>
        <v>#N/A</v>
      </c>
      <c r="E10" s="9" t="str">
        <f t="shared" si="0"/>
        <v>INSERT INTO bi4all.dim_names (id_name_pk, name, id_gender_fk) VALUES (10, 'Ágata', 'F');</v>
      </c>
    </row>
    <row r="11" spans="1:5" x14ac:dyDescent="0.2">
      <c r="A11" s="7">
        <f>ROW()</f>
        <v>11</v>
      </c>
      <c r="B11" s="7" t="s">
        <v>17</v>
      </c>
      <c r="C11" s="7" t="s">
        <v>12</v>
      </c>
      <c r="D11" s="7" t="e">
        <f>VLOOKUP($C11,Genders!$A:$C,2,FALSE)</f>
        <v>#N/A</v>
      </c>
      <c r="E11" s="9" t="str">
        <f t="shared" si="0"/>
        <v>INSERT INTO bi4all.dim_names (id_name_pk, name, id_gender_fk) VALUES (11, 'Agatha', 'F');</v>
      </c>
    </row>
    <row r="12" spans="1:5" x14ac:dyDescent="0.2">
      <c r="A12" s="7">
        <f>ROW()</f>
        <v>12</v>
      </c>
      <c r="B12" s="7" t="s">
        <v>18</v>
      </c>
      <c r="C12" s="7" t="s">
        <v>12</v>
      </c>
      <c r="D12" s="7" t="e">
        <f>VLOOKUP($C12,Genders!$A:$C,2,FALSE)</f>
        <v>#N/A</v>
      </c>
      <c r="E12" s="9" t="str">
        <f t="shared" si="0"/>
        <v>INSERT INTO bi4all.dim_names (id_name_pk, name, id_gender_fk) VALUES (12, 'Alana', 'F');</v>
      </c>
    </row>
    <row r="13" spans="1:5" x14ac:dyDescent="0.2">
      <c r="A13" s="7">
        <f>ROW()</f>
        <v>13</v>
      </c>
      <c r="B13" s="7" t="s">
        <v>19</v>
      </c>
      <c r="C13" s="7" t="s">
        <v>12</v>
      </c>
      <c r="D13" s="7" t="e">
        <f>VLOOKUP($C13,Genders!$A:$C,2,FALSE)</f>
        <v>#N/A</v>
      </c>
      <c r="E13" s="9" t="str">
        <f t="shared" si="0"/>
        <v>INSERT INTO bi4all.dim_names (id_name_pk, name, id_gender_fk) VALUES (13, 'Alessandra', 'F');</v>
      </c>
    </row>
    <row r="14" spans="1:5" x14ac:dyDescent="0.2">
      <c r="A14" s="7">
        <f>ROW()</f>
        <v>14</v>
      </c>
      <c r="B14" s="7" t="s">
        <v>20</v>
      </c>
      <c r="C14" s="7" t="s">
        <v>10</v>
      </c>
      <c r="D14" s="7" t="e">
        <f>VLOOKUP($C14,Genders!$A:$C,2,FALSE)</f>
        <v>#N/A</v>
      </c>
      <c r="E14" s="9" t="str">
        <f t="shared" si="0"/>
        <v>INSERT INTO bi4all.dim_names (id_name_pk, name, id_gender_fk) VALUES (14, 'Alexander', 'M');</v>
      </c>
    </row>
    <row r="15" spans="1:5" x14ac:dyDescent="0.2">
      <c r="A15" s="7">
        <f>ROW()</f>
        <v>15</v>
      </c>
      <c r="B15" s="7" t="s">
        <v>21</v>
      </c>
      <c r="C15" s="7" t="s">
        <v>10</v>
      </c>
      <c r="D15" s="7" t="e">
        <f>VLOOKUP($C15,Genders!$A:$C,2,FALSE)</f>
        <v>#N/A</v>
      </c>
      <c r="E15" s="9" t="str">
        <f t="shared" si="0"/>
        <v>INSERT INTO bi4all.dim_names (id_name_pk, name, id_gender_fk) VALUES (15, 'Alexandre', 'M');</v>
      </c>
    </row>
    <row r="16" spans="1:5" x14ac:dyDescent="0.2">
      <c r="A16" s="7">
        <f>ROW()</f>
        <v>16</v>
      </c>
      <c r="B16" s="7" t="s">
        <v>22</v>
      </c>
      <c r="C16" s="7" t="s">
        <v>12</v>
      </c>
      <c r="D16" s="7" t="e">
        <f>VLOOKUP($C16,Genders!$A:$C,2,FALSE)</f>
        <v>#N/A</v>
      </c>
      <c r="E16" s="9" t="str">
        <f t="shared" si="0"/>
        <v>INSERT INTO bi4all.dim_names (id_name_pk, name, id_gender_fk) VALUES (16, 'Alice', 'F');</v>
      </c>
    </row>
    <row r="17" spans="1:5" x14ac:dyDescent="0.2">
      <c r="A17" s="7">
        <f>ROW()</f>
        <v>17</v>
      </c>
      <c r="B17" s="7" t="s">
        <v>23</v>
      </c>
      <c r="C17" s="7" t="s">
        <v>12</v>
      </c>
      <c r="D17" s="7" t="e">
        <f>VLOOKUP($C17,Genders!$A:$C,2,FALSE)</f>
        <v>#N/A</v>
      </c>
      <c r="E17" s="9" t="str">
        <f t="shared" si="0"/>
        <v>INSERT INTO bi4all.dim_names (id_name_pk, name, id_gender_fk) VALUES (17, 'Alicia', 'F');</v>
      </c>
    </row>
    <row r="18" spans="1:5" x14ac:dyDescent="0.2">
      <c r="A18" s="7">
        <f>ROW()</f>
        <v>18</v>
      </c>
      <c r="B18" s="7" t="s">
        <v>24</v>
      </c>
      <c r="C18" s="7" t="s">
        <v>12</v>
      </c>
      <c r="D18" s="7" t="e">
        <f>VLOOKUP($C18,Genders!$A:$C,2,FALSE)</f>
        <v>#N/A</v>
      </c>
      <c r="E18" s="9" t="str">
        <f t="shared" si="0"/>
        <v>INSERT INTO bi4all.dim_names (id_name_pk, name, id_gender_fk) VALUES (18, 'Alícia', 'F');</v>
      </c>
    </row>
    <row r="19" spans="1:5" x14ac:dyDescent="0.2">
      <c r="A19" s="7">
        <f>ROW()</f>
        <v>19</v>
      </c>
      <c r="B19" s="7" t="s">
        <v>25</v>
      </c>
      <c r="C19" s="7" t="s">
        <v>12</v>
      </c>
      <c r="D19" s="7" t="e">
        <f>VLOOKUP($C19,Genders!$A:$C,2,FALSE)</f>
        <v>#N/A</v>
      </c>
      <c r="E19" s="9" t="str">
        <f t="shared" si="0"/>
        <v>INSERT INTO bi4all.dim_names (id_name_pk, name, id_gender_fk) VALUES (19, 'Aline', 'F');</v>
      </c>
    </row>
    <row r="20" spans="1:5" x14ac:dyDescent="0.2">
      <c r="A20" s="7">
        <f>ROW()</f>
        <v>20</v>
      </c>
      <c r="B20" s="7" t="s">
        <v>26</v>
      </c>
      <c r="C20" s="7" t="s">
        <v>12</v>
      </c>
      <c r="D20" s="7" t="e">
        <f>VLOOKUP($C20,Genders!$A:$C,2,FALSE)</f>
        <v>#N/A</v>
      </c>
      <c r="E20" s="9" t="str">
        <f t="shared" si="0"/>
        <v>INSERT INTO bi4all.dim_names (id_name_pk, name, id_gender_fk) VALUES (20, 'Alini', 'F');</v>
      </c>
    </row>
    <row r="21" spans="1:5" x14ac:dyDescent="0.2">
      <c r="A21" s="7">
        <f>ROW()</f>
        <v>21</v>
      </c>
      <c r="B21" s="7" t="s">
        <v>27</v>
      </c>
      <c r="C21" s="7" t="s">
        <v>12</v>
      </c>
      <c r="D21" s="7" t="e">
        <f>VLOOKUP($C21,Genders!$A:$C,2,FALSE)</f>
        <v>#N/A</v>
      </c>
      <c r="E21" s="9" t="str">
        <f t="shared" si="0"/>
        <v>INSERT INTO bi4all.dim_names (id_name_pk, name, id_gender_fk) VALUES (21, 'Allana', 'F');</v>
      </c>
    </row>
    <row r="22" spans="1:5" x14ac:dyDescent="0.2">
      <c r="A22" s="7">
        <f>ROW()</f>
        <v>22</v>
      </c>
      <c r="B22" s="7" t="s">
        <v>28</v>
      </c>
      <c r="C22" s="7" t="s">
        <v>10</v>
      </c>
      <c r="D22" s="7" t="e">
        <f>VLOOKUP($C22,Genders!$A:$C,2,FALSE)</f>
        <v>#N/A</v>
      </c>
      <c r="E22" s="9" t="str">
        <f t="shared" si="0"/>
        <v>INSERT INTO bi4all.dim_names (id_name_pk, name, id_gender_fk) VALUES (22, 'Álvaro', 'M');</v>
      </c>
    </row>
    <row r="23" spans="1:5" x14ac:dyDescent="0.2">
      <c r="A23" s="7">
        <f>ROW()</f>
        <v>23</v>
      </c>
      <c r="B23" s="7" t="s">
        <v>29</v>
      </c>
      <c r="C23" s="7" t="s">
        <v>12</v>
      </c>
      <c r="D23" s="7" t="e">
        <f>VLOOKUP($C23,Genders!$A:$C,2,FALSE)</f>
        <v>#N/A</v>
      </c>
      <c r="E23" s="9" t="str">
        <f t="shared" si="0"/>
        <v>INSERT INTO bi4all.dim_names (id_name_pk, name, id_gender_fk) VALUES (23, 'Amanda', 'F');</v>
      </c>
    </row>
    <row r="24" spans="1:5" x14ac:dyDescent="0.2">
      <c r="A24" s="7">
        <f>ROW()</f>
        <v>24</v>
      </c>
      <c r="B24" s="7" t="s">
        <v>30</v>
      </c>
      <c r="C24" s="7" t="s">
        <v>12</v>
      </c>
      <c r="D24" s="7" t="e">
        <f>VLOOKUP($C24,Genders!$A:$C,2,FALSE)</f>
        <v>#N/A</v>
      </c>
      <c r="E24" s="9" t="str">
        <f t="shared" si="0"/>
        <v>INSERT INTO bi4all.dim_names (id_name_pk, name, id_gender_fk) VALUES (24, 'Ammanda', 'F');</v>
      </c>
    </row>
    <row r="25" spans="1:5" x14ac:dyDescent="0.2">
      <c r="A25" s="7">
        <f>ROW()</f>
        <v>25</v>
      </c>
      <c r="B25" s="7" t="s">
        <v>31</v>
      </c>
      <c r="C25" s="7" t="s">
        <v>12</v>
      </c>
      <c r="D25" s="7" t="e">
        <f>VLOOKUP($C25,Genders!$A:$C,2,FALSE)</f>
        <v>#N/A</v>
      </c>
      <c r="E25" s="9" t="str">
        <f t="shared" si="0"/>
        <v>INSERT INTO bi4all.dim_names (id_name_pk, name, id_gender_fk) VALUES (25, 'Ana', 'F');</v>
      </c>
    </row>
    <row r="26" spans="1:5" x14ac:dyDescent="0.2">
      <c r="A26" s="7">
        <f>ROW()</f>
        <v>26</v>
      </c>
      <c r="B26" s="7" t="s">
        <v>32</v>
      </c>
      <c r="C26" s="7" t="s">
        <v>12</v>
      </c>
      <c r="D26" s="7" t="e">
        <f>VLOOKUP($C26,Genders!$A:$C,2,FALSE)</f>
        <v>#N/A</v>
      </c>
      <c r="E26" s="9" t="str">
        <f t="shared" si="0"/>
        <v>INSERT INTO bi4all.dim_names (id_name_pk, name, id_gender_fk) VALUES (26, 'Ana Beatriz', 'F');</v>
      </c>
    </row>
    <row r="27" spans="1:5" x14ac:dyDescent="0.2">
      <c r="A27" s="7">
        <f>ROW()</f>
        <v>27</v>
      </c>
      <c r="B27" s="7" t="s">
        <v>33</v>
      </c>
      <c r="C27" s="7" t="s">
        <v>12</v>
      </c>
      <c r="D27" s="7" t="e">
        <f>VLOOKUP($C27,Genders!$A:$C,2,FALSE)</f>
        <v>#N/A</v>
      </c>
      <c r="E27" s="9" t="str">
        <f t="shared" si="0"/>
        <v>INSERT INTO bi4all.dim_names (id_name_pk, name, id_gender_fk) VALUES (27, 'Ana Carolina', 'F');</v>
      </c>
    </row>
    <row r="28" spans="1:5" x14ac:dyDescent="0.2">
      <c r="A28" s="7">
        <f>ROW()</f>
        <v>28</v>
      </c>
      <c r="B28" s="7" t="s">
        <v>34</v>
      </c>
      <c r="C28" s="7" t="s">
        <v>12</v>
      </c>
      <c r="D28" s="7" t="e">
        <f>VLOOKUP($C28,Genders!$A:$C,2,FALSE)</f>
        <v>#N/A</v>
      </c>
      <c r="E28" s="9" t="str">
        <f t="shared" si="0"/>
        <v>INSERT INTO bi4all.dim_names (id_name_pk, name, id_gender_fk) VALUES (28, 'Ana Caroline', 'F');</v>
      </c>
    </row>
    <row r="29" spans="1:5" x14ac:dyDescent="0.2">
      <c r="A29" s="7">
        <f>ROW()</f>
        <v>29</v>
      </c>
      <c r="B29" s="7" t="s">
        <v>35</v>
      </c>
      <c r="C29" s="7" t="s">
        <v>12</v>
      </c>
      <c r="D29" s="7" t="e">
        <f>VLOOKUP($C29,Genders!$A:$C,2,FALSE)</f>
        <v>#N/A</v>
      </c>
      <c r="E29" s="9" t="str">
        <f t="shared" si="0"/>
        <v>INSERT INTO bi4all.dim_names (id_name_pk, name, id_gender_fk) VALUES (29, 'Ana Cecília', 'F');</v>
      </c>
    </row>
    <row r="30" spans="1:5" x14ac:dyDescent="0.2">
      <c r="A30" s="7">
        <f>ROW()</f>
        <v>30</v>
      </c>
      <c r="B30" s="7" t="s">
        <v>36</v>
      </c>
      <c r="C30" s="7" t="s">
        <v>12</v>
      </c>
      <c r="D30" s="7" t="e">
        <f>VLOOKUP($C30,Genders!$A:$C,2,FALSE)</f>
        <v>#N/A</v>
      </c>
      <c r="E30" s="9" t="str">
        <f t="shared" si="0"/>
        <v>INSERT INTO bi4all.dim_names (id_name_pk, name, id_gender_fk) VALUES (30, 'Ana Clara', 'F');</v>
      </c>
    </row>
    <row r="31" spans="1:5" x14ac:dyDescent="0.2">
      <c r="A31" s="7">
        <f>ROW()</f>
        <v>31</v>
      </c>
      <c r="B31" s="7" t="s">
        <v>37</v>
      </c>
      <c r="C31" s="7" t="s">
        <v>12</v>
      </c>
      <c r="D31" s="7" t="e">
        <f>VLOOKUP($C31,Genders!$A:$C,2,FALSE)</f>
        <v>#N/A</v>
      </c>
      <c r="E31" s="9" t="str">
        <f t="shared" si="0"/>
        <v>INSERT INTO bi4all.dim_names (id_name_pk, name, id_gender_fk) VALUES (31, 'Ana Júlia', 'F');</v>
      </c>
    </row>
    <row r="32" spans="1:5" x14ac:dyDescent="0.2">
      <c r="A32" s="7">
        <f>ROW()</f>
        <v>32</v>
      </c>
      <c r="B32" s="7" t="s">
        <v>38</v>
      </c>
      <c r="C32" s="7" t="s">
        <v>12</v>
      </c>
      <c r="D32" s="7" t="e">
        <f>VLOOKUP($C32,Genders!$A:$C,2,FALSE)</f>
        <v>#N/A</v>
      </c>
      <c r="E32" s="9" t="str">
        <f t="shared" si="0"/>
        <v>INSERT INTO bi4all.dim_names (id_name_pk, name, id_gender_fk) VALUES (32, 'Ana Laura', 'F');</v>
      </c>
    </row>
    <row r="33" spans="1:5" x14ac:dyDescent="0.2">
      <c r="A33" s="7">
        <f>ROW()</f>
        <v>33</v>
      </c>
      <c r="B33" s="7" t="s">
        <v>39</v>
      </c>
      <c r="C33" s="7" t="s">
        <v>12</v>
      </c>
      <c r="D33" s="7" t="e">
        <f>VLOOKUP($C33,Genders!$A:$C,2,FALSE)</f>
        <v>#N/A</v>
      </c>
      <c r="E33" s="9" t="str">
        <f t="shared" si="0"/>
        <v>INSERT INTO bi4all.dim_names (id_name_pk, name, id_gender_fk) VALUES (33, 'Ana Lívia', 'F');</v>
      </c>
    </row>
    <row r="34" spans="1:5" x14ac:dyDescent="0.2">
      <c r="A34" s="7">
        <f>ROW()</f>
        <v>34</v>
      </c>
      <c r="B34" s="7" t="s">
        <v>40</v>
      </c>
      <c r="C34" s="7" t="s">
        <v>12</v>
      </c>
      <c r="D34" s="7" t="e">
        <f>VLOOKUP($C34,Genders!$A:$C,2,FALSE)</f>
        <v>#N/A</v>
      </c>
      <c r="E34" s="9" t="str">
        <f t="shared" si="0"/>
        <v>INSERT INTO bi4all.dim_names (id_name_pk, name, id_gender_fk) VALUES (34, 'Ana Liz', 'F');</v>
      </c>
    </row>
    <row r="35" spans="1:5" x14ac:dyDescent="0.2">
      <c r="A35" s="7">
        <f>ROW()</f>
        <v>35</v>
      </c>
      <c r="B35" s="7" t="s">
        <v>41</v>
      </c>
      <c r="C35" s="7" t="s">
        <v>12</v>
      </c>
      <c r="D35" s="7" t="e">
        <f>VLOOKUP($C35,Genders!$A:$C,2,FALSE)</f>
        <v>#N/A</v>
      </c>
      <c r="E35" s="9" t="str">
        <f t="shared" si="0"/>
        <v>INSERT INTO bi4all.dim_names (id_name_pk, name, id_gender_fk) VALUES (35, 'Ana Luiza', 'F');</v>
      </c>
    </row>
    <row r="36" spans="1:5" x14ac:dyDescent="0.2">
      <c r="A36" s="7">
        <f>ROW()</f>
        <v>36</v>
      </c>
      <c r="B36" s="7" t="s">
        <v>42</v>
      </c>
      <c r="C36" s="7" t="s">
        <v>12</v>
      </c>
      <c r="D36" s="7" t="e">
        <f>VLOOKUP($C36,Genders!$A:$C,2,FALSE)</f>
        <v>#N/A</v>
      </c>
      <c r="E36" s="9" t="str">
        <f t="shared" si="0"/>
        <v>INSERT INTO bi4all.dim_names (id_name_pk, name, id_gender_fk) VALUES (36, 'Ana Sophia', 'F');</v>
      </c>
    </row>
    <row r="37" spans="1:5" x14ac:dyDescent="0.2">
      <c r="A37" s="7">
        <f>ROW()</f>
        <v>37</v>
      </c>
      <c r="B37" s="7" t="s">
        <v>43</v>
      </c>
      <c r="C37" s="7" t="s">
        <v>12</v>
      </c>
      <c r="D37" s="7" t="e">
        <f>VLOOKUP($C37,Genders!$A:$C,2,FALSE)</f>
        <v>#N/A</v>
      </c>
      <c r="E37" s="9" t="str">
        <f t="shared" si="0"/>
        <v>INSERT INTO bi4all.dim_names (id_name_pk, name, id_gender_fk) VALUES (37, 'Ana Vitória', 'F');</v>
      </c>
    </row>
    <row r="38" spans="1:5" x14ac:dyDescent="0.2">
      <c r="A38" s="7">
        <f>ROW()</f>
        <v>38</v>
      </c>
      <c r="B38" s="7" t="s">
        <v>44</v>
      </c>
      <c r="C38" s="7" t="s">
        <v>12</v>
      </c>
      <c r="D38" s="7" t="e">
        <f>VLOOKUP($C38,Genders!$A:$C,2,FALSE)</f>
        <v>#N/A</v>
      </c>
      <c r="E38" s="9" t="str">
        <f t="shared" si="0"/>
        <v>INSERT INTO bi4all.dim_names (id_name_pk, name, id_gender_fk) VALUES (38, 'Analu', 'F');</v>
      </c>
    </row>
    <row r="39" spans="1:5" x14ac:dyDescent="0.2">
      <c r="A39" s="7">
        <f>ROW()</f>
        <v>39</v>
      </c>
      <c r="B39" s="7" t="s">
        <v>45</v>
      </c>
      <c r="C39" s="7" t="s">
        <v>12</v>
      </c>
      <c r="D39" s="7" t="e">
        <f>VLOOKUP($C39,Genders!$A:$C,2,FALSE)</f>
        <v>#N/A</v>
      </c>
      <c r="E39" s="9" t="str">
        <f t="shared" si="0"/>
        <v>INSERT INTO bi4all.dim_names (id_name_pk, name, id_gender_fk) VALUES (39, 'Ananda', 'F');</v>
      </c>
    </row>
    <row r="40" spans="1:5" x14ac:dyDescent="0.2">
      <c r="A40" s="7">
        <f>ROW()</f>
        <v>40</v>
      </c>
      <c r="B40" s="7" t="s">
        <v>46</v>
      </c>
      <c r="C40" s="7" t="s">
        <v>10</v>
      </c>
      <c r="D40" s="7" t="e">
        <f>VLOOKUP($C40,Genders!$A:$C,2,FALSE)</f>
        <v>#N/A</v>
      </c>
      <c r="E40" s="9" t="str">
        <f t="shared" si="0"/>
        <v>INSERT INTO bi4all.dim_names (id_name_pk, name, id_gender_fk) VALUES (40, 'André', 'M');</v>
      </c>
    </row>
    <row r="41" spans="1:5" x14ac:dyDescent="0.2">
      <c r="A41" s="7">
        <f>ROW()</f>
        <v>41</v>
      </c>
      <c r="B41" s="7" t="s">
        <v>47</v>
      </c>
      <c r="C41" s="7" t="s">
        <v>12</v>
      </c>
      <c r="D41" s="7" t="e">
        <f>VLOOKUP($C41,Genders!$A:$C,2,FALSE)</f>
        <v>#N/A</v>
      </c>
      <c r="E41" s="9" t="str">
        <f t="shared" si="0"/>
        <v>INSERT INTO bi4all.dim_names (id_name_pk, name, id_gender_fk) VALUES (41, 'Ane Caroline', 'F');</v>
      </c>
    </row>
    <row r="42" spans="1:5" x14ac:dyDescent="0.2">
      <c r="A42" s="7">
        <f>ROW()</f>
        <v>42</v>
      </c>
      <c r="B42" s="7" t="s">
        <v>48</v>
      </c>
      <c r="C42" s="7" t="s">
        <v>10</v>
      </c>
      <c r="D42" s="7" t="e">
        <f>VLOOKUP($C42,Genders!$A:$C,2,FALSE)</f>
        <v>#N/A</v>
      </c>
      <c r="E42" s="9" t="str">
        <f t="shared" si="0"/>
        <v>INSERT INTO bi4all.dim_names (id_name_pk, name, id_gender_fk) VALUES (42, 'Ângelo', 'M');</v>
      </c>
    </row>
    <row r="43" spans="1:5" x14ac:dyDescent="0.2">
      <c r="A43" s="7">
        <f>ROW()</f>
        <v>43</v>
      </c>
      <c r="B43" s="7" t="s">
        <v>49</v>
      </c>
      <c r="C43" s="7" t="s">
        <v>12</v>
      </c>
      <c r="D43" s="7" t="e">
        <f>VLOOKUP($C43,Genders!$A:$C,2,FALSE)</f>
        <v>#N/A</v>
      </c>
      <c r="E43" s="9" t="str">
        <f t="shared" si="0"/>
        <v>INSERT INTO bi4all.dim_names (id_name_pk, name, id_gender_fk) VALUES (43, 'Anita', 'F');</v>
      </c>
    </row>
    <row r="44" spans="1:5" x14ac:dyDescent="0.2">
      <c r="A44" s="7">
        <f>ROW()</f>
        <v>44</v>
      </c>
      <c r="B44" s="7" t="s">
        <v>50</v>
      </c>
      <c r="C44" s="7" t="s">
        <v>12</v>
      </c>
      <c r="D44" s="7" t="e">
        <f>VLOOKUP($C44,Genders!$A:$C,2,FALSE)</f>
        <v>#N/A</v>
      </c>
      <c r="E44" s="9" t="str">
        <f t="shared" si="0"/>
        <v>INSERT INTO bi4all.dim_names (id_name_pk, name, id_gender_fk) VALUES (44, 'Anna Carolina', 'F');</v>
      </c>
    </row>
    <row r="45" spans="1:5" x14ac:dyDescent="0.2">
      <c r="A45" s="7">
        <f>ROW()</f>
        <v>45</v>
      </c>
      <c r="B45" s="7" t="s">
        <v>51</v>
      </c>
      <c r="C45" s="7" t="s">
        <v>12</v>
      </c>
      <c r="D45" s="7" t="e">
        <f>VLOOKUP($C45,Genders!$A:$C,2,FALSE)</f>
        <v>#N/A</v>
      </c>
      <c r="E45" s="9" t="str">
        <f t="shared" si="0"/>
        <v>INSERT INTO bi4all.dim_names (id_name_pk, name, id_gender_fk) VALUES (45, 'Anna Carolinna', 'F');</v>
      </c>
    </row>
    <row r="46" spans="1:5" x14ac:dyDescent="0.2">
      <c r="A46" s="7">
        <f>ROW()</f>
        <v>46</v>
      </c>
      <c r="B46" s="7" t="s">
        <v>52</v>
      </c>
      <c r="C46" s="7" t="s">
        <v>12</v>
      </c>
      <c r="D46" s="7" t="e">
        <f>VLOOKUP($C46,Genders!$A:$C,2,FALSE)</f>
        <v>#N/A</v>
      </c>
      <c r="E46" s="9" t="str">
        <f t="shared" si="0"/>
        <v>INSERT INTO bi4all.dim_names (id_name_pk, name, id_gender_fk) VALUES (46, 'Anna Julia', 'F');</v>
      </c>
    </row>
    <row r="47" spans="1:5" x14ac:dyDescent="0.2">
      <c r="A47" s="7">
        <f>ROW()</f>
        <v>47</v>
      </c>
      <c r="B47" s="7" t="s">
        <v>53</v>
      </c>
      <c r="C47" s="7" t="s">
        <v>12</v>
      </c>
      <c r="D47" s="7" t="e">
        <f>VLOOKUP($C47,Genders!$A:$C,2,FALSE)</f>
        <v>#N/A</v>
      </c>
      <c r="E47" s="9" t="str">
        <f t="shared" si="0"/>
        <v>INSERT INTO bi4all.dim_names (id_name_pk, name, id_gender_fk) VALUES (47, 'Anne Caroline', 'F');</v>
      </c>
    </row>
    <row r="48" spans="1:5" x14ac:dyDescent="0.2">
      <c r="A48" s="7">
        <f>ROW()</f>
        <v>48</v>
      </c>
      <c r="B48" s="7" t="s">
        <v>54</v>
      </c>
      <c r="C48" s="7" t="s">
        <v>10</v>
      </c>
      <c r="D48" s="7" t="e">
        <f>VLOOKUP($C48,Genders!$A:$C,2,FALSE)</f>
        <v>#N/A</v>
      </c>
      <c r="E48" s="9" t="str">
        <f t="shared" si="0"/>
        <v>INSERT INTO bi4all.dim_names (id_name_pk, name, id_gender_fk) VALUES (48, 'Anthony', 'M');</v>
      </c>
    </row>
    <row r="49" spans="1:5" x14ac:dyDescent="0.2">
      <c r="A49" s="7">
        <f>ROW()</f>
        <v>49</v>
      </c>
      <c r="B49" s="7" t="s">
        <v>55</v>
      </c>
      <c r="C49" s="7" t="s">
        <v>10</v>
      </c>
      <c r="D49" s="7" t="e">
        <f>VLOOKUP($C49,Genders!$A:$C,2,FALSE)</f>
        <v>#N/A</v>
      </c>
      <c r="E49" s="9" t="str">
        <f t="shared" si="0"/>
        <v>INSERT INTO bi4all.dim_names (id_name_pk, name, id_gender_fk) VALUES (49, 'Anthony Gabriel', 'M');</v>
      </c>
    </row>
    <row r="50" spans="1:5" x14ac:dyDescent="0.2">
      <c r="A50" s="7">
        <f>ROW()</f>
        <v>50</v>
      </c>
      <c r="B50" s="7" t="s">
        <v>56</v>
      </c>
      <c r="C50" s="7" t="s">
        <v>12</v>
      </c>
      <c r="D50" s="7" t="e">
        <f>VLOOKUP($C50,Genders!$A:$C,2,FALSE)</f>
        <v>#N/A</v>
      </c>
      <c r="E50" s="9" t="str">
        <f t="shared" si="0"/>
        <v>INSERT INTO bi4all.dim_names (id_name_pk, name, id_gender_fk) VALUES (50, 'Antonella', 'F');</v>
      </c>
    </row>
    <row r="51" spans="1:5" x14ac:dyDescent="0.2">
      <c r="A51" s="7">
        <f>ROW()</f>
        <v>51</v>
      </c>
      <c r="B51" s="7" t="s">
        <v>57</v>
      </c>
      <c r="C51" s="7" t="s">
        <v>12</v>
      </c>
      <c r="D51" s="7" t="e">
        <f>VLOOKUP($C51,Genders!$A:$C,2,FALSE)</f>
        <v>#N/A</v>
      </c>
      <c r="E51" s="9" t="str">
        <f t="shared" si="0"/>
        <v>INSERT INTO bi4all.dim_names (id_name_pk, name, id_gender_fk) VALUES (51, 'Antônia', 'F');</v>
      </c>
    </row>
    <row r="52" spans="1:5" x14ac:dyDescent="0.2">
      <c r="A52" s="7">
        <f>ROW()</f>
        <v>52</v>
      </c>
      <c r="B52" s="7" t="s">
        <v>58</v>
      </c>
      <c r="C52" s="7" t="s">
        <v>10</v>
      </c>
      <c r="D52" s="7" t="e">
        <f>VLOOKUP($C52,Genders!$A:$C,2,FALSE)</f>
        <v>#N/A</v>
      </c>
      <c r="E52" s="9" t="str">
        <f t="shared" si="0"/>
        <v>INSERT INTO bi4all.dim_names (id_name_pk, name, id_gender_fk) VALUES (52, 'Antônio', 'M');</v>
      </c>
    </row>
    <row r="53" spans="1:5" x14ac:dyDescent="0.2">
      <c r="A53" s="7">
        <f>ROW()</f>
        <v>53</v>
      </c>
      <c r="B53" s="7" t="s">
        <v>59</v>
      </c>
      <c r="C53" s="7" t="s">
        <v>10</v>
      </c>
      <c r="D53" s="7" t="e">
        <f>VLOOKUP($C53,Genders!$A:$C,2,FALSE)</f>
        <v>#N/A</v>
      </c>
      <c r="E53" s="9" t="str">
        <f t="shared" si="0"/>
        <v>INSERT INTO bi4all.dim_names (id_name_pk, name, id_gender_fk) VALUES (53, 'Aquiles', 'M');</v>
      </c>
    </row>
    <row r="54" spans="1:5" x14ac:dyDescent="0.2">
      <c r="A54" s="7">
        <f>ROW()</f>
        <v>54</v>
      </c>
      <c r="B54" s="7" t="s">
        <v>60</v>
      </c>
      <c r="C54" s="7" t="s">
        <v>12</v>
      </c>
      <c r="D54" s="7" t="e">
        <f>VLOOKUP($C54,Genders!$A:$C,2,FALSE)</f>
        <v>#N/A</v>
      </c>
      <c r="E54" s="9" t="str">
        <f t="shared" si="0"/>
        <v>INSERT INTO bi4all.dim_names (id_name_pk, name, id_gender_fk) VALUES (54, 'Ariela', 'F');</v>
      </c>
    </row>
    <row r="55" spans="1:5" x14ac:dyDescent="0.2">
      <c r="A55" s="7">
        <f>ROW()</f>
        <v>55</v>
      </c>
      <c r="B55" s="7" t="s">
        <v>61</v>
      </c>
      <c r="C55" s="7" t="s">
        <v>10</v>
      </c>
      <c r="D55" s="7" t="e">
        <f>VLOOKUP($C55,Genders!$A:$C,2,FALSE)</f>
        <v>#N/A</v>
      </c>
      <c r="E55" s="9" t="str">
        <f t="shared" si="0"/>
        <v>INSERT INTO bi4all.dim_names (id_name_pk, name, id_gender_fk) VALUES (55, 'Arthur', 'M');</v>
      </c>
    </row>
    <row r="56" spans="1:5" x14ac:dyDescent="0.2">
      <c r="A56" s="7">
        <f>ROW()</f>
        <v>56</v>
      </c>
      <c r="B56" s="7" t="s">
        <v>62</v>
      </c>
      <c r="C56" s="7" t="s">
        <v>10</v>
      </c>
      <c r="D56" s="7" t="e">
        <f>VLOOKUP($C56,Genders!$A:$C,2,FALSE)</f>
        <v>#N/A</v>
      </c>
      <c r="E56" s="9" t="str">
        <f t="shared" si="0"/>
        <v>INSERT INTO bi4all.dim_names (id_name_pk, name, id_gender_fk) VALUES (56, 'Arthur Gabriel', 'M');</v>
      </c>
    </row>
    <row r="57" spans="1:5" x14ac:dyDescent="0.2">
      <c r="A57" s="7">
        <f>ROW()</f>
        <v>57</v>
      </c>
      <c r="B57" s="7" t="s">
        <v>63</v>
      </c>
      <c r="C57" s="7" t="s">
        <v>10</v>
      </c>
      <c r="D57" s="7" t="e">
        <f>VLOOKUP($C57,Genders!$A:$C,2,FALSE)</f>
        <v>#N/A</v>
      </c>
      <c r="E57" s="9" t="str">
        <f t="shared" si="0"/>
        <v>INSERT INTO bi4all.dim_names (id_name_pk, name, id_gender_fk) VALUES (57, 'Arthur Henrique', 'M');</v>
      </c>
    </row>
    <row r="58" spans="1:5" x14ac:dyDescent="0.2">
      <c r="A58" s="7">
        <f>ROW()</f>
        <v>58</v>
      </c>
      <c r="B58" s="7" t="s">
        <v>64</v>
      </c>
      <c r="C58" s="7" t="s">
        <v>10</v>
      </c>
      <c r="D58" s="7" t="e">
        <f>VLOOKUP($C58,Genders!$A:$C,2,FALSE)</f>
        <v>#N/A</v>
      </c>
      <c r="E58" s="9" t="str">
        <f t="shared" si="0"/>
        <v>INSERT INTO bi4all.dim_names (id_name_pk, name, id_gender_fk) VALUES (58, 'Arthur Miguel', 'M');</v>
      </c>
    </row>
    <row r="59" spans="1:5" x14ac:dyDescent="0.2">
      <c r="A59" s="7">
        <f>ROW()</f>
        <v>59</v>
      </c>
      <c r="B59" s="7" t="s">
        <v>65</v>
      </c>
      <c r="C59" s="7" t="s">
        <v>10</v>
      </c>
      <c r="D59" s="7" t="e">
        <f>VLOOKUP($C59,Genders!$A:$C,2,FALSE)</f>
        <v>#N/A</v>
      </c>
      <c r="E59" s="9" t="str">
        <f t="shared" si="0"/>
        <v>INSERT INTO bi4all.dim_names (id_name_pk, name, id_gender_fk) VALUES (59, 'Artur', 'M');</v>
      </c>
    </row>
    <row r="60" spans="1:5" x14ac:dyDescent="0.2">
      <c r="A60" s="7">
        <f>ROW()</f>
        <v>60</v>
      </c>
      <c r="B60" s="7" t="s">
        <v>66</v>
      </c>
      <c r="C60" s="7" t="s">
        <v>12</v>
      </c>
      <c r="D60" s="7" t="e">
        <f>VLOOKUP($C60,Genders!$A:$C,2,FALSE)</f>
        <v>#N/A</v>
      </c>
      <c r="E60" s="9" t="str">
        <f t="shared" si="0"/>
        <v>INSERT INTO bi4all.dim_names (id_name_pk, name, id_gender_fk) VALUES (60, 'Augusta', 'F');</v>
      </c>
    </row>
    <row r="61" spans="1:5" x14ac:dyDescent="0.2">
      <c r="A61" s="7">
        <f>ROW()</f>
        <v>61</v>
      </c>
      <c r="B61" s="7" t="s">
        <v>67</v>
      </c>
      <c r="C61" s="7" t="s">
        <v>10</v>
      </c>
      <c r="D61" s="7" t="e">
        <f>VLOOKUP($C61,Genders!$A:$C,2,FALSE)</f>
        <v>#N/A</v>
      </c>
      <c r="E61" s="9" t="str">
        <f t="shared" si="0"/>
        <v>INSERT INTO bi4all.dim_names (id_name_pk, name, id_gender_fk) VALUES (61, 'Augusto', 'M');</v>
      </c>
    </row>
    <row r="62" spans="1:5" x14ac:dyDescent="0.2">
      <c r="A62" s="7">
        <f>ROW()</f>
        <v>62</v>
      </c>
      <c r="B62" s="7" t="s">
        <v>68</v>
      </c>
      <c r="C62" s="7" t="s">
        <v>12</v>
      </c>
      <c r="D62" s="7" t="e">
        <f>VLOOKUP($C62,Genders!$A:$C,2,FALSE)</f>
        <v>#N/A</v>
      </c>
      <c r="E62" s="9" t="str">
        <f t="shared" si="0"/>
        <v>INSERT INTO bi4all.dim_names (id_name_pk, name, id_gender_fk) VALUES (62, 'Aurora', 'F');</v>
      </c>
    </row>
    <row r="63" spans="1:5" x14ac:dyDescent="0.2">
      <c r="A63" s="7">
        <f>ROW()</f>
        <v>63</v>
      </c>
      <c r="B63" s="7" t="s">
        <v>69</v>
      </c>
      <c r="C63" s="7" t="s">
        <v>12</v>
      </c>
      <c r="D63" s="7" t="e">
        <f>VLOOKUP($C63,Genders!$A:$C,2,FALSE)</f>
        <v>#N/A</v>
      </c>
      <c r="E63" s="9" t="str">
        <f t="shared" si="0"/>
        <v>INSERT INTO bi4all.dim_names (id_name_pk, name, id_gender_fk) VALUES (63, 'Aurorah', 'F');</v>
      </c>
    </row>
    <row r="64" spans="1:5" x14ac:dyDescent="0.2">
      <c r="A64" s="7">
        <f>ROW()</f>
        <v>64</v>
      </c>
      <c r="B64" s="7" t="s">
        <v>70</v>
      </c>
      <c r="C64" s="7" t="s">
        <v>12</v>
      </c>
      <c r="D64" s="7" t="e">
        <f>VLOOKUP($C64,Genders!$A:$C,2,FALSE)</f>
        <v>#N/A</v>
      </c>
      <c r="E64" s="9" t="str">
        <f t="shared" si="0"/>
        <v>INSERT INTO bi4all.dim_names (id_name_pk, name, id_gender_fk) VALUES (64, 'Ayla', 'F');</v>
      </c>
    </row>
    <row r="65" spans="1:5" x14ac:dyDescent="0.2">
      <c r="A65" s="7">
        <f>ROW()</f>
        <v>65</v>
      </c>
      <c r="B65" s="7" t="s">
        <v>71</v>
      </c>
      <c r="C65" s="7" t="s">
        <v>12</v>
      </c>
      <c r="D65" s="7" t="e">
        <f>VLOOKUP($C65,Genders!$A:$C,2,FALSE)</f>
        <v>#N/A</v>
      </c>
      <c r="E65" s="9" t="str">
        <f t="shared" si="0"/>
        <v>INSERT INTO bi4all.dim_names (id_name_pk, name, id_gender_fk) VALUES (65, 'Bárbara', 'F');</v>
      </c>
    </row>
    <row r="66" spans="1:5" x14ac:dyDescent="0.2">
      <c r="A66" s="7">
        <f>ROW()</f>
        <v>66</v>
      </c>
      <c r="B66" s="7" t="s">
        <v>72</v>
      </c>
      <c r="C66" s="7" t="s">
        <v>10</v>
      </c>
      <c r="D66" s="7" t="e">
        <f>VLOOKUP($C66,Genders!$A:$C,2,FALSE)</f>
        <v>#N/A</v>
      </c>
      <c r="E66" s="9" t="str">
        <f t="shared" si="0"/>
        <v>INSERT INTO bi4all.dim_names (id_name_pk, name, id_gender_fk) VALUES (66, 'Bartolomeo', 'M');</v>
      </c>
    </row>
    <row r="67" spans="1:5" x14ac:dyDescent="0.2">
      <c r="A67" s="7">
        <f>ROW()</f>
        <v>67</v>
      </c>
      <c r="B67" s="7" t="s">
        <v>73</v>
      </c>
      <c r="C67" s="7" t="s">
        <v>12</v>
      </c>
      <c r="D67" s="7" t="e">
        <f>VLOOKUP($C67,Genders!$A:$C,2,FALSE)</f>
        <v>#N/A</v>
      </c>
      <c r="E67" s="9" t="str">
        <f t="shared" si="0"/>
        <v>INSERT INTO bi4all.dim_names (id_name_pk, name, id_gender_fk) VALUES (67, 'Beatriz', 'F');</v>
      </c>
    </row>
    <row r="68" spans="1:5" x14ac:dyDescent="0.2">
      <c r="A68" s="7">
        <f>ROW()</f>
        <v>68</v>
      </c>
      <c r="B68" s="7" t="s">
        <v>74</v>
      </c>
      <c r="C68" s="7" t="s">
        <v>10</v>
      </c>
      <c r="D68" s="7" t="e">
        <f>VLOOKUP($C68,Genders!$A:$C,2,FALSE)</f>
        <v>#N/A</v>
      </c>
      <c r="E68" s="9" t="str">
        <f t="shared" si="0"/>
        <v>INSERT INTO bi4all.dim_names (id_name_pk, name, id_gender_fk) VALUES (68, 'Benício', 'M');</v>
      </c>
    </row>
    <row r="69" spans="1:5" x14ac:dyDescent="0.2">
      <c r="A69" s="7">
        <f>ROW()</f>
        <v>69</v>
      </c>
      <c r="B69" s="7" t="s">
        <v>75</v>
      </c>
      <c r="C69" s="7" t="s">
        <v>10</v>
      </c>
      <c r="D69" s="7" t="e">
        <f>VLOOKUP($C69,Genders!$A:$C,2,FALSE)</f>
        <v>#N/A</v>
      </c>
      <c r="E69" s="9" t="str">
        <f t="shared" si="0"/>
        <v>INSERT INTO bi4all.dim_names (id_name_pk, name, id_gender_fk) VALUES (69, 'Benjamin', 'M');</v>
      </c>
    </row>
    <row r="70" spans="1:5" x14ac:dyDescent="0.2">
      <c r="A70" s="7">
        <f>ROW()</f>
        <v>70</v>
      </c>
      <c r="B70" s="7" t="s">
        <v>76</v>
      </c>
      <c r="C70" s="7" t="s">
        <v>10</v>
      </c>
      <c r="D70" s="7" t="e">
        <f>VLOOKUP($C70,Genders!$A:$C,2,FALSE)</f>
        <v>#N/A</v>
      </c>
      <c r="E70" s="9" t="str">
        <f t="shared" ref="E70:E133" si="1">"INSERT INTO " &amp; $B$1 &amp; "." &amp; $B$2 &amp; " (" &amp; $A$4 &amp; ", " &amp;$B$4 &amp; ", " &amp; $C$4 &amp;  ") VALUES (" &amp; $A70 &amp; ", '" &amp; $B70 &amp; "', '" &amp; $C70 &amp; "');"</f>
        <v>INSERT INTO bi4all.dim_names (id_name_pk, name, id_gender_fk) VALUES (70, 'Bento', 'M');</v>
      </c>
    </row>
    <row r="71" spans="1:5" x14ac:dyDescent="0.2">
      <c r="A71" s="7">
        <f>ROW()</f>
        <v>71</v>
      </c>
      <c r="B71" s="7" t="s">
        <v>77</v>
      </c>
      <c r="C71" s="7" t="s">
        <v>10</v>
      </c>
      <c r="D71" s="7" t="e">
        <f>VLOOKUP($C71,Genders!$A:$C,2,FALSE)</f>
        <v>#N/A</v>
      </c>
      <c r="E71" s="9" t="str">
        <f t="shared" si="1"/>
        <v>INSERT INTO bi4all.dim_names (id_name_pk, name, id_gender_fk) VALUES (71, 'Bernardo', 'M');</v>
      </c>
    </row>
    <row r="72" spans="1:5" x14ac:dyDescent="0.2">
      <c r="A72" s="7">
        <f>ROW()</f>
        <v>72</v>
      </c>
      <c r="B72" s="7" t="s">
        <v>78</v>
      </c>
      <c r="C72" s="7" t="s">
        <v>10</v>
      </c>
      <c r="D72" s="7" t="e">
        <f>VLOOKUP($C72,Genders!$A:$C,2,FALSE)</f>
        <v>#N/A</v>
      </c>
      <c r="E72" s="9" t="str">
        <f t="shared" si="1"/>
        <v>INSERT INTO bi4all.dim_names (id_name_pk, name, id_gender_fk) VALUES (72, 'Bernnardo', 'M');</v>
      </c>
    </row>
    <row r="73" spans="1:5" x14ac:dyDescent="0.2">
      <c r="A73" s="7">
        <f>ROW()</f>
        <v>73</v>
      </c>
      <c r="B73" s="7" t="s">
        <v>79</v>
      </c>
      <c r="C73" s="7" t="s">
        <v>12</v>
      </c>
      <c r="D73" s="7" t="e">
        <f>VLOOKUP($C73,Genders!$A:$C,2,FALSE)</f>
        <v>#N/A</v>
      </c>
      <c r="E73" s="9" t="str">
        <f t="shared" si="1"/>
        <v>INSERT INTO bi4all.dim_names (id_name_pk, name, id_gender_fk) VALUES (73, 'Bianca', 'F');</v>
      </c>
    </row>
    <row r="74" spans="1:5" x14ac:dyDescent="0.2">
      <c r="A74" s="7">
        <f>ROW()</f>
        <v>74</v>
      </c>
      <c r="B74" s="7" t="s">
        <v>80</v>
      </c>
      <c r="C74" s="7" t="s">
        <v>12</v>
      </c>
      <c r="D74" s="7" t="e">
        <f>VLOOKUP($C74,Genders!$A:$C,2,FALSE)</f>
        <v>#N/A</v>
      </c>
      <c r="E74" s="9" t="str">
        <f t="shared" si="1"/>
        <v>INSERT INTO bi4all.dim_names (id_name_pk, name, id_gender_fk) VALUES (74, 'Brenda', 'F');</v>
      </c>
    </row>
    <row r="75" spans="1:5" x14ac:dyDescent="0.2">
      <c r="A75" s="7">
        <f>ROW()</f>
        <v>75</v>
      </c>
      <c r="B75" s="7" t="s">
        <v>81</v>
      </c>
      <c r="C75" s="7" t="s">
        <v>10</v>
      </c>
      <c r="D75" s="7" t="e">
        <f>VLOOKUP($C75,Genders!$A:$C,2,FALSE)</f>
        <v>#N/A</v>
      </c>
      <c r="E75" s="9" t="str">
        <f t="shared" si="1"/>
        <v>INSERT INTO bi4all.dim_names (id_name_pk, name, id_gender_fk) VALUES (75, 'Breno', 'M');</v>
      </c>
    </row>
    <row r="76" spans="1:5" x14ac:dyDescent="0.2">
      <c r="A76" s="7">
        <f>ROW()</f>
        <v>76</v>
      </c>
      <c r="B76" s="7" t="s">
        <v>82</v>
      </c>
      <c r="C76" s="7" t="s">
        <v>12</v>
      </c>
      <c r="D76" s="7" t="e">
        <f>VLOOKUP($C76,Genders!$A:$C,2,FALSE)</f>
        <v>#N/A</v>
      </c>
      <c r="E76" s="9" t="str">
        <f t="shared" si="1"/>
        <v>INSERT INTO bi4all.dim_names (id_name_pk, name, id_gender_fk) VALUES (76, 'Bruna', 'F');</v>
      </c>
    </row>
    <row r="77" spans="1:5" x14ac:dyDescent="0.2">
      <c r="A77" s="7">
        <f>ROW()</f>
        <v>77</v>
      </c>
      <c r="B77" s="7" t="s">
        <v>83</v>
      </c>
      <c r="C77" s="7" t="s">
        <v>10</v>
      </c>
      <c r="D77" s="7" t="e">
        <f>VLOOKUP($C77,Genders!$A:$C,2,FALSE)</f>
        <v>#N/A</v>
      </c>
      <c r="E77" s="9" t="str">
        <f t="shared" si="1"/>
        <v>INSERT INTO bi4all.dim_names (id_name_pk, name, id_gender_fk) VALUES (77, 'Bruno', 'M');</v>
      </c>
    </row>
    <row r="78" spans="1:5" x14ac:dyDescent="0.2">
      <c r="A78" s="7">
        <f>ROW()</f>
        <v>78</v>
      </c>
      <c r="B78" s="7" t="s">
        <v>84</v>
      </c>
      <c r="C78" s="7" t="s">
        <v>10</v>
      </c>
      <c r="D78" s="7" t="e">
        <f>VLOOKUP($C78,Genders!$A:$C,2,FALSE)</f>
        <v>#N/A</v>
      </c>
      <c r="E78" s="9" t="str">
        <f t="shared" si="1"/>
        <v>INSERT INTO bi4all.dim_names (id_name_pk, name, id_gender_fk) VALUES (78, 'Bryan', 'M');</v>
      </c>
    </row>
    <row r="79" spans="1:5" x14ac:dyDescent="0.2">
      <c r="A79" s="7">
        <f>ROW()</f>
        <v>79</v>
      </c>
      <c r="B79" s="7" t="s">
        <v>85</v>
      </c>
      <c r="C79" s="7" t="s">
        <v>12</v>
      </c>
      <c r="D79" s="7" t="e">
        <f>VLOOKUP($C79,Genders!$A:$C,2,FALSE)</f>
        <v>#N/A</v>
      </c>
      <c r="E79" s="9" t="str">
        <f t="shared" si="1"/>
        <v>INSERT INTO bi4all.dim_names (id_name_pk, name, id_gender_fk) VALUES (79, 'Byanca', 'F');</v>
      </c>
    </row>
    <row r="80" spans="1:5" x14ac:dyDescent="0.2">
      <c r="A80" s="7">
        <f>ROW()</f>
        <v>80</v>
      </c>
      <c r="B80" s="7" t="s">
        <v>86</v>
      </c>
      <c r="C80" s="7" t="s">
        <v>12</v>
      </c>
      <c r="D80" s="7" t="e">
        <f>VLOOKUP($C80,Genders!$A:$C,2,FALSE)</f>
        <v>#N/A</v>
      </c>
      <c r="E80" s="9" t="str">
        <f t="shared" si="1"/>
        <v>INSERT INTO bi4all.dim_names (id_name_pk, name, id_gender_fk) VALUES (80, 'Byatriz', 'F');</v>
      </c>
    </row>
    <row r="81" spans="1:5" x14ac:dyDescent="0.2">
      <c r="A81" s="7">
        <f>ROW()</f>
        <v>81</v>
      </c>
      <c r="B81" s="7" t="s">
        <v>87</v>
      </c>
      <c r="C81" s="7" t="s">
        <v>10</v>
      </c>
      <c r="D81" s="7" t="e">
        <f>VLOOKUP($C81,Genders!$A:$C,2,FALSE)</f>
        <v>#N/A</v>
      </c>
      <c r="E81" s="9" t="str">
        <f t="shared" si="1"/>
        <v>INSERT INTO bi4all.dim_names (id_name_pk, name, id_gender_fk) VALUES (81, 'Caio', 'M');</v>
      </c>
    </row>
    <row r="82" spans="1:5" x14ac:dyDescent="0.2">
      <c r="A82" s="7">
        <f>ROW()</f>
        <v>82</v>
      </c>
      <c r="B82" s="7" t="s">
        <v>88</v>
      </c>
      <c r="C82" s="7" t="s">
        <v>10</v>
      </c>
      <c r="D82" s="7" t="e">
        <f>VLOOKUP($C82,Genders!$A:$C,2,FALSE)</f>
        <v>#N/A</v>
      </c>
      <c r="E82" s="9" t="str">
        <f t="shared" si="1"/>
        <v>INSERT INTO bi4all.dim_names (id_name_pk, name, id_gender_fk) VALUES (82, 'Caleb', 'M');</v>
      </c>
    </row>
    <row r="83" spans="1:5" x14ac:dyDescent="0.2">
      <c r="A83" s="7">
        <f>ROW()</f>
        <v>83</v>
      </c>
      <c r="B83" s="7" t="s">
        <v>89</v>
      </c>
      <c r="C83" s="7" t="s">
        <v>12</v>
      </c>
      <c r="D83" s="7" t="e">
        <f>VLOOKUP($C83,Genders!$A:$C,2,FALSE)</f>
        <v>#N/A</v>
      </c>
      <c r="E83" s="9" t="str">
        <f t="shared" si="1"/>
        <v>INSERT INTO bi4all.dim_names (id_name_pk, name, id_gender_fk) VALUES (83, 'Camila', 'F');</v>
      </c>
    </row>
    <row r="84" spans="1:5" x14ac:dyDescent="0.2">
      <c r="A84" s="7">
        <f>ROW()</f>
        <v>84</v>
      </c>
      <c r="B84" s="7" t="s">
        <v>90</v>
      </c>
      <c r="C84" s="7" t="s">
        <v>10</v>
      </c>
      <c r="D84" s="7" t="e">
        <f>VLOOKUP($C84,Genders!$A:$C,2,FALSE)</f>
        <v>#N/A</v>
      </c>
      <c r="E84" s="9" t="str">
        <f t="shared" si="1"/>
        <v>INSERT INTO bi4all.dim_names (id_name_pk, name, id_gender_fk) VALUES (84, 'Carlos', 'M');</v>
      </c>
    </row>
    <row r="85" spans="1:5" x14ac:dyDescent="0.2">
      <c r="A85" s="7">
        <f>ROW()</f>
        <v>85</v>
      </c>
      <c r="B85" s="7" t="s">
        <v>91</v>
      </c>
      <c r="C85" s="7" t="s">
        <v>10</v>
      </c>
      <c r="D85" s="7" t="e">
        <f>VLOOKUP($C85,Genders!$A:$C,2,FALSE)</f>
        <v>#N/A</v>
      </c>
      <c r="E85" s="9" t="str">
        <f t="shared" si="1"/>
        <v>INSERT INTO bi4all.dim_names (id_name_pk, name, id_gender_fk) VALUES (85, 'Carlos Eduardo', 'M');</v>
      </c>
    </row>
    <row r="86" spans="1:5" x14ac:dyDescent="0.2">
      <c r="A86" s="7">
        <f>ROW()</f>
        <v>86</v>
      </c>
      <c r="B86" s="7" t="s">
        <v>92</v>
      </c>
      <c r="C86" s="7" t="s">
        <v>12</v>
      </c>
      <c r="D86" s="7" t="e">
        <f>VLOOKUP($C86,Genders!$A:$C,2,FALSE)</f>
        <v>#N/A</v>
      </c>
      <c r="E86" s="9" t="str">
        <f t="shared" si="1"/>
        <v>INSERT INTO bi4all.dim_names (id_name_pk, name, id_gender_fk) VALUES (86, 'Carolina', 'F');</v>
      </c>
    </row>
    <row r="87" spans="1:5" x14ac:dyDescent="0.2">
      <c r="A87" s="7">
        <f>ROW()</f>
        <v>87</v>
      </c>
      <c r="B87" s="7" t="s">
        <v>93</v>
      </c>
      <c r="C87" s="7" t="s">
        <v>12</v>
      </c>
      <c r="D87" s="7" t="e">
        <f>VLOOKUP($C87,Genders!$A:$C,2,FALSE)</f>
        <v>#N/A</v>
      </c>
      <c r="E87" s="9" t="str">
        <f t="shared" si="1"/>
        <v>INSERT INTO bi4all.dim_names (id_name_pk, name, id_gender_fk) VALUES (87, 'Caroline', 'F');</v>
      </c>
    </row>
    <row r="88" spans="1:5" x14ac:dyDescent="0.2">
      <c r="A88" s="7">
        <f>ROW()</f>
        <v>88</v>
      </c>
      <c r="B88" s="7" t="s">
        <v>94</v>
      </c>
      <c r="C88" s="7" t="s">
        <v>12</v>
      </c>
      <c r="D88" s="7" t="e">
        <f>VLOOKUP($C88,Genders!$A:$C,2,FALSE)</f>
        <v>#N/A</v>
      </c>
      <c r="E88" s="9" t="str">
        <f t="shared" si="1"/>
        <v>INSERT INTO bi4all.dim_names (id_name_pk, name, id_gender_fk) VALUES (88, 'Catarina', 'F');</v>
      </c>
    </row>
    <row r="89" spans="1:5" x14ac:dyDescent="0.2">
      <c r="A89" s="7">
        <f>ROW()</f>
        <v>89</v>
      </c>
      <c r="B89" s="7" t="s">
        <v>95</v>
      </c>
      <c r="C89" s="7" t="s">
        <v>10</v>
      </c>
      <c r="D89" s="7" t="e">
        <f>VLOOKUP($C89,Genders!$A:$C,2,FALSE)</f>
        <v>#N/A</v>
      </c>
      <c r="E89" s="9" t="str">
        <f t="shared" si="1"/>
        <v>INSERT INTO bi4all.dim_names (id_name_pk, name, id_gender_fk) VALUES (89, 'Cauã', 'M');</v>
      </c>
    </row>
    <row r="90" spans="1:5" x14ac:dyDescent="0.2">
      <c r="A90" s="7">
        <f>ROW()</f>
        <v>90</v>
      </c>
      <c r="B90" s="7" t="s">
        <v>96</v>
      </c>
      <c r="C90" s="7" t="s">
        <v>10</v>
      </c>
      <c r="D90" s="7" t="e">
        <f>VLOOKUP($C90,Genders!$A:$C,2,FALSE)</f>
        <v>#N/A</v>
      </c>
      <c r="E90" s="9" t="str">
        <f t="shared" si="1"/>
        <v>INSERT INTO bi4all.dim_names (id_name_pk, name, id_gender_fk) VALUES (90, 'Caue', 'M');</v>
      </c>
    </row>
    <row r="91" spans="1:5" x14ac:dyDescent="0.2">
      <c r="A91" s="7">
        <f>ROW()</f>
        <v>91</v>
      </c>
      <c r="B91" s="7" t="s">
        <v>97</v>
      </c>
      <c r="C91" s="7" t="s">
        <v>12</v>
      </c>
      <c r="D91" s="7" t="e">
        <f>VLOOKUP($C91,Genders!$A:$C,2,FALSE)</f>
        <v>#N/A</v>
      </c>
      <c r="E91" s="9" t="str">
        <f t="shared" si="1"/>
        <v>INSERT INTO bi4all.dim_names (id_name_pk, name, id_gender_fk) VALUES (91, 'Cecilia', 'F');</v>
      </c>
    </row>
    <row r="92" spans="1:5" x14ac:dyDescent="0.2">
      <c r="A92" s="7">
        <f>ROW()</f>
        <v>92</v>
      </c>
      <c r="B92" s="7" t="s">
        <v>98</v>
      </c>
      <c r="C92" s="7" t="s">
        <v>12</v>
      </c>
      <c r="D92" s="7" t="e">
        <f>VLOOKUP($C92,Genders!$A:$C,2,FALSE)</f>
        <v>#N/A</v>
      </c>
      <c r="E92" s="9" t="str">
        <f t="shared" si="1"/>
        <v>INSERT INTO bi4all.dim_names (id_name_pk, name, id_gender_fk) VALUES (92, 'Cecília', 'F');</v>
      </c>
    </row>
    <row r="93" spans="1:5" x14ac:dyDescent="0.2">
      <c r="A93" s="7">
        <f>ROW()</f>
        <v>93</v>
      </c>
      <c r="B93" s="7" t="s">
        <v>99</v>
      </c>
      <c r="C93" s="7" t="s">
        <v>10</v>
      </c>
      <c r="D93" s="7" t="e">
        <f>VLOOKUP($C93,Genders!$A:$C,2,FALSE)</f>
        <v>#N/A</v>
      </c>
      <c r="E93" s="9" t="str">
        <f t="shared" si="1"/>
        <v>INSERT INTO bi4all.dim_names (id_name_pk, name, id_gender_fk) VALUES (93, 'César', 'M');</v>
      </c>
    </row>
    <row r="94" spans="1:5" x14ac:dyDescent="0.2">
      <c r="A94" s="7">
        <f>ROW()</f>
        <v>94</v>
      </c>
      <c r="B94" s="7" t="s">
        <v>100</v>
      </c>
      <c r="C94" s="7" t="s">
        <v>12</v>
      </c>
      <c r="D94" s="7" t="e">
        <f>VLOOKUP($C94,Genders!$A:$C,2,FALSE)</f>
        <v>#N/A</v>
      </c>
      <c r="E94" s="9" t="str">
        <f t="shared" si="1"/>
        <v>INSERT INTO bi4all.dim_names (id_name_pk, name, id_gender_fk) VALUES (94, 'Clara', 'F');</v>
      </c>
    </row>
    <row r="95" spans="1:5" x14ac:dyDescent="0.2">
      <c r="A95" s="7">
        <f>ROW()</f>
        <v>95</v>
      </c>
      <c r="B95" s="7" t="s">
        <v>101</v>
      </c>
      <c r="C95" s="7" t="s">
        <v>12</v>
      </c>
      <c r="D95" s="7" t="e">
        <f>VLOOKUP($C95,Genders!$A:$C,2,FALSE)</f>
        <v>#N/A</v>
      </c>
      <c r="E95" s="9" t="str">
        <f t="shared" si="1"/>
        <v>INSERT INTO bi4all.dim_names (id_name_pk, name, id_gender_fk) VALUES (95, 'Clarice', 'F');</v>
      </c>
    </row>
    <row r="96" spans="1:5" x14ac:dyDescent="0.2">
      <c r="A96" s="7">
        <f>ROW()</f>
        <v>96</v>
      </c>
      <c r="B96" s="7" t="s">
        <v>102</v>
      </c>
      <c r="C96" s="7" t="s">
        <v>12</v>
      </c>
      <c r="D96" s="7" t="e">
        <f>VLOOKUP($C96,Genders!$A:$C,2,FALSE)</f>
        <v>#N/A</v>
      </c>
      <c r="E96" s="9" t="str">
        <f t="shared" si="1"/>
        <v>INSERT INTO bi4all.dim_names (id_name_pk, name, id_gender_fk) VALUES (96, 'Clarisse', 'F');</v>
      </c>
    </row>
    <row r="97" spans="1:5" x14ac:dyDescent="0.2">
      <c r="A97" s="7">
        <f>ROW()</f>
        <v>97</v>
      </c>
      <c r="B97" s="7" t="s">
        <v>103</v>
      </c>
      <c r="C97" s="7" t="s">
        <v>12</v>
      </c>
      <c r="D97" s="7" t="e">
        <f>VLOOKUP($C97,Genders!$A:$C,2,FALSE)</f>
        <v>#N/A</v>
      </c>
      <c r="E97" s="9" t="str">
        <f t="shared" si="1"/>
        <v>INSERT INTO bi4all.dim_names (id_name_pk, name, id_gender_fk) VALUES (97, 'Claudia', 'F');</v>
      </c>
    </row>
    <row r="98" spans="1:5" x14ac:dyDescent="0.2">
      <c r="A98" s="7">
        <f>ROW()</f>
        <v>98</v>
      </c>
      <c r="B98" s="7" t="s">
        <v>104</v>
      </c>
      <c r="C98" s="7" t="s">
        <v>10</v>
      </c>
      <c r="D98" s="7" t="e">
        <f>VLOOKUP($C98,Genders!$A:$C,2,FALSE)</f>
        <v>#N/A</v>
      </c>
      <c r="E98" s="9" t="str">
        <f t="shared" si="1"/>
        <v>INSERT INTO bi4all.dim_names (id_name_pk, name, id_gender_fk) VALUES (98, 'Claudio', 'M');</v>
      </c>
    </row>
    <row r="99" spans="1:5" x14ac:dyDescent="0.2">
      <c r="A99" s="7">
        <f>ROW()</f>
        <v>99</v>
      </c>
      <c r="B99" s="7" t="s">
        <v>105</v>
      </c>
      <c r="C99" s="7" t="s">
        <v>12</v>
      </c>
      <c r="D99" s="7" t="e">
        <f>VLOOKUP($C99,Genders!$A:$C,2,FALSE)</f>
        <v>#N/A</v>
      </c>
      <c r="E99" s="9" t="str">
        <f t="shared" si="1"/>
        <v>INSERT INTO bi4all.dim_names (id_name_pk, name, id_gender_fk) VALUES (99, 'Cloe', 'F');</v>
      </c>
    </row>
    <row r="100" spans="1:5" x14ac:dyDescent="0.2">
      <c r="A100" s="7">
        <f>ROW()</f>
        <v>100</v>
      </c>
      <c r="B100" s="7" t="s">
        <v>106</v>
      </c>
      <c r="C100" s="7" t="s">
        <v>10</v>
      </c>
      <c r="D100" s="7" t="e">
        <f>VLOOKUP($C100,Genders!$A:$C,2,FALSE)</f>
        <v>#N/A</v>
      </c>
      <c r="E100" s="9" t="str">
        <f t="shared" si="1"/>
        <v>INSERT INTO bi4all.dim_names (id_name_pk, name, id_gender_fk) VALUES (100, 'Cristóvão', 'M');</v>
      </c>
    </row>
    <row r="101" spans="1:5" x14ac:dyDescent="0.2">
      <c r="A101" s="7">
        <f>ROW()</f>
        <v>101</v>
      </c>
      <c r="B101" s="7" t="s">
        <v>107</v>
      </c>
      <c r="C101" s="7" t="s">
        <v>10</v>
      </c>
      <c r="D101" s="7" t="e">
        <f>VLOOKUP($C101,Genders!$A:$C,2,FALSE)</f>
        <v>#N/A</v>
      </c>
      <c r="E101" s="9" t="str">
        <f t="shared" si="1"/>
        <v>INSERT INTO bi4all.dim_names (id_name_pk, name, id_gender_fk) VALUES (101, 'Daniel', 'M');</v>
      </c>
    </row>
    <row r="102" spans="1:5" x14ac:dyDescent="0.2">
      <c r="A102" s="7">
        <f>ROW()</f>
        <v>102</v>
      </c>
      <c r="B102" s="7" t="s">
        <v>108</v>
      </c>
      <c r="C102" s="7" t="s">
        <v>10</v>
      </c>
      <c r="D102" s="7" t="e">
        <f>VLOOKUP($C102,Genders!$A:$C,2,FALSE)</f>
        <v>#N/A</v>
      </c>
      <c r="E102" s="9" t="str">
        <f t="shared" si="1"/>
        <v>INSERT INTO bi4all.dim_names (id_name_pk, name, id_gender_fk) VALUES (102, 'Danilo', 'M');</v>
      </c>
    </row>
    <row r="103" spans="1:5" x14ac:dyDescent="0.2">
      <c r="A103" s="7">
        <f>ROW()</f>
        <v>103</v>
      </c>
      <c r="B103" s="7" t="s">
        <v>109</v>
      </c>
      <c r="C103" s="7" t="s">
        <v>10</v>
      </c>
      <c r="D103" s="7" t="e">
        <f>VLOOKUP($C103,Genders!$A:$C,2,FALSE)</f>
        <v>#N/A</v>
      </c>
      <c r="E103" s="9" t="str">
        <f t="shared" si="1"/>
        <v>INSERT INTO bi4all.dim_names (id_name_pk, name, id_gender_fk) VALUES (103, 'Danniel', 'M');</v>
      </c>
    </row>
    <row r="104" spans="1:5" x14ac:dyDescent="0.2">
      <c r="A104" s="7">
        <f>ROW()</f>
        <v>104</v>
      </c>
      <c r="B104" s="7" t="s">
        <v>110</v>
      </c>
      <c r="C104" s="7" t="s">
        <v>10</v>
      </c>
      <c r="D104" s="7" t="e">
        <f>VLOOKUP($C104,Genders!$A:$C,2,FALSE)</f>
        <v>#N/A</v>
      </c>
      <c r="E104" s="9" t="str">
        <f t="shared" si="1"/>
        <v>INSERT INTO bi4all.dim_names (id_name_pk, name, id_gender_fk) VALUES (104, 'Danylo', 'M');</v>
      </c>
    </row>
    <row r="105" spans="1:5" x14ac:dyDescent="0.2">
      <c r="A105" s="7">
        <f>ROW()</f>
        <v>105</v>
      </c>
      <c r="B105" s="7" t="s">
        <v>111</v>
      </c>
      <c r="C105" s="7" t="s">
        <v>10</v>
      </c>
      <c r="D105" s="7" t="e">
        <f>VLOOKUP($C105,Genders!$A:$C,2,FALSE)</f>
        <v>#N/A</v>
      </c>
      <c r="E105" s="9" t="str">
        <f t="shared" si="1"/>
        <v>INSERT INTO bi4all.dim_names (id_name_pk, name, id_gender_fk) VALUES (105, 'Davi', 'M');</v>
      </c>
    </row>
    <row r="106" spans="1:5" x14ac:dyDescent="0.2">
      <c r="A106" s="7">
        <f>ROW()</f>
        <v>106</v>
      </c>
      <c r="B106" s="7" t="s">
        <v>112</v>
      </c>
      <c r="C106" s="7" t="s">
        <v>10</v>
      </c>
      <c r="D106" s="7" t="e">
        <f>VLOOKUP($C106,Genders!$A:$C,2,FALSE)</f>
        <v>#N/A</v>
      </c>
      <c r="E106" s="9" t="str">
        <f t="shared" si="1"/>
        <v>INSERT INTO bi4all.dim_names (id_name_pk, name, id_gender_fk) VALUES (106, 'Davi Lucas', 'M');</v>
      </c>
    </row>
    <row r="107" spans="1:5" x14ac:dyDescent="0.2">
      <c r="A107" s="7">
        <f>ROW()</f>
        <v>107</v>
      </c>
      <c r="B107" s="7" t="s">
        <v>113</v>
      </c>
      <c r="C107" s="7" t="s">
        <v>10</v>
      </c>
      <c r="D107" s="7" t="e">
        <f>VLOOKUP($C107,Genders!$A:$C,2,FALSE)</f>
        <v>#N/A</v>
      </c>
      <c r="E107" s="9" t="str">
        <f t="shared" si="1"/>
        <v>INSERT INTO bi4all.dim_names (id_name_pk, name, id_gender_fk) VALUES (107, 'Davi Lucca', 'M');</v>
      </c>
    </row>
    <row r="108" spans="1:5" x14ac:dyDescent="0.2">
      <c r="A108" s="7">
        <f>ROW()</f>
        <v>108</v>
      </c>
      <c r="B108" s="7" t="s">
        <v>114</v>
      </c>
      <c r="C108" s="7" t="s">
        <v>10</v>
      </c>
      <c r="D108" s="7" t="e">
        <f>VLOOKUP($C108,Genders!$A:$C,2,FALSE)</f>
        <v>#N/A</v>
      </c>
      <c r="E108" s="9" t="str">
        <f t="shared" si="1"/>
        <v>INSERT INTO bi4all.dim_names (id_name_pk, name, id_gender_fk) VALUES (108, 'Davi Luccas', 'M');</v>
      </c>
    </row>
    <row r="109" spans="1:5" x14ac:dyDescent="0.2">
      <c r="A109" s="7">
        <f>ROW()</f>
        <v>109</v>
      </c>
      <c r="B109" s="7" t="s">
        <v>115</v>
      </c>
      <c r="C109" s="7" t="s">
        <v>10</v>
      </c>
      <c r="D109" s="7" t="e">
        <f>VLOOKUP($C109,Genders!$A:$C,2,FALSE)</f>
        <v>#N/A</v>
      </c>
      <c r="E109" s="9" t="str">
        <f t="shared" si="1"/>
        <v>INSERT INTO bi4all.dim_names (id_name_pk, name, id_gender_fk) VALUES (109, 'Davi Luiz', 'M');</v>
      </c>
    </row>
    <row r="110" spans="1:5" x14ac:dyDescent="0.2">
      <c r="A110" s="7">
        <f>ROW()</f>
        <v>110</v>
      </c>
      <c r="B110" s="7" t="s">
        <v>116</v>
      </c>
      <c r="C110" s="7" t="s">
        <v>10</v>
      </c>
      <c r="D110" s="7" t="e">
        <f>VLOOKUP($C110,Genders!$A:$C,2,FALSE)</f>
        <v>#N/A</v>
      </c>
      <c r="E110" s="9" t="str">
        <f t="shared" si="1"/>
        <v>INSERT INTO bi4all.dim_names (id_name_pk, name, id_gender_fk) VALUES (110, 'Davi Miguel', 'M');</v>
      </c>
    </row>
    <row r="111" spans="1:5" x14ac:dyDescent="0.2">
      <c r="A111" s="7">
        <f>ROW()</f>
        <v>111</v>
      </c>
      <c r="B111" s="7" t="s">
        <v>117</v>
      </c>
      <c r="C111" s="7" t="s">
        <v>12</v>
      </c>
      <c r="D111" s="7" t="e">
        <f>VLOOKUP($C111,Genders!$A:$C,2,FALSE)</f>
        <v>#N/A</v>
      </c>
      <c r="E111" s="9" t="str">
        <f t="shared" si="1"/>
        <v>INSERT INTO bi4all.dim_names (id_name_pk, name, id_gender_fk) VALUES (111, 'Débora', 'F');</v>
      </c>
    </row>
    <row r="112" spans="1:5" x14ac:dyDescent="0.2">
      <c r="A112" s="7">
        <f>ROW()</f>
        <v>112</v>
      </c>
      <c r="B112" s="7" t="s">
        <v>118</v>
      </c>
      <c r="C112" s="7" t="s">
        <v>12</v>
      </c>
      <c r="D112" s="7" t="e">
        <f>VLOOKUP($C112,Genders!$A:$C,2,FALSE)</f>
        <v>#N/A</v>
      </c>
      <c r="E112" s="9" t="str">
        <f t="shared" si="1"/>
        <v>INSERT INTO bi4all.dim_names (id_name_pk, name, id_gender_fk) VALUES (112, 'Deborah', 'F');</v>
      </c>
    </row>
    <row r="113" spans="1:5" x14ac:dyDescent="0.2">
      <c r="A113" s="7">
        <f>ROW()</f>
        <v>113</v>
      </c>
      <c r="B113" s="7" t="s">
        <v>119</v>
      </c>
      <c r="C113" s="7" t="s">
        <v>12</v>
      </c>
      <c r="D113" s="7" t="e">
        <f>VLOOKUP($C113,Genders!$A:$C,2,FALSE)</f>
        <v>#N/A</v>
      </c>
      <c r="E113" s="9" t="str">
        <f t="shared" si="1"/>
        <v>INSERT INTO bi4all.dim_names (id_name_pk, name, id_gender_fk) VALUES (113, 'Desiré', 'F');</v>
      </c>
    </row>
    <row r="114" spans="1:5" x14ac:dyDescent="0.2">
      <c r="A114" s="7">
        <f>ROW()</f>
        <v>114</v>
      </c>
      <c r="B114" s="7" t="s">
        <v>120</v>
      </c>
      <c r="C114" s="7" t="s">
        <v>10</v>
      </c>
      <c r="D114" s="7" t="e">
        <f>VLOOKUP($C114,Genders!$A:$C,2,FALSE)</f>
        <v>#N/A</v>
      </c>
      <c r="E114" s="9" t="str">
        <f t="shared" si="1"/>
        <v>INSERT INTO bi4all.dim_names (id_name_pk, name, id_gender_fk) VALUES (114, 'Domingos', 'M');</v>
      </c>
    </row>
    <row r="115" spans="1:5" x14ac:dyDescent="0.2">
      <c r="A115" s="7">
        <f>ROW()</f>
        <v>115</v>
      </c>
      <c r="B115" s="7" t="s">
        <v>121</v>
      </c>
      <c r="C115" s="7" t="s">
        <v>12</v>
      </c>
      <c r="D115" s="7" t="e">
        <f>VLOOKUP($C115,Genders!$A:$C,2,FALSE)</f>
        <v>#N/A</v>
      </c>
      <c r="E115" s="9" t="str">
        <f t="shared" si="1"/>
        <v>INSERT INTO bi4all.dim_names (id_name_pk, name, id_gender_fk) VALUES (115, 'Dulce', 'F');</v>
      </c>
    </row>
    <row r="116" spans="1:5" x14ac:dyDescent="0.2">
      <c r="A116" s="7">
        <f>ROW()</f>
        <v>116</v>
      </c>
      <c r="B116" s="7" t="s">
        <v>122</v>
      </c>
      <c r="C116" s="7" t="s">
        <v>12</v>
      </c>
      <c r="D116" s="7" t="e">
        <f>VLOOKUP($C116,Genders!$A:$C,2,FALSE)</f>
        <v>#N/A</v>
      </c>
      <c r="E116" s="9" t="str">
        <f t="shared" si="1"/>
        <v>INSERT INTO bi4all.dim_names (id_name_pk, name, id_gender_fk) VALUES (116, 'Eduarda', 'F');</v>
      </c>
    </row>
    <row r="117" spans="1:5" x14ac:dyDescent="0.2">
      <c r="A117" s="7">
        <f>ROW()</f>
        <v>117</v>
      </c>
      <c r="B117" s="7" t="s">
        <v>123</v>
      </c>
      <c r="C117" s="7" t="s">
        <v>10</v>
      </c>
      <c r="D117" s="7" t="e">
        <f>VLOOKUP($C117,Genders!$A:$C,2,FALSE)</f>
        <v>#N/A</v>
      </c>
      <c r="E117" s="9" t="str">
        <f t="shared" si="1"/>
        <v>INSERT INTO bi4all.dim_names (id_name_pk, name, id_gender_fk) VALUES (117, 'Eduardo', 'M');</v>
      </c>
    </row>
    <row r="118" spans="1:5" x14ac:dyDescent="0.2">
      <c r="A118" s="7">
        <f>ROW()</f>
        <v>118</v>
      </c>
      <c r="B118" s="7" t="s">
        <v>124</v>
      </c>
      <c r="C118" s="7" t="s">
        <v>10</v>
      </c>
      <c r="D118" s="7" t="e">
        <f>VLOOKUP($C118,Genders!$A:$C,2,FALSE)</f>
        <v>#N/A</v>
      </c>
      <c r="E118" s="9" t="str">
        <f t="shared" si="1"/>
        <v>INSERT INTO bi4all.dim_names (id_name_pk, name, id_gender_fk) VALUES (118, 'Eliezer', 'M');</v>
      </c>
    </row>
    <row r="119" spans="1:5" x14ac:dyDescent="0.2">
      <c r="A119" s="7">
        <f>ROW()</f>
        <v>119</v>
      </c>
      <c r="B119" s="7" t="s">
        <v>125</v>
      </c>
      <c r="C119" s="7" t="s">
        <v>12</v>
      </c>
      <c r="D119" s="7" t="e">
        <f>VLOOKUP($C119,Genders!$A:$C,2,FALSE)</f>
        <v>#N/A</v>
      </c>
      <c r="E119" s="9" t="str">
        <f t="shared" si="1"/>
        <v>INSERT INTO bi4all.dim_names (id_name_pk, name, id_gender_fk) VALUES (119, 'Elisa', 'F');</v>
      </c>
    </row>
    <row r="120" spans="1:5" x14ac:dyDescent="0.2">
      <c r="A120" s="7">
        <f>ROW()</f>
        <v>120</v>
      </c>
      <c r="B120" s="7" t="s">
        <v>126</v>
      </c>
      <c r="C120" s="7" t="s">
        <v>12</v>
      </c>
      <c r="D120" s="7" t="e">
        <f>VLOOKUP($C120,Genders!$A:$C,2,FALSE)</f>
        <v>#N/A</v>
      </c>
      <c r="E120" s="9" t="str">
        <f t="shared" si="1"/>
        <v>INSERT INTO bi4all.dim_names (id_name_pk, name, id_gender_fk) VALUES (120, 'Eliza', 'F');</v>
      </c>
    </row>
    <row r="121" spans="1:5" x14ac:dyDescent="0.2">
      <c r="A121" s="7">
        <f>ROW()</f>
        <v>121</v>
      </c>
      <c r="B121" s="7" t="s">
        <v>127</v>
      </c>
      <c r="C121" s="7" t="s">
        <v>12</v>
      </c>
      <c r="D121" s="7" t="e">
        <f>VLOOKUP($C121,Genders!$A:$C,2,FALSE)</f>
        <v>#N/A</v>
      </c>
      <c r="E121" s="9" t="str">
        <f t="shared" si="1"/>
        <v>INSERT INTO bi4all.dim_names (id_name_pk, name, id_gender_fk) VALUES (121, 'Eloá', 'F');</v>
      </c>
    </row>
    <row r="122" spans="1:5" x14ac:dyDescent="0.2">
      <c r="A122" s="7">
        <f>ROW()</f>
        <v>122</v>
      </c>
      <c r="B122" s="7" t="s">
        <v>128</v>
      </c>
      <c r="C122" s="7" t="s">
        <v>10</v>
      </c>
      <c r="D122" s="7" t="e">
        <f>VLOOKUP($C122,Genders!$A:$C,2,FALSE)</f>
        <v>#N/A</v>
      </c>
      <c r="E122" s="9" t="str">
        <f t="shared" si="1"/>
        <v>INSERT INTO bi4all.dim_names (id_name_pk, name, id_gender_fk) VALUES (122, 'Emanuel', 'M');</v>
      </c>
    </row>
    <row r="123" spans="1:5" x14ac:dyDescent="0.2">
      <c r="A123" s="7">
        <f>ROW()</f>
        <v>123</v>
      </c>
      <c r="B123" s="7" t="s">
        <v>129</v>
      </c>
      <c r="C123" s="7" t="s">
        <v>12</v>
      </c>
      <c r="D123" s="7" t="e">
        <f>VLOOKUP($C123,Genders!$A:$C,2,FALSE)</f>
        <v>#N/A</v>
      </c>
      <c r="E123" s="9" t="str">
        <f t="shared" si="1"/>
        <v>INSERT INTO bi4all.dim_names (id_name_pk, name, id_gender_fk) VALUES (123, 'Emanuelly', 'F');</v>
      </c>
    </row>
    <row r="124" spans="1:5" x14ac:dyDescent="0.2">
      <c r="A124" s="7">
        <f>ROW()</f>
        <v>124</v>
      </c>
      <c r="B124" s="7" t="s">
        <v>130</v>
      </c>
      <c r="C124" s="7" t="s">
        <v>12</v>
      </c>
      <c r="D124" s="7" t="e">
        <f>VLOOKUP($C124,Genders!$A:$C,2,FALSE)</f>
        <v>#N/A</v>
      </c>
      <c r="E124" s="9" t="str">
        <f t="shared" si="1"/>
        <v>INSERT INTO bi4all.dim_names (id_name_pk, name, id_gender_fk) VALUES (124, 'Emilly', 'F');</v>
      </c>
    </row>
    <row r="125" spans="1:5" x14ac:dyDescent="0.2">
      <c r="A125" s="7">
        <f>ROW()</f>
        <v>125</v>
      </c>
      <c r="B125" s="7" t="s">
        <v>131</v>
      </c>
      <c r="C125" s="7" t="s">
        <v>10</v>
      </c>
      <c r="D125" s="7" t="e">
        <f>VLOOKUP($C125,Genders!$A:$C,2,FALSE)</f>
        <v>#N/A</v>
      </c>
      <c r="E125" s="9" t="str">
        <f t="shared" si="1"/>
        <v>INSERT INTO bi4all.dim_names (id_name_pk, name, id_gender_fk) VALUES (125, 'Emmanuel', 'M');</v>
      </c>
    </row>
    <row r="126" spans="1:5" x14ac:dyDescent="0.2">
      <c r="A126" s="7">
        <f>ROW()</f>
        <v>126</v>
      </c>
      <c r="B126" s="7" t="s">
        <v>132</v>
      </c>
      <c r="C126" s="7" t="s">
        <v>10</v>
      </c>
      <c r="D126" s="7" t="e">
        <f>VLOOKUP($C126,Genders!$A:$C,2,FALSE)</f>
        <v>#N/A</v>
      </c>
      <c r="E126" s="9" t="str">
        <f t="shared" si="1"/>
        <v>INSERT INTO bi4all.dim_names (id_name_pk, name, id_gender_fk) VALUES (126, 'Enrico', 'M');</v>
      </c>
    </row>
    <row r="127" spans="1:5" x14ac:dyDescent="0.2">
      <c r="A127" s="7">
        <f>ROW()</f>
        <v>127</v>
      </c>
      <c r="B127" s="7" t="s">
        <v>133</v>
      </c>
      <c r="C127" s="7" t="s">
        <v>10</v>
      </c>
      <c r="D127" s="7" t="e">
        <f>VLOOKUP($C127,Genders!$A:$C,2,FALSE)</f>
        <v>#N/A</v>
      </c>
      <c r="E127" s="9" t="str">
        <f t="shared" si="1"/>
        <v>INSERT INTO bi4all.dim_names (id_name_pk, name, id_gender_fk) VALUES (127, 'Enzo', 'M');</v>
      </c>
    </row>
    <row r="128" spans="1:5" x14ac:dyDescent="0.2">
      <c r="A128" s="7">
        <f>ROW()</f>
        <v>128</v>
      </c>
      <c r="B128" s="7" t="s">
        <v>134</v>
      </c>
      <c r="C128" s="7" t="s">
        <v>10</v>
      </c>
      <c r="D128" s="7" t="e">
        <f>VLOOKUP($C128,Genders!$A:$C,2,FALSE)</f>
        <v>#N/A</v>
      </c>
      <c r="E128" s="9" t="str">
        <f t="shared" si="1"/>
        <v>INSERT INTO bi4all.dim_names (id_name_pk, name, id_gender_fk) VALUES (128, 'Enzo Gabriel', 'M');</v>
      </c>
    </row>
    <row r="129" spans="1:5" x14ac:dyDescent="0.2">
      <c r="A129" s="7">
        <f>ROW()</f>
        <v>129</v>
      </c>
      <c r="B129" s="7" t="s">
        <v>135</v>
      </c>
      <c r="C129" s="7" t="s">
        <v>10</v>
      </c>
      <c r="D129" s="7" t="e">
        <f>VLOOKUP($C129,Genders!$A:$C,2,FALSE)</f>
        <v>#N/A</v>
      </c>
      <c r="E129" s="9" t="str">
        <f t="shared" si="1"/>
        <v>INSERT INTO bi4all.dim_names (id_name_pk, name, id_gender_fk) VALUES (129, 'Enzo Miguel', 'M');</v>
      </c>
    </row>
    <row r="130" spans="1:5" x14ac:dyDescent="0.2">
      <c r="A130" s="7">
        <f>ROW()</f>
        <v>130</v>
      </c>
      <c r="B130" s="7" t="s">
        <v>136</v>
      </c>
      <c r="C130" s="7" t="s">
        <v>10</v>
      </c>
      <c r="D130" s="7" t="e">
        <f>VLOOKUP($C130,Genders!$A:$C,2,FALSE)</f>
        <v>#N/A</v>
      </c>
      <c r="E130" s="9" t="str">
        <f t="shared" si="1"/>
        <v>INSERT INTO bi4all.dim_names (id_name_pk, name, id_gender_fk) VALUES (130, 'Enzzo', 'M');</v>
      </c>
    </row>
    <row r="131" spans="1:5" x14ac:dyDescent="0.2">
      <c r="A131" s="7">
        <f>ROW()</f>
        <v>131</v>
      </c>
      <c r="B131" s="7" t="s">
        <v>137</v>
      </c>
      <c r="C131" s="7" t="s">
        <v>10</v>
      </c>
      <c r="D131" s="7" t="e">
        <f>VLOOKUP($C131,Genders!$A:$C,2,FALSE)</f>
        <v>#N/A</v>
      </c>
      <c r="E131" s="9" t="str">
        <f t="shared" si="1"/>
        <v>INSERT INTO bi4all.dim_names (id_name_pk, name, id_gender_fk) VALUES (131, 'Erick', 'M');</v>
      </c>
    </row>
    <row r="132" spans="1:5" x14ac:dyDescent="0.2">
      <c r="A132" s="7">
        <f>ROW()</f>
        <v>132</v>
      </c>
      <c r="B132" s="7" t="s">
        <v>138</v>
      </c>
      <c r="C132" s="7" t="s">
        <v>12</v>
      </c>
      <c r="D132" s="7" t="e">
        <f>VLOOKUP($C132,Genders!$A:$C,2,FALSE)</f>
        <v>#N/A</v>
      </c>
      <c r="E132" s="9" t="str">
        <f t="shared" si="1"/>
        <v>INSERT INTO bi4all.dim_names (id_name_pk, name, id_gender_fk) VALUES (132, 'Eslovênia', 'F');</v>
      </c>
    </row>
    <row r="133" spans="1:5" x14ac:dyDescent="0.2">
      <c r="A133" s="7">
        <f>ROW()</f>
        <v>133</v>
      </c>
      <c r="B133" s="7" t="s">
        <v>139</v>
      </c>
      <c r="C133" s="7" t="s">
        <v>12</v>
      </c>
      <c r="D133" s="7" t="e">
        <f>VLOOKUP($C133,Genders!$A:$C,2,FALSE)</f>
        <v>#N/A</v>
      </c>
      <c r="E133" s="9" t="str">
        <f t="shared" si="1"/>
        <v>INSERT INTO bi4all.dim_names (id_name_pk, name, id_gender_fk) VALUES (133, 'Esther', 'F');</v>
      </c>
    </row>
    <row r="134" spans="1:5" x14ac:dyDescent="0.2">
      <c r="A134" s="7">
        <f>ROW()</f>
        <v>134</v>
      </c>
      <c r="B134" s="7" t="s">
        <v>140</v>
      </c>
      <c r="C134" s="7" t="s">
        <v>12</v>
      </c>
      <c r="D134" s="7" t="e">
        <f>VLOOKUP($C134,Genders!$A:$C,2,FALSE)</f>
        <v>#N/A</v>
      </c>
      <c r="E134" s="9" t="str">
        <f t="shared" ref="E134:E197" si="2">"INSERT INTO " &amp; $B$1 &amp; "." &amp; $B$2 &amp; " (" &amp; $A$4 &amp; ", " &amp;$B$4 &amp; ", " &amp; $C$4 &amp;  ") VALUES (" &amp; $A134 &amp; ", '" &amp; $B134 &amp; "', '" &amp; $C134 &amp; "');"</f>
        <v>INSERT INTO bi4all.dim_names (id_name_pk, name, id_gender_fk) VALUES (134, 'Eva', 'F');</v>
      </c>
    </row>
    <row r="135" spans="1:5" x14ac:dyDescent="0.2">
      <c r="A135" s="7">
        <f>ROW()</f>
        <v>135</v>
      </c>
      <c r="B135" s="7" t="s">
        <v>141</v>
      </c>
      <c r="C135" s="7" t="s">
        <v>10</v>
      </c>
      <c r="D135" s="7" t="e">
        <f>VLOOKUP($C135,Genders!$A:$C,2,FALSE)</f>
        <v>#N/A</v>
      </c>
      <c r="E135" s="9" t="str">
        <f t="shared" si="2"/>
        <v>INSERT INTO bi4all.dim_names (id_name_pk, name, id_gender_fk) VALUES (135, 'Felipe', 'M');</v>
      </c>
    </row>
    <row r="136" spans="1:5" x14ac:dyDescent="0.2">
      <c r="A136" s="7">
        <f>ROW()</f>
        <v>136</v>
      </c>
      <c r="B136" s="7" t="s">
        <v>142</v>
      </c>
      <c r="C136" s="7" t="s">
        <v>10</v>
      </c>
      <c r="D136" s="7" t="e">
        <f>VLOOKUP($C136,Genders!$A:$C,2,FALSE)</f>
        <v>#N/A</v>
      </c>
      <c r="E136" s="9" t="str">
        <f t="shared" si="2"/>
        <v>INSERT INTO bi4all.dim_names (id_name_pk, name, id_gender_fk) VALUES (136, 'Fellipe', 'M');</v>
      </c>
    </row>
    <row r="137" spans="1:5" x14ac:dyDescent="0.2">
      <c r="A137" s="7">
        <f>ROW()</f>
        <v>137</v>
      </c>
      <c r="B137" s="7" t="s">
        <v>143</v>
      </c>
      <c r="C137" s="7" t="s">
        <v>12</v>
      </c>
      <c r="D137" s="7" t="e">
        <f>VLOOKUP($C137,Genders!$A:$C,2,FALSE)</f>
        <v>#N/A</v>
      </c>
      <c r="E137" s="9" t="str">
        <f t="shared" si="2"/>
        <v>INSERT INTO bi4all.dim_names (id_name_pk, name, id_gender_fk) VALUES (137, 'Fernanda', 'F');</v>
      </c>
    </row>
    <row r="138" spans="1:5" x14ac:dyDescent="0.2">
      <c r="A138" s="7">
        <f>ROW()</f>
        <v>138</v>
      </c>
      <c r="B138" s="7" t="s">
        <v>144</v>
      </c>
      <c r="C138" s="7" t="s">
        <v>10</v>
      </c>
      <c r="D138" s="7" t="e">
        <f>VLOOKUP($C138,Genders!$A:$C,2,FALSE)</f>
        <v>#N/A</v>
      </c>
      <c r="E138" s="9" t="str">
        <f t="shared" si="2"/>
        <v>INSERT INTO bi4all.dim_names (id_name_pk, name, id_gender_fk) VALUES (138, 'Fernando', 'M');</v>
      </c>
    </row>
    <row r="139" spans="1:5" x14ac:dyDescent="0.2">
      <c r="A139" s="7">
        <f>ROW()</f>
        <v>139</v>
      </c>
      <c r="B139" s="7" t="s">
        <v>145</v>
      </c>
      <c r="C139" s="7" t="s">
        <v>10</v>
      </c>
      <c r="D139" s="7" t="e">
        <f>VLOOKUP($C139,Genders!$A:$C,2,FALSE)</f>
        <v>#N/A</v>
      </c>
      <c r="E139" s="9" t="str">
        <f t="shared" si="2"/>
        <v>INSERT INTO bi4all.dim_names (id_name_pk, name, id_gender_fk) VALUES (139, 'Fernando Mariano', 'M');</v>
      </c>
    </row>
    <row r="140" spans="1:5" x14ac:dyDescent="0.2">
      <c r="A140" s="7">
        <f>ROW()</f>
        <v>140</v>
      </c>
      <c r="B140" s="7" t="s">
        <v>146</v>
      </c>
      <c r="C140" s="7" t="s">
        <v>10</v>
      </c>
      <c r="D140" s="7" t="e">
        <f>VLOOKUP($C140,Genders!$A:$C,2,FALSE)</f>
        <v>#N/A</v>
      </c>
      <c r="E140" s="9" t="str">
        <f t="shared" si="2"/>
        <v>INSERT INTO bi4all.dim_names (id_name_pk, name, id_gender_fk) VALUES (140, 'Fernando Manuel', 'M');</v>
      </c>
    </row>
    <row r="141" spans="1:5" x14ac:dyDescent="0.2">
      <c r="A141" s="7">
        <f>ROW()</f>
        <v>141</v>
      </c>
      <c r="B141" s="7" t="s">
        <v>147</v>
      </c>
      <c r="C141" s="7" t="s">
        <v>10</v>
      </c>
      <c r="D141" s="7" t="e">
        <f>VLOOKUP($C141,Genders!$A:$C,2,FALSE)</f>
        <v>#N/A</v>
      </c>
      <c r="E141" s="9" t="str">
        <f t="shared" si="2"/>
        <v>INSERT INTO bi4all.dim_names (id_name_pk, name, id_gender_fk) VALUES (141, 'Filipe', 'M');</v>
      </c>
    </row>
    <row r="142" spans="1:5" x14ac:dyDescent="0.2">
      <c r="A142" s="7">
        <f>ROW()</f>
        <v>142</v>
      </c>
      <c r="B142" s="7" t="s">
        <v>148</v>
      </c>
      <c r="C142" s="7" t="s">
        <v>10</v>
      </c>
      <c r="D142" s="7" t="e">
        <f>VLOOKUP($C142,Genders!$A:$C,2,FALSE)</f>
        <v>#N/A</v>
      </c>
      <c r="E142" s="9" t="str">
        <f t="shared" si="2"/>
        <v>INSERT INTO bi4all.dim_names (id_name_pk, name, id_gender_fk) VALUES (142, 'Flaviano', 'M');</v>
      </c>
    </row>
    <row r="143" spans="1:5" x14ac:dyDescent="0.2">
      <c r="A143" s="7">
        <f>ROW()</f>
        <v>143</v>
      </c>
      <c r="B143" s="7" t="s">
        <v>149</v>
      </c>
      <c r="C143" s="7" t="s">
        <v>10</v>
      </c>
      <c r="D143" s="7" t="e">
        <f>VLOOKUP($C143,Genders!$A:$C,2,FALSE)</f>
        <v>#N/A</v>
      </c>
      <c r="E143" s="9" t="str">
        <f t="shared" si="2"/>
        <v>INSERT INTO bi4all.dim_names (id_name_pk, name, id_gender_fk) VALUES (143, 'Flavio', 'M');</v>
      </c>
    </row>
    <row r="144" spans="1:5" x14ac:dyDescent="0.2">
      <c r="A144" s="7">
        <f>ROW()</f>
        <v>144</v>
      </c>
      <c r="B144" s="7" t="s">
        <v>150</v>
      </c>
      <c r="C144" s="7" t="s">
        <v>10</v>
      </c>
      <c r="D144" s="7" t="e">
        <f>VLOOKUP($C144,Genders!$A:$C,2,FALSE)</f>
        <v>#N/A</v>
      </c>
      <c r="E144" s="9" t="str">
        <f t="shared" si="2"/>
        <v>INSERT INTO bi4all.dim_names (id_name_pk, name, id_gender_fk) VALUES (144, 'Flávio', 'M');</v>
      </c>
    </row>
    <row r="145" spans="1:5" x14ac:dyDescent="0.2">
      <c r="A145" s="7">
        <f>ROW()</f>
        <v>145</v>
      </c>
      <c r="B145" s="7" t="s">
        <v>151</v>
      </c>
      <c r="C145" s="7" t="s">
        <v>12</v>
      </c>
      <c r="D145" s="7" t="e">
        <f>VLOOKUP($C145,Genders!$A:$C,2,FALSE)</f>
        <v>#N/A</v>
      </c>
      <c r="E145" s="9" t="str">
        <f t="shared" si="2"/>
        <v>INSERT INTO bi4all.dim_names (id_name_pk, name, id_gender_fk) VALUES (145, 'Francisca', 'F');</v>
      </c>
    </row>
    <row r="146" spans="1:5" x14ac:dyDescent="0.2">
      <c r="A146" s="7">
        <f>ROW()</f>
        <v>146</v>
      </c>
      <c r="B146" s="7" t="s">
        <v>152</v>
      </c>
      <c r="C146" s="7" t="s">
        <v>10</v>
      </c>
      <c r="D146" s="7" t="e">
        <f>VLOOKUP($C146,Genders!$A:$C,2,FALSE)</f>
        <v>#N/A</v>
      </c>
      <c r="E146" s="9" t="str">
        <f t="shared" si="2"/>
        <v>INSERT INTO bi4all.dim_names (id_name_pk, name, id_gender_fk) VALUES (146, 'Francisco', 'M');</v>
      </c>
    </row>
    <row r="147" spans="1:5" x14ac:dyDescent="0.2">
      <c r="A147" s="7">
        <f>ROW()</f>
        <v>147</v>
      </c>
      <c r="B147" s="7" t="s">
        <v>153</v>
      </c>
      <c r="C147" s="7" t="s">
        <v>10</v>
      </c>
      <c r="D147" s="7" t="e">
        <f>VLOOKUP($C147,Genders!$A:$C,2,FALSE)</f>
        <v>#N/A</v>
      </c>
      <c r="E147" s="9" t="str">
        <f t="shared" si="2"/>
        <v>INSERT INTO bi4all.dim_names (id_name_pk, name, id_gender_fk) VALUES (147, 'Francisco Emanuel', 'M');</v>
      </c>
    </row>
    <row r="148" spans="1:5" x14ac:dyDescent="0.2">
      <c r="A148" s="7">
        <f>ROW()</f>
        <v>148</v>
      </c>
      <c r="B148" s="7" t="s">
        <v>154</v>
      </c>
      <c r="C148" s="7" t="s">
        <v>10</v>
      </c>
      <c r="D148" s="7" t="e">
        <f>VLOOKUP($C148,Genders!$A:$C,2,FALSE)</f>
        <v>#N/A</v>
      </c>
      <c r="E148" s="9" t="str">
        <f t="shared" si="2"/>
        <v>INSERT INTO bi4all.dim_names (id_name_pk, name, id_gender_fk) VALUES (148, 'Frankin', 'M');</v>
      </c>
    </row>
    <row r="149" spans="1:5" x14ac:dyDescent="0.2">
      <c r="A149" s="7">
        <f>ROW()</f>
        <v>149</v>
      </c>
      <c r="B149" s="7" t="s">
        <v>155</v>
      </c>
      <c r="C149" s="7" t="s">
        <v>10</v>
      </c>
      <c r="D149" s="7" t="e">
        <f>VLOOKUP($C149,Genders!$A:$C,2,FALSE)</f>
        <v>#N/A</v>
      </c>
      <c r="E149" s="9" t="str">
        <f t="shared" si="2"/>
        <v>INSERT INTO bi4all.dim_names (id_name_pk, name, id_gender_fk) VALUES (149, 'Gabriel', 'M');</v>
      </c>
    </row>
    <row r="150" spans="1:5" x14ac:dyDescent="0.2">
      <c r="A150" s="7">
        <f>ROW()</f>
        <v>150</v>
      </c>
      <c r="B150" s="7" t="s">
        <v>156</v>
      </c>
      <c r="C150" s="7" t="s">
        <v>12</v>
      </c>
      <c r="D150" s="7" t="e">
        <f>VLOOKUP($C150,Genders!$A:$C,2,FALSE)</f>
        <v>#N/A</v>
      </c>
      <c r="E150" s="9" t="str">
        <f t="shared" si="2"/>
        <v>INSERT INTO bi4all.dim_names (id_name_pk, name, id_gender_fk) VALUES (150, 'Gabriela', 'F');</v>
      </c>
    </row>
    <row r="151" spans="1:5" x14ac:dyDescent="0.2">
      <c r="A151" s="7">
        <f>ROW()</f>
        <v>151</v>
      </c>
      <c r="B151" s="7" t="s">
        <v>157</v>
      </c>
      <c r="C151" s="7" t="s">
        <v>12</v>
      </c>
      <c r="D151" s="7" t="e">
        <f>VLOOKUP($C151,Genders!$A:$C,2,FALSE)</f>
        <v>#N/A</v>
      </c>
      <c r="E151" s="9" t="str">
        <f t="shared" si="2"/>
        <v>INSERT INTO bi4all.dim_names (id_name_pk, name, id_gender_fk) VALUES (151, 'Gabrielly', 'F');</v>
      </c>
    </row>
    <row r="152" spans="1:5" x14ac:dyDescent="0.2">
      <c r="A152" s="7">
        <f>ROW()</f>
        <v>152</v>
      </c>
      <c r="B152" s="7" t="s">
        <v>158</v>
      </c>
      <c r="C152" s="7" t="s">
        <v>10</v>
      </c>
      <c r="D152" s="7" t="e">
        <f>VLOOKUP($C152,Genders!$A:$C,2,FALSE)</f>
        <v>#N/A</v>
      </c>
      <c r="E152" s="9" t="str">
        <f t="shared" si="2"/>
        <v>INSERT INTO bi4all.dim_names (id_name_pk, name, id_gender_fk) VALUES (152, 'Gael', 'M');</v>
      </c>
    </row>
    <row r="153" spans="1:5" x14ac:dyDescent="0.2">
      <c r="A153" s="7">
        <f>ROW()</f>
        <v>153</v>
      </c>
      <c r="B153" s="7" t="s">
        <v>159</v>
      </c>
      <c r="C153" s="7" t="s">
        <v>12</v>
      </c>
      <c r="D153" s="7" t="e">
        <f>VLOOKUP($C153,Genders!$A:$C,2,FALSE)</f>
        <v>#N/A</v>
      </c>
      <c r="E153" s="9" t="str">
        <f t="shared" si="2"/>
        <v>INSERT INTO bi4all.dim_names (id_name_pk, name, id_gender_fk) VALUES (153, 'Giovana', 'F');</v>
      </c>
    </row>
    <row r="154" spans="1:5" x14ac:dyDescent="0.2">
      <c r="A154" s="7">
        <f>ROW()</f>
        <v>154</v>
      </c>
      <c r="B154" s="7" t="s">
        <v>160</v>
      </c>
      <c r="C154" s="7" t="s">
        <v>12</v>
      </c>
      <c r="D154" s="7" t="e">
        <f>VLOOKUP($C154,Genders!$A:$C,2,FALSE)</f>
        <v>#N/A</v>
      </c>
      <c r="E154" s="9" t="str">
        <f t="shared" si="2"/>
        <v>INSERT INTO bi4all.dim_names (id_name_pk, name, id_gender_fk) VALUES (154, 'Giovanna', 'F');</v>
      </c>
    </row>
    <row r="155" spans="1:5" x14ac:dyDescent="0.2">
      <c r="A155" s="7">
        <f>ROW()</f>
        <v>155</v>
      </c>
      <c r="B155" s="7" t="s">
        <v>161</v>
      </c>
      <c r="C155" s="7" t="s">
        <v>12</v>
      </c>
      <c r="D155" s="7" t="e">
        <f>VLOOKUP($C155,Genders!$A:$C,2,FALSE)</f>
        <v>#N/A</v>
      </c>
      <c r="E155" s="9" t="str">
        <f t="shared" si="2"/>
        <v>INSERT INTO bi4all.dim_names (id_name_pk, name, id_gender_fk) VALUES (155, 'Gloria', 'F');</v>
      </c>
    </row>
    <row r="156" spans="1:5" x14ac:dyDescent="0.2">
      <c r="A156" s="7">
        <f>ROW()</f>
        <v>156</v>
      </c>
      <c r="B156" s="7" t="s">
        <v>162</v>
      </c>
      <c r="C156" s="7" t="s">
        <v>12</v>
      </c>
      <c r="D156" s="7" t="e">
        <f>VLOOKUP($C156,Genders!$A:$C,2,FALSE)</f>
        <v>#N/A</v>
      </c>
      <c r="E156" s="9" t="str">
        <f t="shared" si="2"/>
        <v>INSERT INTO bi4all.dim_names (id_name_pk, name, id_gender_fk) VALUES (156, 'Glória Maria', 'F');</v>
      </c>
    </row>
    <row r="157" spans="1:5" x14ac:dyDescent="0.2">
      <c r="A157" s="7">
        <f>ROW()</f>
        <v>157</v>
      </c>
      <c r="B157" s="7" t="s">
        <v>163</v>
      </c>
      <c r="C157" s="7" t="s">
        <v>10</v>
      </c>
      <c r="D157" s="7" t="e">
        <f>VLOOKUP($C157,Genders!$A:$C,2,FALSE)</f>
        <v>#N/A</v>
      </c>
      <c r="E157" s="9" t="str">
        <f t="shared" si="2"/>
        <v>INSERT INTO bi4all.dim_names (id_name_pk, name, id_gender_fk) VALUES (157, 'Guilherme', 'M');</v>
      </c>
    </row>
    <row r="158" spans="1:5" x14ac:dyDescent="0.2">
      <c r="A158" s="7">
        <f>ROW()</f>
        <v>158</v>
      </c>
      <c r="B158" s="7" t="s">
        <v>164</v>
      </c>
      <c r="C158" s="7" t="s">
        <v>10</v>
      </c>
      <c r="D158" s="7" t="e">
        <f>VLOOKUP($C158,Genders!$A:$C,2,FALSE)</f>
        <v>#N/A</v>
      </c>
      <c r="E158" s="9" t="str">
        <f t="shared" si="2"/>
        <v>INSERT INTO bi4all.dim_names (id_name_pk, name, id_gender_fk) VALUES (158, 'Guilherme Augusto', 'M');</v>
      </c>
    </row>
    <row r="159" spans="1:5" x14ac:dyDescent="0.2">
      <c r="A159" s="7">
        <f>ROW()</f>
        <v>159</v>
      </c>
      <c r="B159" s="7" t="s">
        <v>165</v>
      </c>
      <c r="C159" s="7" t="s">
        <v>10</v>
      </c>
      <c r="D159" s="7" t="e">
        <f>VLOOKUP($C159,Genders!$A:$C,2,FALSE)</f>
        <v>#N/A</v>
      </c>
      <c r="E159" s="9" t="str">
        <f t="shared" si="2"/>
        <v>INSERT INTO bi4all.dim_names (id_name_pk, name, id_gender_fk) VALUES (159, 'Gustavo', 'M');</v>
      </c>
    </row>
    <row r="160" spans="1:5" x14ac:dyDescent="0.2">
      <c r="A160" s="7">
        <f>ROW()</f>
        <v>160</v>
      </c>
      <c r="B160" s="7" t="s">
        <v>166</v>
      </c>
      <c r="C160" s="7" t="s">
        <v>10</v>
      </c>
      <c r="D160" s="7" t="e">
        <f>VLOOKUP($C160,Genders!$A:$C,2,FALSE)</f>
        <v>#N/A</v>
      </c>
      <c r="E160" s="9" t="str">
        <f t="shared" si="2"/>
        <v>INSERT INTO bi4all.dim_names (id_name_pk, name, id_gender_fk) VALUES (160, 'Hector', 'M');</v>
      </c>
    </row>
    <row r="161" spans="1:5" x14ac:dyDescent="0.2">
      <c r="A161" s="7">
        <f>ROW()</f>
        <v>161</v>
      </c>
      <c r="B161" s="7" t="s">
        <v>167</v>
      </c>
      <c r="C161" s="7" t="s">
        <v>10</v>
      </c>
      <c r="D161" s="7" t="e">
        <f>VLOOKUP($C161,Genders!$A:$C,2,FALSE)</f>
        <v>#N/A</v>
      </c>
      <c r="E161" s="9" t="str">
        <f t="shared" si="2"/>
        <v>INSERT INTO bi4all.dim_names (id_name_pk, name, id_gender_fk) VALUES (161, 'Heitor', 'M');</v>
      </c>
    </row>
    <row r="162" spans="1:5" x14ac:dyDescent="0.2">
      <c r="A162" s="7">
        <f>ROW()</f>
        <v>162</v>
      </c>
      <c r="B162" s="7" t="s">
        <v>168</v>
      </c>
      <c r="C162" s="7" t="s">
        <v>12</v>
      </c>
      <c r="D162" s="7" t="e">
        <f>VLOOKUP($C162,Genders!$A:$C,2,FALSE)</f>
        <v>#N/A</v>
      </c>
      <c r="E162" s="9" t="str">
        <f t="shared" si="2"/>
        <v>INSERT INTO bi4all.dim_names (id_name_pk, name, id_gender_fk) VALUES (162, 'Helena', 'F');</v>
      </c>
    </row>
    <row r="163" spans="1:5" x14ac:dyDescent="0.2">
      <c r="A163" s="7">
        <f>ROW()</f>
        <v>163</v>
      </c>
      <c r="B163" s="7" t="s">
        <v>169</v>
      </c>
      <c r="C163" s="7" t="s">
        <v>12</v>
      </c>
      <c r="D163" s="7" t="e">
        <f>VLOOKUP($C163,Genders!$A:$C,2,FALSE)</f>
        <v>#N/A</v>
      </c>
      <c r="E163" s="9" t="str">
        <f t="shared" si="2"/>
        <v>INSERT INTO bi4all.dim_names (id_name_pk, name, id_gender_fk) VALUES (163, 'Heloísa', 'F');</v>
      </c>
    </row>
    <row r="164" spans="1:5" x14ac:dyDescent="0.2">
      <c r="A164" s="7">
        <f>ROW()</f>
        <v>164</v>
      </c>
      <c r="B164" s="7" t="s">
        <v>170</v>
      </c>
      <c r="C164" s="7" t="s">
        <v>12</v>
      </c>
      <c r="D164" s="7" t="e">
        <f>VLOOKUP($C164,Genders!$A:$C,2,FALSE)</f>
        <v>#N/A</v>
      </c>
      <c r="E164" s="9" t="str">
        <f t="shared" si="2"/>
        <v>INSERT INTO bi4all.dim_names (id_name_pk, name, id_gender_fk) VALUES (164, 'Heloísa Helena', 'F');</v>
      </c>
    </row>
    <row r="165" spans="1:5" x14ac:dyDescent="0.2">
      <c r="A165" s="7">
        <f>ROW()</f>
        <v>165</v>
      </c>
      <c r="B165" s="7" t="s">
        <v>171</v>
      </c>
      <c r="C165" s="7" t="s">
        <v>12</v>
      </c>
      <c r="D165" s="7" t="e">
        <f>VLOOKUP($C165,Genders!$A:$C,2,FALSE)</f>
        <v>#N/A</v>
      </c>
      <c r="E165" s="9" t="str">
        <f t="shared" si="2"/>
        <v>INSERT INTO bi4all.dim_names (id_name_pk, name, id_gender_fk) VALUES (165, 'Heloise', 'F');</v>
      </c>
    </row>
    <row r="166" spans="1:5" x14ac:dyDescent="0.2">
      <c r="A166" s="7">
        <f>ROW()</f>
        <v>166</v>
      </c>
      <c r="B166" s="7" t="s">
        <v>172</v>
      </c>
      <c r="C166" s="7" t="s">
        <v>10</v>
      </c>
      <c r="D166" s="7" t="e">
        <f>VLOOKUP($C166,Genders!$A:$C,2,FALSE)</f>
        <v>#N/A</v>
      </c>
      <c r="E166" s="9" t="str">
        <f t="shared" si="2"/>
        <v>INSERT INTO bi4all.dim_names (id_name_pk, name, id_gender_fk) VALUES (166, 'Henrico', 'M');</v>
      </c>
    </row>
    <row r="167" spans="1:5" x14ac:dyDescent="0.2">
      <c r="A167" s="7">
        <f>ROW()</f>
        <v>167</v>
      </c>
      <c r="B167" s="7" t="s">
        <v>173</v>
      </c>
      <c r="C167" s="7" t="s">
        <v>10</v>
      </c>
      <c r="D167" s="7" t="e">
        <f>VLOOKUP($C167,Genders!$A:$C,2,FALSE)</f>
        <v>#N/A</v>
      </c>
      <c r="E167" s="9" t="str">
        <f t="shared" si="2"/>
        <v>INSERT INTO bi4all.dim_names (id_name_pk, name, id_gender_fk) VALUES (167, 'Henrique', 'M');</v>
      </c>
    </row>
    <row r="168" spans="1:5" x14ac:dyDescent="0.2">
      <c r="A168" s="7">
        <f>ROW()</f>
        <v>168</v>
      </c>
      <c r="B168" s="7" t="s">
        <v>174</v>
      </c>
      <c r="C168" s="7" t="s">
        <v>10</v>
      </c>
      <c r="D168" s="7" t="e">
        <f>VLOOKUP($C168,Genders!$A:$C,2,FALSE)</f>
        <v>#N/A</v>
      </c>
      <c r="E168" s="9" t="str">
        <f t="shared" si="2"/>
        <v>INSERT INTO bi4all.dim_names (id_name_pk, name, id_gender_fk) VALUES (168, 'Henry', 'M');</v>
      </c>
    </row>
    <row r="169" spans="1:5" x14ac:dyDescent="0.2">
      <c r="A169" s="7">
        <f>ROW()</f>
        <v>169</v>
      </c>
      <c r="B169" s="7" t="s">
        <v>175</v>
      </c>
      <c r="C169" s="7" t="s">
        <v>10</v>
      </c>
      <c r="D169" s="7" t="e">
        <f>VLOOKUP($C169,Genders!$A:$C,2,FALSE)</f>
        <v>#N/A</v>
      </c>
      <c r="E169" s="9" t="str">
        <f t="shared" si="2"/>
        <v>INSERT INTO bi4all.dim_names (id_name_pk, name, id_gender_fk) VALUES (169, 'Ian', 'M');</v>
      </c>
    </row>
    <row r="170" spans="1:5" x14ac:dyDescent="0.2">
      <c r="A170" s="7">
        <f>ROW()</f>
        <v>170</v>
      </c>
      <c r="B170" s="7" t="s">
        <v>176</v>
      </c>
      <c r="C170" s="7" t="s">
        <v>12</v>
      </c>
      <c r="D170" s="7" t="e">
        <f>VLOOKUP($C170,Genders!$A:$C,2,FALSE)</f>
        <v>#N/A</v>
      </c>
      <c r="E170" s="9" t="str">
        <f t="shared" si="2"/>
        <v>INSERT INTO bi4all.dim_names (id_name_pk, name, id_gender_fk) VALUES (170, 'Iara', 'F');</v>
      </c>
    </row>
    <row r="171" spans="1:5" x14ac:dyDescent="0.2">
      <c r="A171" s="7">
        <f>ROW()</f>
        <v>171</v>
      </c>
      <c r="B171" s="7" t="s">
        <v>177</v>
      </c>
      <c r="C171" s="7" t="s">
        <v>12</v>
      </c>
      <c r="D171" s="7" t="e">
        <f>VLOOKUP($C171,Genders!$A:$C,2,FALSE)</f>
        <v>#N/A</v>
      </c>
      <c r="E171" s="9" t="str">
        <f t="shared" si="2"/>
        <v>INSERT INTO bi4all.dim_names (id_name_pk, name, id_gender_fk) VALUES (171, 'Íris', 'F');</v>
      </c>
    </row>
    <row r="172" spans="1:5" x14ac:dyDescent="0.2">
      <c r="A172" s="7">
        <f>ROW()</f>
        <v>172</v>
      </c>
      <c r="B172" s="7" t="s">
        <v>178</v>
      </c>
      <c r="C172" s="7" t="s">
        <v>12</v>
      </c>
      <c r="D172" s="7" t="e">
        <f>VLOOKUP($C172,Genders!$A:$C,2,FALSE)</f>
        <v>#N/A</v>
      </c>
      <c r="E172" s="9" t="str">
        <f t="shared" si="2"/>
        <v>INSERT INTO bi4all.dim_names (id_name_pk, name, id_gender_fk) VALUES (172, 'Isa', 'F');</v>
      </c>
    </row>
    <row r="173" spans="1:5" x14ac:dyDescent="0.2">
      <c r="A173" s="7">
        <f>ROW()</f>
        <v>173</v>
      </c>
      <c r="B173" s="7" t="s">
        <v>179</v>
      </c>
      <c r="C173" s="7" t="s">
        <v>10</v>
      </c>
      <c r="D173" s="7" t="e">
        <f>VLOOKUP($C173,Genders!$A:$C,2,FALSE)</f>
        <v>#N/A</v>
      </c>
      <c r="E173" s="9" t="str">
        <f t="shared" si="2"/>
        <v>INSERT INTO bi4all.dim_names (id_name_pk, name, id_gender_fk) VALUES (173, 'Isaac', 'M');</v>
      </c>
    </row>
    <row r="174" spans="1:5" x14ac:dyDescent="0.2">
      <c r="A174" s="7">
        <f>ROW()</f>
        <v>174</v>
      </c>
      <c r="B174" s="7" t="s">
        <v>180</v>
      </c>
      <c r="C174" s="7" t="s">
        <v>12</v>
      </c>
      <c r="D174" s="7" t="e">
        <f>VLOOKUP($C174,Genders!$A:$C,2,FALSE)</f>
        <v>#N/A</v>
      </c>
      <c r="E174" s="9" t="str">
        <f t="shared" si="2"/>
        <v>INSERT INTO bi4all.dim_names (id_name_pk, name, id_gender_fk) VALUES (174, 'Isabel', 'F');</v>
      </c>
    </row>
    <row r="175" spans="1:5" x14ac:dyDescent="0.2">
      <c r="A175" s="7">
        <f>ROW()</f>
        <v>175</v>
      </c>
      <c r="B175" s="7" t="s">
        <v>181</v>
      </c>
      <c r="C175" s="7" t="s">
        <v>12</v>
      </c>
      <c r="D175" s="7" t="e">
        <f>VLOOKUP($C175,Genders!$A:$C,2,FALSE)</f>
        <v>#N/A</v>
      </c>
      <c r="E175" s="9" t="str">
        <f t="shared" si="2"/>
        <v>INSERT INTO bi4all.dim_names (id_name_pk, name, id_gender_fk) VALUES (175, 'Isabella', 'F');</v>
      </c>
    </row>
    <row r="176" spans="1:5" x14ac:dyDescent="0.2">
      <c r="A176" s="7">
        <f>ROW()</f>
        <v>176</v>
      </c>
      <c r="B176" s="7" t="s">
        <v>182</v>
      </c>
      <c r="C176" s="7" t="s">
        <v>12</v>
      </c>
      <c r="D176" s="7" t="e">
        <f>VLOOKUP($C176,Genders!$A:$C,2,FALSE)</f>
        <v>#N/A</v>
      </c>
      <c r="E176" s="9" t="str">
        <f t="shared" si="2"/>
        <v>INSERT INTO bi4all.dim_names (id_name_pk, name, id_gender_fk) VALUES (176, 'Isabelle', 'F');</v>
      </c>
    </row>
    <row r="177" spans="1:5" x14ac:dyDescent="0.2">
      <c r="A177" s="7">
        <f>ROW()</f>
        <v>177</v>
      </c>
      <c r="B177" s="7" t="s">
        <v>183</v>
      </c>
      <c r="C177" s="7" t="s">
        <v>12</v>
      </c>
      <c r="D177" s="7" t="e">
        <f>VLOOKUP($C177,Genders!$A:$C,2,FALSE)</f>
        <v>#N/A</v>
      </c>
      <c r="E177" s="9" t="str">
        <f t="shared" si="2"/>
        <v>INSERT INTO bi4all.dim_names (id_name_pk, name, id_gender_fk) VALUES (177, 'Isabelly', 'F');</v>
      </c>
    </row>
    <row r="178" spans="1:5" x14ac:dyDescent="0.2">
      <c r="A178" s="7">
        <f>ROW()</f>
        <v>178</v>
      </c>
      <c r="B178" s="7" t="s">
        <v>184</v>
      </c>
      <c r="C178" s="7" t="s">
        <v>12</v>
      </c>
      <c r="D178" s="7" t="e">
        <f>VLOOKUP($C178,Genders!$A:$C,2,FALSE)</f>
        <v>#N/A</v>
      </c>
      <c r="E178" s="9" t="str">
        <f t="shared" si="2"/>
        <v>INSERT INTO bi4all.dim_names (id_name_pk, name, id_gender_fk) VALUES (178, 'Isabely', 'F');</v>
      </c>
    </row>
    <row r="179" spans="1:5" x14ac:dyDescent="0.2">
      <c r="A179" s="7">
        <f>ROW()</f>
        <v>179</v>
      </c>
      <c r="B179" s="7" t="s">
        <v>185</v>
      </c>
      <c r="C179" s="7" t="s">
        <v>12</v>
      </c>
      <c r="D179" s="7" t="e">
        <f>VLOOKUP($C179,Genders!$A:$C,2,FALSE)</f>
        <v>#N/A</v>
      </c>
      <c r="E179" s="9" t="str">
        <f t="shared" si="2"/>
        <v>INSERT INTO bi4all.dim_names (id_name_pk, name, id_gender_fk) VALUES (179, 'Isadora', 'F');</v>
      </c>
    </row>
    <row r="180" spans="1:5" x14ac:dyDescent="0.2">
      <c r="A180" s="7">
        <f>ROW()</f>
        <v>180</v>
      </c>
      <c r="B180" s="7" t="s">
        <v>186</v>
      </c>
      <c r="C180" s="7" t="s">
        <v>12</v>
      </c>
      <c r="D180" s="7" t="e">
        <f>VLOOKUP($C180,Genders!$A:$C,2,FALSE)</f>
        <v>#N/A</v>
      </c>
      <c r="E180" s="9" t="str">
        <f t="shared" si="2"/>
        <v>INSERT INTO bi4all.dim_names (id_name_pk, name, id_gender_fk) VALUES (180, 'Isis', 'F');</v>
      </c>
    </row>
    <row r="181" spans="1:5" x14ac:dyDescent="0.2">
      <c r="A181" s="7">
        <f>ROW()</f>
        <v>181</v>
      </c>
      <c r="B181" s="7" t="s">
        <v>187</v>
      </c>
      <c r="C181" s="7" t="s">
        <v>12</v>
      </c>
      <c r="D181" s="7" t="e">
        <f>VLOOKUP($C181,Genders!$A:$C,2,FALSE)</f>
        <v>#N/A</v>
      </c>
      <c r="E181" s="9" t="str">
        <f t="shared" si="2"/>
        <v>INSERT INTO bi4all.dim_names (id_name_pk, name, id_gender_fk) VALUES (181, 'Isys', 'F');</v>
      </c>
    </row>
    <row r="182" spans="1:5" x14ac:dyDescent="0.2">
      <c r="A182" s="7">
        <f>ROW()</f>
        <v>182</v>
      </c>
      <c r="B182" s="7" t="s">
        <v>188</v>
      </c>
      <c r="C182" s="7" t="s">
        <v>12</v>
      </c>
      <c r="D182" s="7" t="e">
        <f>VLOOKUP($C182,Genders!$A:$C,2,FALSE)</f>
        <v>#N/A</v>
      </c>
      <c r="E182" s="9" t="str">
        <f t="shared" si="2"/>
        <v>INSERT INTO bi4all.dim_names (id_name_pk, name, id_gender_fk) VALUES (182, 'Joana', 'F');</v>
      </c>
    </row>
    <row r="183" spans="1:5" x14ac:dyDescent="0.2">
      <c r="A183" s="7">
        <f>ROW()</f>
        <v>183</v>
      </c>
      <c r="B183" s="7" t="s">
        <v>189</v>
      </c>
      <c r="C183" s="7" t="s">
        <v>12</v>
      </c>
      <c r="D183" s="7" t="e">
        <f>VLOOKUP($C183,Genders!$A:$C,2,FALSE)</f>
        <v>#N/A</v>
      </c>
      <c r="E183" s="9" t="str">
        <f t="shared" si="2"/>
        <v>INSERT INTO bi4all.dim_names (id_name_pk, name, id_gender_fk) VALUES (183, 'Joanah', 'F');</v>
      </c>
    </row>
    <row r="184" spans="1:5" x14ac:dyDescent="0.2">
      <c r="A184" s="7">
        <f>ROW()</f>
        <v>184</v>
      </c>
      <c r="B184" s="7" t="s">
        <v>190</v>
      </c>
      <c r="C184" s="7" t="s">
        <v>12</v>
      </c>
      <c r="D184" s="7" t="e">
        <f>VLOOKUP($C184,Genders!$A:$C,2,FALSE)</f>
        <v>#N/A</v>
      </c>
      <c r="E184" s="9" t="str">
        <f t="shared" si="2"/>
        <v>INSERT INTO bi4all.dim_names (id_name_pk, name, id_gender_fk) VALUES (184, 'Joanna', 'F');</v>
      </c>
    </row>
    <row r="185" spans="1:5" x14ac:dyDescent="0.2">
      <c r="A185" s="7">
        <f>ROW()</f>
        <v>185</v>
      </c>
      <c r="B185" s="7" t="s">
        <v>191</v>
      </c>
      <c r="C185" s="7" t="s">
        <v>10</v>
      </c>
      <c r="D185" s="7" t="e">
        <f>VLOOKUP($C185,Genders!$A:$C,2,FALSE)</f>
        <v>#N/A</v>
      </c>
      <c r="E185" s="9" t="str">
        <f t="shared" si="2"/>
        <v>INSERT INTO bi4all.dim_names (id_name_pk, name, id_gender_fk) VALUES (185, 'João', 'M');</v>
      </c>
    </row>
    <row r="186" spans="1:5" x14ac:dyDescent="0.2">
      <c r="A186" s="7">
        <f>ROW()</f>
        <v>186</v>
      </c>
      <c r="B186" s="7" t="s">
        <v>192</v>
      </c>
      <c r="C186" s="7" t="s">
        <v>10</v>
      </c>
      <c r="D186" s="7" t="e">
        <f>VLOOKUP($C186,Genders!$A:$C,2,FALSE)</f>
        <v>#N/A</v>
      </c>
      <c r="E186" s="9" t="str">
        <f t="shared" si="2"/>
        <v>INSERT INTO bi4all.dim_names (id_name_pk, name, id_gender_fk) VALUES (186, 'João Gabriel', 'M');</v>
      </c>
    </row>
    <row r="187" spans="1:5" x14ac:dyDescent="0.2">
      <c r="A187" s="7">
        <f>ROW()</f>
        <v>187</v>
      </c>
      <c r="B187" s="7" t="s">
        <v>193</v>
      </c>
      <c r="C187" s="7" t="s">
        <v>10</v>
      </c>
      <c r="D187" s="7" t="e">
        <f>VLOOKUP($C187,Genders!$A:$C,2,FALSE)</f>
        <v>#N/A</v>
      </c>
      <c r="E187" s="9" t="str">
        <f t="shared" si="2"/>
        <v>INSERT INTO bi4all.dim_names (id_name_pk, name, id_gender_fk) VALUES (187, 'João Guilherme', 'M');</v>
      </c>
    </row>
    <row r="188" spans="1:5" x14ac:dyDescent="0.2">
      <c r="A188" s="7">
        <f>ROW()</f>
        <v>188</v>
      </c>
      <c r="B188" s="7" t="s">
        <v>194</v>
      </c>
      <c r="C188" s="7" t="s">
        <v>10</v>
      </c>
      <c r="D188" s="7" t="e">
        <f>VLOOKUP($C188,Genders!$A:$C,2,FALSE)</f>
        <v>#N/A</v>
      </c>
      <c r="E188" s="9" t="str">
        <f t="shared" si="2"/>
        <v>INSERT INTO bi4all.dim_names (id_name_pk, name, id_gender_fk) VALUES (188, 'João Lucas', 'M');</v>
      </c>
    </row>
    <row r="189" spans="1:5" x14ac:dyDescent="0.2">
      <c r="A189" s="7">
        <f>ROW()</f>
        <v>189</v>
      </c>
      <c r="B189" s="7" t="s">
        <v>195</v>
      </c>
      <c r="C189" s="7" t="s">
        <v>10</v>
      </c>
      <c r="D189" s="7" t="e">
        <f>VLOOKUP($C189,Genders!$A:$C,2,FALSE)</f>
        <v>#N/A</v>
      </c>
      <c r="E189" s="9" t="str">
        <f t="shared" si="2"/>
        <v>INSERT INTO bi4all.dim_names (id_name_pk, name, id_gender_fk) VALUES (189, 'João Luccas', 'M');</v>
      </c>
    </row>
    <row r="190" spans="1:5" x14ac:dyDescent="0.2">
      <c r="A190" s="7">
        <f>ROW()</f>
        <v>190</v>
      </c>
      <c r="B190" s="7" t="s">
        <v>196</v>
      </c>
      <c r="C190" s="7" t="s">
        <v>10</v>
      </c>
      <c r="D190" s="7" t="e">
        <f>VLOOKUP($C190,Genders!$A:$C,2,FALSE)</f>
        <v>#N/A</v>
      </c>
      <c r="E190" s="9" t="str">
        <f t="shared" si="2"/>
        <v>INSERT INTO bi4all.dim_names (id_name_pk, name, id_gender_fk) VALUES (190, 'João Miguel', 'M');</v>
      </c>
    </row>
    <row r="191" spans="1:5" x14ac:dyDescent="0.2">
      <c r="A191" s="7">
        <f>ROW()</f>
        <v>191</v>
      </c>
      <c r="B191" s="7" t="s">
        <v>197</v>
      </c>
      <c r="C191" s="7" t="s">
        <v>10</v>
      </c>
      <c r="D191" s="7" t="e">
        <f>VLOOKUP($C191,Genders!$A:$C,2,FALSE)</f>
        <v>#N/A</v>
      </c>
      <c r="E191" s="9" t="str">
        <f t="shared" si="2"/>
        <v>INSERT INTO bi4all.dim_names (id_name_pk, name, id_gender_fk) VALUES (191, 'João Paulo', 'M');</v>
      </c>
    </row>
    <row r="192" spans="1:5" x14ac:dyDescent="0.2">
      <c r="A192" s="7">
        <f>ROW()</f>
        <v>192</v>
      </c>
      <c r="B192" s="7" t="s">
        <v>198</v>
      </c>
      <c r="C192" s="7" t="s">
        <v>10</v>
      </c>
      <c r="D192" s="7" t="e">
        <f>VLOOKUP($C192,Genders!$A:$C,2,FALSE)</f>
        <v>#N/A</v>
      </c>
      <c r="E192" s="9" t="str">
        <f t="shared" si="2"/>
        <v>INSERT INTO bi4all.dim_names (id_name_pk, name, id_gender_fk) VALUES (192, 'João Pedro', 'M');</v>
      </c>
    </row>
    <row r="193" spans="1:5" x14ac:dyDescent="0.2">
      <c r="A193" s="7">
        <f>ROW()</f>
        <v>193</v>
      </c>
      <c r="B193" s="7" t="s">
        <v>199</v>
      </c>
      <c r="C193" s="7" t="s">
        <v>10</v>
      </c>
      <c r="D193" s="7" t="e">
        <f>VLOOKUP($C193,Genders!$A:$C,2,FALSE)</f>
        <v>#N/A</v>
      </c>
      <c r="E193" s="9" t="str">
        <f t="shared" si="2"/>
        <v>INSERT INTO bi4all.dim_names (id_name_pk, name, id_gender_fk) VALUES (193, 'João Victor', 'M');</v>
      </c>
    </row>
    <row r="194" spans="1:5" x14ac:dyDescent="0.2">
      <c r="A194" s="7">
        <f>ROW()</f>
        <v>194</v>
      </c>
      <c r="B194" s="7" t="s">
        <v>200</v>
      </c>
      <c r="C194" s="7" t="s">
        <v>10</v>
      </c>
      <c r="D194" s="7" t="e">
        <f>VLOOKUP($C194,Genders!$A:$C,2,FALSE)</f>
        <v>#N/A</v>
      </c>
      <c r="E194" s="9" t="str">
        <f t="shared" si="2"/>
        <v>INSERT INTO bi4all.dim_names (id_name_pk, name, id_gender_fk) VALUES (194, 'João Vitor', 'M');</v>
      </c>
    </row>
    <row r="195" spans="1:5" x14ac:dyDescent="0.2">
      <c r="A195" s="7">
        <f>ROW()</f>
        <v>195</v>
      </c>
      <c r="B195" s="7" t="s">
        <v>201</v>
      </c>
      <c r="C195" s="7" t="s">
        <v>10</v>
      </c>
      <c r="D195" s="7" t="e">
        <f>VLOOKUP($C195,Genders!$A:$C,2,FALSE)</f>
        <v>#N/A</v>
      </c>
      <c r="E195" s="9" t="str">
        <f t="shared" si="2"/>
        <v>INSERT INTO bi4all.dim_names (id_name_pk, name, id_gender_fk) VALUES (195, 'Joaquim', 'M');</v>
      </c>
    </row>
    <row r="196" spans="1:5" x14ac:dyDescent="0.2">
      <c r="A196" s="7">
        <f>ROW()</f>
        <v>196</v>
      </c>
      <c r="B196" s="7" t="s">
        <v>202</v>
      </c>
      <c r="C196" s="7" t="s">
        <v>10</v>
      </c>
      <c r="D196" s="7" t="e">
        <f>VLOOKUP($C196,Genders!$A:$C,2,FALSE)</f>
        <v>#N/A</v>
      </c>
      <c r="E196" s="9" t="str">
        <f t="shared" si="2"/>
        <v>INSERT INTO bi4all.dim_names (id_name_pk, name, id_gender_fk) VALUES (196, 'Jonathan', 'M');</v>
      </c>
    </row>
    <row r="197" spans="1:5" x14ac:dyDescent="0.2">
      <c r="A197" s="7">
        <f>ROW()</f>
        <v>197</v>
      </c>
      <c r="B197" s="7" t="s">
        <v>203</v>
      </c>
      <c r="C197" s="7" t="s">
        <v>10</v>
      </c>
      <c r="D197" s="7" t="e">
        <f>VLOOKUP($C197,Genders!$A:$C,2,FALSE)</f>
        <v>#N/A</v>
      </c>
      <c r="E197" s="9" t="str">
        <f t="shared" si="2"/>
        <v>INSERT INTO bi4all.dim_names (id_name_pk, name, id_gender_fk) VALUES (197, 'José', 'M');</v>
      </c>
    </row>
    <row r="198" spans="1:5" x14ac:dyDescent="0.2">
      <c r="A198" s="7">
        <f>ROW()</f>
        <v>198</v>
      </c>
      <c r="B198" s="7" t="s">
        <v>204</v>
      </c>
      <c r="C198" s="7" t="s">
        <v>10</v>
      </c>
      <c r="D198" s="7" t="e">
        <f>VLOOKUP($C198,Genders!$A:$C,2,FALSE)</f>
        <v>#N/A</v>
      </c>
      <c r="E198" s="9" t="str">
        <f t="shared" ref="E198:E261" si="3">"INSERT INTO " &amp; $B$1 &amp; "." &amp; $B$2 &amp; " (" &amp; $A$4 &amp; ", " &amp;$B$4 &amp; ", " &amp; $C$4 &amp;  ") VALUES (" &amp; $A198 &amp; ", '" &amp; $B198 &amp; "', '" &amp; $C198 &amp; "');"</f>
        <v>INSERT INTO bi4all.dim_names (id_name_pk, name, id_gender_fk) VALUES (198, 'José Emanuel', 'M');</v>
      </c>
    </row>
    <row r="199" spans="1:5" x14ac:dyDescent="0.2">
      <c r="A199" s="7">
        <f>ROW()</f>
        <v>199</v>
      </c>
      <c r="B199" s="7" t="s">
        <v>205</v>
      </c>
      <c r="C199" s="7" t="s">
        <v>10</v>
      </c>
      <c r="D199" s="7" t="e">
        <f>VLOOKUP($C199,Genders!$A:$C,2,FALSE)</f>
        <v>#N/A</v>
      </c>
      <c r="E199" s="9" t="str">
        <f t="shared" si="3"/>
        <v>INSERT INTO bi4all.dim_names (id_name_pk, name, id_gender_fk) VALUES (199, 'José Francisco', 'M');</v>
      </c>
    </row>
    <row r="200" spans="1:5" x14ac:dyDescent="0.2">
      <c r="A200" s="7">
        <f>ROW()</f>
        <v>200</v>
      </c>
      <c r="B200" s="7" t="s">
        <v>206</v>
      </c>
      <c r="C200" s="7" t="s">
        <v>10</v>
      </c>
      <c r="D200" s="7" t="e">
        <f>VLOOKUP($C200,Genders!$A:$C,2,FALSE)</f>
        <v>#N/A</v>
      </c>
      <c r="E200" s="9" t="str">
        <f t="shared" si="3"/>
        <v>INSERT INTO bi4all.dim_names (id_name_pk, name, id_gender_fk) VALUES (200, 'José Heleno', 'M');</v>
      </c>
    </row>
    <row r="201" spans="1:5" x14ac:dyDescent="0.2">
      <c r="A201" s="7">
        <f>ROW()</f>
        <v>201</v>
      </c>
      <c r="B201" s="7" t="s">
        <v>207</v>
      </c>
      <c r="C201" s="7" t="s">
        <v>12</v>
      </c>
      <c r="D201" s="7" t="e">
        <f>VLOOKUP($C201,Genders!$A:$C,2,FALSE)</f>
        <v>#N/A</v>
      </c>
      <c r="E201" s="9" t="str">
        <f t="shared" si="3"/>
        <v>INSERT INTO bi4all.dim_names (id_name_pk, name, id_gender_fk) VALUES (201, 'Júlia', 'F');</v>
      </c>
    </row>
    <row r="202" spans="1:5" x14ac:dyDescent="0.2">
      <c r="A202" s="7">
        <f>ROW()</f>
        <v>202</v>
      </c>
      <c r="B202" s="7" t="s">
        <v>208</v>
      </c>
      <c r="C202" s="7" t="s">
        <v>12</v>
      </c>
      <c r="D202" s="7" t="e">
        <f>VLOOKUP($C202,Genders!$A:$C,2,FALSE)</f>
        <v>#N/A</v>
      </c>
      <c r="E202" s="9" t="str">
        <f t="shared" si="3"/>
        <v>INSERT INTO bi4all.dim_names (id_name_pk, name, id_gender_fk) VALUES (202, 'Júlia Clara', 'F');</v>
      </c>
    </row>
    <row r="203" spans="1:5" x14ac:dyDescent="0.2">
      <c r="A203" s="7">
        <f>ROW()</f>
        <v>203</v>
      </c>
      <c r="B203" s="7" t="s">
        <v>209</v>
      </c>
      <c r="C203" s="7" t="s">
        <v>12</v>
      </c>
      <c r="D203" s="7" t="e">
        <f>VLOOKUP($C203,Genders!$A:$C,2,FALSE)</f>
        <v>#N/A</v>
      </c>
      <c r="E203" s="9" t="str">
        <f t="shared" si="3"/>
        <v>INSERT INTO bi4all.dim_names (id_name_pk, name, id_gender_fk) VALUES (203, 'Juliana', 'F');</v>
      </c>
    </row>
    <row r="204" spans="1:5" x14ac:dyDescent="0.2">
      <c r="A204" s="7">
        <f>ROW()</f>
        <v>204</v>
      </c>
      <c r="B204" s="7" t="s">
        <v>210</v>
      </c>
      <c r="C204" s="7" t="s">
        <v>10</v>
      </c>
      <c r="D204" s="7" t="e">
        <f>VLOOKUP($C204,Genders!$A:$C,2,FALSE)</f>
        <v>#N/A</v>
      </c>
      <c r="E204" s="9" t="str">
        <f t="shared" si="3"/>
        <v>INSERT INTO bi4all.dim_names (id_name_pk, name, id_gender_fk) VALUES (204, 'Júlio', 'M');</v>
      </c>
    </row>
    <row r="205" spans="1:5" x14ac:dyDescent="0.2">
      <c r="A205" s="7">
        <f>ROW()</f>
        <v>205</v>
      </c>
      <c r="B205" s="7" t="s">
        <v>211</v>
      </c>
      <c r="C205" s="7" t="s">
        <v>10</v>
      </c>
      <c r="D205" s="7" t="e">
        <f>VLOOKUP($C205,Genders!$A:$C,2,FALSE)</f>
        <v>#N/A</v>
      </c>
      <c r="E205" s="9" t="str">
        <f t="shared" si="3"/>
        <v>INSERT INTO bi4all.dim_names (id_name_pk, name, id_gender_fk) VALUES (205, 'Kaique', 'M');</v>
      </c>
    </row>
    <row r="206" spans="1:5" x14ac:dyDescent="0.2">
      <c r="A206" s="7">
        <f>ROW()</f>
        <v>206</v>
      </c>
      <c r="B206" s="7" t="s">
        <v>212</v>
      </c>
      <c r="C206" s="7" t="s">
        <v>12</v>
      </c>
      <c r="D206" s="7" t="e">
        <f>VLOOKUP($C206,Genders!$A:$C,2,FALSE)</f>
        <v>#N/A</v>
      </c>
      <c r="E206" s="9" t="str">
        <f t="shared" si="3"/>
        <v>INSERT INTO bi4all.dim_names (id_name_pk, name, id_gender_fk) VALUES (206, 'Kamilla', 'F');</v>
      </c>
    </row>
    <row r="207" spans="1:5" x14ac:dyDescent="0.2">
      <c r="A207" s="7">
        <f>ROW()</f>
        <v>207</v>
      </c>
      <c r="B207" s="7" t="s">
        <v>213</v>
      </c>
      <c r="C207" s="7" t="s">
        <v>12</v>
      </c>
      <c r="D207" s="7" t="e">
        <f>VLOOKUP($C207,Genders!$A:$C,2,FALSE)</f>
        <v>#N/A</v>
      </c>
      <c r="E207" s="9" t="str">
        <f t="shared" si="3"/>
        <v>INSERT INTO bi4all.dim_names (id_name_pk, name, id_gender_fk) VALUES (207, 'Kamille', 'F');</v>
      </c>
    </row>
    <row r="208" spans="1:5" x14ac:dyDescent="0.2">
      <c r="A208" s="7">
        <f>ROW()</f>
        <v>208</v>
      </c>
      <c r="B208" s="7" t="s">
        <v>214</v>
      </c>
      <c r="C208" s="7" t="s">
        <v>12</v>
      </c>
      <c r="D208" s="7" t="e">
        <f>VLOOKUP($C208,Genders!$A:$C,2,FALSE)</f>
        <v>#N/A</v>
      </c>
      <c r="E208" s="9" t="str">
        <f t="shared" si="3"/>
        <v>INSERT INTO bi4all.dim_names (id_name_pk, name, id_gender_fk) VALUES (208, 'Katarina', 'F');</v>
      </c>
    </row>
    <row r="209" spans="1:5" x14ac:dyDescent="0.2">
      <c r="A209" s="7">
        <f>ROW()</f>
        <v>209</v>
      </c>
      <c r="B209" s="7" t="s">
        <v>215</v>
      </c>
      <c r="C209" s="7" t="s">
        <v>12</v>
      </c>
      <c r="D209" s="7" t="e">
        <f>VLOOKUP($C209,Genders!$A:$C,2,FALSE)</f>
        <v>#N/A</v>
      </c>
      <c r="E209" s="9" t="str">
        <f t="shared" si="3"/>
        <v>INSERT INTO bi4all.dim_names (id_name_pk, name, id_gender_fk) VALUES (209, 'Katerine', 'F');</v>
      </c>
    </row>
    <row r="210" spans="1:5" x14ac:dyDescent="0.2">
      <c r="A210" s="7">
        <f>ROW()</f>
        <v>210</v>
      </c>
      <c r="B210" s="7" t="s">
        <v>216</v>
      </c>
      <c r="C210" s="7" t="s">
        <v>10</v>
      </c>
      <c r="D210" s="7" t="e">
        <f>VLOOKUP($C210,Genders!$A:$C,2,FALSE)</f>
        <v>#N/A</v>
      </c>
      <c r="E210" s="9" t="str">
        <f t="shared" si="3"/>
        <v>INSERT INTO bi4all.dim_names (id_name_pk, name, id_gender_fk) VALUES (210, 'Kauã', 'M');</v>
      </c>
    </row>
    <row r="211" spans="1:5" x14ac:dyDescent="0.2">
      <c r="A211" s="7">
        <f>ROW()</f>
        <v>211</v>
      </c>
      <c r="B211" s="7" t="s">
        <v>217</v>
      </c>
      <c r="C211" s="7" t="s">
        <v>10</v>
      </c>
      <c r="D211" s="7" t="e">
        <f>VLOOKUP($C211,Genders!$A:$C,2,FALSE)</f>
        <v>#N/A</v>
      </c>
      <c r="E211" s="9" t="str">
        <f t="shared" si="3"/>
        <v>INSERT INTO bi4all.dim_names (id_name_pk, name, id_gender_fk) VALUES (211, 'Kauê', 'M');</v>
      </c>
    </row>
    <row r="212" spans="1:5" x14ac:dyDescent="0.2">
      <c r="A212" s="7">
        <f>ROW()</f>
        <v>212</v>
      </c>
      <c r="B212" s="7" t="s">
        <v>218</v>
      </c>
      <c r="C212" s="7" t="s">
        <v>12</v>
      </c>
      <c r="D212" s="7" t="e">
        <f>VLOOKUP($C212,Genders!$A:$C,2,FALSE)</f>
        <v>#N/A</v>
      </c>
      <c r="E212" s="9" t="str">
        <f t="shared" si="3"/>
        <v>INSERT INTO bi4all.dim_names (id_name_pk, name, id_gender_fk) VALUES (212, 'Kelly', 'F');</v>
      </c>
    </row>
    <row r="213" spans="1:5" x14ac:dyDescent="0.2">
      <c r="A213" s="7">
        <f>ROW()</f>
        <v>213</v>
      </c>
      <c r="B213" s="7" t="s">
        <v>219</v>
      </c>
      <c r="C213" s="7" t="s">
        <v>10</v>
      </c>
      <c r="D213" s="7" t="e">
        <f>VLOOKUP($C213,Genders!$A:$C,2,FALSE)</f>
        <v>#N/A</v>
      </c>
      <c r="E213" s="9" t="str">
        <f t="shared" si="3"/>
        <v>INSERT INTO bi4all.dim_names (id_name_pk, name, id_gender_fk) VALUES (213, 'Kelvin', 'M');</v>
      </c>
    </row>
    <row r="214" spans="1:5" x14ac:dyDescent="0.2">
      <c r="A214" s="7">
        <f>ROW()</f>
        <v>214</v>
      </c>
      <c r="B214" s="7" t="s">
        <v>220</v>
      </c>
      <c r="C214" s="7" t="s">
        <v>10</v>
      </c>
      <c r="D214" s="7" t="e">
        <f>VLOOKUP($C214,Genders!$A:$C,2,FALSE)</f>
        <v>#N/A</v>
      </c>
      <c r="E214" s="9" t="str">
        <f t="shared" si="3"/>
        <v>INSERT INTO bi4all.dim_names (id_name_pk, name, id_gender_fk) VALUES (214, 'Kleriston', 'M');</v>
      </c>
    </row>
    <row r="215" spans="1:5" x14ac:dyDescent="0.2">
      <c r="A215" s="7">
        <f>ROW()</f>
        <v>215</v>
      </c>
      <c r="B215" s="7" t="s">
        <v>221</v>
      </c>
      <c r="C215" s="7" t="s">
        <v>12</v>
      </c>
      <c r="D215" s="7" t="e">
        <f>VLOOKUP($C215,Genders!$A:$C,2,FALSE)</f>
        <v>#N/A</v>
      </c>
      <c r="E215" s="9" t="str">
        <f t="shared" si="3"/>
        <v>INSERT INTO bi4all.dim_names (id_name_pk, name, id_gender_fk) VALUES (215, 'Kloe', 'F');</v>
      </c>
    </row>
    <row r="216" spans="1:5" x14ac:dyDescent="0.2">
      <c r="A216" s="7">
        <f>ROW()</f>
        <v>216</v>
      </c>
      <c r="B216" s="7" t="s">
        <v>222</v>
      </c>
      <c r="C216" s="7" t="s">
        <v>12</v>
      </c>
      <c r="D216" s="7" t="e">
        <f>VLOOKUP($C216,Genders!$A:$C,2,FALSE)</f>
        <v>#N/A</v>
      </c>
      <c r="E216" s="9" t="str">
        <f t="shared" si="3"/>
        <v>INSERT INTO bi4all.dim_names (id_name_pk, name, id_gender_fk) VALUES (216, 'Laís', 'F');</v>
      </c>
    </row>
    <row r="217" spans="1:5" x14ac:dyDescent="0.2">
      <c r="A217" s="7">
        <f>ROW()</f>
        <v>217</v>
      </c>
      <c r="B217" s="7" t="s">
        <v>223</v>
      </c>
      <c r="C217" s="7" t="s">
        <v>12</v>
      </c>
      <c r="D217" s="7" t="e">
        <f>VLOOKUP($C217,Genders!$A:$C,2,FALSE)</f>
        <v>#N/A</v>
      </c>
      <c r="E217" s="9" t="str">
        <f t="shared" si="3"/>
        <v>INSERT INTO bi4all.dim_names (id_name_pk, name, id_gender_fk) VALUES (217, 'Lara', 'F');</v>
      </c>
    </row>
    <row r="218" spans="1:5" x14ac:dyDescent="0.2">
      <c r="A218" s="7">
        <f>ROW()</f>
        <v>218</v>
      </c>
      <c r="B218" s="7" t="s">
        <v>224</v>
      </c>
      <c r="C218" s="7" t="s">
        <v>12</v>
      </c>
      <c r="D218" s="7" t="e">
        <f>VLOOKUP($C218,Genders!$A:$C,2,FALSE)</f>
        <v>#N/A</v>
      </c>
      <c r="E218" s="9" t="str">
        <f t="shared" si="3"/>
        <v>INSERT INTO bi4all.dim_names (id_name_pk, name, id_gender_fk) VALUES (218, 'Larisa', 'F');</v>
      </c>
    </row>
    <row r="219" spans="1:5" x14ac:dyDescent="0.2">
      <c r="A219" s="7">
        <f>ROW()</f>
        <v>219</v>
      </c>
      <c r="B219" s="7" t="s">
        <v>225</v>
      </c>
      <c r="C219" s="7" t="s">
        <v>12</v>
      </c>
      <c r="D219" s="7" t="e">
        <f>VLOOKUP($C219,Genders!$A:$C,2,FALSE)</f>
        <v>#N/A</v>
      </c>
      <c r="E219" s="9" t="str">
        <f t="shared" si="3"/>
        <v>INSERT INTO bi4all.dim_names (id_name_pk, name, id_gender_fk) VALUES (219, 'Larissa', 'F');</v>
      </c>
    </row>
    <row r="220" spans="1:5" x14ac:dyDescent="0.2">
      <c r="A220" s="7">
        <f>ROW()</f>
        <v>220</v>
      </c>
      <c r="B220" s="7" t="s">
        <v>226</v>
      </c>
      <c r="C220" s="7" t="s">
        <v>12</v>
      </c>
      <c r="D220" s="7" t="e">
        <f>VLOOKUP($C220,Genders!$A:$C,2,FALSE)</f>
        <v>#N/A</v>
      </c>
      <c r="E220" s="9" t="str">
        <f t="shared" si="3"/>
        <v>INSERT INTO bi4all.dim_names (id_name_pk, name, id_gender_fk) VALUES (220, 'Laura', 'F');</v>
      </c>
    </row>
    <row r="221" spans="1:5" x14ac:dyDescent="0.2">
      <c r="A221" s="7">
        <f>ROW()</f>
        <v>221</v>
      </c>
      <c r="B221" s="7" t="s">
        <v>227</v>
      </c>
      <c r="C221" s="7" t="s">
        <v>12</v>
      </c>
      <c r="D221" s="7" t="e">
        <f>VLOOKUP($C221,Genders!$A:$C,2,FALSE)</f>
        <v>#N/A</v>
      </c>
      <c r="E221" s="9" t="str">
        <f t="shared" si="3"/>
        <v>INSERT INTO bi4all.dim_names (id_name_pk, name, id_gender_fk) VALUES (221, 'Lavínia', 'F');</v>
      </c>
    </row>
    <row r="222" spans="1:5" x14ac:dyDescent="0.2">
      <c r="A222" s="7">
        <f>ROW()</f>
        <v>222</v>
      </c>
      <c r="B222" s="7" t="s">
        <v>228</v>
      </c>
      <c r="C222" s="7" t="s">
        <v>12</v>
      </c>
      <c r="D222" s="7" t="e">
        <f>VLOOKUP($C222,Genders!$A:$C,2,FALSE)</f>
        <v>#N/A</v>
      </c>
      <c r="E222" s="9" t="str">
        <f t="shared" si="3"/>
        <v>INSERT INTO bi4all.dim_names (id_name_pk, name, id_gender_fk) VALUES (222, 'Lavignia', 'F');</v>
      </c>
    </row>
    <row r="223" spans="1:5" x14ac:dyDescent="0.2">
      <c r="A223" s="7">
        <f>ROW()</f>
        <v>223</v>
      </c>
      <c r="B223" s="7" t="s">
        <v>229</v>
      </c>
      <c r="C223" s="7" t="s">
        <v>10</v>
      </c>
      <c r="D223" s="7" t="e">
        <f>VLOOKUP($C223,Genders!$A:$C,2,FALSE)</f>
        <v>#N/A</v>
      </c>
      <c r="E223" s="9" t="str">
        <f t="shared" si="3"/>
        <v>INSERT INTO bi4all.dim_names (id_name_pk, name, id_gender_fk) VALUES (223, 'Leonardo', 'M');</v>
      </c>
    </row>
    <row r="224" spans="1:5" x14ac:dyDescent="0.2">
      <c r="A224" s="7">
        <f>ROW()</f>
        <v>224</v>
      </c>
      <c r="B224" s="7" t="s">
        <v>230</v>
      </c>
      <c r="C224" s="7" t="s">
        <v>12</v>
      </c>
      <c r="D224" s="7" t="e">
        <f>VLOOKUP($C224,Genders!$A:$C,2,FALSE)</f>
        <v>#N/A</v>
      </c>
      <c r="E224" s="9" t="str">
        <f t="shared" si="3"/>
        <v>INSERT INTO bi4all.dim_names (id_name_pk, name, id_gender_fk) VALUES (224, 'Letícia', 'F');</v>
      </c>
    </row>
    <row r="225" spans="1:5" x14ac:dyDescent="0.2">
      <c r="A225" s="7">
        <f>ROW()</f>
        <v>225</v>
      </c>
      <c r="B225" s="7" t="s">
        <v>231</v>
      </c>
      <c r="C225" s="7" t="s">
        <v>10</v>
      </c>
      <c r="D225" s="7" t="e">
        <f>VLOOKUP($C225,Genders!$A:$C,2,FALSE)</f>
        <v>#N/A</v>
      </c>
      <c r="E225" s="9" t="str">
        <f t="shared" si="3"/>
        <v>INSERT INTO bi4all.dim_names (id_name_pk, name, id_gender_fk) VALUES (225, 'Levi', 'M');</v>
      </c>
    </row>
    <row r="226" spans="1:5" x14ac:dyDescent="0.2">
      <c r="A226" s="7">
        <f>ROW()</f>
        <v>226</v>
      </c>
      <c r="B226" s="7" t="s">
        <v>232</v>
      </c>
      <c r="C226" s="7" t="s">
        <v>10</v>
      </c>
      <c r="D226" s="7" t="e">
        <f>VLOOKUP($C226,Genders!$A:$C,2,FALSE)</f>
        <v>#N/A</v>
      </c>
      <c r="E226" s="9" t="str">
        <f t="shared" si="3"/>
        <v>INSERT INTO bi4all.dim_names (id_name_pk, name, id_gender_fk) VALUES (226, 'Levy', 'M');</v>
      </c>
    </row>
    <row r="227" spans="1:5" x14ac:dyDescent="0.2">
      <c r="A227" s="7">
        <f>ROW()</f>
        <v>227</v>
      </c>
      <c r="B227" s="7" t="s">
        <v>233</v>
      </c>
      <c r="C227" s="7" t="s">
        <v>12</v>
      </c>
      <c r="D227" s="7" t="e">
        <f>VLOOKUP($C227,Genders!$A:$C,2,FALSE)</f>
        <v>#N/A</v>
      </c>
      <c r="E227" s="9" t="str">
        <f t="shared" si="3"/>
        <v>INSERT INTO bi4all.dim_names (id_name_pk, name, id_gender_fk) VALUES (227, 'Lia', 'F');</v>
      </c>
    </row>
    <row r="228" spans="1:5" x14ac:dyDescent="0.2">
      <c r="A228" s="7">
        <f>ROW()</f>
        <v>228</v>
      </c>
      <c r="B228" s="7" t="s">
        <v>234</v>
      </c>
      <c r="C228" s="7" t="s">
        <v>12</v>
      </c>
      <c r="D228" s="7" t="e">
        <f>VLOOKUP($C228,Genders!$A:$C,2,FALSE)</f>
        <v>#N/A</v>
      </c>
      <c r="E228" s="9" t="str">
        <f t="shared" si="3"/>
        <v>INSERT INTO bi4all.dim_names (id_name_pk, name, id_gender_fk) VALUES (228, 'Lívia', 'F');</v>
      </c>
    </row>
    <row r="229" spans="1:5" x14ac:dyDescent="0.2">
      <c r="A229" s="7">
        <f>ROW()</f>
        <v>229</v>
      </c>
      <c r="B229" s="7" t="s">
        <v>235</v>
      </c>
      <c r="C229" s="7" t="s">
        <v>12</v>
      </c>
      <c r="D229" s="7" t="e">
        <f>VLOOKUP($C229,Genders!$A:$C,2,FALSE)</f>
        <v>#N/A</v>
      </c>
      <c r="E229" s="9" t="str">
        <f t="shared" si="3"/>
        <v>INSERT INTO bi4all.dim_names (id_name_pk, name, id_gender_fk) VALUES (229, 'Liz', 'F');</v>
      </c>
    </row>
    <row r="230" spans="1:5" x14ac:dyDescent="0.2">
      <c r="A230" s="7">
        <f>ROW()</f>
        <v>230</v>
      </c>
      <c r="B230" s="7" t="s">
        <v>236</v>
      </c>
      <c r="C230" s="7" t="s">
        <v>12</v>
      </c>
      <c r="D230" s="7" t="e">
        <f>VLOOKUP($C230,Genders!$A:$C,2,FALSE)</f>
        <v>#N/A</v>
      </c>
      <c r="E230" s="9" t="str">
        <f t="shared" si="3"/>
        <v>INSERT INTO bi4all.dim_names (id_name_pk, name, id_gender_fk) VALUES (230, 'Lorena', 'F');</v>
      </c>
    </row>
    <row r="231" spans="1:5" x14ac:dyDescent="0.2">
      <c r="A231" s="7">
        <f>ROW()</f>
        <v>231</v>
      </c>
      <c r="B231" s="7" t="s">
        <v>237</v>
      </c>
      <c r="C231" s="7" t="s">
        <v>12</v>
      </c>
      <c r="D231" s="7" t="e">
        <f>VLOOKUP($C231,Genders!$A:$C,2,FALSE)</f>
        <v>#N/A</v>
      </c>
      <c r="E231" s="9" t="str">
        <f t="shared" si="3"/>
        <v>INSERT INTO bi4all.dim_names (id_name_pk, name, id_gender_fk) VALUES (231, 'Lorenna', 'F');</v>
      </c>
    </row>
    <row r="232" spans="1:5" x14ac:dyDescent="0.2">
      <c r="A232" s="7">
        <f>ROW()</f>
        <v>232</v>
      </c>
      <c r="B232" s="7" t="s">
        <v>238</v>
      </c>
      <c r="C232" s="7" t="s">
        <v>10</v>
      </c>
      <c r="D232" s="7" t="e">
        <f>VLOOKUP($C232,Genders!$A:$C,2,FALSE)</f>
        <v>#N/A</v>
      </c>
      <c r="E232" s="9" t="str">
        <f t="shared" si="3"/>
        <v>INSERT INTO bi4all.dim_names (id_name_pk, name, id_gender_fk) VALUES (232, 'Lorenzo', 'M');</v>
      </c>
    </row>
    <row r="233" spans="1:5" x14ac:dyDescent="0.2">
      <c r="A233" s="7">
        <f>ROW()</f>
        <v>233</v>
      </c>
      <c r="B233" s="7" t="s">
        <v>239</v>
      </c>
      <c r="C233" s="7" t="s">
        <v>10</v>
      </c>
      <c r="D233" s="7" t="e">
        <f>VLOOKUP($C233,Genders!$A:$C,2,FALSE)</f>
        <v>#N/A</v>
      </c>
      <c r="E233" s="9" t="str">
        <f t="shared" si="3"/>
        <v>INSERT INTO bi4all.dim_names (id_name_pk, name, id_gender_fk) VALUES (233, 'Lorenzo Augusto', 'M');</v>
      </c>
    </row>
    <row r="234" spans="1:5" x14ac:dyDescent="0.2">
      <c r="A234" s="7">
        <f>ROW()</f>
        <v>234</v>
      </c>
      <c r="B234" s="7" t="s">
        <v>240</v>
      </c>
      <c r="C234" s="7" t="s">
        <v>12</v>
      </c>
      <c r="D234" s="7" t="e">
        <f>VLOOKUP($C234,Genders!$A:$C,2,FALSE)</f>
        <v>#N/A</v>
      </c>
      <c r="E234" s="9" t="str">
        <f t="shared" si="3"/>
        <v>INSERT INTO bi4all.dim_names (id_name_pk, name, id_gender_fk) VALUES (234, 'Louise', 'F');</v>
      </c>
    </row>
    <row r="235" spans="1:5" x14ac:dyDescent="0.2">
      <c r="A235" s="7">
        <f>ROW()</f>
        <v>235</v>
      </c>
      <c r="B235" s="7" t="s">
        <v>241</v>
      </c>
      <c r="C235" s="7" t="s">
        <v>10</v>
      </c>
      <c r="D235" s="7" t="e">
        <f>VLOOKUP($C235,Genders!$A:$C,2,FALSE)</f>
        <v>#N/A</v>
      </c>
      <c r="E235" s="9" t="str">
        <f t="shared" si="3"/>
        <v>INSERT INTO bi4all.dim_names (id_name_pk, name, id_gender_fk) VALUES (235, 'Luan', 'M');</v>
      </c>
    </row>
    <row r="236" spans="1:5" x14ac:dyDescent="0.2">
      <c r="A236" s="7">
        <f>ROW()</f>
        <v>236</v>
      </c>
      <c r="B236" s="7" t="s">
        <v>242</v>
      </c>
      <c r="C236" s="7" t="s">
        <v>12</v>
      </c>
      <c r="D236" s="7" t="e">
        <f>VLOOKUP($C236,Genders!$A:$C,2,FALSE)</f>
        <v>#N/A</v>
      </c>
      <c r="E236" s="9" t="str">
        <f t="shared" si="3"/>
        <v>INSERT INTO bi4all.dim_names (id_name_pk, name, id_gender_fk) VALUES (236, 'Luana', 'F');</v>
      </c>
    </row>
    <row r="237" spans="1:5" x14ac:dyDescent="0.2">
      <c r="A237" s="7">
        <f>ROW()</f>
        <v>237</v>
      </c>
      <c r="B237" s="7" t="s">
        <v>243</v>
      </c>
      <c r="C237" s="7" t="s">
        <v>12</v>
      </c>
      <c r="D237" s="7" t="e">
        <f>VLOOKUP($C237,Genders!$A:$C,2,FALSE)</f>
        <v>#N/A</v>
      </c>
      <c r="E237" s="9" t="str">
        <f t="shared" si="3"/>
        <v>INSERT INTO bi4all.dim_names (id_name_pk, name, id_gender_fk) VALUES (237, 'Luanna', 'F');</v>
      </c>
    </row>
    <row r="238" spans="1:5" x14ac:dyDescent="0.2">
      <c r="A238" s="7">
        <f>ROW()</f>
        <v>238</v>
      </c>
      <c r="B238" s="7" t="s">
        <v>244</v>
      </c>
      <c r="C238" s="7" t="s">
        <v>10</v>
      </c>
      <c r="D238" s="7" t="e">
        <f>VLOOKUP($C238,Genders!$A:$C,2,FALSE)</f>
        <v>#N/A</v>
      </c>
      <c r="E238" s="9" t="str">
        <f t="shared" si="3"/>
        <v>INSERT INTO bi4all.dim_names (id_name_pk, name, id_gender_fk) VALUES (238, 'Lucas', 'M');</v>
      </c>
    </row>
    <row r="239" spans="1:5" x14ac:dyDescent="0.2">
      <c r="A239" s="7">
        <f>ROW()</f>
        <v>239</v>
      </c>
      <c r="B239" s="7" t="s">
        <v>245</v>
      </c>
      <c r="C239" s="7" t="s">
        <v>10</v>
      </c>
      <c r="D239" s="7" t="e">
        <f>VLOOKUP($C239,Genders!$A:$C,2,FALSE)</f>
        <v>#N/A</v>
      </c>
      <c r="E239" s="9" t="str">
        <f t="shared" si="3"/>
        <v>INSERT INTO bi4all.dim_names (id_name_pk, name, id_gender_fk) VALUES (239, 'Lucas Gabriel', 'M');</v>
      </c>
    </row>
    <row r="240" spans="1:5" x14ac:dyDescent="0.2">
      <c r="A240" s="7">
        <f>ROW()</f>
        <v>240</v>
      </c>
      <c r="B240" s="7" t="s">
        <v>246</v>
      </c>
      <c r="C240" s="7" t="s">
        <v>10</v>
      </c>
      <c r="D240" s="7" t="e">
        <f>VLOOKUP($C240,Genders!$A:$C,2,FALSE)</f>
        <v>#N/A</v>
      </c>
      <c r="E240" s="9" t="str">
        <f t="shared" si="3"/>
        <v>INSERT INTO bi4all.dim_names (id_name_pk, name, id_gender_fk) VALUES (240, 'Lucca', 'M');</v>
      </c>
    </row>
    <row r="241" spans="1:5" x14ac:dyDescent="0.2">
      <c r="A241" s="7">
        <f>ROW()</f>
        <v>241</v>
      </c>
      <c r="B241" s="7" t="s">
        <v>247</v>
      </c>
      <c r="C241" s="7" t="s">
        <v>10</v>
      </c>
      <c r="D241" s="7" t="e">
        <f>VLOOKUP($C241,Genders!$A:$C,2,FALSE)</f>
        <v>#N/A</v>
      </c>
      <c r="E241" s="9" t="str">
        <f t="shared" si="3"/>
        <v>INSERT INTO bi4all.dim_names (id_name_pk, name, id_gender_fk) VALUES (241, 'Luccas', 'M');</v>
      </c>
    </row>
    <row r="242" spans="1:5" x14ac:dyDescent="0.2">
      <c r="A242" s="7">
        <f>ROW()</f>
        <v>242</v>
      </c>
      <c r="B242" s="7" t="s">
        <v>248</v>
      </c>
      <c r="C242" s="7" t="s">
        <v>12</v>
      </c>
      <c r="D242" s="7" t="e">
        <f>VLOOKUP($C242,Genders!$A:$C,2,FALSE)</f>
        <v>#N/A</v>
      </c>
      <c r="E242" s="9" t="str">
        <f t="shared" si="3"/>
        <v>INSERT INTO bi4all.dim_names (id_name_pk, name, id_gender_fk) VALUES (242, 'Luisa', 'F');</v>
      </c>
    </row>
    <row r="243" spans="1:5" x14ac:dyDescent="0.2">
      <c r="A243" s="7">
        <f>ROW()</f>
        <v>243</v>
      </c>
      <c r="B243" s="7" t="s">
        <v>249</v>
      </c>
      <c r="C243" s="7" t="s">
        <v>10</v>
      </c>
      <c r="D243" s="7" t="e">
        <f>VLOOKUP($C243,Genders!$A:$C,2,FALSE)</f>
        <v>#N/A</v>
      </c>
      <c r="E243" s="9" t="str">
        <f t="shared" si="3"/>
        <v>INSERT INTO bi4all.dim_names (id_name_pk, name, id_gender_fk) VALUES (243, 'Luiz Felipe', 'M');</v>
      </c>
    </row>
    <row r="244" spans="1:5" x14ac:dyDescent="0.2">
      <c r="A244" s="7">
        <f>ROW()</f>
        <v>244</v>
      </c>
      <c r="B244" s="7" t="s">
        <v>250</v>
      </c>
      <c r="C244" s="7" t="s">
        <v>10</v>
      </c>
      <c r="D244" s="7" t="e">
        <f>VLOOKUP($C244,Genders!$A:$C,2,FALSE)</f>
        <v>#N/A</v>
      </c>
      <c r="E244" s="9" t="str">
        <f t="shared" si="3"/>
        <v>INSERT INTO bi4all.dim_names (id_name_pk, name, id_gender_fk) VALUES (244, 'Luiz Gustavo', 'M');</v>
      </c>
    </row>
    <row r="245" spans="1:5" x14ac:dyDescent="0.2">
      <c r="A245" s="7">
        <f>ROW()</f>
        <v>245</v>
      </c>
      <c r="B245" s="7" t="s">
        <v>251</v>
      </c>
      <c r="C245" s="7" t="s">
        <v>10</v>
      </c>
      <c r="D245" s="7" t="e">
        <f>VLOOKUP($C245,Genders!$A:$C,2,FALSE)</f>
        <v>#N/A</v>
      </c>
      <c r="E245" s="9" t="str">
        <f t="shared" si="3"/>
        <v>INSERT INTO bi4all.dim_names (id_name_pk, name, id_gender_fk) VALUES (245, 'Luiz Henrique', 'M');</v>
      </c>
    </row>
    <row r="246" spans="1:5" x14ac:dyDescent="0.2">
      <c r="A246" s="7">
        <f>ROW()</f>
        <v>246</v>
      </c>
      <c r="B246" s="7" t="s">
        <v>252</v>
      </c>
      <c r="C246" s="7" t="s">
        <v>10</v>
      </c>
      <c r="D246" s="7" t="e">
        <f>VLOOKUP($C246,Genders!$A:$C,2,FALSE)</f>
        <v>#N/A</v>
      </c>
      <c r="E246" s="9" t="str">
        <f t="shared" si="3"/>
        <v>INSERT INTO bi4all.dim_names (id_name_pk, name, id_gender_fk) VALUES (246, 'Luiz Miguel', 'M');</v>
      </c>
    </row>
    <row r="247" spans="1:5" x14ac:dyDescent="0.2">
      <c r="A247" s="7">
        <f>ROW()</f>
        <v>247</v>
      </c>
      <c r="B247" s="7" t="s">
        <v>253</v>
      </c>
      <c r="C247" s="7" t="s">
        <v>10</v>
      </c>
      <c r="D247" s="7" t="e">
        <f>VLOOKUP($C247,Genders!$A:$C,2,FALSE)</f>
        <v>#N/A</v>
      </c>
      <c r="E247" s="9" t="str">
        <f t="shared" si="3"/>
        <v>INSERT INTO bi4all.dim_names (id_name_pk, name, id_gender_fk) VALUES (247, 'Luiz Otávio', 'M');</v>
      </c>
    </row>
    <row r="248" spans="1:5" x14ac:dyDescent="0.2">
      <c r="A248" s="7">
        <f>ROW()</f>
        <v>248</v>
      </c>
      <c r="B248" s="7" t="s">
        <v>254</v>
      </c>
      <c r="C248" s="7" t="s">
        <v>12</v>
      </c>
      <c r="D248" s="7" t="e">
        <f>VLOOKUP($C248,Genders!$A:$C,2,FALSE)</f>
        <v>#N/A</v>
      </c>
      <c r="E248" s="9" t="str">
        <f t="shared" si="3"/>
        <v>INSERT INTO bi4all.dim_names (id_name_pk, name, id_gender_fk) VALUES (248, 'Luiza', 'F');</v>
      </c>
    </row>
    <row r="249" spans="1:5" x14ac:dyDescent="0.2">
      <c r="A249" s="7">
        <f>ROW()</f>
        <v>249</v>
      </c>
      <c r="B249" s="7" t="s">
        <v>255</v>
      </c>
      <c r="C249" s="7" t="s">
        <v>12</v>
      </c>
      <c r="D249" s="7" t="e">
        <f>VLOOKUP($C249,Genders!$A:$C,2,FALSE)</f>
        <v>#N/A</v>
      </c>
      <c r="E249" s="9" t="str">
        <f t="shared" si="3"/>
        <v>INSERT INTO bi4all.dim_names (id_name_pk, name, id_gender_fk) VALUES (249, 'Luna', 'F');</v>
      </c>
    </row>
    <row r="250" spans="1:5" x14ac:dyDescent="0.2">
      <c r="A250" s="7">
        <f>ROW()</f>
        <v>250</v>
      </c>
      <c r="B250" s="7" t="s">
        <v>256</v>
      </c>
      <c r="C250" s="7" t="s">
        <v>12</v>
      </c>
      <c r="D250" s="7" t="e">
        <f>VLOOKUP($C250,Genders!$A:$C,2,FALSE)</f>
        <v>#N/A</v>
      </c>
      <c r="E250" s="9" t="str">
        <f t="shared" si="3"/>
        <v>INSERT INTO bi4all.dim_names (id_name_pk, name, id_gender_fk) VALUES (250, 'Madalena', 'F');</v>
      </c>
    </row>
    <row r="251" spans="1:5" x14ac:dyDescent="0.2">
      <c r="A251" s="7">
        <f>ROW()</f>
        <v>251</v>
      </c>
      <c r="B251" s="7" t="s">
        <v>257</v>
      </c>
      <c r="C251" s="7" t="s">
        <v>12</v>
      </c>
      <c r="D251" s="7" t="e">
        <f>VLOOKUP($C251,Genders!$A:$C,2,FALSE)</f>
        <v>#N/A</v>
      </c>
      <c r="E251" s="9" t="str">
        <f t="shared" si="3"/>
        <v>INSERT INTO bi4all.dim_names (id_name_pk, name, id_gender_fk) VALUES (251, 'Maitê', 'F');</v>
      </c>
    </row>
    <row r="252" spans="1:5" x14ac:dyDescent="0.2">
      <c r="A252" s="7">
        <f>ROW()</f>
        <v>252</v>
      </c>
      <c r="B252" s="7" t="s">
        <v>258</v>
      </c>
      <c r="C252" s="7" t="s">
        <v>10</v>
      </c>
      <c r="D252" s="7" t="e">
        <f>VLOOKUP($C252,Genders!$A:$C,2,FALSE)</f>
        <v>#N/A</v>
      </c>
      <c r="E252" s="9" t="str">
        <f t="shared" si="3"/>
        <v>INSERT INTO bi4all.dim_names (id_name_pk, name, id_gender_fk) VALUES (252, 'Malco', 'M');</v>
      </c>
    </row>
    <row r="253" spans="1:5" x14ac:dyDescent="0.2">
      <c r="A253" s="7">
        <f>ROW()</f>
        <v>253</v>
      </c>
      <c r="B253" s="7" t="s">
        <v>259</v>
      </c>
      <c r="C253" s="7" t="s">
        <v>12</v>
      </c>
      <c r="D253" s="7" t="e">
        <f>VLOOKUP($C253,Genders!$A:$C,2,FALSE)</f>
        <v>#N/A</v>
      </c>
      <c r="E253" s="9" t="str">
        <f t="shared" si="3"/>
        <v>INSERT INTO bi4all.dim_names (id_name_pk, name, id_gender_fk) VALUES (253, 'Malu', 'F');</v>
      </c>
    </row>
    <row r="254" spans="1:5" x14ac:dyDescent="0.2">
      <c r="A254" s="7">
        <f>ROW()</f>
        <v>254</v>
      </c>
      <c r="B254" s="7" t="s">
        <v>260</v>
      </c>
      <c r="C254" s="7" t="s">
        <v>10</v>
      </c>
      <c r="D254" s="7" t="e">
        <f>VLOOKUP($C254,Genders!$A:$C,2,FALSE)</f>
        <v>#N/A</v>
      </c>
      <c r="E254" s="9" t="str">
        <f t="shared" si="3"/>
        <v>INSERT INTO bi4all.dim_names (id_name_pk, name, id_gender_fk) VALUES (254, 'Manuel', 'M');</v>
      </c>
    </row>
    <row r="255" spans="1:5" x14ac:dyDescent="0.2">
      <c r="A255" s="7">
        <f>ROW()</f>
        <v>255</v>
      </c>
      <c r="B255" s="7" t="s">
        <v>261</v>
      </c>
      <c r="C255" s="7" t="s">
        <v>12</v>
      </c>
      <c r="D255" s="7" t="e">
        <f>VLOOKUP($C255,Genders!$A:$C,2,FALSE)</f>
        <v>#N/A</v>
      </c>
      <c r="E255" s="9" t="str">
        <f t="shared" si="3"/>
        <v>INSERT INTO bi4all.dim_names (id_name_pk, name, id_gender_fk) VALUES (255, 'Manuela', 'F');</v>
      </c>
    </row>
    <row r="256" spans="1:5" x14ac:dyDescent="0.2">
      <c r="A256" s="7">
        <f>ROW()</f>
        <v>256</v>
      </c>
      <c r="B256" s="7" t="s">
        <v>262</v>
      </c>
      <c r="C256" s="7" t="s">
        <v>10</v>
      </c>
      <c r="D256" s="7" t="e">
        <f>VLOOKUP($C256,Genders!$A:$C,2,FALSE)</f>
        <v>#N/A</v>
      </c>
      <c r="E256" s="9" t="str">
        <f t="shared" si="3"/>
        <v>INSERT INTO bi4all.dim_names (id_name_pk, name, id_gender_fk) VALUES (256, 'Marcelo', 'M');</v>
      </c>
    </row>
    <row r="257" spans="1:5" x14ac:dyDescent="0.2">
      <c r="A257" s="7">
        <f>ROW()</f>
        <v>257</v>
      </c>
      <c r="B257" s="7" t="s">
        <v>263</v>
      </c>
      <c r="C257" s="7" t="s">
        <v>12</v>
      </c>
      <c r="D257" s="7" t="e">
        <f>VLOOKUP($C257,Genders!$A:$C,2,FALSE)</f>
        <v>#N/A</v>
      </c>
      <c r="E257" s="9" t="str">
        <f t="shared" si="3"/>
        <v>INSERT INTO bi4all.dim_names (id_name_pk, name, id_gender_fk) VALUES (257, 'Maria', 'F');</v>
      </c>
    </row>
    <row r="258" spans="1:5" x14ac:dyDescent="0.2">
      <c r="A258" s="7">
        <f>ROW()</f>
        <v>258</v>
      </c>
      <c r="B258" s="7" t="s">
        <v>264</v>
      </c>
      <c r="C258" s="7" t="s">
        <v>12</v>
      </c>
      <c r="D258" s="7" t="e">
        <f>VLOOKUP($C258,Genders!$A:$C,2,FALSE)</f>
        <v>#N/A</v>
      </c>
      <c r="E258" s="9" t="str">
        <f t="shared" si="3"/>
        <v>INSERT INTO bi4all.dim_names (id_name_pk, name, id_gender_fk) VALUES (258, 'Maria Alice', 'F');</v>
      </c>
    </row>
    <row r="259" spans="1:5" x14ac:dyDescent="0.2">
      <c r="A259" s="7">
        <f>ROW()</f>
        <v>259</v>
      </c>
      <c r="B259" s="7" t="s">
        <v>265</v>
      </c>
      <c r="C259" s="7" t="s">
        <v>12</v>
      </c>
      <c r="D259" s="7" t="e">
        <f>VLOOKUP($C259,Genders!$A:$C,2,FALSE)</f>
        <v>#N/A</v>
      </c>
      <c r="E259" s="9" t="str">
        <f t="shared" si="3"/>
        <v>INSERT INTO bi4all.dim_names (id_name_pk, name, id_gender_fk) VALUES (259, 'Maria Carolina', 'F');</v>
      </c>
    </row>
    <row r="260" spans="1:5" x14ac:dyDescent="0.2">
      <c r="A260" s="7">
        <f>ROW()</f>
        <v>260</v>
      </c>
      <c r="B260" s="7" t="s">
        <v>266</v>
      </c>
      <c r="C260" s="7" t="s">
        <v>12</v>
      </c>
      <c r="D260" s="7" t="e">
        <f>VLOOKUP($C260,Genders!$A:$C,2,FALSE)</f>
        <v>#N/A</v>
      </c>
      <c r="E260" s="9" t="str">
        <f t="shared" si="3"/>
        <v>INSERT INTO bi4all.dim_names (id_name_pk, name, id_gender_fk) VALUES (260, 'Maria Cecília', 'F');</v>
      </c>
    </row>
    <row r="261" spans="1:5" x14ac:dyDescent="0.2">
      <c r="A261" s="7">
        <f>ROW()</f>
        <v>261</v>
      </c>
      <c r="B261" s="7" t="s">
        <v>267</v>
      </c>
      <c r="C261" s="7" t="s">
        <v>12</v>
      </c>
      <c r="D261" s="7" t="e">
        <f>VLOOKUP($C261,Genders!$A:$C,2,FALSE)</f>
        <v>#N/A</v>
      </c>
      <c r="E261" s="9" t="str">
        <f t="shared" si="3"/>
        <v>INSERT INTO bi4all.dim_names (id_name_pk, name, id_gender_fk) VALUES (261, 'Maria Clara', 'F');</v>
      </c>
    </row>
    <row r="262" spans="1:5" x14ac:dyDescent="0.2">
      <c r="A262" s="7">
        <f>ROW()</f>
        <v>262</v>
      </c>
      <c r="B262" s="7" t="s">
        <v>268</v>
      </c>
      <c r="C262" s="7" t="s">
        <v>12</v>
      </c>
      <c r="D262" s="7" t="e">
        <f>VLOOKUP($C262,Genders!$A:$C,2,FALSE)</f>
        <v>#N/A</v>
      </c>
      <c r="E262" s="9" t="str">
        <f t="shared" ref="E262:E325" si="4">"INSERT INTO " &amp; $B$1 &amp; "." &amp; $B$2 &amp; " (" &amp; $A$4 &amp; ", " &amp;$B$4 &amp; ", " &amp; $C$4 &amp;  ") VALUES (" &amp; $A262 &amp; ", '" &amp; $B262 &amp; "', '" &amp; $C262 &amp; "');"</f>
        <v>INSERT INTO bi4all.dim_names (id_name_pk, name, id_gender_fk) VALUES (262, 'Maria Eduarda', 'F');</v>
      </c>
    </row>
    <row r="263" spans="1:5" x14ac:dyDescent="0.2">
      <c r="A263" s="7">
        <f>ROW()</f>
        <v>263</v>
      </c>
      <c r="B263" s="7" t="s">
        <v>269</v>
      </c>
      <c r="C263" s="7" t="s">
        <v>12</v>
      </c>
      <c r="D263" s="7" t="e">
        <f>VLOOKUP($C263,Genders!$A:$C,2,FALSE)</f>
        <v>#N/A</v>
      </c>
      <c r="E263" s="9" t="str">
        <f t="shared" si="4"/>
        <v>INSERT INTO bi4all.dim_names (id_name_pk, name, id_gender_fk) VALUES (263, 'Maria Fernanda', 'F');</v>
      </c>
    </row>
    <row r="264" spans="1:5" x14ac:dyDescent="0.2">
      <c r="A264" s="7">
        <f>ROW()</f>
        <v>264</v>
      </c>
      <c r="B264" s="7" t="s">
        <v>270</v>
      </c>
      <c r="C264" s="7" t="s">
        <v>12</v>
      </c>
      <c r="D264" s="7" t="e">
        <f>VLOOKUP($C264,Genders!$A:$C,2,FALSE)</f>
        <v>#N/A</v>
      </c>
      <c r="E264" s="9" t="str">
        <f t="shared" si="4"/>
        <v>INSERT INTO bi4all.dim_names (id_name_pk, name, id_gender_fk) VALUES (264, 'Maria Flor', 'F');</v>
      </c>
    </row>
    <row r="265" spans="1:5" x14ac:dyDescent="0.2">
      <c r="A265" s="7">
        <f>ROW()</f>
        <v>265</v>
      </c>
      <c r="B265" s="7" t="s">
        <v>271</v>
      </c>
      <c r="C265" s="7" t="s">
        <v>12</v>
      </c>
      <c r="D265" s="7" t="e">
        <f>VLOOKUP($C265,Genders!$A:$C,2,FALSE)</f>
        <v>#N/A</v>
      </c>
      <c r="E265" s="9" t="str">
        <f t="shared" si="4"/>
        <v>INSERT INTO bi4all.dim_names (id_name_pk, name, id_gender_fk) VALUES (265, 'Maria Glória', 'F');</v>
      </c>
    </row>
    <row r="266" spans="1:5" x14ac:dyDescent="0.2">
      <c r="A266" s="7">
        <f>ROW()</f>
        <v>266</v>
      </c>
      <c r="B266" s="7" t="s">
        <v>272</v>
      </c>
      <c r="C266" s="7" t="s">
        <v>12</v>
      </c>
      <c r="D266" s="7" t="e">
        <f>VLOOKUP($C266,Genders!$A:$C,2,FALSE)</f>
        <v>#N/A</v>
      </c>
      <c r="E266" s="9" t="str">
        <f t="shared" si="4"/>
        <v>INSERT INTO bi4all.dim_names (id_name_pk, name, id_gender_fk) VALUES (266, 'Maria Helena', 'F');</v>
      </c>
    </row>
    <row r="267" spans="1:5" x14ac:dyDescent="0.2">
      <c r="A267" s="7">
        <f>ROW()</f>
        <v>267</v>
      </c>
      <c r="B267" s="7" t="s">
        <v>273</v>
      </c>
      <c r="C267" s="7" t="s">
        <v>12</v>
      </c>
      <c r="D267" s="7" t="e">
        <f>VLOOKUP($C267,Genders!$A:$C,2,FALSE)</f>
        <v>#N/A</v>
      </c>
      <c r="E267" s="9" t="str">
        <f t="shared" si="4"/>
        <v>INSERT INTO bi4all.dim_names (id_name_pk, name, id_gender_fk) VALUES (267, 'Maria Heloísa', 'F');</v>
      </c>
    </row>
    <row r="268" spans="1:5" x14ac:dyDescent="0.2">
      <c r="A268" s="7">
        <f>ROW()</f>
        <v>268</v>
      </c>
      <c r="B268" s="7" t="s">
        <v>274</v>
      </c>
      <c r="C268" s="7" t="s">
        <v>12</v>
      </c>
      <c r="D268" s="7" t="e">
        <f>VLOOKUP($C268,Genders!$A:$C,2,FALSE)</f>
        <v>#N/A</v>
      </c>
      <c r="E268" s="9" t="str">
        <f t="shared" si="4"/>
        <v>INSERT INTO bi4all.dim_names (id_name_pk, name, id_gender_fk) VALUES (268, 'Maria Isis', 'F');</v>
      </c>
    </row>
    <row r="269" spans="1:5" x14ac:dyDescent="0.2">
      <c r="A269" s="7">
        <f>ROW()</f>
        <v>269</v>
      </c>
      <c r="B269" s="7" t="s">
        <v>275</v>
      </c>
      <c r="C269" s="7" t="s">
        <v>12</v>
      </c>
      <c r="D269" s="7" t="e">
        <f>VLOOKUP($C269,Genders!$A:$C,2,FALSE)</f>
        <v>#N/A</v>
      </c>
      <c r="E269" s="9" t="str">
        <f t="shared" si="4"/>
        <v>INSERT INTO bi4all.dim_names (id_name_pk, name, id_gender_fk) VALUES (269, 'Maria Júlia', 'F');</v>
      </c>
    </row>
    <row r="270" spans="1:5" x14ac:dyDescent="0.2">
      <c r="A270" s="7">
        <f>ROW()</f>
        <v>270</v>
      </c>
      <c r="B270" s="7" t="s">
        <v>276</v>
      </c>
      <c r="C270" s="7" t="s">
        <v>12</v>
      </c>
      <c r="D270" s="7" t="e">
        <f>VLOOKUP($C270,Genders!$A:$C,2,FALSE)</f>
        <v>#N/A</v>
      </c>
      <c r="E270" s="9" t="str">
        <f t="shared" si="4"/>
        <v>INSERT INTO bi4all.dim_names (id_name_pk, name, id_gender_fk) VALUES (270, 'Maria Laura', 'F');</v>
      </c>
    </row>
    <row r="271" spans="1:5" x14ac:dyDescent="0.2">
      <c r="A271" s="7">
        <f>ROW()</f>
        <v>271</v>
      </c>
      <c r="B271" s="7" t="s">
        <v>277</v>
      </c>
      <c r="C271" s="7" t="s">
        <v>12</v>
      </c>
      <c r="D271" s="7" t="e">
        <f>VLOOKUP($C271,Genders!$A:$C,2,FALSE)</f>
        <v>#N/A</v>
      </c>
      <c r="E271" s="9" t="str">
        <f t="shared" si="4"/>
        <v>INSERT INTO bi4all.dim_names (id_name_pk, name, id_gender_fk) VALUES (271, 'Maria Luiza', 'F');</v>
      </c>
    </row>
    <row r="272" spans="1:5" x14ac:dyDescent="0.2">
      <c r="A272" s="7">
        <f>ROW()</f>
        <v>272</v>
      </c>
      <c r="B272" s="7" t="s">
        <v>278</v>
      </c>
      <c r="C272" s="7" t="s">
        <v>12</v>
      </c>
      <c r="D272" s="7" t="e">
        <f>VLOOKUP($C272,Genders!$A:$C,2,FALSE)</f>
        <v>#N/A</v>
      </c>
      <c r="E272" s="9" t="str">
        <f t="shared" si="4"/>
        <v>INSERT INTO bi4all.dim_names (id_name_pk, name, id_gender_fk) VALUES (272, 'Maria Madalena', 'F');</v>
      </c>
    </row>
    <row r="273" spans="1:5" x14ac:dyDescent="0.2">
      <c r="A273" s="7">
        <f>ROW()</f>
        <v>273</v>
      </c>
      <c r="B273" s="7" t="s">
        <v>279</v>
      </c>
      <c r="C273" s="7" t="s">
        <v>12</v>
      </c>
      <c r="D273" s="7" t="e">
        <f>VLOOKUP($C273,Genders!$A:$C,2,FALSE)</f>
        <v>#N/A</v>
      </c>
      <c r="E273" s="9" t="str">
        <f t="shared" si="4"/>
        <v>INSERT INTO bi4all.dim_names (id_name_pk, name, id_gender_fk) VALUES (273, 'Maria Sophia', 'F');</v>
      </c>
    </row>
    <row r="274" spans="1:5" x14ac:dyDescent="0.2">
      <c r="A274" s="7">
        <f>ROW()</f>
        <v>274</v>
      </c>
      <c r="B274" s="7" t="s">
        <v>280</v>
      </c>
      <c r="C274" s="7" t="s">
        <v>12</v>
      </c>
      <c r="D274" s="7" t="e">
        <f>VLOOKUP($C274,Genders!$A:$C,2,FALSE)</f>
        <v>#N/A</v>
      </c>
      <c r="E274" s="9" t="str">
        <f t="shared" si="4"/>
        <v>INSERT INTO bi4all.dim_names (id_name_pk, name, id_gender_fk) VALUES (274, 'Maria Valentina', 'F');</v>
      </c>
    </row>
    <row r="275" spans="1:5" x14ac:dyDescent="0.2">
      <c r="A275" s="7">
        <f>ROW()</f>
        <v>275</v>
      </c>
      <c r="B275" s="7" t="s">
        <v>281</v>
      </c>
      <c r="C275" s="7" t="s">
        <v>12</v>
      </c>
      <c r="D275" s="7" t="e">
        <f>VLOOKUP($C275,Genders!$A:$C,2,FALSE)</f>
        <v>#N/A</v>
      </c>
      <c r="E275" s="9" t="str">
        <f t="shared" si="4"/>
        <v>INSERT INTO bi4all.dim_names (id_name_pk, name, id_gender_fk) VALUES (275, 'Maria Vitória', 'F');</v>
      </c>
    </row>
    <row r="276" spans="1:5" x14ac:dyDescent="0.2">
      <c r="A276" s="7">
        <f>ROW()</f>
        <v>276</v>
      </c>
      <c r="B276" s="7" t="s">
        <v>282</v>
      </c>
      <c r="C276" s="7" t="s">
        <v>12</v>
      </c>
      <c r="D276" s="7" t="e">
        <f>VLOOKUP($C276,Genders!$A:$C,2,FALSE)</f>
        <v>#N/A</v>
      </c>
      <c r="E276" s="9" t="str">
        <f t="shared" si="4"/>
        <v>INSERT INTO bi4all.dim_names (id_name_pk, name, id_gender_fk) VALUES (276, 'Mariah', 'F');</v>
      </c>
    </row>
    <row r="277" spans="1:5" x14ac:dyDescent="0.2">
      <c r="A277" s="7">
        <f>ROW()</f>
        <v>277</v>
      </c>
      <c r="B277" s="7" t="s">
        <v>283</v>
      </c>
      <c r="C277" s="7" t="s">
        <v>12</v>
      </c>
      <c r="D277" s="7" t="e">
        <f>VLOOKUP($C277,Genders!$A:$C,2,FALSE)</f>
        <v>#N/A</v>
      </c>
      <c r="E277" s="9" t="str">
        <f t="shared" si="4"/>
        <v>INSERT INTO bi4all.dim_names (id_name_pk, name, id_gender_fk) VALUES (277, 'Maryah', 'F');</v>
      </c>
    </row>
    <row r="278" spans="1:5" x14ac:dyDescent="0.2">
      <c r="A278" s="7">
        <f>ROW()</f>
        <v>278</v>
      </c>
      <c r="B278" s="7" t="s">
        <v>284</v>
      </c>
      <c r="C278" s="7" t="s">
        <v>12</v>
      </c>
      <c r="D278" s="7" t="e">
        <f>VLOOKUP($C278,Genders!$A:$C,2,FALSE)</f>
        <v>#N/A</v>
      </c>
      <c r="E278" s="9" t="str">
        <f t="shared" si="4"/>
        <v>INSERT INTO bi4all.dim_names (id_name_pk, name, id_gender_fk) VALUES (278, 'Mariana', 'F');</v>
      </c>
    </row>
    <row r="279" spans="1:5" x14ac:dyDescent="0.2">
      <c r="A279" s="7">
        <f>ROW()</f>
        <v>279</v>
      </c>
      <c r="B279" s="7" t="s">
        <v>285</v>
      </c>
      <c r="C279" s="7" t="s">
        <v>12</v>
      </c>
      <c r="D279" s="7" t="e">
        <f>VLOOKUP($C279,Genders!$A:$C,2,FALSE)</f>
        <v>#N/A</v>
      </c>
      <c r="E279" s="9" t="str">
        <f t="shared" si="4"/>
        <v>INSERT INTO bi4all.dim_names (id_name_pk, name, id_gender_fk) VALUES (279, 'Mariane', 'F');</v>
      </c>
    </row>
    <row r="280" spans="1:5" x14ac:dyDescent="0.2">
      <c r="A280" s="7">
        <f>ROW()</f>
        <v>280</v>
      </c>
      <c r="B280" s="7" t="s">
        <v>286</v>
      </c>
      <c r="C280" s="7" t="s">
        <v>12</v>
      </c>
      <c r="D280" s="7" t="e">
        <f>VLOOKUP($C280,Genders!$A:$C,2,FALSE)</f>
        <v>#N/A</v>
      </c>
      <c r="E280" s="9" t="str">
        <f t="shared" si="4"/>
        <v>INSERT INTO bi4all.dim_names (id_name_pk, name, id_gender_fk) VALUES (280, 'Marianna', 'F');</v>
      </c>
    </row>
    <row r="281" spans="1:5" x14ac:dyDescent="0.2">
      <c r="A281" s="7">
        <f>ROW()</f>
        <v>281</v>
      </c>
      <c r="B281" s="7" t="s">
        <v>287</v>
      </c>
      <c r="C281" s="7" t="s">
        <v>12</v>
      </c>
      <c r="D281" s="7" t="e">
        <f>VLOOKUP($C281,Genders!$A:$C,2,FALSE)</f>
        <v>#N/A</v>
      </c>
      <c r="E281" s="9" t="str">
        <f t="shared" si="4"/>
        <v>INSERT INTO bi4all.dim_names (id_name_pk, name, id_gender_fk) VALUES (281, 'Marina', 'F');</v>
      </c>
    </row>
    <row r="282" spans="1:5" x14ac:dyDescent="0.2">
      <c r="A282" s="7">
        <f>ROW()</f>
        <v>282</v>
      </c>
      <c r="B282" s="7" t="s">
        <v>288</v>
      </c>
      <c r="C282" s="7" t="s">
        <v>12</v>
      </c>
      <c r="D282" s="7" t="e">
        <f>VLOOKUP($C282,Genders!$A:$C,2,FALSE)</f>
        <v>#N/A</v>
      </c>
      <c r="E282" s="9" t="str">
        <f t="shared" si="4"/>
        <v>INSERT INTO bi4all.dim_names (id_name_pk, name, id_gender_fk) VALUES (282, 'Marinah', 'F');</v>
      </c>
    </row>
    <row r="283" spans="1:5" x14ac:dyDescent="0.2">
      <c r="A283" s="7">
        <f>ROW()</f>
        <v>283</v>
      </c>
      <c r="B283" s="7" t="s">
        <v>289</v>
      </c>
      <c r="C283" s="7" t="s">
        <v>12</v>
      </c>
      <c r="D283" s="7" t="e">
        <f>VLOOKUP($C283,Genders!$A:$C,2,FALSE)</f>
        <v>#N/A</v>
      </c>
      <c r="E283" s="9" t="str">
        <f t="shared" si="4"/>
        <v>INSERT INTO bi4all.dim_names (id_name_pk, name, id_gender_fk) VALUES (283, 'Marta', 'F');</v>
      </c>
    </row>
    <row r="284" spans="1:5" x14ac:dyDescent="0.2">
      <c r="A284" s="7">
        <f>ROW()</f>
        <v>284</v>
      </c>
      <c r="B284" s="7" t="s">
        <v>290</v>
      </c>
      <c r="C284" s="7" t="s">
        <v>10</v>
      </c>
      <c r="D284" s="7" t="e">
        <f>VLOOKUP($C284,Genders!$A:$C,2,FALSE)</f>
        <v>#N/A</v>
      </c>
      <c r="E284" s="9" t="str">
        <f t="shared" si="4"/>
        <v>INSERT INTO bi4all.dim_names (id_name_pk, name, id_gender_fk) VALUES (284, 'Martim', 'M');</v>
      </c>
    </row>
    <row r="285" spans="1:5" x14ac:dyDescent="0.2">
      <c r="A285" s="7">
        <f>ROW()</f>
        <v>285</v>
      </c>
      <c r="B285" s="7" t="s">
        <v>291</v>
      </c>
      <c r="C285" s="7" t="s">
        <v>10</v>
      </c>
      <c r="D285" s="7" t="e">
        <f>VLOOKUP($C285,Genders!$A:$C,2,FALSE)</f>
        <v>#N/A</v>
      </c>
      <c r="E285" s="9" t="str">
        <f t="shared" si="4"/>
        <v>INSERT INTO bi4all.dim_names (id_name_pk, name, id_gender_fk) VALUES (285, 'Martin', 'M');</v>
      </c>
    </row>
    <row r="286" spans="1:5" x14ac:dyDescent="0.2">
      <c r="A286" s="7">
        <f>ROW()</f>
        <v>286</v>
      </c>
      <c r="B286" s="7" t="s">
        <v>292</v>
      </c>
      <c r="C286" s="7" t="s">
        <v>10</v>
      </c>
      <c r="D286" s="7" t="e">
        <f>VLOOKUP($C286,Genders!$A:$C,2,FALSE)</f>
        <v>#N/A</v>
      </c>
      <c r="E286" s="9" t="str">
        <f t="shared" si="4"/>
        <v>INSERT INTO bi4all.dim_names (id_name_pk, name, id_gender_fk) VALUES (286, 'Mateus', 'M');</v>
      </c>
    </row>
    <row r="287" spans="1:5" x14ac:dyDescent="0.2">
      <c r="A287" s="7">
        <f>ROW()</f>
        <v>287</v>
      </c>
      <c r="B287" s="7" t="s">
        <v>293</v>
      </c>
      <c r="C287" s="7" t="s">
        <v>10</v>
      </c>
      <c r="D287" s="7" t="e">
        <f>VLOOKUP($C287,Genders!$A:$C,2,FALSE)</f>
        <v>#N/A</v>
      </c>
      <c r="E287" s="9" t="str">
        <f t="shared" si="4"/>
        <v>INSERT INTO bi4all.dim_names (id_name_pk, name, id_gender_fk) VALUES (287, 'Matheus', 'M');</v>
      </c>
    </row>
    <row r="288" spans="1:5" x14ac:dyDescent="0.2">
      <c r="A288" s="7">
        <f>ROW()</f>
        <v>288</v>
      </c>
      <c r="B288" s="7" t="s">
        <v>294</v>
      </c>
      <c r="C288" s="7" t="s">
        <v>10</v>
      </c>
      <c r="D288" s="7" t="e">
        <f>VLOOKUP($C288,Genders!$A:$C,2,FALSE)</f>
        <v>#N/A</v>
      </c>
      <c r="E288" s="9" t="str">
        <f t="shared" si="4"/>
        <v>INSERT INTO bi4all.dim_names (id_name_pk, name, id_gender_fk) VALUES (288, 'Matheus Bruno', 'M');</v>
      </c>
    </row>
    <row r="289" spans="1:5" x14ac:dyDescent="0.2">
      <c r="A289" s="7">
        <f>ROW()</f>
        <v>289</v>
      </c>
      <c r="B289" s="7" t="s">
        <v>295</v>
      </c>
      <c r="C289" s="7" t="s">
        <v>12</v>
      </c>
      <c r="D289" s="7" t="e">
        <f>VLOOKUP($C289,Genders!$A:$C,2,FALSE)</f>
        <v>#N/A</v>
      </c>
      <c r="E289" s="9" t="str">
        <f t="shared" si="4"/>
        <v>INSERT INTO bi4all.dim_names (id_name_pk, name, id_gender_fk) VALUES (289, 'Maya', 'F');</v>
      </c>
    </row>
    <row r="290" spans="1:5" x14ac:dyDescent="0.2">
      <c r="A290" s="7">
        <f>ROW()</f>
        <v>290</v>
      </c>
      <c r="B290" s="7" t="s">
        <v>296</v>
      </c>
      <c r="C290" s="7" t="s">
        <v>12</v>
      </c>
      <c r="D290" s="7" t="e">
        <f>VLOOKUP($C290,Genders!$A:$C,2,FALSE)</f>
        <v>#N/A</v>
      </c>
      <c r="E290" s="9" t="str">
        <f t="shared" si="4"/>
        <v>INSERT INTO bi4all.dim_names (id_name_pk, name, id_gender_fk) VALUES (290, 'Melissa', 'F');</v>
      </c>
    </row>
    <row r="291" spans="1:5" x14ac:dyDescent="0.2">
      <c r="A291" s="7">
        <f>ROW()</f>
        <v>291</v>
      </c>
      <c r="B291" s="7" t="s">
        <v>297</v>
      </c>
      <c r="C291" s="7" t="s">
        <v>12</v>
      </c>
      <c r="D291" s="7" t="e">
        <f>VLOOKUP($C291,Genders!$A:$C,2,FALSE)</f>
        <v>#N/A</v>
      </c>
      <c r="E291" s="9" t="str">
        <f t="shared" si="4"/>
        <v>INSERT INTO bi4all.dim_names (id_name_pk, name, id_gender_fk) VALUES (291, 'Melyssa', 'F');</v>
      </c>
    </row>
    <row r="292" spans="1:5" x14ac:dyDescent="0.2">
      <c r="A292" s="7">
        <f>ROW()</f>
        <v>292</v>
      </c>
      <c r="B292" s="7" t="s">
        <v>298</v>
      </c>
      <c r="C292" s="7" t="s">
        <v>12</v>
      </c>
      <c r="D292" s="7" t="e">
        <f>VLOOKUP($C292,Genders!$A:$C,2,FALSE)</f>
        <v>#N/A</v>
      </c>
      <c r="E292" s="9" t="str">
        <f t="shared" si="4"/>
        <v>INSERT INTO bi4all.dim_names (id_name_pk, name, id_gender_fk) VALUES (292, 'Micaela', 'F');</v>
      </c>
    </row>
    <row r="293" spans="1:5" x14ac:dyDescent="0.2">
      <c r="A293" s="7">
        <f>ROW()</f>
        <v>293</v>
      </c>
      <c r="B293" s="7" t="s">
        <v>299</v>
      </c>
      <c r="C293" s="7" t="s">
        <v>10</v>
      </c>
      <c r="D293" s="7" t="e">
        <f>VLOOKUP($C293,Genders!$A:$C,2,FALSE)</f>
        <v>#N/A</v>
      </c>
      <c r="E293" s="9" t="str">
        <f t="shared" si="4"/>
        <v>INSERT INTO bi4all.dim_names (id_name_pk, name, id_gender_fk) VALUES (293, 'Michael', 'M');</v>
      </c>
    </row>
    <row r="294" spans="1:5" x14ac:dyDescent="0.2">
      <c r="A294" s="7">
        <f>ROW()</f>
        <v>294</v>
      </c>
      <c r="B294" s="7" t="s">
        <v>300</v>
      </c>
      <c r="C294" s="7" t="s">
        <v>10</v>
      </c>
      <c r="D294" s="7" t="e">
        <f>VLOOKUP($C294,Genders!$A:$C,2,FALSE)</f>
        <v>#N/A</v>
      </c>
      <c r="E294" s="9" t="str">
        <f t="shared" si="4"/>
        <v>INSERT INTO bi4all.dim_names (id_name_pk, name, id_gender_fk) VALUES (294, 'Michel', 'M');</v>
      </c>
    </row>
    <row r="295" spans="1:5" x14ac:dyDescent="0.2">
      <c r="A295" s="7">
        <f>ROW()</f>
        <v>295</v>
      </c>
      <c r="B295" s="7" t="s">
        <v>301</v>
      </c>
      <c r="C295" s="7" t="s">
        <v>10</v>
      </c>
      <c r="D295" s="7" t="e">
        <f>VLOOKUP($C295,Genders!$A:$C,2,FALSE)</f>
        <v>#N/A</v>
      </c>
      <c r="E295" s="9" t="str">
        <f t="shared" si="4"/>
        <v>INSERT INTO bi4all.dim_names (id_name_pk, name, id_gender_fk) VALUES (295, 'Miguel', 'M');</v>
      </c>
    </row>
    <row r="296" spans="1:5" x14ac:dyDescent="0.2">
      <c r="A296" s="7">
        <f>ROW()</f>
        <v>296</v>
      </c>
      <c r="B296" s="7" t="s">
        <v>302</v>
      </c>
      <c r="C296" s="7" t="s">
        <v>10</v>
      </c>
      <c r="D296" s="7" t="e">
        <f>VLOOKUP($C296,Genders!$A:$C,2,FALSE)</f>
        <v>#N/A</v>
      </c>
      <c r="E296" s="9" t="str">
        <f t="shared" si="4"/>
        <v>INSERT INTO bi4all.dim_names (id_name_pk, name, id_gender_fk) VALUES (296, 'Miguel Henrique', 'M');</v>
      </c>
    </row>
    <row r="297" spans="1:5" x14ac:dyDescent="0.2">
      <c r="A297" s="7">
        <f>ROW()</f>
        <v>297</v>
      </c>
      <c r="B297" s="7" t="s">
        <v>303</v>
      </c>
      <c r="C297" s="7" t="s">
        <v>10</v>
      </c>
      <c r="D297" s="7" t="e">
        <f>VLOOKUP($C297,Genders!$A:$C,2,FALSE)</f>
        <v>#N/A</v>
      </c>
      <c r="E297" s="9" t="str">
        <f t="shared" si="4"/>
        <v>INSERT INTO bi4all.dim_names (id_name_pk, name, id_gender_fk) VALUES (297, 'Miguelito', 'M');</v>
      </c>
    </row>
    <row r="298" spans="1:5" x14ac:dyDescent="0.2">
      <c r="A298" s="7">
        <f>ROW()</f>
        <v>298</v>
      </c>
      <c r="B298" s="7" t="s">
        <v>304</v>
      </c>
      <c r="C298" s="7" t="s">
        <v>12</v>
      </c>
      <c r="D298" s="7" t="e">
        <f>VLOOKUP($C298,Genders!$A:$C,2,FALSE)</f>
        <v>#N/A</v>
      </c>
      <c r="E298" s="9" t="str">
        <f t="shared" si="4"/>
        <v>INSERT INTO bi4all.dim_names (id_name_pk, name, id_gender_fk) VALUES (298, 'Milena', 'F');</v>
      </c>
    </row>
    <row r="299" spans="1:5" x14ac:dyDescent="0.2">
      <c r="A299" s="7">
        <f>ROW()</f>
        <v>299</v>
      </c>
      <c r="B299" s="7" t="s">
        <v>305</v>
      </c>
      <c r="C299" s="7" t="s">
        <v>12</v>
      </c>
      <c r="D299" s="7" t="e">
        <f>VLOOKUP($C299,Genders!$A:$C,2,FALSE)</f>
        <v>#N/A</v>
      </c>
      <c r="E299" s="9" t="str">
        <f t="shared" si="4"/>
        <v>INSERT INTO bi4all.dim_names (id_name_pk, name, id_gender_fk) VALUES (299, 'Mirella', 'F');</v>
      </c>
    </row>
    <row r="300" spans="1:5" x14ac:dyDescent="0.2">
      <c r="A300" s="7">
        <f>ROW()</f>
        <v>300</v>
      </c>
      <c r="B300" s="7" t="s">
        <v>306</v>
      </c>
      <c r="C300" s="7" t="s">
        <v>10</v>
      </c>
      <c r="D300" s="7" t="e">
        <f>VLOOKUP($C300,Genders!$A:$C,2,FALSE)</f>
        <v>#N/A</v>
      </c>
      <c r="E300" s="9" t="str">
        <f t="shared" si="4"/>
        <v>INSERT INTO bi4all.dim_names (id_name_pk, name, id_gender_fk) VALUES (300, 'Muricy', 'M');</v>
      </c>
    </row>
    <row r="301" spans="1:5" x14ac:dyDescent="0.2">
      <c r="A301" s="7">
        <f>ROW()</f>
        <v>301</v>
      </c>
      <c r="B301" s="7" t="s">
        <v>307</v>
      </c>
      <c r="C301" s="7" t="s">
        <v>10</v>
      </c>
      <c r="D301" s="7" t="e">
        <f>VLOOKUP($C301,Genders!$A:$C,2,FALSE)</f>
        <v>#N/A</v>
      </c>
      <c r="E301" s="9" t="str">
        <f t="shared" si="4"/>
        <v>INSERT INTO bi4all.dim_names (id_name_pk, name, id_gender_fk) VALUES (301, 'Murilo', 'M');</v>
      </c>
    </row>
    <row r="302" spans="1:5" x14ac:dyDescent="0.2">
      <c r="A302" s="7">
        <f>ROW()</f>
        <v>302</v>
      </c>
      <c r="B302" s="7" t="s">
        <v>308</v>
      </c>
      <c r="C302" s="7" t="s">
        <v>12</v>
      </c>
      <c r="D302" s="7" t="e">
        <f>VLOOKUP($C302,Genders!$A:$C,2,FALSE)</f>
        <v>#N/A</v>
      </c>
      <c r="E302" s="9" t="str">
        <f t="shared" si="4"/>
        <v>INSERT INTO bi4all.dim_names (id_name_pk, name, id_gender_fk) VALUES (302, 'Natália', 'F');</v>
      </c>
    </row>
    <row r="303" spans="1:5" x14ac:dyDescent="0.2">
      <c r="A303" s="7">
        <f>ROW()</f>
        <v>303</v>
      </c>
      <c r="B303" s="7" t="s">
        <v>309</v>
      </c>
      <c r="C303" s="7" t="s">
        <v>12</v>
      </c>
      <c r="D303" s="7" t="e">
        <f>VLOOKUP($C303,Genders!$A:$C,2,FALSE)</f>
        <v>#N/A</v>
      </c>
      <c r="E303" s="9" t="str">
        <f t="shared" si="4"/>
        <v>INSERT INTO bi4all.dim_names (id_name_pk, name, id_gender_fk) VALUES (303, 'Nathália', 'F');</v>
      </c>
    </row>
    <row r="304" spans="1:5" x14ac:dyDescent="0.2">
      <c r="A304" s="7">
        <f>ROW()</f>
        <v>304</v>
      </c>
      <c r="B304" s="7" t="s">
        <v>310</v>
      </c>
      <c r="C304" s="7" t="s">
        <v>10</v>
      </c>
      <c r="D304" s="7" t="e">
        <f>VLOOKUP($C304,Genders!$A:$C,2,FALSE)</f>
        <v>#N/A</v>
      </c>
      <c r="E304" s="9" t="str">
        <f t="shared" si="4"/>
        <v>INSERT INTO bi4all.dim_names (id_name_pk, name, id_gender_fk) VALUES (304, 'Natanael', 'M');</v>
      </c>
    </row>
    <row r="305" spans="1:5" x14ac:dyDescent="0.2">
      <c r="A305" s="7">
        <f>ROW()</f>
        <v>305</v>
      </c>
      <c r="B305" s="7" t="s">
        <v>311</v>
      </c>
      <c r="C305" s="7" t="s">
        <v>10</v>
      </c>
      <c r="D305" s="7" t="e">
        <f>VLOOKUP($C305,Genders!$A:$C,2,FALSE)</f>
        <v>#N/A</v>
      </c>
      <c r="E305" s="9" t="str">
        <f t="shared" si="4"/>
        <v>INSERT INTO bi4all.dim_names (id_name_pk, name, id_gender_fk) VALUES (305, 'Nathan', 'M');</v>
      </c>
    </row>
    <row r="306" spans="1:5" x14ac:dyDescent="0.2">
      <c r="A306" s="7">
        <f>ROW()</f>
        <v>306</v>
      </c>
      <c r="B306" s="7" t="s">
        <v>312</v>
      </c>
      <c r="C306" s="7" t="s">
        <v>10</v>
      </c>
      <c r="D306" s="7" t="e">
        <f>VLOOKUP($C306,Genders!$A:$C,2,FALSE)</f>
        <v>#N/A</v>
      </c>
      <c r="E306" s="9" t="str">
        <f t="shared" si="4"/>
        <v>INSERT INTO bi4all.dim_names (id_name_pk, name, id_gender_fk) VALUES (306, 'Nicolas', 'M');</v>
      </c>
    </row>
    <row r="307" spans="1:5" x14ac:dyDescent="0.2">
      <c r="A307" s="7">
        <f>ROW()</f>
        <v>307</v>
      </c>
      <c r="B307" s="7" t="s">
        <v>313</v>
      </c>
      <c r="C307" s="7" t="s">
        <v>12</v>
      </c>
      <c r="D307" s="7" t="e">
        <f>VLOOKUP($C307,Genders!$A:$C,2,FALSE)</f>
        <v>#N/A</v>
      </c>
      <c r="E307" s="9" t="str">
        <f t="shared" si="4"/>
        <v>INSERT INTO bi4all.dim_names (id_name_pk, name, id_gender_fk) VALUES (307, 'Nicole', 'F');</v>
      </c>
    </row>
    <row r="308" spans="1:5" x14ac:dyDescent="0.2">
      <c r="A308" s="7">
        <f>ROW()</f>
        <v>308</v>
      </c>
      <c r="B308" s="7" t="s">
        <v>314</v>
      </c>
      <c r="C308" s="7" t="s">
        <v>10</v>
      </c>
      <c r="D308" s="7" t="e">
        <f>VLOOKUP($C308,Genders!$A:$C,2,FALSE)</f>
        <v>#N/A</v>
      </c>
      <c r="E308" s="9" t="str">
        <f t="shared" si="4"/>
        <v>INSERT INTO bi4all.dim_names (id_name_pk, name, id_gender_fk) VALUES (308, 'Noah', 'M');</v>
      </c>
    </row>
    <row r="309" spans="1:5" x14ac:dyDescent="0.2">
      <c r="A309" s="7">
        <f>ROW()</f>
        <v>309</v>
      </c>
      <c r="B309" s="7" t="s">
        <v>315</v>
      </c>
      <c r="C309" s="7" t="s">
        <v>10</v>
      </c>
      <c r="D309" s="7" t="e">
        <f>VLOOKUP($C309,Genders!$A:$C,2,FALSE)</f>
        <v>#N/A</v>
      </c>
      <c r="E309" s="9" t="str">
        <f t="shared" si="4"/>
        <v>INSERT INTO bi4all.dim_names (id_name_pk, name, id_gender_fk) VALUES (309, 'Octávio', 'M');</v>
      </c>
    </row>
    <row r="310" spans="1:5" x14ac:dyDescent="0.2">
      <c r="A310" s="7">
        <f>ROW()</f>
        <v>310</v>
      </c>
      <c r="B310" s="7" t="s">
        <v>316</v>
      </c>
      <c r="C310" s="7" t="s">
        <v>10</v>
      </c>
      <c r="D310" s="7" t="e">
        <f>VLOOKUP($C310,Genders!$A:$C,2,FALSE)</f>
        <v>#N/A</v>
      </c>
      <c r="E310" s="9" t="str">
        <f t="shared" si="4"/>
        <v>INSERT INTO bi4all.dim_names (id_name_pk, name, id_gender_fk) VALUES (310, 'Oliver', 'M');</v>
      </c>
    </row>
    <row r="311" spans="1:5" x14ac:dyDescent="0.2">
      <c r="A311" s="7">
        <f>ROW()</f>
        <v>311</v>
      </c>
      <c r="B311" s="7" t="s">
        <v>317</v>
      </c>
      <c r="C311" s="7" t="s">
        <v>12</v>
      </c>
      <c r="D311" s="7" t="e">
        <f>VLOOKUP($C311,Genders!$A:$C,2,FALSE)</f>
        <v>#N/A</v>
      </c>
      <c r="E311" s="9" t="str">
        <f t="shared" si="4"/>
        <v>INSERT INTO bi4all.dim_names (id_name_pk, name, id_gender_fk) VALUES (311, 'Olívia', 'F');</v>
      </c>
    </row>
    <row r="312" spans="1:5" x14ac:dyDescent="0.2">
      <c r="A312" s="7">
        <f>ROW()</f>
        <v>312</v>
      </c>
      <c r="B312" s="7" t="s">
        <v>318</v>
      </c>
      <c r="C312" s="7" t="s">
        <v>10</v>
      </c>
      <c r="D312" s="7" t="e">
        <f>VLOOKUP($C312,Genders!$A:$C,2,FALSE)</f>
        <v>#N/A</v>
      </c>
      <c r="E312" s="9" t="str">
        <f t="shared" si="4"/>
        <v>INSERT INTO bi4all.dim_names (id_name_pk, name, id_gender_fk) VALUES (312, 'Otávio', 'M');</v>
      </c>
    </row>
    <row r="313" spans="1:5" x14ac:dyDescent="0.2">
      <c r="A313" s="7">
        <f>ROW()</f>
        <v>313</v>
      </c>
      <c r="B313" s="7" t="s">
        <v>319</v>
      </c>
      <c r="C313" s="7" t="s">
        <v>10</v>
      </c>
      <c r="D313" s="7" t="e">
        <f>VLOOKUP($C313,Genders!$A:$C,2,FALSE)</f>
        <v>#N/A</v>
      </c>
      <c r="E313" s="9" t="str">
        <f t="shared" si="4"/>
        <v>INSERT INTO bi4all.dim_names (id_name_pk, name, id_gender_fk) VALUES (313, 'Pablo', 'M');</v>
      </c>
    </row>
    <row r="314" spans="1:5" x14ac:dyDescent="0.2">
      <c r="A314" s="7">
        <f>ROW()</f>
        <v>314</v>
      </c>
      <c r="B314" s="7" t="s">
        <v>320</v>
      </c>
      <c r="C314" s="7" t="s">
        <v>12</v>
      </c>
      <c r="D314" s="7" t="e">
        <f>VLOOKUP($C314,Genders!$A:$C,2,FALSE)</f>
        <v>#N/A</v>
      </c>
      <c r="E314" s="9" t="str">
        <f t="shared" si="4"/>
        <v>INSERT INTO bi4all.dim_names (id_name_pk, name, id_gender_fk) VALUES (314, 'Paloma', 'F');</v>
      </c>
    </row>
    <row r="315" spans="1:5" x14ac:dyDescent="0.2">
      <c r="A315" s="7">
        <f>ROW()</f>
        <v>315</v>
      </c>
      <c r="B315" s="7" t="s">
        <v>321</v>
      </c>
      <c r="C315" s="7" t="s">
        <v>10</v>
      </c>
      <c r="D315" s="7" t="e">
        <f>VLOOKUP($C315,Genders!$A:$C,2,FALSE)</f>
        <v>#N/A</v>
      </c>
      <c r="E315" s="9" t="str">
        <f t="shared" si="4"/>
        <v>INSERT INTO bi4all.dim_names (id_name_pk, name, id_gender_fk) VALUES (315, 'Peter', 'M');</v>
      </c>
    </row>
    <row r="316" spans="1:5" x14ac:dyDescent="0.2">
      <c r="A316" s="7">
        <f>ROW()</f>
        <v>316</v>
      </c>
      <c r="B316" s="7" t="s">
        <v>322</v>
      </c>
      <c r="C316" s="7" t="s">
        <v>10</v>
      </c>
      <c r="D316" s="7" t="e">
        <f>VLOOKUP($C316,Genders!$A:$C,2,FALSE)</f>
        <v>#N/A</v>
      </c>
      <c r="E316" s="9" t="str">
        <f t="shared" si="4"/>
        <v>INSERT INTO bi4all.dim_names (id_name_pk, name, id_gender_fk) VALUES (316, 'Pedro', 'M');</v>
      </c>
    </row>
    <row r="317" spans="1:5" x14ac:dyDescent="0.2">
      <c r="A317" s="7">
        <f>ROW()</f>
        <v>317</v>
      </c>
      <c r="B317" s="7" t="s">
        <v>323</v>
      </c>
      <c r="C317" s="7" t="s">
        <v>10</v>
      </c>
      <c r="D317" s="7" t="e">
        <f>VLOOKUP($C317,Genders!$A:$C,2,FALSE)</f>
        <v>#N/A</v>
      </c>
      <c r="E317" s="9" t="str">
        <f t="shared" si="4"/>
        <v>INSERT INTO bi4all.dim_names (id_name_pk, name, id_gender_fk) VALUES (317, 'Pedro Henrique', 'M');</v>
      </c>
    </row>
    <row r="318" spans="1:5" x14ac:dyDescent="0.2">
      <c r="A318" s="7">
        <f>ROW()</f>
        <v>318</v>
      </c>
      <c r="B318" s="7" t="s">
        <v>324</v>
      </c>
      <c r="C318" s="7" t="s">
        <v>10</v>
      </c>
      <c r="D318" s="7" t="e">
        <f>VLOOKUP($C318,Genders!$A:$C,2,FALSE)</f>
        <v>#N/A</v>
      </c>
      <c r="E318" s="9" t="str">
        <f t="shared" si="4"/>
        <v>INSERT INTO bi4all.dim_names (id_name_pk, name, id_gender_fk) VALUES (318, 'Pedro Lucas', 'M');</v>
      </c>
    </row>
    <row r="319" spans="1:5" x14ac:dyDescent="0.2">
      <c r="A319" s="7">
        <f>ROW()</f>
        <v>319</v>
      </c>
      <c r="B319" s="7" t="s">
        <v>325</v>
      </c>
      <c r="C319" s="7" t="s">
        <v>10</v>
      </c>
      <c r="D319" s="7" t="e">
        <f>VLOOKUP($C319,Genders!$A:$C,2,FALSE)</f>
        <v>#N/A</v>
      </c>
      <c r="E319" s="9" t="str">
        <f t="shared" si="4"/>
        <v>INSERT INTO bi4all.dim_names (id_name_pk, name, id_gender_fk) VALUES (319, 'Pedro Miguel', 'M');</v>
      </c>
    </row>
    <row r="320" spans="1:5" x14ac:dyDescent="0.2">
      <c r="A320" s="7">
        <f>ROW()</f>
        <v>320</v>
      </c>
      <c r="B320" s="7" t="s">
        <v>326</v>
      </c>
      <c r="C320" s="7" t="s">
        <v>10</v>
      </c>
      <c r="D320" s="7" t="e">
        <f>VLOOKUP($C320,Genders!$A:$C,2,FALSE)</f>
        <v>#N/A</v>
      </c>
      <c r="E320" s="9" t="str">
        <f t="shared" si="4"/>
        <v>INSERT INTO bi4all.dim_names (id_name_pk, name, id_gender_fk) VALUES (320, 'Péricles', 'M');</v>
      </c>
    </row>
    <row r="321" spans="1:5" x14ac:dyDescent="0.2">
      <c r="A321" s="7">
        <f>ROW()</f>
        <v>321</v>
      </c>
      <c r="B321" s="7" t="s">
        <v>327</v>
      </c>
      <c r="C321" s="7" t="s">
        <v>12</v>
      </c>
      <c r="D321" s="7" t="e">
        <f>VLOOKUP($C321,Genders!$A:$C,2,FALSE)</f>
        <v>#N/A</v>
      </c>
      <c r="E321" s="9" t="str">
        <f t="shared" si="4"/>
        <v>INSERT INTO bi4all.dim_names (id_name_pk, name, id_gender_fk) VALUES (321, 'Pietra', 'F');</v>
      </c>
    </row>
    <row r="322" spans="1:5" x14ac:dyDescent="0.2">
      <c r="A322" s="7">
        <f>ROW()</f>
        <v>322</v>
      </c>
      <c r="B322" s="7" t="s">
        <v>328</v>
      </c>
      <c r="C322" s="7" t="s">
        <v>10</v>
      </c>
      <c r="D322" s="7" t="e">
        <f>VLOOKUP($C322,Genders!$A:$C,2,FALSE)</f>
        <v>#N/A</v>
      </c>
      <c r="E322" s="9" t="str">
        <f t="shared" si="4"/>
        <v>INSERT INTO bi4all.dim_names (id_name_pk, name, id_gender_fk) VALUES (322, 'Pietro', 'M');</v>
      </c>
    </row>
    <row r="323" spans="1:5" x14ac:dyDescent="0.2">
      <c r="A323" s="7">
        <f>ROW()</f>
        <v>323</v>
      </c>
      <c r="B323" s="7" t="s">
        <v>329</v>
      </c>
      <c r="C323" s="7" t="s">
        <v>12</v>
      </c>
      <c r="D323" s="7" t="e">
        <f>VLOOKUP($C323,Genders!$A:$C,2,FALSE)</f>
        <v>#N/A</v>
      </c>
      <c r="E323" s="9" t="str">
        <f t="shared" si="4"/>
        <v>INSERT INTO bi4all.dim_names (id_name_pk, name, id_gender_fk) VALUES (323, 'Rachel', 'F');</v>
      </c>
    </row>
    <row r="324" spans="1:5" x14ac:dyDescent="0.2">
      <c r="A324" s="7">
        <f>ROW()</f>
        <v>324</v>
      </c>
      <c r="B324" s="7" t="s">
        <v>330</v>
      </c>
      <c r="C324" s="7" t="s">
        <v>10</v>
      </c>
      <c r="D324" s="7" t="e">
        <f>VLOOKUP($C324,Genders!$A:$C,2,FALSE)</f>
        <v>#N/A</v>
      </c>
      <c r="E324" s="9" t="str">
        <f t="shared" si="4"/>
        <v>INSERT INTO bi4all.dim_names (id_name_pk, name, id_gender_fk) VALUES (324, 'Rafael', 'M');</v>
      </c>
    </row>
    <row r="325" spans="1:5" x14ac:dyDescent="0.2">
      <c r="A325" s="7">
        <f>ROW()</f>
        <v>325</v>
      </c>
      <c r="B325" s="7" t="s">
        <v>331</v>
      </c>
      <c r="C325" s="7" t="s">
        <v>12</v>
      </c>
      <c r="D325" s="7" t="e">
        <f>VLOOKUP($C325,Genders!$A:$C,2,FALSE)</f>
        <v>#N/A</v>
      </c>
      <c r="E325" s="9" t="str">
        <f t="shared" si="4"/>
        <v>INSERT INTO bi4all.dim_names (id_name_pk, name, id_gender_fk) VALUES (325, 'Rafaela', 'F');</v>
      </c>
    </row>
    <row r="326" spans="1:5" x14ac:dyDescent="0.2">
      <c r="A326" s="7">
        <f>ROW()</f>
        <v>326</v>
      </c>
      <c r="B326" s="7" t="s">
        <v>332</v>
      </c>
      <c r="C326" s="7" t="s">
        <v>12</v>
      </c>
      <c r="D326" s="7" t="e">
        <f>VLOOKUP($C326,Genders!$A:$C,2,FALSE)</f>
        <v>#N/A</v>
      </c>
      <c r="E326" s="9" t="str">
        <f t="shared" ref="E326:E367" si="5">"INSERT INTO " &amp; $B$1 &amp; "." &amp; $B$2 &amp; " (" &amp; $A$4 &amp; ", " &amp;$B$4 &amp; ", " &amp; $C$4 &amp;  ") VALUES (" &amp; $A326 &amp; ", '" &amp; $B326 &amp; "', '" &amp; $C326 &amp; "');"</f>
        <v>INSERT INTO bi4all.dim_names (id_name_pk, name, id_gender_fk) VALUES (326, 'Rainah', 'F');</v>
      </c>
    </row>
    <row r="327" spans="1:5" x14ac:dyDescent="0.2">
      <c r="A327" s="7">
        <f>ROW()</f>
        <v>327</v>
      </c>
      <c r="B327" s="7" t="s">
        <v>333</v>
      </c>
      <c r="C327" s="7" t="s">
        <v>12</v>
      </c>
      <c r="D327" s="7" t="e">
        <f>VLOOKUP($C327,Genders!$A:$C,2,FALSE)</f>
        <v>#N/A</v>
      </c>
      <c r="E327" s="9" t="str">
        <f t="shared" si="5"/>
        <v>INSERT INTO bi4all.dim_names (id_name_pk, name, id_gender_fk) VALUES (327, 'Raquel', 'F');</v>
      </c>
    </row>
    <row r="328" spans="1:5" x14ac:dyDescent="0.2">
      <c r="A328" s="7">
        <f>ROW()</f>
        <v>328</v>
      </c>
      <c r="B328" s="7" t="s">
        <v>334</v>
      </c>
      <c r="C328" s="7" t="s">
        <v>10</v>
      </c>
      <c r="D328" s="7" t="e">
        <f>VLOOKUP($C328,Genders!$A:$C,2,FALSE)</f>
        <v>#N/A</v>
      </c>
      <c r="E328" s="9" t="str">
        <f t="shared" si="5"/>
        <v>INSERT INTO bi4all.dim_names (id_name_pk, name, id_gender_fk) VALUES (328, 'Raul', 'M');</v>
      </c>
    </row>
    <row r="329" spans="1:5" x14ac:dyDescent="0.2">
      <c r="A329" s="7">
        <f>ROW()</f>
        <v>329</v>
      </c>
      <c r="B329" s="7" t="s">
        <v>335</v>
      </c>
      <c r="C329" s="7" t="s">
        <v>12</v>
      </c>
      <c r="D329" s="7" t="e">
        <f>VLOOKUP($C329,Genders!$A:$C,2,FALSE)</f>
        <v>#N/A</v>
      </c>
      <c r="E329" s="9" t="str">
        <f t="shared" si="5"/>
        <v>INSERT INTO bi4all.dim_names (id_name_pk, name, id_gender_fk) VALUES (329, 'Rebeca', 'F');</v>
      </c>
    </row>
    <row r="330" spans="1:5" x14ac:dyDescent="0.2">
      <c r="A330" s="7">
        <f>ROW()</f>
        <v>330</v>
      </c>
      <c r="B330" s="7" t="s">
        <v>336</v>
      </c>
      <c r="C330" s="7" t="s">
        <v>12</v>
      </c>
      <c r="D330" s="7" t="e">
        <f>VLOOKUP($C330,Genders!$A:$C,2,FALSE)</f>
        <v>#N/A</v>
      </c>
      <c r="E330" s="9" t="str">
        <f t="shared" si="5"/>
        <v>INSERT INTO bi4all.dim_names (id_name_pk, name, id_gender_fk) VALUES (330, 'Rebecca', 'F');</v>
      </c>
    </row>
    <row r="331" spans="1:5" x14ac:dyDescent="0.2">
      <c r="A331" s="7">
        <f>ROW()</f>
        <v>331</v>
      </c>
      <c r="B331" s="7" t="s">
        <v>337</v>
      </c>
      <c r="C331" s="7" t="s">
        <v>10</v>
      </c>
      <c r="D331" s="7" t="e">
        <f>VLOOKUP($C331,Genders!$A:$C,2,FALSE)</f>
        <v>#N/A</v>
      </c>
      <c r="E331" s="9" t="str">
        <f t="shared" si="5"/>
        <v>INSERT INTO bi4all.dim_names (id_name_pk, name, id_gender_fk) VALUES (331, 'Renato', 'M');</v>
      </c>
    </row>
    <row r="332" spans="1:5" x14ac:dyDescent="0.2">
      <c r="A332" s="7">
        <f>ROW()</f>
        <v>332</v>
      </c>
      <c r="B332" s="7" t="s">
        <v>338</v>
      </c>
      <c r="C332" s="7" t="s">
        <v>10</v>
      </c>
      <c r="D332" s="7" t="e">
        <f>VLOOKUP($C332,Genders!$A:$C,2,FALSE)</f>
        <v>#N/A</v>
      </c>
      <c r="E332" s="9" t="str">
        <f t="shared" si="5"/>
        <v>INSERT INTO bi4all.dim_names (id_name_pk, name, id_gender_fk) VALUES (332, 'Rodrigo', 'M');</v>
      </c>
    </row>
    <row r="333" spans="1:5" x14ac:dyDescent="0.2">
      <c r="A333" s="7">
        <f>ROW()</f>
        <v>333</v>
      </c>
      <c r="B333" s="7" t="s">
        <v>339</v>
      </c>
      <c r="C333" s="7" t="s">
        <v>10</v>
      </c>
      <c r="D333" s="7" t="e">
        <f>VLOOKUP($C333,Genders!$A:$C,2,FALSE)</f>
        <v>#N/A</v>
      </c>
      <c r="E333" s="9" t="str">
        <f t="shared" si="5"/>
        <v>INSERT INTO bi4all.dim_names (id_name_pk, name, id_gender_fk) VALUES (333, 'Ruan', 'M');</v>
      </c>
    </row>
    <row r="334" spans="1:5" x14ac:dyDescent="0.2">
      <c r="A334" s="7">
        <f>ROW()</f>
        <v>334</v>
      </c>
      <c r="B334" s="7" t="s">
        <v>340</v>
      </c>
      <c r="C334" s="7" t="s">
        <v>10</v>
      </c>
      <c r="D334" s="7" t="e">
        <f>VLOOKUP($C334,Genders!$A:$C,2,FALSE)</f>
        <v>#N/A</v>
      </c>
      <c r="E334" s="9" t="str">
        <f t="shared" si="5"/>
        <v>INSERT INTO bi4all.dim_names (id_name_pk, name, id_gender_fk) VALUES (334, 'Ryan', 'M');</v>
      </c>
    </row>
    <row r="335" spans="1:5" x14ac:dyDescent="0.2">
      <c r="A335" s="7">
        <f>ROW()</f>
        <v>335</v>
      </c>
      <c r="B335" s="7" t="s">
        <v>341</v>
      </c>
      <c r="C335" s="7" t="s">
        <v>10</v>
      </c>
      <c r="D335" s="7" t="e">
        <f>VLOOKUP($C335,Genders!$A:$C,2,FALSE)</f>
        <v>#N/A</v>
      </c>
      <c r="E335" s="9" t="str">
        <f t="shared" si="5"/>
        <v>INSERT INTO bi4all.dim_names (id_name_pk, name, id_gender_fk) VALUES (335, 'Sammuel', 'M');</v>
      </c>
    </row>
    <row r="336" spans="1:5" x14ac:dyDescent="0.2">
      <c r="A336" s="7">
        <f>ROW()</f>
        <v>336</v>
      </c>
      <c r="B336" s="7" t="s">
        <v>342</v>
      </c>
      <c r="C336" s="7" t="s">
        <v>10</v>
      </c>
      <c r="D336" s="7" t="e">
        <f>VLOOKUP($C336,Genders!$A:$C,2,FALSE)</f>
        <v>#N/A</v>
      </c>
      <c r="E336" s="9" t="str">
        <f t="shared" si="5"/>
        <v>INSERT INTO bi4all.dim_names (id_name_pk, name, id_gender_fk) VALUES (336, 'Samuel', 'M');</v>
      </c>
    </row>
    <row r="337" spans="1:5" x14ac:dyDescent="0.2">
      <c r="A337" s="7">
        <f>ROW()</f>
        <v>337</v>
      </c>
      <c r="B337" s="7" t="s">
        <v>343</v>
      </c>
      <c r="C337" s="7" t="s">
        <v>12</v>
      </c>
      <c r="D337" s="7" t="e">
        <f>VLOOKUP($C337,Genders!$A:$C,2,FALSE)</f>
        <v>#N/A</v>
      </c>
      <c r="E337" s="9" t="str">
        <f t="shared" si="5"/>
        <v>INSERT INTO bi4all.dim_names (id_name_pk, name, id_gender_fk) VALUES (337, 'Sarah', 'F');</v>
      </c>
    </row>
    <row r="338" spans="1:5" x14ac:dyDescent="0.2">
      <c r="A338" s="7">
        <f>ROW()</f>
        <v>338</v>
      </c>
      <c r="B338" s="7" t="s">
        <v>344</v>
      </c>
      <c r="C338" s="7" t="s">
        <v>12</v>
      </c>
      <c r="D338" s="7" t="e">
        <f>VLOOKUP($C338,Genders!$A:$C,2,FALSE)</f>
        <v>#N/A</v>
      </c>
      <c r="E338" s="9" t="str">
        <f t="shared" si="5"/>
        <v>INSERT INTO bi4all.dim_names (id_name_pk, name, id_gender_fk) VALUES (338, 'Sophia', 'F');</v>
      </c>
    </row>
    <row r="339" spans="1:5" x14ac:dyDescent="0.2">
      <c r="A339" s="7">
        <f>ROW()</f>
        <v>339</v>
      </c>
      <c r="B339" s="7" t="s">
        <v>345</v>
      </c>
      <c r="C339" s="7" t="s">
        <v>12</v>
      </c>
      <c r="D339" s="7" t="e">
        <f>VLOOKUP($C339,Genders!$A:$C,2,FALSE)</f>
        <v>#N/A</v>
      </c>
      <c r="E339" s="9" t="str">
        <f t="shared" si="5"/>
        <v>INSERT INTO bi4all.dim_names (id_name_pk, name, id_gender_fk) VALUES (339, 'Sophie', 'F');</v>
      </c>
    </row>
    <row r="340" spans="1:5" x14ac:dyDescent="0.2">
      <c r="A340" s="7">
        <f>ROW()</f>
        <v>340</v>
      </c>
      <c r="B340" s="7" t="s">
        <v>346</v>
      </c>
      <c r="C340" s="7" t="s">
        <v>12</v>
      </c>
      <c r="D340" s="7" t="e">
        <f>VLOOKUP($C340,Genders!$A:$C,2,FALSE)</f>
        <v>#N/A</v>
      </c>
      <c r="E340" s="9" t="str">
        <f t="shared" si="5"/>
        <v>INSERT INTO bi4all.dim_names (id_name_pk, name, id_gender_fk) VALUES (340, 'Stella', 'F');</v>
      </c>
    </row>
    <row r="341" spans="1:5" x14ac:dyDescent="0.2">
      <c r="A341" s="7">
        <f>ROW()</f>
        <v>341</v>
      </c>
      <c r="B341" s="7" t="s">
        <v>347</v>
      </c>
      <c r="C341" s="7" t="s">
        <v>10</v>
      </c>
      <c r="D341" s="7" t="e">
        <f>VLOOKUP($C341,Genders!$A:$C,2,FALSE)</f>
        <v>#N/A</v>
      </c>
      <c r="E341" s="9" t="str">
        <f t="shared" si="5"/>
        <v>INSERT INTO bi4all.dim_names (id_name_pk, name, id_gender_fk) VALUES (341, 'Theo', 'M');</v>
      </c>
    </row>
    <row r="342" spans="1:5" x14ac:dyDescent="0.2">
      <c r="A342" s="7">
        <f>ROW()</f>
        <v>342</v>
      </c>
      <c r="B342" s="7" t="s">
        <v>348</v>
      </c>
      <c r="C342" s="7" t="s">
        <v>10</v>
      </c>
      <c r="D342" s="7" t="e">
        <f>VLOOKUP($C342,Genders!$A:$C,2,FALSE)</f>
        <v>#N/A</v>
      </c>
      <c r="E342" s="9" t="str">
        <f t="shared" si="5"/>
        <v>INSERT INTO bi4all.dim_names (id_name_pk, name, id_gender_fk) VALUES (342, 'Théo', 'M');</v>
      </c>
    </row>
    <row r="343" spans="1:5" x14ac:dyDescent="0.2">
      <c r="A343" s="7">
        <f>ROW()</f>
        <v>343</v>
      </c>
      <c r="B343" s="7" t="s">
        <v>349</v>
      </c>
      <c r="C343" s="7" t="s">
        <v>10</v>
      </c>
      <c r="D343" s="7" t="e">
        <f>VLOOKUP($C343,Genders!$A:$C,2,FALSE)</f>
        <v>#N/A</v>
      </c>
      <c r="E343" s="9" t="str">
        <f t="shared" si="5"/>
        <v>INSERT INTO bi4all.dim_names (id_name_pk, name, id_gender_fk) VALUES (343, 'Thiago', 'M');</v>
      </c>
    </row>
    <row r="344" spans="1:5" x14ac:dyDescent="0.2">
      <c r="A344" s="7">
        <f>ROW()</f>
        <v>344</v>
      </c>
      <c r="B344" s="7" t="s">
        <v>350</v>
      </c>
      <c r="C344" s="7" t="s">
        <v>10</v>
      </c>
      <c r="D344" s="7" t="e">
        <f>VLOOKUP($C344,Genders!$A:$C,2,FALSE)</f>
        <v>#N/A</v>
      </c>
      <c r="E344" s="9" t="str">
        <f t="shared" si="5"/>
        <v>INSERT INTO bi4all.dim_names (id_name_pk, name, id_gender_fk) VALUES (344, 'Thomas', 'M');</v>
      </c>
    </row>
    <row r="345" spans="1:5" x14ac:dyDescent="0.2">
      <c r="A345" s="7">
        <f>ROW()</f>
        <v>345</v>
      </c>
      <c r="B345" s="7" t="s">
        <v>351</v>
      </c>
      <c r="C345" s="7" t="s">
        <v>10</v>
      </c>
      <c r="D345" s="7" t="e">
        <f>VLOOKUP($C345,Genders!$A:$C,2,FALSE)</f>
        <v>#N/A</v>
      </c>
      <c r="E345" s="9" t="str">
        <f t="shared" si="5"/>
        <v>INSERT INTO bi4all.dim_names (id_name_pk, name, id_gender_fk) VALUES (345, 'Tiago', 'M');</v>
      </c>
    </row>
    <row r="346" spans="1:5" x14ac:dyDescent="0.2">
      <c r="A346" s="7">
        <f>ROW()</f>
        <v>346</v>
      </c>
      <c r="B346" s="7" t="s">
        <v>352</v>
      </c>
      <c r="C346" s="7" t="s">
        <v>10</v>
      </c>
      <c r="D346" s="7" t="e">
        <f>VLOOKUP($C346,Genders!$A:$C,2,FALSE)</f>
        <v>#N/A</v>
      </c>
      <c r="E346" s="9" t="str">
        <f t="shared" si="5"/>
        <v>INSERT INTO bi4all.dim_names (id_name_pk, name, id_gender_fk) VALUES (346, 'Tomas', 'M');</v>
      </c>
    </row>
    <row r="347" spans="1:5" x14ac:dyDescent="0.2">
      <c r="A347" s="7">
        <f>ROW()</f>
        <v>347</v>
      </c>
      <c r="B347" s="7" t="s">
        <v>353</v>
      </c>
      <c r="C347" s="7" t="s">
        <v>10</v>
      </c>
      <c r="D347" s="7" t="e">
        <f>VLOOKUP($C347,Genders!$A:$C,2,FALSE)</f>
        <v>#N/A</v>
      </c>
      <c r="E347" s="9" t="str">
        <f t="shared" si="5"/>
        <v>INSERT INTO bi4all.dim_names (id_name_pk, name, id_gender_fk) VALUES (347, 'Tomás', 'M');</v>
      </c>
    </row>
    <row r="348" spans="1:5" x14ac:dyDescent="0.2">
      <c r="A348" s="7">
        <f>ROW()</f>
        <v>348</v>
      </c>
      <c r="B348" s="7" t="s">
        <v>354</v>
      </c>
      <c r="C348" s="7" t="s">
        <v>10</v>
      </c>
      <c r="D348" s="7" t="e">
        <f>VLOOKUP($C348,Genders!$A:$C,2,FALSE)</f>
        <v>#N/A</v>
      </c>
      <c r="E348" s="9" t="str">
        <f t="shared" si="5"/>
        <v>INSERT INTO bi4all.dim_names (id_name_pk, name, id_gender_fk) VALUES (348, 'Vagner', 'M');</v>
      </c>
    </row>
    <row r="349" spans="1:5" x14ac:dyDescent="0.2">
      <c r="A349" s="7">
        <f>ROW()</f>
        <v>349</v>
      </c>
      <c r="B349" s="7" t="s">
        <v>355</v>
      </c>
      <c r="C349" s="7" t="s">
        <v>12</v>
      </c>
      <c r="D349" s="7" t="e">
        <f>VLOOKUP($C349,Genders!$A:$C,2,FALSE)</f>
        <v>#N/A</v>
      </c>
      <c r="E349" s="9" t="str">
        <f t="shared" si="5"/>
        <v>INSERT INTO bi4all.dim_names (id_name_pk, name, id_gender_fk) VALUES (349, 'Valentina', 'F');</v>
      </c>
    </row>
    <row r="350" spans="1:5" x14ac:dyDescent="0.2">
      <c r="A350" s="7">
        <f>ROW()</f>
        <v>350</v>
      </c>
      <c r="B350" s="7" t="s">
        <v>356</v>
      </c>
      <c r="C350" s="7" t="s">
        <v>12</v>
      </c>
      <c r="D350" s="7" t="e">
        <f>VLOOKUP($C350,Genders!$A:$C,2,FALSE)</f>
        <v>#N/A</v>
      </c>
      <c r="E350" s="9" t="str">
        <f t="shared" si="5"/>
        <v>INSERT INTO bi4all.dim_names (id_name_pk, name, id_gender_fk) VALUES (350, 'Vanessa', 'F');</v>
      </c>
    </row>
    <row r="351" spans="1:5" x14ac:dyDescent="0.2">
      <c r="A351" s="7">
        <f>ROW()</f>
        <v>351</v>
      </c>
      <c r="B351" s="7" t="s">
        <v>357</v>
      </c>
      <c r="C351" s="7" t="s">
        <v>12</v>
      </c>
      <c r="D351" s="7" t="e">
        <f>VLOOKUP($C351,Genders!$A:$C,2,FALSE)</f>
        <v>#N/A</v>
      </c>
      <c r="E351" s="9" t="str">
        <f t="shared" si="5"/>
        <v>INSERT INTO bi4all.dim_names (id_name_pk, name, id_gender_fk) VALUES (351, 'Vera Lucia', 'F');</v>
      </c>
    </row>
    <row r="352" spans="1:5" x14ac:dyDescent="0.2">
      <c r="A352" s="7">
        <f>ROW()</f>
        <v>352</v>
      </c>
      <c r="B352" s="7" t="s">
        <v>358</v>
      </c>
      <c r="C352" s="7" t="s">
        <v>10</v>
      </c>
      <c r="D352" s="7" t="e">
        <f>VLOOKUP($C352,Genders!$A:$C,2,FALSE)</f>
        <v>#N/A</v>
      </c>
      <c r="E352" s="9" t="str">
        <f t="shared" si="5"/>
        <v>INSERT INTO bi4all.dim_names (id_name_pk, name, id_gender_fk) VALUES (352, 'Vicent', 'M');</v>
      </c>
    </row>
    <row r="353" spans="1:5" x14ac:dyDescent="0.2">
      <c r="A353" s="7">
        <f>ROW()</f>
        <v>353</v>
      </c>
      <c r="B353" s="7" t="s">
        <v>359</v>
      </c>
      <c r="C353" s="7" t="s">
        <v>10</v>
      </c>
      <c r="D353" s="7" t="e">
        <f>VLOOKUP($C353,Genders!$A:$C,2,FALSE)</f>
        <v>#N/A</v>
      </c>
      <c r="E353" s="9" t="str">
        <f t="shared" si="5"/>
        <v>INSERT INTO bi4all.dim_names (id_name_pk, name, id_gender_fk) VALUES (353, 'Vicente', 'M');</v>
      </c>
    </row>
    <row r="354" spans="1:5" x14ac:dyDescent="0.2">
      <c r="A354" s="7">
        <f>ROW()</f>
        <v>354</v>
      </c>
      <c r="B354" s="7" t="s">
        <v>360</v>
      </c>
      <c r="C354" s="7" t="s">
        <v>10</v>
      </c>
      <c r="D354" s="7" t="e">
        <f>VLOOKUP($C354,Genders!$A:$C,2,FALSE)</f>
        <v>#N/A</v>
      </c>
      <c r="E354" s="9" t="str">
        <f t="shared" si="5"/>
        <v>INSERT INTO bi4all.dim_names (id_name_pk, name, id_gender_fk) VALUES (354, 'Victor', 'M');</v>
      </c>
    </row>
    <row r="355" spans="1:5" x14ac:dyDescent="0.2">
      <c r="A355" s="7">
        <f>ROW()</f>
        <v>355</v>
      </c>
      <c r="B355" s="7" t="s">
        <v>361</v>
      </c>
      <c r="C355" s="7" t="s">
        <v>10</v>
      </c>
      <c r="D355" s="7" t="e">
        <f>VLOOKUP($C355,Genders!$A:$C,2,FALSE)</f>
        <v>#N/A</v>
      </c>
      <c r="E355" s="9" t="str">
        <f t="shared" si="5"/>
        <v>INSERT INTO bi4all.dim_names (id_name_pk, name, id_gender_fk) VALUES (355, 'Victor Hugo', 'M');</v>
      </c>
    </row>
    <row r="356" spans="1:5" x14ac:dyDescent="0.2">
      <c r="A356" s="7">
        <f>ROW()</f>
        <v>356</v>
      </c>
      <c r="B356" s="7" t="s">
        <v>362</v>
      </c>
      <c r="C356" s="7" t="s">
        <v>12</v>
      </c>
      <c r="D356" s="7" t="e">
        <f>VLOOKUP($C356,Genders!$A:$C,2,FALSE)</f>
        <v>#N/A</v>
      </c>
      <c r="E356" s="9" t="str">
        <f t="shared" si="5"/>
        <v>INSERT INTO bi4all.dim_names (id_name_pk, name, id_gender_fk) VALUES (356, 'Victória', 'F');</v>
      </c>
    </row>
    <row r="357" spans="1:5" x14ac:dyDescent="0.2">
      <c r="A357" s="7">
        <f>ROW()</f>
        <v>357</v>
      </c>
      <c r="B357" s="7" t="s">
        <v>363</v>
      </c>
      <c r="C357" s="7" t="s">
        <v>10</v>
      </c>
      <c r="D357" s="7" t="e">
        <f>VLOOKUP($C357,Genders!$A:$C,2,FALSE)</f>
        <v>#N/A</v>
      </c>
      <c r="E357" s="9" t="str">
        <f t="shared" si="5"/>
        <v>INSERT INTO bi4all.dim_names (id_name_pk, name, id_gender_fk) VALUES (357, 'Vinicios', 'M');</v>
      </c>
    </row>
    <row r="358" spans="1:5" x14ac:dyDescent="0.2">
      <c r="A358" s="7">
        <f>ROW()</f>
        <v>358</v>
      </c>
      <c r="B358" s="7" t="s">
        <v>364</v>
      </c>
      <c r="C358" s="7" t="s">
        <v>10</v>
      </c>
      <c r="D358" s="7" t="e">
        <f>VLOOKUP($C358,Genders!$A:$C,2,FALSE)</f>
        <v>#N/A</v>
      </c>
      <c r="E358" s="9" t="str">
        <f t="shared" si="5"/>
        <v>INSERT INTO bi4all.dim_names (id_name_pk, name, id_gender_fk) VALUES (358, 'Vinícius', 'M');</v>
      </c>
    </row>
    <row r="359" spans="1:5" x14ac:dyDescent="0.2">
      <c r="A359" s="7">
        <f>ROW()</f>
        <v>359</v>
      </c>
      <c r="B359" s="7" t="s">
        <v>365</v>
      </c>
      <c r="C359" s="7" t="s">
        <v>10</v>
      </c>
      <c r="D359" s="7" t="e">
        <f>VLOOKUP($C359,Genders!$A:$C,2,FALSE)</f>
        <v>#N/A</v>
      </c>
      <c r="E359" s="9" t="str">
        <f t="shared" si="5"/>
        <v>INSERT INTO bi4all.dim_names (id_name_pk, name, id_gender_fk) VALUES (359, 'Vitor', 'M');</v>
      </c>
    </row>
    <row r="360" spans="1:5" x14ac:dyDescent="0.2">
      <c r="A360" s="7">
        <f>ROW()</f>
        <v>360</v>
      </c>
      <c r="B360" s="7" t="s">
        <v>366</v>
      </c>
      <c r="C360" s="7" t="s">
        <v>12</v>
      </c>
      <c r="D360" s="7" t="e">
        <f>VLOOKUP($C360,Genders!$A:$C,2,FALSE)</f>
        <v>#N/A</v>
      </c>
      <c r="E360" s="9" t="str">
        <f t="shared" si="5"/>
        <v>INSERT INTO bi4all.dim_names (id_name_pk, name, id_gender_fk) VALUES (360, 'Vitória', 'F');</v>
      </c>
    </row>
    <row r="361" spans="1:5" x14ac:dyDescent="0.2">
      <c r="A361" s="7">
        <f>ROW()</f>
        <v>361</v>
      </c>
      <c r="B361" s="7" t="s">
        <v>367</v>
      </c>
      <c r="C361" s="7" t="s">
        <v>10</v>
      </c>
      <c r="D361" s="7" t="e">
        <f>VLOOKUP($C361,Genders!$A:$C,2,FALSE)</f>
        <v>#N/A</v>
      </c>
      <c r="E361" s="9" t="str">
        <f t="shared" si="5"/>
        <v>INSERT INTO bi4all.dim_names (id_name_pk, name, id_gender_fk) VALUES (361, 'Wagner', 'M');</v>
      </c>
    </row>
    <row r="362" spans="1:5" x14ac:dyDescent="0.2">
      <c r="A362" s="7">
        <f>ROW()</f>
        <v>362</v>
      </c>
      <c r="B362" s="7" t="s">
        <v>368</v>
      </c>
      <c r="C362" s="7" t="s">
        <v>10</v>
      </c>
      <c r="D362" s="7" t="e">
        <f>VLOOKUP($C362,Genders!$A:$C,2,FALSE)</f>
        <v>#N/A</v>
      </c>
      <c r="E362" s="9" t="str">
        <f t="shared" si="5"/>
        <v>INSERT INTO bi4all.dim_names (id_name_pk, name, id_gender_fk) VALUES (362, 'Wilian', 'M');</v>
      </c>
    </row>
    <row r="363" spans="1:5" x14ac:dyDescent="0.2">
      <c r="A363" s="7">
        <f>ROW()</f>
        <v>363</v>
      </c>
      <c r="B363" s="7" t="s">
        <v>369</v>
      </c>
      <c r="C363" s="7" t="s">
        <v>10</v>
      </c>
      <c r="D363" s="7" t="e">
        <f>VLOOKUP($C363,Genders!$A:$C,2,FALSE)</f>
        <v>#N/A</v>
      </c>
      <c r="E363" s="9" t="str">
        <f t="shared" si="5"/>
        <v>INSERT INTO bi4all.dim_names (id_name_pk, name, id_gender_fk) VALUES (363, 'Yago', 'M');</v>
      </c>
    </row>
    <row r="364" spans="1:5" x14ac:dyDescent="0.2">
      <c r="A364" s="7">
        <f>ROW()</f>
        <v>364</v>
      </c>
      <c r="B364" s="7" t="s">
        <v>370</v>
      </c>
      <c r="C364" s="7" t="s">
        <v>12</v>
      </c>
      <c r="D364" s="7" t="e">
        <f>VLOOKUP($C364,Genders!$A:$C,2,FALSE)</f>
        <v>#N/A</v>
      </c>
      <c r="E364" s="9" t="str">
        <f t="shared" si="5"/>
        <v>INSERT INTO bi4all.dim_names (id_name_pk, name, id_gender_fk) VALUES (364, 'Yasmin', 'F');</v>
      </c>
    </row>
    <row r="365" spans="1:5" x14ac:dyDescent="0.2">
      <c r="A365" s="7">
        <f>ROW()</f>
        <v>365</v>
      </c>
      <c r="B365" s="7" t="s">
        <v>371</v>
      </c>
      <c r="C365" s="7" t="s">
        <v>12</v>
      </c>
      <c r="D365" s="7" t="e">
        <f>VLOOKUP($C365,Genders!$A:$C,2,FALSE)</f>
        <v>#N/A</v>
      </c>
      <c r="E365" s="9" t="str">
        <f t="shared" si="5"/>
        <v>INSERT INTO bi4all.dim_names (id_name_pk, name, id_gender_fk) VALUES (365, 'Yasmini', 'F');</v>
      </c>
    </row>
    <row r="366" spans="1:5" x14ac:dyDescent="0.2">
      <c r="A366" s="7">
        <f>ROW()</f>
        <v>366</v>
      </c>
      <c r="B366" s="7" t="s">
        <v>372</v>
      </c>
      <c r="C366" s="7" t="s">
        <v>10</v>
      </c>
      <c r="D366" s="7" t="e">
        <f>VLOOKUP($C366,Genders!$A:$C,2,FALSE)</f>
        <v>#N/A</v>
      </c>
      <c r="E366" s="9" t="str">
        <f t="shared" si="5"/>
        <v>INSERT INTO bi4all.dim_names (id_name_pk, name, id_gender_fk) VALUES (366, 'Yuri', 'M');</v>
      </c>
    </row>
    <row r="367" spans="1:5" x14ac:dyDescent="0.2">
      <c r="A367" s="7">
        <f>ROW()</f>
        <v>367</v>
      </c>
      <c r="B367" s="7" t="s">
        <v>373</v>
      </c>
      <c r="C367" s="7" t="s">
        <v>12</v>
      </c>
      <c r="D367" s="7" t="e">
        <f>VLOOKUP($C367,Genders!$A:$C,2,FALSE)</f>
        <v>#N/A</v>
      </c>
      <c r="E367" s="9" t="str">
        <f t="shared" si="5"/>
        <v>INSERT INTO bi4all.dim_names (id_name_pk, name, id_gender_fk) VALUES (367, 'Zila', 'F');</v>
      </c>
    </row>
  </sheetData>
  <autoFilter ref="A4:D367" xr:uid="{EA078119-B2DE-473E-B9A0-A3C2902BFAD8}">
    <filterColumn colId="1">
      <filters>
        <filter val="Erick"/>
      </filters>
    </filterColumn>
  </autoFilter>
  <sortState xmlns:xlrd2="http://schemas.microsoft.com/office/spreadsheetml/2017/richdata2" ref="A5:D367">
    <sortCondition ref="B4:B367"/>
  </sortState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A583B8-D601-4E5D-86A1-86CB5339550A}">
          <x14:formula1>
            <xm:f>Genders!$A:$A</xm:f>
          </x14:formula1>
          <xm:sqref>C5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D940-7762-483B-BFA2-B7BC27962B86}">
  <sheetPr codeName="Planilha2">
    <tabColor rgb="FFFFC000"/>
  </sheetPr>
  <dimension ref="A1:C195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1.5703125" style="7" bestFit="1" customWidth="1"/>
    <col min="2" max="2" width="15.42578125" style="7" bestFit="1" customWidth="1"/>
    <col min="3" max="3" width="66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374</v>
      </c>
    </row>
    <row r="4" spans="1:3" ht="15" x14ac:dyDescent="0.25">
      <c r="A4" s="2" t="s">
        <v>375</v>
      </c>
      <c r="B4" s="2" t="s">
        <v>376</v>
      </c>
      <c r="C4" s="2" t="s">
        <v>8</v>
      </c>
    </row>
    <row r="5" spans="1:3" x14ac:dyDescent="0.2">
      <c r="A5" s="7">
        <f>ROW()</f>
        <v>5</v>
      </c>
      <c r="B5" s="7" t="s">
        <v>377</v>
      </c>
      <c r="C5" s="9" t="str">
        <f>"INSERT INTO " &amp; $B$1 &amp; "." &amp; $B$2 &amp; " (" &amp;$A$4 &amp; ", " &amp; $B$4 &amp; ") VALUES (" &amp;$A5 &amp; ", '" &amp;$B5 &amp; "');"</f>
        <v>INSERT INTO bi4all.dim_lastnames (id_lastname_pk, lastname) VALUES (5, 'Abranches');</v>
      </c>
    </row>
    <row r="6" spans="1:3" x14ac:dyDescent="0.2">
      <c r="A6" s="7">
        <f>ROW()</f>
        <v>6</v>
      </c>
      <c r="B6" s="7" t="s">
        <v>378</v>
      </c>
      <c r="C6" s="9" t="str">
        <f t="shared" ref="C6:C69" si="0">"INSERT INTO " &amp; $B$1 &amp; "." &amp; $B$2 &amp; " (" &amp;$A$4 &amp; ", " &amp; $B$4 &amp; ") VALUES (" &amp;$A6 &amp; ", '" &amp;$B6 &amp; "');"</f>
        <v>INSERT INTO bi4all.dim_lastnames (id_lastname_pk, lastname) VALUES (6, 'Aguiar');</v>
      </c>
    </row>
    <row r="7" spans="1:3" x14ac:dyDescent="0.2">
      <c r="A7" s="7">
        <f>ROW()</f>
        <v>7</v>
      </c>
      <c r="B7" s="7" t="s">
        <v>379</v>
      </c>
      <c r="C7" s="9" t="str">
        <f t="shared" si="0"/>
        <v>INSERT INTO bi4all.dim_lastnames (id_lastname_pk, lastname) VALUES (7, 'Albuquerque');</v>
      </c>
    </row>
    <row r="8" spans="1:3" x14ac:dyDescent="0.2">
      <c r="A8" s="7">
        <f>ROW()</f>
        <v>8</v>
      </c>
      <c r="B8" s="7" t="s">
        <v>380</v>
      </c>
      <c r="C8" s="9" t="str">
        <f t="shared" si="0"/>
        <v>INSERT INTO bi4all.dim_lastnames (id_lastname_pk, lastname) VALUES (8, 'Alcantara');</v>
      </c>
    </row>
    <row r="9" spans="1:3" x14ac:dyDescent="0.2">
      <c r="A9" s="7">
        <f>ROW()</f>
        <v>9</v>
      </c>
      <c r="B9" s="7" t="s">
        <v>381</v>
      </c>
      <c r="C9" s="9" t="str">
        <f t="shared" si="0"/>
        <v>INSERT INTO bi4all.dim_lastnames (id_lastname_pk, lastname) VALUES (9, 'Aleluia');</v>
      </c>
    </row>
    <row r="10" spans="1:3" x14ac:dyDescent="0.2">
      <c r="A10" s="7">
        <f>ROW()</f>
        <v>10</v>
      </c>
      <c r="B10" s="7" t="s">
        <v>382</v>
      </c>
      <c r="C10" s="9" t="str">
        <f t="shared" si="0"/>
        <v>INSERT INTO bi4all.dim_lastnames (id_lastname_pk, lastname) VALUES (10, 'Alencar');</v>
      </c>
    </row>
    <row r="11" spans="1:3" x14ac:dyDescent="0.2">
      <c r="A11" s="7">
        <f>ROW()</f>
        <v>11</v>
      </c>
      <c r="B11" s="7" t="s">
        <v>383</v>
      </c>
      <c r="C11" s="9" t="str">
        <f t="shared" si="0"/>
        <v>INSERT INTO bi4all.dim_lastnames (id_lastname_pk, lastname) VALUES (11, 'Almeida');</v>
      </c>
    </row>
    <row r="12" spans="1:3" x14ac:dyDescent="0.2">
      <c r="A12" s="7">
        <f>ROW()</f>
        <v>12</v>
      </c>
      <c r="B12" s="7" t="s">
        <v>384</v>
      </c>
      <c r="C12" s="9" t="str">
        <f t="shared" si="0"/>
        <v>INSERT INTO bi4all.dim_lastnames (id_lastname_pk, lastname) VALUES (12, 'Alvaregna');</v>
      </c>
    </row>
    <row r="13" spans="1:3" x14ac:dyDescent="0.2">
      <c r="A13" s="7">
        <f>ROW()</f>
        <v>13</v>
      </c>
      <c r="B13" s="7" t="s">
        <v>385</v>
      </c>
      <c r="C13" s="9" t="str">
        <f t="shared" si="0"/>
        <v>INSERT INTO bi4all.dim_lastnames (id_lastname_pk, lastname) VALUES (13, 'Alvarenga');</v>
      </c>
    </row>
    <row r="14" spans="1:3" x14ac:dyDescent="0.2">
      <c r="A14" s="7">
        <f>ROW()</f>
        <v>14</v>
      </c>
      <c r="B14" s="7" t="s">
        <v>386</v>
      </c>
      <c r="C14" s="9" t="str">
        <f t="shared" si="0"/>
        <v>INSERT INTO bi4all.dim_lastnames (id_lastname_pk, lastname) VALUES (14, 'Alves');</v>
      </c>
    </row>
    <row r="15" spans="1:3" x14ac:dyDescent="0.2">
      <c r="A15" s="7">
        <f>ROW()</f>
        <v>15</v>
      </c>
      <c r="B15" s="7" t="s">
        <v>387</v>
      </c>
      <c r="C15" s="9" t="str">
        <f t="shared" si="0"/>
        <v>INSERT INTO bi4all.dim_lastnames (id_lastname_pk, lastname) VALUES (15, 'Alvim');</v>
      </c>
    </row>
    <row r="16" spans="1:3" x14ac:dyDescent="0.2">
      <c r="A16" s="7">
        <f>ROW()</f>
        <v>16</v>
      </c>
      <c r="B16" s="7" t="s">
        <v>388</v>
      </c>
      <c r="C16" s="9" t="str">
        <f t="shared" si="0"/>
        <v>INSERT INTO bi4all.dim_lastnames (id_lastname_pk, lastname) VALUES (16, 'Amor');</v>
      </c>
    </row>
    <row r="17" spans="1:3" x14ac:dyDescent="0.2">
      <c r="A17" s="7">
        <f>ROW()</f>
        <v>17</v>
      </c>
      <c r="B17" s="7" t="s">
        <v>389</v>
      </c>
      <c r="C17" s="9" t="str">
        <f t="shared" si="0"/>
        <v>INSERT INTO bi4all.dim_lastnames (id_lastname_pk, lastname) VALUES (17, 'Andrade');</v>
      </c>
    </row>
    <row r="18" spans="1:3" x14ac:dyDescent="0.2">
      <c r="A18" s="7">
        <f>ROW()</f>
        <v>18</v>
      </c>
      <c r="B18" s="7" t="s">
        <v>390</v>
      </c>
      <c r="C18" s="9" t="str">
        <f t="shared" si="0"/>
        <v>INSERT INTO bi4all.dim_lastnames (id_lastname_pk, lastname) VALUES (18, 'Andrioli');</v>
      </c>
    </row>
    <row r="19" spans="1:3" x14ac:dyDescent="0.2">
      <c r="A19" s="7">
        <f>ROW()</f>
        <v>19</v>
      </c>
      <c r="B19" s="7" t="s">
        <v>391</v>
      </c>
      <c r="C19" s="9" t="str">
        <f t="shared" si="0"/>
        <v>INSERT INTO bi4all.dim_lastnames (id_lastname_pk, lastname) VALUES (19, 'Anjos');</v>
      </c>
    </row>
    <row r="20" spans="1:3" x14ac:dyDescent="0.2">
      <c r="A20" s="7">
        <f>ROW()</f>
        <v>20</v>
      </c>
      <c r="B20" s="7" t="s">
        <v>392</v>
      </c>
      <c r="C20" s="9" t="str">
        <f t="shared" si="0"/>
        <v>INSERT INTO bi4all.dim_lastnames (id_lastname_pk, lastname) VALUES (20, 'Anunciação');</v>
      </c>
    </row>
    <row r="21" spans="1:3" x14ac:dyDescent="0.2">
      <c r="A21" s="7">
        <f>ROW()</f>
        <v>21</v>
      </c>
      <c r="B21" s="7" t="s">
        <v>393</v>
      </c>
      <c r="C21" s="9" t="str">
        <f t="shared" si="0"/>
        <v>INSERT INTO bi4all.dim_lastnames (id_lastname_pk, lastname) VALUES (21, 'Aragão');</v>
      </c>
    </row>
    <row r="22" spans="1:3" x14ac:dyDescent="0.2">
      <c r="A22" s="7">
        <f>ROW()</f>
        <v>22</v>
      </c>
      <c r="B22" s="7" t="s">
        <v>394</v>
      </c>
      <c r="C22" s="9" t="str">
        <f t="shared" si="0"/>
        <v>INSERT INTO bi4all.dim_lastnames (id_lastname_pk, lastname) VALUES (22, 'Araújo');</v>
      </c>
    </row>
    <row r="23" spans="1:3" x14ac:dyDescent="0.2">
      <c r="A23" s="7">
        <f>ROW()</f>
        <v>23</v>
      </c>
      <c r="B23" s="7" t="s">
        <v>395</v>
      </c>
      <c r="C23" s="9" t="str">
        <f t="shared" si="0"/>
        <v>INSERT INTO bi4all.dim_lastnames (id_lastname_pk, lastname) VALUES (23, 'Arruda');</v>
      </c>
    </row>
    <row r="24" spans="1:3" x14ac:dyDescent="0.2">
      <c r="A24" s="7">
        <f>ROW()</f>
        <v>24</v>
      </c>
      <c r="B24" s="7" t="s">
        <v>396</v>
      </c>
      <c r="C24" s="9" t="str">
        <f t="shared" si="0"/>
        <v>INSERT INTO bi4all.dim_lastnames (id_lastname_pk, lastname) VALUES (24, 'Asvilla');</v>
      </c>
    </row>
    <row r="25" spans="1:3" x14ac:dyDescent="0.2">
      <c r="A25" s="7">
        <f>ROW()</f>
        <v>25</v>
      </c>
      <c r="B25" s="7" t="s">
        <v>397</v>
      </c>
      <c r="C25" s="9" t="str">
        <f t="shared" si="0"/>
        <v>INSERT INTO bi4all.dim_lastnames (id_lastname_pk, lastname) VALUES (25, 'Auth');</v>
      </c>
    </row>
    <row r="26" spans="1:3" x14ac:dyDescent="0.2">
      <c r="A26" s="7">
        <f>ROW()</f>
        <v>26</v>
      </c>
      <c r="B26" s="7" t="s">
        <v>398</v>
      </c>
      <c r="C26" s="9" t="str">
        <f t="shared" si="0"/>
        <v>INSERT INTO bi4all.dim_lastnames (id_lastname_pk, lastname) VALUES (26, 'Azeredo');</v>
      </c>
    </row>
    <row r="27" spans="1:3" x14ac:dyDescent="0.2">
      <c r="A27" s="7">
        <f>ROW()</f>
        <v>27</v>
      </c>
      <c r="B27" s="7" t="s">
        <v>399</v>
      </c>
      <c r="C27" s="9" t="str">
        <f t="shared" si="0"/>
        <v>INSERT INTO bi4all.dim_lastnames (id_lastname_pk, lastname) VALUES (27, 'Bactista');</v>
      </c>
    </row>
    <row r="28" spans="1:3" x14ac:dyDescent="0.2">
      <c r="A28" s="7">
        <f>ROW()</f>
        <v>28</v>
      </c>
      <c r="B28" s="7" t="s">
        <v>400</v>
      </c>
      <c r="C28" s="9" t="str">
        <f t="shared" si="0"/>
        <v>INSERT INTO bi4all.dim_lastnames (id_lastname_pk, lastname) VALUES (28, 'Badu');</v>
      </c>
    </row>
    <row r="29" spans="1:3" x14ac:dyDescent="0.2">
      <c r="A29" s="7">
        <f>ROW()</f>
        <v>29</v>
      </c>
      <c r="B29" s="7" t="s">
        <v>401</v>
      </c>
      <c r="C29" s="9" t="str">
        <f t="shared" si="0"/>
        <v>INSERT INTO bi4all.dim_lastnames (id_lastname_pk, lastname) VALUES (29, 'Bandeira');</v>
      </c>
    </row>
    <row r="30" spans="1:3" x14ac:dyDescent="0.2">
      <c r="A30" s="7">
        <f>ROW()</f>
        <v>30</v>
      </c>
      <c r="B30" s="7" t="s">
        <v>402</v>
      </c>
      <c r="C30" s="9" t="str">
        <f t="shared" si="0"/>
        <v>INSERT INTO bi4all.dim_lastnames (id_lastname_pk, lastname) VALUES (30, 'Barbieri');</v>
      </c>
    </row>
    <row r="31" spans="1:3" x14ac:dyDescent="0.2">
      <c r="A31" s="7">
        <f>ROW()</f>
        <v>31</v>
      </c>
      <c r="B31" s="7" t="s">
        <v>403</v>
      </c>
      <c r="C31" s="9" t="str">
        <f t="shared" si="0"/>
        <v>INSERT INTO bi4all.dim_lastnames (id_lastname_pk, lastname) VALUES (31, 'Barbosa');</v>
      </c>
    </row>
    <row r="32" spans="1:3" x14ac:dyDescent="0.2">
      <c r="A32" s="7">
        <f>ROW()</f>
        <v>32</v>
      </c>
      <c r="B32" s="7" t="s">
        <v>404</v>
      </c>
      <c r="C32" s="9" t="str">
        <f t="shared" si="0"/>
        <v>INSERT INTO bi4all.dim_lastnames (id_lastname_pk, lastname) VALUES (32, 'Barboza');</v>
      </c>
    </row>
    <row r="33" spans="1:3" x14ac:dyDescent="0.2">
      <c r="A33" s="7">
        <f>ROW()</f>
        <v>33</v>
      </c>
      <c r="B33" s="7" t="s">
        <v>405</v>
      </c>
      <c r="C33" s="9" t="str">
        <f t="shared" si="0"/>
        <v>INSERT INTO bi4all.dim_lastnames (id_lastname_pk, lastname) VALUES (33, 'Barreto');</v>
      </c>
    </row>
    <row r="34" spans="1:3" x14ac:dyDescent="0.2">
      <c r="A34" s="7">
        <f>ROW()</f>
        <v>34</v>
      </c>
      <c r="B34" s="7" t="s">
        <v>406</v>
      </c>
      <c r="C34" s="9" t="str">
        <f t="shared" si="0"/>
        <v>INSERT INTO bi4all.dim_lastnames (id_lastname_pk, lastname) VALUES (34, 'Barros');</v>
      </c>
    </row>
    <row r="35" spans="1:3" x14ac:dyDescent="0.2">
      <c r="A35" s="7">
        <f>ROW()</f>
        <v>35</v>
      </c>
      <c r="B35" s="7" t="s">
        <v>407</v>
      </c>
      <c r="C35" s="9" t="str">
        <f t="shared" si="0"/>
        <v>INSERT INTO bi4all.dim_lastnames (id_lastname_pk, lastname) VALUES (35, 'Barroso');</v>
      </c>
    </row>
    <row r="36" spans="1:3" x14ac:dyDescent="0.2">
      <c r="A36" s="7">
        <f>ROW()</f>
        <v>36</v>
      </c>
      <c r="B36" s="7" t="s">
        <v>408</v>
      </c>
      <c r="C36" s="9" t="str">
        <f t="shared" si="0"/>
        <v>INSERT INTO bi4all.dim_lastnames (id_lastname_pk, lastname) VALUES (36, 'Batista');</v>
      </c>
    </row>
    <row r="37" spans="1:3" x14ac:dyDescent="0.2">
      <c r="A37" s="7">
        <f>ROW()</f>
        <v>37</v>
      </c>
      <c r="B37" s="7" t="s">
        <v>409</v>
      </c>
      <c r="C37" s="9" t="str">
        <f t="shared" si="0"/>
        <v>INSERT INTO bi4all.dim_lastnames (id_lastname_pk, lastname) VALUES (37, 'Battaglia');</v>
      </c>
    </row>
    <row r="38" spans="1:3" x14ac:dyDescent="0.2">
      <c r="A38" s="7">
        <f>ROW()</f>
        <v>38</v>
      </c>
      <c r="B38" s="7" t="s">
        <v>410</v>
      </c>
      <c r="C38" s="9" t="str">
        <f t="shared" si="0"/>
        <v>INSERT INTO bi4all.dim_lastnames (id_lastname_pk, lastname) VALUES (38, 'Bermudes');</v>
      </c>
    </row>
    <row r="39" spans="1:3" x14ac:dyDescent="0.2">
      <c r="A39" s="7">
        <f>ROW()</f>
        <v>39</v>
      </c>
      <c r="B39" s="7" t="s">
        <v>411</v>
      </c>
      <c r="C39" s="9" t="str">
        <f t="shared" si="0"/>
        <v>INSERT INTO bi4all.dim_lastnames (id_lastname_pk, lastname) VALUES (39, 'Bianchi');</v>
      </c>
    </row>
    <row r="40" spans="1:3" x14ac:dyDescent="0.2">
      <c r="A40" s="7">
        <f>ROW()</f>
        <v>40</v>
      </c>
      <c r="B40" s="7" t="s">
        <v>412</v>
      </c>
      <c r="C40" s="9" t="str">
        <f t="shared" si="0"/>
        <v>INSERT INTO bi4all.dim_lastnames (id_lastname_pk, lastname) VALUES (40, 'Bicalho');</v>
      </c>
    </row>
    <row r="41" spans="1:3" x14ac:dyDescent="0.2">
      <c r="A41" s="7">
        <f>ROW()</f>
        <v>41</v>
      </c>
      <c r="B41" s="7" t="s">
        <v>413</v>
      </c>
      <c r="C41" s="9" t="str">
        <f t="shared" si="0"/>
        <v>INSERT INTO bi4all.dim_lastnames (id_lastname_pk, lastname) VALUES (41, 'Bispo');</v>
      </c>
    </row>
    <row r="42" spans="1:3" x14ac:dyDescent="0.2">
      <c r="A42" s="7">
        <f>ROW()</f>
        <v>42</v>
      </c>
      <c r="B42" s="7" t="s">
        <v>414</v>
      </c>
      <c r="C42" s="9" t="str">
        <f t="shared" si="0"/>
        <v>INSERT INTO bi4all.dim_lastnames (id_lastname_pk, lastname) VALUES (42, 'Borba');</v>
      </c>
    </row>
    <row r="43" spans="1:3" x14ac:dyDescent="0.2">
      <c r="A43" s="7">
        <f>ROW()</f>
        <v>43</v>
      </c>
      <c r="B43" s="7" t="s">
        <v>415</v>
      </c>
      <c r="C43" s="9" t="str">
        <f t="shared" si="0"/>
        <v>INSERT INTO bi4all.dim_lastnames (id_lastname_pk, lastname) VALUES (43, 'Borges');</v>
      </c>
    </row>
    <row r="44" spans="1:3" x14ac:dyDescent="0.2">
      <c r="A44" s="7">
        <f>ROW()</f>
        <v>44</v>
      </c>
      <c r="B44" s="7" t="s">
        <v>416</v>
      </c>
      <c r="C44" s="9" t="str">
        <f t="shared" si="0"/>
        <v>INSERT INTO bi4all.dim_lastnames (id_lastname_pk, lastname) VALUES (44, 'Botelho');</v>
      </c>
    </row>
    <row r="45" spans="1:3" x14ac:dyDescent="0.2">
      <c r="A45" s="7">
        <f>ROW()</f>
        <v>45</v>
      </c>
      <c r="B45" s="7" t="s">
        <v>417</v>
      </c>
      <c r="C45" s="9" t="str">
        <f t="shared" si="0"/>
        <v>INSERT INTO bi4all.dim_lastnames (id_lastname_pk, lastname) VALUES (45, 'Braga');</v>
      </c>
    </row>
    <row r="46" spans="1:3" x14ac:dyDescent="0.2">
      <c r="A46" s="7">
        <f>ROW()</f>
        <v>46</v>
      </c>
      <c r="B46" s="7" t="s">
        <v>418</v>
      </c>
      <c r="C46" s="9" t="str">
        <f t="shared" si="0"/>
        <v>INSERT INTO bi4all.dim_lastnames (id_lastname_pk, lastname) VALUES (46, 'Bragança');</v>
      </c>
    </row>
    <row r="47" spans="1:3" x14ac:dyDescent="0.2">
      <c r="A47" s="7">
        <f>ROW()</f>
        <v>47</v>
      </c>
      <c r="B47" s="7" t="s">
        <v>419</v>
      </c>
      <c r="C47" s="9" t="str">
        <f t="shared" si="0"/>
        <v>INSERT INTO bi4all.dim_lastnames (id_lastname_pk, lastname) VALUES (47, 'Brasão');</v>
      </c>
    </row>
    <row r="48" spans="1:3" x14ac:dyDescent="0.2">
      <c r="A48" s="7">
        <f>ROW()</f>
        <v>48</v>
      </c>
      <c r="B48" s="7" t="s">
        <v>420</v>
      </c>
      <c r="C48" s="9" t="str">
        <f t="shared" si="0"/>
        <v>INSERT INTO bi4all.dim_lastnames (id_lastname_pk, lastname) VALUES (48, 'Brasil');</v>
      </c>
    </row>
    <row r="49" spans="1:3" x14ac:dyDescent="0.2">
      <c r="A49" s="7">
        <f>ROW()</f>
        <v>49</v>
      </c>
      <c r="B49" s="7" t="s">
        <v>421</v>
      </c>
      <c r="C49" s="9" t="str">
        <f t="shared" si="0"/>
        <v>INSERT INTO bi4all.dim_lastnames (id_lastname_pk, lastname) VALUES (49, 'Brito');</v>
      </c>
    </row>
    <row r="50" spans="1:3" x14ac:dyDescent="0.2">
      <c r="A50" s="7">
        <f>ROW()</f>
        <v>50</v>
      </c>
      <c r="B50" s="7" t="s">
        <v>422</v>
      </c>
      <c r="C50" s="9" t="str">
        <f t="shared" si="0"/>
        <v>INSERT INTO bi4all.dim_lastnames (id_lastname_pk, lastname) VALUES (50, 'Cabral');</v>
      </c>
    </row>
    <row r="51" spans="1:3" x14ac:dyDescent="0.2">
      <c r="A51" s="7">
        <f>ROW()</f>
        <v>51</v>
      </c>
      <c r="B51" s="7" t="s">
        <v>423</v>
      </c>
      <c r="C51" s="9" t="str">
        <f t="shared" si="0"/>
        <v>INSERT INTO bi4all.dim_lastnames (id_lastname_pk, lastname) VALUES (51, 'Café');</v>
      </c>
    </row>
    <row r="52" spans="1:3" x14ac:dyDescent="0.2">
      <c r="A52" s="7">
        <f>ROW()</f>
        <v>52</v>
      </c>
      <c r="B52" s="7" t="s">
        <v>424</v>
      </c>
      <c r="C52" s="9" t="str">
        <f t="shared" si="0"/>
        <v>INSERT INTO bi4all.dim_lastnames (id_lastname_pk, lastname) VALUES (52, 'Camacho');</v>
      </c>
    </row>
    <row r="53" spans="1:3" x14ac:dyDescent="0.2">
      <c r="A53" s="7">
        <f>ROW()</f>
        <v>53</v>
      </c>
      <c r="B53" s="7" t="s">
        <v>425</v>
      </c>
      <c r="C53" s="9" t="str">
        <f t="shared" si="0"/>
        <v>INSERT INTO bi4all.dim_lastnames (id_lastname_pk, lastname) VALUES (53, 'Camargo');</v>
      </c>
    </row>
    <row r="54" spans="1:3" x14ac:dyDescent="0.2">
      <c r="A54" s="7">
        <f>ROW()</f>
        <v>54</v>
      </c>
      <c r="B54" s="7" t="s">
        <v>426</v>
      </c>
      <c r="C54" s="9" t="str">
        <f t="shared" si="0"/>
        <v>INSERT INTO bi4all.dim_lastnames (id_lastname_pk, lastname) VALUES (54, 'Caminha');</v>
      </c>
    </row>
    <row r="55" spans="1:3" x14ac:dyDescent="0.2">
      <c r="A55" s="7">
        <f>ROW()</f>
        <v>55</v>
      </c>
      <c r="B55" s="7" t="s">
        <v>427</v>
      </c>
      <c r="C55" s="9" t="str">
        <f t="shared" si="0"/>
        <v>INSERT INTO bi4all.dim_lastnames (id_lastname_pk, lastname) VALUES (55, 'Camões');</v>
      </c>
    </row>
    <row r="56" spans="1:3" x14ac:dyDescent="0.2">
      <c r="A56" s="7">
        <f>ROW()</f>
        <v>56</v>
      </c>
      <c r="B56" s="7" t="s">
        <v>428</v>
      </c>
      <c r="C56" s="9" t="str">
        <f t="shared" si="0"/>
        <v>INSERT INTO bi4all.dim_lastnames (id_lastname_pk, lastname) VALUES (56, 'Campos');</v>
      </c>
    </row>
    <row r="57" spans="1:3" x14ac:dyDescent="0.2">
      <c r="A57" s="7">
        <f>ROW()</f>
        <v>57</v>
      </c>
      <c r="B57" s="7" t="s">
        <v>429</v>
      </c>
      <c r="C57" s="9" t="str">
        <f t="shared" si="0"/>
        <v>INSERT INTO bi4all.dim_lastnames (id_lastname_pk, lastname) VALUES (57, 'Cândido');</v>
      </c>
    </row>
    <row r="58" spans="1:3" x14ac:dyDescent="0.2">
      <c r="A58" s="7">
        <f>ROW()</f>
        <v>58</v>
      </c>
      <c r="B58" s="7" t="s">
        <v>430</v>
      </c>
      <c r="C58" s="9" t="str">
        <f t="shared" si="0"/>
        <v>INSERT INTO bi4all.dim_lastnames (id_lastname_pk, lastname) VALUES (58, 'Cardoso');</v>
      </c>
    </row>
    <row r="59" spans="1:3" x14ac:dyDescent="0.2">
      <c r="A59" s="7">
        <f>ROW()</f>
        <v>59</v>
      </c>
      <c r="B59" s="7" t="s">
        <v>431</v>
      </c>
      <c r="C59" s="9" t="str">
        <f t="shared" si="0"/>
        <v>INSERT INTO bi4all.dim_lastnames (id_lastname_pk, lastname) VALUES (59, 'Cardozo');</v>
      </c>
    </row>
    <row r="60" spans="1:3" x14ac:dyDescent="0.2">
      <c r="A60" s="7">
        <f>ROW()</f>
        <v>60</v>
      </c>
      <c r="B60" s="7" t="s">
        <v>432</v>
      </c>
      <c r="C60" s="9" t="str">
        <f t="shared" si="0"/>
        <v>INSERT INTO bi4all.dim_lastnames (id_lastname_pk, lastname) VALUES (60, 'Carneiro');</v>
      </c>
    </row>
    <row r="61" spans="1:3" x14ac:dyDescent="0.2">
      <c r="A61" s="7">
        <f>ROW()</f>
        <v>61</v>
      </c>
      <c r="B61" s="7" t="s">
        <v>433</v>
      </c>
      <c r="C61" s="9" t="str">
        <f t="shared" si="0"/>
        <v>INSERT INTO bi4all.dim_lastnames (id_lastname_pk, lastname) VALUES (61, 'Caruso');</v>
      </c>
    </row>
    <row r="62" spans="1:3" x14ac:dyDescent="0.2">
      <c r="A62" s="7">
        <f>ROW()</f>
        <v>62</v>
      </c>
      <c r="B62" s="7" t="s">
        <v>434</v>
      </c>
      <c r="C62" s="9" t="str">
        <f t="shared" si="0"/>
        <v>INSERT INTO bi4all.dim_lastnames (id_lastname_pk, lastname) VALUES (62, 'Carvalho');</v>
      </c>
    </row>
    <row r="63" spans="1:3" x14ac:dyDescent="0.2">
      <c r="A63" s="7">
        <f>ROW()</f>
        <v>63</v>
      </c>
      <c r="B63" s="7" t="s">
        <v>435</v>
      </c>
      <c r="C63" s="9" t="str">
        <f t="shared" si="0"/>
        <v>INSERT INTO bi4all.dim_lastnames (id_lastname_pk, lastname) VALUES (63, 'Castro');</v>
      </c>
    </row>
    <row r="64" spans="1:3" x14ac:dyDescent="0.2">
      <c r="A64" s="7">
        <f>ROW()</f>
        <v>64</v>
      </c>
      <c r="B64" s="7" t="s">
        <v>436</v>
      </c>
      <c r="C64" s="9" t="str">
        <f t="shared" si="0"/>
        <v>INSERT INTO bi4all.dim_lastnames (id_lastname_pk, lastname) VALUES (64, 'Chaves');</v>
      </c>
    </row>
    <row r="65" spans="1:3" x14ac:dyDescent="0.2">
      <c r="A65" s="7">
        <f>ROW()</f>
        <v>65</v>
      </c>
      <c r="B65" s="7" t="s">
        <v>437</v>
      </c>
      <c r="C65" s="9" t="str">
        <f t="shared" si="0"/>
        <v>INSERT INTO bi4all.dim_lastnames (id_lastname_pk, lastname) VALUES (65, 'Coelho');</v>
      </c>
    </row>
    <row r="66" spans="1:3" x14ac:dyDescent="0.2">
      <c r="A66" s="7">
        <f>ROW()</f>
        <v>66</v>
      </c>
      <c r="B66" s="7" t="s">
        <v>438</v>
      </c>
      <c r="C66" s="9" t="str">
        <f t="shared" si="0"/>
        <v>INSERT INTO bi4all.dim_lastnames (id_lastname_pk, lastname) VALUES (66, 'Colombo');</v>
      </c>
    </row>
    <row r="67" spans="1:3" x14ac:dyDescent="0.2">
      <c r="A67" s="7">
        <f>ROW()</f>
        <v>67</v>
      </c>
      <c r="B67" s="7" t="s">
        <v>439</v>
      </c>
      <c r="C67" s="9" t="str">
        <f t="shared" si="0"/>
        <v>INSERT INTO bi4all.dim_lastnames (id_lastname_pk, lastname) VALUES (67, 'Conti');</v>
      </c>
    </row>
    <row r="68" spans="1:3" x14ac:dyDescent="0.2">
      <c r="A68" s="7">
        <f>ROW()</f>
        <v>68</v>
      </c>
      <c r="B68" s="7" t="s">
        <v>440</v>
      </c>
      <c r="C68" s="9" t="str">
        <f t="shared" si="0"/>
        <v>INSERT INTO bi4all.dim_lastnames (id_lastname_pk, lastname) VALUES (68, 'Costa');</v>
      </c>
    </row>
    <row r="69" spans="1:3" x14ac:dyDescent="0.2">
      <c r="A69" s="7">
        <f>ROW()</f>
        <v>69</v>
      </c>
      <c r="B69" s="7" t="s">
        <v>441</v>
      </c>
      <c r="C69" s="9" t="str">
        <f t="shared" si="0"/>
        <v>INSERT INTO bi4all.dim_lastnames (id_lastname_pk, lastname) VALUES (69, 'Costatini');</v>
      </c>
    </row>
    <row r="70" spans="1:3" x14ac:dyDescent="0.2">
      <c r="A70" s="7">
        <f>ROW()</f>
        <v>70</v>
      </c>
      <c r="B70" s="7" t="s">
        <v>442</v>
      </c>
      <c r="C70" s="9" t="str">
        <f t="shared" ref="C70:C133" si="1">"INSERT INTO " &amp; $B$1 &amp; "." &amp; $B$2 &amp; " (" &amp;$A$4 &amp; ", " &amp; $B$4 &amp; ") VALUES (" &amp;$A70 &amp; ", '" &amp;$B70 &amp; "');"</f>
        <v>INSERT INTO bi4all.dim_lastnames (id_lastname_pk, lastname) VALUES (70, 'Cunha');</v>
      </c>
    </row>
    <row r="71" spans="1:3" x14ac:dyDescent="0.2">
      <c r="A71" s="7">
        <f>ROW()</f>
        <v>71</v>
      </c>
      <c r="B71" s="7" t="s">
        <v>443</v>
      </c>
      <c r="C71" s="9" t="str">
        <f t="shared" si="1"/>
        <v>INSERT INTO bi4all.dim_lastnames (id_lastname_pk, lastname) VALUES (71, 'Dantas');</v>
      </c>
    </row>
    <row r="72" spans="1:3" x14ac:dyDescent="0.2">
      <c r="A72" s="7">
        <f>ROW()</f>
        <v>72</v>
      </c>
      <c r="B72" s="7" t="s">
        <v>444</v>
      </c>
      <c r="C72" s="9" t="str">
        <f t="shared" si="1"/>
        <v>INSERT INTO bi4all.dim_lastnames (id_lastname_pk, lastname) VALUES (72, 'De Luca');</v>
      </c>
    </row>
    <row r="73" spans="1:3" x14ac:dyDescent="0.2">
      <c r="A73" s="7">
        <f>ROW()</f>
        <v>73</v>
      </c>
      <c r="B73" s="7" t="s">
        <v>445</v>
      </c>
      <c r="C73" s="9" t="str">
        <f t="shared" si="1"/>
        <v>INSERT INTO bi4all.dim_lastnames (id_lastname_pk, lastname) VALUES (73, 'de Oliveira');</v>
      </c>
    </row>
    <row r="74" spans="1:3" x14ac:dyDescent="0.2">
      <c r="A74" s="7">
        <f>ROW()</f>
        <v>74</v>
      </c>
      <c r="B74" s="7" t="s">
        <v>446</v>
      </c>
      <c r="C74" s="9" t="str">
        <f t="shared" si="1"/>
        <v>INSERT INTO bi4all.dim_lastnames (id_lastname_pk, lastname) VALUES (74, 'Dias');</v>
      </c>
    </row>
    <row r="75" spans="1:3" x14ac:dyDescent="0.2">
      <c r="A75" s="7">
        <f>ROW()</f>
        <v>75</v>
      </c>
      <c r="B75" s="7" t="s">
        <v>447</v>
      </c>
      <c r="C75" s="9" t="str">
        <f t="shared" si="1"/>
        <v>INSERT INTO bi4all.dim_lastnames (id_lastname_pk, lastname) VALUES (75, 'dos Santos');</v>
      </c>
    </row>
    <row r="76" spans="1:3" x14ac:dyDescent="0.2">
      <c r="A76" s="7">
        <f>ROW()</f>
        <v>76</v>
      </c>
      <c r="B76" s="7" t="s">
        <v>448</v>
      </c>
      <c r="C76" s="9" t="str">
        <f t="shared" si="1"/>
        <v>INSERT INTO bi4all.dim_lastnames (id_lastname_pk, lastname) VALUES (76, 'Duarte');</v>
      </c>
    </row>
    <row r="77" spans="1:3" x14ac:dyDescent="0.2">
      <c r="A77" s="7">
        <f>ROW()</f>
        <v>77</v>
      </c>
      <c r="B77" s="7" t="s">
        <v>449</v>
      </c>
      <c r="C77" s="9" t="str">
        <f t="shared" si="1"/>
        <v>INSERT INTO bi4all.dim_lastnames (id_lastname_pk, lastname) VALUES (77, 'Esposito');</v>
      </c>
    </row>
    <row r="78" spans="1:3" x14ac:dyDescent="0.2">
      <c r="A78" s="7">
        <f>ROW()</f>
        <v>78</v>
      </c>
      <c r="B78" s="7" t="s">
        <v>450</v>
      </c>
      <c r="C78" s="9" t="str">
        <f t="shared" si="1"/>
        <v>INSERT INTO bi4all.dim_lastnames (id_lastname_pk, lastname) VALUES (78, 'Esteves');</v>
      </c>
    </row>
    <row r="79" spans="1:3" x14ac:dyDescent="0.2">
      <c r="A79" s="7">
        <f>ROW()</f>
        <v>79</v>
      </c>
      <c r="B79" s="7" t="s">
        <v>451</v>
      </c>
      <c r="C79" s="9" t="str">
        <f t="shared" si="1"/>
        <v>INSERT INTO bi4all.dim_lastnames (id_lastname_pk, lastname) VALUES (79, 'Evangelista');</v>
      </c>
    </row>
    <row r="80" spans="1:3" x14ac:dyDescent="0.2">
      <c r="A80" s="7">
        <f>ROW()</f>
        <v>80</v>
      </c>
      <c r="B80" s="7" t="s">
        <v>452</v>
      </c>
      <c r="C80" s="9" t="str">
        <f t="shared" si="1"/>
        <v>INSERT INTO bi4all.dim_lastnames (id_lastname_pk, lastname) VALUES (80, 'Faria');</v>
      </c>
    </row>
    <row r="81" spans="1:3" x14ac:dyDescent="0.2">
      <c r="A81" s="7">
        <f>ROW()</f>
        <v>81</v>
      </c>
      <c r="B81" s="7" t="s">
        <v>453</v>
      </c>
      <c r="C81" s="9" t="str">
        <f t="shared" si="1"/>
        <v>INSERT INTO bi4all.dim_lastnames (id_lastname_pk, lastname) VALUES (81, 'Farias');</v>
      </c>
    </row>
    <row r="82" spans="1:3" x14ac:dyDescent="0.2">
      <c r="A82" s="7">
        <f>ROW()</f>
        <v>82</v>
      </c>
      <c r="B82" s="7" t="s">
        <v>454</v>
      </c>
      <c r="C82" s="9" t="str">
        <f t="shared" si="1"/>
        <v>INSERT INTO bi4all.dim_lastnames (id_lastname_pk, lastname) VALUES (82, 'Farina');</v>
      </c>
    </row>
    <row r="83" spans="1:3" x14ac:dyDescent="0.2">
      <c r="A83" s="7">
        <f>ROW()</f>
        <v>83</v>
      </c>
      <c r="B83" s="7" t="s">
        <v>455</v>
      </c>
      <c r="C83" s="9" t="str">
        <f t="shared" si="1"/>
        <v>INSERT INTO bi4all.dim_lastnames (id_lastname_pk, lastname) VALUES (83, 'Faro');</v>
      </c>
    </row>
    <row r="84" spans="1:3" x14ac:dyDescent="0.2">
      <c r="A84" s="7">
        <f>ROW()</f>
        <v>84</v>
      </c>
      <c r="B84" s="7" t="s">
        <v>456</v>
      </c>
      <c r="C84" s="9" t="str">
        <f t="shared" si="1"/>
        <v>INSERT INTO bi4all.dim_lastnames (id_lastname_pk, lastname) VALUES (84, 'Fernandes');</v>
      </c>
    </row>
    <row r="85" spans="1:3" x14ac:dyDescent="0.2">
      <c r="A85" s="7">
        <f>ROW()</f>
        <v>85</v>
      </c>
      <c r="B85" s="7" t="s">
        <v>457</v>
      </c>
      <c r="C85" s="9" t="str">
        <f t="shared" si="1"/>
        <v>INSERT INTO bi4all.dim_lastnames (id_lastname_pk, lastname) VALUES (85, 'Ferrão');</v>
      </c>
    </row>
    <row r="86" spans="1:3" x14ac:dyDescent="0.2">
      <c r="A86" s="7">
        <f>ROW()</f>
        <v>86</v>
      </c>
      <c r="B86" s="7" t="s">
        <v>458</v>
      </c>
      <c r="C86" s="9" t="str">
        <f t="shared" si="1"/>
        <v>INSERT INTO bi4all.dim_lastnames (id_lastname_pk, lastname) VALUES (86, 'Ferrara');</v>
      </c>
    </row>
    <row r="87" spans="1:3" x14ac:dyDescent="0.2">
      <c r="A87" s="7">
        <f>ROW()</f>
        <v>87</v>
      </c>
      <c r="B87" s="7" t="s">
        <v>459</v>
      </c>
      <c r="C87" s="9" t="str">
        <f t="shared" si="1"/>
        <v>INSERT INTO bi4all.dim_lastnames (id_lastname_pk, lastname) VALUES (87, 'Ferrari');</v>
      </c>
    </row>
    <row r="88" spans="1:3" x14ac:dyDescent="0.2">
      <c r="A88" s="7">
        <f>ROW()</f>
        <v>88</v>
      </c>
      <c r="B88" s="7" t="s">
        <v>460</v>
      </c>
      <c r="C88" s="9" t="str">
        <f t="shared" si="1"/>
        <v>INSERT INTO bi4all.dim_lastnames (id_lastname_pk, lastname) VALUES (88, 'Ferreira');</v>
      </c>
    </row>
    <row r="89" spans="1:3" x14ac:dyDescent="0.2">
      <c r="A89" s="7">
        <f>ROW()</f>
        <v>89</v>
      </c>
      <c r="B89" s="7" t="s">
        <v>461</v>
      </c>
      <c r="C89" s="9" t="str">
        <f t="shared" si="1"/>
        <v>INSERT INTO bi4all.dim_lastnames (id_lastname_pk, lastname) VALUES (89, 'Figo');</v>
      </c>
    </row>
    <row r="90" spans="1:3" x14ac:dyDescent="0.2">
      <c r="A90" s="7">
        <f>ROW()</f>
        <v>90</v>
      </c>
      <c r="B90" s="7" t="s">
        <v>462</v>
      </c>
      <c r="C90" s="9" t="str">
        <f t="shared" si="1"/>
        <v>INSERT INTO bi4all.dim_lastnames (id_lastname_pk, lastname) VALUES (90, 'Fontana');</v>
      </c>
    </row>
    <row r="91" spans="1:3" x14ac:dyDescent="0.2">
      <c r="A91" s="7">
        <f>ROW()</f>
        <v>91</v>
      </c>
      <c r="B91" s="7" t="s">
        <v>463</v>
      </c>
      <c r="C91" s="9" t="str">
        <f t="shared" si="1"/>
        <v>INSERT INTO bi4all.dim_lastnames (id_lastname_pk, lastname) VALUES (91, 'Frasão');</v>
      </c>
    </row>
    <row r="92" spans="1:3" x14ac:dyDescent="0.2">
      <c r="A92" s="7">
        <f>ROW()</f>
        <v>92</v>
      </c>
      <c r="B92" s="7" t="s">
        <v>464</v>
      </c>
      <c r="C92" s="9" t="str">
        <f t="shared" si="1"/>
        <v>INSERT INTO bi4all.dim_lastnames (id_lastname_pk, lastname) VALUES (92, 'Freitas');</v>
      </c>
    </row>
    <row r="93" spans="1:3" x14ac:dyDescent="0.2">
      <c r="A93" s="7">
        <f>ROW()</f>
        <v>93</v>
      </c>
      <c r="B93" s="7" t="s">
        <v>465</v>
      </c>
      <c r="C93" s="9" t="str">
        <f t="shared" si="1"/>
        <v>INSERT INTO bi4all.dim_lastnames (id_lastname_pk, lastname) VALUES (93, 'Frois');</v>
      </c>
    </row>
    <row r="94" spans="1:3" x14ac:dyDescent="0.2">
      <c r="A94" s="7">
        <f>ROW()</f>
        <v>94</v>
      </c>
      <c r="B94" s="7" t="s">
        <v>466</v>
      </c>
      <c r="C94" s="9" t="str">
        <f t="shared" si="1"/>
        <v>INSERT INTO bi4all.dim_lastnames (id_lastname_pk, lastname) VALUES (94, 'Furtado');</v>
      </c>
    </row>
    <row r="95" spans="1:3" x14ac:dyDescent="0.2">
      <c r="A95" s="7">
        <f>ROW()</f>
        <v>95</v>
      </c>
      <c r="B95" s="7" t="s">
        <v>467</v>
      </c>
      <c r="C95" s="9" t="str">
        <f t="shared" si="1"/>
        <v>INSERT INTO bi4all.dim_lastnames (id_lastname_pk, lastname) VALUES (95, 'Galli');</v>
      </c>
    </row>
    <row r="96" spans="1:3" x14ac:dyDescent="0.2">
      <c r="A96" s="7">
        <f>ROW()</f>
        <v>96</v>
      </c>
      <c r="B96" s="7" t="s">
        <v>468</v>
      </c>
      <c r="C96" s="9" t="str">
        <f t="shared" si="1"/>
        <v>INSERT INTO bi4all.dim_lastnames (id_lastname_pk, lastname) VALUES (96, 'Gallo');</v>
      </c>
    </row>
    <row r="97" spans="1:3" x14ac:dyDescent="0.2">
      <c r="A97" s="7">
        <f>ROW()</f>
        <v>97</v>
      </c>
      <c r="B97" s="7" t="s">
        <v>469</v>
      </c>
      <c r="C97" s="9" t="str">
        <f t="shared" si="1"/>
        <v>INSERT INTO bi4all.dim_lastnames (id_lastname_pk, lastname) VALUES (97, 'Garcia');</v>
      </c>
    </row>
    <row r="98" spans="1:3" x14ac:dyDescent="0.2">
      <c r="A98" s="7">
        <f>ROW()</f>
        <v>98</v>
      </c>
      <c r="B98" s="7" t="s">
        <v>470</v>
      </c>
      <c r="C98" s="9" t="str">
        <f t="shared" si="1"/>
        <v>INSERT INTO bi4all.dim_lastnames (id_lastname_pk, lastname) VALUES (98, 'Giordano');</v>
      </c>
    </row>
    <row r="99" spans="1:3" x14ac:dyDescent="0.2">
      <c r="A99" s="7">
        <f>ROW()</f>
        <v>99</v>
      </c>
      <c r="B99" s="7" t="s">
        <v>471</v>
      </c>
      <c r="C99" s="9" t="str">
        <f t="shared" si="1"/>
        <v>INSERT INTO bi4all.dim_lastnames (id_lastname_pk, lastname) VALUES (99, 'Gomes');</v>
      </c>
    </row>
    <row r="100" spans="1:3" x14ac:dyDescent="0.2">
      <c r="A100" s="7">
        <f>ROW()</f>
        <v>100</v>
      </c>
      <c r="B100" s="7" t="s">
        <v>472</v>
      </c>
      <c r="C100" s="9" t="str">
        <f t="shared" si="1"/>
        <v>INSERT INTO bi4all.dim_lastnames (id_lastname_pk, lastname) VALUES (100, 'Gonçalves');</v>
      </c>
    </row>
    <row r="101" spans="1:3" x14ac:dyDescent="0.2">
      <c r="A101" s="7">
        <f>ROW()</f>
        <v>101</v>
      </c>
      <c r="B101" s="7" t="s">
        <v>473</v>
      </c>
      <c r="C101" s="9" t="str">
        <f t="shared" si="1"/>
        <v>INSERT INTO bi4all.dim_lastnames (id_lastname_pk, lastname) VALUES (101, 'Gouveia');</v>
      </c>
    </row>
    <row r="102" spans="1:3" x14ac:dyDescent="0.2">
      <c r="A102" s="7">
        <f>ROW()</f>
        <v>102</v>
      </c>
      <c r="B102" s="7" t="s">
        <v>474</v>
      </c>
      <c r="C102" s="9" t="str">
        <f t="shared" si="1"/>
        <v>INSERT INTO bi4all.dim_lastnames (id_lastname_pk, lastname) VALUES (102, 'Greco');</v>
      </c>
    </row>
    <row r="103" spans="1:3" x14ac:dyDescent="0.2">
      <c r="A103" s="7">
        <f>ROW()</f>
        <v>103</v>
      </c>
      <c r="B103" s="7" t="s">
        <v>475</v>
      </c>
      <c r="C103" s="9" t="str">
        <f t="shared" si="1"/>
        <v>INSERT INTO bi4all.dim_lastnames (id_lastname_pk, lastname) VALUES (103, 'Holanda');</v>
      </c>
    </row>
    <row r="104" spans="1:3" x14ac:dyDescent="0.2">
      <c r="A104" s="7">
        <f>ROW()</f>
        <v>104</v>
      </c>
      <c r="B104" s="7" t="s">
        <v>476</v>
      </c>
      <c r="C104" s="9" t="str">
        <f t="shared" si="1"/>
        <v>INSERT INTO bi4all.dim_lastnames (id_lastname_pk, lastname) VALUES (104, 'Ildelfonso');</v>
      </c>
    </row>
    <row r="105" spans="1:3" x14ac:dyDescent="0.2">
      <c r="A105" s="7">
        <f>ROW()</f>
        <v>105</v>
      </c>
      <c r="B105" s="7" t="s">
        <v>477</v>
      </c>
      <c r="C105" s="9" t="str">
        <f t="shared" si="1"/>
        <v>INSERT INTO bi4all.dim_lastnames (id_lastname_pk, lastname) VALUES (105, 'Junqueira');</v>
      </c>
    </row>
    <row r="106" spans="1:3" x14ac:dyDescent="0.2">
      <c r="A106" s="7">
        <f>ROW()</f>
        <v>106</v>
      </c>
      <c r="B106" s="7" t="s">
        <v>478</v>
      </c>
      <c r="C106" s="9" t="str">
        <f t="shared" si="1"/>
        <v>INSERT INTO bi4all.dim_lastnames (id_lastname_pk, lastname) VALUES (106, 'Leitão');</v>
      </c>
    </row>
    <row r="107" spans="1:3" x14ac:dyDescent="0.2">
      <c r="A107" s="7">
        <f>ROW()</f>
        <v>107</v>
      </c>
      <c r="B107" s="7" t="s">
        <v>479</v>
      </c>
      <c r="C107" s="9" t="str">
        <f t="shared" si="1"/>
        <v>INSERT INTO bi4all.dim_lastnames (id_lastname_pk, lastname) VALUES (107, 'Leite');</v>
      </c>
    </row>
    <row r="108" spans="1:3" x14ac:dyDescent="0.2">
      <c r="A108" s="7">
        <f>ROW()</f>
        <v>108</v>
      </c>
      <c r="B108" s="7" t="s">
        <v>480</v>
      </c>
      <c r="C108" s="9" t="str">
        <f t="shared" si="1"/>
        <v>INSERT INTO bi4all.dim_lastnames (id_lastname_pk, lastname) VALUES (108, 'Leone');</v>
      </c>
    </row>
    <row r="109" spans="1:3" x14ac:dyDescent="0.2">
      <c r="A109" s="7">
        <f>ROW()</f>
        <v>109</v>
      </c>
      <c r="B109" s="7" t="s">
        <v>481</v>
      </c>
      <c r="C109" s="9" t="str">
        <f t="shared" si="1"/>
        <v>INSERT INTO bi4all.dim_lastnames (id_lastname_pk, lastname) VALUES (109, 'Lima');</v>
      </c>
    </row>
    <row r="110" spans="1:3" x14ac:dyDescent="0.2">
      <c r="A110" s="7">
        <f>ROW()</f>
        <v>110</v>
      </c>
      <c r="B110" s="7" t="s">
        <v>482</v>
      </c>
      <c r="C110" s="9" t="str">
        <f t="shared" si="1"/>
        <v>INSERT INTO bi4all.dim_lastnames (id_lastname_pk, lastname) VALUES (110, 'Lombardi');</v>
      </c>
    </row>
    <row r="111" spans="1:3" x14ac:dyDescent="0.2">
      <c r="A111" s="7">
        <f>ROW()</f>
        <v>111</v>
      </c>
      <c r="B111" s="7" t="s">
        <v>483</v>
      </c>
      <c r="C111" s="9" t="str">
        <f t="shared" si="1"/>
        <v>INSERT INTO bi4all.dim_lastnames (id_lastname_pk, lastname) VALUES (111, 'Longo');</v>
      </c>
    </row>
    <row r="112" spans="1:3" x14ac:dyDescent="0.2">
      <c r="A112" s="7">
        <f>ROW()</f>
        <v>112</v>
      </c>
      <c r="B112" s="7" t="s">
        <v>484</v>
      </c>
      <c r="C112" s="9" t="str">
        <f t="shared" si="1"/>
        <v>INSERT INTO bi4all.dim_lastnames (id_lastname_pk, lastname) VALUES (112, 'Lopes');</v>
      </c>
    </row>
    <row r="113" spans="1:3" x14ac:dyDescent="0.2">
      <c r="A113" s="7">
        <f>ROW()</f>
        <v>113</v>
      </c>
      <c r="B113" s="7" t="s">
        <v>485</v>
      </c>
      <c r="C113" s="9" t="str">
        <f t="shared" si="1"/>
        <v>INSERT INTO bi4all.dim_lastnames (id_lastname_pk, lastname) VALUES (113, 'Luz');</v>
      </c>
    </row>
    <row r="114" spans="1:3" x14ac:dyDescent="0.2">
      <c r="A114" s="7">
        <f>ROW()</f>
        <v>114</v>
      </c>
      <c r="B114" s="7" t="s">
        <v>486</v>
      </c>
      <c r="C114" s="9" t="str">
        <f t="shared" si="1"/>
        <v>INSERT INTO bi4all.dim_lastnames (id_lastname_pk, lastname) VALUES (114, 'Machado');</v>
      </c>
    </row>
    <row r="115" spans="1:3" x14ac:dyDescent="0.2">
      <c r="A115" s="7">
        <f>ROW()</f>
        <v>115</v>
      </c>
      <c r="B115" s="7" t="s">
        <v>487</v>
      </c>
      <c r="C115" s="9" t="str">
        <f t="shared" si="1"/>
        <v>INSERT INTO bi4all.dim_lastnames (id_lastname_pk, lastname) VALUES (115, 'Madureira');</v>
      </c>
    </row>
    <row r="116" spans="1:3" x14ac:dyDescent="0.2">
      <c r="A116" s="7">
        <f>ROW()</f>
        <v>116</v>
      </c>
      <c r="B116" s="7" t="s">
        <v>488</v>
      </c>
      <c r="C116" s="9" t="str">
        <f t="shared" si="1"/>
        <v>INSERT INTO bi4all.dim_lastnames (id_lastname_pk, lastname) VALUES (116, 'Malafaia');</v>
      </c>
    </row>
    <row r="117" spans="1:3" x14ac:dyDescent="0.2">
      <c r="A117" s="7">
        <f>ROW()</f>
        <v>117</v>
      </c>
      <c r="B117" s="7" t="s">
        <v>489</v>
      </c>
      <c r="C117" s="9" t="str">
        <f t="shared" si="1"/>
        <v>INSERT INTO bi4all.dim_lastnames (id_lastname_pk, lastname) VALUES (117, 'Mancini');</v>
      </c>
    </row>
    <row r="118" spans="1:3" x14ac:dyDescent="0.2">
      <c r="A118" s="7">
        <f>ROW()</f>
        <v>118</v>
      </c>
      <c r="B118" s="7" t="s">
        <v>490</v>
      </c>
      <c r="C118" s="9" t="str">
        <f t="shared" si="1"/>
        <v>INSERT INTO bi4all.dim_lastnames (id_lastname_pk, lastname) VALUES (118, 'Mariani');</v>
      </c>
    </row>
    <row r="119" spans="1:3" x14ac:dyDescent="0.2">
      <c r="A119" s="7">
        <f>ROW()</f>
        <v>119</v>
      </c>
      <c r="B119" s="7" t="s">
        <v>491</v>
      </c>
      <c r="C119" s="9" t="str">
        <f t="shared" si="1"/>
        <v>INSERT INTO bi4all.dim_lastnames (id_lastname_pk, lastname) VALUES (119, 'Marino');</v>
      </c>
    </row>
    <row r="120" spans="1:3" x14ac:dyDescent="0.2">
      <c r="A120" s="7">
        <f>ROW()</f>
        <v>120</v>
      </c>
      <c r="B120" s="7" t="s">
        <v>492</v>
      </c>
      <c r="C120" s="9" t="str">
        <f t="shared" si="1"/>
        <v>INSERT INTO bi4all.dim_lastnames (id_lastname_pk, lastname) VALUES (120, 'Marques');</v>
      </c>
    </row>
    <row r="121" spans="1:3" x14ac:dyDescent="0.2">
      <c r="A121" s="7">
        <f>ROW()</f>
        <v>121</v>
      </c>
      <c r="B121" s="7" t="s">
        <v>493</v>
      </c>
      <c r="C121" s="9" t="str">
        <f t="shared" si="1"/>
        <v>INSERT INTO bi4all.dim_lastnames (id_lastname_pk, lastname) VALUES (121, 'Martinelli');</v>
      </c>
    </row>
    <row r="122" spans="1:3" x14ac:dyDescent="0.2">
      <c r="A122" s="7">
        <f>ROW()</f>
        <v>122</v>
      </c>
      <c r="B122" s="7" t="s">
        <v>494</v>
      </c>
      <c r="C122" s="9" t="str">
        <f t="shared" si="1"/>
        <v>INSERT INTO bi4all.dim_lastnames (id_lastname_pk, lastname) VALUES (122, 'Martini');</v>
      </c>
    </row>
    <row r="123" spans="1:3" x14ac:dyDescent="0.2">
      <c r="A123" s="7">
        <f>ROW()</f>
        <v>123</v>
      </c>
      <c r="B123" s="7" t="s">
        <v>495</v>
      </c>
      <c r="C123" s="9" t="str">
        <f t="shared" si="1"/>
        <v>INSERT INTO bi4all.dim_lastnames (id_lastname_pk, lastname) VALUES (123, 'Martins');</v>
      </c>
    </row>
    <row r="124" spans="1:3" x14ac:dyDescent="0.2">
      <c r="A124" s="7">
        <f>ROW()</f>
        <v>124</v>
      </c>
      <c r="B124" s="7" t="s">
        <v>496</v>
      </c>
      <c r="C124" s="9" t="str">
        <f t="shared" si="1"/>
        <v>INSERT INTO bi4all.dim_lastnames (id_lastname_pk, lastname) VALUES (124, 'Mazza');</v>
      </c>
    </row>
    <row r="125" spans="1:3" x14ac:dyDescent="0.2">
      <c r="A125" s="7">
        <f>ROW()</f>
        <v>125</v>
      </c>
      <c r="B125" s="7" t="s">
        <v>497</v>
      </c>
      <c r="C125" s="9" t="str">
        <f t="shared" si="1"/>
        <v>INSERT INTO bi4all.dim_lastnames (id_lastname_pk, lastname) VALUES (125, 'Medeiros');</v>
      </c>
    </row>
    <row r="126" spans="1:3" x14ac:dyDescent="0.2">
      <c r="A126" s="7">
        <f>ROW()</f>
        <v>126</v>
      </c>
      <c r="B126" s="7" t="s">
        <v>498</v>
      </c>
      <c r="C126" s="9" t="str">
        <f t="shared" si="1"/>
        <v>INSERT INTO bi4all.dim_lastnames (id_lastname_pk, lastname) VALUES (126, 'Mello');</v>
      </c>
    </row>
    <row r="127" spans="1:3" x14ac:dyDescent="0.2">
      <c r="A127" s="7">
        <f>ROW()</f>
        <v>127</v>
      </c>
      <c r="B127" s="7" t="s">
        <v>499</v>
      </c>
      <c r="C127" s="9" t="str">
        <f t="shared" si="1"/>
        <v>INSERT INTO bi4all.dim_lastnames (id_lastname_pk, lastname) VALUES (127, 'Melo');</v>
      </c>
    </row>
    <row r="128" spans="1:3" x14ac:dyDescent="0.2">
      <c r="A128" s="7">
        <f>ROW()</f>
        <v>128</v>
      </c>
      <c r="B128" s="7" t="s">
        <v>500</v>
      </c>
      <c r="C128" s="9" t="str">
        <f t="shared" si="1"/>
        <v>INSERT INTO bi4all.dim_lastnames (id_lastname_pk, lastname) VALUES (128, 'Mendes');</v>
      </c>
    </row>
    <row r="129" spans="1:3" x14ac:dyDescent="0.2">
      <c r="A129" s="7">
        <f>ROW()</f>
        <v>129</v>
      </c>
      <c r="B129" s="7" t="s">
        <v>501</v>
      </c>
      <c r="C129" s="9" t="str">
        <f t="shared" si="1"/>
        <v>INSERT INTO bi4all.dim_lastnames (id_lastname_pk, lastname) VALUES (129, 'Miranda');</v>
      </c>
    </row>
    <row r="130" spans="1:3" x14ac:dyDescent="0.2">
      <c r="A130" s="7">
        <f>ROW()</f>
        <v>130</v>
      </c>
      <c r="B130" s="7" t="s">
        <v>502</v>
      </c>
      <c r="C130" s="9" t="str">
        <f t="shared" si="1"/>
        <v>INSERT INTO bi4all.dim_lastnames (id_lastname_pk, lastname) VALUES (130, 'Monteiro');</v>
      </c>
    </row>
    <row r="131" spans="1:3" x14ac:dyDescent="0.2">
      <c r="A131" s="7">
        <f>ROW()</f>
        <v>131</v>
      </c>
      <c r="B131" s="7" t="s">
        <v>503</v>
      </c>
      <c r="C131" s="9" t="str">
        <f t="shared" si="1"/>
        <v>INSERT INTO bi4all.dim_lastnames (id_lastname_pk, lastname) VALUES (131, 'Monti');</v>
      </c>
    </row>
    <row r="132" spans="1:3" x14ac:dyDescent="0.2">
      <c r="A132" s="7">
        <f>ROW()</f>
        <v>132</v>
      </c>
      <c r="B132" s="7" t="s">
        <v>504</v>
      </c>
      <c r="C132" s="9" t="str">
        <f t="shared" si="1"/>
        <v>INSERT INTO bi4all.dim_lastnames (id_lastname_pk, lastname) VALUES (132, 'Moraes');</v>
      </c>
    </row>
    <row r="133" spans="1:3" x14ac:dyDescent="0.2">
      <c r="A133" s="7">
        <f>ROW()</f>
        <v>133</v>
      </c>
      <c r="B133" s="7" t="s">
        <v>505</v>
      </c>
      <c r="C133" s="9" t="str">
        <f t="shared" si="1"/>
        <v>INSERT INTO bi4all.dim_lastnames (id_lastname_pk, lastname) VALUES (133, 'Morais');</v>
      </c>
    </row>
    <row r="134" spans="1:3" x14ac:dyDescent="0.2">
      <c r="A134" s="7">
        <f>ROW()</f>
        <v>134</v>
      </c>
      <c r="B134" s="7" t="s">
        <v>506</v>
      </c>
      <c r="C134" s="9" t="str">
        <f t="shared" ref="C134:C195" si="2">"INSERT INTO " &amp; $B$1 &amp; "." &amp; $B$2 &amp; " (" &amp;$A$4 &amp; ", " &amp; $B$4 &amp; ") VALUES (" &amp;$A134 &amp; ", '" &amp;$B134 &amp; "');"</f>
        <v>INSERT INTO bi4all.dim_lastnames (id_lastname_pk, lastname) VALUES (134, 'Morato');</v>
      </c>
    </row>
    <row r="135" spans="1:3" x14ac:dyDescent="0.2">
      <c r="A135" s="7">
        <f>ROW()</f>
        <v>135</v>
      </c>
      <c r="B135" s="7" t="s">
        <v>507</v>
      </c>
      <c r="C135" s="9" t="str">
        <f t="shared" si="2"/>
        <v>INSERT INTO bi4all.dim_lastnames (id_lastname_pk, lastname) VALUES (135, 'Moreira');</v>
      </c>
    </row>
    <row r="136" spans="1:3" x14ac:dyDescent="0.2">
      <c r="A136" s="7">
        <f>ROW()</f>
        <v>136</v>
      </c>
      <c r="B136" s="7" t="s">
        <v>508</v>
      </c>
      <c r="C136" s="9" t="str">
        <f t="shared" si="2"/>
        <v>INSERT INTO bi4all.dim_lastnames (id_lastname_pk, lastname) VALUES (136, 'Moretti');</v>
      </c>
    </row>
    <row r="137" spans="1:3" x14ac:dyDescent="0.2">
      <c r="A137" s="7">
        <f>ROW()</f>
        <v>137</v>
      </c>
      <c r="B137" s="7" t="s">
        <v>509</v>
      </c>
      <c r="C137" s="9" t="str">
        <f t="shared" si="2"/>
        <v>INSERT INTO bi4all.dim_lastnames (id_lastname_pk, lastname) VALUES (137, 'Moura');</v>
      </c>
    </row>
    <row r="138" spans="1:3" x14ac:dyDescent="0.2">
      <c r="A138" s="7">
        <f>ROW()</f>
        <v>138</v>
      </c>
      <c r="B138" s="7" t="s">
        <v>510</v>
      </c>
      <c r="C138" s="9" t="str">
        <f t="shared" si="2"/>
        <v>INSERT INTO bi4all.dim_lastnames (id_lastname_pk, lastname) VALUES (138, 'Nascimento');</v>
      </c>
    </row>
    <row r="139" spans="1:3" x14ac:dyDescent="0.2">
      <c r="A139" s="7">
        <f>ROW()</f>
        <v>139</v>
      </c>
      <c r="B139" s="7" t="s">
        <v>511</v>
      </c>
      <c r="C139" s="9" t="str">
        <f t="shared" si="2"/>
        <v>INSERT INTO bi4all.dim_lastnames (id_lastname_pk, lastname) VALUES (139, 'Negrão');</v>
      </c>
    </row>
    <row r="140" spans="1:3" x14ac:dyDescent="0.2">
      <c r="A140" s="7">
        <f>ROW()</f>
        <v>140</v>
      </c>
      <c r="B140" s="7" t="s">
        <v>512</v>
      </c>
      <c r="C140" s="9" t="str">
        <f t="shared" si="2"/>
        <v>INSERT INTO bi4all.dim_lastnames (id_lastname_pk, lastname) VALUES (140, 'Negreiros');</v>
      </c>
    </row>
    <row r="141" spans="1:3" x14ac:dyDescent="0.2">
      <c r="A141" s="7">
        <f>ROW()</f>
        <v>141</v>
      </c>
      <c r="B141" s="7" t="s">
        <v>513</v>
      </c>
      <c r="C141" s="9" t="str">
        <f t="shared" si="2"/>
        <v>INSERT INTO bi4all.dim_lastnames (id_lastname_pk, lastname) VALUES (141, 'Noronha');</v>
      </c>
    </row>
    <row r="142" spans="1:3" x14ac:dyDescent="0.2">
      <c r="A142" s="7">
        <f>ROW()</f>
        <v>142</v>
      </c>
      <c r="B142" s="7" t="s">
        <v>514</v>
      </c>
      <c r="C142" s="9" t="str">
        <f t="shared" si="2"/>
        <v>INSERT INTO bi4all.dim_lastnames (id_lastname_pk, lastname) VALUES (142, 'Nunes');</v>
      </c>
    </row>
    <row r="143" spans="1:3" x14ac:dyDescent="0.2">
      <c r="A143" s="7">
        <f>ROW()</f>
        <v>143</v>
      </c>
      <c r="B143" s="7" t="s">
        <v>515</v>
      </c>
      <c r="C143" s="9" t="str">
        <f t="shared" si="2"/>
        <v>INSERT INTO bi4all.dim_lastnames (id_lastname_pk, lastname) VALUES (143, 'Oliveira');</v>
      </c>
    </row>
    <row r="144" spans="1:3" x14ac:dyDescent="0.2">
      <c r="A144" s="7">
        <f>ROW()</f>
        <v>144</v>
      </c>
      <c r="B144" s="7" t="s">
        <v>516</v>
      </c>
      <c r="C144" s="9" t="str">
        <f t="shared" si="2"/>
        <v>INSERT INTO bi4all.dim_lastnames (id_lastname_pk, lastname) VALUES (144, 'Padrão');</v>
      </c>
    </row>
    <row r="145" spans="1:3" x14ac:dyDescent="0.2">
      <c r="A145" s="7">
        <f>ROW()</f>
        <v>145</v>
      </c>
      <c r="B145" s="7" t="s">
        <v>517</v>
      </c>
      <c r="C145" s="9" t="str">
        <f t="shared" si="2"/>
        <v>INSERT INTO bi4all.dim_lastnames (id_lastname_pk, lastname) VALUES (145, 'Pasquim');</v>
      </c>
    </row>
    <row r="146" spans="1:3" x14ac:dyDescent="0.2">
      <c r="A146" s="7">
        <f>ROW()</f>
        <v>146</v>
      </c>
      <c r="B146" s="7" t="s">
        <v>518</v>
      </c>
      <c r="C146" s="9" t="str">
        <f t="shared" si="2"/>
        <v>INSERT INTO bi4all.dim_lastnames (id_lastname_pk, lastname) VALUES (146, 'Paulista');</v>
      </c>
    </row>
    <row r="147" spans="1:3" x14ac:dyDescent="0.2">
      <c r="A147" s="7">
        <f>ROW()</f>
        <v>147</v>
      </c>
      <c r="B147" s="7" t="s">
        <v>519</v>
      </c>
      <c r="C147" s="9" t="str">
        <f t="shared" si="2"/>
        <v>INSERT INTO bi4all.dim_lastnames (id_lastname_pk, lastname) VALUES (147, 'Peçanha');</v>
      </c>
    </row>
    <row r="148" spans="1:3" x14ac:dyDescent="0.2">
      <c r="A148" s="7">
        <f>ROW()</f>
        <v>148</v>
      </c>
      <c r="B148" s="7" t="s">
        <v>520</v>
      </c>
      <c r="C148" s="9" t="str">
        <f t="shared" si="2"/>
        <v>INSERT INTO bi4all.dim_lastnames (id_lastname_pk, lastname) VALUES (148, 'Pedrosa');</v>
      </c>
    </row>
    <row r="149" spans="1:3" x14ac:dyDescent="0.2">
      <c r="A149" s="7">
        <f>ROW()</f>
        <v>149</v>
      </c>
      <c r="B149" s="7" t="s">
        <v>521</v>
      </c>
      <c r="C149" s="9" t="str">
        <f t="shared" si="2"/>
        <v>INSERT INTO bi4all.dim_lastnames (id_lastname_pk, lastname) VALUES (149, 'Pedroso');</v>
      </c>
    </row>
    <row r="150" spans="1:3" x14ac:dyDescent="0.2">
      <c r="A150" s="7">
        <f>ROW()</f>
        <v>150</v>
      </c>
      <c r="B150" s="7" t="s">
        <v>522</v>
      </c>
      <c r="C150" s="9" t="str">
        <f t="shared" si="2"/>
        <v>INSERT INTO bi4all.dim_lastnames (id_lastname_pk, lastname) VALUES (150, 'Pellegrini');</v>
      </c>
    </row>
    <row r="151" spans="1:3" x14ac:dyDescent="0.2">
      <c r="A151" s="7">
        <f>ROW()</f>
        <v>151</v>
      </c>
      <c r="B151" s="7" t="s">
        <v>523</v>
      </c>
      <c r="C151" s="9" t="str">
        <f t="shared" si="2"/>
        <v>INSERT INTO bi4all.dim_lastnames (id_lastname_pk, lastname) VALUES (151, 'Pereira');</v>
      </c>
    </row>
    <row r="152" spans="1:3" x14ac:dyDescent="0.2">
      <c r="A152" s="7">
        <f>ROW()</f>
        <v>152</v>
      </c>
      <c r="B152" s="7" t="s">
        <v>524</v>
      </c>
      <c r="C152" s="9" t="str">
        <f t="shared" si="2"/>
        <v>INSERT INTO bi4all.dim_lastnames (id_lastname_pk, lastname) VALUES (152, 'Pimenta');</v>
      </c>
    </row>
    <row r="153" spans="1:3" x14ac:dyDescent="0.2">
      <c r="A153" s="7">
        <f>ROW()</f>
        <v>153</v>
      </c>
      <c r="B153" s="7" t="s">
        <v>525</v>
      </c>
      <c r="C153" s="9" t="str">
        <f t="shared" si="2"/>
        <v>INSERT INTO bi4all.dim_lastnames (id_lastname_pk, lastname) VALUES (153, 'Pimentel');</v>
      </c>
    </row>
    <row r="154" spans="1:3" x14ac:dyDescent="0.2">
      <c r="A154" s="7">
        <f>ROW()</f>
        <v>154</v>
      </c>
      <c r="B154" s="7" t="s">
        <v>526</v>
      </c>
      <c r="C154" s="9" t="str">
        <f t="shared" si="2"/>
        <v>INSERT INTO bi4all.dim_lastnames (id_lastname_pk, lastname) VALUES (154, 'Pinheiro');</v>
      </c>
    </row>
    <row r="155" spans="1:3" x14ac:dyDescent="0.2">
      <c r="A155" s="7">
        <f>ROW()</f>
        <v>155</v>
      </c>
      <c r="B155" s="7" t="s">
        <v>527</v>
      </c>
      <c r="C155" s="9" t="str">
        <f t="shared" si="2"/>
        <v>INSERT INTO bi4all.dim_lastnames (id_lastname_pk, lastname) VALUES (155, 'Pinto');</v>
      </c>
    </row>
    <row r="156" spans="1:3" x14ac:dyDescent="0.2">
      <c r="A156" s="7">
        <f>ROW()</f>
        <v>156</v>
      </c>
      <c r="B156" s="7" t="s">
        <v>528</v>
      </c>
      <c r="C156" s="9" t="str">
        <f t="shared" si="2"/>
        <v>INSERT INTO bi4all.dim_lastnames (id_lastname_pk, lastname) VALUES (156, 'Poeta');</v>
      </c>
    </row>
    <row r="157" spans="1:3" x14ac:dyDescent="0.2">
      <c r="A157" s="7">
        <f>ROW()</f>
        <v>157</v>
      </c>
      <c r="B157" s="7" t="s">
        <v>529</v>
      </c>
      <c r="C157" s="9" t="str">
        <f t="shared" si="2"/>
        <v>INSERT INTO bi4all.dim_lastnames (id_lastname_pk, lastname) VALUES (157, 'Ramos');</v>
      </c>
    </row>
    <row r="158" spans="1:3" x14ac:dyDescent="0.2">
      <c r="A158" s="7">
        <f>ROW()</f>
        <v>158</v>
      </c>
      <c r="B158" s="7" t="s">
        <v>530</v>
      </c>
      <c r="C158" s="9" t="str">
        <f t="shared" si="2"/>
        <v>INSERT INTO bi4all.dim_lastnames (id_lastname_pk, lastname) VALUES (158, 'Rangel');</v>
      </c>
    </row>
    <row r="159" spans="1:3" x14ac:dyDescent="0.2">
      <c r="A159" s="7">
        <f>ROW()</f>
        <v>159</v>
      </c>
      <c r="B159" s="7" t="s">
        <v>531</v>
      </c>
      <c r="C159" s="9" t="str">
        <f t="shared" si="2"/>
        <v>INSERT INTO bi4all.dim_lastnames (id_lastname_pk, lastname) VALUES (159, 'Reis');</v>
      </c>
    </row>
    <row r="160" spans="1:3" x14ac:dyDescent="0.2">
      <c r="A160" s="7">
        <f>ROW()</f>
        <v>160</v>
      </c>
      <c r="B160" s="7" t="s">
        <v>532</v>
      </c>
      <c r="C160" s="9" t="str">
        <f t="shared" si="2"/>
        <v>INSERT INTO bi4all.dim_lastnames (id_lastname_pk, lastname) VALUES (160, 'Resende');</v>
      </c>
    </row>
    <row r="161" spans="1:3" x14ac:dyDescent="0.2">
      <c r="A161" s="7">
        <f>ROW()</f>
        <v>161</v>
      </c>
      <c r="B161" s="7" t="s">
        <v>533</v>
      </c>
      <c r="C161" s="9" t="str">
        <f t="shared" si="2"/>
        <v>INSERT INTO bi4all.dim_lastnames (id_lastname_pk, lastname) VALUES (161, 'Ribeiro');</v>
      </c>
    </row>
    <row r="162" spans="1:3" x14ac:dyDescent="0.2">
      <c r="A162" s="7">
        <f>ROW()</f>
        <v>162</v>
      </c>
      <c r="B162" s="7" t="s">
        <v>534</v>
      </c>
      <c r="C162" s="9" t="str">
        <f t="shared" si="2"/>
        <v>INSERT INTO bi4all.dim_lastnames (id_lastname_pk, lastname) VALUES (162, 'Ricci');</v>
      </c>
    </row>
    <row r="163" spans="1:3" x14ac:dyDescent="0.2">
      <c r="A163" s="7">
        <f>ROW()</f>
        <v>163</v>
      </c>
      <c r="B163" s="7" t="s">
        <v>535</v>
      </c>
      <c r="C163" s="9" t="str">
        <f t="shared" si="2"/>
        <v>INSERT INTO bi4all.dim_lastnames (id_lastname_pk, lastname) VALUES (163, 'Rinaldi');</v>
      </c>
    </row>
    <row r="164" spans="1:3" x14ac:dyDescent="0.2">
      <c r="A164" s="7">
        <f>ROW()</f>
        <v>164</v>
      </c>
      <c r="B164" s="7" t="s">
        <v>536</v>
      </c>
      <c r="C164" s="9" t="str">
        <f t="shared" si="2"/>
        <v>INSERT INTO bi4all.dim_lastnames (id_lastname_pk, lastname) VALUES (164, 'Rizzo');</v>
      </c>
    </row>
    <row r="165" spans="1:3" x14ac:dyDescent="0.2">
      <c r="A165" s="7">
        <f>ROW()</f>
        <v>165</v>
      </c>
      <c r="B165" s="7" t="s">
        <v>537</v>
      </c>
      <c r="C165" s="9" t="str">
        <f t="shared" si="2"/>
        <v>INSERT INTO bi4all.dim_lastnames (id_lastname_pk, lastname) VALUES (165, 'Rocha');</v>
      </c>
    </row>
    <row r="166" spans="1:3" x14ac:dyDescent="0.2">
      <c r="A166" s="7">
        <f>ROW()</f>
        <v>166</v>
      </c>
      <c r="B166" s="7" t="s">
        <v>538</v>
      </c>
      <c r="C166" s="9" t="str">
        <f t="shared" si="2"/>
        <v>INSERT INTO bi4all.dim_lastnames (id_lastname_pk, lastname) VALUES (166, 'Rodrigues');</v>
      </c>
    </row>
    <row r="167" spans="1:3" x14ac:dyDescent="0.2">
      <c r="A167" s="7">
        <f>ROW()</f>
        <v>167</v>
      </c>
      <c r="B167" s="7" t="s">
        <v>539</v>
      </c>
      <c r="C167" s="9" t="str">
        <f t="shared" si="2"/>
        <v>INSERT INTO bi4all.dim_lastnames (id_lastname_pk, lastname) VALUES (167, 'Romano');</v>
      </c>
    </row>
    <row r="168" spans="1:3" x14ac:dyDescent="0.2">
      <c r="A168" s="7">
        <f>ROW()</f>
        <v>168</v>
      </c>
      <c r="B168" s="7" t="s">
        <v>540</v>
      </c>
      <c r="C168" s="9" t="str">
        <f t="shared" si="2"/>
        <v>INSERT INTO bi4all.dim_lastnames (id_lastname_pk, lastname) VALUES (168, 'Rossi');</v>
      </c>
    </row>
    <row r="169" spans="1:3" x14ac:dyDescent="0.2">
      <c r="A169" s="7">
        <f>ROW()</f>
        <v>169</v>
      </c>
      <c r="B169" s="7" t="s">
        <v>541</v>
      </c>
      <c r="C169" s="9" t="str">
        <f t="shared" si="2"/>
        <v>INSERT INTO bi4all.dim_lastnames (id_lastname_pk, lastname) VALUES (169, 'Russo');</v>
      </c>
    </row>
    <row r="170" spans="1:3" x14ac:dyDescent="0.2">
      <c r="A170" s="7">
        <f>ROW()</f>
        <v>170</v>
      </c>
      <c r="B170" s="7" t="s">
        <v>542</v>
      </c>
      <c r="C170" s="9" t="str">
        <f t="shared" si="2"/>
        <v>INSERT INTO bi4all.dim_lastnames (id_lastname_pk, lastname) VALUES (170, 'Sá');</v>
      </c>
    </row>
    <row r="171" spans="1:3" x14ac:dyDescent="0.2">
      <c r="A171" s="7">
        <f>ROW()</f>
        <v>171</v>
      </c>
      <c r="B171" s="7" t="s">
        <v>543</v>
      </c>
      <c r="C171" s="9" t="str">
        <f t="shared" si="2"/>
        <v>INSERT INTO bi4all.dim_lastnames (id_lastname_pk, lastname) VALUES (171, 'Sacramento');</v>
      </c>
    </row>
    <row r="172" spans="1:3" x14ac:dyDescent="0.2">
      <c r="A172" s="7">
        <f>ROW()</f>
        <v>172</v>
      </c>
      <c r="B172" s="7" t="s">
        <v>544</v>
      </c>
      <c r="C172" s="9" t="str">
        <f t="shared" si="2"/>
        <v>INSERT INTO bi4all.dim_lastnames (id_lastname_pk, lastname) VALUES (172, 'Salvador');</v>
      </c>
    </row>
    <row r="173" spans="1:3" x14ac:dyDescent="0.2">
      <c r="A173" s="7">
        <f>ROW()</f>
        <v>173</v>
      </c>
      <c r="B173" s="7" t="s">
        <v>545</v>
      </c>
      <c r="C173" s="9" t="str">
        <f t="shared" si="2"/>
        <v>INSERT INTO bi4all.dim_lastnames (id_lastname_pk, lastname) VALUES (173, 'Santacruz');</v>
      </c>
    </row>
    <row r="174" spans="1:3" x14ac:dyDescent="0.2">
      <c r="A174" s="7">
        <f>ROW()</f>
        <v>174</v>
      </c>
      <c r="B174" s="7" t="s">
        <v>546</v>
      </c>
      <c r="C174" s="9" t="str">
        <f t="shared" si="2"/>
        <v>INSERT INTO bi4all.dim_lastnames (id_lastname_pk, lastname) VALUES (174, 'Santana');</v>
      </c>
    </row>
    <row r="175" spans="1:3" x14ac:dyDescent="0.2">
      <c r="A175" s="7">
        <f>ROW()</f>
        <v>175</v>
      </c>
      <c r="B175" s="7" t="s">
        <v>547</v>
      </c>
      <c r="C175" s="9" t="str">
        <f t="shared" si="2"/>
        <v>INSERT INTO bi4all.dim_lastnames (id_lastname_pk, lastname) VALUES (175, 'Santoro');</v>
      </c>
    </row>
    <row r="176" spans="1:3" x14ac:dyDescent="0.2">
      <c r="A176" s="7">
        <f>ROW()</f>
        <v>176</v>
      </c>
      <c r="B176" s="7" t="s">
        <v>548</v>
      </c>
      <c r="C176" s="9" t="str">
        <f t="shared" si="2"/>
        <v>INSERT INTO bi4all.dim_lastnames (id_lastname_pk, lastname) VALUES (176, 'Santos');</v>
      </c>
    </row>
    <row r="177" spans="1:3" x14ac:dyDescent="0.2">
      <c r="A177" s="7">
        <f>ROW()</f>
        <v>177</v>
      </c>
      <c r="B177" s="7" t="s">
        <v>549</v>
      </c>
      <c r="C177" s="9" t="str">
        <f t="shared" si="2"/>
        <v>INSERT INTO bi4all.dim_lastnames (id_lastname_pk, lastname) VALUES (177, 'Saragoça');</v>
      </c>
    </row>
    <row r="178" spans="1:3" x14ac:dyDescent="0.2">
      <c r="A178" s="7">
        <f>ROW()</f>
        <v>178</v>
      </c>
      <c r="B178" s="7" t="s">
        <v>550</v>
      </c>
      <c r="C178" s="9" t="str">
        <f t="shared" si="2"/>
        <v>INSERT INTO bi4all.dim_lastnames (id_lastname_pk, lastname) VALUES (178, 'Seixas');</v>
      </c>
    </row>
    <row r="179" spans="1:3" x14ac:dyDescent="0.2">
      <c r="A179" s="7">
        <f>ROW()</f>
        <v>179</v>
      </c>
      <c r="B179" s="7" t="s">
        <v>551</v>
      </c>
      <c r="C179" s="9" t="str">
        <f t="shared" si="2"/>
        <v>INSERT INTO bi4all.dim_lastnames (id_lastname_pk, lastname) VALUES (179, 'Serra');</v>
      </c>
    </row>
    <row r="180" spans="1:3" x14ac:dyDescent="0.2">
      <c r="A180" s="7">
        <f>ROW()</f>
        <v>180</v>
      </c>
      <c r="B180" s="7" t="s">
        <v>552</v>
      </c>
      <c r="C180" s="9" t="str">
        <f t="shared" si="2"/>
        <v>INSERT INTO bi4all.dim_lastnames (id_lastname_pk, lastname) VALUES (180, 'Silva');</v>
      </c>
    </row>
    <row r="181" spans="1:3" x14ac:dyDescent="0.2">
      <c r="A181" s="7">
        <f>ROW()</f>
        <v>181</v>
      </c>
      <c r="B181" s="7" t="s">
        <v>553</v>
      </c>
      <c r="C181" s="9" t="str">
        <f t="shared" si="2"/>
        <v>INSERT INTO bi4all.dim_lastnames (id_lastname_pk, lastname) VALUES (181, 'Simões');</v>
      </c>
    </row>
    <row r="182" spans="1:3" x14ac:dyDescent="0.2">
      <c r="A182" s="7">
        <f>ROW()</f>
        <v>182</v>
      </c>
      <c r="B182" s="7" t="s">
        <v>554</v>
      </c>
      <c r="C182" s="9" t="str">
        <f t="shared" si="2"/>
        <v>INSERT INTO bi4all.dim_lastnames (id_lastname_pk, lastname) VALUES (182, 'Siqueira');</v>
      </c>
    </row>
    <row r="183" spans="1:3" x14ac:dyDescent="0.2">
      <c r="A183" s="7">
        <f>ROW()</f>
        <v>183</v>
      </c>
      <c r="B183" s="7" t="s">
        <v>555</v>
      </c>
      <c r="C183" s="9" t="str">
        <f t="shared" si="2"/>
        <v>INSERT INTO bi4all.dim_lastnames (id_lastname_pk, lastname) VALUES (183, 'Soares');</v>
      </c>
    </row>
    <row r="184" spans="1:3" x14ac:dyDescent="0.2">
      <c r="A184" s="7">
        <f>ROW()</f>
        <v>184</v>
      </c>
      <c r="B184" s="7" t="s">
        <v>556</v>
      </c>
      <c r="C184" s="9" t="str">
        <f t="shared" si="2"/>
        <v>INSERT INTO bi4all.dim_lastnames (id_lastname_pk, lastname) VALUES (184, 'sobrenome');</v>
      </c>
    </row>
    <row r="185" spans="1:3" x14ac:dyDescent="0.2">
      <c r="A185" s="7">
        <f>ROW()</f>
        <v>185</v>
      </c>
      <c r="B185" s="7" t="s">
        <v>557</v>
      </c>
      <c r="C185" s="9" t="str">
        <f t="shared" si="2"/>
        <v>INSERT INTO bi4all.dim_lastnames (id_lastname_pk, lastname) VALUES (185, 'Sousa');</v>
      </c>
    </row>
    <row r="186" spans="1:3" x14ac:dyDescent="0.2">
      <c r="A186" s="7">
        <f>ROW()</f>
        <v>186</v>
      </c>
      <c r="B186" s="7" t="s">
        <v>558</v>
      </c>
      <c r="C186" s="9" t="str">
        <f t="shared" si="2"/>
        <v>INSERT INTO bi4all.dim_lastnames (id_lastname_pk, lastname) VALUES (186, 'Souza');</v>
      </c>
    </row>
    <row r="187" spans="1:3" x14ac:dyDescent="0.2">
      <c r="A187" s="7">
        <f>ROW()</f>
        <v>187</v>
      </c>
      <c r="B187" s="7" t="s">
        <v>559</v>
      </c>
      <c r="C187" s="9" t="str">
        <f t="shared" si="2"/>
        <v>INSERT INTO bi4all.dim_lastnames (id_lastname_pk, lastname) VALUES (187, 'Tavares');</v>
      </c>
    </row>
    <row r="188" spans="1:3" x14ac:dyDescent="0.2">
      <c r="A188" s="7">
        <f>ROW()</f>
        <v>188</v>
      </c>
      <c r="B188" s="7" t="s">
        <v>560</v>
      </c>
      <c r="C188" s="9" t="str">
        <f t="shared" si="2"/>
        <v>INSERT INTO bi4all.dim_lastnames (id_lastname_pk, lastname) VALUES (188, 'Tavarez');</v>
      </c>
    </row>
    <row r="189" spans="1:3" x14ac:dyDescent="0.2">
      <c r="A189" s="7">
        <f>ROW()</f>
        <v>189</v>
      </c>
      <c r="B189" s="7" t="s">
        <v>561</v>
      </c>
      <c r="C189" s="9" t="str">
        <f t="shared" si="2"/>
        <v>INSERT INTO bi4all.dim_lastnames (id_lastname_pk, lastname) VALUES (189, 'Teixeira');</v>
      </c>
    </row>
    <row r="190" spans="1:3" x14ac:dyDescent="0.2">
      <c r="A190" s="7">
        <f>ROW()</f>
        <v>190</v>
      </c>
      <c r="B190" s="7" t="s">
        <v>562</v>
      </c>
      <c r="C190" s="9" t="str">
        <f t="shared" si="2"/>
        <v>INSERT INTO bi4all.dim_lastnames (id_lastname_pk, lastname) VALUES (190, 'Testa');</v>
      </c>
    </row>
    <row r="191" spans="1:3" x14ac:dyDescent="0.2">
      <c r="A191" s="7">
        <f>ROW()</f>
        <v>191</v>
      </c>
      <c r="B191" s="7" t="s">
        <v>563</v>
      </c>
      <c r="C191" s="9" t="str">
        <f t="shared" si="2"/>
        <v>INSERT INTO bi4all.dim_lastnames (id_lastname_pk, lastname) VALUES (191, 'Trindade');</v>
      </c>
    </row>
    <row r="192" spans="1:3" x14ac:dyDescent="0.2">
      <c r="A192" s="7">
        <f>ROW()</f>
        <v>192</v>
      </c>
      <c r="B192" s="7" t="s">
        <v>564</v>
      </c>
      <c r="C192" s="9" t="str">
        <f t="shared" si="2"/>
        <v>INSERT INTO bi4all.dim_lastnames (id_lastname_pk, lastname) VALUES (192, 'Vaz');</v>
      </c>
    </row>
    <row r="193" spans="1:3" x14ac:dyDescent="0.2">
      <c r="A193" s="7">
        <f>ROW()</f>
        <v>193</v>
      </c>
      <c r="B193" s="7" t="s">
        <v>565</v>
      </c>
      <c r="C193" s="9" t="str">
        <f t="shared" si="2"/>
        <v>INSERT INTO bi4all.dim_lastnames (id_lastname_pk, lastname) VALUES (193, 'Veiga');</v>
      </c>
    </row>
    <row r="194" spans="1:3" x14ac:dyDescent="0.2">
      <c r="A194" s="7">
        <f>ROW()</f>
        <v>194</v>
      </c>
      <c r="B194" s="7" t="s">
        <v>566</v>
      </c>
      <c r="C194" s="9" t="str">
        <f t="shared" si="2"/>
        <v>INSERT INTO bi4all.dim_lastnames (id_lastname_pk, lastname) VALUES (194, 'Vieira');</v>
      </c>
    </row>
    <row r="195" spans="1:3" x14ac:dyDescent="0.2">
      <c r="A195" s="7">
        <f>ROW()</f>
        <v>195</v>
      </c>
      <c r="B195" s="7" t="s">
        <v>567</v>
      </c>
      <c r="C195" s="9" t="str">
        <f t="shared" si="2"/>
        <v>INSERT INTO bi4all.dim_lastnames (id_lastname_pk, lastname) VALUES (195, 'Zil');</v>
      </c>
    </row>
  </sheetData>
  <autoFilter ref="A4:B4" xr:uid="{9F7AD940-7762-483B-BFA2-B7BC27962B86}"/>
  <sortState xmlns:xlrd2="http://schemas.microsoft.com/office/spreadsheetml/2017/richdata2" ref="B5:B194">
    <sortCondition ref="B5:B1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368D-6027-4F73-AC7D-EBF6B1467D87}">
  <sheetPr codeName="Planilha3">
    <tabColor rgb="FFFFC000"/>
  </sheetPr>
  <dimension ref="A1:C5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8.85546875" style="7" bestFit="1" customWidth="1"/>
    <col min="2" max="2" width="18.5703125" style="7" bestFit="1" customWidth="1"/>
    <col min="3" max="3" width="100.57031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568</v>
      </c>
    </row>
    <row r="3" spans="1:3" ht="15" thickBot="1" x14ac:dyDescent="0.25"/>
    <row r="4" spans="1:3" ht="15.75" thickBot="1" x14ac:dyDescent="0.3">
      <c r="A4" s="13" t="s">
        <v>569</v>
      </c>
      <c r="B4" s="14" t="s">
        <v>570</v>
      </c>
      <c r="C4" s="2" t="s">
        <v>8</v>
      </c>
    </row>
    <row r="5" spans="1:3" x14ac:dyDescent="0.2">
      <c r="A5" s="7">
        <f>ROW()</f>
        <v>5</v>
      </c>
      <c r="B5" s="7" t="s">
        <v>571</v>
      </c>
      <c r="C5" s="7" t="str">
        <f>"INSERT INTO " &amp; $B$1 &amp; "." &amp; $B$2 &amp; " (" &amp;$A$4 &amp; ", " &amp; $B$4 &amp; ") VALUES (" &amp; $A5 &amp; ", '" &amp; UPPER(TRIM($B5)) &amp; "');"</f>
        <v>INSERT INTO bi4all.dim_companies (id_company_pk, company) VALUES (5, 'ACME CORPORATION');</v>
      </c>
    </row>
  </sheetData>
  <autoFilter ref="A4:B4" xr:uid="{0763368D-6027-4F73-AC7D-EBF6B1467D87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8748-4108-4B36-B981-AC68DFC11A62}">
  <sheetPr codeName="Planilha4">
    <tabColor rgb="FFFFC000"/>
  </sheetPr>
  <dimension ref="A1:D6"/>
  <sheetViews>
    <sheetView workbookViewId="0">
      <pane xSplit="3" ySplit="4" topLeftCell="D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7.28515625" style="7" bestFit="1" customWidth="1"/>
    <col min="2" max="2" width="19.85546875" style="7" bestFit="1" customWidth="1"/>
    <col min="3" max="3" width="12" style="7" bestFit="1" customWidth="1"/>
    <col min="4" max="4" width="96.140625" style="9" bestFit="1" customWidth="1"/>
    <col min="5" max="16384" width="9.140625" style="7"/>
  </cols>
  <sheetData>
    <row r="1" spans="1:4" ht="15" x14ac:dyDescent="0.25">
      <c r="A1" s="11" t="s">
        <v>0</v>
      </c>
      <c r="B1" s="7" t="s">
        <v>1</v>
      </c>
    </row>
    <row r="2" spans="1:4" ht="15" x14ac:dyDescent="0.25">
      <c r="A2" s="11" t="s">
        <v>2</v>
      </c>
      <c r="B2" s="7" t="s">
        <v>572</v>
      </c>
    </row>
    <row r="3" spans="1:4" ht="15" thickBot="1" x14ac:dyDescent="0.25"/>
    <row r="4" spans="1:4" s="2" customFormat="1" ht="15.75" thickBot="1" x14ac:dyDescent="0.3">
      <c r="A4" s="13" t="s">
        <v>573</v>
      </c>
      <c r="B4" s="15" t="s">
        <v>654</v>
      </c>
      <c r="C4" s="14" t="s">
        <v>7</v>
      </c>
      <c r="D4" s="2" t="s">
        <v>8</v>
      </c>
    </row>
    <row r="5" spans="1:4" x14ac:dyDescent="0.2">
      <c r="A5" s="7">
        <f>ROW()</f>
        <v>5</v>
      </c>
      <c r="B5" s="7" t="s">
        <v>12</v>
      </c>
      <c r="C5" s="7" t="s">
        <v>574</v>
      </c>
      <c r="D5" s="7" t="str">
        <f>"INSERT INTO " &amp; $B$1 &amp; "." &amp; $B$2 &amp; " (" &amp; $A$4 &amp; ", " &amp; $B$4 &amp; ", " &amp; $C$4 &amp; ") VALUES (" &amp;$A5 &amp; ", '" &amp; UPPER(TRIM($B5)) &amp; "', '" &amp; UPPER(TRIM($C5)) &amp; "');"</f>
        <v>INSERT INTO bi4all.dim_gender (id_gender_pk, id_sufix_gender, gender) VALUES (5, 'F', 'FEMALE');</v>
      </c>
    </row>
    <row r="6" spans="1:4" x14ac:dyDescent="0.2">
      <c r="A6" s="7">
        <f>ROW()</f>
        <v>6</v>
      </c>
      <c r="B6" s="7" t="s">
        <v>10</v>
      </c>
      <c r="C6" s="7" t="s">
        <v>575</v>
      </c>
      <c r="D6" s="7" t="str">
        <f>"INSERT INTO " &amp; $B$1 &amp; "." &amp; $B$2 &amp; " (" &amp; $A$4 &amp; ", " &amp; $B$4 &amp; ", " &amp; $C$4 &amp; ") VALUES (" &amp;$A6 &amp; ", '" &amp; UPPER(TRIM($B6)) &amp; "', '" &amp; UPPER(TRIM($C6)) &amp; "');"</f>
        <v>INSERT INTO bi4all.dim_gender (id_gender_pk, id_sufix_gender, gender) VALUES (6, 'M', 'MALE');</v>
      </c>
    </row>
  </sheetData>
  <autoFilter ref="A4:C4" xr:uid="{F20E8748-4108-4B36-B981-AC68DFC11A62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657B-7549-40FE-A381-8EDA4AA2EB5B}">
  <sheetPr codeName="Planilha5">
    <tabColor rgb="FFFFC000"/>
  </sheetPr>
  <dimension ref="A1:C9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defaultRowHeight="14.25" x14ac:dyDescent="0.2"/>
  <cols>
    <col min="1" max="1" width="24.28515625" style="7" bestFit="1" customWidth="1"/>
    <col min="2" max="2" width="19" style="7" bestFit="1" customWidth="1"/>
    <col min="3" max="3" width="103.425781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626</v>
      </c>
    </row>
    <row r="3" spans="1:3" ht="15" thickBot="1" x14ac:dyDescent="0.25"/>
    <row r="4" spans="1:3" s="2" customFormat="1" ht="15.75" thickBot="1" x14ac:dyDescent="0.3">
      <c r="A4" s="13" t="s">
        <v>653</v>
      </c>
      <c r="B4" s="14" t="s">
        <v>629</v>
      </c>
      <c r="C4" s="2" t="s">
        <v>8</v>
      </c>
    </row>
    <row r="5" spans="1:3" x14ac:dyDescent="0.2">
      <c r="A5" s="7">
        <f>ROW()</f>
        <v>5</v>
      </c>
      <c r="B5" s="7" t="s">
        <v>645</v>
      </c>
      <c r="C5" s="7" t="str">
        <f>"INSERT INTO " &amp; $B$1 &amp; "." &amp; $B$2 &amp; " (" &amp; $A$4 &amp; ", " &amp; $B$4 &amp; ") VALUES (" &amp;$A5 &amp; ", '" &amp; UPPER(TRIM($B5)) &amp; "');"</f>
        <v>INSERT INTO bi4all.dim_marital_status (id_marital_status_pk, marital_status) VALUES (5, 'SINGLE');</v>
      </c>
    </row>
    <row r="6" spans="1:3" x14ac:dyDescent="0.2">
      <c r="A6" s="7">
        <f>ROW()</f>
        <v>6</v>
      </c>
      <c r="B6" s="7" t="s">
        <v>646</v>
      </c>
      <c r="C6" s="7" t="str">
        <f t="shared" ref="C6:C9" si="0">"INSERT INTO " &amp; $B$1 &amp; "." &amp; $B$2 &amp; " (" &amp; $A$4 &amp; ", " &amp; $B$4 &amp; ") VALUES (" &amp;$A6 &amp; ", '" &amp; UPPER(TRIM($B6)) &amp; "');"</f>
        <v>INSERT INTO bi4all.dim_marital_status (id_marital_status_pk, marital_status) VALUES (6, 'MARRIED');</v>
      </c>
    </row>
    <row r="7" spans="1:3" x14ac:dyDescent="0.2">
      <c r="A7" s="7">
        <f>ROW()</f>
        <v>7</v>
      </c>
      <c r="B7" s="7" t="s">
        <v>627</v>
      </c>
      <c r="C7" s="7" t="str">
        <f t="shared" si="0"/>
        <v>INSERT INTO bi4all.dim_marital_status (id_marital_status_pk, marital_status) VALUES (7, 'WIDOWED');</v>
      </c>
    </row>
    <row r="8" spans="1:3" x14ac:dyDescent="0.2">
      <c r="A8" s="7">
        <f>ROW()</f>
        <v>8</v>
      </c>
      <c r="B8" s="7" t="s">
        <v>647</v>
      </c>
      <c r="C8" s="7" t="str">
        <f t="shared" si="0"/>
        <v>INSERT INTO bi4all.dim_marital_status (id_marital_status_pk, marital_status) VALUES (8, 'SEPARATED');</v>
      </c>
    </row>
    <row r="9" spans="1:3" x14ac:dyDescent="0.2">
      <c r="A9" s="7">
        <f>ROW()</f>
        <v>9</v>
      </c>
      <c r="B9" s="7" t="s">
        <v>628</v>
      </c>
      <c r="C9" s="7" t="str">
        <f t="shared" si="0"/>
        <v>INSERT INTO bi4all.dim_marital_status (id_marital_status_pk, marital_status) VALUES (9, 'DIVORCED');</v>
      </c>
    </row>
  </sheetData>
  <autoFilter ref="A4:B4" xr:uid="{5F7C657B-7549-40FE-A381-8EDA4AA2EB5B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5DCB9-E0D2-438A-8FF0-3D875FF32FD8}">
  <sheetPr codeName="Planilha6">
    <tabColor rgb="FFFFC000"/>
  </sheetPr>
  <dimension ref="A1:C10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ColWidth="12.85546875" defaultRowHeight="14.25" x14ac:dyDescent="0.2"/>
  <cols>
    <col min="1" max="1" width="14.28515625" style="7" bestFit="1" customWidth="1"/>
    <col min="2" max="2" width="39.7109375" style="7" bestFit="1" customWidth="1"/>
    <col min="3" max="3" width="126.140625" style="9" bestFit="1" customWidth="1"/>
    <col min="4" max="16384" width="12.8554687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667</v>
      </c>
    </row>
    <row r="3" spans="1:3" ht="15" thickBot="1" x14ac:dyDescent="0.25"/>
    <row r="4" spans="1:3" ht="15.75" thickBot="1" x14ac:dyDescent="0.3">
      <c r="A4" s="13" t="s">
        <v>672</v>
      </c>
      <c r="B4" s="14" t="s">
        <v>673</v>
      </c>
      <c r="C4" s="2" t="s">
        <v>576</v>
      </c>
    </row>
    <row r="5" spans="1:3" x14ac:dyDescent="0.2">
      <c r="A5" s="7">
        <f>ROW()</f>
        <v>5</v>
      </c>
      <c r="B5" s="7" t="s">
        <v>671</v>
      </c>
      <c r="C5" s="7" t="str">
        <f>"INSERT INTO " &amp; $B$1 &amp; "." &amp; $B$2 &amp; " (" &amp;$A$4 &amp; ", " &amp; $B$4 &amp; ") VALUES (" &amp; A5 &amp; ", '" &amp; UPPER(TRIM($B5)) &amp; "');"</f>
        <v>INSERT INTO bi4all.dim_ethnicities (id_ethnicity_pk, ethnicity) VALUES (5, 'WHITE');</v>
      </c>
    </row>
    <row r="6" spans="1:3" x14ac:dyDescent="0.2">
      <c r="A6" s="7">
        <f>ROW()</f>
        <v>6</v>
      </c>
      <c r="B6" s="7" t="s">
        <v>577</v>
      </c>
      <c r="C6" s="7" t="str">
        <f t="shared" ref="C6:C10" si="0">"INSERT INTO " &amp; $B$1 &amp; "." &amp; $B$2 &amp; " (" &amp;$A$4 &amp; ", " &amp; $B$4 &amp; ") VALUES (" &amp; A6 &amp; ", '" &amp; UPPER(TRIM($B6)) &amp; "');"</f>
        <v>INSERT INTO bi4all.dim_ethnicities (id_ethnicity_pk, ethnicity) VALUES (6, 'BLACK OR AFRICAN AMERICAN');</v>
      </c>
    </row>
    <row r="7" spans="1:3" x14ac:dyDescent="0.2">
      <c r="A7" s="7">
        <f>ROW()</f>
        <v>7</v>
      </c>
      <c r="B7" s="7" t="s">
        <v>668</v>
      </c>
      <c r="C7" s="7" t="str">
        <f t="shared" si="0"/>
        <v>INSERT INTO bi4all.dim_ethnicities (id_ethnicity_pk, ethnicity) VALUES (7, 'HISPANIC OR LATINO');</v>
      </c>
    </row>
    <row r="8" spans="1:3" x14ac:dyDescent="0.2">
      <c r="A8" s="7">
        <f>ROW()</f>
        <v>8</v>
      </c>
      <c r="B8" s="7" t="s">
        <v>669</v>
      </c>
      <c r="C8" s="7" t="str">
        <f t="shared" si="0"/>
        <v>INSERT INTO bi4all.dim_ethnicities (id_ethnicity_pk, ethnicity) VALUES (8, 'ASIAN');</v>
      </c>
    </row>
    <row r="9" spans="1:3" x14ac:dyDescent="0.2">
      <c r="A9" s="7">
        <f>ROW()</f>
        <v>9</v>
      </c>
      <c r="B9" s="7" t="s">
        <v>670</v>
      </c>
      <c r="C9" s="7" t="str">
        <f t="shared" si="0"/>
        <v>INSERT INTO bi4all.dim_ethnicities (id_ethnicity_pk, ethnicity) VALUES (9, 'AMERICAN INDIAN OR ALASKA NATIVE');</v>
      </c>
    </row>
    <row r="10" spans="1:3" x14ac:dyDescent="0.2">
      <c r="A10" s="7">
        <f>ROW()</f>
        <v>10</v>
      </c>
      <c r="B10" s="7" t="s">
        <v>578</v>
      </c>
      <c r="C10" s="7" t="str">
        <f t="shared" si="0"/>
        <v>INSERT INTO bi4all.dim_ethnicities (id_ethnicity_pk, ethnicity) VALUES (10, 'NATIVE HAWAIIAN OR OTHER PACIFIC ISLANDER');</v>
      </c>
    </row>
  </sheetData>
  <autoFilter ref="A4:B4" xr:uid="{0FA5DCB9-E0D2-438A-8FF0-3D875FF32FD8}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CC74-E9CE-4DBF-8E8A-6DEF6CAC3B8F}">
  <sheetPr codeName="Planilha7">
    <tabColor theme="7"/>
  </sheetPr>
  <dimension ref="A1:C16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1.7109375" style="7" bestFit="1" customWidth="1"/>
    <col min="2" max="2" width="27.7109375" style="7" bestFit="1" customWidth="1"/>
    <col min="3" max="3" width="117.57031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579</v>
      </c>
    </row>
    <row r="3" spans="1:3" ht="15" thickBot="1" x14ac:dyDescent="0.25"/>
    <row r="4" spans="1:3" ht="15.75" thickBot="1" x14ac:dyDescent="0.3">
      <c r="A4" s="13" t="s">
        <v>580</v>
      </c>
      <c r="B4" s="14" t="s">
        <v>581</v>
      </c>
      <c r="C4" s="2" t="s">
        <v>8</v>
      </c>
    </row>
    <row r="5" spans="1:3" x14ac:dyDescent="0.2">
      <c r="A5" s="7">
        <f>ROW()</f>
        <v>5</v>
      </c>
      <c r="B5" s="7" t="s">
        <v>674</v>
      </c>
      <c r="C5" s="7" t="str">
        <f>"INSERT INTO " &amp; $B$1 &amp; "." &amp; $B$2 &amp; " ("&amp; $A$4 &amp; ", " &amp; $B$4 &amp; ") VALUES (" &amp; $A5 &amp; ", '" &amp; UPPER(TRIM($B5)) &amp; "');"</f>
        <v>INSERT INTO bi4all.dim_departments (id_department_pk, department) VALUES (5, 'PRESIDENCY');</v>
      </c>
    </row>
    <row r="6" spans="1:3" x14ac:dyDescent="0.2">
      <c r="A6" s="7">
        <f>ROW()</f>
        <v>6</v>
      </c>
      <c r="B6" s="7" t="s">
        <v>582</v>
      </c>
      <c r="C6" s="7" t="str">
        <f t="shared" ref="C6:C16" si="0">"INSERT INTO " &amp; $B$1 &amp; "." &amp; $B$2 &amp; " ("&amp; $A$4 &amp; ", " &amp; $B$4 &amp; ") VALUES (" &amp; $A6 &amp; ", '" &amp; UPPER(TRIM($B6)) &amp; "');"</f>
        <v>INSERT INTO bi4all.dim_departments (id_department_pk, department) VALUES (6, 'ADMINISTRATION');</v>
      </c>
    </row>
    <row r="7" spans="1:3" x14ac:dyDescent="0.2">
      <c r="A7" s="7">
        <f>ROW()</f>
        <v>7</v>
      </c>
      <c r="B7" s="7" t="s">
        <v>583</v>
      </c>
      <c r="C7" s="7" t="str">
        <f t="shared" si="0"/>
        <v>INSERT INTO bi4all.dim_departments (id_department_pk, department) VALUES (7, 'FINANCE');</v>
      </c>
    </row>
    <row r="8" spans="1:3" x14ac:dyDescent="0.2">
      <c r="A8" s="7">
        <f>ROW()</f>
        <v>8</v>
      </c>
      <c r="B8" s="7" t="s">
        <v>584</v>
      </c>
      <c r="C8" s="7" t="str">
        <f t="shared" si="0"/>
        <v>INSERT INTO bi4all.dim_departments (id_department_pk, department) VALUES (8, 'HUMAN RESOURCE');</v>
      </c>
    </row>
    <row r="9" spans="1:3" x14ac:dyDescent="0.2">
      <c r="A9" s="7">
        <f>ROW()</f>
        <v>9</v>
      </c>
      <c r="B9" s="7" t="s">
        <v>675</v>
      </c>
      <c r="C9" s="7" t="str">
        <f t="shared" si="0"/>
        <v>INSERT INTO bi4all.dim_departments (id_department_pk, department) VALUES (9, 'COMMERCIAL');</v>
      </c>
    </row>
    <row r="10" spans="1:3" x14ac:dyDescent="0.2">
      <c r="A10" s="7">
        <f>ROW()</f>
        <v>10</v>
      </c>
      <c r="B10" s="7" t="s">
        <v>585</v>
      </c>
      <c r="C10" s="7" t="str">
        <f t="shared" si="0"/>
        <v>INSERT INTO bi4all.dim_departments (id_department_pk, department) VALUES (10, 'OPERATIONS');</v>
      </c>
    </row>
    <row r="11" spans="1:3" x14ac:dyDescent="0.2">
      <c r="A11" s="7">
        <f>ROW()</f>
        <v>11</v>
      </c>
      <c r="B11" s="7" t="s">
        <v>586</v>
      </c>
      <c r="C11" s="7" t="str">
        <f t="shared" si="0"/>
        <v>INSERT INTO bi4all.dim_departments (id_department_pk, department) VALUES (11, 'COMMUNICATION &amp; MARKETING');</v>
      </c>
    </row>
    <row r="12" spans="1:3" x14ac:dyDescent="0.2">
      <c r="A12" s="7">
        <f>ROW()</f>
        <v>12</v>
      </c>
      <c r="B12" s="7" t="s">
        <v>587</v>
      </c>
      <c r="C12" s="7" t="str">
        <f t="shared" si="0"/>
        <v>INSERT INTO bi4all.dim_departments (id_department_pk, department) VALUES (12, 'CONTROLLING');</v>
      </c>
    </row>
    <row r="13" spans="1:3" x14ac:dyDescent="0.2">
      <c r="A13" s="7">
        <f>ROW()</f>
        <v>13</v>
      </c>
      <c r="B13" s="7" t="s">
        <v>588</v>
      </c>
      <c r="C13" s="7" t="str">
        <f t="shared" si="0"/>
        <v>INSERT INTO bi4all.dim_departments (id_department_pk, department) VALUES (13, 'AUDIT');</v>
      </c>
    </row>
    <row r="14" spans="1:3" x14ac:dyDescent="0.2">
      <c r="A14" s="7">
        <f>ROW()</f>
        <v>14</v>
      </c>
      <c r="B14" s="7" t="s">
        <v>589</v>
      </c>
      <c r="C14" s="7" t="str">
        <f t="shared" si="0"/>
        <v>INSERT INTO bi4all.dim_departments (id_department_pk, department) VALUES (14, 'INFORMATION TECHNOLOGY');</v>
      </c>
    </row>
    <row r="15" spans="1:3" x14ac:dyDescent="0.2">
      <c r="A15" s="7">
        <f>ROW()</f>
        <v>15</v>
      </c>
      <c r="B15" s="7" t="s">
        <v>590</v>
      </c>
      <c r="C15" s="7" t="str">
        <f t="shared" si="0"/>
        <v>INSERT INTO bi4all.dim_departments (id_department_pk, department) VALUES (15, 'JURIDICAL');</v>
      </c>
    </row>
    <row r="16" spans="1:3" x14ac:dyDescent="0.2">
      <c r="A16" s="7">
        <f>ROW()</f>
        <v>16</v>
      </c>
      <c r="B16" s="7" t="s">
        <v>676</v>
      </c>
      <c r="C16" s="7" t="str">
        <f t="shared" si="0"/>
        <v>INSERT INTO bi4all.dim_departments (id_department_pk, department) VALUES (16, 'SALES');</v>
      </c>
    </row>
  </sheetData>
  <autoFilter ref="A4:B4" xr:uid="{713ACC74-E9CE-4DBF-8E8A-6DEF6CAC3B8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F8144-F7D5-42F9-9B1A-1529367AC879}">
  <sheetPr codeName="Planilha8">
    <tabColor rgb="FFFFC000"/>
  </sheetPr>
  <dimension ref="A1:C10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20" style="7" bestFit="1" customWidth="1"/>
    <col min="2" max="2" width="27.140625" style="7" bestFit="1" customWidth="1"/>
    <col min="3" max="3" width="70.8554687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677</v>
      </c>
    </row>
    <row r="3" spans="1:3" ht="15" thickBot="1" x14ac:dyDescent="0.25"/>
    <row r="4" spans="1:3" ht="15.75" thickBot="1" x14ac:dyDescent="0.3">
      <c r="A4" s="13" t="s">
        <v>678</v>
      </c>
      <c r="B4" s="14" t="s">
        <v>679</v>
      </c>
      <c r="C4" s="2" t="s">
        <v>8</v>
      </c>
    </row>
    <row r="5" spans="1:3" x14ac:dyDescent="0.2">
      <c r="A5" s="7">
        <f>ROW()</f>
        <v>5</v>
      </c>
      <c r="B5" s="7" t="s">
        <v>591</v>
      </c>
      <c r="C5" s="7" t="str">
        <f>"INSERT INTO " &amp; $B$1 &amp; "." &amp; $B$2 &amp; " (" &amp; $A$4 &amp; ", " &amp; $B$4 &amp; ") VALUES (" &amp; $A5 &amp; ", '" &amp; UPPER(TRIM($B5)) &amp; "');"</f>
        <v>INSERT INTO bi4all.dim_background_education (id_background_education_pk, background_education) VALUES (5, 'ELEMENTARY SCHOOL');</v>
      </c>
    </row>
    <row r="6" spans="1:3" x14ac:dyDescent="0.2">
      <c r="A6" s="7">
        <f>ROW()</f>
        <v>6</v>
      </c>
      <c r="B6" s="7" t="s">
        <v>680</v>
      </c>
      <c r="C6" s="7" t="str">
        <f t="shared" ref="C6:C10" si="0">"INSERT INTO " &amp; $B$1 &amp; "." &amp; $B$2 &amp; " (" &amp; $A$4 &amp; ", " &amp; $B$4 &amp; ") VALUES (" &amp; $A6 &amp; ", '" &amp; UPPER(TRIM($B6)) &amp; "');"</f>
        <v>INSERT INTO bi4all.dim_background_education (id_background_education_pk, background_education) VALUES (6, 'HIGH SCHOOL');</v>
      </c>
    </row>
    <row r="7" spans="1:3" x14ac:dyDescent="0.2">
      <c r="A7" s="7">
        <f>ROW()</f>
        <v>7</v>
      </c>
      <c r="B7" s="7" t="s">
        <v>592</v>
      </c>
      <c r="C7" s="7" t="str">
        <f t="shared" si="0"/>
        <v>INSERT INTO bi4all.dim_background_education (id_background_education_pk, background_education) VALUES (7, 'UNDERGRADUATE DEGREE');</v>
      </c>
    </row>
    <row r="8" spans="1:3" x14ac:dyDescent="0.2">
      <c r="A8" s="7">
        <f>ROW()</f>
        <v>8</v>
      </c>
      <c r="B8" s="7" t="s">
        <v>593</v>
      </c>
      <c r="C8" s="7" t="str">
        <f t="shared" si="0"/>
        <v>INSERT INTO bi4all.dim_background_education (id_background_education_pk, background_education) VALUES (8, 'GRADUATE SCHOOL');</v>
      </c>
    </row>
    <row r="9" spans="1:3" x14ac:dyDescent="0.2">
      <c r="A9" s="7">
        <f>ROW()</f>
        <v>9</v>
      </c>
      <c r="B9" s="7" t="s">
        <v>594</v>
      </c>
      <c r="C9" s="7" t="str">
        <f t="shared" si="0"/>
        <v>INSERT INTO bi4all.dim_background_education (id_background_education_pk, background_education) VALUES (9, 'MASTER’S DEGREE');</v>
      </c>
    </row>
    <row r="10" spans="1:3" x14ac:dyDescent="0.2">
      <c r="A10" s="7">
        <f>ROW()</f>
        <v>10</v>
      </c>
      <c r="B10" s="7" t="s">
        <v>595</v>
      </c>
      <c r="C10" s="7" t="str">
        <f t="shared" si="0"/>
        <v>INSERT INTO bi4all.dim_background_education (id_background_education_pk, background_education) VALUES (10, 'DOCTORATE');</v>
      </c>
    </row>
  </sheetData>
  <autoFilter ref="A4:B4" xr:uid="{130F8144-F7D5-42F9-9B1A-1529367AC879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84AD-E24A-4573-99F4-F5DC6FED1268}">
  <sheetPr codeName="Planilha9">
    <tabColor rgb="FFFFC000"/>
  </sheetPr>
  <dimension ref="A1:C14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 activeCell="B7" sqref="B7"/>
    </sheetView>
  </sheetViews>
  <sheetFormatPr defaultRowHeight="14.25" x14ac:dyDescent="0.2"/>
  <cols>
    <col min="1" max="1" width="15.7109375" style="7" bestFit="1" customWidth="1"/>
    <col min="2" max="2" width="18.7109375" style="7" bestFit="1" customWidth="1"/>
    <col min="3" max="3" width="85.57031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596</v>
      </c>
    </row>
    <row r="3" spans="1:3" ht="15" thickBot="1" x14ac:dyDescent="0.25"/>
    <row r="4" spans="1:3" ht="15.75" thickBot="1" x14ac:dyDescent="0.3">
      <c r="A4" s="13" t="s">
        <v>597</v>
      </c>
      <c r="B4" s="14" t="s">
        <v>598</v>
      </c>
      <c r="C4" s="2" t="s">
        <v>8</v>
      </c>
    </row>
    <row r="5" spans="1:3" x14ac:dyDescent="0.2">
      <c r="A5" s="7">
        <f>ROW()</f>
        <v>5</v>
      </c>
      <c r="B5" s="7" t="s">
        <v>599</v>
      </c>
      <c r="C5" s="7" t="str">
        <f>"INSERT INTO " &amp; $B$1 &amp; "." &amp; $B$2 &amp; " (" &amp; $A$4 &amp; ", " &amp; $B$4 &amp; ") VALUES (" &amp; $A5 &amp; ", '" &amp; UPPER(TRIM($B5)) &amp; "');"</f>
        <v>INSERT INTO bi4all.dim_roles (id_role_pk, role) VALUES (5, 'CEO');</v>
      </c>
    </row>
    <row r="6" spans="1:3" x14ac:dyDescent="0.2">
      <c r="A6" s="7">
        <f>ROW()</f>
        <v>6</v>
      </c>
      <c r="B6" s="7" t="s">
        <v>600</v>
      </c>
      <c r="C6" s="7" t="str">
        <f t="shared" ref="C6:C14" si="0">"INSERT INTO " &amp; $B$1 &amp; "." &amp; $B$2 &amp; " (" &amp; $A$4 &amp; ", " &amp; $B$4 &amp; ") VALUES (" &amp; $A6 &amp; ", '" &amp; UPPER(TRIM($B6)) &amp; "');"</f>
        <v>INSERT INTO bi4all.dim_roles (id_role_pk, role) VALUES (6, 'VICE PRESIDENT');</v>
      </c>
    </row>
    <row r="7" spans="1:3" x14ac:dyDescent="0.2">
      <c r="A7" s="7">
        <f>ROW()</f>
        <v>7</v>
      </c>
      <c r="B7" s="7" t="s">
        <v>601</v>
      </c>
      <c r="C7" s="7" t="str">
        <f t="shared" si="0"/>
        <v>INSERT INTO bi4all.dim_roles (id_role_pk, role) VALUES (7, 'DIRECTOR');</v>
      </c>
    </row>
    <row r="8" spans="1:3" x14ac:dyDescent="0.2">
      <c r="A8" s="7">
        <f>ROW()</f>
        <v>8</v>
      </c>
      <c r="B8" s="7" t="s">
        <v>602</v>
      </c>
      <c r="C8" s="7" t="str">
        <f t="shared" si="0"/>
        <v>INSERT INTO bi4all.dim_roles (id_role_pk, role) VALUES (8, 'BILINGUAL SECRETARY');</v>
      </c>
    </row>
    <row r="9" spans="1:3" x14ac:dyDescent="0.2">
      <c r="A9" s="7">
        <f>ROW()</f>
        <v>9</v>
      </c>
      <c r="B9" s="7" t="s">
        <v>603</v>
      </c>
      <c r="C9" s="7" t="str">
        <f t="shared" si="0"/>
        <v>INSERT INTO bi4all.dim_roles (id_role_pk, role) VALUES (9, 'INTERN');</v>
      </c>
    </row>
    <row r="10" spans="1:3" x14ac:dyDescent="0.2">
      <c r="A10" s="7">
        <f>ROW()</f>
        <v>10</v>
      </c>
      <c r="B10" s="7" t="s">
        <v>604</v>
      </c>
      <c r="C10" s="7" t="str">
        <f t="shared" si="0"/>
        <v>INSERT INTO bi4all.dim_roles (id_role_pk, role) VALUES (10, 'TRAINEE');</v>
      </c>
    </row>
    <row r="11" spans="1:3" x14ac:dyDescent="0.2">
      <c r="A11" s="7">
        <f>ROW()</f>
        <v>11</v>
      </c>
      <c r="B11" s="7" t="s">
        <v>605</v>
      </c>
      <c r="C11" s="7" t="str">
        <f t="shared" si="0"/>
        <v>INSERT INTO bi4all.dim_roles (id_role_pk, role) VALUES (11, 'ANALYST');</v>
      </c>
    </row>
    <row r="12" spans="1:3" x14ac:dyDescent="0.2">
      <c r="A12" s="7">
        <f>ROW()</f>
        <v>12</v>
      </c>
      <c r="B12" s="7" t="s">
        <v>606</v>
      </c>
      <c r="C12" s="7" t="str">
        <f t="shared" si="0"/>
        <v>INSERT INTO bi4all.dim_roles (id_role_pk, role) VALUES (12, 'SPECIALIST');</v>
      </c>
    </row>
    <row r="13" spans="1:3" x14ac:dyDescent="0.2">
      <c r="A13" s="7">
        <f>ROW()</f>
        <v>13</v>
      </c>
      <c r="B13" s="7" t="s">
        <v>607</v>
      </c>
      <c r="C13" s="7" t="str">
        <f t="shared" si="0"/>
        <v>INSERT INTO bi4all.dim_roles (id_role_pk, role) VALUES (13, 'COORDINATOR');</v>
      </c>
    </row>
    <row r="14" spans="1:3" x14ac:dyDescent="0.2">
      <c r="A14" s="7">
        <f>ROW()</f>
        <v>14</v>
      </c>
      <c r="B14" s="7" t="s">
        <v>608</v>
      </c>
      <c r="C14" s="7" t="str">
        <f t="shared" si="0"/>
        <v>INSERT INTO bi4all.dim_roles (id_role_pk, role) VALUES (14, 'MANAGER');</v>
      </c>
    </row>
  </sheetData>
  <autoFilter ref="A4:B4" xr:uid="{EDF784AD-E24A-4573-99F4-F5DC6FED126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3E2A-E217-40CA-9FB8-A0ED83185776}">
  <sheetPr codeName="Planilha10">
    <tabColor rgb="FFFFC000"/>
  </sheetPr>
  <dimension ref="A1:C8"/>
  <sheetViews>
    <sheetView workbookViewId="0">
      <pane xSplit="2" ySplit="4" topLeftCell="C5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2"/>
  <cols>
    <col min="1" max="1" width="14.85546875" style="7" bestFit="1" customWidth="1"/>
    <col min="2" max="2" width="10.85546875" style="7" bestFit="1" customWidth="1"/>
    <col min="3" max="3" width="71.57031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609</v>
      </c>
    </row>
    <row r="4" spans="1:3" ht="15" x14ac:dyDescent="0.25">
      <c r="A4" s="2" t="s">
        <v>610</v>
      </c>
      <c r="B4" s="2" t="s">
        <v>611</v>
      </c>
      <c r="C4" s="2" t="s">
        <v>8</v>
      </c>
    </row>
    <row r="5" spans="1:3" x14ac:dyDescent="0.2">
      <c r="A5" s="7">
        <f>ROW()</f>
        <v>5</v>
      </c>
      <c r="B5" s="7" t="s">
        <v>612</v>
      </c>
      <c r="C5" s="7" t="str">
        <f>"INSERT INTO " &amp; $B$1 &amp; "." &amp; $B$2 &amp; " (" &amp; $A$4 &amp; ", " &amp; $B$4 &amp; ") VALUES (" &amp; $A5 &amp; ", '" &amp; UPPER(TRIM($B5)) &amp; "');"</f>
        <v>INSERT INTO bi4all.dim_levels (id_level_pk, level) VALUES (5, 'JUNIOR');</v>
      </c>
    </row>
    <row r="6" spans="1:3" x14ac:dyDescent="0.2">
      <c r="A6" s="7">
        <f>ROW()</f>
        <v>6</v>
      </c>
      <c r="B6" s="7" t="s">
        <v>613</v>
      </c>
      <c r="C6" s="7" t="str">
        <f t="shared" ref="C6:C7" si="0">"INSERT INTO " &amp; $B$1 &amp; "." &amp; $B$2 &amp; " (" &amp; $A$4 &amp; ", " &amp; $B$4 &amp; ") VALUES (" &amp; $A6 &amp; ", '" &amp; UPPER(TRIM($B6)) &amp; "');"</f>
        <v>INSERT INTO bi4all.dim_levels (id_level_pk, level) VALUES (6, 'PLENO');</v>
      </c>
    </row>
    <row r="7" spans="1:3" x14ac:dyDescent="0.2">
      <c r="A7" s="7">
        <f>ROW()</f>
        <v>7</v>
      </c>
      <c r="B7" s="7" t="s">
        <v>614</v>
      </c>
      <c r="C7" s="7" t="str">
        <f t="shared" si="0"/>
        <v>INSERT INTO bi4all.dim_levels (id_level_pk, level) VALUES (7, 'SENIOR');</v>
      </c>
    </row>
    <row r="8" spans="1:3" x14ac:dyDescent="0.2">
      <c r="C8" s="7"/>
    </row>
  </sheetData>
  <autoFilter ref="A4:B4" xr:uid="{09AD3E2A-E217-40CA-9FB8-A0ED83185776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01FBC-5621-48A7-90B3-826ED9AD5461}">
  <sheetPr>
    <tabColor rgb="FFFFC000"/>
  </sheetPr>
  <dimension ref="A1:C5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sqref="A1:XFD1048576"/>
    </sheetView>
  </sheetViews>
  <sheetFormatPr defaultRowHeight="14.25" x14ac:dyDescent="0.2"/>
  <cols>
    <col min="1" max="1" width="14.85546875" style="7" bestFit="1" customWidth="1"/>
    <col min="2" max="2" width="10.85546875" style="7" bestFit="1" customWidth="1"/>
    <col min="3" max="3" width="80.28515625" style="9" bestFit="1" customWidth="1"/>
    <col min="4" max="16384" width="9.140625" style="7"/>
  </cols>
  <sheetData>
    <row r="1" spans="1:3" ht="15" x14ac:dyDescent="0.25">
      <c r="A1" s="11" t="s">
        <v>0</v>
      </c>
      <c r="B1" s="7" t="s">
        <v>1</v>
      </c>
    </row>
    <row r="2" spans="1:3" ht="15" x14ac:dyDescent="0.25">
      <c r="A2" s="11" t="s">
        <v>2</v>
      </c>
      <c r="B2" s="7" t="s">
        <v>662</v>
      </c>
    </row>
    <row r="3" spans="1:3" ht="15" thickBot="1" x14ac:dyDescent="0.25"/>
    <row r="4" spans="1:3" ht="15.75" thickBot="1" x14ac:dyDescent="0.3">
      <c r="A4" s="13" t="s">
        <v>664</v>
      </c>
      <c r="B4" s="14" t="s">
        <v>665</v>
      </c>
      <c r="C4" s="2" t="s">
        <v>8</v>
      </c>
    </row>
    <row r="5" spans="1:3" x14ac:dyDescent="0.2">
      <c r="A5" s="7">
        <f>ROW()</f>
        <v>5</v>
      </c>
      <c r="B5" s="7" t="s">
        <v>663</v>
      </c>
      <c r="C5" s="7" t="str">
        <f>"INSERT INTO " &amp; $B$1 &amp; "." &amp; $B$2 &amp; " (" &amp; $A$4 &amp; ", " &amp; $B$4 &amp; ") VALUES (" &amp; $A5 &amp; ", '" &amp; $B5 &amp; "');"</f>
        <v>INSERT INTO bi4all.dim_countries (id_country_pk, country) VALUES (5, 'Portugal');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19E2-C3CB-4E4F-AD06-6E806968E2C2}">
  <sheetPr codeName="Planilha11">
    <tabColor rgb="FFFFC000"/>
  </sheetPr>
  <dimension ref="A1:E2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C21" sqref="C21"/>
    </sheetView>
  </sheetViews>
  <sheetFormatPr defaultRowHeight="14.25" x14ac:dyDescent="0.2"/>
  <cols>
    <col min="1" max="1" width="14.7109375" style="7" bestFit="1" customWidth="1"/>
    <col min="2" max="2" width="14.7109375" style="7" customWidth="1"/>
    <col min="3" max="3" width="12.5703125" style="7" bestFit="1" customWidth="1"/>
    <col min="4" max="4" width="55.7109375" style="9" bestFit="1" customWidth="1"/>
    <col min="5" max="5" width="102.7109375" style="7" bestFit="1" customWidth="1"/>
    <col min="6" max="16384" width="9.140625" style="7"/>
  </cols>
  <sheetData>
    <row r="1" spans="1:5" ht="15" x14ac:dyDescent="0.25">
      <c r="A1" s="11" t="s">
        <v>0</v>
      </c>
      <c r="B1" s="7" t="s">
        <v>1</v>
      </c>
    </row>
    <row r="2" spans="1:5" ht="15" x14ac:dyDescent="0.25">
      <c r="A2" s="11" t="s">
        <v>2</v>
      </c>
      <c r="B2" s="7" t="s">
        <v>661</v>
      </c>
    </row>
    <row r="3" spans="1:5" ht="15" thickBot="1" x14ac:dyDescent="0.25"/>
    <row r="4" spans="1:5" s="2" customFormat="1" ht="15.75" thickBot="1" x14ac:dyDescent="0.3">
      <c r="A4" s="13" t="s">
        <v>666</v>
      </c>
      <c r="B4" s="15" t="s">
        <v>665</v>
      </c>
      <c r="C4" s="15" t="s">
        <v>652</v>
      </c>
      <c r="D4" s="14" t="s">
        <v>631</v>
      </c>
      <c r="E4" s="2" t="s">
        <v>8</v>
      </c>
    </row>
    <row r="5" spans="1:5" x14ac:dyDescent="0.2">
      <c r="A5" s="7">
        <v>5</v>
      </c>
      <c r="B5" s="7" t="str">
        <f>VLOOKUP($A5,Countries!$A:$B,2,FALSE)</f>
        <v>Portugal</v>
      </c>
      <c r="C5" s="7">
        <f>ROW()</f>
        <v>5</v>
      </c>
      <c r="D5" s="7" t="s">
        <v>655</v>
      </c>
      <c r="E5" s="7" t="str">
        <f>"INSERT INTO " &amp; $B$1 &amp; "." &amp; $B$2 &amp; " (" &amp;$A$4 &amp; ", " &amp; $C$4 &amp; ", " &amp; $D$4 &amp; ") VALUES (" &amp; $A5 &amp; ", " &amp; $C5 &amp;", '" &amp; UPPER(TRIM($D5)) &amp; "');"</f>
        <v>INSERT INTO bi4all.dim_states (id_country_fk, id_state_pk, state) VALUES (5, 5, 'LISBOA');</v>
      </c>
    </row>
    <row r="6" spans="1:5" x14ac:dyDescent="0.2">
      <c r="A6" s="7">
        <v>5</v>
      </c>
      <c r="B6" s="7" t="str">
        <f>VLOOKUP($A6,Countries!$A:$B,2,FALSE)</f>
        <v>Portugal</v>
      </c>
      <c r="C6" s="7">
        <f>ROW()</f>
        <v>6</v>
      </c>
      <c r="D6" s="7" t="s">
        <v>656</v>
      </c>
      <c r="E6" s="7" t="str">
        <f>"INSERT INTO " &amp; $B$1 &amp; "." &amp; $B$2 &amp; " (" &amp;$A$4 &amp; ", " &amp; $C$4 &amp; ", " &amp; $D$4 &amp; ") VALUES (" &amp; $A6 &amp; ", " &amp; $C6 &amp;", '" &amp; UPPER(TRIM($D6)) &amp; "');"</f>
        <v>INSERT INTO bi4all.dim_states (id_country_fk, id_state_pk, state) VALUES (5, 6, 'PORTO');</v>
      </c>
    </row>
    <row r="7" spans="1:5" x14ac:dyDescent="0.2">
      <c r="A7" s="7">
        <v>5</v>
      </c>
      <c r="B7" s="7" t="str">
        <f>VLOOKUP($A7,Countries!$A:$B,2,FALSE)</f>
        <v>Portugal</v>
      </c>
      <c r="C7" s="7">
        <f>ROW()</f>
        <v>7</v>
      </c>
      <c r="D7" s="7" t="s">
        <v>660</v>
      </c>
      <c r="E7" s="7" t="str">
        <f t="shared" ref="E7:E24" si="0">"INSERT INTO " &amp; $B$1 &amp; "." &amp; $B$2 &amp; " (" &amp;$A$4 &amp; ", " &amp; $C$4 &amp; ", " &amp; $D$4 &amp; ") VALUES (" &amp; $A7 &amp; ", " &amp; $C7 &amp;", '" &amp; UPPER(TRIM($D7)) &amp; "');"</f>
        <v>INSERT INTO bi4all.dim_states (id_country_fk, id_state_pk, state) VALUES (5, 7, 'SETÚBAL');</v>
      </c>
    </row>
    <row r="8" spans="1:5" x14ac:dyDescent="0.2">
      <c r="A8" s="7">
        <v>5</v>
      </c>
      <c r="B8" s="7" t="str">
        <f>VLOOKUP($A8,Countries!$A:$B,2,FALSE)</f>
        <v>Portugal</v>
      </c>
      <c r="C8" s="7">
        <f>ROW()</f>
        <v>8</v>
      </c>
      <c r="D8" s="7" t="s">
        <v>657</v>
      </c>
      <c r="E8" s="7" t="str">
        <f t="shared" si="0"/>
        <v>INSERT INTO bi4all.dim_states (id_country_fk, id_state_pk, state) VALUES (5, 8, 'AVEIRO');</v>
      </c>
    </row>
    <row r="9" spans="1:5" x14ac:dyDescent="0.2">
      <c r="A9" s="7">
        <v>5</v>
      </c>
      <c r="B9" s="7" t="str">
        <f>VLOOKUP($A9,Countries!$A:$B,2,FALSE)</f>
        <v>Portugal</v>
      </c>
      <c r="C9" s="7">
        <f>ROW()</f>
        <v>9</v>
      </c>
      <c r="D9" s="7" t="s">
        <v>658</v>
      </c>
      <c r="E9" s="7" t="str">
        <f t="shared" si="0"/>
        <v>INSERT INTO bi4all.dim_states (id_country_fk, id_state_pk, state) VALUES (5, 9, 'BRAGA');</v>
      </c>
    </row>
    <row r="10" spans="1:5" x14ac:dyDescent="0.2">
      <c r="A10" s="7">
        <v>5</v>
      </c>
      <c r="B10" s="7" t="str">
        <f>VLOOKUP($A10,Countries!$A:$B,2,FALSE)</f>
        <v>Portugal</v>
      </c>
      <c r="C10" s="7">
        <f>ROW()</f>
        <v>10</v>
      </c>
      <c r="D10" s="7" t="s">
        <v>455</v>
      </c>
      <c r="E10" s="7" t="str">
        <f t="shared" si="0"/>
        <v>INSERT INTO bi4all.dim_states (id_country_fk, id_state_pk, state) VALUES (5, 10, 'FARO');</v>
      </c>
    </row>
    <row r="11" spans="1:5" x14ac:dyDescent="0.2">
      <c r="A11" s="7">
        <v>5</v>
      </c>
      <c r="B11" s="7" t="str">
        <f>VLOOKUP($A11,Countries!$A:$B,2,FALSE)</f>
        <v>Portugal</v>
      </c>
      <c r="C11" s="7">
        <f>ROW()</f>
        <v>11</v>
      </c>
      <c r="D11" s="7" t="s">
        <v>632</v>
      </c>
      <c r="E11" s="7" t="str">
        <f t="shared" si="0"/>
        <v>INSERT INTO bi4all.dim_states (id_country_fk, id_state_pk, state) VALUES (5, 11, 'SANTARÉM');</v>
      </c>
    </row>
    <row r="12" spans="1:5" x14ac:dyDescent="0.2">
      <c r="A12" s="7">
        <v>5</v>
      </c>
      <c r="B12" s="7" t="str">
        <f>VLOOKUP($A12,Countries!$A:$B,2,FALSE)</f>
        <v>Portugal</v>
      </c>
      <c r="C12" s="7">
        <f>ROW()</f>
        <v>12</v>
      </c>
      <c r="D12" s="7" t="s">
        <v>633</v>
      </c>
      <c r="E12" s="7" t="str">
        <f t="shared" si="0"/>
        <v>INSERT INTO bi4all.dim_states (id_country_fk, id_state_pk, state) VALUES (5, 12, 'LEIRIA');</v>
      </c>
    </row>
    <row r="13" spans="1:5" x14ac:dyDescent="0.2">
      <c r="A13" s="7">
        <v>5</v>
      </c>
      <c r="B13" s="7" t="str">
        <f>VLOOKUP($A13,Countries!$A:$B,2,FALSE)</f>
        <v>Portugal</v>
      </c>
      <c r="C13" s="7">
        <f>ROW()</f>
        <v>13</v>
      </c>
      <c r="D13" s="7" t="s">
        <v>634</v>
      </c>
      <c r="E13" s="7" t="str">
        <f t="shared" si="0"/>
        <v>INSERT INTO bi4all.dim_states (id_country_fk, id_state_pk, state) VALUES (5, 13, 'COIMBRA');</v>
      </c>
    </row>
    <row r="14" spans="1:5" x14ac:dyDescent="0.2">
      <c r="A14" s="7">
        <v>5</v>
      </c>
      <c r="B14" s="7" t="str">
        <f>VLOOKUP($A14,Countries!$A:$B,2,FALSE)</f>
        <v>Portugal</v>
      </c>
      <c r="C14" s="7">
        <f>ROW()</f>
        <v>14</v>
      </c>
      <c r="D14" s="7" t="s">
        <v>635</v>
      </c>
      <c r="E14" s="7" t="str">
        <f t="shared" si="0"/>
        <v>INSERT INTO bi4all.dim_states (id_country_fk, id_state_pk, state) VALUES (5, 14, 'MADEIRA');</v>
      </c>
    </row>
    <row r="15" spans="1:5" x14ac:dyDescent="0.2">
      <c r="A15" s="7">
        <v>5</v>
      </c>
      <c r="B15" s="7" t="str">
        <f>VLOOKUP($A15,Countries!$A:$B,2,FALSE)</f>
        <v>Portugal</v>
      </c>
      <c r="C15" s="7">
        <f>ROW()</f>
        <v>15</v>
      </c>
      <c r="D15" s="7" t="s">
        <v>659</v>
      </c>
      <c r="E15" s="7" t="str">
        <f t="shared" si="0"/>
        <v>INSERT INTO bi4all.dim_states (id_country_fk, id_state_pk, state) VALUES (5, 15, 'ÉVORA');</v>
      </c>
    </row>
    <row r="16" spans="1:5" x14ac:dyDescent="0.2">
      <c r="A16" s="7">
        <v>5</v>
      </c>
      <c r="B16" s="7" t="str">
        <f>VLOOKUP($A16,Countries!$A:$B,2,FALSE)</f>
        <v>Portugal</v>
      </c>
      <c r="C16" s="7">
        <f>ROW()</f>
        <v>16</v>
      </c>
      <c r="D16" s="7" t="s">
        <v>636</v>
      </c>
      <c r="E16" s="7" t="str">
        <f t="shared" si="0"/>
        <v>INSERT INTO bi4all.dim_states (id_country_fk, id_state_pk, state) VALUES (5, 16, 'AZORES');</v>
      </c>
    </row>
    <row r="17" spans="1:5" x14ac:dyDescent="0.2">
      <c r="A17" s="7">
        <v>5</v>
      </c>
      <c r="B17" s="7" t="str">
        <f>VLOOKUP($A17,Countries!$A:$B,2,FALSE)</f>
        <v>Portugal</v>
      </c>
      <c r="C17" s="7">
        <f>ROW()</f>
        <v>17</v>
      </c>
      <c r="D17" s="7" t="s">
        <v>637</v>
      </c>
      <c r="E17" s="7" t="str">
        <f t="shared" si="0"/>
        <v>INSERT INTO bi4all.dim_states (id_country_fk, id_state_pk, state) VALUES (5, 17, 'VISEU');</v>
      </c>
    </row>
    <row r="18" spans="1:5" x14ac:dyDescent="0.2">
      <c r="A18" s="7">
        <v>5</v>
      </c>
      <c r="B18" s="7" t="str">
        <f>VLOOKUP($A18,Countries!$A:$B,2,FALSE)</f>
        <v>Portugal</v>
      </c>
      <c r="C18" s="7">
        <f>ROW()</f>
        <v>18</v>
      </c>
      <c r="D18" s="7" t="s">
        <v>638</v>
      </c>
      <c r="E18" s="7" t="str">
        <f t="shared" si="0"/>
        <v>INSERT INTO bi4all.dim_states (id_country_fk, id_state_pk, state) VALUES (5, 18, 'CASTELO BRANCO');</v>
      </c>
    </row>
    <row r="19" spans="1:5" x14ac:dyDescent="0.2">
      <c r="A19" s="7">
        <v>5</v>
      </c>
      <c r="B19" s="7" t="str">
        <f>VLOOKUP($A19,Countries!$A:$B,2,FALSE)</f>
        <v>Portugal</v>
      </c>
      <c r="C19" s="7">
        <f>ROW()</f>
        <v>19</v>
      </c>
      <c r="D19" s="7" t="s">
        <v>639</v>
      </c>
      <c r="E19" s="7" t="str">
        <f t="shared" si="0"/>
        <v>INSERT INTO bi4all.dim_states (id_country_fk, id_state_pk, state) VALUES (5, 19, 'BEJA');</v>
      </c>
    </row>
    <row r="20" spans="1:5" x14ac:dyDescent="0.2">
      <c r="A20" s="7">
        <v>5</v>
      </c>
      <c r="B20" s="7" t="str">
        <f>VLOOKUP($A20,Countries!$A:$B,2,FALSE)</f>
        <v>Portugal</v>
      </c>
      <c r="C20" s="7">
        <f>ROW()</f>
        <v>20</v>
      </c>
      <c r="D20" s="7" t="s">
        <v>640</v>
      </c>
      <c r="E20" s="7" t="str">
        <f t="shared" si="0"/>
        <v>INSERT INTO bi4all.dim_states (id_country_fk, id_state_pk, state) VALUES (5, 20, 'PORTALEGRE');</v>
      </c>
    </row>
    <row r="21" spans="1:5" x14ac:dyDescent="0.2">
      <c r="A21" s="7">
        <v>5</v>
      </c>
      <c r="B21" s="7" t="str">
        <f>VLOOKUP($A21,Countries!$A:$B,2,FALSE)</f>
        <v>Portugal</v>
      </c>
      <c r="C21" s="7">
        <f>ROW()</f>
        <v>21</v>
      </c>
      <c r="D21" s="7" t="s">
        <v>641</v>
      </c>
      <c r="E21" s="7" t="str">
        <f t="shared" si="0"/>
        <v>INSERT INTO bi4all.dim_states (id_country_fk, id_state_pk, state) VALUES (5, 21, 'GUARDA');</v>
      </c>
    </row>
    <row r="22" spans="1:5" x14ac:dyDescent="0.2">
      <c r="A22" s="7">
        <v>5</v>
      </c>
      <c r="B22" s="7" t="str">
        <f>VLOOKUP($A22,Countries!$A:$B,2,FALSE)</f>
        <v>Portugal</v>
      </c>
      <c r="C22" s="7">
        <f>ROW()</f>
        <v>22</v>
      </c>
      <c r="D22" s="7" t="s">
        <v>642</v>
      </c>
      <c r="E22" s="7" t="str">
        <f t="shared" si="0"/>
        <v>INSERT INTO bi4all.dim_states (id_country_fk, id_state_pk, state) VALUES (5, 22, 'VILA REAL');</v>
      </c>
    </row>
    <row r="23" spans="1:5" x14ac:dyDescent="0.2">
      <c r="A23" s="7">
        <v>5</v>
      </c>
      <c r="B23" s="7" t="str">
        <f>VLOOKUP($A23,Countries!$A:$B,2,FALSE)</f>
        <v>Portugal</v>
      </c>
      <c r="C23" s="7">
        <f>ROW()</f>
        <v>23</v>
      </c>
      <c r="D23" s="7" t="s">
        <v>643</v>
      </c>
      <c r="E23" s="7" t="str">
        <f t="shared" si="0"/>
        <v>INSERT INTO bi4all.dim_states (id_country_fk, id_state_pk, state) VALUES (5, 23, 'VIANA DO CASTELO');</v>
      </c>
    </row>
    <row r="24" spans="1:5" x14ac:dyDescent="0.2">
      <c r="A24" s="7">
        <v>5</v>
      </c>
      <c r="B24" s="7" t="str">
        <f>VLOOKUP($A24,Countries!$A:$B,2,FALSE)</f>
        <v>Portugal</v>
      </c>
      <c r="C24" s="7">
        <f>ROW()</f>
        <v>24</v>
      </c>
      <c r="D24" s="7" t="s">
        <v>644</v>
      </c>
      <c r="E24" s="7" t="str">
        <f t="shared" si="0"/>
        <v>INSERT INTO bi4all.dim_states (id_country_fk, id_state_pk, state) VALUES (5, 24, 'BRANGANÇA');</v>
      </c>
    </row>
  </sheetData>
  <autoFilter ref="A4:D4" xr:uid="{64BE19E2-C3CB-4E4F-AD06-6E806968E2C2}"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612F-8AD2-4B69-8AA6-1F341D98B940}">
  <sheetPr>
    <tabColor rgb="FFFFC000"/>
  </sheetPr>
  <dimension ref="A1:D15"/>
  <sheetViews>
    <sheetView workbookViewId="0">
      <selection activeCell="B4" sqref="B4"/>
    </sheetView>
  </sheetViews>
  <sheetFormatPr defaultRowHeight="14.25" x14ac:dyDescent="0.2"/>
  <cols>
    <col min="1" max="1" width="28" style="7" bestFit="1" customWidth="1"/>
    <col min="2" max="2" width="29.85546875" style="7" bestFit="1" customWidth="1"/>
    <col min="3" max="3" width="68.140625" style="7" bestFit="1" customWidth="1"/>
    <col min="4" max="4" width="106.7109375" style="9" bestFit="1" customWidth="1"/>
    <col min="5" max="16384" width="9.140625" style="7"/>
  </cols>
  <sheetData>
    <row r="1" spans="1:4" ht="15" x14ac:dyDescent="0.25">
      <c r="A1" s="11" t="s">
        <v>0</v>
      </c>
      <c r="B1" s="7" t="s">
        <v>1</v>
      </c>
    </row>
    <row r="2" spans="1:4" ht="15" x14ac:dyDescent="0.25">
      <c r="A2" s="11" t="s">
        <v>2</v>
      </c>
      <c r="B2" s="7" t="s">
        <v>685</v>
      </c>
    </row>
    <row r="3" spans="1:4" ht="15" thickBot="1" x14ac:dyDescent="0.25"/>
    <row r="4" spans="1:4" ht="15.75" thickBot="1" x14ac:dyDescent="0.3">
      <c r="A4" s="13" t="s">
        <v>684</v>
      </c>
      <c r="B4" s="15" t="s">
        <v>686</v>
      </c>
      <c r="C4" s="14" t="s">
        <v>687</v>
      </c>
      <c r="D4" s="2" t="s">
        <v>8</v>
      </c>
    </row>
    <row r="5" spans="1:4" x14ac:dyDescent="0.2">
      <c r="A5" s="7">
        <f>ROW()</f>
        <v>5</v>
      </c>
      <c r="B5" s="7" t="s">
        <v>688</v>
      </c>
      <c r="C5" s="7" t="s">
        <v>695</v>
      </c>
      <c r="D5" s="7" t="str">
        <f>"INSERT INTO " &amp; $B$1 &amp; "." &amp; $B$2 &amp; " (" &amp; $A$4 &amp; ", " &amp; $C$4 &amp; ") VALUES (" &amp; $A5 &amp; ", '" &amp; $C5 &amp; "');"</f>
        <v>INSERT INTO bi4all.dim_recruitment_sources (id_recruitment_source_pk, website) VALUES (5, 'http://www.indeed.pt/');</v>
      </c>
    </row>
    <row r="6" spans="1:4" x14ac:dyDescent="0.2">
      <c r="A6" s="7">
        <f>ROW()</f>
        <v>6</v>
      </c>
      <c r="B6" s="7" t="s">
        <v>689</v>
      </c>
      <c r="C6" s="7" t="s">
        <v>696</v>
      </c>
    </row>
    <row r="7" spans="1:4" x14ac:dyDescent="0.2">
      <c r="A7" s="7">
        <f>ROW()</f>
        <v>7</v>
      </c>
      <c r="B7" s="7" t="s">
        <v>690</v>
      </c>
      <c r="C7" s="7" t="s">
        <v>697</v>
      </c>
    </row>
    <row r="8" spans="1:4" x14ac:dyDescent="0.2">
      <c r="A8" s="7">
        <f>ROW()</f>
        <v>8</v>
      </c>
      <c r="B8" s="7" t="s">
        <v>691</v>
      </c>
      <c r="C8" s="7" t="s">
        <v>698</v>
      </c>
    </row>
    <row r="9" spans="1:4" x14ac:dyDescent="0.2">
      <c r="A9" s="7">
        <f>ROW()</f>
        <v>9</v>
      </c>
      <c r="B9" s="7" t="s">
        <v>692</v>
      </c>
      <c r="C9" s="7" t="s">
        <v>699</v>
      </c>
    </row>
    <row r="10" spans="1:4" x14ac:dyDescent="0.2">
      <c r="A10" s="7">
        <f>ROW()</f>
        <v>10</v>
      </c>
      <c r="B10" s="7" t="s">
        <v>693</v>
      </c>
      <c r="C10" s="7" t="s">
        <v>700</v>
      </c>
    </row>
    <row r="11" spans="1:4" x14ac:dyDescent="0.2">
      <c r="A11" s="7">
        <f>ROW()</f>
        <v>11</v>
      </c>
      <c r="B11" s="7" t="s">
        <v>694</v>
      </c>
      <c r="C11" s="7" t="s">
        <v>701</v>
      </c>
    </row>
    <row r="12" spans="1:4" x14ac:dyDescent="0.2">
      <c r="A12" s="7">
        <f>ROW()</f>
        <v>12</v>
      </c>
      <c r="B12" s="7" t="s">
        <v>707</v>
      </c>
    </row>
    <row r="13" spans="1:4" x14ac:dyDescent="0.2">
      <c r="A13" s="7">
        <f>ROW()</f>
        <v>13</v>
      </c>
      <c r="B13" s="7" t="s">
        <v>702</v>
      </c>
      <c r="C13" s="7" t="s">
        <v>705</v>
      </c>
    </row>
    <row r="14" spans="1:4" x14ac:dyDescent="0.2">
      <c r="A14" s="7">
        <f>ROW()</f>
        <v>14</v>
      </c>
      <c r="B14" s="7" t="s">
        <v>703</v>
      </c>
      <c r="C14" s="7" t="s">
        <v>706</v>
      </c>
    </row>
    <row r="15" spans="1:4" x14ac:dyDescent="0.2">
      <c r="A15" s="7">
        <f>ROW()</f>
        <v>15</v>
      </c>
      <c r="B15" s="7" t="s">
        <v>704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2506-8D2D-4B51-A47A-3605CE599965}">
  <sheetPr codeName="Planilha12">
    <tabColor rgb="FF0070C0"/>
  </sheetPr>
  <dimension ref="A1:AJ9994"/>
  <sheetViews>
    <sheetView tabSelected="1" zoomScaleNormal="100" workbookViewId="0"/>
  </sheetViews>
  <sheetFormatPr defaultRowHeight="14.25" customHeight="1" x14ac:dyDescent="0.2"/>
  <cols>
    <col min="1" max="1" width="18.28515625" style="7" bestFit="1" customWidth="1"/>
    <col min="2" max="2" width="18.5703125" style="7" bestFit="1" customWidth="1"/>
    <col min="3" max="3" width="19.85546875" style="7" bestFit="1" customWidth="1"/>
    <col min="4" max="4" width="48" style="7" bestFit="1" customWidth="1"/>
    <col min="5" max="5" width="13.140625" style="6" bestFit="1" customWidth="1"/>
    <col min="6" max="6" width="15.42578125" style="7" hidden="1" customWidth="1"/>
    <col min="7" max="7" width="19.42578125" style="7" hidden="1" customWidth="1"/>
    <col min="8" max="8" width="19" style="7" hidden="1" customWidth="1"/>
    <col min="9" max="9" width="24.5703125" style="7" hidden="1" customWidth="1"/>
    <col min="10" max="10" width="37.5703125" style="7" bestFit="1" customWidth="1"/>
    <col min="11" max="11" width="48" style="7" bestFit="1" customWidth="1"/>
    <col min="12" max="12" width="17" style="7" bestFit="1" customWidth="1"/>
    <col min="13" max="13" width="10.85546875" style="7" bestFit="1" customWidth="1"/>
    <col min="14" max="14" width="15.5703125" style="7" bestFit="1" customWidth="1"/>
    <col min="15" max="15" width="16.85546875" style="7" bestFit="1" customWidth="1"/>
    <col min="16" max="16" width="16.7109375" style="7" bestFit="1" customWidth="1"/>
    <col min="17" max="17" width="10.5703125" style="7" bestFit="1" customWidth="1"/>
    <col min="18" max="18" width="23.7109375" style="7" bestFit="1" customWidth="1"/>
    <col min="19" max="19" width="17.42578125" style="7" bestFit="1" customWidth="1"/>
    <col min="20" max="20" width="13.7109375" style="7" bestFit="1" customWidth="1"/>
    <col min="21" max="21" width="39.7109375" style="7" bestFit="1" customWidth="1"/>
    <col min="22" max="22" width="11.42578125" style="7" bestFit="1" customWidth="1"/>
    <col min="23" max="23" width="19.28515625" style="6" bestFit="1" customWidth="1"/>
    <col min="24" max="24" width="22.140625" style="7" bestFit="1" customWidth="1"/>
    <col min="25" max="25" width="21.140625" style="7" bestFit="1" customWidth="1"/>
    <col min="26" max="26" width="27.7109375" style="7" bestFit="1" customWidth="1"/>
    <col min="27" max="27" width="13.28515625" style="6" bestFit="1" customWidth="1"/>
    <col min="28" max="28" width="18.5703125" style="7" bestFit="1" customWidth="1"/>
    <col min="29" max="29" width="14.28515625" style="6" bestFit="1" customWidth="1"/>
    <col min="30" max="30" width="8.28515625" style="7" bestFit="1" customWidth="1"/>
    <col min="31" max="31" width="16.140625" style="7" bestFit="1" customWidth="1"/>
    <col min="32" max="32" width="29.7109375" style="6" bestFit="1" customWidth="1"/>
    <col min="33" max="33" width="29.85546875" style="6" bestFit="1" customWidth="1"/>
    <col min="34" max="34" width="16.140625" style="7" customWidth="1"/>
    <col min="35" max="35" width="16.42578125" style="1" bestFit="1" customWidth="1"/>
    <col min="36" max="36" width="219.7109375" style="10" hidden="1" customWidth="1"/>
    <col min="37" max="16384" width="9.140625" style="7"/>
  </cols>
  <sheetData>
    <row r="1" spans="1:36" ht="15" x14ac:dyDescent="0.25">
      <c r="A1" s="11" t="s">
        <v>0</v>
      </c>
      <c r="B1" s="7" t="s">
        <v>1</v>
      </c>
      <c r="C1" s="9"/>
      <c r="D1" s="9"/>
      <c r="E1" s="7"/>
      <c r="W1" s="7"/>
      <c r="AA1" s="7"/>
      <c r="AC1" s="7"/>
      <c r="AI1" s="7"/>
      <c r="AJ1" s="7"/>
    </row>
    <row r="2" spans="1:36" ht="15" x14ac:dyDescent="0.25">
      <c r="A2" s="11" t="s">
        <v>2</v>
      </c>
      <c r="B2" s="7" t="s">
        <v>615</v>
      </c>
      <c r="C2" s="9"/>
      <c r="D2" s="9"/>
      <c r="E2" s="7"/>
      <c r="W2" s="7"/>
      <c r="AA2" s="7"/>
      <c r="AC2" s="7"/>
      <c r="AI2" s="7"/>
      <c r="AJ2" s="7"/>
    </row>
    <row r="3" spans="1:36" x14ac:dyDescent="0.2"/>
    <row r="4" spans="1:36" s="2" customFormat="1" ht="14.25" customHeight="1" x14ac:dyDescent="0.25">
      <c r="A4" s="2" t="s">
        <v>620</v>
      </c>
      <c r="B4" s="2" t="str">
        <f>Companies!B4</f>
        <v>company</v>
      </c>
      <c r="C4" s="2" t="s">
        <v>616</v>
      </c>
      <c r="D4" s="2" t="s">
        <v>648</v>
      </c>
      <c r="E4" s="3" t="s">
        <v>617</v>
      </c>
      <c r="F4" s="2" t="str">
        <f>Name!A4</f>
        <v>id_name_pk</v>
      </c>
      <c r="G4" s="2" t="str">
        <f>Name!B4</f>
        <v>name</v>
      </c>
      <c r="H4" s="2" t="str">
        <f>'Last name'!A4</f>
        <v>id_lastname_pk</v>
      </c>
      <c r="I4" s="2" t="str">
        <f>'Last name'!B4</f>
        <v>lastname</v>
      </c>
      <c r="J4" s="2" t="s">
        <v>618</v>
      </c>
      <c r="K4" s="2" t="s">
        <v>649</v>
      </c>
      <c r="L4" s="2" t="s">
        <v>666</v>
      </c>
      <c r="M4" s="2" t="s">
        <v>665</v>
      </c>
      <c r="N4" s="2" t="s">
        <v>650</v>
      </c>
      <c r="O4" s="2" t="s">
        <v>651</v>
      </c>
      <c r="P4" s="2" t="s">
        <v>6</v>
      </c>
      <c r="Q4" s="2" t="str">
        <f>Genders!C4</f>
        <v>gender</v>
      </c>
      <c r="R4" s="2" t="s">
        <v>630</v>
      </c>
      <c r="S4" s="2" t="s">
        <v>629</v>
      </c>
      <c r="T4" s="2" t="s">
        <v>621</v>
      </c>
      <c r="U4" s="2" t="str">
        <f>Ethnicities!B4</f>
        <v>ethnicity</v>
      </c>
      <c r="V4" s="2" t="s">
        <v>619</v>
      </c>
      <c r="W4" s="3" t="s">
        <v>622</v>
      </c>
      <c r="X4" s="2" t="str">
        <f>'Background education'!B4</f>
        <v>background_education</v>
      </c>
      <c r="Y4" s="2" t="s">
        <v>625</v>
      </c>
      <c r="Z4" s="2" t="str">
        <f>Departments!B4</f>
        <v>department</v>
      </c>
      <c r="AA4" s="3" t="s">
        <v>623</v>
      </c>
      <c r="AB4" s="2" t="str">
        <f>Roles!B4</f>
        <v>role</v>
      </c>
      <c r="AC4" s="3" t="s">
        <v>624</v>
      </c>
      <c r="AD4" s="2" t="str">
        <f>Levels!B4</f>
        <v>level</v>
      </c>
      <c r="AE4" s="2" t="s">
        <v>681</v>
      </c>
      <c r="AF4" s="3" t="s">
        <v>708</v>
      </c>
      <c r="AG4" s="3" t="s">
        <v>686</v>
      </c>
      <c r="AH4" s="2" t="s">
        <v>683</v>
      </c>
      <c r="AI4" s="4" t="s">
        <v>682</v>
      </c>
      <c r="AJ4" s="4" t="s">
        <v>8</v>
      </c>
    </row>
    <row r="5" spans="1:36" ht="14.25" customHeight="1" x14ac:dyDescent="0.2">
      <c r="A5" s="7" cm="1">
        <f t="array" aca="1" ref="A5" ca="1">INDEX(Companies!$A:$A,RANDBETWEEN(5,COUNTA(Companies!$A:$A) + 1),1)</f>
        <v>5</v>
      </c>
      <c r="B5" s="7" t="str">
        <f ca="1">VLOOKUP($A5,Companies!$A:$B,2,FALSE)</f>
        <v>ACME Corporation</v>
      </c>
      <c r="C5" s="5">
        <f>ROW() - 4</f>
        <v>1</v>
      </c>
      <c r="D5" s="5" t="str" cm="1">
        <f t="array" ref="D5">SHA1HASH($C5)</f>
        <v>356a192b7913b04c54574d18c28d46e6395428ab</v>
      </c>
      <c r="E5" s="6">
        <v>1</v>
      </c>
      <c r="F5" s="7">
        <f ca="1">IF($C5 = 1 + N("Presidente"),
    127,
    IF($C5 = 2 + N("Vice-Presidente"),
        72,
        IF($C5 = 3 + N("Secretária bilíngue"),
            13,
            RANDBETWEEN(5,COUNT(Name!$A:$A) + 1)
        )
    )
)</f>
        <v>127</v>
      </c>
      <c r="G5" s="7" t="str">
        <f ca="1">VLOOKUP($F5,Name!$A:$B,2,FALSE)</f>
        <v>Enzo</v>
      </c>
      <c r="H5" s="7">
        <f ca="1" xml:space="preserve">
IF($C5 = 1,
    0,
    RANDBETWEEN(5,COUNT('Last name'!$A:$A) + 1)
)</f>
        <v>0</v>
      </c>
      <c r="I5" s="7" t="str">
        <f ca="1" xml:space="preserve">
IF($C5 = 1 + N("Presidente"),
    "de Orléans e Bragança",
    VLOOKUP($H5,'Last name'!$A:$B,2,FALSE) &amp; " " &amp; VLOOKUP(RANDBETWEEN(5,COUNT('Last name'!$A:$A) + 1),'Last name'!$A:$B,2,FALSE)
)</f>
        <v>de Orléans e Bragança</v>
      </c>
      <c r="J5" s="7" t="str">
        <f ca="1">$G5 &amp; " " &amp; $I5</f>
        <v>Enzo de Orléans e Bragança</v>
      </c>
      <c r="K5" s="7" t="str" cm="1">
        <f t="array" aca="1" ref="K5" ca="1">SHA1HASH($J5)</f>
        <v>f0512ee0193f19bf9f576fb4ee282cd7c5e1f1db</v>
      </c>
      <c r="L5" s="7" cm="1">
        <f t="array" aca="1" ref="L5" ca="1">INDEX(States!$A:$A,N5,1)</f>
        <v>5</v>
      </c>
      <c r="M5" s="7" t="str">
        <f ca="1">VLOOKUP($L5,Countries!$A:$B,2,FALSE)</f>
        <v>Portugal</v>
      </c>
      <c r="N5" s="7" cm="1">
        <f t="array" aca="1" ref="N5" ca="1">INDEX(States!$C:$C,RANDBETWEEN(5,COUNTA(States!$A:$A) + 1),1)</f>
        <v>11</v>
      </c>
      <c r="O5" s="7" t="str">
        <f ca="1">VLOOKUP($N5,States!$C:$D,2,FALSE)</f>
        <v>Santarém</v>
      </c>
      <c r="P5" s="7" t="str">
        <f ca="1">VLOOKUP($F5,Name!$A:$C,3,FALSE)</f>
        <v>M</v>
      </c>
      <c r="Q5" s="7" t="str">
        <f ca="1">VLOOKUP($P5,Genders!$B:$C,2,FALSE)</f>
        <v>Male</v>
      </c>
      <c r="R5" s="7" cm="1">
        <f t="array" aca="1" ref="R5" ca="1">INDEX('Marital status'!$A:$A,RANDBETWEEN(5,COUNTA('Marital status'!$A:$A) + 1),1)</f>
        <v>8</v>
      </c>
      <c r="S5" s="7" t="str">
        <f ca="1">VLOOKUP($R5,'Marital status'!$A:$B,2,FALSE)</f>
        <v xml:space="preserve"> Separated </v>
      </c>
      <c r="T5" s="7">
        <f ca="1" xml:space="preserve">
IF(AND($AA5 &gt;= 5, $AA5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5" s="7" t="str">
        <f ca="1">VLOOKUP($T5,Ethnicities!$A:$B,2,FALSE)</f>
        <v xml:space="preserve"> white</v>
      </c>
      <c r="V5" s="8">
        <f ca="1" xml:space="preserve">
IF($AA5 = 5 + N("CEO"),
    TODAY() - 16340,
    IF($AA5 = 8 + N("Secretary"),
        RANDBETWEEN(TODAY() - 12418.5, TODAY()-6574.5),
        IF(OR($AA5 = 7, $AA5 = 14),
            RANDBETWEEN(TODAY() - 16071, TODAY() - 8766),
            IF(OR($AA5 = 13, $AA5 = 12, $AA5 = 11),
                RANDBETWEEN(TODAY() - 27393.75, TODAY() - 12783.75),
                RANDBETWEEN(TODAY() - 27393.75, TODAY()-10957.5)
            )
        )
    )
)</f>
        <v>28492</v>
      </c>
      <c r="W5" s="6">
        <f ca="1" xml:space="preserve">
IF(OR($AA5 = 5, $AA5 = 6) + N("Se for presidente ou vice-presidente"),
    10 + N("Doutor"),
    IF($AA5 = 7 + N("Se for diretor"),
        RANDBETWEEN(8,10) + N("Graduate school or Master’s degree or Doctorate"),
        IF($AA5 = 14 + N("If a manager"),
            RANDBETWEEN(7,9),
            IF(OR($AA5 = 13, $AA5 = 12, $AA5 = 11) + N("If coordinator or specialist or analyst"),
                RANDBETWEEN(7,8),
                7
            )
        )
    )
)</f>
        <v>10</v>
      </c>
      <c r="X5" s="8" t="str">
        <f ca="1">VLOOKUP($W5,'Background education'!$A:$B,2,FALSE)</f>
        <v>Doctorate</v>
      </c>
      <c r="Y5" s="7">
        <f ca="1" xml:space="preserve">
  IF(OR($AA5 = 5, $AA5 = 6, $AA5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" s="7" t="str">
        <f ca="1">VLOOKUP($Y5,Departments!$A:$B,2,FALSE)</f>
        <v xml:space="preserve"> Presidency</v>
      </c>
      <c r="AA5" s="6">
        <f ca="1" xml:space="preserve">
IF($C5 = 1 + N("Se matrícula for 1"),
  5 + N("Presidente"),
  IF($C5 = 2 + N("Se matrícula for 2"),
    6 + N("Vice-presidente"),
    IF($C5 = 3 + N("Se matrícula for 3"),
      8 + N("Secretária bilíngue"),
      IF(AND($C5 &gt;= 4, $C5 &lt;=14),
        7 + N("Diretor"),
        IF(AND($C5 &gt;= 15, $C5 &lt;= 25),
          14 + N("Manager"),
          IF(AND($C5 &gt;= 26, $C5 &lt;= 36),
            13 + N("Coordinador"),
            IF(AND($C5 &gt;= 37, $C5 &lt;= 47),
              12 + N("Especialista"),
                IF(MOD($C5,2) = 0,
                  11 + N("Analista"),
                  RANDBETWEEN(9,10) + N("Estagiário ou Trainee")
                )
            )
          )
        )
      )
    )
  )
)</f>
        <v>5</v>
      </c>
      <c r="AB5" s="7" t="str">
        <f ca="1">VLOOKUP($AA5,Roles!$A:$B,2,FALSE)</f>
        <v>CEO</v>
      </c>
      <c r="AC5" s="6" t="str">
        <f ca="1" xml:space="preserve">
IF($AA5 = 11 + N("Analyst"),
    RANDBETWEEN(5, 7) + N("Jr, Pleno, Sr"),
    ""
)</f>
        <v/>
      </c>
      <c r="AD5" s="7" t="str">
        <f ca="1" xml:space="preserve">
IF($AC5 &lt;&gt; "",
    VLOOKUP($AC5,Levels!$A:$B,2,FALSE),
    ""
)</f>
        <v/>
      </c>
      <c r="AE5" s="8">
        <f ca="1" xml:space="preserve">
IF(
  OR(
    $AA5=5,$AA5=6,$AA5=7,$AA5=8,$AA5=14
  ),
  36161,
  IF(
     (
      (TODAY() - $V5) / 365
     ) &lt; 19,
      TODAY(),
      RANDBETWEEN(36161,TODAY())
  )
)</f>
        <v>36161</v>
      </c>
      <c r="AF5" s="6">
        <f ca="1">RANDBETWEEN(5,COUNTA('Recruitment source'!$A:$A) + 1)</f>
        <v>9</v>
      </c>
      <c r="AG5" s="6" t="str">
        <f ca="1">VLOOKUP($AF5,'Recruitment source'!$A:$B,2,FALSE)</f>
        <v>Empregos Online</v>
      </c>
      <c r="AH5" s="8"/>
      <c r="AI5" s="1">
        <f t="shared" ref="AI5:AI68" ca="1" si="0" xml:space="preserve">
IF($AA5 = 5 + N("Presidente"),
    27000,
    IF($AA5 = 6 + N("Vice-presidente"),
        23000,
        IF(OR($AA5 = 8, $AA5= 13, $AA5 = 12) + N("Secretária bilíngue ou coordenador ou especialista"),
            8000,
            IF($AA5 = 7 + N("Diretor"),
                15000,
                IF($AA5 = 14 + N("Gerente"),
                    12000,
                    IF($AA5 = 9 + N("Estagiário"),
                        705,
                        IF($AA5 = 10 + N("Trainee"),
                            805,
                            IF($AA5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IF($W5 = 7,
  500,
  IF($W5 = 8,
    1000,
    IF($W5 = 9,
      1500,
      IF($W5 = 10,
        2000,
        0
      )
    )
  )
)
+
N("Adicional no salário por área")
+
IF($Y5 = 14 + N("Tecnologia da Informação"),
  120,
  IF($Y5 = 16 + N("Vendas"),
    110,
    IF($Y5 = 15 + N("Jurídico"),
      100,
      IF(OR($Y5 = 8, $Y5 = 9, $Y5 = 11) + N("Recursos humanos ou comercial ou comunicação e marketing"),
        80,
        0
      )
    )
  )
)
+
N("Adicionando pegadinha")
+
IF(AND($Y5 = 16, $W5 = 9, $AA5 = 11, $AC5 = 5) + N("Se for de vendas, com mestrado, analista sênior"),
  IF($T5 = 5,
    100,
    0
  )
  +
  IF($P5 = "M",
    200,
    0
  ),
  0
)</f>
        <v>29000</v>
      </c>
      <c r="AJ5" s="12" t="str">
        <f ca="1" xml:space="preserve">
"INSERT INTO " &amp; $B$1 &amp; "." &amp; $B$2 &amp; " (" &amp;
$A$4                        &amp; ", "   &amp;
$C$4                        &amp; ", "   &amp;
$E$4                        &amp; ", "   &amp;
$J$4                        &amp; ", "   &amp;
$P$4                        &amp; ", "   &amp;
$T$4                        &amp; ", "   &amp;
$V$4                        &amp; ", "   &amp;
$W$4                        &amp; ", "   &amp;
$Y$4                        &amp; ", "   &amp;
$AA$4                        &amp; ", "   &amp;
$AC$4                        &amp; ", "   &amp;
$AI$4 &amp; ") VALUES ("                  &amp;
$A5                         &amp; ", "   &amp;
$C5                         &amp; ", "   &amp;
$E5                         &amp; ", '"  &amp;
$J5                         &amp; "', '" &amp;
$P5                         &amp; "', "  &amp;
$T5                         &amp; ", '"  &amp;
"STR_TO_DATE('"                      &amp;
TEXT($V5,"dd/mm/aaaa")      &amp; "'), " &amp;
$W5                         &amp; ", "   &amp;
$Y5                         &amp; ", "   &amp;
$AA5                         &amp; ", "   &amp;
IF($AC5 &lt;&gt; "", $AC5, "NULL")  &amp; ", "   &amp;
$AI5  &amp; ");"</f>
        <v>INSERT INTO bi4all.fac_employees (id_company_fk, id_employee_pk, flg_active, employee_name, id_gender_fk, id_race_fk, birthday, id_schooling_fk, id_department_fk, id_role_fk, id_level_fk, actual_salary) VALUES (5, 1, 1, 'Enzo de Orléans e Bragança', 'M', 5, 'STR_TO_DATE('02/01/1978'), 10, 5, 5, NULL, 29000);</v>
      </c>
    </row>
    <row r="6" spans="1:36" ht="14.25" customHeight="1" x14ac:dyDescent="0.2">
      <c r="A6" s="7" cm="1">
        <f t="array" aca="1" ref="A6" ca="1">INDEX(Companies!$A:$A,RANDBETWEEN(5,COUNTA(Companies!$A:$A) + 1),1)</f>
        <v>5</v>
      </c>
      <c r="B6" s="7" t="str">
        <f ca="1">VLOOKUP($A6,Companies!$A:$B,2,FALSE)</f>
        <v>ACME Corporation</v>
      </c>
      <c r="C6" s="5">
        <f t="shared" ref="C6:C69" si="1">ROW() - 4</f>
        <v>2</v>
      </c>
      <c r="D6" s="5" t="str" cm="1">
        <f t="array" ref="D6">SHA1HASH($C6)</f>
        <v>da4b9237bacccdf19c0760cab7aec4a8359010b0</v>
      </c>
      <c r="E6" s="6">
        <v>1</v>
      </c>
      <c r="F6" s="7">
        <f ca="1">IF($C6 = 1 + N("Presidente"),
    127,
    IF($C6 = 2 + N("Vice-Presidente"),
        72,
        IF($C6 = 3 + N("Secretária bilíngue"),
            13,
            RANDBETWEEN(5,COUNT(Name!$A:$A) + 1)
        )
    )
)</f>
        <v>72</v>
      </c>
      <c r="G6" s="7" t="str">
        <f ca="1">VLOOKUP($F6,Name!$A:$B,2,FALSE)</f>
        <v>Bernnardo</v>
      </c>
      <c r="H6" s="7">
        <f ca="1" xml:space="preserve">
IF($C6 = 1,
    0,
    RANDBETWEEN(5,COUNT('Last name'!$A:$A) + 1)
)</f>
        <v>150</v>
      </c>
      <c r="I6" s="7" t="str">
        <f ca="1" xml:space="preserve">
IF($C6 = 1 + N("Presidente"),
    "de Orléans e Bragança",
    VLOOKUP($H6,'Last name'!$A:$B,2,FALSE) &amp; " " &amp; VLOOKUP(RANDBETWEEN(5,COUNT('Last name'!$A:$A) + 1),'Last name'!$A:$B,2,FALSE)
)</f>
        <v>Pellegrini Rangel</v>
      </c>
      <c r="J6" s="7" t="str">
        <f ca="1">$G6 &amp; " " &amp; $I6</f>
        <v>Bernnardo Pellegrini Rangel</v>
      </c>
      <c r="K6" s="7" t="str" cm="1">
        <f t="array" aca="1" ref="K6" ca="1">SHA1HASH($J6)</f>
        <v>36dcfd89a7f0df1faf9ad32a382560072075efb6</v>
      </c>
      <c r="L6" s="7" cm="1">
        <f t="array" aca="1" ref="L6" ca="1">INDEX(States!$A:$A,N6,1)</f>
        <v>5</v>
      </c>
      <c r="M6" s="7" t="str">
        <f ca="1">VLOOKUP($L6,Countries!$A:$B,2,FALSE)</f>
        <v>Portugal</v>
      </c>
      <c r="N6" s="7" cm="1">
        <f t="array" aca="1" ref="N6" ca="1">INDEX(States!$C:$C,RANDBETWEEN(5,COUNTA(States!$A:$A) + 1),1)</f>
        <v>18</v>
      </c>
      <c r="O6" s="7" t="str">
        <f ca="1">VLOOKUP($N6,States!$C:$D,2,FALSE)</f>
        <v>Castelo Branco</v>
      </c>
      <c r="P6" s="7" t="str">
        <f ca="1">VLOOKUP($F6,Name!$A:$C,3,FALSE)</f>
        <v>M</v>
      </c>
      <c r="Q6" s="7" t="str">
        <f ca="1">VLOOKUP($P6,Genders!$B:$C,2,FALSE)</f>
        <v>Male</v>
      </c>
      <c r="R6" s="7" cm="1">
        <f t="array" aca="1" ref="R6" ca="1">INDEX('Marital status'!$A:$A,RANDBETWEEN(5,COUNTA('Marital status'!$A:$A) + 1),1)</f>
        <v>8</v>
      </c>
      <c r="S6" s="7" t="str">
        <f ca="1">VLOOKUP($R6,'Marital status'!$A:$B,2,FALSE)</f>
        <v xml:space="preserve"> Separated </v>
      </c>
      <c r="T6" s="7">
        <f t="shared" ref="T6:T69" ca="1" si="2" xml:space="preserve">
IF(AND($AA6 &gt;= 5, $AA6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6" s="7" t="str">
        <f ca="1">VLOOKUP($T6,Ethnicities!$A:$B,2,FALSE)</f>
        <v xml:space="preserve"> white</v>
      </c>
      <c r="V6" s="8">
        <f t="shared" ref="V6:V69" ca="1" si="3" xml:space="preserve">
IF($AA6 = 5 + N("CEO"),
    TODAY() - 16340,
    IF($AA6 = 8 + N("Secretary"),
        RANDBETWEEN(TODAY() - 12418.5, TODAY()-6574.5),
        IF(OR($AA6 = 7, $AA6 = 14),
            RANDBETWEEN(TODAY() - 16071, TODAY() - 8766),
            IF(OR($AA6 = 13, $AA6 = 12, $AA6 = 11),
                RANDBETWEEN(TODAY() - 27393.75, TODAY() - 12783.75),
                RANDBETWEEN(TODAY() - 27393.75, TODAY()-10957.5)
            )
        )
    )
)</f>
        <v>22256</v>
      </c>
      <c r="W6" s="6">
        <f t="shared" ref="W6:W69" ca="1" si="4" xml:space="preserve">
IF(OR($AA6 = 5, $AA6 = 6) + N("Se for presidente ou vice-presidente"),
    10 + N("Doutor"),
    IF($AA6 = 7 + N("Se for diretor"),
        RANDBETWEEN(8,10) + N("Graduate school or Master’s degree or Doctorate"),
        IF($AA6 = 14 + N("If a manager"),
            RANDBETWEEN(7,9),
            IF(OR($AA6 = 13, $AA6 = 12, $AA6 = 11) + N("If coordinator or specialist or analyst"),
                RANDBETWEEN(7,8),
                7
            )
        )
    )
)</f>
        <v>10</v>
      </c>
      <c r="X6" s="8" t="str">
        <f ca="1">VLOOKUP($W6,'Background education'!$A:$B,2,FALSE)</f>
        <v>Doctorate</v>
      </c>
      <c r="Y6" s="7">
        <f ca="1" xml:space="preserve">
  IF(OR($AA6 = 5, $AA6 = 6, $AA6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" s="7" t="str">
        <f ca="1">VLOOKUP($Y6,Departments!$A:$B,2,FALSE)</f>
        <v xml:space="preserve"> Presidency</v>
      </c>
      <c r="AA6" s="6">
        <f t="shared" ref="AA6:AA69" ca="1" si="5" xml:space="preserve">
IF($C6 = 1 + N("Se matrícula for 1"),
  5 + N("Presidente"),
  IF($C6 = 2 + N("Se matrícula for 2"),
    6 + N("Vice-presidente"),
    IF($C6 = 3 + N("Se matrícula for 3"),
      8 + N("Secretária bilíngue"),
      IF(AND($C6 &gt;= 4, $C6 &lt;=14),
        7 + N("Diretor"),
        IF(AND($C6 &gt;= 15, $C6 &lt;= 25),
          14 + N("Manager"),
          IF(AND($C6 &gt;= 26, $C6 &lt;= 36),
            13 + N("Coordinador"),
            IF(AND($C6 &gt;= 37, $C6 &lt;= 47),
              12 + N("Especialista"),
                IF(MOD($C6,2) = 0,
                  11 + N("Analista"),
                  RANDBETWEEN(9,10) + N("Estagiário ou Trainee")
                )
            )
          )
        )
      )
    )
  )
)</f>
        <v>6</v>
      </c>
      <c r="AB6" s="7" t="str">
        <f ca="1">VLOOKUP($AA6,Roles!$A:$B,2,FALSE)</f>
        <v>Vice President</v>
      </c>
      <c r="AC6" s="6" t="str">
        <f t="shared" ref="AC6:AC69" ca="1" si="6" xml:space="preserve">
IF($AA6 = 11 + N("Analyst"),
    RANDBETWEEN(5, 7) + N("Jr, Pleno, Sr"),
    ""
)</f>
        <v/>
      </c>
      <c r="AD6" s="7" t="str">
        <f ca="1" xml:space="preserve">
IF($AC6 &lt;&gt; "",
    VLOOKUP($AC6,Levels!$A:$B,2,FALSE),
    ""
)</f>
        <v/>
      </c>
      <c r="AE6" s="8">
        <f t="shared" ref="AE6:AE69" ca="1" si="7" xml:space="preserve">
IF(
  OR(
    $AA6=5,$AA6=6,$AA6=7,$AA6=8,$AA6=14
  ),
  36161,
  IF(
     (
      (TODAY() - $V6) / 365
     ) &lt; 19,
      TODAY(),
      RANDBETWEEN(36161,TODAY())
  )
)</f>
        <v>36161</v>
      </c>
      <c r="AF6" s="6">
        <f ca="1">RANDBETWEEN(5,COUNTA('Recruitment source'!$A:$A) + 1)</f>
        <v>13</v>
      </c>
      <c r="AG6" s="6" t="str">
        <f ca="1">VLOOKUP($AF6,'Recruitment source'!$A:$B,2,FALSE)</f>
        <v>Google</v>
      </c>
      <c r="AH6" s="8"/>
      <c r="AI6" s="1">
        <f t="shared" ca="1" si="0"/>
        <v>25000</v>
      </c>
      <c r="AJ6" s="12" t="str">
        <f t="shared" ref="AJ6:AJ69" ca="1" si="8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$A6  &amp; ", "   &amp;
$C6  &amp; ", "   &amp;
$E6  &amp; ", '"  &amp;
$J6  &amp; "', '" &amp;
$P6  &amp; "', "  &amp;
$T6  &amp; ", '"  &amp;
TEXT($V6,"dd/mm/aaaa")  &amp; "', "   &amp;
$W6  &amp; ", "   &amp;
$Y6  &amp; ", "   &amp;
$AA6  &amp; ", "   &amp;
IF($AC6 &lt;&gt; "", $AC6, "NULL")  &amp; ", "   &amp;
$AI6  &amp; ");"</f>
        <v>INSERT INTO bi4all.fac_employees (id_company_fk, id_employee_pk, flg_active, employee_name, id_gender_fk, id_race_fk, birthday, id_schooling_fk, id_department_fk, id_role_fk, id_level_fk, actual_salary) VALUES (5, 2, 1, 'Bernnardo Pellegrini Rangel', 'M', 5, '06/12/1960', 10, 5, 6, NULL, 25000);</v>
      </c>
    </row>
    <row r="7" spans="1:36" ht="14.25" customHeight="1" x14ac:dyDescent="0.2">
      <c r="A7" s="7" cm="1">
        <f t="array" aca="1" ref="A7" ca="1">INDEX(Companies!$A:$A,RANDBETWEEN(5,COUNTA(Companies!$A:$A) + 1),1)</f>
        <v>5</v>
      </c>
      <c r="B7" s="7" t="str">
        <f ca="1">VLOOKUP($A7,Companies!$A:$B,2,FALSE)</f>
        <v>ACME Corporation</v>
      </c>
      <c r="C7" s="5">
        <f t="shared" si="1"/>
        <v>3</v>
      </c>
      <c r="D7" s="5" t="str" cm="1">
        <f t="array" ref="D7">SHA1HASH($C7)</f>
        <v>77de68daecd823babbb58edb1c8e14d7106e83bb</v>
      </c>
      <c r="E7" s="6">
        <v>1</v>
      </c>
      <c r="F7" s="7">
        <f ca="1">IF($C7 = 1 + N("Presidente"),
    127,
    IF($C7 = 2 + N("Vice-Presidente"),
        72,
        IF($C7 = 3 + N("Secretária bilíngue"),
            13,
            RANDBETWEEN(5,COUNT(Name!$A:$A) + 1)
        )
    )
)</f>
        <v>13</v>
      </c>
      <c r="G7" s="7" t="str">
        <f ca="1">VLOOKUP($F7,Name!$A:$B,2,FALSE)</f>
        <v>Alessandra</v>
      </c>
      <c r="H7" s="7">
        <f ca="1" xml:space="preserve">
IF($C7 = 1,
    0,
    RANDBETWEEN(5,COUNT('Last name'!$A:$A) + 1)
)</f>
        <v>43</v>
      </c>
      <c r="I7" s="7" t="str">
        <f ca="1" xml:space="preserve">
IF($C7 = 1 + N("Presidente"),
    "de Orléans e Bragança",
    VLOOKUP($H7,'Last name'!$A:$B,2,FALSE) &amp; " " &amp; VLOOKUP(RANDBETWEEN(5,COUNT('Last name'!$A:$A) + 1),'Last name'!$A:$B,2,FALSE)
)</f>
        <v>Borges Ferrara</v>
      </c>
      <c r="J7" s="7" t="str">
        <f t="shared" ref="J7:J69" ca="1" si="9">$G7 &amp; " " &amp; $I7</f>
        <v>Alessandra Borges Ferrara</v>
      </c>
      <c r="K7" s="7" t="str" cm="1">
        <f t="array" aca="1" ref="K7" ca="1">SHA1HASH($J7)</f>
        <v>3bf0aea102e405263aa28ea0312c74404420f57b</v>
      </c>
      <c r="L7" s="7" cm="1">
        <f t="array" aca="1" ref="L7" ca="1">INDEX(States!$A:$A,N7,1)</f>
        <v>5</v>
      </c>
      <c r="M7" s="7" t="str">
        <f ca="1">VLOOKUP($L7,Countries!$A:$B,2,FALSE)</f>
        <v>Portugal</v>
      </c>
      <c r="N7" s="7" cm="1">
        <f t="array" aca="1" ref="N7" ca="1">INDEX(States!$C:$C,RANDBETWEEN(5,COUNTA(States!$A:$A) + 1),1)</f>
        <v>22</v>
      </c>
      <c r="O7" s="7" t="str">
        <f ca="1">VLOOKUP($N7,States!$C:$D,2,FALSE)</f>
        <v>Vila Real</v>
      </c>
      <c r="P7" s="7" t="str">
        <f ca="1">VLOOKUP($F7,Name!$A:$C,3,FALSE)</f>
        <v>F</v>
      </c>
      <c r="Q7" s="7" t="str">
        <f ca="1">VLOOKUP($P7,Genders!$B:$C,2,FALSE)</f>
        <v>Female</v>
      </c>
      <c r="R7" s="7" cm="1">
        <f t="array" aca="1" ref="R7" ca="1">INDEX('Marital status'!$A:$A,RANDBETWEEN(5,COUNTA('Marital status'!$A:$A) + 1),1)</f>
        <v>8</v>
      </c>
      <c r="S7" s="7" t="str">
        <f ca="1">VLOOKUP($R7,'Marital status'!$A:$B,2,FALSE)</f>
        <v xml:space="preserve"> Separated </v>
      </c>
      <c r="T7" s="7">
        <f t="shared" ca="1" si="2"/>
        <v>5</v>
      </c>
      <c r="U7" s="7" t="str">
        <f ca="1">VLOOKUP($T7,Ethnicities!$A:$B,2,FALSE)</f>
        <v xml:space="preserve"> white</v>
      </c>
      <c r="V7" s="8">
        <f t="shared" ca="1" si="3"/>
        <v>32933</v>
      </c>
      <c r="W7" s="6">
        <f t="shared" ca="1" si="4"/>
        <v>7</v>
      </c>
      <c r="X7" s="8" t="str">
        <f ca="1">VLOOKUP($W7,'Background education'!$A:$B,2,FALSE)</f>
        <v>Undergraduate degree</v>
      </c>
      <c r="Y7" s="7">
        <f ca="1" xml:space="preserve">
  IF(OR($AA7 = 5, $AA7 = 6, $AA7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" s="7" t="str">
        <f ca="1">VLOOKUP($Y7,Departments!$A:$B,2,FALSE)</f>
        <v xml:space="preserve"> Presidency</v>
      </c>
      <c r="AA7" s="6">
        <f t="shared" ca="1" si="5"/>
        <v>8</v>
      </c>
      <c r="AB7" s="7" t="str">
        <f ca="1">VLOOKUP($AA7,Roles!$A:$B,2,FALSE)</f>
        <v>Bilingual Secretary</v>
      </c>
      <c r="AC7" s="6" t="str">
        <f t="shared" ca="1" si="6"/>
        <v/>
      </c>
      <c r="AD7" s="7" t="str">
        <f ca="1" xml:space="preserve">
IF($AC7 &lt;&gt; "",
    VLOOKUP($AC7,Levels!$A:$B,2,FALSE),
    ""
)</f>
        <v/>
      </c>
      <c r="AE7" s="8">
        <f t="shared" ca="1" si="7"/>
        <v>36161</v>
      </c>
      <c r="AF7" s="6">
        <f ca="1">RANDBETWEEN(5,COUNTA('Recruitment source'!$A:$A) + 1)</f>
        <v>8</v>
      </c>
      <c r="AG7" s="6" t="str">
        <f ca="1">VLOOKUP($AF7,'Recruitment source'!$A:$B,2,FALSE)</f>
        <v>Net Empregos</v>
      </c>
      <c r="AH7" s="8"/>
      <c r="AI7" s="1">
        <f t="shared" ca="1" si="0"/>
        <v>8500</v>
      </c>
      <c r="AJ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3, 1, 'Alessandra Borges Ferrara', 'F', 5, '01/03/1990', 7, 5, 8, NULL, 8500);</v>
      </c>
    </row>
    <row r="8" spans="1:36" ht="14.25" customHeight="1" x14ac:dyDescent="0.2">
      <c r="A8" s="7" cm="1">
        <f t="array" aca="1" ref="A8" ca="1">INDEX(Companies!$A:$A,RANDBETWEEN(5,COUNTA(Companies!$A:$A) + 1),1)</f>
        <v>5</v>
      </c>
      <c r="B8" s="7" t="str">
        <f ca="1">VLOOKUP($A8,Companies!$A:$B,2,FALSE)</f>
        <v>ACME Corporation</v>
      </c>
      <c r="C8" s="5">
        <f t="shared" si="1"/>
        <v>4</v>
      </c>
      <c r="D8" s="5" t="str" cm="1">
        <f t="array" ref="D8">SHA1HASH($C8)</f>
        <v>1b6453892473a467d07372d45eb05abc2031647a</v>
      </c>
      <c r="E8" s="6">
        <v>1</v>
      </c>
      <c r="F8" s="7">
        <f ca="1">IF($C8 = 1 + N("Presidente"),
    127,
    IF($C8 = 2 + N("Vice-Presidente"),
        72,
        IF($C8 = 3 + N("Secretária bilíngue"),
            13,
            RANDBETWEEN(5,COUNT(Name!$A:$A) + 1)
        )
    )
)</f>
        <v>187</v>
      </c>
      <c r="G8" s="7" t="str">
        <f ca="1">VLOOKUP($F8,Name!$A:$B,2,FALSE)</f>
        <v>João Guilherme</v>
      </c>
      <c r="H8" s="7">
        <f ca="1" xml:space="preserve">
IF($C8 = 1,
    0,
    RANDBETWEEN(5,COUNT('Last name'!$A:$A) + 1)
)</f>
        <v>15</v>
      </c>
      <c r="I8" s="7" t="str">
        <f ca="1" xml:space="preserve">
IF($C8 = 1 + N("Presidente"),
    "de Orléans e Bragança",
    VLOOKUP($H8,'Last name'!$A:$B,2,FALSE) &amp; " " &amp; VLOOKUP(RANDBETWEEN(5,COUNT('Last name'!$A:$A) + 1),'Last name'!$A:$B,2,FALSE)
)</f>
        <v>Alvim Barbieri</v>
      </c>
      <c r="J8" s="7" t="str">
        <f t="shared" ca="1" si="9"/>
        <v>João Guilherme Alvim Barbieri</v>
      </c>
      <c r="K8" s="7" t="str" cm="1">
        <f t="array" aca="1" ref="K8" ca="1">SHA1HASH($J8)</f>
        <v>a82b37ec37e369b6cb01710ac7eb2e0bd2dee0b2</v>
      </c>
      <c r="L8" s="7" cm="1">
        <f t="array" aca="1" ref="L8" ca="1">INDEX(States!$A:$A,N8,1)</f>
        <v>5</v>
      </c>
      <c r="M8" s="7" t="str">
        <f ca="1">VLOOKUP($L8,Countries!$A:$B,2,FALSE)</f>
        <v>Portugal</v>
      </c>
      <c r="N8" s="7" cm="1">
        <f t="array" aca="1" ref="N8" ca="1">INDEX(States!$C:$C,RANDBETWEEN(5,COUNTA(States!$A:$A) + 1),1)</f>
        <v>11</v>
      </c>
      <c r="O8" s="7" t="str">
        <f ca="1">VLOOKUP($N8,States!$C:$D,2,FALSE)</f>
        <v>Santarém</v>
      </c>
      <c r="P8" s="7" t="str">
        <f ca="1">VLOOKUP($F8,Name!$A:$C,3,FALSE)</f>
        <v>M</v>
      </c>
      <c r="Q8" s="7" t="str">
        <f ca="1">VLOOKUP($P8,Genders!$B:$C,2,FALSE)</f>
        <v>Male</v>
      </c>
      <c r="R8" s="7" cm="1">
        <f t="array" aca="1" ref="R8" ca="1">INDEX('Marital status'!$A:$A,RANDBETWEEN(5,COUNTA('Marital status'!$A:$A) + 1),1)</f>
        <v>9</v>
      </c>
      <c r="S8" s="7" t="str">
        <f ca="1">VLOOKUP($R8,'Marital status'!$A:$B,2,FALSE)</f>
        <v>DIVORCED</v>
      </c>
      <c r="T8" s="7">
        <f t="shared" ca="1" si="2"/>
        <v>5</v>
      </c>
      <c r="U8" s="7" t="str">
        <f ca="1">VLOOKUP($T8,Ethnicities!$A:$B,2,FALSE)</f>
        <v xml:space="preserve"> white</v>
      </c>
      <c r="V8" s="8">
        <f t="shared" ca="1" si="3"/>
        <v>35288</v>
      </c>
      <c r="W8" s="6">
        <f t="shared" ca="1" si="4"/>
        <v>9</v>
      </c>
      <c r="X8" s="8" t="str">
        <f ca="1">VLOOKUP($W8,'Background education'!$A:$B,2,FALSE)</f>
        <v>Master’s degree</v>
      </c>
      <c r="Y8" s="7">
        <f ca="1" xml:space="preserve">
  IF(OR($AA8 = 5, $AA8 = 6, $AA8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" s="7" t="str">
        <f ca="1">VLOOKUP($Y8,Departments!$A:$B,2,FALSE)</f>
        <v>Administration</v>
      </c>
      <c r="AA8" s="6">
        <f t="shared" ca="1" si="5"/>
        <v>7</v>
      </c>
      <c r="AB8" s="7" t="str">
        <f ca="1">VLOOKUP($AA8,Roles!$A:$B,2,FALSE)</f>
        <v>Director</v>
      </c>
      <c r="AC8" s="6" t="str">
        <f t="shared" ca="1" si="6"/>
        <v/>
      </c>
      <c r="AD8" s="7" t="str">
        <f ca="1" xml:space="preserve">
IF($AC8 &lt;&gt; "",
    VLOOKUP($AC8,Levels!$A:$B,2,FALSE),
    ""
)</f>
        <v/>
      </c>
      <c r="AE8" s="8">
        <f t="shared" ca="1" si="7"/>
        <v>36161</v>
      </c>
      <c r="AF8" s="6">
        <f ca="1">RANDBETWEEN(5,COUNTA('Recruitment source'!$A:$A) + 1)</f>
        <v>7</v>
      </c>
      <c r="AG8" s="6" t="str">
        <f ca="1">VLOOKUP($AF8,'Recruitment source'!$A:$B,2,FALSE)</f>
        <v>SAPO Emprego</v>
      </c>
      <c r="AH8" s="8"/>
      <c r="AI8" s="1">
        <f t="shared" ca="1" si="0"/>
        <v>16500</v>
      </c>
      <c r="AJ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4, 1, 'João Guilherme Alvim Barbieri', 'M', 5, '11/08/1996', 9, 6, 7, NULL, 16500);</v>
      </c>
    </row>
    <row r="9" spans="1:36" ht="14.25" customHeight="1" x14ac:dyDescent="0.2">
      <c r="A9" s="7" cm="1">
        <f t="array" aca="1" ref="A9" ca="1">INDEX(Companies!$A:$A,RANDBETWEEN(5,COUNTA(Companies!$A:$A) + 1),1)</f>
        <v>5</v>
      </c>
      <c r="B9" s="7" t="str">
        <f ca="1">VLOOKUP($A9,Companies!$A:$B,2,FALSE)</f>
        <v>ACME Corporation</v>
      </c>
      <c r="C9" s="5">
        <f t="shared" si="1"/>
        <v>5</v>
      </c>
      <c r="D9" s="5" t="str" cm="1">
        <f t="array" ref="D9">SHA1HASH($C9)</f>
        <v>ac3478d69a3c81fa62e60f5c3696165a4e5e6ac4</v>
      </c>
      <c r="E9" s="6">
        <v>1</v>
      </c>
      <c r="F9" s="7">
        <f ca="1">IF($C9 = 1 + N("Presidente"),
    127,
    IF($C9 = 2 + N("Vice-Presidente"),
        72,
        IF($C9 = 3 + N("Secretária bilíngue"),
            13,
            RANDBETWEEN(5,COUNT(Name!$A:$A) + 1)
        )
    )
)</f>
        <v>295</v>
      </c>
      <c r="G9" s="7" t="str">
        <f ca="1">VLOOKUP($F9,Name!$A:$B,2,FALSE)</f>
        <v>Miguel</v>
      </c>
      <c r="H9" s="7">
        <f ca="1" xml:space="preserve">
IF($C9 = 1,
    0,
    RANDBETWEEN(5,COUNT('Last name'!$A:$A) + 1)
)</f>
        <v>111</v>
      </c>
      <c r="I9" s="7" t="str">
        <f ca="1" xml:space="preserve">
IF($C9 = 1 + N("Presidente"),
    "de Orléans e Bragança",
    VLOOKUP($H9,'Last name'!$A:$B,2,FALSE) &amp; " " &amp; VLOOKUP(RANDBETWEEN(5,COUNT('Last name'!$A:$A) + 1),'Last name'!$A:$B,2,FALSE)
)</f>
        <v>Longo Auth</v>
      </c>
      <c r="J9" s="7" t="str">
        <f t="shared" ca="1" si="9"/>
        <v>Miguel Longo Auth</v>
      </c>
      <c r="K9" s="7" t="str" cm="1">
        <f t="array" aca="1" ref="K9" ca="1">SHA1HASH($J9)</f>
        <v>72e86c03c64a167396bbda9642c63b39b38a3b39</v>
      </c>
      <c r="L9" s="7" cm="1">
        <f t="array" aca="1" ref="L9" ca="1">INDEX(States!$A:$A,N9,1)</f>
        <v>5</v>
      </c>
      <c r="M9" s="7" t="str">
        <f ca="1">VLOOKUP($L9,Countries!$A:$B,2,FALSE)</f>
        <v>Portugal</v>
      </c>
      <c r="N9" s="7" cm="1">
        <f t="array" aca="1" ref="N9" ca="1">INDEX(States!$C:$C,RANDBETWEEN(5,COUNTA(States!$A:$A) + 1),1)</f>
        <v>22</v>
      </c>
      <c r="O9" s="7" t="str">
        <f ca="1">VLOOKUP($N9,States!$C:$D,2,FALSE)</f>
        <v>Vila Real</v>
      </c>
      <c r="P9" s="7" t="str">
        <f ca="1">VLOOKUP($F9,Name!$A:$C,3,FALSE)</f>
        <v>M</v>
      </c>
      <c r="Q9" s="7" t="str">
        <f ca="1">VLOOKUP($P9,Genders!$B:$C,2,FALSE)</f>
        <v>Male</v>
      </c>
      <c r="R9" s="7" cm="1">
        <f t="array" aca="1" ref="R9" ca="1">INDEX('Marital status'!$A:$A,RANDBETWEEN(5,COUNTA('Marital status'!$A:$A) + 1),1)</f>
        <v>5</v>
      </c>
      <c r="S9" s="7" t="str">
        <f ca="1">VLOOKUP($R9,'Marital status'!$A:$B,2,FALSE)</f>
        <v>single</v>
      </c>
      <c r="T9" s="7">
        <f t="shared" ca="1" si="2"/>
        <v>5</v>
      </c>
      <c r="U9" s="7" t="str">
        <f ca="1">VLOOKUP($T9,Ethnicities!$A:$B,2,FALSE)</f>
        <v xml:space="preserve"> white</v>
      </c>
      <c r="V9" s="8">
        <f t="shared" ca="1" si="3"/>
        <v>34135</v>
      </c>
      <c r="W9" s="6">
        <f t="shared" ca="1" si="4"/>
        <v>8</v>
      </c>
      <c r="X9" s="8" t="str">
        <f ca="1">VLOOKUP($W9,'Background education'!$A:$B,2,FALSE)</f>
        <v>Graduate school</v>
      </c>
      <c r="Y9" s="7">
        <f ca="1" xml:space="preserve">
  IF(OR($AA9 = 5, $AA9 = 6, $AA9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" s="7" t="str">
        <f ca="1">VLOOKUP($Y9,Departments!$A:$B,2,FALSE)</f>
        <v>Finance</v>
      </c>
      <c r="AA9" s="6">
        <f t="shared" ca="1" si="5"/>
        <v>7</v>
      </c>
      <c r="AB9" s="7" t="str">
        <f ca="1">VLOOKUP($AA9,Roles!$A:$B,2,FALSE)</f>
        <v>Director</v>
      </c>
      <c r="AC9" s="6" t="str">
        <f t="shared" ca="1" si="6"/>
        <v/>
      </c>
      <c r="AD9" s="7" t="str">
        <f ca="1" xml:space="preserve">
IF($AC9 &lt;&gt; "",
    VLOOKUP($AC9,Levels!$A:$B,2,FALSE),
    ""
)</f>
        <v/>
      </c>
      <c r="AE9" s="8">
        <f t="shared" ca="1" si="7"/>
        <v>36161</v>
      </c>
      <c r="AF9" s="6">
        <f ca="1">RANDBETWEEN(5,COUNTA('Recruitment source'!$A:$A) + 1)</f>
        <v>7</v>
      </c>
      <c r="AG9" s="6" t="str">
        <f ca="1">VLOOKUP($AF9,'Recruitment source'!$A:$B,2,FALSE)</f>
        <v>SAPO Emprego</v>
      </c>
      <c r="AH9" s="8"/>
      <c r="AI9" s="1">
        <f t="shared" ca="1" si="0"/>
        <v>16000</v>
      </c>
      <c r="AJ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5, 1, 'Miguel Longo Auth', 'M', 5, '15/06/1993', 8, 7, 7, NULL, 16000);</v>
      </c>
    </row>
    <row r="10" spans="1:36" ht="14.25" customHeight="1" x14ac:dyDescent="0.2">
      <c r="A10" s="7" cm="1">
        <f t="array" aca="1" ref="A10" ca="1">INDEX(Companies!$A:$A,RANDBETWEEN(5,COUNTA(Companies!$A:$A) + 1),1)</f>
        <v>5</v>
      </c>
      <c r="B10" s="7" t="str">
        <f ca="1">VLOOKUP($A10,Companies!$A:$B,2,FALSE)</f>
        <v>ACME Corporation</v>
      </c>
      <c r="C10" s="5">
        <f t="shared" si="1"/>
        <v>6</v>
      </c>
      <c r="D10" s="5" t="str" cm="1">
        <f t="array" ref="D10">SHA1HASH($C10)</f>
        <v>c1dfd96eea8cc2b62785275bca38ac261256e278</v>
      </c>
      <c r="E10" s="6">
        <v>1</v>
      </c>
      <c r="F10" s="7">
        <f ca="1">IF($C10 = 1 + N("Presidente"),
    127,
    IF($C10 = 2 + N("Vice-Presidente"),
        72,
        IF($C10 = 3 + N("Secretária bilíngue"),
            13,
            RANDBETWEEN(5,COUNT(Name!$A:$A) + 1)
        )
    )
)</f>
        <v>346</v>
      </c>
      <c r="G10" s="7" t="str">
        <f ca="1">VLOOKUP($F10,Name!$A:$B,2,FALSE)</f>
        <v>Tomas</v>
      </c>
      <c r="H10" s="7">
        <f ca="1" xml:space="preserve">
IF($C10 = 1,
    0,
    RANDBETWEEN(5,COUNT('Last name'!$A:$A) + 1)
)</f>
        <v>127</v>
      </c>
      <c r="I10" s="7" t="str">
        <f ca="1" xml:space="preserve">
IF($C10 = 1 + N("Presidente"),
    "de Orléans e Bragança",
    VLOOKUP($H10,'Last name'!$A:$B,2,FALSE) &amp; " " &amp; VLOOKUP(RANDBETWEEN(5,COUNT('Last name'!$A:$A) + 1),'Last name'!$A:$B,2,FALSE)
)</f>
        <v>Melo Aragão</v>
      </c>
      <c r="J10" s="7" t="str">
        <f t="shared" ca="1" si="9"/>
        <v>Tomas Melo Aragão</v>
      </c>
      <c r="K10" s="7" t="str" cm="1">
        <f t="array" aca="1" ref="K10" ca="1">SHA1HASH($J10)</f>
        <v>a068fc5c00ec5c2f5eb78fdc6341dcdc3c5572da</v>
      </c>
      <c r="L10" s="7" cm="1">
        <f t="array" aca="1" ref="L10" ca="1">INDEX(States!$A:$A,N10,1)</f>
        <v>5</v>
      </c>
      <c r="M10" s="7" t="str">
        <f ca="1">VLOOKUP($L10,Countries!$A:$B,2,FALSE)</f>
        <v>Portugal</v>
      </c>
      <c r="N10" s="7" cm="1">
        <f t="array" aca="1" ref="N10" ca="1">INDEX(States!$C:$C,RANDBETWEEN(5,COUNTA(States!$A:$A) + 1),1)</f>
        <v>24</v>
      </c>
      <c r="O10" s="7" t="str">
        <f ca="1">VLOOKUP($N10,States!$C:$D,2,FALSE)</f>
        <v>Brangança</v>
      </c>
      <c r="P10" s="7" t="str">
        <f ca="1">VLOOKUP($F10,Name!$A:$C,3,FALSE)</f>
        <v>M</v>
      </c>
      <c r="Q10" s="7" t="str">
        <f ca="1">VLOOKUP($P10,Genders!$B:$C,2,FALSE)</f>
        <v>Male</v>
      </c>
      <c r="R10" s="7" cm="1">
        <f t="array" aca="1" ref="R10" ca="1">INDEX('Marital status'!$A:$A,RANDBETWEEN(5,COUNTA('Marital status'!$A:$A) + 1),1)</f>
        <v>9</v>
      </c>
      <c r="S10" s="7" t="str">
        <f ca="1">VLOOKUP($R10,'Marital status'!$A:$B,2,FALSE)</f>
        <v>DIVORCED</v>
      </c>
      <c r="T10" s="7">
        <f t="shared" ca="1" si="2"/>
        <v>5</v>
      </c>
      <c r="U10" s="7" t="str">
        <f ca="1">VLOOKUP($T10,Ethnicities!$A:$B,2,FALSE)</f>
        <v xml:space="preserve"> white</v>
      </c>
      <c r="V10" s="8">
        <f t="shared" ca="1" si="3"/>
        <v>28777</v>
      </c>
      <c r="W10" s="6">
        <f t="shared" ca="1" si="4"/>
        <v>10</v>
      </c>
      <c r="X10" s="8" t="str">
        <f ca="1">VLOOKUP($W10,'Background education'!$A:$B,2,FALSE)</f>
        <v>Doctorate</v>
      </c>
      <c r="Y10" s="7">
        <f ca="1" xml:space="preserve">
  IF(OR($AA10 = 5, $AA10 = 6, $AA10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" s="7" t="str">
        <f ca="1">VLOOKUP($Y10,Departments!$A:$B,2,FALSE)</f>
        <v>Human Resource</v>
      </c>
      <c r="AA10" s="6">
        <f t="shared" ca="1" si="5"/>
        <v>7</v>
      </c>
      <c r="AB10" s="7" t="str">
        <f ca="1">VLOOKUP($AA10,Roles!$A:$B,2,FALSE)</f>
        <v>Director</v>
      </c>
      <c r="AC10" s="6" t="str">
        <f t="shared" ca="1" si="6"/>
        <v/>
      </c>
      <c r="AD10" s="7" t="str">
        <f ca="1" xml:space="preserve">
IF($AC10 &lt;&gt; "",
    VLOOKUP($AC10,Levels!$A:$B,2,FALSE),
    ""
)</f>
        <v/>
      </c>
      <c r="AE10" s="8">
        <f t="shared" ca="1" si="7"/>
        <v>36161</v>
      </c>
      <c r="AF10" s="6">
        <f ca="1">RANDBETWEEN(5,COUNTA('Recruitment source'!$A:$A) + 1)</f>
        <v>13</v>
      </c>
      <c r="AG10" s="6" t="str">
        <f ca="1">VLOOKUP($AF10,'Recruitment source'!$A:$B,2,FALSE)</f>
        <v>Google</v>
      </c>
      <c r="AH10" s="8"/>
      <c r="AI10" s="1">
        <f t="shared" ca="1" si="0"/>
        <v>17080</v>
      </c>
      <c r="AJ10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6, 1, 'Tomas Melo Aragão', 'M', 5, '14/10/1978', 10, 8, 7, NULL, 17080);</v>
      </c>
    </row>
    <row r="11" spans="1:36" ht="14.25" customHeight="1" x14ac:dyDescent="0.2">
      <c r="A11" s="7" cm="1">
        <f t="array" aca="1" ref="A11" ca="1">INDEX(Companies!$A:$A,RANDBETWEEN(5,COUNTA(Companies!$A:$A) + 1),1)</f>
        <v>5</v>
      </c>
      <c r="B11" s="7" t="str">
        <f ca="1">VLOOKUP($A11,Companies!$A:$B,2,FALSE)</f>
        <v>ACME Corporation</v>
      </c>
      <c r="C11" s="5">
        <f t="shared" si="1"/>
        <v>7</v>
      </c>
      <c r="D11" s="5" t="str" cm="1">
        <f t="array" ref="D11">SHA1HASH($C11)</f>
        <v>902ba3cda1883801594b6e1b452790cc53948fda</v>
      </c>
      <c r="E11" s="6">
        <v>1</v>
      </c>
      <c r="F11" s="7">
        <f ca="1">IF($C11 = 1 + N("Presidente"),
    127,
    IF($C11 = 2 + N("Vice-Presidente"),
        72,
        IF($C11 = 3 + N("Secretária bilíngue"),
            13,
            RANDBETWEEN(5,COUNT(Name!$A:$A) + 1)
        )
    )
)</f>
        <v>5</v>
      </c>
      <c r="G11" s="7" t="str">
        <f ca="1">VLOOKUP($F11,Name!$A:$B,2,FALSE)</f>
        <v>Abel</v>
      </c>
      <c r="H11" s="7">
        <f ca="1" xml:space="preserve">
IF($C11 = 1,
    0,
    RANDBETWEEN(5,COUNT('Last name'!$A:$A) + 1)
)</f>
        <v>8</v>
      </c>
      <c r="I11" s="7" t="str">
        <f ca="1" xml:space="preserve">
IF($C11 = 1 + N("Presidente"),
    "de Orléans e Bragança",
    VLOOKUP($H11,'Last name'!$A:$B,2,FALSE) &amp; " " &amp; VLOOKUP(RANDBETWEEN(5,COUNT('Last name'!$A:$A) + 1),'Last name'!$A:$B,2,FALSE)
)</f>
        <v>Alcantara Carneiro</v>
      </c>
      <c r="J11" s="7" t="str">
        <f t="shared" ca="1" si="9"/>
        <v>Abel Alcantara Carneiro</v>
      </c>
      <c r="K11" s="7" t="str" cm="1">
        <f t="array" aca="1" ref="K11" ca="1">SHA1HASH($J11)</f>
        <v>6bd8b07f2b840573df9a4fe2d6ae0fcc878522fb</v>
      </c>
      <c r="L11" s="7" cm="1">
        <f t="array" aca="1" ref="L11" ca="1">INDEX(States!$A:$A,N11,1)</f>
        <v>5</v>
      </c>
      <c r="M11" s="7" t="str">
        <f ca="1">VLOOKUP($L11,Countries!$A:$B,2,FALSE)</f>
        <v>Portugal</v>
      </c>
      <c r="N11" s="7" cm="1">
        <f t="array" aca="1" ref="N11" ca="1">INDEX(States!$C:$C,RANDBETWEEN(5,COUNTA(States!$A:$A) + 1),1)</f>
        <v>16</v>
      </c>
      <c r="O11" s="7" t="str">
        <f ca="1">VLOOKUP($N11,States!$C:$D,2,FALSE)</f>
        <v>Azores</v>
      </c>
      <c r="P11" s="7" t="str">
        <f ca="1">VLOOKUP($F11,Name!$A:$C,3,FALSE)</f>
        <v>M</v>
      </c>
      <c r="Q11" s="7" t="str">
        <f ca="1">VLOOKUP($P11,Genders!$B:$C,2,FALSE)</f>
        <v>Male</v>
      </c>
      <c r="R11" s="7" cm="1">
        <f t="array" aca="1" ref="R11" ca="1">INDEX('Marital status'!$A:$A,RANDBETWEEN(5,COUNTA('Marital status'!$A:$A) + 1),1)</f>
        <v>6</v>
      </c>
      <c r="S11" s="7" t="str">
        <f ca="1">VLOOKUP($R11,'Marital status'!$A:$B,2,FALSE)</f>
        <v>MarrieD</v>
      </c>
      <c r="T11" s="7">
        <f t="shared" ca="1" si="2"/>
        <v>5</v>
      </c>
      <c r="U11" s="7" t="str">
        <f ca="1">VLOOKUP($T11,Ethnicities!$A:$B,2,FALSE)</f>
        <v xml:space="preserve"> white</v>
      </c>
      <c r="V11" s="8">
        <f t="shared" ca="1" si="3"/>
        <v>34884</v>
      </c>
      <c r="W11" s="6">
        <f t="shared" ca="1" si="4"/>
        <v>8</v>
      </c>
      <c r="X11" s="8" t="str">
        <f ca="1">VLOOKUP($W11,'Background education'!$A:$B,2,FALSE)</f>
        <v>Graduate school</v>
      </c>
      <c r="Y11" s="7">
        <f ca="1" xml:space="preserve">
  IF(OR($AA11 = 5, $AA11 = 6, $AA11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" s="7" t="str">
        <f ca="1">VLOOKUP($Y11,Departments!$A:$B,2,FALSE)</f>
        <v xml:space="preserve"> Commercial</v>
      </c>
      <c r="AA11" s="6">
        <f t="shared" ca="1" si="5"/>
        <v>7</v>
      </c>
      <c r="AB11" s="7" t="str">
        <f ca="1">VLOOKUP($AA11,Roles!$A:$B,2,FALSE)</f>
        <v>Director</v>
      </c>
      <c r="AC11" s="6" t="str">
        <f t="shared" ca="1" si="6"/>
        <v/>
      </c>
      <c r="AD11" s="7" t="str">
        <f ca="1" xml:space="preserve">
IF($AC11 &lt;&gt; "",
    VLOOKUP($AC11,Levels!$A:$B,2,FALSE),
    ""
)</f>
        <v/>
      </c>
      <c r="AE11" s="8">
        <f t="shared" ca="1" si="7"/>
        <v>36161</v>
      </c>
      <c r="AF11" s="6">
        <f ca="1">RANDBETWEEN(5,COUNTA('Recruitment source'!$A:$A) + 1)</f>
        <v>9</v>
      </c>
      <c r="AG11" s="6" t="str">
        <f ca="1">VLOOKUP($AF11,'Recruitment source'!$A:$B,2,FALSE)</f>
        <v>Empregos Online</v>
      </c>
      <c r="AH11" s="8"/>
      <c r="AI11" s="1">
        <f t="shared" ca="1" si="0"/>
        <v>16080</v>
      </c>
      <c r="AJ11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7, 1, 'Abel Alcantara Carneiro', 'M', 5, '04/07/1995', 8, 9, 7, NULL, 16080);</v>
      </c>
    </row>
    <row r="12" spans="1:36" ht="14.25" customHeight="1" x14ac:dyDescent="0.2">
      <c r="A12" s="7" cm="1">
        <f t="array" aca="1" ref="A12" ca="1">INDEX(Companies!$A:$A,RANDBETWEEN(5,COUNTA(Companies!$A:$A) + 1),1)</f>
        <v>5</v>
      </c>
      <c r="B12" s="7" t="str">
        <f ca="1">VLOOKUP($A12,Companies!$A:$B,2,FALSE)</f>
        <v>ACME Corporation</v>
      </c>
      <c r="C12" s="5">
        <f t="shared" si="1"/>
        <v>8</v>
      </c>
      <c r="D12" s="5" t="str" cm="1">
        <f t="array" ref="D12">SHA1HASH($C12)</f>
        <v>fe5dbbcea5ce7e2988b8c69bcfdfde8904aabc1f</v>
      </c>
      <c r="E12" s="6">
        <v>1</v>
      </c>
      <c r="F12" s="7">
        <f ca="1">IF($C12 = 1 + N("Presidente"),
    127,
    IF($C12 = 2 + N("Vice-Presidente"),
        72,
        IF($C12 = 3 + N("Secretária bilíngue"),
            13,
            RANDBETWEEN(5,COUNT(Name!$A:$A) + 1)
        )
    )
)</f>
        <v>314</v>
      </c>
      <c r="G12" s="7" t="str">
        <f ca="1">VLOOKUP($F12,Name!$A:$B,2,FALSE)</f>
        <v>Paloma</v>
      </c>
      <c r="H12" s="7">
        <f ca="1" xml:space="preserve">
IF($C12 = 1,
    0,
    RANDBETWEEN(5,COUNT('Last name'!$A:$A) + 1)
)</f>
        <v>128</v>
      </c>
      <c r="I12" s="7" t="str">
        <f ca="1" xml:space="preserve">
IF($C12 = 1 + N("Presidente"),
    "de Orléans e Bragança",
    VLOOKUP($H12,'Last name'!$A:$B,2,FALSE) &amp; " " &amp; VLOOKUP(RANDBETWEEN(5,COUNT('Last name'!$A:$A) + 1),'Last name'!$A:$B,2,FALSE)
)</f>
        <v>Mendes Melo</v>
      </c>
      <c r="J12" s="7" t="str">
        <f t="shared" ca="1" si="9"/>
        <v>Paloma Mendes Melo</v>
      </c>
      <c r="K12" s="7" t="str" cm="1">
        <f t="array" aca="1" ref="K12" ca="1">SHA1HASH($J12)</f>
        <v>9cc9c5bc3d96bc8002def0ef8addfa9591dc44d5</v>
      </c>
      <c r="L12" s="7" cm="1">
        <f t="array" aca="1" ref="L12" ca="1">INDEX(States!$A:$A,N12,1)</f>
        <v>5</v>
      </c>
      <c r="M12" s="7" t="str">
        <f ca="1">VLOOKUP($L12,Countries!$A:$B,2,FALSE)</f>
        <v>Portugal</v>
      </c>
      <c r="N12" s="7" cm="1">
        <f t="array" aca="1" ref="N12" ca="1">INDEX(States!$C:$C,RANDBETWEEN(5,COUNTA(States!$A:$A) + 1),1)</f>
        <v>24</v>
      </c>
      <c r="O12" s="7" t="str">
        <f ca="1">VLOOKUP($N12,States!$C:$D,2,FALSE)</f>
        <v>Brangança</v>
      </c>
      <c r="P12" s="7" t="str">
        <f ca="1">VLOOKUP($F12,Name!$A:$C,3,FALSE)</f>
        <v>F</v>
      </c>
      <c r="Q12" s="7" t="str">
        <f ca="1">VLOOKUP($P12,Genders!$B:$C,2,FALSE)</f>
        <v>Female</v>
      </c>
      <c r="R12" s="7" cm="1">
        <f t="array" aca="1" ref="R12" ca="1">INDEX('Marital status'!$A:$A,RANDBETWEEN(5,COUNTA('Marital status'!$A:$A) + 1),1)</f>
        <v>9</v>
      </c>
      <c r="S12" s="7" t="str">
        <f ca="1">VLOOKUP($R12,'Marital status'!$A:$B,2,FALSE)</f>
        <v>DIVORCED</v>
      </c>
      <c r="T12" s="7">
        <f t="shared" ca="1" si="2"/>
        <v>5</v>
      </c>
      <c r="U12" s="7" t="str">
        <f ca="1">VLOOKUP($T12,Ethnicities!$A:$B,2,FALSE)</f>
        <v xml:space="preserve"> white</v>
      </c>
      <c r="V12" s="8">
        <f t="shared" ca="1" si="3"/>
        <v>28944</v>
      </c>
      <c r="W12" s="6">
        <f t="shared" ca="1" si="4"/>
        <v>8</v>
      </c>
      <c r="X12" s="8" t="str">
        <f ca="1">VLOOKUP($W12,'Background education'!$A:$B,2,FALSE)</f>
        <v>Graduate school</v>
      </c>
      <c r="Y12" s="7">
        <f ca="1" xml:space="preserve">
  IF(OR($AA12 = 5, $AA12 = 6, $AA12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" s="7" t="str">
        <f ca="1">VLOOKUP($Y12,Departments!$A:$B,2,FALSE)</f>
        <v>Operations</v>
      </c>
      <c r="AA12" s="6">
        <f t="shared" ca="1" si="5"/>
        <v>7</v>
      </c>
      <c r="AB12" s="7" t="str">
        <f ca="1">VLOOKUP($AA12,Roles!$A:$B,2,FALSE)</f>
        <v>Director</v>
      </c>
      <c r="AC12" s="6" t="str">
        <f t="shared" ca="1" si="6"/>
        <v/>
      </c>
      <c r="AD12" s="7" t="str">
        <f ca="1" xml:space="preserve">
IF($AC12 &lt;&gt; "",
    VLOOKUP($AC12,Levels!$A:$B,2,FALSE),
    ""
)</f>
        <v/>
      </c>
      <c r="AE12" s="8">
        <f t="shared" ca="1" si="7"/>
        <v>36161</v>
      </c>
      <c r="AF12" s="6">
        <f ca="1">RANDBETWEEN(5,COUNTA('Recruitment source'!$A:$A) + 1)</f>
        <v>15</v>
      </c>
      <c r="AG12" s="6" t="str">
        <f ca="1">VLOOKUP($AF12,'Recruitment source'!$A:$B,2,FALSE)</f>
        <v>Website</v>
      </c>
      <c r="AH12" s="8"/>
      <c r="AI12" s="1">
        <f t="shared" ca="1" si="0"/>
        <v>16000</v>
      </c>
      <c r="AJ12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8, 1, 'Paloma Mendes Melo', 'F', 5, '30/03/1979', 8, 10, 7, NULL, 16000);</v>
      </c>
    </row>
    <row r="13" spans="1:36" ht="14.25" customHeight="1" x14ac:dyDescent="0.2">
      <c r="A13" s="7" cm="1">
        <f t="array" aca="1" ref="A13" ca="1">INDEX(Companies!$A:$A,RANDBETWEEN(5,COUNTA(Companies!$A:$A) + 1),1)</f>
        <v>5</v>
      </c>
      <c r="B13" s="7" t="str">
        <f ca="1">VLOOKUP($A13,Companies!$A:$B,2,FALSE)</f>
        <v>ACME Corporation</v>
      </c>
      <c r="C13" s="5">
        <f t="shared" si="1"/>
        <v>9</v>
      </c>
      <c r="D13" s="5" t="str" cm="1">
        <f t="array" ref="D13">SHA1HASH($C13)</f>
        <v>0ade7c2cf97f75d009975f4d720d1fa6c19f4897</v>
      </c>
      <c r="E13" s="6">
        <v>1</v>
      </c>
      <c r="F13" s="7">
        <f ca="1">IF($C13 = 1 + N("Presidente"),
    127,
    IF($C13 = 2 + N("Vice-Presidente"),
        72,
        IF($C13 = 3 + N("Secretária bilíngue"),
            13,
            RANDBETWEEN(5,COUNT(Name!$A:$A) + 1)
        )
    )
)</f>
        <v>354</v>
      </c>
      <c r="G13" s="7" t="str">
        <f ca="1">VLOOKUP($F13,Name!$A:$B,2,FALSE)</f>
        <v>Victor</v>
      </c>
      <c r="H13" s="7">
        <f ca="1" xml:space="preserve">
IF($C13 = 1,
    0,
    RANDBETWEEN(5,COUNT('Last name'!$A:$A) + 1)
)</f>
        <v>171</v>
      </c>
      <c r="I13" s="7" t="str">
        <f ca="1" xml:space="preserve">
IF($C13 = 1 + N("Presidente"),
    "de Orléans e Bragança",
    VLOOKUP($H13,'Last name'!$A:$B,2,FALSE) &amp; " " &amp; VLOOKUP(RANDBETWEEN(5,COUNT('Last name'!$A:$A) + 1),'Last name'!$A:$B,2,FALSE)
)</f>
        <v>Sacramento Pasquim</v>
      </c>
      <c r="J13" s="7" t="str">
        <f t="shared" ca="1" si="9"/>
        <v>Victor Sacramento Pasquim</v>
      </c>
      <c r="K13" s="7" t="str" cm="1">
        <f t="array" aca="1" ref="K13" ca="1">SHA1HASH($J13)</f>
        <v>9484276f7507676d8c0b96281a4d56619d708d30</v>
      </c>
      <c r="L13" s="7" cm="1">
        <f t="array" aca="1" ref="L13" ca="1">INDEX(States!$A:$A,N13,1)</f>
        <v>5</v>
      </c>
      <c r="M13" s="7" t="str">
        <f ca="1">VLOOKUP($L13,Countries!$A:$B,2,FALSE)</f>
        <v>Portugal</v>
      </c>
      <c r="N13" s="7" cm="1">
        <f t="array" aca="1" ref="N13" ca="1">INDEX(States!$C:$C,RANDBETWEEN(5,COUNTA(States!$A:$A) + 1),1)</f>
        <v>13</v>
      </c>
      <c r="O13" s="7" t="str">
        <f ca="1">VLOOKUP($N13,States!$C:$D,2,FALSE)</f>
        <v>Coimbra</v>
      </c>
      <c r="P13" s="7" t="str">
        <f ca="1">VLOOKUP($F13,Name!$A:$C,3,FALSE)</f>
        <v>M</v>
      </c>
      <c r="Q13" s="7" t="str">
        <f ca="1">VLOOKUP($P13,Genders!$B:$C,2,FALSE)</f>
        <v>Male</v>
      </c>
      <c r="R13" s="7" cm="1">
        <f t="array" aca="1" ref="R13" ca="1">INDEX('Marital status'!$A:$A,RANDBETWEEN(5,COUNTA('Marital status'!$A:$A) + 1),1)</f>
        <v>6</v>
      </c>
      <c r="S13" s="7" t="str">
        <f ca="1">VLOOKUP($R13,'Marital status'!$A:$B,2,FALSE)</f>
        <v>MarrieD</v>
      </c>
      <c r="T13" s="7">
        <f t="shared" ca="1" si="2"/>
        <v>5</v>
      </c>
      <c r="U13" s="7" t="str">
        <f ca="1">VLOOKUP($T13,Ethnicities!$A:$B,2,FALSE)</f>
        <v xml:space="preserve"> white</v>
      </c>
      <c r="V13" s="8">
        <f t="shared" ca="1" si="3"/>
        <v>32162</v>
      </c>
      <c r="W13" s="6">
        <f t="shared" ca="1" si="4"/>
        <v>10</v>
      </c>
      <c r="X13" s="8" t="str">
        <f ca="1">VLOOKUP($W13,'Background education'!$A:$B,2,FALSE)</f>
        <v>Doctorate</v>
      </c>
      <c r="Y13" s="7">
        <f ca="1" xml:space="preserve">
  IF(OR($AA13 = 5, $AA13 = 6, $AA13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" s="7" t="str">
        <f ca="1">VLOOKUP($Y13,Departments!$A:$B,2,FALSE)</f>
        <v>Communication &amp; Marketing</v>
      </c>
      <c r="AA13" s="6">
        <f t="shared" ca="1" si="5"/>
        <v>7</v>
      </c>
      <c r="AB13" s="7" t="str">
        <f ca="1">VLOOKUP($AA13,Roles!$A:$B,2,FALSE)</f>
        <v>Director</v>
      </c>
      <c r="AC13" s="6" t="str">
        <f t="shared" ca="1" si="6"/>
        <v/>
      </c>
      <c r="AD13" s="7" t="str">
        <f ca="1" xml:space="preserve">
IF($AC13 &lt;&gt; "",
    VLOOKUP($AC13,Levels!$A:$B,2,FALSE),
    ""
)</f>
        <v/>
      </c>
      <c r="AE13" s="8">
        <f t="shared" ca="1" si="7"/>
        <v>36161</v>
      </c>
      <c r="AF13" s="6">
        <f ca="1">RANDBETWEEN(5,COUNTA('Recruitment source'!$A:$A) + 1)</f>
        <v>10</v>
      </c>
      <c r="AG13" s="6" t="str">
        <f ca="1">VLOOKUP($AF13,'Recruitment source'!$A:$B,2,FALSE)</f>
        <v>Jobs in Lisbon</v>
      </c>
      <c r="AH13" s="8"/>
      <c r="AI13" s="1">
        <f t="shared" ca="1" si="0"/>
        <v>17080</v>
      </c>
      <c r="AJ13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9, 1, 'Victor Sacramento Pasquim', 'M', 5, '20/01/1988', 10, 11, 7, NULL, 17080);</v>
      </c>
    </row>
    <row r="14" spans="1:36" ht="14.25" customHeight="1" x14ac:dyDescent="0.2">
      <c r="A14" s="7" cm="1">
        <f t="array" aca="1" ref="A14" ca="1">INDEX(Companies!$A:$A,RANDBETWEEN(5,COUNTA(Companies!$A:$A) + 1),1)</f>
        <v>5</v>
      </c>
      <c r="B14" s="7" t="str">
        <f ca="1">VLOOKUP($A14,Companies!$A:$B,2,FALSE)</f>
        <v>ACME Corporation</v>
      </c>
      <c r="C14" s="5">
        <f t="shared" si="1"/>
        <v>10</v>
      </c>
      <c r="D14" s="5" t="str" cm="1">
        <f t="array" ref="D14">SHA1HASH($C14)</f>
        <v>b1d5781111d84f7b3fe45a0852e59758cd7a87e5</v>
      </c>
      <c r="E14" s="6">
        <v>1</v>
      </c>
      <c r="F14" s="7">
        <f ca="1">IF($C14 = 1 + N("Presidente"),
    127,
    IF($C14 = 2 + N("Vice-Presidente"),
        72,
        IF($C14 = 3 + N("Secretária bilíngue"),
            13,
            RANDBETWEEN(5,COUNT(Name!$A:$A) + 1)
        )
    )
)</f>
        <v>119</v>
      </c>
      <c r="G14" s="7" t="str">
        <f ca="1">VLOOKUP($F14,Name!$A:$B,2,FALSE)</f>
        <v>Elisa</v>
      </c>
      <c r="H14" s="7">
        <f ca="1" xml:space="preserve">
IF($C14 = 1,
    0,
    RANDBETWEEN(5,COUNT('Last name'!$A:$A) + 1)
)</f>
        <v>5</v>
      </c>
      <c r="I14" s="7" t="str">
        <f ca="1" xml:space="preserve">
IF($C14 = 1 + N("Presidente"),
    "de Orléans e Bragança",
    VLOOKUP($H14,'Last name'!$A:$B,2,FALSE) &amp; " " &amp; VLOOKUP(RANDBETWEEN(5,COUNT('Last name'!$A:$A) + 1),'Last name'!$A:$B,2,FALSE)
)</f>
        <v>Abranches Santana</v>
      </c>
      <c r="J14" s="7" t="str">
        <f t="shared" ca="1" si="9"/>
        <v>Elisa Abranches Santana</v>
      </c>
      <c r="K14" s="7" t="str" cm="1">
        <f t="array" aca="1" ref="K14" ca="1">SHA1HASH($J14)</f>
        <v>19bed37024c4ad9b43e38402e6c764ca8e620ebb</v>
      </c>
      <c r="L14" s="7" cm="1">
        <f t="array" aca="1" ref="L14" ca="1">INDEX(States!$A:$A,N14,1)</f>
        <v>5</v>
      </c>
      <c r="M14" s="7" t="str">
        <f ca="1">VLOOKUP($L14,Countries!$A:$B,2,FALSE)</f>
        <v>Portugal</v>
      </c>
      <c r="N14" s="7" cm="1">
        <f t="array" aca="1" ref="N14" ca="1">INDEX(States!$C:$C,RANDBETWEEN(5,COUNTA(States!$A:$A) + 1),1)</f>
        <v>14</v>
      </c>
      <c r="O14" s="7" t="str">
        <f ca="1">VLOOKUP($N14,States!$C:$D,2,FALSE)</f>
        <v>Madeira</v>
      </c>
      <c r="P14" s="7" t="str">
        <f ca="1">VLOOKUP($F14,Name!$A:$C,3,FALSE)</f>
        <v>F</v>
      </c>
      <c r="Q14" s="7" t="str">
        <f ca="1">VLOOKUP($P14,Genders!$B:$C,2,FALSE)</f>
        <v>Female</v>
      </c>
      <c r="R14" s="7" cm="1">
        <f t="array" aca="1" ref="R14" ca="1">INDEX('Marital status'!$A:$A,RANDBETWEEN(5,COUNTA('Marital status'!$A:$A) + 1),1)</f>
        <v>8</v>
      </c>
      <c r="S14" s="7" t="str">
        <f ca="1">VLOOKUP($R14,'Marital status'!$A:$B,2,FALSE)</f>
        <v xml:space="preserve"> Separated </v>
      </c>
      <c r="T14" s="7">
        <f t="shared" ca="1" si="2"/>
        <v>5</v>
      </c>
      <c r="U14" s="7" t="str">
        <f ca="1">VLOOKUP($T14,Ethnicities!$A:$B,2,FALSE)</f>
        <v xml:space="preserve"> white</v>
      </c>
      <c r="V14" s="8">
        <f t="shared" ca="1" si="3"/>
        <v>33257</v>
      </c>
      <c r="W14" s="6">
        <f t="shared" ca="1" si="4"/>
        <v>10</v>
      </c>
      <c r="X14" s="8" t="str">
        <f ca="1">VLOOKUP($W14,'Background education'!$A:$B,2,FALSE)</f>
        <v>Doctorate</v>
      </c>
      <c r="Y14" s="7">
        <f ca="1" xml:space="preserve">
  IF(OR($AA14 = 5, $AA14 = 6, $AA14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" s="7" t="str">
        <f ca="1">VLOOKUP($Y14,Departments!$A:$B,2,FALSE)</f>
        <v>Controlling</v>
      </c>
      <c r="AA14" s="6">
        <f t="shared" ca="1" si="5"/>
        <v>7</v>
      </c>
      <c r="AB14" s="7" t="str">
        <f ca="1">VLOOKUP($AA14,Roles!$A:$B,2,FALSE)</f>
        <v>Director</v>
      </c>
      <c r="AC14" s="6" t="str">
        <f t="shared" ca="1" si="6"/>
        <v/>
      </c>
      <c r="AD14" s="7" t="str">
        <f ca="1" xml:space="preserve">
IF($AC14 &lt;&gt; "",
    VLOOKUP($AC14,Levels!$A:$B,2,FALSE),
    ""
)</f>
        <v/>
      </c>
      <c r="AE14" s="8">
        <f t="shared" ca="1" si="7"/>
        <v>36161</v>
      </c>
      <c r="AF14" s="6">
        <f ca="1">RANDBETWEEN(5,COUNTA('Recruitment source'!$A:$A) + 1)</f>
        <v>8</v>
      </c>
      <c r="AG14" s="6" t="str">
        <f ca="1">VLOOKUP($AF14,'Recruitment source'!$A:$B,2,FALSE)</f>
        <v>Net Empregos</v>
      </c>
      <c r="AH14" s="8"/>
      <c r="AI14" s="1">
        <f t="shared" ca="1" si="0"/>
        <v>17000</v>
      </c>
      <c r="AJ14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10, 1, 'Elisa Abranches Santana', 'F', 5, '19/01/1991', 10, 12, 7, NULL, 17000);</v>
      </c>
    </row>
    <row r="15" spans="1:36" ht="14.25" customHeight="1" x14ac:dyDescent="0.2">
      <c r="A15" s="7" cm="1">
        <f t="array" aca="1" ref="A15" ca="1">INDEX(Companies!$A:$A,RANDBETWEEN(5,COUNTA(Companies!$A:$A) + 1),1)</f>
        <v>5</v>
      </c>
      <c r="B15" s="7" t="str">
        <f ca="1">VLOOKUP($A15,Companies!$A:$B,2,FALSE)</f>
        <v>ACME Corporation</v>
      </c>
      <c r="C15" s="5">
        <f t="shared" si="1"/>
        <v>11</v>
      </c>
      <c r="D15" s="5" t="str" cm="1">
        <f t="array" ref="D15">SHA1HASH($C15)</f>
        <v>17ba0791499db908433b80f37c5fbc89b870084b</v>
      </c>
      <c r="E15" s="6">
        <v>1</v>
      </c>
      <c r="F15" s="7">
        <f ca="1">IF($C15 = 1 + N("Presidente"),
    127,
    IF($C15 = 2 + N("Vice-Presidente"),
        72,
        IF($C15 = 3 + N("Secretária bilíngue"),
            13,
            RANDBETWEEN(5,COUNT(Name!$A:$A) + 1)
        )
    )
)</f>
        <v>143</v>
      </c>
      <c r="G15" s="7" t="str">
        <f ca="1">VLOOKUP($F15,Name!$A:$B,2,FALSE)</f>
        <v>Flavio</v>
      </c>
      <c r="H15" s="7">
        <f ca="1" xml:space="preserve">
IF($C15 = 1,
    0,
    RANDBETWEEN(5,COUNT('Last name'!$A:$A) + 1)
)</f>
        <v>78</v>
      </c>
      <c r="I15" s="7" t="str">
        <f ca="1" xml:space="preserve">
IF($C15 = 1 + N("Presidente"),
    "de Orléans e Bragança",
    VLOOKUP($H15,'Last name'!$A:$B,2,FALSE) &amp; " " &amp; VLOOKUP(RANDBETWEEN(5,COUNT('Last name'!$A:$A) + 1),'Last name'!$A:$B,2,FALSE)
)</f>
        <v>Esteves Junqueira</v>
      </c>
      <c r="J15" s="7" t="str">
        <f t="shared" ca="1" si="9"/>
        <v>Flavio Esteves Junqueira</v>
      </c>
      <c r="K15" s="7" t="str" cm="1">
        <f t="array" aca="1" ref="K15" ca="1">SHA1HASH($J15)</f>
        <v>1d6b992cdf15a0e3cbacd9155ec1db520fa4316f</v>
      </c>
      <c r="L15" s="7" cm="1">
        <f t="array" aca="1" ref="L15" ca="1">INDEX(States!$A:$A,N15,1)</f>
        <v>5</v>
      </c>
      <c r="M15" s="7" t="str">
        <f ca="1">VLOOKUP($L15,Countries!$A:$B,2,FALSE)</f>
        <v>Portugal</v>
      </c>
      <c r="N15" s="7" cm="1">
        <f t="array" aca="1" ref="N15" ca="1">INDEX(States!$C:$C,RANDBETWEEN(5,COUNTA(States!$A:$A) + 1),1)</f>
        <v>7</v>
      </c>
      <c r="O15" s="7" t="str">
        <f ca="1">VLOOKUP($N15,States!$C:$D,2,FALSE)</f>
        <v xml:space="preserve"> Setúbal </v>
      </c>
      <c r="P15" s="7" t="str">
        <f ca="1">VLOOKUP($F15,Name!$A:$C,3,FALSE)</f>
        <v>M</v>
      </c>
      <c r="Q15" s="7" t="str">
        <f ca="1">VLOOKUP($P15,Genders!$B:$C,2,FALSE)</f>
        <v>Male</v>
      </c>
      <c r="R15" s="7" cm="1">
        <f t="array" aca="1" ref="R15" ca="1">INDEX('Marital status'!$A:$A,RANDBETWEEN(5,COUNTA('Marital status'!$A:$A) + 1),1)</f>
        <v>6</v>
      </c>
      <c r="S15" s="7" t="str">
        <f ca="1">VLOOKUP($R15,'Marital status'!$A:$B,2,FALSE)</f>
        <v>MarrieD</v>
      </c>
      <c r="T15" s="7">
        <f t="shared" ca="1" si="2"/>
        <v>5</v>
      </c>
      <c r="U15" s="7" t="str">
        <f ca="1">VLOOKUP($T15,Ethnicities!$A:$B,2,FALSE)</f>
        <v xml:space="preserve"> white</v>
      </c>
      <c r="V15" s="8">
        <f t="shared" ca="1" si="3"/>
        <v>35157</v>
      </c>
      <c r="W15" s="6">
        <f t="shared" ca="1" si="4"/>
        <v>9</v>
      </c>
      <c r="X15" s="8" t="str">
        <f ca="1">VLOOKUP($W15,'Background education'!$A:$B,2,FALSE)</f>
        <v>Master’s degree</v>
      </c>
      <c r="Y15" s="7">
        <f ca="1" xml:space="preserve">
  IF(OR($AA15 = 5, $AA15 = 6, $AA15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" s="7" t="str">
        <f ca="1">VLOOKUP($Y15,Departments!$A:$B,2,FALSE)</f>
        <v>Audit</v>
      </c>
      <c r="AA15" s="6">
        <f t="shared" ca="1" si="5"/>
        <v>7</v>
      </c>
      <c r="AB15" s="7" t="str">
        <f ca="1">VLOOKUP($AA15,Roles!$A:$B,2,FALSE)</f>
        <v>Director</v>
      </c>
      <c r="AC15" s="6" t="str">
        <f t="shared" ca="1" si="6"/>
        <v/>
      </c>
      <c r="AD15" s="7" t="str">
        <f ca="1" xml:space="preserve">
IF($AC15 &lt;&gt; "",
    VLOOKUP($AC15,Levels!$A:$B,2,FALSE),
    ""
)</f>
        <v/>
      </c>
      <c r="AE15" s="8">
        <f t="shared" ca="1" si="7"/>
        <v>36161</v>
      </c>
      <c r="AF15" s="6">
        <f ca="1">RANDBETWEEN(5,COUNTA('Recruitment source'!$A:$A) + 1)</f>
        <v>6</v>
      </c>
      <c r="AG15" s="6" t="str">
        <f ca="1">VLOOKUP($AF15,'Recruitment source'!$A:$B,2,FALSE)</f>
        <v>Learn4Good</v>
      </c>
      <c r="AH15" s="8"/>
      <c r="AI15" s="1">
        <f t="shared" ca="1" si="0"/>
        <v>16500</v>
      </c>
      <c r="AJ15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11, 1, 'Flavio Esteves Junqueira', 'M', 5, '02/04/1996', 9, 13, 7, NULL, 16500);</v>
      </c>
    </row>
    <row r="16" spans="1:36" ht="14.25" customHeight="1" x14ac:dyDescent="0.2">
      <c r="A16" s="7" cm="1">
        <f t="array" aca="1" ref="A16" ca="1">INDEX(Companies!$A:$A,RANDBETWEEN(5,COUNTA(Companies!$A:$A) + 1),1)</f>
        <v>5</v>
      </c>
      <c r="B16" s="7" t="str">
        <f ca="1">VLOOKUP($A16,Companies!$A:$B,2,FALSE)</f>
        <v>ACME Corporation</v>
      </c>
      <c r="C16" s="5">
        <f t="shared" si="1"/>
        <v>12</v>
      </c>
      <c r="D16" s="5" t="str" cm="1">
        <f t="array" ref="D16">SHA1HASH($C16)</f>
        <v>7b52009b64fd0a2a49e6d8a939753077792b0554</v>
      </c>
      <c r="E16" s="6">
        <v>1</v>
      </c>
      <c r="F16" s="7">
        <f ca="1">IF($C16 = 1 + N("Presidente"),
    127,
    IF($C16 = 2 + N("Vice-Presidente"),
        72,
        IF($C16 = 3 + N("Secretária bilíngue"),
            13,
            RANDBETWEEN(5,COUNT(Name!$A:$A) + 1)
        )
    )
)</f>
        <v>20</v>
      </c>
      <c r="G16" s="7" t="str">
        <f ca="1">VLOOKUP($F16,Name!$A:$B,2,FALSE)</f>
        <v>Alini</v>
      </c>
      <c r="H16" s="7">
        <f ca="1" xml:space="preserve">
IF($C16 = 1,
    0,
    RANDBETWEEN(5,COUNT('Last name'!$A:$A) + 1)
)</f>
        <v>29</v>
      </c>
      <c r="I16" s="7" t="str">
        <f ca="1" xml:space="preserve">
IF($C16 = 1 + N("Presidente"),
    "de Orléans e Bragança",
    VLOOKUP($H16,'Last name'!$A:$B,2,FALSE) &amp; " " &amp; VLOOKUP(RANDBETWEEN(5,COUNT('Last name'!$A:$A) + 1),'Last name'!$A:$B,2,FALSE)
)</f>
        <v>Bandeira Freitas</v>
      </c>
      <c r="J16" s="7" t="str">
        <f t="shared" ca="1" si="9"/>
        <v>Alini Bandeira Freitas</v>
      </c>
      <c r="K16" s="7" t="str" cm="1">
        <f t="array" aca="1" ref="K16" ca="1">SHA1HASH($J16)</f>
        <v>55bf2e0464c468f1c4f86c7d16b565c3ea62f452</v>
      </c>
      <c r="L16" s="7" cm="1">
        <f t="array" aca="1" ref="L16" ca="1">INDEX(States!$A:$A,N16,1)</f>
        <v>5</v>
      </c>
      <c r="M16" s="7" t="str">
        <f ca="1">VLOOKUP($L16,Countries!$A:$B,2,FALSE)</f>
        <v>Portugal</v>
      </c>
      <c r="N16" s="7" cm="1">
        <f t="array" aca="1" ref="N16" ca="1">INDEX(States!$C:$C,RANDBETWEEN(5,COUNTA(States!$A:$A) + 1),1)</f>
        <v>18</v>
      </c>
      <c r="O16" s="7" t="str">
        <f ca="1">VLOOKUP($N16,States!$C:$D,2,FALSE)</f>
        <v>Castelo Branco</v>
      </c>
      <c r="P16" s="7" t="str">
        <f ca="1">VLOOKUP($F16,Name!$A:$C,3,FALSE)</f>
        <v>F</v>
      </c>
      <c r="Q16" s="7" t="str">
        <f ca="1">VLOOKUP($P16,Genders!$B:$C,2,FALSE)</f>
        <v>Female</v>
      </c>
      <c r="R16" s="7" cm="1">
        <f t="array" aca="1" ref="R16" ca="1">INDEX('Marital status'!$A:$A,RANDBETWEEN(5,COUNTA('Marital status'!$A:$A) + 1),1)</f>
        <v>8</v>
      </c>
      <c r="S16" s="7" t="str">
        <f ca="1">VLOOKUP($R16,'Marital status'!$A:$B,2,FALSE)</f>
        <v xml:space="preserve"> Separated </v>
      </c>
      <c r="T16" s="7">
        <f t="shared" ca="1" si="2"/>
        <v>5</v>
      </c>
      <c r="U16" s="7" t="str">
        <f ca="1">VLOOKUP($T16,Ethnicities!$A:$B,2,FALSE)</f>
        <v xml:space="preserve"> white</v>
      </c>
      <c r="V16" s="8">
        <f t="shared" ca="1" si="3"/>
        <v>31012</v>
      </c>
      <c r="W16" s="6">
        <f t="shared" ca="1" si="4"/>
        <v>8</v>
      </c>
      <c r="X16" s="8" t="str">
        <f ca="1">VLOOKUP($W16,'Background education'!$A:$B,2,FALSE)</f>
        <v>Graduate school</v>
      </c>
      <c r="Y16" s="7">
        <f ca="1" xml:space="preserve">
  IF(OR($AA16 = 5, $AA16 = 6, $AA16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14</v>
      </c>
      <c r="Z16" s="7" t="str">
        <f ca="1">VLOOKUP($Y16,Departments!$A:$B,2,FALSE)</f>
        <v>Information Technology</v>
      </c>
      <c r="AA16" s="6">
        <f t="shared" ca="1" si="5"/>
        <v>7</v>
      </c>
      <c r="AB16" s="7" t="str">
        <f ca="1">VLOOKUP($AA16,Roles!$A:$B,2,FALSE)</f>
        <v>Director</v>
      </c>
      <c r="AC16" s="6" t="str">
        <f t="shared" ca="1" si="6"/>
        <v/>
      </c>
      <c r="AD16" s="7" t="str">
        <f ca="1" xml:space="preserve">
IF($AC16 &lt;&gt; "",
    VLOOKUP($AC16,Levels!$A:$B,2,FALSE),
    ""
)</f>
        <v/>
      </c>
      <c r="AE16" s="8">
        <f t="shared" ca="1" si="7"/>
        <v>36161</v>
      </c>
      <c r="AF16" s="6">
        <f ca="1">RANDBETWEEN(5,COUNTA('Recruitment source'!$A:$A) + 1)</f>
        <v>6</v>
      </c>
      <c r="AG16" s="6" t="str">
        <f ca="1">VLOOKUP($AF16,'Recruitment source'!$A:$B,2,FALSE)</f>
        <v>Learn4Good</v>
      </c>
      <c r="AH16" s="8"/>
      <c r="AI16" s="1">
        <f t="shared" ca="1" si="0"/>
        <v>16120</v>
      </c>
      <c r="AJ16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12, 1, 'Alini Bandeira Freitas', 'F', 5, '26/11/1984', 8, 14, 7, NULL, 16120);</v>
      </c>
    </row>
    <row r="17" spans="1:36" ht="14.25" customHeight="1" x14ac:dyDescent="0.2">
      <c r="A17" s="7" cm="1">
        <f t="array" aca="1" ref="A17" ca="1">INDEX(Companies!$A:$A,RANDBETWEEN(5,COUNTA(Companies!$A:$A) + 1),1)</f>
        <v>5</v>
      </c>
      <c r="B17" s="7" t="str">
        <f ca="1">VLOOKUP($A17,Companies!$A:$B,2,FALSE)</f>
        <v>ACME Corporation</v>
      </c>
      <c r="C17" s="5">
        <f t="shared" si="1"/>
        <v>13</v>
      </c>
      <c r="D17" s="5" t="str" cm="1">
        <f t="array" ref="D17">SHA1HASH($C17)</f>
        <v>bd307a3ec329e10a2cff8fb87480823da114f8f4</v>
      </c>
      <c r="E17" s="6">
        <v>1</v>
      </c>
      <c r="F17" s="7">
        <f ca="1">IF($C17 = 1 + N("Presidente"),
    127,
    IF($C17 = 2 + N("Vice-Presidente"),
        72,
        IF($C17 = 3 + N("Secretária bilíngue"),
            13,
            RANDBETWEEN(5,COUNT(Name!$A:$A) + 1)
        )
    )
)</f>
        <v>347</v>
      </c>
      <c r="G17" s="7" t="str">
        <f ca="1">VLOOKUP($F17,Name!$A:$B,2,FALSE)</f>
        <v>Tomás</v>
      </c>
      <c r="H17" s="7">
        <f ca="1" xml:space="preserve">
IF($C17 = 1,
    0,
    RANDBETWEEN(5,COUNT('Last name'!$A:$A) + 1)
)</f>
        <v>36</v>
      </c>
      <c r="I17" s="7" t="str">
        <f ca="1" xml:space="preserve">
IF($C17 = 1 + N("Presidente"),
    "de Orléans e Bragança",
    VLOOKUP($H17,'Last name'!$A:$B,2,FALSE) &amp; " " &amp; VLOOKUP(RANDBETWEEN(5,COUNT('Last name'!$A:$A) + 1),'Last name'!$A:$B,2,FALSE)
)</f>
        <v>Batista Duarte</v>
      </c>
      <c r="J17" s="7" t="str">
        <f t="shared" ca="1" si="9"/>
        <v>Tomás Batista Duarte</v>
      </c>
      <c r="K17" s="7" t="str" cm="1">
        <f t="array" aca="1" ref="K17" ca="1">SHA1HASH($J17)</f>
        <v>6f2353a7b42cdde07c54fd27f00927051419cd3c</v>
      </c>
      <c r="L17" s="7" cm="1">
        <f t="array" aca="1" ref="L17" ca="1">INDEX(States!$A:$A,N17,1)</f>
        <v>5</v>
      </c>
      <c r="M17" s="7" t="str">
        <f ca="1">VLOOKUP($L17,Countries!$A:$B,2,FALSE)</f>
        <v>Portugal</v>
      </c>
      <c r="N17" s="7" cm="1">
        <f t="array" aca="1" ref="N17" ca="1">INDEX(States!$C:$C,RANDBETWEEN(5,COUNTA(States!$A:$A) + 1),1)</f>
        <v>15</v>
      </c>
      <c r="O17" s="7" t="str">
        <f ca="1">VLOOKUP($N17,States!$C:$D,2,FALSE)</f>
        <v xml:space="preserve"> ÉVORA</v>
      </c>
      <c r="P17" s="7" t="str">
        <f ca="1">VLOOKUP($F17,Name!$A:$C,3,FALSE)</f>
        <v>M</v>
      </c>
      <c r="Q17" s="7" t="str">
        <f ca="1">VLOOKUP($P17,Genders!$B:$C,2,FALSE)</f>
        <v>Male</v>
      </c>
      <c r="R17" s="7" cm="1">
        <f t="array" aca="1" ref="R17" ca="1">INDEX('Marital status'!$A:$A,RANDBETWEEN(5,COUNTA('Marital status'!$A:$A) + 1),1)</f>
        <v>8</v>
      </c>
      <c r="S17" s="7" t="str">
        <f ca="1">VLOOKUP($R17,'Marital status'!$A:$B,2,FALSE)</f>
        <v xml:space="preserve"> Separated </v>
      </c>
      <c r="T17" s="7">
        <f t="shared" ca="1" si="2"/>
        <v>5</v>
      </c>
      <c r="U17" s="7" t="str">
        <f ca="1">VLOOKUP($T17,Ethnicities!$A:$B,2,FALSE)</f>
        <v xml:space="preserve"> white</v>
      </c>
      <c r="V17" s="8">
        <f t="shared" ca="1" si="3"/>
        <v>31434</v>
      </c>
      <c r="W17" s="6">
        <f t="shared" ca="1" si="4"/>
        <v>10</v>
      </c>
      <c r="X17" s="8" t="str">
        <f ca="1">VLOOKUP($W17,'Background education'!$A:$B,2,FALSE)</f>
        <v>Doctorate</v>
      </c>
      <c r="Y17" s="7">
        <f ca="1" xml:space="preserve">
  IF(OR($AA17 = 5, $AA17 = 6, $AA17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15</v>
      </c>
      <c r="Z17" s="7" t="str">
        <f ca="1">VLOOKUP($Y17,Departments!$A:$B,2,FALSE)</f>
        <v>Juridical</v>
      </c>
      <c r="AA17" s="6">
        <f t="shared" ca="1" si="5"/>
        <v>7</v>
      </c>
      <c r="AB17" s="7" t="str">
        <f ca="1">VLOOKUP($AA17,Roles!$A:$B,2,FALSE)</f>
        <v>Director</v>
      </c>
      <c r="AC17" s="6" t="str">
        <f t="shared" ca="1" si="6"/>
        <v/>
      </c>
      <c r="AD17" s="7" t="str">
        <f ca="1" xml:space="preserve">
IF($AC17 &lt;&gt; "",
    VLOOKUP($AC17,Levels!$A:$B,2,FALSE),
    ""
)</f>
        <v/>
      </c>
      <c r="AE17" s="8">
        <f t="shared" ca="1" si="7"/>
        <v>36161</v>
      </c>
      <c r="AF17" s="6">
        <f ca="1">RANDBETWEEN(5,COUNTA('Recruitment source'!$A:$A) + 1)</f>
        <v>10</v>
      </c>
      <c r="AG17" s="6" t="str">
        <f ca="1">VLOOKUP($AF17,'Recruitment source'!$A:$B,2,FALSE)</f>
        <v>Jobs in Lisbon</v>
      </c>
      <c r="AH17" s="8"/>
      <c r="AI17" s="1">
        <f t="shared" ca="1" si="0"/>
        <v>17100</v>
      </c>
      <c r="AJ1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13, 1, 'Tomás Batista Duarte', 'M', 5, '22/01/1986', 10, 15, 7, NULL, 17100);</v>
      </c>
    </row>
    <row r="18" spans="1:36" ht="14.25" customHeight="1" x14ac:dyDescent="0.2">
      <c r="A18" s="7" cm="1">
        <f t="array" aca="1" ref="A18" ca="1">INDEX(Companies!$A:$A,RANDBETWEEN(5,COUNTA(Companies!$A:$A) + 1),1)</f>
        <v>5</v>
      </c>
      <c r="B18" s="7" t="str">
        <f ca="1">VLOOKUP($A18,Companies!$A:$B,2,FALSE)</f>
        <v>ACME Corporation</v>
      </c>
      <c r="C18" s="5">
        <f t="shared" si="1"/>
        <v>14</v>
      </c>
      <c r="D18" s="5" t="str" cm="1">
        <f t="array" ref="D18">SHA1HASH($C18)</f>
        <v>fa35e192121eabf3dabf9f5ea6abdbcbc107ac3b</v>
      </c>
      <c r="E18" s="6">
        <v>1</v>
      </c>
      <c r="F18" s="7">
        <f ca="1">IF($C18 = 1 + N("Presidente"),
    127,
    IF($C18 = 2 + N("Vice-Presidente"),
        72,
        IF($C18 = 3 + N("Secretária bilíngue"),
            13,
            RANDBETWEEN(5,COUNT(Name!$A:$A) + 1)
        )
    )
)</f>
        <v>142</v>
      </c>
      <c r="G18" s="7" t="str">
        <f ca="1">VLOOKUP($F18,Name!$A:$B,2,FALSE)</f>
        <v>Flaviano</v>
      </c>
      <c r="H18" s="7">
        <f ca="1" xml:space="preserve">
IF($C18 = 1,
    0,
    RANDBETWEEN(5,COUNT('Last name'!$A:$A) + 1)
)</f>
        <v>178</v>
      </c>
      <c r="I18" s="7" t="str">
        <f ca="1" xml:space="preserve">
IF($C18 = 1 + N("Presidente"),
    "de Orléans e Bragança",
    VLOOKUP($H18,'Last name'!$A:$B,2,FALSE) &amp; " " &amp; VLOOKUP(RANDBETWEEN(5,COUNT('Last name'!$A:$A) + 1),'Last name'!$A:$B,2,FALSE)
)</f>
        <v>Seixas Peçanha</v>
      </c>
      <c r="J18" s="7" t="str">
        <f t="shared" ca="1" si="9"/>
        <v>Flaviano Seixas Peçanha</v>
      </c>
      <c r="K18" s="7" t="str" cm="1">
        <f t="array" aca="1" ref="K18" ca="1">SHA1HASH($J18)</f>
        <v>dfcdea7e304eacaafc534c164ec22a1c420fa6f5</v>
      </c>
      <c r="L18" s="7" cm="1">
        <f t="array" aca="1" ref="L18" ca="1">INDEX(States!$A:$A,N18,1)</f>
        <v>5</v>
      </c>
      <c r="M18" s="7" t="str">
        <f ca="1">VLOOKUP($L18,Countries!$A:$B,2,FALSE)</f>
        <v>Portugal</v>
      </c>
      <c r="N18" s="7" cm="1">
        <f t="array" aca="1" ref="N18" ca="1">INDEX(States!$C:$C,RANDBETWEEN(5,COUNTA(States!$A:$A) + 1),1)</f>
        <v>15</v>
      </c>
      <c r="O18" s="7" t="str">
        <f ca="1">VLOOKUP($N18,States!$C:$D,2,FALSE)</f>
        <v xml:space="preserve"> ÉVORA</v>
      </c>
      <c r="P18" s="7" t="str">
        <f ca="1">VLOOKUP($F18,Name!$A:$C,3,FALSE)</f>
        <v>M</v>
      </c>
      <c r="Q18" s="7" t="str">
        <f ca="1">VLOOKUP($P18,Genders!$B:$C,2,FALSE)</f>
        <v>Male</v>
      </c>
      <c r="R18" s="7" cm="1">
        <f t="array" aca="1" ref="R18" ca="1">INDEX('Marital status'!$A:$A,RANDBETWEEN(5,COUNTA('Marital status'!$A:$A) + 1),1)</f>
        <v>5</v>
      </c>
      <c r="S18" s="7" t="str">
        <f ca="1">VLOOKUP($R18,'Marital status'!$A:$B,2,FALSE)</f>
        <v>single</v>
      </c>
      <c r="T18" s="7">
        <f t="shared" ca="1" si="2"/>
        <v>5</v>
      </c>
      <c r="U18" s="7" t="str">
        <f ca="1">VLOOKUP($T18,Ethnicities!$A:$B,2,FALSE)</f>
        <v xml:space="preserve"> white</v>
      </c>
      <c r="V18" s="8">
        <f t="shared" ca="1" si="3"/>
        <v>30592</v>
      </c>
      <c r="W18" s="6">
        <f t="shared" ca="1" si="4"/>
        <v>8</v>
      </c>
      <c r="X18" s="8" t="str">
        <f ca="1">VLOOKUP($W18,'Background education'!$A:$B,2,FALSE)</f>
        <v>Graduate school</v>
      </c>
      <c r="Y18" s="7">
        <f ca="1" xml:space="preserve">
  IF(OR($AA18 = 5, $AA18 = 6, $AA18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16</v>
      </c>
      <c r="Z18" s="7" t="str">
        <f ca="1">VLOOKUP($Y18,Departments!$A:$B,2,FALSE)</f>
        <v xml:space="preserve">  Sales</v>
      </c>
      <c r="AA18" s="6">
        <f t="shared" ca="1" si="5"/>
        <v>7</v>
      </c>
      <c r="AB18" s="7" t="str">
        <f ca="1">VLOOKUP($AA18,Roles!$A:$B,2,FALSE)</f>
        <v>Director</v>
      </c>
      <c r="AC18" s="6" t="str">
        <f t="shared" ca="1" si="6"/>
        <v/>
      </c>
      <c r="AD18" s="7" t="str">
        <f ca="1" xml:space="preserve">
IF($AC18 &lt;&gt; "",
    VLOOKUP($AC18,Levels!$A:$B,2,FALSE),
    ""
)</f>
        <v/>
      </c>
      <c r="AE18" s="8">
        <f t="shared" ca="1" si="7"/>
        <v>36161</v>
      </c>
      <c r="AF18" s="6">
        <f ca="1">RANDBETWEEN(5,COUNTA('Recruitment source'!$A:$A) + 1)</f>
        <v>10</v>
      </c>
      <c r="AG18" s="6" t="str">
        <f ca="1">VLOOKUP($AF18,'Recruitment source'!$A:$B,2,FALSE)</f>
        <v>Jobs in Lisbon</v>
      </c>
      <c r="AH18" s="8"/>
      <c r="AI18" s="1">
        <f t="shared" ca="1" si="0"/>
        <v>16110</v>
      </c>
      <c r="AJ1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14, 1, 'Flaviano Seixas Peçanha', 'M', 5, '03/10/1983', 8, 16, 7, NULL, 16110);</v>
      </c>
    </row>
    <row r="19" spans="1:36" ht="14.25" customHeight="1" x14ac:dyDescent="0.2">
      <c r="A19" s="7" cm="1">
        <f t="array" aca="1" ref="A19" ca="1">INDEX(Companies!$A:$A,RANDBETWEEN(5,COUNTA(Companies!$A:$A) + 1),1)</f>
        <v>5</v>
      </c>
      <c r="B19" s="7" t="str">
        <f ca="1">VLOOKUP($A19,Companies!$A:$B,2,FALSE)</f>
        <v>ACME Corporation</v>
      </c>
      <c r="C19" s="5">
        <f t="shared" si="1"/>
        <v>15</v>
      </c>
      <c r="D19" s="5" t="str" cm="1">
        <f t="array" ref="D19">SHA1HASH($C19)</f>
        <v>f1abd670358e036c31296e66b3b66c382ac00812</v>
      </c>
      <c r="E19" s="6">
        <v>1</v>
      </c>
      <c r="F19" s="7">
        <f ca="1">IF($C19 = 1 + N("Presidente"),
    127,
    IF($C19 = 2 + N("Vice-Presidente"),
        72,
        IF($C19 = 3 + N("Secretária bilíngue"),
            13,
            RANDBETWEEN(5,COUNT(Name!$A:$A) + 1)
        )
    )
)</f>
        <v>100</v>
      </c>
      <c r="G19" s="7" t="str">
        <f ca="1">VLOOKUP($F19,Name!$A:$B,2,FALSE)</f>
        <v>Cristóvão</v>
      </c>
      <c r="H19" s="7">
        <f ca="1" xml:space="preserve">
IF($C19 = 1,
    0,
    RANDBETWEEN(5,COUNT('Last name'!$A:$A) + 1)
)</f>
        <v>92</v>
      </c>
      <c r="I19" s="7" t="str">
        <f ca="1" xml:space="preserve">
IF($C19 = 1 + N("Presidente"),
    "de Orléans e Bragança",
    VLOOKUP($H19,'Last name'!$A:$B,2,FALSE) &amp; " " &amp; VLOOKUP(RANDBETWEEN(5,COUNT('Last name'!$A:$A) + 1),'Last name'!$A:$B,2,FALSE)
)</f>
        <v>Freitas Lombardi</v>
      </c>
      <c r="J19" s="7" t="str">
        <f t="shared" ca="1" si="9"/>
        <v>Cristóvão Freitas Lombardi</v>
      </c>
      <c r="K19" s="7" t="str" cm="1">
        <f t="array" aca="1" ref="K19" ca="1">SHA1HASH($J19)</f>
        <v>67ba71545d491216ab692e53531e3036953ff450</v>
      </c>
      <c r="L19" s="7" cm="1">
        <f t="array" aca="1" ref="L19" ca="1">INDEX(States!$A:$A,N19,1)</f>
        <v>5</v>
      </c>
      <c r="M19" s="7" t="str">
        <f ca="1">VLOOKUP($L19,Countries!$A:$B,2,FALSE)</f>
        <v>Portugal</v>
      </c>
      <c r="N19" s="7" cm="1">
        <f t="array" aca="1" ref="N19" ca="1">INDEX(States!$C:$C,RANDBETWEEN(5,COUNTA(States!$A:$A) + 1),1)</f>
        <v>7</v>
      </c>
      <c r="O19" s="7" t="str">
        <f ca="1">VLOOKUP($N19,States!$C:$D,2,FALSE)</f>
        <v xml:space="preserve"> Setúbal </v>
      </c>
      <c r="P19" s="7" t="str">
        <f ca="1">VLOOKUP($F19,Name!$A:$C,3,FALSE)</f>
        <v>M</v>
      </c>
      <c r="Q19" s="7" t="str">
        <f ca="1">VLOOKUP($P19,Genders!$B:$C,2,FALSE)</f>
        <v>Male</v>
      </c>
      <c r="R19" s="7" cm="1">
        <f t="array" aca="1" ref="R19" ca="1">INDEX('Marital status'!$A:$A,RANDBETWEEN(5,COUNTA('Marital status'!$A:$A) + 1),1)</f>
        <v>6</v>
      </c>
      <c r="S19" s="7" t="str">
        <f ca="1">VLOOKUP($R19,'Marital status'!$A:$B,2,FALSE)</f>
        <v>MarrieD</v>
      </c>
      <c r="T19" s="7">
        <f t="shared" ca="1" si="2"/>
        <v>8</v>
      </c>
      <c r="U19" s="7" t="str">
        <f ca="1">VLOOKUP($T19,Ethnicities!$A:$B,2,FALSE)</f>
        <v>ASIAN</v>
      </c>
      <c r="V19" s="8">
        <f t="shared" ca="1" si="3"/>
        <v>32834</v>
      </c>
      <c r="W19" s="6">
        <f t="shared" ca="1" si="4"/>
        <v>7</v>
      </c>
      <c r="X19" s="8" t="str">
        <f ca="1">VLOOKUP($W19,'Background education'!$A:$B,2,FALSE)</f>
        <v>Undergraduate degree</v>
      </c>
      <c r="Y19" s="7">
        <f ca="1" xml:space="preserve">
  IF(OR($AA19 = 5, $AA19 = 6, $AA19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" s="7" t="str">
        <f ca="1">VLOOKUP($Y19,Departments!$A:$B,2,FALSE)</f>
        <v>Administration</v>
      </c>
      <c r="AA19" s="6">
        <f t="shared" ca="1" si="5"/>
        <v>14</v>
      </c>
      <c r="AB19" s="7" t="str">
        <f ca="1">VLOOKUP($AA19,Roles!$A:$B,2,FALSE)</f>
        <v>Manager</v>
      </c>
      <c r="AC19" s="6" t="str">
        <f t="shared" ca="1" si="6"/>
        <v/>
      </c>
      <c r="AD19" s="7" t="str">
        <f ca="1" xml:space="preserve">
IF($AC19 &lt;&gt; "",
    VLOOKUP($AC19,Levels!$A:$B,2,FALSE),
    ""
)</f>
        <v/>
      </c>
      <c r="AE19" s="8">
        <f t="shared" ca="1" si="7"/>
        <v>36161</v>
      </c>
      <c r="AF19" s="6">
        <f ca="1">RANDBETWEEN(5,COUNTA('Recruitment source'!$A:$A) + 1)</f>
        <v>12</v>
      </c>
      <c r="AG19" s="6" t="str">
        <f ca="1">VLOOKUP($AF19,'Recruitment source'!$A:$B,2,FALSE)</f>
        <v xml:space="preserve"> recommendation of employee</v>
      </c>
      <c r="AH19" s="8"/>
      <c r="AI19" s="1">
        <f t="shared" ca="1" si="0"/>
        <v>12500</v>
      </c>
      <c r="AJ1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15, 1, 'Cristóvão Freitas Lombardi', 'M', 8, '22/11/1989', 7, 6, 14, NULL, 12500);</v>
      </c>
    </row>
    <row r="20" spans="1:36" ht="14.25" customHeight="1" x14ac:dyDescent="0.2">
      <c r="A20" s="7" cm="1">
        <f t="array" aca="1" ref="A20" ca="1">INDEX(Companies!$A:$A,RANDBETWEEN(5,COUNTA(Companies!$A:$A) + 1),1)</f>
        <v>5</v>
      </c>
      <c r="B20" s="7" t="str">
        <f ca="1">VLOOKUP($A20,Companies!$A:$B,2,FALSE)</f>
        <v>ACME Corporation</v>
      </c>
      <c r="C20" s="5">
        <f t="shared" si="1"/>
        <v>16</v>
      </c>
      <c r="D20" s="5" t="str" cm="1">
        <f t="array" ref="D20">SHA1HASH($C20)</f>
        <v>1574bddb75c78a6fd2251d61e2993b5146201319</v>
      </c>
      <c r="E20" s="6">
        <v>1</v>
      </c>
      <c r="F20" s="7">
        <f ca="1">IF($C20 = 1 + N("Presidente"),
    127,
    IF($C20 = 2 + N("Vice-Presidente"),
        72,
        IF($C20 = 3 + N("Secretária bilíngue"),
            13,
            RANDBETWEEN(5,COUNT(Name!$A:$A) + 1)
        )
    )
)</f>
        <v>139</v>
      </c>
      <c r="G20" s="7" t="str">
        <f ca="1">VLOOKUP($F20,Name!$A:$B,2,FALSE)</f>
        <v>Fernando Mariano</v>
      </c>
      <c r="H20" s="7">
        <f ca="1" xml:space="preserve">
IF($C20 = 1,
    0,
    RANDBETWEEN(5,COUNT('Last name'!$A:$A) + 1)
)</f>
        <v>29</v>
      </c>
      <c r="I20" s="7" t="str">
        <f ca="1" xml:space="preserve">
IF($C20 = 1 + N("Presidente"),
    "de Orléans e Bragança",
    VLOOKUP($H20,'Last name'!$A:$B,2,FALSE) &amp; " " &amp; VLOOKUP(RANDBETWEEN(5,COUNT('Last name'!$A:$A) + 1),'Last name'!$A:$B,2,FALSE)
)</f>
        <v>Bandeira Pimenta</v>
      </c>
      <c r="J20" s="7" t="str">
        <f t="shared" ca="1" si="9"/>
        <v>Fernando Mariano Bandeira Pimenta</v>
      </c>
      <c r="K20" s="7" t="str" cm="1">
        <f t="array" aca="1" ref="K20" ca="1">SHA1HASH($J20)</f>
        <v>fa9fe4650830a664bc86db8419eefa6621e0bfb6</v>
      </c>
      <c r="L20" s="7" cm="1">
        <f t="array" aca="1" ref="L20" ca="1">INDEX(States!$A:$A,N20,1)</f>
        <v>5</v>
      </c>
      <c r="M20" s="7" t="str">
        <f ca="1">VLOOKUP($L20,Countries!$A:$B,2,FALSE)</f>
        <v>Portugal</v>
      </c>
      <c r="N20" s="7" cm="1">
        <f t="array" aca="1" ref="N20" ca="1">INDEX(States!$C:$C,RANDBETWEEN(5,COUNTA(States!$A:$A) + 1),1)</f>
        <v>19</v>
      </c>
      <c r="O20" s="7" t="str">
        <f ca="1">VLOOKUP($N20,States!$C:$D,2,FALSE)</f>
        <v>Beja</v>
      </c>
      <c r="P20" s="7" t="str">
        <f ca="1">VLOOKUP($F20,Name!$A:$C,3,FALSE)</f>
        <v>M</v>
      </c>
      <c r="Q20" s="7" t="str">
        <f ca="1">VLOOKUP($P20,Genders!$B:$C,2,FALSE)</f>
        <v>Male</v>
      </c>
      <c r="R20" s="7" cm="1">
        <f t="array" aca="1" ref="R20" ca="1">INDEX('Marital status'!$A:$A,RANDBETWEEN(5,COUNTA('Marital status'!$A:$A) + 1),1)</f>
        <v>6</v>
      </c>
      <c r="S20" s="7" t="str">
        <f ca="1">VLOOKUP($R20,'Marital status'!$A:$B,2,FALSE)</f>
        <v>MarrieD</v>
      </c>
      <c r="T20" s="7">
        <f t="shared" ca="1" si="2"/>
        <v>5</v>
      </c>
      <c r="U20" s="7" t="str">
        <f ca="1">VLOOKUP($T20,Ethnicities!$A:$B,2,FALSE)</f>
        <v xml:space="preserve"> white</v>
      </c>
      <c r="V20" s="8">
        <f t="shared" ca="1" si="3"/>
        <v>35558</v>
      </c>
      <c r="W20" s="6">
        <f t="shared" ca="1" si="4"/>
        <v>7</v>
      </c>
      <c r="X20" s="8" t="str">
        <f ca="1">VLOOKUP($W20,'Background education'!$A:$B,2,FALSE)</f>
        <v>Undergraduate degree</v>
      </c>
      <c r="Y20" s="7">
        <f ca="1" xml:space="preserve">
  IF(OR($AA20 = 5, $AA20 = 6, $AA20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" s="7" t="str">
        <f ca="1">VLOOKUP($Y20,Departments!$A:$B,2,FALSE)</f>
        <v>Finance</v>
      </c>
      <c r="AA20" s="6">
        <f t="shared" ca="1" si="5"/>
        <v>14</v>
      </c>
      <c r="AB20" s="7" t="str">
        <f ca="1">VLOOKUP($AA20,Roles!$A:$B,2,FALSE)</f>
        <v>Manager</v>
      </c>
      <c r="AC20" s="6" t="str">
        <f t="shared" ca="1" si="6"/>
        <v/>
      </c>
      <c r="AD20" s="7" t="str">
        <f ca="1" xml:space="preserve">
IF($AC20 &lt;&gt; "",
    VLOOKUP($AC20,Levels!$A:$B,2,FALSE),
    ""
)</f>
        <v/>
      </c>
      <c r="AE20" s="8">
        <f t="shared" ca="1" si="7"/>
        <v>36161</v>
      </c>
      <c r="AF20" s="6">
        <f ca="1">RANDBETWEEN(5,COUNTA('Recruitment source'!$A:$A) + 1)</f>
        <v>9</v>
      </c>
      <c r="AG20" s="6" t="str">
        <f ca="1">VLOOKUP($AF20,'Recruitment source'!$A:$B,2,FALSE)</f>
        <v>Empregos Online</v>
      </c>
      <c r="AH20" s="8"/>
      <c r="AI20" s="1">
        <f t="shared" ca="1" si="0"/>
        <v>12500</v>
      </c>
      <c r="AJ20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16, 1, 'Fernando Mariano Bandeira Pimenta', 'M', 5, '08/05/1997', 7, 7, 14, NULL, 12500);</v>
      </c>
    </row>
    <row r="21" spans="1:36" ht="14.25" customHeight="1" x14ac:dyDescent="0.2">
      <c r="A21" s="7" cm="1">
        <f t="array" aca="1" ref="A21" ca="1">INDEX(Companies!$A:$A,RANDBETWEEN(5,COUNTA(Companies!$A:$A) + 1),1)</f>
        <v>5</v>
      </c>
      <c r="B21" s="7" t="str">
        <f ca="1">VLOOKUP($A21,Companies!$A:$B,2,FALSE)</f>
        <v>ACME Corporation</v>
      </c>
      <c r="C21" s="5">
        <f t="shared" si="1"/>
        <v>17</v>
      </c>
      <c r="D21" s="5" t="str" cm="1">
        <f t="array" ref="D21">SHA1HASH($C21)</f>
        <v>0716d9708d321ffb6a00818614779e779925365c</v>
      </c>
      <c r="E21" s="6">
        <v>1</v>
      </c>
      <c r="F21" s="7">
        <f ca="1">IF($C21 = 1 + N("Presidente"),
    127,
    IF($C21 = 2 + N("Vice-Presidente"),
        72,
        IF($C21 = 3 + N("Secretária bilíngue"),
            13,
            RANDBETWEEN(5,COUNT(Name!$A:$A) + 1)
        )
    )
)</f>
        <v>269</v>
      </c>
      <c r="G21" s="7" t="str">
        <f ca="1">VLOOKUP($F21,Name!$A:$B,2,FALSE)</f>
        <v>Maria Júlia</v>
      </c>
      <c r="H21" s="7">
        <f ca="1" xml:space="preserve">
IF($C21 = 1,
    0,
    RANDBETWEEN(5,COUNT('Last name'!$A:$A) + 1)
)</f>
        <v>87</v>
      </c>
      <c r="I21" s="7" t="str">
        <f ca="1" xml:space="preserve">
IF($C21 = 1 + N("Presidente"),
    "de Orléans e Bragança",
    VLOOKUP($H21,'Last name'!$A:$B,2,FALSE) &amp; " " &amp; VLOOKUP(RANDBETWEEN(5,COUNT('Last name'!$A:$A) + 1),'Last name'!$A:$B,2,FALSE)
)</f>
        <v>Ferrari Barboza</v>
      </c>
      <c r="J21" s="7" t="str">
        <f t="shared" ca="1" si="9"/>
        <v>Maria Júlia Ferrari Barboza</v>
      </c>
      <c r="K21" s="7" t="str" cm="1">
        <f t="array" aca="1" ref="K21" ca="1">SHA1HASH($J21)</f>
        <v>79b796f2130023d2d791c0c1101013d95a16b77b</v>
      </c>
      <c r="L21" s="7" cm="1">
        <f t="array" aca="1" ref="L21" ca="1">INDEX(States!$A:$A,N21,1)</f>
        <v>5</v>
      </c>
      <c r="M21" s="7" t="str">
        <f ca="1">VLOOKUP($L21,Countries!$A:$B,2,FALSE)</f>
        <v>Portugal</v>
      </c>
      <c r="N21" s="7" cm="1">
        <f t="array" aca="1" ref="N21" ca="1">INDEX(States!$C:$C,RANDBETWEEN(5,COUNTA(States!$A:$A) + 1),1)</f>
        <v>6</v>
      </c>
      <c r="O21" s="7" t="str">
        <f ca="1">VLOOKUP($N21,States!$C:$D,2,FALSE)</f>
        <v>PORTO</v>
      </c>
      <c r="P21" s="7" t="str">
        <f ca="1">VLOOKUP($F21,Name!$A:$C,3,FALSE)</f>
        <v>F</v>
      </c>
      <c r="Q21" s="7" t="str">
        <f ca="1">VLOOKUP($P21,Genders!$B:$C,2,FALSE)</f>
        <v>Female</v>
      </c>
      <c r="R21" s="7" cm="1">
        <f t="array" aca="1" ref="R21" ca="1">INDEX('Marital status'!$A:$A,RANDBETWEEN(5,COUNTA('Marital status'!$A:$A) + 1),1)</f>
        <v>9</v>
      </c>
      <c r="S21" s="7" t="str">
        <f ca="1">VLOOKUP($R21,'Marital status'!$A:$B,2,FALSE)</f>
        <v>DIVORCED</v>
      </c>
      <c r="T21" s="7">
        <f t="shared" ca="1" si="2"/>
        <v>6</v>
      </c>
      <c r="U21" s="7" t="str">
        <f ca="1">VLOOKUP($T21,Ethnicities!$A:$B,2,FALSE)</f>
        <v>Black or African American</v>
      </c>
      <c r="V21" s="8">
        <f t="shared" ca="1" si="3"/>
        <v>31932</v>
      </c>
      <c r="W21" s="6">
        <f t="shared" ca="1" si="4"/>
        <v>7</v>
      </c>
      <c r="X21" s="8" t="str">
        <f ca="1">VLOOKUP($W21,'Background education'!$A:$B,2,FALSE)</f>
        <v>Undergraduate degree</v>
      </c>
      <c r="Y21" s="7">
        <f ca="1" xml:space="preserve">
  IF(OR($AA21 = 5, $AA21 = 6, $AA21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1" s="7" t="str">
        <f ca="1">VLOOKUP($Y21,Departments!$A:$B,2,FALSE)</f>
        <v>Human Resource</v>
      </c>
      <c r="AA21" s="6">
        <f t="shared" ca="1" si="5"/>
        <v>14</v>
      </c>
      <c r="AB21" s="7" t="str">
        <f ca="1">VLOOKUP($AA21,Roles!$A:$B,2,FALSE)</f>
        <v>Manager</v>
      </c>
      <c r="AC21" s="6" t="str">
        <f t="shared" ca="1" si="6"/>
        <v/>
      </c>
      <c r="AD21" s="7" t="str">
        <f ca="1" xml:space="preserve">
IF($AC21 &lt;&gt; "",
    VLOOKUP($AC21,Levels!$A:$B,2,FALSE),
    ""
)</f>
        <v/>
      </c>
      <c r="AE21" s="8">
        <f t="shared" ca="1" si="7"/>
        <v>36161</v>
      </c>
      <c r="AF21" s="6">
        <f ca="1">RANDBETWEEN(5,COUNTA('Recruitment source'!$A:$A) + 1)</f>
        <v>7</v>
      </c>
      <c r="AG21" s="6" t="str">
        <f ca="1">VLOOKUP($AF21,'Recruitment source'!$A:$B,2,FALSE)</f>
        <v>SAPO Emprego</v>
      </c>
      <c r="AH21" s="8"/>
      <c r="AI21" s="1">
        <f t="shared" ca="1" si="0"/>
        <v>12580</v>
      </c>
      <c r="AJ21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17, 1, 'Maria Júlia Ferrari Barboza', 'F', 6, '04/06/1987', 7, 8, 14, NULL, 12580);</v>
      </c>
    </row>
    <row r="22" spans="1:36" ht="14.25" customHeight="1" x14ac:dyDescent="0.2">
      <c r="A22" s="7" cm="1">
        <f t="array" aca="1" ref="A22" ca="1">INDEX(Companies!$A:$A,RANDBETWEEN(5,COUNTA(Companies!$A:$A) + 1),1)</f>
        <v>5</v>
      </c>
      <c r="B22" s="7" t="str">
        <f ca="1">VLOOKUP($A22,Companies!$A:$B,2,FALSE)</f>
        <v>ACME Corporation</v>
      </c>
      <c r="C22" s="5">
        <f t="shared" si="1"/>
        <v>18</v>
      </c>
      <c r="D22" s="5" t="str" cm="1">
        <f t="array" ref="D22">SHA1HASH($C22)</f>
        <v>9e6a55b6b4563e652a23be9d623ca5055c356940</v>
      </c>
      <c r="E22" s="6">
        <v>1</v>
      </c>
      <c r="F22" s="7">
        <f ca="1">IF($C22 = 1 + N("Presidente"),
    127,
    IF($C22 = 2 + N("Vice-Presidente"),
        72,
        IF($C22 = 3 + N("Secretária bilíngue"),
            13,
            RANDBETWEEN(5,COUNT(Name!$A:$A) + 1)
        )
    )
)</f>
        <v>342</v>
      </c>
      <c r="G22" s="7" t="str">
        <f ca="1">VLOOKUP($F22,Name!$A:$B,2,FALSE)</f>
        <v>Théo</v>
      </c>
      <c r="H22" s="7">
        <f ca="1" xml:space="preserve">
IF($C22 = 1,
    0,
    RANDBETWEEN(5,COUNT('Last name'!$A:$A) + 1)
)</f>
        <v>173</v>
      </c>
      <c r="I22" s="7" t="str">
        <f ca="1" xml:space="preserve">
IF($C22 = 1 + N("Presidente"),
    "de Orléans e Bragança",
    VLOOKUP($H22,'Last name'!$A:$B,2,FALSE) &amp; " " &amp; VLOOKUP(RANDBETWEEN(5,COUNT('Last name'!$A:$A) + 1),'Last name'!$A:$B,2,FALSE)
)</f>
        <v>Santacruz Greco</v>
      </c>
      <c r="J22" s="7" t="str">
        <f t="shared" ca="1" si="9"/>
        <v>Théo Santacruz Greco</v>
      </c>
      <c r="K22" s="7" t="str" cm="1">
        <f t="array" aca="1" ref="K22" ca="1">SHA1HASH($J22)</f>
        <v>cb64ea4b4b828b132f324e0d95bd0955585facba</v>
      </c>
      <c r="L22" s="7" cm="1">
        <f t="array" aca="1" ref="L22" ca="1">INDEX(States!$A:$A,N22,1)</f>
        <v>5</v>
      </c>
      <c r="M22" s="7" t="str">
        <f ca="1">VLOOKUP($L22,Countries!$A:$B,2,FALSE)</f>
        <v>Portugal</v>
      </c>
      <c r="N22" s="7" cm="1">
        <f t="array" aca="1" ref="N22" ca="1">INDEX(States!$C:$C,RANDBETWEEN(5,COUNTA(States!$A:$A) + 1),1)</f>
        <v>19</v>
      </c>
      <c r="O22" s="7" t="str">
        <f ca="1">VLOOKUP($N22,States!$C:$D,2,FALSE)</f>
        <v>Beja</v>
      </c>
      <c r="P22" s="7" t="str">
        <f ca="1">VLOOKUP($F22,Name!$A:$C,3,FALSE)</f>
        <v>M</v>
      </c>
      <c r="Q22" s="7" t="str">
        <f ca="1">VLOOKUP($P22,Genders!$B:$C,2,FALSE)</f>
        <v>Male</v>
      </c>
      <c r="R22" s="7" cm="1">
        <f t="array" aca="1" ref="R22" ca="1">INDEX('Marital status'!$A:$A,RANDBETWEEN(5,COUNTA('Marital status'!$A:$A) + 1),1)</f>
        <v>8</v>
      </c>
      <c r="S22" s="7" t="str">
        <f ca="1">VLOOKUP($R22,'Marital status'!$A:$B,2,FALSE)</f>
        <v xml:space="preserve"> Separated </v>
      </c>
      <c r="T22" s="7">
        <f t="shared" ca="1" si="2"/>
        <v>7</v>
      </c>
      <c r="U22" s="7" t="str">
        <f ca="1">VLOOKUP($T22,Ethnicities!$A:$B,2,FALSE)</f>
        <v xml:space="preserve">  Hispanic or LATINO</v>
      </c>
      <c r="V22" s="8">
        <f t="shared" ca="1" si="3"/>
        <v>33198</v>
      </c>
      <c r="W22" s="6">
        <f t="shared" ca="1" si="4"/>
        <v>9</v>
      </c>
      <c r="X22" s="8" t="str">
        <f ca="1">VLOOKUP($W22,'Background education'!$A:$B,2,FALSE)</f>
        <v>Master’s degree</v>
      </c>
      <c r="Y22" s="7">
        <f ca="1" xml:space="preserve">
  IF(OR($AA22 = 5, $AA22 = 6, $AA22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2" s="7" t="str">
        <f ca="1">VLOOKUP($Y22,Departments!$A:$B,2,FALSE)</f>
        <v xml:space="preserve"> Commercial</v>
      </c>
      <c r="AA22" s="6">
        <f t="shared" ca="1" si="5"/>
        <v>14</v>
      </c>
      <c r="AB22" s="7" t="str">
        <f ca="1">VLOOKUP($AA22,Roles!$A:$B,2,FALSE)</f>
        <v>Manager</v>
      </c>
      <c r="AC22" s="6" t="str">
        <f t="shared" ca="1" si="6"/>
        <v/>
      </c>
      <c r="AD22" s="7" t="str">
        <f ca="1" xml:space="preserve">
IF($AC22 &lt;&gt; "",
    VLOOKUP($AC22,Levels!$A:$B,2,FALSE),
    ""
)</f>
        <v/>
      </c>
      <c r="AE22" s="8">
        <f t="shared" ca="1" si="7"/>
        <v>36161</v>
      </c>
      <c r="AF22" s="6">
        <f ca="1">RANDBETWEEN(5,COUNTA('Recruitment source'!$A:$A) + 1)</f>
        <v>8</v>
      </c>
      <c r="AG22" s="6" t="str">
        <f ca="1">VLOOKUP($AF22,'Recruitment source'!$A:$B,2,FALSE)</f>
        <v>Net Empregos</v>
      </c>
      <c r="AH22" s="8"/>
      <c r="AI22" s="1">
        <f t="shared" ca="1" si="0"/>
        <v>13580</v>
      </c>
      <c r="AJ22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18, 1, 'Théo Santacruz Greco', 'M', 7, '21/11/1990', 9, 9, 14, NULL, 13580);</v>
      </c>
    </row>
    <row r="23" spans="1:36" ht="14.25" customHeight="1" x14ac:dyDescent="0.2">
      <c r="A23" s="7" cm="1">
        <f t="array" aca="1" ref="A23" ca="1">INDEX(Companies!$A:$A,RANDBETWEEN(5,COUNTA(Companies!$A:$A) + 1),1)</f>
        <v>5</v>
      </c>
      <c r="B23" s="7" t="str">
        <f ca="1">VLOOKUP($A23,Companies!$A:$B,2,FALSE)</f>
        <v>ACME Corporation</v>
      </c>
      <c r="C23" s="5">
        <f t="shared" si="1"/>
        <v>19</v>
      </c>
      <c r="D23" s="5" t="str" cm="1">
        <f t="array" ref="D23">SHA1HASH($C23)</f>
        <v>b3f0c7f6bb763af1be91d9e74eabfeb199dc1f1f</v>
      </c>
      <c r="E23" s="6">
        <v>1</v>
      </c>
      <c r="F23" s="7">
        <f ca="1">IF($C23 = 1 + N("Presidente"),
    127,
    IF($C23 = 2 + N("Vice-Presidente"),
        72,
        IF($C23 = 3 + N("Secretária bilíngue"),
            13,
            RANDBETWEEN(5,COUNT(Name!$A:$A) + 1)
        )
    )
)</f>
        <v>355</v>
      </c>
      <c r="G23" s="7" t="str">
        <f ca="1">VLOOKUP($F23,Name!$A:$B,2,FALSE)</f>
        <v>Victor Hugo</v>
      </c>
      <c r="H23" s="7">
        <f ca="1" xml:space="preserve">
IF($C23 = 1,
    0,
    RANDBETWEEN(5,COUNT('Last name'!$A:$A) + 1)
)</f>
        <v>51</v>
      </c>
      <c r="I23" s="7" t="str">
        <f ca="1" xml:space="preserve">
IF($C23 = 1 + N("Presidente"),
    "de Orléans e Bragança",
    VLOOKUP($H23,'Last name'!$A:$B,2,FALSE) &amp; " " &amp; VLOOKUP(RANDBETWEEN(5,COUNT('Last name'!$A:$A) + 1),'Last name'!$A:$B,2,FALSE)
)</f>
        <v>Café Botelho</v>
      </c>
      <c r="J23" s="7" t="str">
        <f t="shared" ca="1" si="9"/>
        <v>Victor Hugo Café Botelho</v>
      </c>
      <c r="K23" s="7" t="str" cm="1">
        <f t="array" aca="1" ref="K23" ca="1">SHA1HASH($J23)</f>
        <v>add1e55dffca5e00e51ed7b799ed5c028da7fc19</v>
      </c>
      <c r="L23" s="7" cm="1">
        <f t="array" aca="1" ref="L23" ca="1">INDEX(States!$A:$A,N23,1)</f>
        <v>5</v>
      </c>
      <c r="M23" s="7" t="str">
        <f ca="1">VLOOKUP($L23,Countries!$A:$B,2,FALSE)</f>
        <v>Portugal</v>
      </c>
      <c r="N23" s="7" cm="1">
        <f t="array" aca="1" ref="N23" ca="1">INDEX(States!$C:$C,RANDBETWEEN(5,COUNTA(States!$A:$A) + 1),1)</f>
        <v>16</v>
      </c>
      <c r="O23" s="7" t="str">
        <f ca="1">VLOOKUP($N23,States!$C:$D,2,FALSE)</f>
        <v>Azores</v>
      </c>
      <c r="P23" s="7" t="str">
        <f ca="1">VLOOKUP($F23,Name!$A:$C,3,FALSE)</f>
        <v>M</v>
      </c>
      <c r="Q23" s="7" t="str">
        <f ca="1">VLOOKUP($P23,Genders!$B:$C,2,FALSE)</f>
        <v>Male</v>
      </c>
      <c r="R23" s="7" cm="1">
        <f t="array" aca="1" ref="R23" ca="1">INDEX('Marital status'!$A:$A,RANDBETWEEN(5,COUNTA('Marital status'!$A:$A) + 1),1)</f>
        <v>7</v>
      </c>
      <c r="S23" s="7" t="str">
        <f ca="1">VLOOKUP($R23,'Marital status'!$A:$B,2,FALSE)</f>
        <v xml:space="preserve">Widowed </v>
      </c>
      <c r="T23" s="7">
        <f t="shared" ca="1" si="2"/>
        <v>5</v>
      </c>
      <c r="U23" s="7" t="str">
        <f ca="1">VLOOKUP($T23,Ethnicities!$A:$B,2,FALSE)</f>
        <v xml:space="preserve"> white</v>
      </c>
      <c r="V23" s="8">
        <f t="shared" ca="1" si="3"/>
        <v>35542</v>
      </c>
      <c r="W23" s="6">
        <f t="shared" ca="1" si="4"/>
        <v>9</v>
      </c>
      <c r="X23" s="8" t="str">
        <f ca="1">VLOOKUP($W23,'Background education'!$A:$B,2,FALSE)</f>
        <v>Master’s degree</v>
      </c>
      <c r="Y23" s="7">
        <f ca="1" xml:space="preserve">
  IF(OR($AA23 = 5, $AA23 = 6, $AA23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3" s="7" t="str">
        <f ca="1">VLOOKUP($Y23,Departments!$A:$B,2,FALSE)</f>
        <v>Operations</v>
      </c>
      <c r="AA23" s="6">
        <f t="shared" ca="1" si="5"/>
        <v>14</v>
      </c>
      <c r="AB23" s="7" t="str">
        <f ca="1">VLOOKUP($AA23,Roles!$A:$B,2,FALSE)</f>
        <v>Manager</v>
      </c>
      <c r="AC23" s="6" t="str">
        <f t="shared" ca="1" si="6"/>
        <v/>
      </c>
      <c r="AD23" s="7" t="str">
        <f ca="1" xml:space="preserve">
IF($AC23 &lt;&gt; "",
    VLOOKUP($AC23,Levels!$A:$B,2,FALSE),
    ""
)</f>
        <v/>
      </c>
      <c r="AE23" s="8">
        <f t="shared" ca="1" si="7"/>
        <v>36161</v>
      </c>
      <c r="AF23" s="6">
        <f ca="1">RANDBETWEEN(5,COUNTA('Recruitment source'!$A:$A) + 1)</f>
        <v>8</v>
      </c>
      <c r="AG23" s="6" t="str">
        <f ca="1">VLOOKUP($AF23,'Recruitment source'!$A:$B,2,FALSE)</f>
        <v>Net Empregos</v>
      </c>
      <c r="AH23" s="8"/>
      <c r="AI23" s="1">
        <f t="shared" ca="1" si="0"/>
        <v>13500</v>
      </c>
      <c r="AJ23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19, 1, 'Victor Hugo Café Botelho', 'M', 5, '22/04/1997', 9, 10, 14, NULL, 13500);</v>
      </c>
    </row>
    <row r="24" spans="1:36" ht="14.25" customHeight="1" x14ac:dyDescent="0.2">
      <c r="A24" s="7" cm="1">
        <f t="array" aca="1" ref="A24" ca="1">INDEX(Companies!$A:$A,RANDBETWEEN(5,COUNTA(Companies!$A:$A) + 1),1)</f>
        <v>5</v>
      </c>
      <c r="B24" s="7" t="str">
        <f ca="1">VLOOKUP($A24,Companies!$A:$B,2,FALSE)</f>
        <v>ACME Corporation</v>
      </c>
      <c r="C24" s="5">
        <f t="shared" si="1"/>
        <v>20</v>
      </c>
      <c r="D24" s="5" t="str" cm="1">
        <f t="array" ref="D24">SHA1HASH($C24)</f>
        <v>91032ad7bbcb6cf72875e8e8207dcfba80173f7c</v>
      </c>
      <c r="E24" s="6">
        <v>1</v>
      </c>
      <c r="F24" s="7">
        <f ca="1">IF($C24 = 1 + N("Presidente"),
    127,
    IF($C24 = 2 + N("Vice-Presidente"),
        72,
        IF($C24 = 3 + N("Secretária bilíngue"),
            13,
            RANDBETWEEN(5,COUNT(Name!$A:$A) + 1)
        )
    )
)</f>
        <v>202</v>
      </c>
      <c r="G24" s="7" t="str">
        <f ca="1">VLOOKUP($F24,Name!$A:$B,2,FALSE)</f>
        <v>Júlia Clara</v>
      </c>
      <c r="H24" s="7">
        <f ca="1" xml:space="preserve">
IF($C24 = 1,
    0,
    RANDBETWEEN(5,COUNT('Last name'!$A:$A) + 1)
)</f>
        <v>101</v>
      </c>
      <c r="I24" s="7" t="str">
        <f ca="1" xml:space="preserve">
IF($C24 = 1 + N("Presidente"),
    "de Orléans e Bragança",
    VLOOKUP($H24,'Last name'!$A:$B,2,FALSE) &amp; " " &amp; VLOOKUP(RANDBETWEEN(5,COUNT('Last name'!$A:$A) + 1),'Last name'!$A:$B,2,FALSE)
)</f>
        <v>Gouveia Moura</v>
      </c>
      <c r="J24" s="7" t="str">
        <f t="shared" ca="1" si="9"/>
        <v>Júlia Clara Gouveia Moura</v>
      </c>
      <c r="K24" s="7" t="str" cm="1">
        <f t="array" aca="1" ref="K24" ca="1">SHA1HASH($J24)</f>
        <v>d051da5e615953cf47551407e7025017f08d6e08</v>
      </c>
      <c r="L24" s="7" cm="1">
        <f t="array" aca="1" ref="L24" ca="1">INDEX(States!$A:$A,N24,1)</f>
        <v>5</v>
      </c>
      <c r="M24" s="7" t="str">
        <f ca="1">VLOOKUP($L24,Countries!$A:$B,2,FALSE)</f>
        <v>Portugal</v>
      </c>
      <c r="N24" s="7" cm="1">
        <f t="array" aca="1" ref="N24" ca="1">INDEX(States!$C:$C,RANDBETWEEN(5,COUNTA(States!$A:$A) + 1),1)</f>
        <v>23</v>
      </c>
      <c r="O24" s="7" t="str">
        <f ca="1">VLOOKUP($N24,States!$C:$D,2,FALSE)</f>
        <v>Viana do Castelo</v>
      </c>
      <c r="P24" s="7" t="str">
        <f ca="1">VLOOKUP($F24,Name!$A:$C,3,FALSE)</f>
        <v>F</v>
      </c>
      <c r="Q24" s="7" t="str">
        <f ca="1">VLOOKUP($P24,Genders!$B:$C,2,FALSE)</f>
        <v>Female</v>
      </c>
      <c r="R24" s="7" cm="1">
        <f t="array" aca="1" ref="R24" ca="1">INDEX('Marital status'!$A:$A,RANDBETWEEN(5,COUNTA('Marital status'!$A:$A) + 1),1)</f>
        <v>6</v>
      </c>
      <c r="S24" s="7" t="str">
        <f ca="1">VLOOKUP($R24,'Marital status'!$A:$B,2,FALSE)</f>
        <v>MarrieD</v>
      </c>
      <c r="T24" s="7">
        <f t="shared" ca="1" si="2"/>
        <v>5</v>
      </c>
      <c r="U24" s="7" t="str">
        <f ca="1">VLOOKUP($T24,Ethnicities!$A:$B,2,FALSE)</f>
        <v xml:space="preserve"> white</v>
      </c>
      <c r="V24" s="8">
        <f t="shared" ca="1" si="3"/>
        <v>34585</v>
      </c>
      <c r="W24" s="6">
        <f t="shared" ca="1" si="4"/>
        <v>7</v>
      </c>
      <c r="X24" s="8" t="str">
        <f ca="1">VLOOKUP($W24,'Background education'!$A:$B,2,FALSE)</f>
        <v>Undergraduate degree</v>
      </c>
      <c r="Y24" s="7">
        <f ca="1" xml:space="preserve">
  IF(OR($AA24 = 5, $AA24 = 6, $AA24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4" s="7" t="str">
        <f ca="1">VLOOKUP($Y24,Departments!$A:$B,2,FALSE)</f>
        <v>Communication &amp; Marketing</v>
      </c>
      <c r="AA24" s="6">
        <f t="shared" ca="1" si="5"/>
        <v>14</v>
      </c>
      <c r="AB24" s="7" t="str">
        <f ca="1">VLOOKUP($AA24,Roles!$A:$B,2,FALSE)</f>
        <v>Manager</v>
      </c>
      <c r="AC24" s="6" t="str">
        <f t="shared" ca="1" si="6"/>
        <v/>
      </c>
      <c r="AD24" s="7" t="str">
        <f ca="1" xml:space="preserve">
IF($AC24 &lt;&gt; "",
    VLOOKUP($AC24,Levels!$A:$B,2,FALSE),
    ""
)</f>
        <v/>
      </c>
      <c r="AE24" s="8">
        <f t="shared" ca="1" si="7"/>
        <v>36161</v>
      </c>
      <c r="AF24" s="6">
        <f ca="1">RANDBETWEEN(5,COUNTA('Recruitment source'!$A:$A) + 1)</f>
        <v>14</v>
      </c>
      <c r="AG24" s="6" t="str">
        <f ca="1">VLOOKUP($AF24,'Recruitment source'!$A:$B,2,FALSE)</f>
        <v>LinkedIn</v>
      </c>
      <c r="AH24" s="8"/>
      <c r="AI24" s="1">
        <f t="shared" ca="1" si="0"/>
        <v>12580</v>
      </c>
      <c r="AJ24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20, 1, 'Júlia Clara Gouveia Moura', 'F', 5, '08/09/1994', 7, 11, 14, NULL, 12580);</v>
      </c>
    </row>
    <row r="25" spans="1:36" ht="14.25" customHeight="1" x14ac:dyDescent="0.2">
      <c r="A25" s="7" cm="1">
        <f t="array" aca="1" ref="A25" ca="1">INDEX(Companies!$A:$A,RANDBETWEEN(5,COUNTA(Companies!$A:$A) + 1),1)</f>
        <v>5</v>
      </c>
      <c r="B25" s="7" t="str">
        <f ca="1">VLOOKUP($A25,Companies!$A:$B,2,FALSE)</f>
        <v>ACME Corporation</v>
      </c>
      <c r="C25" s="5">
        <f t="shared" si="1"/>
        <v>21</v>
      </c>
      <c r="D25" s="5" t="str" cm="1">
        <f t="array" ref="D25">SHA1HASH($C25)</f>
        <v>472b07b9fcf2c2451e8781e944bf5f77cd8457c8</v>
      </c>
      <c r="E25" s="6">
        <v>1</v>
      </c>
      <c r="F25" s="7">
        <f ca="1">IF($C25 = 1 + N("Presidente"),
    127,
    IF($C25 = 2 + N("Vice-Presidente"),
        72,
        IF($C25 = 3 + N("Secretária bilíngue"),
            13,
            RANDBETWEEN(5,COUNT(Name!$A:$A) + 1)
        )
    )
)</f>
        <v>211</v>
      </c>
      <c r="G25" s="7" t="str">
        <f ca="1">VLOOKUP($F25,Name!$A:$B,2,FALSE)</f>
        <v>Kauê</v>
      </c>
      <c r="H25" s="7">
        <f ca="1" xml:space="preserve">
IF($C25 = 1,
    0,
    RANDBETWEEN(5,COUNT('Last name'!$A:$A) + 1)
)</f>
        <v>103</v>
      </c>
      <c r="I25" s="7" t="str">
        <f ca="1" xml:space="preserve">
IF($C25 = 1 + N("Presidente"),
    "de Orléans e Bragança",
    VLOOKUP($H25,'Last name'!$A:$B,2,FALSE) &amp; " " &amp; VLOOKUP(RANDBETWEEN(5,COUNT('Last name'!$A:$A) + 1),'Last name'!$A:$B,2,FALSE)
)</f>
        <v>Holanda Figo</v>
      </c>
      <c r="J25" s="7" t="str">
        <f t="shared" ca="1" si="9"/>
        <v>Kauê Holanda Figo</v>
      </c>
      <c r="K25" s="7" t="str" cm="1">
        <f t="array" aca="1" ref="K25" ca="1">SHA1HASH($J25)</f>
        <v>f49db9367419b5422db2b12c7343ffad45f85669</v>
      </c>
      <c r="L25" s="7" cm="1">
        <f t="array" aca="1" ref="L25" ca="1">INDEX(States!$A:$A,N25,1)</f>
        <v>5</v>
      </c>
      <c r="M25" s="7" t="str">
        <f ca="1">VLOOKUP($L25,Countries!$A:$B,2,FALSE)</f>
        <v>Portugal</v>
      </c>
      <c r="N25" s="7" cm="1">
        <f t="array" aca="1" ref="N25" ca="1">INDEX(States!$C:$C,RANDBETWEEN(5,COUNTA(States!$A:$A) + 1),1)</f>
        <v>7</v>
      </c>
      <c r="O25" s="7" t="str">
        <f ca="1">VLOOKUP($N25,States!$C:$D,2,FALSE)</f>
        <v xml:space="preserve"> Setúbal </v>
      </c>
      <c r="P25" s="7" t="str">
        <f ca="1">VLOOKUP($F25,Name!$A:$C,3,FALSE)</f>
        <v>M</v>
      </c>
      <c r="Q25" s="7" t="str">
        <f ca="1">VLOOKUP($P25,Genders!$B:$C,2,FALSE)</f>
        <v>Male</v>
      </c>
      <c r="R25" s="7" cm="1">
        <f t="array" aca="1" ref="R25" ca="1">INDEX('Marital status'!$A:$A,RANDBETWEEN(5,COUNTA('Marital status'!$A:$A) + 1),1)</f>
        <v>9</v>
      </c>
      <c r="S25" s="7" t="str">
        <f ca="1">VLOOKUP($R25,'Marital status'!$A:$B,2,FALSE)</f>
        <v>DIVORCED</v>
      </c>
      <c r="T25" s="7">
        <f t="shared" ca="1" si="2"/>
        <v>5</v>
      </c>
      <c r="U25" s="7" t="str">
        <f ca="1">VLOOKUP($T25,Ethnicities!$A:$B,2,FALSE)</f>
        <v xml:space="preserve"> white</v>
      </c>
      <c r="V25" s="8">
        <f t="shared" ca="1" si="3"/>
        <v>32623</v>
      </c>
      <c r="W25" s="6">
        <f t="shared" ca="1" si="4"/>
        <v>8</v>
      </c>
      <c r="X25" s="8" t="str">
        <f ca="1">VLOOKUP($W25,'Background education'!$A:$B,2,FALSE)</f>
        <v>Graduate school</v>
      </c>
      <c r="Y25" s="7">
        <f ca="1" xml:space="preserve">
  IF(OR($AA25 = 5, $AA25 = 6, $AA25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5" s="7" t="str">
        <f ca="1">VLOOKUP($Y25,Departments!$A:$B,2,FALSE)</f>
        <v>Controlling</v>
      </c>
      <c r="AA25" s="6">
        <f t="shared" ca="1" si="5"/>
        <v>14</v>
      </c>
      <c r="AB25" s="7" t="str">
        <f ca="1">VLOOKUP($AA25,Roles!$A:$B,2,FALSE)</f>
        <v>Manager</v>
      </c>
      <c r="AC25" s="6" t="str">
        <f t="shared" ca="1" si="6"/>
        <v/>
      </c>
      <c r="AD25" s="7" t="str">
        <f ca="1" xml:space="preserve">
IF($AC25 &lt;&gt; "",
    VLOOKUP($AC25,Levels!$A:$B,2,FALSE),
    ""
)</f>
        <v/>
      </c>
      <c r="AE25" s="8">
        <f t="shared" ca="1" si="7"/>
        <v>36161</v>
      </c>
      <c r="AF25" s="6">
        <f ca="1">RANDBETWEEN(5,COUNTA('Recruitment source'!$A:$A) + 1)</f>
        <v>14</v>
      </c>
      <c r="AG25" s="6" t="str">
        <f ca="1">VLOOKUP($AF25,'Recruitment source'!$A:$B,2,FALSE)</f>
        <v>LinkedIn</v>
      </c>
      <c r="AH25" s="8"/>
      <c r="AI25" s="1">
        <f t="shared" ca="1" si="0"/>
        <v>13000</v>
      </c>
      <c r="AJ25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21, 1, 'Kauê Holanda Figo', 'M', 5, '25/04/1989', 8, 12, 14, NULL, 13000);</v>
      </c>
    </row>
    <row r="26" spans="1:36" ht="14.25" customHeight="1" x14ac:dyDescent="0.2">
      <c r="A26" s="7" cm="1">
        <f t="array" aca="1" ref="A26" ca="1">INDEX(Companies!$A:$A,RANDBETWEEN(5,COUNTA(Companies!$A:$A) + 1),1)</f>
        <v>5</v>
      </c>
      <c r="B26" s="7" t="str">
        <f ca="1">VLOOKUP($A26,Companies!$A:$B,2,FALSE)</f>
        <v>ACME Corporation</v>
      </c>
      <c r="C26" s="5">
        <f t="shared" si="1"/>
        <v>22</v>
      </c>
      <c r="D26" s="5" t="str" cm="1">
        <f t="array" ref="D26">SHA1HASH($C26)</f>
        <v>12c6fc06c99a462375eeb3f43dfd832b08ca9e17</v>
      </c>
      <c r="E26" s="6">
        <v>1</v>
      </c>
      <c r="F26" s="7">
        <f ca="1">IF($C26 = 1 + N("Presidente"),
    127,
    IF($C26 = 2 + N("Vice-Presidente"),
        72,
        IF($C26 = 3 + N("Secretária bilíngue"),
            13,
            RANDBETWEEN(5,COUNT(Name!$A:$A) + 1)
        )
    )
)</f>
        <v>273</v>
      </c>
      <c r="G26" s="7" t="str">
        <f ca="1">VLOOKUP($F26,Name!$A:$B,2,FALSE)</f>
        <v>Maria Sophia</v>
      </c>
      <c r="H26" s="7">
        <f ca="1" xml:space="preserve">
IF($C26 = 1,
    0,
    RANDBETWEEN(5,COUNT('Last name'!$A:$A) + 1)
)</f>
        <v>111</v>
      </c>
      <c r="I26" s="7" t="str">
        <f ca="1" xml:space="preserve">
IF($C26 = 1 + N("Presidente"),
    "de Orléans e Bragança",
    VLOOKUP($H26,'Last name'!$A:$B,2,FALSE) &amp; " " &amp; VLOOKUP(RANDBETWEEN(5,COUNT('Last name'!$A:$A) + 1),'Last name'!$A:$B,2,FALSE)
)</f>
        <v>Longo Reis</v>
      </c>
      <c r="J26" s="7" t="str">
        <f t="shared" ca="1" si="9"/>
        <v>Maria Sophia Longo Reis</v>
      </c>
      <c r="K26" s="7" t="str" cm="1">
        <f t="array" aca="1" ref="K26" ca="1">SHA1HASH($J26)</f>
        <v>d95888c6fbaacacdc20877e05787f351cf231d85</v>
      </c>
      <c r="L26" s="7" cm="1">
        <f t="array" aca="1" ref="L26" ca="1">INDEX(States!$A:$A,N26,1)</f>
        <v>5</v>
      </c>
      <c r="M26" s="7" t="str">
        <f ca="1">VLOOKUP($L26,Countries!$A:$B,2,FALSE)</f>
        <v>Portugal</v>
      </c>
      <c r="N26" s="7" cm="1">
        <f t="array" aca="1" ref="N26" ca="1">INDEX(States!$C:$C,RANDBETWEEN(5,COUNTA(States!$A:$A) + 1),1)</f>
        <v>23</v>
      </c>
      <c r="O26" s="7" t="str">
        <f ca="1">VLOOKUP($N26,States!$C:$D,2,FALSE)</f>
        <v>Viana do Castelo</v>
      </c>
      <c r="P26" s="7" t="str">
        <f ca="1">VLOOKUP($F26,Name!$A:$C,3,FALSE)</f>
        <v>F</v>
      </c>
      <c r="Q26" s="7" t="str">
        <f ca="1">VLOOKUP($P26,Genders!$B:$C,2,FALSE)</f>
        <v>Female</v>
      </c>
      <c r="R26" s="7" cm="1">
        <f t="array" aca="1" ref="R26" ca="1">INDEX('Marital status'!$A:$A,RANDBETWEEN(5,COUNTA('Marital status'!$A:$A) + 1),1)</f>
        <v>7</v>
      </c>
      <c r="S26" s="7" t="str">
        <f ca="1">VLOOKUP($R26,'Marital status'!$A:$B,2,FALSE)</f>
        <v xml:space="preserve">Widowed </v>
      </c>
      <c r="T26" s="7">
        <f t="shared" ca="1" si="2"/>
        <v>5</v>
      </c>
      <c r="U26" s="7" t="str">
        <f ca="1">VLOOKUP($T26,Ethnicities!$A:$B,2,FALSE)</f>
        <v xml:space="preserve"> white</v>
      </c>
      <c r="V26" s="8">
        <f t="shared" ca="1" si="3"/>
        <v>31717</v>
      </c>
      <c r="W26" s="6">
        <f t="shared" ca="1" si="4"/>
        <v>9</v>
      </c>
      <c r="X26" s="8" t="str">
        <f ca="1">VLOOKUP($W26,'Background education'!$A:$B,2,FALSE)</f>
        <v>Master’s degree</v>
      </c>
      <c r="Y26" s="7">
        <f ca="1" xml:space="preserve">
  IF(OR($AA26 = 5, $AA26 = 6, $AA26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6" s="7" t="str">
        <f ca="1">VLOOKUP($Y26,Departments!$A:$B,2,FALSE)</f>
        <v>Audit</v>
      </c>
      <c r="AA26" s="6">
        <f t="shared" ca="1" si="5"/>
        <v>14</v>
      </c>
      <c r="AB26" s="7" t="str">
        <f ca="1">VLOOKUP($AA26,Roles!$A:$B,2,FALSE)</f>
        <v>Manager</v>
      </c>
      <c r="AC26" s="6" t="str">
        <f t="shared" ca="1" si="6"/>
        <v/>
      </c>
      <c r="AD26" s="7" t="str">
        <f ca="1" xml:space="preserve">
IF($AC26 &lt;&gt; "",
    VLOOKUP($AC26,Levels!$A:$B,2,FALSE),
    ""
)</f>
        <v/>
      </c>
      <c r="AE26" s="8">
        <f t="shared" ca="1" si="7"/>
        <v>36161</v>
      </c>
      <c r="AF26" s="6">
        <f ca="1">RANDBETWEEN(5,COUNTA('Recruitment source'!$A:$A) + 1)</f>
        <v>6</v>
      </c>
      <c r="AG26" s="6" t="str">
        <f ca="1">VLOOKUP($AF26,'Recruitment source'!$A:$B,2,FALSE)</f>
        <v>Learn4Good</v>
      </c>
      <c r="AH26" s="8"/>
      <c r="AI26" s="1">
        <f t="shared" ca="1" si="0"/>
        <v>13500</v>
      </c>
      <c r="AJ26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22, 1, 'Maria Sophia Longo Reis', 'F', 5, '01/11/1986', 9, 13, 14, NULL, 13500);</v>
      </c>
    </row>
    <row r="27" spans="1:36" ht="14.25" customHeight="1" x14ac:dyDescent="0.2">
      <c r="A27" s="7" cm="1">
        <f t="array" aca="1" ref="A27" ca="1">INDEX(Companies!$A:$A,RANDBETWEEN(5,COUNTA(Companies!$A:$A) + 1),1)</f>
        <v>5</v>
      </c>
      <c r="B27" s="7" t="str">
        <f ca="1">VLOOKUP($A27,Companies!$A:$B,2,FALSE)</f>
        <v>ACME Corporation</v>
      </c>
      <c r="C27" s="5">
        <f t="shared" si="1"/>
        <v>23</v>
      </c>
      <c r="D27" s="5" t="str" cm="1">
        <f t="array" ref="D27">SHA1HASH($C27)</f>
        <v>d435a6cdd786300dff204ee7c2ef942d3e9034e2</v>
      </c>
      <c r="E27" s="6">
        <v>1</v>
      </c>
      <c r="F27" s="7">
        <f ca="1">IF($C27 = 1 + N("Presidente"),
    127,
    IF($C27 = 2 + N("Vice-Presidente"),
        72,
        IF($C27 = 3 + N("Secretária bilíngue"),
            13,
            RANDBETWEEN(5,COUNT(Name!$A:$A) + 1)
        )
    )
)</f>
        <v>67</v>
      </c>
      <c r="G27" s="7" t="str">
        <f ca="1">VLOOKUP($F27,Name!$A:$B,2,FALSE)</f>
        <v>Beatriz</v>
      </c>
      <c r="H27" s="7">
        <f ca="1" xml:space="preserve">
IF($C27 = 1,
    0,
    RANDBETWEEN(5,COUNT('Last name'!$A:$A) + 1)
)</f>
        <v>187</v>
      </c>
      <c r="I27" s="7" t="str">
        <f ca="1" xml:space="preserve">
IF($C27 = 1 + N("Presidente"),
    "de Orléans e Bragança",
    VLOOKUP($H27,'Last name'!$A:$B,2,FALSE) &amp; " " &amp; VLOOKUP(RANDBETWEEN(5,COUNT('Last name'!$A:$A) + 1),'Last name'!$A:$B,2,FALSE)
)</f>
        <v>Tavares Bactista</v>
      </c>
      <c r="J27" s="7" t="str">
        <f t="shared" ca="1" si="9"/>
        <v>Beatriz Tavares Bactista</v>
      </c>
      <c r="K27" s="7" t="str" cm="1">
        <f t="array" aca="1" ref="K27" ca="1">SHA1HASH($J27)</f>
        <v>cbf57e3819c6ca1c5082c8d4169b53ea70bce05e</v>
      </c>
      <c r="L27" s="7" cm="1">
        <f t="array" aca="1" ref="L27" ca="1">INDEX(States!$A:$A,N27,1)</f>
        <v>5</v>
      </c>
      <c r="M27" s="7" t="str">
        <f ca="1">VLOOKUP($L27,Countries!$A:$B,2,FALSE)</f>
        <v>Portugal</v>
      </c>
      <c r="N27" s="7" cm="1">
        <f t="array" aca="1" ref="N27" ca="1">INDEX(States!$C:$C,RANDBETWEEN(5,COUNTA(States!$A:$A) + 1),1)</f>
        <v>9</v>
      </c>
      <c r="O27" s="7" t="str">
        <f ca="1">VLOOKUP($N27,States!$C:$D,2,FALSE)</f>
        <v>braga</v>
      </c>
      <c r="P27" s="7" t="str">
        <f ca="1">VLOOKUP($F27,Name!$A:$C,3,FALSE)</f>
        <v>F</v>
      </c>
      <c r="Q27" s="7" t="str">
        <f ca="1">VLOOKUP($P27,Genders!$B:$C,2,FALSE)</f>
        <v>Female</v>
      </c>
      <c r="R27" s="7" cm="1">
        <f t="array" aca="1" ref="R27" ca="1">INDEX('Marital status'!$A:$A,RANDBETWEEN(5,COUNTA('Marital status'!$A:$A) + 1),1)</f>
        <v>8</v>
      </c>
      <c r="S27" s="7" t="str">
        <f ca="1">VLOOKUP($R27,'Marital status'!$A:$B,2,FALSE)</f>
        <v xml:space="preserve"> Separated </v>
      </c>
      <c r="T27" s="7">
        <f t="shared" ca="1" si="2"/>
        <v>5</v>
      </c>
      <c r="U27" s="7" t="str">
        <f ca="1">VLOOKUP($T27,Ethnicities!$A:$B,2,FALSE)</f>
        <v xml:space="preserve"> white</v>
      </c>
      <c r="V27" s="8">
        <f t="shared" ca="1" si="3"/>
        <v>32416</v>
      </c>
      <c r="W27" s="6">
        <f t="shared" ca="1" si="4"/>
        <v>9</v>
      </c>
      <c r="X27" s="8" t="str">
        <f ca="1">VLOOKUP($W27,'Background education'!$A:$B,2,FALSE)</f>
        <v>Master’s degree</v>
      </c>
      <c r="Y27" s="7">
        <f ca="1" xml:space="preserve">
  IF(OR($AA27 = 5, $AA27 = 6, $AA27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14</v>
      </c>
      <c r="Z27" s="7" t="str">
        <f ca="1">VLOOKUP($Y27,Departments!$A:$B,2,FALSE)</f>
        <v>Information Technology</v>
      </c>
      <c r="AA27" s="6">
        <f t="shared" ca="1" si="5"/>
        <v>14</v>
      </c>
      <c r="AB27" s="7" t="str">
        <f ca="1">VLOOKUP($AA27,Roles!$A:$B,2,FALSE)</f>
        <v>Manager</v>
      </c>
      <c r="AC27" s="6" t="str">
        <f t="shared" ca="1" si="6"/>
        <v/>
      </c>
      <c r="AD27" s="7" t="str">
        <f ca="1" xml:space="preserve">
IF($AC27 &lt;&gt; "",
    VLOOKUP($AC27,Levels!$A:$B,2,FALSE),
    ""
)</f>
        <v/>
      </c>
      <c r="AE27" s="8">
        <f t="shared" ca="1" si="7"/>
        <v>36161</v>
      </c>
      <c r="AF27" s="6">
        <f ca="1">RANDBETWEEN(5,COUNTA('Recruitment source'!$A:$A) + 1)</f>
        <v>15</v>
      </c>
      <c r="AG27" s="6" t="str">
        <f ca="1">VLOOKUP($AF27,'Recruitment source'!$A:$B,2,FALSE)</f>
        <v>Website</v>
      </c>
      <c r="AH27" s="8"/>
      <c r="AI27" s="1">
        <f t="shared" ca="1" si="0"/>
        <v>13620</v>
      </c>
      <c r="AJ2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23, 1, 'Beatriz Tavares Bactista', 'F', 5, '30/09/1988', 9, 14, 14, NULL, 13620);</v>
      </c>
    </row>
    <row r="28" spans="1:36" ht="14.25" customHeight="1" x14ac:dyDescent="0.2">
      <c r="A28" s="7" cm="1">
        <f t="array" aca="1" ref="A28" ca="1">INDEX(Companies!$A:$A,RANDBETWEEN(5,COUNTA(Companies!$A:$A) + 1),1)</f>
        <v>5</v>
      </c>
      <c r="B28" s="7" t="str">
        <f ca="1">VLOOKUP($A28,Companies!$A:$B,2,FALSE)</f>
        <v>ACME Corporation</v>
      </c>
      <c r="C28" s="5">
        <f t="shared" si="1"/>
        <v>24</v>
      </c>
      <c r="D28" s="5" t="str" cm="1">
        <f t="array" ref="D28">SHA1HASH($C28)</f>
        <v>4d134bc072212ace2df385dae143139da74ec0ef</v>
      </c>
      <c r="E28" s="6">
        <v>1</v>
      </c>
      <c r="F28" s="7">
        <f ca="1">IF($C28 = 1 + N("Presidente"),
    127,
    IF($C28 = 2 + N("Vice-Presidente"),
        72,
        IF($C28 = 3 + N("Secretária bilíngue"),
            13,
            RANDBETWEEN(5,COUNT(Name!$A:$A) + 1)
        )
    )
)</f>
        <v>272</v>
      </c>
      <c r="G28" s="7" t="str">
        <f ca="1">VLOOKUP($F28,Name!$A:$B,2,FALSE)</f>
        <v>Maria Madalena</v>
      </c>
      <c r="H28" s="7">
        <f ca="1" xml:space="preserve">
IF($C28 = 1,
    0,
    RANDBETWEEN(5,COUNT('Last name'!$A:$A) + 1)
)</f>
        <v>97</v>
      </c>
      <c r="I28" s="7" t="str">
        <f ca="1" xml:space="preserve">
IF($C28 = 1 + N("Presidente"),
    "de Orléans e Bragança",
    VLOOKUP($H28,'Last name'!$A:$B,2,FALSE) &amp; " " &amp; VLOOKUP(RANDBETWEEN(5,COUNT('Last name'!$A:$A) + 1),'Last name'!$A:$B,2,FALSE)
)</f>
        <v>Garcia Bragança</v>
      </c>
      <c r="J28" s="7" t="str">
        <f t="shared" ca="1" si="9"/>
        <v>Maria Madalena Garcia Bragança</v>
      </c>
      <c r="K28" s="7" t="str" cm="1">
        <f t="array" aca="1" ref="K28" ca="1">SHA1HASH($J28)</f>
        <v>7addc942edbb9d4adf8b287271623efe48eb15a6</v>
      </c>
      <c r="L28" s="7" cm="1">
        <f t="array" aca="1" ref="L28" ca="1">INDEX(States!$A:$A,N28,1)</f>
        <v>5</v>
      </c>
      <c r="M28" s="7" t="str">
        <f ca="1">VLOOKUP($L28,Countries!$A:$B,2,FALSE)</f>
        <v>Portugal</v>
      </c>
      <c r="N28" s="7" cm="1">
        <f t="array" aca="1" ref="N28" ca="1">INDEX(States!$C:$C,RANDBETWEEN(5,COUNTA(States!$A:$A) + 1),1)</f>
        <v>13</v>
      </c>
      <c r="O28" s="7" t="str">
        <f ca="1">VLOOKUP($N28,States!$C:$D,2,FALSE)</f>
        <v>Coimbra</v>
      </c>
      <c r="P28" s="7" t="str">
        <f ca="1">VLOOKUP($F28,Name!$A:$C,3,FALSE)</f>
        <v>F</v>
      </c>
      <c r="Q28" s="7" t="str">
        <f ca="1">VLOOKUP($P28,Genders!$B:$C,2,FALSE)</f>
        <v>Female</v>
      </c>
      <c r="R28" s="7" cm="1">
        <f t="array" aca="1" ref="R28" ca="1">INDEX('Marital status'!$A:$A,RANDBETWEEN(5,COUNTA('Marital status'!$A:$A) + 1),1)</f>
        <v>8</v>
      </c>
      <c r="S28" s="7" t="str">
        <f ca="1">VLOOKUP($R28,'Marital status'!$A:$B,2,FALSE)</f>
        <v xml:space="preserve"> Separated </v>
      </c>
      <c r="T28" s="7">
        <f t="shared" ca="1" si="2"/>
        <v>6</v>
      </c>
      <c r="U28" s="7" t="str">
        <f ca="1">VLOOKUP($T28,Ethnicities!$A:$B,2,FALSE)</f>
        <v>Black or African American</v>
      </c>
      <c r="V28" s="8">
        <f t="shared" ca="1" si="3"/>
        <v>32518</v>
      </c>
      <c r="W28" s="6">
        <f t="shared" ca="1" si="4"/>
        <v>9</v>
      </c>
      <c r="X28" s="8" t="str">
        <f ca="1">VLOOKUP($W28,'Background education'!$A:$B,2,FALSE)</f>
        <v>Master’s degree</v>
      </c>
      <c r="Y28" s="7">
        <f ca="1" xml:space="preserve">
  IF(OR($AA28 = 5, $AA28 = 6, $AA28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15</v>
      </c>
      <c r="Z28" s="7" t="str">
        <f ca="1">VLOOKUP($Y28,Departments!$A:$B,2,FALSE)</f>
        <v>Juridical</v>
      </c>
      <c r="AA28" s="6">
        <f t="shared" ca="1" si="5"/>
        <v>14</v>
      </c>
      <c r="AB28" s="7" t="str">
        <f ca="1">VLOOKUP($AA28,Roles!$A:$B,2,FALSE)</f>
        <v>Manager</v>
      </c>
      <c r="AC28" s="6" t="str">
        <f t="shared" ca="1" si="6"/>
        <v/>
      </c>
      <c r="AD28" s="7" t="str">
        <f ca="1" xml:space="preserve">
IF($AC28 &lt;&gt; "",
    VLOOKUP($AC28,Levels!$A:$B,2,FALSE),
    ""
)</f>
        <v/>
      </c>
      <c r="AE28" s="8">
        <f t="shared" ca="1" si="7"/>
        <v>36161</v>
      </c>
      <c r="AF28" s="6">
        <f ca="1">RANDBETWEEN(5,COUNTA('Recruitment source'!$A:$A) + 1)</f>
        <v>9</v>
      </c>
      <c r="AG28" s="6" t="str">
        <f ca="1">VLOOKUP($AF28,'Recruitment source'!$A:$B,2,FALSE)</f>
        <v>Empregos Online</v>
      </c>
      <c r="AH28" s="8"/>
      <c r="AI28" s="1">
        <f t="shared" ca="1" si="0"/>
        <v>13600</v>
      </c>
      <c r="AJ2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24, 1, 'Maria Madalena Garcia Bragança', 'F', 6, '10/01/1989', 9, 15, 14, NULL, 13600);</v>
      </c>
    </row>
    <row r="29" spans="1:36" ht="14.25" customHeight="1" x14ac:dyDescent="0.2">
      <c r="A29" s="7" cm="1">
        <f t="array" aca="1" ref="A29" ca="1">INDEX(Companies!$A:$A,RANDBETWEEN(5,COUNTA(Companies!$A:$A) + 1),1)</f>
        <v>5</v>
      </c>
      <c r="B29" s="7" t="str">
        <f ca="1">VLOOKUP($A29,Companies!$A:$B,2,FALSE)</f>
        <v>ACME Corporation</v>
      </c>
      <c r="C29" s="5">
        <f t="shared" si="1"/>
        <v>25</v>
      </c>
      <c r="D29" s="5" t="str" cm="1">
        <f t="array" ref="D29">SHA1HASH($C29)</f>
        <v>f6e1126cedebf23e1463aee73f9df08783640400</v>
      </c>
      <c r="E29" s="6">
        <v>1</v>
      </c>
      <c r="F29" s="7">
        <f ca="1">IF($C29 = 1 + N("Presidente"),
    127,
    IF($C29 = 2 + N("Vice-Presidente"),
        72,
        IF($C29 = 3 + N("Secretária bilíngue"),
            13,
            RANDBETWEEN(5,COUNT(Name!$A:$A) + 1)
        )
    )
)</f>
        <v>67</v>
      </c>
      <c r="G29" s="7" t="str">
        <f ca="1">VLOOKUP($F29,Name!$A:$B,2,FALSE)</f>
        <v>Beatriz</v>
      </c>
      <c r="H29" s="7">
        <f ca="1" xml:space="preserve">
IF($C29 = 1,
    0,
    RANDBETWEEN(5,COUNT('Last name'!$A:$A) + 1)
)</f>
        <v>14</v>
      </c>
      <c r="I29" s="7" t="str">
        <f ca="1" xml:space="preserve">
IF($C29 = 1 + N("Presidente"),
    "de Orléans e Bragança",
    VLOOKUP($H29,'Last name'!$A:$B,2,FALSE) &amp; " " &amp; VLOOKUP(RANDBETWEEN(5,COUNT('Last name'!$A:$A) + 1),'Last name'!$A:$B,2,FALSE)
)</f>
        <v>Alves Romano</v>
      </c>
      <c r="J29" s="7" t="str">
        <f t="shared" ca="1" si="9"/>
        <v>Beatriz Alves Romano</v>
      </c>
      <c r="K29" s="7" t="str" cm="1">
        <f t="array" aca="1" ref="K29" ca="1">SHA1HASH($J29)</f>
        <v>1c42f65560cf6d9f2921f0093e8807514ead34e6</v>
      </c>
      <c r="L29" s="7" cm="1">
        <f t="array" aca="1" ref="L29" ca="1">INDEX(States!$A:$A,N29,1)</f>
        <v>5</v>
      </c>
      <c r="M29" s="7" t="str">
        <f ca="1">VLOOKUP($L29,Countries!$A:$B,2,FALSE)</f>
        <v>Portugal</v>
      </c>
      <c r="N29" s="7" cm="1">
        <f t="array" aca="1" ref="N29" ca="1">INDEX(States!$C:$C,RANDBETWEEN(5,COUNTA(States!$A:$A) + 1),1)</f>
        <v>13</v>
      </c>
      <c r="O29" s="7" t="str">
        <f ca="1">VLOOKUP($N29,States!$C:$D,2,FALSE)</f>
        <v>Coimbra</v>
      </c>
      <c r="P29" s="7" t="str">
        <f ca="1">VLOOKUP($F29,Name!$A:$C,3,FALSE)</f>
        <v>F</v>
      </c>
      <c r="Q29" s="7" t="str">
        <f ca="1">VLOOKUP($P29,Genders!$B:$C,2,FALSE)</f>
        <v>Female</v>
      </c>
      <c r="R29" s="7" cm="1">
        <f t="array" aca="1" ref="R29" ca="1">INDEX('Marital status'!$A:$A,RANDBETWEEN(5,COUNTA('Marital status'!$A:$A) + 1),1)</f>
        <v>6</v>
      </c>
      <c r="S29" s="7" t="str">
        <f ca="1">VLOOKUP($R29,'Marital status'!$A:$B,2,FALSE)</f>
        <v>MarrieD</v>
      </c>
      <c r="T29" s="7">
        <f t="shared" ca="1" si="2"/>
        <v>5</v>
      </c>
      <c r="U29" s="7" t="str">
        <f ca="1">VLOOKUP($T29,Ethnicities!$A:$B,2,FALSE)</f>
        <v xml:space="preserve"> white</v>
      </c>
      <c r="V29" s="8">
        <f t="shared" ca="1" si="3"/>
        <v>35900</v>
      </c>
      <c r="W29" s="6">
        <f t="shared" ca="1" si="4"/>
        <v>9</v>
      </c>
      <c r="X29" s="8" t="str">
        <f ca="1">VLOOKUP($W29,'Background education'!$A:$B,2,FALSE)</f>
        <v>Master’s degree</v>
      </c>
      <c r="Y29" s="7">
        <f ca="1" xml:space="preserve">
  IF(OR($AA29 = 5, $AA29 = 6, $AA29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16</v>
      </c>
      <c r="Z29" s="7" t="str">
        <f ca="1">VLOOKUP($Y29,Departments!$A:$B,2,FALSE)</f>
        <v xml:space="preserve">  Sales</v>
      </c>
      <c r="AA29" s="6">
        <f t="shared" ca="1" si="5"/>
        <v>14</v>
      </c>
      <c r="AB29" s="7" t="str">
        <f ca="1">VLOOKUP($AA29,Roles!$A:$B,2,FALSE)</f>
        <v>Manager</v>
      </c>
      <c r="AC29" s="6" t="str">
        <f t="shared" ca="1" si="6"/>
        <v/>
      </c>
      <c r="AD29" s="7" t="str">
        <f ca="1" xml:space="preserve">
IF($AC29 &lt;&gt; "",
    VLOOKUP($AC29,Levels!$A:$B,2,FALSE),
    ""
)</f>
        <v/>
      </c>
      <c r="AE29" s="8">
        <f t="shared" ca="1" si="7"/>
        <v>36161</v>
      </c>
      <c r="AF29" s="6">
        <f ca="1">RANDBETWEEN(5,COUNTA('Recruitment source'!$A:$A) + 1)</f>
        <v>5</v>
      </c>
      <c r="AG29" s="6" t="str">
        <f ca="1">VLOOKUP($AF29,'Recruitment source'!$A:$B,2,FALSE)</f>
        <v>Indeed</v>
      </c>
      <c r="AH29" s="8"/>
      <c r="AI29" s="1">
        <f t="shared" ca="1" si="0"/>
        <v>13610</v>
      </c>
      <c r="AJ2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25, 1, 'Beatriz Alves Romano', 'F', 5, '15/04/1998', 9, 16, 14, NULL, 13610);</v>
      </c>
    </row>
    <row r="30" spans="1:36" ht="14.25" customHeight="1" x14ac:dyDescent="0.2">
      <c r="A30" s="7" cm="1">
        <f t="array" aca="1" ref="A30" ca="1">INDEX(Companies!$A:$A,RANDBETWEEN(5,COUNTA(Companies!$A:$A) + 1),1)</f>
        <v>5</v>
      </c>
      <c r="B30" s="7" t="str">
        <f ca="1">VLOOKUP($A30,Companies!$A:$B,2,FALSE)</f>
        <v>ACME Corporation</v>
      </c>
      <c r="C30" s="5">
        <f t="shared" si="1"/>
        <v>26</v>
      </c>
      <c r="D30" s="5" t="str" cm="1">
        <f t="array" ref="D30">SHA1HASH($C30)</f>
        <v>887309d048beef83ad3eabf2a79a64a389ab1c9f</v>
      </c>
      <c r="E30" s="6">
        <v>1</v>
      </c>
      <c r="F30" s="7">
        <f ca="1">IF($C30 = 1 + N("Presidente"),
    127,
    IF($C30 = 2 + N("Vice-Presidente"),
        72,
        IF($C30 = 3 + N("Secretária bilíngue"),
            13,
            RANDBETWEEN(5,COUNT(Name!$A:$A) + 1)
        )
    )
)</f>
        <v>33</v>
      </c>
      <c r="G30" s="7" t="str">
        <f ca="1">VLOOKUP($F30,Name!$A:$B,2,FALSE)</f>
        <v>Ana Lívia</v>
      </c>
      <c r="H30" s="7">
        <f ca="1" xml:space="preserve">
IF($C30 = 1,
    0,
    RANDBETWEEN(5,COUNT('Last name'!$A:$A) + 1)
)</f>
        <v>58</v>
      </c>
      <c r="I30" s="7" t="str">
        <f ca="1" xml:space="preserve">
IF($C30 = 1 + N("Presidente"),
    "de Orléans e Bragança",
    VLOOKUP($H30,'Last name'!$A:$B,2,FALSE) &amp; " " &amp; VLOOKUP(RANDBETWEEN(5,COUNT('Last name'!$A:$A) + 1),'Last name'!$A:$B,2,FALSE)
)</f>
        <v>Cardoso Camargo</v>
      </c>
      <c r="J30" s="7" t="str">
        <f t="shared" ca="1" si="9"/>
        <v>Ana Lívia Cardoso Camargo</v>
      </c>
      <c r="K30" s="7" t="str" cm="1">
        <f t="array" aca="1" ref="K30" ca="1">SHA1HASH($J30)</f>
        <v>bc2f11bd4b444f338721c69d4fda21afbee178c4</v>
      </c>
      <c r="L30" s="7" cm="1">
        <f t="array" aca="1" ref="L30" ca="1">INDEX(States!$A:$A,N30,1)</f>
        <v>5</v>
      </c>
      <c r="M30" s="7" t="str">
        <f ca="1">VLOOKUP($L30,Countries!$A:$B,2,FALSE)</f>
        <v>Portugal</v>
      </c>
      <c r="N30" s="7" cm="1">
        <f t="array" aca="1" ref="N30" ca="1">INDEX(States!$C:$C,RANDBETWEEN(5,COUNTA(States!$A:$A) + 1),1)</f>
        <v>23</v>
      </c>
      <c r="O30" s="7" t="str">
        <f ca="1">VLOOKUP($N30,States!$C:$D,2,FALSE)</f>
        <v>Viana do Castelo</v>
      </c>
      <c r="P30" s="7" t="str">
        <f ca="1">VLOOKUP($F30,Name!$A:$C,3,FALSE)</f>
        <v>F</v>
      </c>
      <c r="Q30" s="7" t="str">
        <f ca="1">VLOOKUP($P30,Genders!$B:$C,2,FALSE)</f>
        <v>Female</v>
      </c>
      <c r="R30" s="7" cm="1">
        <f t="array" aca="1" ref="R30" ca="1">INDEX('Marital status'!$A:$A,RANDBETWEEN(5,COUNTA('Marital status'!$A:$A) + 1),1)</f>
        <v>5</v>
      </c>
      <c r="S30" s="7" t="str">
        <f ca="1">VLOOKUP($R30,'Marital status'!$A:$B,2,FALSE)</f>
        <v>single</v>
      </c>
      <c r="T30" s="7">
        <f t="shared" ca="1" si="2"/>
        <v>5</v>
      </c>
      <c r="U30" s="7" t="str">
        <f ca="1">VLOOKUP($T30,Ethnicities!$A:$B,2,FALSE)</f>
        <v xml:space="preserve"> white</v>
      </c>
      <c r="V30" s="8">
        <f t="shared" ca="1" si="3"/>
        <v>19617</v>
      </c>
      <c r="W30" s="6">
        <f t="shared" ca="1" si="4"/>
        <v>8</v>
      </c>
      <c r="X30" s="8" t="str">
        <f ca="1">VLOOKUP($W30,'Background education'!$A:$B,2,FALSE)</f>
        <v>Graduate school</v>
      </c>
      <c r="Y30" s="7">
        <f ca="1" xml:space="preserve">
  IF(OR($AA30 = 5, $AA30 = 6, $AA30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0" s="7" t="str">
        <f ca="1">VLOOKUP($Y30,Departments!$A:$B,2,FALSE)</f>
        <v>Administration</v>
      </c>
      <c r="AA30" s="6">
        <f t="shared" ca="1" si="5"/>
        <v>13</v>
      </c>
      <c r="AB30" s="7" t="str">
        <f ca="1">VLOOKUP($AA30,Roles!$A:$B,2,FALSE)</f>
        <v>Coordinator</v>
      </c>
      <c r="AC30" s="6" t="str">
        <f t="shared" ca="1" si="6"/>
        <v/>
      </c>
      <c r="AD30" s="7" t="str">
        <f ca="1" xml:space="preserve">
IF($AC30 &lt;&gt; "",
    VLOOKUP($AC30,Levels!$A:$B,2,FALSE),
    ""
)</f>
        <v/>
      </c>
      <c r="AE30" s="8">
        <f t="shared" ca="1" si="7"/>
        <v>38820</v>
      </c>
      <c r="AF30" s="6">
        <f ca="1">RANDBETWEEN(5,COUNTA('Recruitment source'!$A:$A) + 1)</f>
        <v>15</v>
      </c>
      <c r="AG30" s="6" t="str">
        <f ca="1">VLOOKUP($AF30,'Recruitment source'!$A:$B,2,FALSE)</f>
        <v>Website</v>
      </c>
      <c r="AH30" s="8"/>
      <c r="AI30" s="1">
        <f t="shared" ca="1" si="0"/>
        <v>9000</v>
      </c>
      <c r="AJ30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26, 1, 'Ana Lívia Cardoso Camargo', 'F', 5, '15/09/1953', 8, 6, 13, NULL, 9000);</v>
      </c>
    </row>
    <row r="31" spans="1:36" ht="14.25" customHeight="1" x14ac:dyDescent="0.2">
      <c r="A31" s="7" cm="1">
        <f t="array" aca="1" ref="A31" ca="1">INDEX(Companies!$A:$A,RANDBETWEEN(5,COUNTA(Companies!$A:$A) + 1),1)</f>
        <v>5</v>
      </c>
      <c r="B31" s="7" t="str">
        <f ca="1">VLOOKUP($A31,Companies!$A:$B,2,FALSE)</f>
        <v>ACME Corporation</v>
      </c>
      <c r="C31" s="5">
        <f t="shared" si="1"/>
        <v>27</v>
      </c>
      <c r="D31" s="5" t="str" cm="1">
        <f t="array" ref="D31">SHA1HASH($C31)</f>
        <v>bc33ea4e26e5e1af1408321416956113a4658763</v>
      </c>
      <c r="E31" s="6">
        <v>1</v>
      </c>
      <c r="F31" s="7">
        <f ca="1">IF($C31 = 1 + N("Presidente"),
    127,
    IF($C31 = 2 + N("Vice-Presidente"),
        72,
        IF($C31 = 3 + N("Secretária bilíngue"),
            13,
            RANDBETWEEN(5,COUNT(Name!$A:$A) + 1)
        )
    )
)</f>
        <v>92</v>
      </c>
      <c r="G31" s="7" t="str">
        <f ca="1">VLOOKUP($F31,Name!$A:$B,2,FALSE)</f>
        <v>Cecília</v>
      </c>
      <c r="H31" s="7">
        <f ca="1" xml:space="preserve">
IF($C31 = 1,
    0,
    RANDBETWEEN(5,COUNT('Last name'!$A:$A) + 1)
)</f>
        <v>51</v>
      </c>
      <c r="I31" s="7" t="str">
        <f ca="1" xml:space="preserve">
IF($C31 = 1 + N("Presidente"),
    "de Orléans e Bragança",
    VLOOKUP($H31,'Last name'!$A:$B,2,FALSE) &amp; " " &amp; VLOOKUP(RANDBETWEEN(5,COUNT('Last name'!$A:$A) + 1),'Last name'!$A:$B,2,FALSE)
)</f>
        <v>Café Pedrosa</v>
      </c>
      <c r="J31" s="7" t="str">
        <f t="shared" ca="1" si="9"/>
        <v>Cecília Café Pedrosa</v>
      </c>
      <c r="K31" s="7" t="str" cm="1">
        <f t="array" aca="1" ref="K31" ca="1">SHA1HASH($J31)</f>
        <v>d63ef284a5fb1fe2547f7c23b493bd25780b82c1</v>
      </c>
      <c r="L31" s="7" cm="1">
        <f t="array" aca="1" ref="L31" ca="1">INDEX(States!$A:$A,N31,1)</f>
        <v>5</v>
      </c>
      <c r="M31" s="7" t="str">
        <f ca="1">VLOOKUP($L31,Countries!$A:$B,2,FALSE)</f>
        <v>Portugal</v>
      </c>
      <c r="N31" s="7" cm="1">
        <f t="array" aca="1" ref="N31" ca="1">INDEX(States!$C:$C,RANDBETWEEN(5,COUNTA(States!$A:$A) + 1),1)</f>
        <v>19</v>
      </c>
      <c r="O31" s="7" t="str">
        <f ca="1">VLOOKUP($N31,States!$C:$D,2,FALSE)</f>
        <v>Beja</v>
      </c>
      <c r="P31" s="7" t="str">
        <f ca="1">VLOOKUP($F31,Name!$A:$C,3,FALSE)</f>
        <v>F</v>
      </c>
      <c r="Q31" s="7" t="str">
        <f ca="1">VLOOKUP($P31,Genders!$B:$C,2,FALSE)</f>
        <v>Female</v>
      </c>
      <c r="R31" s="7" cm="1">
        <f t="array" aca="1" ref="R31" ca="1">INDEX('Marital status'!$A:$A,RANDBETWEEN(5,COUNTA('Marital status'!$A:$A) + 1),1)</f>
        <v>5</v>
      </c>
      <c r="S31" s="7" t="str">
        <f ca="1">VLOOKUP($R31,'Marital status'!$A:$B,2,FALSE)</f>
        <v>single</v>
      </c>
      <c r="T31" s="7">
        <f t="shared" ca="1" si="2"/>
        <v>5</v>
      </c>
      <c r="U31" s="7" t="str">
        <f ca="1">VLOOKUP($T31,Ethnicities!$A:$B,2,FALSE)</f>
        <v xml:space="preserve"> white</v>
      </c>
      <c r="V31" s="8">
        <f t="shared" ca="1" si="3"/>
        <v>20504</v>
      </c>
      <c r="W31" s="6">
        <f t="shared" ca="1" si="4"/>
        <v>7</v>
      </c>
      <c r="X31" s="8" t="str">
        <f ca="1">VLOOKUP($W31,'Background education'!$A:$B,2,FALSE)</f>
        <v>Undergraduate degree</v>
      </c>
      <c r="Y31" s="7">
        <f ca="1" xml:space="preserve">
  IF(OR($AA31 = 5, $AA31 = 6, $AA31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1" s="7" t="str">
        <f ca="1">VLOOKUP($Y31,Departments!$A:$B,2,FALSE)</f>
        <v>Finance</v>
      </c>
      <c r="AA31" s="6">
        <f t="shared" ca="1" si="5"/>
        <v>13</v>
      </c>
      <c r="AB31" s="7" t="str">
        <f ca="1">VLOOKUP($AA31,Roles!$A:$B,2,FALSE)</f>
        <v>Coordinator</v>
      </c>
      <c r="AC31" s="6" t="str">
        <f t="shared" ca="1" si="6"/>
        <v/>
      </c>
      <c r="AD31" s="7" t="str">
        <f ca="1" xml:space="preserve">
IF($AC31 &lt;&gt; "",
    VLOOKUP($AC31,Levels!$A:$B,2,FALSE),
    ""
)</f>
        <v/>
      </c>
      <c r="AE31" s="8">
        <f t="shared" ca="1" si="7"/>
        <v>37274</v>
      </c>
      <c r="AF31" s="6">
        <f ca="1">RANDBETWEEN(5,COUNTA('Recruitment source'!$A:$A) + 1)</f>
        <v>8</v>
      </c>
      <c r="AG31" s="6" t="str">
        <f ca="1">VLOOKUP($AF31,'Recruitment source'!$A:$B,2,FALSE)</f>
        <v>Net Empregos</v>
      </c>
      <c r="AH31" s="8"/>
      <c r="AI31" s="1">
        <f t="shared" ca="1" si="0"/>
        <v>8500</v>
      </c>
      <c r="AJ31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27, 1, 'Cecília Café Pedrosa', 'F', 5, '19/02/1956', 7, 7, 13, NULL, 8500);</v>
      </c>
    </row>
    <row r="32" spans="1:36" ht="14.25" customHeight="1" x14ac:dyDescent="0.2">
      <c r="A32" s="7" cm="1">
        <f t="array" aca="1" ref="A32" ca="1">INDEX(Companies!$A:$A,RANDBETWEEN(5,COUNTA(Companies!$A:$A) + 1),1)</f>
        <v>5</v>
      </c>
      <c r="B32" s="7" t="str">
        <f ca="1">VLOOKUP($A32,Companies!$A:$B,2,FALSE)</f>
        <v>ACME Corporation</v>
      </c>
      <c r="C32" s="5">
        <f t="shared" si="1"/>
        <v>28</v>
      </c>
      <c r="D32" s="5" t="str" cm="1">
        <f t="array" ref="D32">SHA1HASH($C32)</f>
        <v>0a57cb53ba59c46fc4b692527a38a87c78d84028</v>
      </c>
      <c r="E32" s="6">
        <v>1</v>
      </c>
      <c r="F32" s="7">
        <f ca="1">IF($C32 = 1 + N("Presidente"),
    127,
    IF($C32 = 2 + N("Vice-Presidente"),
        72,
        IF($C32 = 3 + N("Secretária bilíngue"),
            13,
            RANDBETWEEN(5,COUNT(Name!$A:$A) + 1)
        )
    )
)</f>
        <v>23</v>
      </c>
      <c r="G32" s="7" t="str">
        <f ca="1">VLOOKUP($F32,Name!$A:$B,2,FALSE)</f>
        <v>Amanda</v>
      </c>
      <c r="H32" s="7">
        <f ca="1" xml:space="preserve">
IF($C32 = 1,
    0,
    RANDBETWEEN(5,COUNT('Last name'!$A:$A) + 1)
)</f>
        <v>189</v>
      </c>
      <c r="I32" s="7" t="str">
        <f ca="1" xml:space="preserve">
IF($C32 = 1 + N("Presidente"),
    "de Orléans e Bragança",
    VLOOKUP($H32,'Last name'!$A:$B,2,FALSE) &amp; " " &amp; VLOOKUP(RANDBETWEEN(5,COUNT('Last name'!$A:$A) + 1),'Last name'!$A:$B,2,FALSE)
)</f>
        <v>Teixeira Romano</v>
      </c>
      <c r="J32" s="7" t="str">
        <f t="shared" ca="1" si="9"/>
        <v>Amanda Teixeira Romano</v>
      </c>
      <c r="K32" s="7" t="str" cm="1">
        <f t="array" aca="1" ref="K32" ca="1">SHA1HASH($J32)</f>
        <v>fdf2d3b93c466a0dc57f623b34c196e18a0a1184</v>
      </c>
      <c r="L32" s="7" cm="1">
        <f t="array" aca="1" ref="L32" ca="1">INDEX(States!$A:$A,N32,1)</f>
        <v>5</v>
      </c>
      <c r="M32" s="7" t="str">
        <f ca="1">VLOOKUP($L32,Countries!$A:$B,2,FALSE)</f>
        <v>Portugal</v>
      </c>
      <c r="N32" s="7" cm="1">
        <f t="array" aca="1" ref="N32" ca="1">INDEX(States!$C:$C,RANDBETWEEN(5,COUNTA(States!$A:$A) + 1),1)</f>
        <v>17</v>
      </c>
      <c r="O32" s="7" t="str">
        <f ca="1">VLOOKUP($N32,States!$C:$D,2,FALSE)</f>
        <v>Viseu</v>
      </c>
      <c r="P32" s="7" t="str">
        <f ca="1">VLOOKUP($F32,Name!$A:$C,3,FALSE)</f>
        <v>F</v>
      </c>
      <c r="Q32" s="7" t="str">
        <f ca="1">VLOOKUP($P32,Genders!$B:$C,2,FALSE)</f>
        <v>Female</v>
      </c>
      <c r="R32" s="7" cm="1">
        <f t="array" aca="1" ref="R32" ca="1">INDEX('Marital status'!$A:$A,RANDBETWEEN(5,COUNTA('Marital status'!$A:$A) + 1),1)</f>
        <v>9</v>
      </c>
      <c r="S32" s="7" t="str">
        <f ca="1">VLOOKUP($R32,'Marital status'!$A:$B,2,FALSE)</f>
        <v>DIVORCED</v>
      </c>
      <c r="T32" s="7">
        <f t="shared" ca="1" si="2"/>
        <v>5</v>
      </c>
      <c r="U32" s="7" t="str">
        <f ca="1">VLOOKUP($T32,Ethnicities!$A:$B,2,FALSE)</f>
        <v xml:space="preserve"> white</v>
      </c>
      <c r="V32" s="8">
        <f t="shared" ca="1" si="3"/>
        <v>32012</v>
      </c>
      <c r="W32" s="6">
        <f t="shared" ca="1" si="4"/>
        <v>7</v>
      </c>
      <c r="X32" s="8" t="str">
        <f ca="1">VLOOKUP($W32,'Background education'!$A:$B,2,FALSE)</f>
        <v>Undergraduate degree</v>
      </c>
      <c r="Y32" s="7">
        <f ca="1" xml:space="preserve">
  IF(OR($AA32 = 5, $AA32 = 6, $AA32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2" s="7" t="str">
        <f ca="1">VLOOKUP($Y32,Departments!$A:$B,2,FALSE)</f>
        <v>Human Resource</v>
      </c>
      <c r="AA32" s="6">
        <f t="shared" ca="1" si="5"/>
        <v>13</v>
      </c>
      <c r="AB32" s="7" t="str">
        <f ca="1">VLOOKUP($AA32,Roles!$A:$B,2,FALSE)</f>
        <v>Coordinator</v>
      </c>
      <c r="AC32" s="6" t="str">
        <f t="shared" ca="1" si="6"/>
        <v/>
      </c>
      <c r="AD32" s="7" t="str">
        <f ca="1" xml:space="preserve">
IF($AC32 &lt;&gt; "",
    VLOOKUP($AC32,Levels!$A:$B,2,FALSE),
    ""
)</f>
        <v/>
      </c>
      <c r="AE32" s="8">
        <f t="shared" ca="1" si="7"/>
        <v>40665</v>
      </c>
      <c r="AF32" s="6">
        <f ca="1">RANDBETWEEN(5,COUNTA('Recruitment source'!$A:$A) + 1)</f>
        <v>6</v>
      </c>
      <c r="AG32" s="6" t="str">
        <f ca="1">VLOOKUP($AF32,'Recruitment source'!$A:$B,2,FALSE)</f>
        <v>Learn4Good</v>
      </c>
      <c r="AH32" s="8"/>
      <c r="AI32" s="1">
        <f t="shared" ca="1" si="0"/>
        <v>8580</v>
      </c>
      <c r="AJ32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28, 1, 'Amanda Teixeira Romano', 'F', 5, '23/08/1987', 7, 8, 13, NULL, 8580);</v>
      </c>
    </row>
    <row r="33" spans="1:36" ht="14.25" customHeight="1" x14ac:dyDescent="0.2">
      <c r="A33" s="7" cm="1">
        <f t="array" aca="1" ref="A33" ca="1">INDEX(Companies!$A:$A,RANDBETWEEN(5,COUNTA(Companies!$A:$A) + 1),1)</f>
        <v>5</v>
      </c>
      <c r="B33" s="7" t="str">
        <f ca="1">VLOOKUP($A33,Companies!$A:$B,2,FALSE)</f>
        <v>ACME Corporation</v>
      </c>
      <c r="C33" s="5">
        <f t="shared" si="1"/>
        <v>29</v>
      </c>
      <c r="D33" s="5" t="str" cm="1">
        <f t="array" ref="D33">SHA1HASH($C33)</f>
        <v>7719a1c782a1ba91c031a682a0a2f8658209adbf</v>
      </c>
      <c r="E33" s="6">
        <v>1</v>
      </c>
      <c r="F33" s="7">
        <f ca="1">IF($C33 = 1 + N("Presidente"),
    127,
    IF($C33 = 2 + N("Vice-Presidente"),
        72,
        IF($C33 = 3 + N("Secretária bilíngue"),
            13,
            RANDBETWEEN(5,COUNT(Name!$A:$A) + 1)
        )
    )
)</f>
        <v>171</v>
      </c>
      <c r="G33" s="7" t="str">
        <f ca="1">VLOOKUP($F33,Name!$A:$B,2,FALSE)</f>
        <v>Íris</v>
      </c>
      <c r="H33" s="7">
        <f ca="1" xml:space="preserve">
IF($C33 = 1,
    0,
    RANDBETWEEN(5,COUNT('Last name'!$A:$A) + 1)
)</f>
        <v>88</v>
      </c>
      <c r="I33" s="7" t="str">
        <f ca="1" xml:space="preserve">
IF($C33 = 1 + N("Presidente"),
    "de Orléans e Bragança",
    VLOOKUP($H33,'Last name'!$A:$B,2,FALSE) &amp; " " &amp; VLOOKUP(RANDBETWEEN(5,COUNT('Last name'!$A:$A) + 1),'Last name'!$A:$B,2,FALSE)
)</f>
        <v>Ferreira Cardozo</v>
      </c>
      <c r="J33" s="7" t="str">
        <f t="shared" ca="1" si="9"/>
        <v>Íris Ferreira Cardozo</v>
      </c>
      <c r="K33" s="7" t="str" cm="1">
        <f t="array" aca="1" ref="K33" ca="1">SHA1HASH($J33)</f>
        <v>f6f46c474780a89476c5bf47b93f8d1d600f3819</v>
      </c>
      <c r="L33" s="7" cm="1">
        <f t="array" aca="1" ref="L33" ca="1">INDEX(States!$A:$A,N33,1)</f>
        <v>5</v>
      </c>
      <c r="M33" s="7" t="str">
        <f ca="1">VLOOKUP($L33,Countries!$A:$B,2,FALSE)</f>
        <v>Portugal</v>
      </c>
      <c r="N33" s="7" cm="1">
        <f t="array" aca="1" ref="N33" ca="1">INDEX(States!$C:$C,RANDBETWEEN(5,COUNTA(States!$A:$A) + 1),1)</f>
        <v>10</v>
      </c>
      <c r="O33" s="7" t="str">
        <f ca="1">VLOOKUP($N33,States!$C:$D,2,FALSE)</f>
        <v>Faro</v>
      </c>
      <c r="P33" s="7" t="str">
        <f ca="1">VLOOKUP($F33,Name!$A:$C,3,FALSE)</f>
        <v>F</v>
      </c>
      <c r="Q33" s="7" t="str">
        <f ca="1">VLOOKUP($P33,Genders!$B:$C,2,FALSE)</f>
        <v>Female</v>
      </c>
      <c r="R33" s="7" cm="1">
        <f t="array" aca="1" ref="R33" ca="1">INDEX('Marital status'!$A:$A,RANDBETWEEN(5,COUNTA('Marital status'!$A:$A) + 1),1)</f>
        <v>7</v>
      </c>
      <c r="S33" s="7" t="str">
        <f ca="1">VLOOKUP($R33,'Marital status'!$A:$B,2,FALSE)</f>
        <v xml:space="preserve">Widowed </v>
      </c>
      <c r="T33" s="7">
        <f t="shared" ca="1" si="2"/>
        <v>7</v>
      </c>
      <c r="U33" s="7" t="str">
        <f ca="1">VLOOKUP($T33,Ethnicities!$A:$B,2,FALSE)</f>
        <v xml:space="preserve">  Hispanic or LATINO</v>
      </c>
      <c r="V33" s="8">
        <f t="shared" ca="1" si="3"/>
        <v>18478</v>
      </c>
      <c r="W33" s="6">
        <f t="shared" ca="1" si="4"/>
        <v>7</v>
      </c>
      <c r="X33" s="8" t="str">
        <f ca="1">VLOOKUP($W33,'Background education'!$A:$B,2,FALSE)</f>
        <v>Undergraduate degree</v>
      </c>
      <c r="Y33" s="7">
        <f ca="1" xml:space="preserve">
  IF(OR($AA33 = 5, $AA33 = 6, $AA33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3" s="7" t="str">
        <f ca="1">VLOOKUP($Y33,Departments!$A:$B,2,FALSE)</f>
        <v xml:space="preserve"> Commercial</v>
      </c>
      <c r="AA33" s="6">
        <f t="shared" ca="1" si="5"/>
        <v>13</v>
      </c>
      <c r="AB33" s="7" t="str">
        <f ca="1">VLOOKUP($AA33,Roles!$A:$B,2,FALSE)</f>
        <v>Coordinator</v>
      </c>
      <c r="AC33" s="6" t="str">
        <f t="shared" ca="1" si="6"/>
        <v/>
      </c>
      <c r="AD33" s="7" t="str">
        <f ca="1" xml:space="preserve">
IF($AC33 &lt;&gt; "",
    VLOOKUP($AC33,Levels!$A:$B,2,FALSE),
    ""
)</f>
        <v/>
      </c>
      <c r="AE33" s="8">
        <f t="shared" ca="1" si="7"/>
        <v>36350</v>
      </c>
      <c r="AF33" s="6">
        <f ca="1">RANDBETWEEN(5,COUNTA('Recruitment source'!$A:$A) + 1)</f>
        <v>10</v>
      </c>
      <c r="AG33" s="6" t="str">
        <f ca="1">VLOOKUP($AF33,'Recruitment source'!$A:$B,2,FALSE)</f>
        <v>Jobs in Lisbon</v>
      </c>
      <c r="AH33" s="8"/>
      <c r="AI33" s="1">
        <f t="shared" ca="1" si="0"/>
        <v>8580</v>
      </c>
      <c r="AJ33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29, 1, 'Íris Ferreira Cardozo', 'F', 7, '03/08/1950', 7, 9, 13, NULL, 8580);</v>
      </c>
    </row>
    <row r="34" spans="1:36" ht="14.25" customHeight="1" x14ac:dyDescent="0.2">
      <c r="A34" s="7" cm="1">
        <f t="array" aca="1" ref="A34" ca="1">INDEX(Companies!$A:$A,RANDBETWEEN(5,COUNTA(Companies!$A:$A) + 1),1)</f>
        <v>5</v>
      </c>
      <c r="B34" s="7" t="str">
        <f ca="1">VLOOKUP($A34,Companies!$A:$B,2,FALSE)</f>
        <v>ACME Corporation</v>
      </c>
      <c r="C34" s="5">
        <f t="shared" si="1"/>
        <v>30</v>
      </c>
      <c r="D34" s="5" t="str" cm="1">
        <f t="array" ref="D34">SHA1HASH($C34)</f>
        <v>22d200f8670dbdb3e253a90eee5098477c95c23d</v>
      </c>
      <c r="E34" s="6">
        <v>1</v>
      </c>
      <c r="F34" s="7">
        <f ca="1">IF($C34 = 1 + N("Presidente"),
    127,
    IF($C34 = 2 + N("Vice-Presidente"),
        72,
        IF($C34 = 3 + N("Secretária bilíngue"),
            13,
            RANDBETWEEN(5,COUNT(Name!$A:$A) + 1)
        )
    )
)</f>
        <v>315</v>
      </c>
      <c r="G34" s="7" t="str">
        <f ca="1">VLOOKUP($F34,Name!$A:$B,2,FALSE)</f>
        <v>Peter</v>
      </c>
      <c r="H34" s="7">
        <f ca="1" xml:space="preserve">
IF($C34 = 1,
    0,
    RANDBETWEEN(5,COUNT('Last name'!$A:$A) + 1)
)</f>
        <v>7</v>
      </c>
      <c r="I34" s="7" t="str">
        <f ca="1" xml:space="preserve">
IF($C34 = 1 + N("Presidente"),
    "de Orléans e Bragança",
    VLOOKUP($H34,'Last name'!$A:$B,2,FALSE) &amp; " " &amp; VLOOKUP(RANDBETWEEN(5,COUNT('Last name'!$A:$A) + 1),'Last name'!$A:$B,2,FALSE)
)</f>
        <v>Albuquerque Cunha</v>
      </c>
      <c r="J34" s="7" t="str">
        <f t="shared" ca="1" si="9"/>
        <v>Peter Albuquerque Cunha</v>
      </c>
      <c r="K34" s="7" t="str" cm="1">
        <f t="array" aca="1" ref="K34" ca="1">SHA1HASH($J34)</f>
        <v>c6f8694d1f14a5c72502cf1dd17294f19149d066</v>
      </c>
      <c r="L34" s="7" cm="1">
        <f t="array" aca="1" ref="L34" ca="1">INDEX(States!$A:$A,N34,1)</f>
        <v>5</v>
      </c>
      <c r="M34" s="7" t="str">
        <f ca="1">VLOOKUP($L34,Countries!$A:$B,2,FALSE)</f>
        <v>Portugal</v>
      </c>
      <c r="N34" s="7" cm="1">
        <f t="array" aca="1" ref="N34" ca="1">INDEX(States!$C:$C,RANDBETWEEN(5,COUNTA(States!$A:$A) + 1),1)</f>
        <v>16</v>
      </c>
      <c r="O34" s="7" t="str">
        <f ca="1">VLOOKUP($N34,States!$C:$D,2,FALSE)</f>
        <v>Azores</v>
      </c>
      <c r="P34" s="7" t="str">
        <f ca="1">VLOOKUP($F34,Name!$A:$C,3,FALSE)</f>
        <v>M</v>
      </c>
      <c r="Q34" s="7" t="str">
        <f ca="1">VLOOKUP($P34,Genders!$B:$C,2,FALSE)</f>
        <v>Male</v>
      </c>
      <c r="R34" s="7" cm="1">
        <f t="array" aca="1" ref="R34" ca="1">INDEX('Marital status'!$A:$A,RANDBETWEEN(5,COUNTA('Marital status'!$A:$A) + 1),1)</f>
        <v>5</v>
      </c>
      <c r="S34" s="7" t="str">
        <f ca="1">VLOOKUP($R34,'Marital status'!$A:$B,2,FALSE)</f>
        <v>single</v>
      </c>
      <c r="T34" s="7">
        <f t="shared" ca="1" si="2"/>
        <v>5</v>
      </c>
      <c r="U34" s="7" t="str">
        <f ca="1">VLOOKUP($T34,Ethnicities!$A:$B,2,FALSE)</f>
        <v xml:space="preserve"> white</v>
      </c>
      <c r="V34" s="8">
        <f t="shared" ca="1" si="3"/>
        <v>18748</v>
      </c>
      <c r="W34" s="6">
        <f t="shared" ca="1" si="4"/>
        <v>7</v>
      </c>
      <c r="X34" s="8" t="str">
        <f ca="1">VLOOKUP($W34,'Background education'!$A:$B,2,FALSE)</f>
        <v>Undergraduate degree</v>
      </c>
      <c r="Y34" s="7">
        <f ca="1" xml:space="preserve">
  IF(OR($AA34 = 5, $AA34 = 6, $AA34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4" s="7" t="str">
        <f ca="1">VLOOKUP($Y34,Departments!$A:$B,2,FALSE)</f>
        <v>Operations</v>
      </c>
      <c r="AA34" s="6">
        <f t="shared" ca="1" si="5"/>
        <v>13</v>
      </c>
      <c r="AB34" s="7" t="str">
        <f ca="1">VLOOKUP($AA34,Roles!$A:$B,2,FALSE)</f>
        <v>Coordinator</v>
      </c>
      <c r="AC34" s="6" t="str">
        <f t="shared" ca="1" si="6"/>
        <v/>
      </c>
      <c r="AD34" s="7" t="str">
        <f ca="1" xml:space="preserve">
IF($AC34 &lt;&gt; "",
    VLOOKUP($AC34,Levels!$A:$B,2,FALSE),
    ""
)</f>
        <v/>
      </c>
      <c r="AE34" s="8">
        <f t="shared" ca="1" si="7"/>
        <v>36420</v>
      </c>
      <c r="AF34" s="6">
        <f ca="1">RANDBETWEEN(5,COUNTA('Recruitment source'!$A:$A) + 1)</f>
        <v>14</v>
      </c>
      <c r="AG34" s="6" t="str">
        <f ca="1">VLOOKUP($AF34,'Recruitment source'!$A:$B,2,FALSE)</f>
        <v>LinkedIn</v>
      </c>
      <c r="AH34" s="8"/>
      <c r="AI34" s="1">
        <f t="shared" ca="1" si="0"/>
        <v>8500</v>
      </c>
      <c r="AJ34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30, 1, 'Peter Albuquerque Cunha', 'M', 5, '30/04/1951', 7, 10, 13, NULL, 8500);</v>
      </c>
    </row>
    <row r="35" spans="1:36" ht="14.25" customHeight="1" x14ac:dyDescent="0.2">
      <c r="A35" s="7" cm="1">
        <f t="array" aca="1" ref="A35" ca="1">INDEX(Companies!$A:$A,RANDBETWEEN(5,COUNTA(Companies!$A:$A) + 1),1)</f>
        <v>5</v>
      </c>
      <c r="B35" s="7" t="str">
        <f ca="1">VLOOKUP($A35,Companies!$A:$B,2,FALSE)</f>
        <v>ACME Corporation</v>
      </c>
      <c r="C35" s="5">
        <f t="shared" si="1"/>
        <v>31</v>
      </c>
      <c r="D35" s="5" t="str" cm="1">
        <f t="array" ref="D35">SHA1HASH($C35)</f>
        <v>632667547e7cd3e0466547863e1207a8c0c0c549</v>
      </c>
      <c r="E35" s="6">
        <v>1</v>
      </c>
      <c r="F35" s="7">
        <f ca="1">IF($C35 = 1 + N("Presidente"),
    127,
    IF($C35 = 2 + N("Vice-Presidente"),
        72,
        IF($C35 = 3 + N("Secretária bilíngue"),
            13,
            RANDBETWEEN(5,COUNT(Name!$A:$A) + 1)
        )
    )
)</f>
        <v>347</v>
      </c>
      <c r="G35" s="7" t="str">
        <f ca="1">VLOOKUP($F35,Name!$A:$B,2,FALSE)</f>
        <v>Tomás</v>
      </c>
      <c r="H35" s="7">
        <f ca="1" xml:space="preserve">
IF($C35 = 1,
    0,
    RANDBETWEEN(5,COUNT('Last name'!$A:$A) + 1)
)</f>
        <v>59</v>
      </c>
      <c r="I35" s="7" t="str">
        <f ca="1" xml:space="preserve">
IF($C35 = 1 + N("Presidente"),
    "de Orléans e Bragança",
    VLOOKUP($H35,'Last name'!$A:$B,2,FALSE) &amp; " " &amp; VLOOKUP(RANDBETWEEN(5,COUNT('Last name'!$A:$A) + 1),'Last name'!$A:$B,2,FALSE)
)</f>
        <v>Cardozo Anjos</v>
      </c>
      <c r="J35" s="7" t="str">
        <f t="shared" ca="1" si="9"/>
        <v>Tomás Cardozo Anjos</v>
      </c>
      <c r="K35" s="7" t="str" cm="1">
        <f t="array" aca="1" ref="K35" ca="1">SHA1HASH($J35)</f>
        <v>ab038d02ff1ea170cb70d6bb5efafe79cdd0a4dd</v>
      </c>
      <c r="L35" s="7" cm="1">
        <f t="array" aca="1" ref="L35" ca="1">INDEX(States!$A:$A,N35,1)</f>
        <v>5</v>
      </c>
      <c r="M35" s="7" t="str">
        <f ca="1">VLOOKUP($L35,Countries!$A:$B,2,FALSE)</f>
        <v>Portugal</v>
      </c>
      <c r="N35" s="7" cm="1">
        <f t="array" aca="1" ref="N35" ca="1">INDEX(States!$C:$C,RANDBETWEEN(5,COUNTA(States!$A:$A) + 1),1)</f>
        <v>20</v>
      </c>
      <c r="O35" s="7" t="str">
        <f ca="1">VLOOKUP($N35,States!$C:$D,2,FALSE)</f>
        <v>Portalegre</v>
      </c>
      <c r="P35" s="7" t="str">
        <f ca="1">VLOOKUP($F35,Name!$A:$C,3,FALSE)</f>
        <v>M</v>
      </c>
      <c r="Q35" s="7" t="str">
        <f ca="1">VLOOKUP($P35,Genders!$B:$C,2,FALSE)</f>
        <v>Male</v>
      </c>
      <c r="R35" s="7" cm="1">
        <f t="array" aca="1" ref="R35" ca="1">INDEX('Marital status'!$A:$A,RANDBETWEEN(5,COUNTA('Marital status'!$A:$A) + 1),1)</f>
        <v>8</v>
      </c>
      <c r="S35" s="7" t="str">
        <f ca="1">VLOOKUP($R35,'Marital status'!$A:$B,2,FALSE)</f>
        <v xml:space="preserve"> Separated </v>
      </c>
      <c r="T35" s="7">
        <f t="shared" ca="1" si="2"/>
        <v>6</v>
      </c>
      <c r="U35" s="7" t="str">
        <f ca="1">VLOOKUP($T35,Ethnicities!$A:$B,2,FALSE)</f>
        <v>Black or African American</v>
      </c>
      <c r="V35" s="8">
        <f t="shared" ca="1" si="3"/>
        <v>18647</v>
      </c>
      <c r="W35" s="6">
        <f t="shared" ca="1" si="4"/>
        <v>8</v>
      </c>
      <c r="X35" s="8" t="str">
        <f ca="1">VLOOKUP($W35,'Background education'!$A:$B,2,FALSE)</f>
        <v>Graduate school</v>
      </c>
      <c r="Y35" s="7">
        <f ca="1" xml:space="preserve">
  IF(OR($AA35 = 5, $AA35 = 6, $AA35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5" s="7" t="str">
        <f ca="1">VLOOKUP($Y35,Departments!$A:$B,2,FALSE)</f>
        <v>Communication &amp; Marketing</v>
      </c>
      <c r="AA35" s="6">
        <f t="shared" ca="1" si="5"/>
        <v>13</v>
      </c>
      <c r="AB35" s="7" t="str">
        <f ca="1">VLOOKUP($AA35,Roles!$A:$B,2,FALSE)</f>
        <v>Coordinator</v>
      </c>
      <c r="AC35" s="6" t="str">
        <f t="shared" ca="1" si="6"/>
        <v/>
      </c>
      <c r="AD35" s="7" t="str">
        <f ca="1" xml:space="preserve">
IF($AC35 &lt;&gt; "",
    VLOOKUP($AC35,Levels!$A:$B,2,FALSE),
    ""
)</f>
        <v/>
      </c>
      <c r="AE35" s="8">
        <f t="shared" ca="1" si="7"/>
        <v>41378</v>
      </c>
      <c r="AF35" s="6">
        <f ca="1">RANDBETWEEN(5,COUNTA('Recruitment source'!$A:$A) + 1)</f>
        <v>12</v>
      </c>
      <c r="AG35" s="6" t="str">
        <f ca="1">VLOOKUP($AF35,'Recruitment source'!$A:$B,2,FALSE)</f>
        <v xml:space="preserve"> recommendation of employee</v>
      </c>
      <c r="AH35" s="8"/>
      <c r="AI35" s="1">
        <f t="shared" ca="1" si="0"/>
        <v>9080</v>
      </c>
      <c r="AJ35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31, 1, 'Tomás Cardozo Anjos', 'M', 6, '19/01/1951', 8, 11, 13, NULL, 9080);</v>
      </c>
    </row>
    <row r="36" spans="1:36" ht="14.25" customHeight="1" x14ac:dyDescent="0.2">
      <c r="A36" s="7" cm="1">
        <f t="array" aca="1" ref="A36" ca="1">INDEX(Companies!$A:$A,RANDBETWEEN(5,COUNTA(Companies!$A:$A) + 1),1)</f>
        <v>5</v>
      </c>
      <c r="B36" s="7" t="str">
        <f ca="1">VLOOKUP($A36,Companies!$A:$B,2,FALSE)</f>
        <v>ACME Corporation</v>
      </c>
      <c r="C36" s="5">
        <f t="shared" si="1"/>
        <v>32</v>
      </c>
      <c r="D36" s="5" t="str" cm="1">
        <f t="array" ref="D36">SHA1HASH($C36)</f>
        <v>cb4e5208b4cd87268b208e49452ed6e89a68e0b8</v>
      </c>
      <c r="E36" s="6">
        <v>1</v>
      </c>
      <c r="F36" s="7">
        <f ca="1">IF($C36 = 1 + N("Presidente"),
    127,
    IF($C36 = 2 + N("Vice-Presidente"),
        72,
        IF($C36 = 3 + N("Secretária bilíngue"),
            13,
            RANDBETWEEN(5,COUNT(Name!$A:$A) + 1)
        )
    )
)</f>
        <v>162</v>
      </c>
      <c r="G36" s="7" t="str">
        <f ca="1">VLOOKUP($F36,Name!$A:$B,2,FALSE)</f>
        <v>Helena</v>
      </c>
      <c r="H36" s="7">
        <f ca="1" xml:space="preserve">
IF($C36 = 1,
    0,
    RANDBETWEEN(5,COUNT('Last name'!$A:$A) + 1)
)</f>
        <v>93</v>
      </c>
      <c r="I36" s="7" t="str">
        <f ca="1" xml:space="preserve">
IF($C36 = 1 + N("Presidente"),
    "de Orléans e Bragança",
    VLOOKUP($H36,'Last name'!$A:$B,2,FALSE) &amp; " " &amp; VLOOKUP(RANDBETWEEN(5,COUNT('Last name'!$A:$A) + 1),'Last name'!$A:$B,2,FALSE)
)</f>
        <v>Frois Junqueira</v>
      </c>
      <c r="J36" s="7" t="str">
        <f t="shared" ca="1" si="9"/>
        <v>Helena Frois Junqueira</v>
      </c>
      <c r="K36" s="7" t="str" cm="1">
        <f t="array" aca="1" ref="K36" ca="1">SHA1HASH($J36)</f>
        <v>5aed852597c7f462eeb6e87fa83d02a3a622ba03</v>
      </c>
      <c r="L36" s="7" cm="1">
        <f t="array" aca="1" ref="L36" ca="1">INDEX(States!$A:$A,N36,1)</f>
        <v>5</v>
      </c>
      <c r="M36" s="7" t="str">
        <f ca="1">VLOOKUP($L36,Countries!$A:$B,2,FALSE)</f>
        <v>Portugal</v>
      </c>
      <c r="N36" s="7" cm="1">
        <f t="array" aca="1" ref="N36" ca="1">INDEX(States!$C:$C,RANDBETWEEN(5,COUNTA(States!$A:$A) + 1),1)</f>
        <v>9</v>
      </c>
      <c r="O36" s="7" t="str">
        <f ca="1">VLOOKUP($N36,States!$C:$D,2,FALSE)</f>
        <v>braga</v>
      </c>
      <c r="P36" s="7" t="str">
        <f ca="1">VLOOKUP($F36,Name!$A:$C,3,FALSE)</f>
        <v>F</v>
      </c>
      <c r="Q36" s="7" t="str">
        <f ca="1">VLOOKUP($P36,Genders!$B:$C,2,FALSE)</f>
        <v>Female</v>
      </c>
      <c r="R36" s="7" cm="1">
        <f t="array" aca="1" ref="R36" ca="1">INDEX('Marital status'!$A:$A,RANDBETWEEN(5,COUNTA('Marital status'!$A:$A) + 1),1)</f>
        <v>7</v>
      </c>
      <c r="S36" s="7" t="str">
        <f ca="1">VLOOKUP($R36,'Marital status'!$A:$B,2,FALSE)</f>
        <v xml:space="preserve">Widowed </v>
      </c>
      <c r="T36" s="7">
        <f t="shared" ca="1" si="2"/>
        <v>5</v>
      </c>
      <c r="U36" s="7" t="str">
        <f ca="1">VLOOKUP($T36,Ethnicities!$A:$B,2,FALSE)</f>
        <v xml:space="preserve"> white</v>
      </c>
      <c r="V36" s="8">
        <f t="shared" ca="1" si="3"/>
        <v>18478</v>
      </c>
      <c r="W36" s="6">
        <f t="shared" ca="1" si="4"/>
        <v>7</v>
      </c>
      <c r="X36" s="8" t="str">
        <f ca="1">VLOOKUP($W36,'Background education'!$A:$B,2,FALSE)</f>
        <v>Undergraduate degree</v>
      </c>
      <c r="Y36" s="7">
        <f ca="1" xml:space="preserve">
  IF(OR($AA36 = 5, $AA36 = 6, $AA36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6" s="7" t="str">
        <f ca="1">VLOOKUP($Y36,Departments!$A:$B,2,FALSE)</f>
        <v>Controlling</v>
      </c>
      <c r="AA36" s="6">
        <f t="shared" ca="1" si="5"/>
        <v>13</v>
      </c>
      <c r="AB36" s="7" t="str">
        <f ca="1">VLOOKUP($AA36,Roles!$A:$B,2,FALSE)</f>
        <v>Coordinator</v>
      </c>
      <c r="AC36" s="6" t="str">
        <f t="shared" ca="1" si="6"/>
        <v/>
      </c>
      <c r="AD36" s="7" t="str">
        <f ca="1" xml:space="preserve">
IF($AC36 &lt;&gt; "",
    VLOOKUP($AC36,Levels!$A:$B,2,FALSE),
    ""
)</f>
        <v/>
      </c>
      <c r="AE36" s="8">
        <f t="shared" ca="1" si="7"/>
        <v>44414</v>
      </c>
      <c r="AF36" s="6">
        <f ca="1">RANDBETWEEN(5,COUNTA('Recruitment source'!$A:$A) + 1)</f>
        <v>13</v>
      </c>
      <c r="AG36" s="6" t="str">
        <f ca="1">VLOOKUP($AF36,'Recruitment source'!$A:$B,2,FALSE)</f>
        <v>Google</v>
      </c>
      <c r="AH36" s="8"/>
      <c r="AI36" s="1">
        <f t="shared" ca="1" si="0"/>
        <v>8500</v>
      </c>
      <c r="AJ36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32, 1, 'Helena Frois Junqueira', 'F', 5, '03/08/1950', 7, 12, 13, NULL, 8500);</v>
      </c>
    </row>
    <row r="37" spans="1:36" ht="14.25" customHeight="1" x14ac:dyDescent="0.2">
      <c r="A37" s="7" cm="1">
        <f t="array" aca="1" ref="A37" ca="1">INDEX(Companies!$A:$A,RANDBETWEEN(5,COUNTA(Companies!$A:$A) + 1),1)</f>
        <v>5</v>
      </c>
      <c r="B37" s="7" t="str">
        <f ca="1">VLOOKUP($A37,Companies!$A:$B,2,FALSE)</f>
        <v>ACME Corporation</v>
      </c>
      <c r="C37" s="5">
        <f t="shared" si="1"/>
        <v>33</v>
      </c>
      <c r="D37" s="5" t="str" cm="1">
        <f t="array" ref="D37">SHA1HASH($C37)</f>
        <v>b6692ea5df920cad691c20319a6fffd7a4a766b8</v>
      </c>
      <c r="E37" s="6">
        <v>1</v>
      </c>
      <c r="F37" s="7">
        <f ca="1">IF($C37 = 1 + N("Presidente"),
    127,
    IF($C37 = 2 + N("Vice-Presidente"),
        72,
        IF($C37 = 3 + N("Secretária bilíngue"),
            13,
            RANDBETWEEN(5,COUNT(Name!$A:$A) + 1)
        )
    )
)</f>
        <v>270</v>
      </c>
      <c r="G37" s="7" t="str">
        <f ca="1">VLOOKUP($F37,Name!$A:$B,2,FALSE)</f>
        <v>Maria Laura</v>
      </c>
      <c r="H37" s="7">
        <f ca="1" xml:space="preserve">
IF($C37 = 1,
    0,
    RANDBETWEEN(5,COUNT('Last name'!$A:$A) + 1)
)</f>
        <v>107</v>
      </c>
      <c r="I37" s="7" t="str">
        <f ca="1" xml:space="preserve">
IF($C37 = 1 + N("Presidente"),
    "de Orléans e Bragança",
    VLOOKUP($H37,'Last name'!$A:$B,2,FALSE) &amp; " " &amp; VLOOKUP(RANDBETWEEN(5,COUNT('Last name'!$A:$A) + 1),'Last name'!$A:$B,2,FALSE)
)</f>
        <v>Leite Bragança</v>
      </c>
      <c r="J37" s="7" t="str">
        <f t="shared" ca="1" si="9"/>
        <v>Maria Laura Leite Bragança</v>
      </c>
      <c r="K37" s="7" t="str" cm="1">
        <f t="array" aca="1" ref="K37" ca="1">SHA1HASH($J37)</f>
        <v>911dba620c6b8658a16718c77cf37a02cc333c38</v>
      </c>
      <c r="L37" s="7" cm="1">
        <f t="array" aca="1" ref="L37" ca="1">INDEX(States!$A:$A,N37,1)</f>
        <v>5</v>
      </c>
      <c r="M37" s="7" t="str">
        <f ca="1">VLOOKUP($L37,Countries!$A:$B,2,FALSE)</f>
        <v>Portugal</v>
      </c>
      <c r="N37" s="7" cm="1">
        <f t="array" aca="1" ref="N37" ca="1">INDEX(States!$C:$C,RANDBETWEEN(5,COUNTA(States!$A:$A) + 1),1)</f>
        <v>9</v>
      </c>
      <c r="O37" s="7" t="str">
        <f ca="1">VLOOKUP($N37,States!$C:$D,2,FALSE)</f>
        <v>braga</v>
      </c>
      <c r="P37" s="7" t="str">
        <f ca="1">VLOOKUP($F37,Name!$A:$C,3,FALSE)</f>
        <v>F</v>
      </c>
      <c r="Q37" s="7" t="str">
        <f ca="1">VLOOKUP($P37,Genders!$B:$C,2,FALSE)</f>
        <v>Female</v>
      </c>
      <c r="R37" s="7" cm="1">
        <f t="array" aca="1" ref="R37" ca="1">INDEX('Marital status'!$A:$A,RANDBETWEEN(5,COUNTA('Marital status'!$A:$A) + 1),1)</f>
        <v>8</v>
      </c>
      <c r="S37" s="7" t="str">
        <f ca="1">VLOOKUP($R37,'Marital status'!$A:$B,2,FALSE)</f>
        <v xml:space="preserve"> Separated </v>
      </c>
      <c r="T37" s="7">
        <f t="shared" ca="1" si="2"/>
        <v>5</v>
      </c>
      <c r="U37" s="7" t="str">
        <f ca="1">VLOOKUP($T37,Ethnicities!$A:$B,2,FALSE)</f>
        <v xml:space="preserve"> white</v>
      </c>
      <c r="V37" s="8">
        <f t="shared" ca="1" si="3"/>
        <v>30206</v>
      </c>
      <c r="W37" s="6">
        <f t="shared" ca="1" si="4"/>
        <v>7</v>
      </c>
      <c r="X37" s="8" t="str">
        <f ca="1">VLOOKUP($W37,'Background education'!$A:$B,2,FALSE)</f>
        <v>Undergraduate degree</v>
      </c>
      <c r="Y37" s="7">
        <f ca="1" xml:space="preserve">
  IF(OR($AA37 = 5, $AA37 = 6, $AA37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7" s="7" t="str">
        <f ca="1">VLOOKUP($Y37,Departments!$A:$B,2,FALSE)</f>
        <v>Audit</v>
      </c>
      <c r="AA37" s="6">
        <f t="shared" ca="1" si="5"/>
        <v>13</v>
      </c>
      <c r="AB37" s="7" t="str">
        <f ca="1">VLOOKUP($AA37,Roles!$A:$B,2,FALSE)</f>
        <v>Coordinator</v>
      </c>
      <c r="AC37" s="6" t="str">
        <f t="shared" ca="1" si="6"/>
        <v/>
      </c>
      <c r="AD37" s="7" t="str">
        <f ca="1" xml:space="preserve">
IF($AC37 &lt;&gt; "",
    VLOOKUP($AC37,Levels!$A:$B,2,FALSE),
    ""
)</f>
        <v/>
      </c>
      <c r="AE37" s="8">
        <f t="shared" ca="1" si="7"/>
        <v>40871</v>
      </c>
      <c r="AF37" s="6">
        <f ca="1">RANDBETWEEN(5,COUNTA('Recruitment source'!$A:$A) + 1)</f>
        <v>9</v>
      </c>
      <c r="AG37" s="6" t="str">
        <f ca="1">VLOOKUP($AF37,'Recruitment source'!$A:$B,2,FALSE)</f>
        <v>Empregos Online</v>
      </c>
      <c r="AH37" s="8"/>
      <c r="AI37" s="1">
        <f t="shared" ca="1" si="0"/>
        <v>8500</v>
      </c>
      <c r="AJ3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33, 1, 'Maria Laura Leite Bragança', 'F', 5, '12/09/1982', 7, 13, 13, NULL, 8500);</v>
      </c>
    </row>
    <row r="38" spans="1:36" ht="14.25" customHeight="1" x14ac:dyDescent="0.2">
      <c r="A38" s="7" cm="1">
        <f t="array" aca="1" ref="A38" ca="1">INDEX(Companies!$A:$A,RANDBETWEEN(5,COUNTA(Companies!$A:$A) + 1),1)</f>
        <v>5</v>
      </c>
      <c r="B38" s="7" t="str">
        <f ca="1">VLOOKUP($A38,Companies!$A:$B,2,FALSE)</f>
        <v>ACME Corporation</v>
      </c>
      <c r="C38" s="5">
        <f t="shared" si="1"/>
        <v>34</v>
      </c>
      <c r="D38" s="5" t="str" cm="1">
        <f t="array" ref="D38">SHA1HASH($C38)</f>
        <v>f1f836cb4ea6efb2a0b1b99f41ad8b103eff4b59</v>
      </c>
      <c r="E38" s="6">
        <v>1</v>
      </c>
      <c r="F38" s="7">
        <f ca="1">IF($C38 = 1 + N("Presidente"),
    127,
    IF($C38 = 2 + N("Vice-Presidente"),
        72,
        IF($C38 = 3 + N("Secretária bilíngue"),
            13,
            RANDBETWEEN(5,COUNT(Name!$A:$A) + 1)
        )
    )
)</f>
        <v>24</v>
      </c>
      <c r="G38" s="7" t="str">
        <f ca="1">VLOOKUP($F38,Name!$A:$B,2,FALSE)</f>
        <v>Ammanda</v>
      </c>
      <c r="H38" s="7">
        <f ca="1" xml:space="preserve">
IF($C38 = 1,
    0,
    RANDBETWEEN(5,COUNT('Last name'!$A:$A) + 1)
)</f>
        <v>162</v>
      </c>
      <c r="I38" s="7" t="str">
        <f ca="1" xml:space="preserve">
IF($C38 = 1 + N("Presidente"),
    "de Orléans e Bragança",
    VLOOKUP($H38,'Last name'!$A:$B,2,FALSE) &amp; " " &amp; VLOOKUP(RANDBETWEEN(5,COUNT('Last name'!$A:$A) + 1),'Last name'!$A:$B,2,FALSE)
)</f>
        <v>Ricci Ildelfonso</v>
      </c>
      <c r="J38" s="7" t="str">
        <f t="shared" ca="1" si="9"/>
        <v>Ammanda Ricci Ildelfonso</v>
      </c>
      <c r="K38" s="7" t="str" cm="1">
        <f t="array" aca="1" ref="K38" ca="1">SHA1HASH($J38)</f>
        <v>fe53a8e27fe0540ead68e6d25fab859e1d9530fb</v>
      </c>
      <c r="L38" s="7" cm="1">
        <f t="array" aca="1" ref="L38" ca="1">INDEX(States!$A:$A,N38,1)</f>
        <v>5</v>
      </c>
      <c r="M38" s="7" t="str">
        <f ca="1">VLOOKUP($L38,Countries!$A:$B,2,FALSE)</f>
        <v>Portugal</v>
      </c>
      <c r="N38" s="7" cm="1">
        <f t="array" aca="1" ref="N38" ca="1">INDEX(States!$C:$C,RANDBETWEEN(5,COUNTA(States!$A:$A) + 1),1)</f>
        <v>17</v>
      </c>
      <c r="O38" s="7" t="str">
        <f ca="1">VLOOKUP($N38,States!$C:$D,2,FALSE)</f>
        <v>Viseu</v>
      </c>
      <c r="P38" s="7" t="str">
        <f ca="1">VLOOKUP($F38,Name!$A:$C,3,FALSE)</f>
        <v>F</v>
      </c>
      <c r="Q38" s="7" t="str">
        <f ca="1">VLOOKUP($P38,Genders!$B:$C,2,FALSE)</f>
        <v>Female</v>
      </c>
      <c r="R38" s="7" cm="1">
        <f t="array" aca="1" ref="R38" ca="1">INDEX('Marital status'!$A:$A,RANDBETWEEN(5,COUNTA('Marital status'!$A:$A) + 1),1)</f>
        <v>6</v>
      </c>
      <c r="S38" s="7" t="str">
        <f ca="1">VLOOKUP($R38,'Marital status'!$A:$B,2,FALSE)</f>
        <v>MarrieD</v>
      </c>
      <c r="T38" s="7">
        <f t="shared" ca="1" si="2"/>
        <v>8</v>
      </c>
      <c r="U38" s="7" t="str">
        <f ca="1">VLOOKUP($T38,Ethnicities!$A:$B,2,FALSE)</f>
        <v>ASIAN</v>
      </c>
      <c r="V38" s="8">
        <f t="shared" ca="1" si="3"/>
        <v>27196</v>
      </c>
      <c r="W38" s="6">
        <f t="shared" ca="1" si="4"/>
        <v>7</v>
      </c>
      <c r="X38" s="8" t="str">
        <f ca="1">VLOOKUP($W38,'Background education'!$A:$B,2,FALSE)</f>
        <v>Undergraduate degree</v>
      </c>
      <c r="Y38" s="7">
        <f ca="1" xml:space="preserve">
  IF(OR($AA38 = 5, $AA38 = 6, $AA38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14</v>
      </c>
      <c r="Z38" s="7" t="str">
        <f ca="1">VLOOKUP($Y38,Departments!$A:$B,2,FALSE)</f>
        <v>Information Technology</v>
      </c>
      <c r="AA38" s="6">
        <f t="shared" ca="1" si="5"/>
        <v>13</v>
      </c>
      <c r="AB38" s="7" t="str">
        <f ca="1">VLOOKUP($AA38,Roles!$A:$B,2,FALSE)</f>
        <v>Coordinator</v>
      </c>
      <c r="AC38" s="6" t="str">
        <f t="shared" ca="1" si="6"/>
        <v/>
      </c>
      <c r="AD38" s="7" t="str">
        <f ca="1" xml:space="preserve">
IF($AC38 &lt;&gt; "",
    VLOOKUP($AC38,Levels!$A:$B,2,FALSE),
    ""
)</f>
        <v/>
      </c>
      <c r="AE38" s="8">
        <f t="shared" ca="1" si="7"/>
        <v>43968</v>
      </c>
      <c r="AF38" s="6">
        <f ca="1">RANDBETWEEN(5,COUNTA('Recruitment source'!$A:$A) + 1)</f>
        <v>8</v>
      </c>
      <c r="AG38" s="6" t="str">
        <f ca="1">VLOOKUP($AF38,'Recruitment source'!$A:$B,2,FALSE)</f>
        <v>Net Empregos</v>
      </c>
      <c r="AH38" s="8"/>
      <c r="AI38" s="1">
        <f t="shared" ca="1" si="0"/>
        <v>8620</v>
      </c>
      <c r="AJ3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34, 1, 'Ammanda Ricci Ildelfonso', 'F', 8, '16/06/1974', 7, 14, 13, NULL, 8620);</v>
      </c>
    </row>
    <row r="39" spans="1:36" ht="14.25" customHeight="1" x14ac:dyDescent="0.2">
      <c r="A39" s="7" cm="1">
        <f t="array" aca="1" ref="A39" ca="1">INDEX(Companies!$A:$A,RANDBETWEEN(5,COUNTA(Companies!$A:$A) + 1),1)</f>
        <v>5</v>
      </c>
      <c r="B39" s="7" t="str">
        <f ca="1">VLOOKUP($A39,Companies!$A:$B,2,FALSE)</f>
        <v>ACME Corporation</v>
      </c>
      <c r="C39" s="5">
        <f t="shared" si="1"/>
        <v>35</v>
      </c>
      <c r="D39" s="5" t="str" cm="1">
        <f t="array" ref="D39">SHA1HASH($C39)</f>
        <v>972a67c48192728a34979d9a35164c1295401b71</v>
      </c>
      <c r="E39" s="6">
        <v>1</v>
      </c>
      <c r="F39" s="7">
        <f ca="1">IF($C39 = 1 + N("Presidente"),
    127,
    IF($C39 = 2 + N("Vice-Presidente"),
        72,
        IF($C39 = 3 + N("Secretária bilíngue"),
            13,
            RANDBETWEEN(5,COUNT(Name!$A:$A) + 1)
        )
    )
)</f>
        <v>109</v>
      </c>
      <c r="G39" s="7" t="str">
        <f ca="1">VLOOKUP($F39,Name!$A:$B,2,FALSE)</f>
        <v>Davi Luiz</v>
      </c>
      <c r="H39" s="7">
        <f ca="1" xml:space="preserve">
IF($C39 = 1,
    0,
    RANDBETWEEN(5,COUNT('Last name'!$A:$A) + 1)
)</f>
        <v>111</v>
      </c>
      <c r="I39" s="7" t="str">
        <f ca="1" xml:space="preserve">
IF($C39 = 1 + N("Presidente"),
    "de Orléans e Bragança",
    VLOOKUP($H39,'Last name'!$A:$B,2,FALSE) &amp; " " &amp; VLOOKUP(RANDBETWEEN(5,COUNT('Last name'!$A:$A) + 1),'Last name'!$A:$B,2,FALSE)
)</f>
        <v>Longo Aleluia</v>
      </c>
      <c r="J39" s="7" t="str">
        <f t="shared" ca="1" si="9"/>
        <v>Davi Luiz Longo Aleluia</v>
      </c>
      <c r="K39" s="7" t="str" cm="1">
        <f t="array" aca="1" ref="K39" ca="1">SHA1HASH($J39)</f>
        <v>63cdfb99ee2a217efb62a1e2e59adcffeac22221</v>
      </c>
      <c r="L39" s="7" cm="1">
        <f t="array" aca="1" ref="L39" ca="1">INDEX(States!$A:$A,N39,1)</f>
        <v>5</v>
      </c>
      <c r="M39" s="7" t="str">
        <f ca="1">VLOOKUP($L39,Countries!$A:$B,2,FALSE)</f>
        <v>Portugal</v>
      </c>
      <c r="N39" s="7" cm="1">
        <f t="array" aca="1" ref="N39" ca="1">INDEX(States!$C:$C,RANDBETWEEN(5,COUNTA(States!$A:$A) + 1),1)</f>
        <v>12</v>
      </c>
      <c r="O39" s="7" t="str">
        <f ca="1">VLOOKUP($N39,States!$C:$D,2,FALSE)</f>
        <v>Leiria</v>
      </c>
      <c r="P39" s="7" t="str">
        <f ca="1">VLOOKUP($F39,Name!$A:$C,3,FALSE)</f>
        <v>M</v>
      </c>
      <c r="Q39" s="7" t="str">
        <f ca="1">VLOOKUP($P39,Genders!$B:$C,2,FALSE)</f>
        <v>Male</v>
      </c>
      <c r="R39" s="7" cm="1">
        <f t="array" aca="1" ref="R39" ca="1">INDEX('Marital status'!$A:$A,RANDBETWEEN(5,COUNTA('Marital status'!$A:$A) + 1),1)</f>
        <v>8</v>
      </c>
      <c r="S39" s="7" t="str">
        <f ca="1">VLOOKUP($R39,'Marital status'!$A:$B,2,FALSE)</f>
        <v xml:space="preserve"> Separated </v>
      </c>
      <c r="T39" s="7">
        <f t="shared" ca="1" si="2"/>
        <v>5</v>
      </c>
      <c r="U39" s="7" t="str">
        <f ca="1">VLOOKUP($T39,Ethnicities!$A:$B,2,FALSE)</f>
        <v xml:space="preserve"> white</v>
      </c>
      <c r="V39" s="8">
        <f ca="1" xml:space="preserve">
IF($AA39 = 5 + N("CEO"),
    TODAY() - 16340,
    IF($AA39 = 8 + N("Secretary"),
        RANDBETWEEN(TODAY() - 12418.5, TODAY()-6574.5),
        IF(OR($AA39 = 7, $AA39 = 14),
            RANDBETWEEN(TODAY() - 16071, TODAY() - 8766),
            IF(OR($AA39 = 13, $AA39 = 12, $AA39 = 11),
                RANDBETWEEN(TODAY() - 27393.75, TODAY() - 12783.75),
                RANDBETWEEN(TODAY() - 27393.75, TODAY()-10957.5)
            )
        )
    )
)</f>
        <v>24063</v>
      </c>
      <c r="W39" s="6">
        <f t="shared" ca="1" si="4"/>
        <v>7</v>
      </c>
      <c r="X39" s="8" t="str">
        <f ca="1">VLOOKUP($W39,'Background education'!$A:$B,2,FALSE)</f>
        <v>Undergraduate degree</v>
      </c>
      <c r="Y39" s="7">
        <f ca="1" xml:space="preserve">
  IF(OR($AA39 = 5, $AA39 = 6, $AA39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15</v>
      </c>
      <c r="Z39" s="7" t="str">
        <f ca="1">VLOOKUP($Y39,Departments!$A:$B,2,FALSE)</f>
        <v>Juridical</v>
      </c>
      <c r="AA39" s="6">
        <f t="shared" ca="1" si="5"/>
        <v>13</v>
      </c>
      <c r="AB39" s="7" t="str">
        <f ca="1">VLOOKUP($AA39,Roles!$A:$B,2,FALSE)</f>
        <v>Coordinator</v>
      </c>
      <c r="AC39" s="6" t="str">
        <f t="shared" ca="1" si="6"/>
        <v/>
      </c>
      <c r="AD39" s="7" t="str">
        <f ca="1" xml:space="preserve">
IF($AC39 &lt;&gt; "",
    VLOOKUP($AC39,Levels!$A:$B,2,FALSE),
    ""
)</f>
        <v/>
      </c>
      <c r="AE39" s="8">
        <f t="shared" ca="1" si="7"/>
        <v>43570</v>
      </c>
      <c r="AF39" s="6">
        <f ca="1">RANDBETWEEN(5,COUNTA('Recruitment source'!$A:$A) + 1)</f>
        <v>6</v>
      </c>
      <c r="AG39" s="6" t="str">
        <f ca="1">VLOOKUP($AF39,'Recruitment source'!$A:$B,2,FALSE)</f>
        <v>Learn4Good</v>
      </c>
      <c r="AH39" s="8"/>
      <c r="AI39" s="1">
        <f t="shared" ca="1" si="0"/>
        <v>8600</v>
      </c>
      <c r="AJ3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35, 1, 'Davi Luiz Longo Aleluia', 'M', 5, '17/11/1965', 7, 15, 13, NULL, 8600);</v>
      </c>
    </row>
    <row r="40" spans="1:36" ht="14.25" customHeight="1" x14ac:dyDescent="0.2">
      <c r="A40" s="7" cm="1">
        <f t="array" aca="1" ref="A40" ca="1">INDEX(Companies!$A:$A,RANDBETWEEN(5,COUNTA(Companies!$A:$A) + 1),1)</f>
        <v>5</v>
      </c>
      <c r="B40" s="7" t="str">
        <f ca="1">VLOOKUP($A40,Companies!$A:$B,2,FALSE)</f>
        <v>ACME Corporation</v>
      </c>
      <c r="C40" s="5">
        <f t="shared" si="1"/>
        <v>36</v>
      </c>
      <c r="D40" s="5" t="str" cm="1">
        <f t="array" ref="D40">SHA1HASH($C40)</f>
        <v>fc074d501302eb2b93e2554793fcaf50b3bf7291</v>
      </c>
      <c r="E40" s="6">
        <v>1</v>
      </c>
      <c r="F40" s="7">
        <f ca="1">IF($C40 = 1 + N("Presidente"),
    127,
    IF($C40 = 2 + N("Vice-Presidente"),
        72,
        IF($C40 = 3 + N("Secretária bilíngue"),
            13,
            RANDBETWEEN(5,COUNT(Name!$A:$A) + 1)
        )
    )
)</f>
        <v>115</v>
      </c>
      <c r="G40" s="7" t="str">
        <f ca="1">VLOOKUP($F40,Name!$A:$B,2,FALSE)</f>
        <v>Dulce</v>
      </c>
      <c r="H40" s="7">
        <f ca="1" xml:space="preserve">
IF($C40 = 1,
    0,
    RANDBETWEEN(5,COUNT('Last name'!$A:$A) + 1)
)</f>
        <v>122</v>
      </c>
      <c r="I40" s="7" t="str">
        <f ca="1" xml:space="preserve">
IF($C40 = 1 + N("Presidente"),
    "de Orléans e Bragança",
    VLOOKUP($H40,'Last name'!$A:$B,2,FALSE) &amp; " " &amp; VLOOKUP(RANDBETWEEN(5,COUNT('Last name'!$A:$A) + 1),'Last name'!$A:$B,2,FALSE)
)</f>
        <v>Martini Figo</v>
      </c>
      <c r="J40" s="7" t="str">
        <f t="shared" ca="1" si="9"/>
        <v>Dulce Martini Figo</v>
      </c>
      <c r="K40" s="7" t="str" cm="1">
        <f t="array" aca="1" ref="K40" ca="1">SHA1HASH($J40)</f>
        <v>ef9235206163e7dc16d2186d48cdc4cb65740ffc</v>
      </c>
      <c r="L40" s="7" cm="1">
        <f t="array" aca="1" ref="L40" ca="1">INDEX(States!$A:$A,N40,1)</f>
        <v>5</v>
      </c>
      <c r="M40" s="7" t="str">
        <f ca="1">VLOOKUP($L40,Countries!$A:$B,2,FALSE)</f>
        <v>Portugal</v>
      </c>
      <c r="N40" s="7" cm="1">
        <f t="array" aca="1" ref="N40" ca="1">INDEX(States!$C:$C,RANDBETWEEN(5,COUNTA(States!$A:$A) + 1),1)</f>
        <v>16</v>
      </c>
      <c r="O40" s="7" t="str">
        <f ca="1">VLOOKUP($N40,States!$C:$D,2,FALSE)</f>
        <v>Azores</v>
      </c>
      <c r="P40" s="7" t="str">
        <f ca="1">VLOOKUP($F40,Name!$A:$C,3,FALSE)</f>
        <v>F</v>
      </c>
      <c r="Q40" s="7" t="str">
        <f ca="1">VLOOKUP($P40,Genders!$B:$C,2,FALSE)</f>
        <v>Female</v>
      </c>
      <c r="R40" s="7" cm="1">
        <f t="array" aca="1" ref="R40" ca="1">INDEX('Marital status'!$A:$A,RANDBETWEEN(5,COUNTA('Marital status'!$A:$A) + 1),1)</f>
        <v>9</v>
      </c>
      <c r="S40" s="7" t="str">
        <f ca="1">VLOOKUP($R40,'Marital status'!$A:$B,2,FALSE)</f>
        <v>DIVORCED</v>
      </c>
      <c r="T40" s="7">
        <f t="shared" ca="1" si="2"/>
        <v>5</v>
      </c>
      <c r="U40" s="7" t="str">
        <f ca="1">VLOOKUP($T40,Ethnicities!$A:$B,2,FALSE)</f>
        <v xml:space="preserve"> white</v>
      </c>
      <c r="V40" s="8">
        <f t="shared" ca="1" si="3"/>
        <v>25426</v>
      </c>
      <c r="W40" s="6">
        <f t="shared" ca="1" si="4"/>
        <v>7</v>
      </c>
      <c r="X40" s="8" t="str">
        <f ca="1">VLOOKUP($W40,'Background education'!$A:$B,2,FALSE)</f>
        <v>Undergraduate degree</v>
      </c>
      <c r="Y40" s="7">
        <f ca="1" xml:space="preserve">
  IF(OR($AA40 = 5, $AA40 = 6, $AA40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16</v>
      </c>
      <c r="Z40" s="7" t="str">
        <f ca="1">VLOOKUP($Y40,Departments!$A:$B,2,FALSE)</f>
        <v xml:space="preserve">  Sales</v>
      </c>
      <c r="AA40" s="6">
        <f t="shared" ca="1" si="5"/>
        <v>13</v>
      </c>
      <c r="AB40" s="7" t="str">
        <f ca="1">VLOOKUP($AA40,Roles!$A:$B,2,FALSE)</f>
        <v>Coordinator</v>
      </c>
      <c r="AC40" s="6" t="str">
        <f t="shared" ca="1" si="6"/>
        <v/>
      </c>
      <c r="AD40" s="7" t="str">
        <f ca="1" xml:space="preserve">
IF($AC40 &lt;&gt; "",
    VLOOKUP($AC40,Levels!$A:$B,2,FALSE),
    ""
)</f>
        <v/>
      </c>
      <c r="AE40" s="8">
        <f t="shared" ca="1" si="7"/>
        <v>38248</v>
      </c>
      <c r="AF40" s="6">
        <f ca="1">RANDBETWEEN(5,COUNTA('Recruitment source'!$A:$A) + 1)</f>
        <v>6</v>
      </c>
      <c r="AG40" s="6" t="str">
        <f ca="1">VLOOKUP($AF40,'Recruitment source'!$A:$B,2,FALSE)</f>
        <v>Learn4Good</v>
      </c>
      <c r="AH40" s="8"/>
      <c r="AI40" s="1">
        <f t="shared" ca="1" si="0"/>
        <v>8610</v>
      </c>
      <c r="AJ40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36, 1, 'Dulce Martini Figo', 'F', 5, '11/08/1969', 7, 16, 13, NULL, 8610);</v>
      </c>
    </row>
    <row r="41" spans="1:36" ht="14.25" customHeight="1" x14ac:dyDescent="0.2">
      <c r="A41" s="7" cm="1">
        <f t="array" aca="1" ref="A41" ca="1">INDEX(Companies!$A:$A,RANDBETWEEN(5,COUNTA(Companies!$A:$A) + 1),1)</f>
        <v>5</v>
      </c>
      <c r="B41" s="7" t="str">
        <f ca="1">VLOOKUP($A41,Companies!$A:$B,2,FALSE)</f>
        <v>ACME Corporation</v>
      </c>
      <c r="C41" s="5">
        <f t="shared" si="1"/>
        <v>37</v>
      </c>
      <c r="D41" s="5" t="str" cm="1">
        <f t="array" ref="D41">SHA1HASH($C41)</f>
        <v>cb7a1d775e800fd1ee4049f7dca9e041eb9ba083</v>
      </c>
      <c r="E41" s="6">
        <v>1</v>
      </c>
      <c r="F41" s="7">
        <f ca="1">IF($C41 = 1 + N("Presidente"),
    127,
    IF($C41 = 2 + N("Vice-Presidente"),
        72,
        IF($C41 = 3 + N("Secretária bilíngue"),
            13,
            RANDBETWEEN(5,COUNT(Name!$A:$A) + 1)
        )
    )
)</f>
        <v>228</v>
      </c>
      <c r="G41" s="7" t="str">
        <f ca="1">VLOOKUP($F41,Name!$A:$B,2,FALSE)</f>
        <v>Lívia</v>
      </c>
      <c r="H41" s="7">
        <f ca="1" xml:space="preserve">
IF($C41 = 1,
    0,
    RANDBETWEEN(5,COUNT('Last name'!$A:$A) + 1)
)</f>
        <v>101</v>
      </c>
      <c r="I41" s="7" t="str">
        <f ca="1" xml:space="preserve">
IF($C41 = 1 + N("Presidente"),
    "de Orléans e Bragança",
    VLOOKUP($H41,'Last name'!$A:$B,2,FALSE) &amp; " " &amp; VLOOKUP(RANDBETWEEN(5,COUNT('Last name'!$A:$A) + 1),'Last name'!$A:$B,2,FALSE)
)</f>
        <v>Gouveia Anunciação</v>
      </c>
      <c r="J41" s="7" t="str">
        <f t="shared" ca="1" si="9"/>
        <v>Lívia Gouveia Anunciação</v>
      </c>
      <c r="K41" s="7" t="str" cm="1">
        <f t="array" aca="1" ref="K41" ca="1">SHA1HASH($J41)</f>
        <v>28d2a56aa774e03e1772b743beea02dfc619952e</v>
      </c>
      <c r="L41" s="7" cm="1">
        <f t="array" aca="1" ref="L41" ca="1">INDEX(States!$A:$A,N41,1)</f>
        <v>5</v>
      </c>
      <c r="M41" s="7" t="str">
        <f ca="1">VLOOKUP($L41,Countries!$A:$B,2,FALSE)</f>
        <v>Portugal</v>
      </c>
      <c r="N41" s="7" cm="1">
        <f t="array" aca="1" ref="N41" ca="1">INDEX(States!$C:$C,RANDBETWEEN(5,COUNTA(States!$A:$A) + 1),1)</f>
        <v>18</v>
      </c>
      <c r="O41" s="7" t="str">
        <f ca="1">VLOOKUP($N41,States!$C:$D,2,FALSE)</f>
        <v>Castelo Branco</v>
      </c>
      <c r="P41" s="7" t="str">
        <f ca="1">VLOOKUP($F41,Name!$A:$C,3,FALSE)</f>
        <v>F</v>
      </c>
      <c r="Q41" s="7" t="str">
        <f ca="1">VLOOKUP($P41,Genders!$B:$C,2,FALSE)</f>
        <v>Female</v>
      </c>
      <c r="R41" s="7" cm="1">
        <f t="array" aca="1" ref="R41" ca="1">INDEX('Marital status'!$A:$A,RANDBETWEEN(5,COUNTA('Marital status'!$A:$A) + 1),1)</f>
        <v>5</v>
      </c>
      <c r="S41" s="7" t="str">
        <f ca="1">VLOOKUP($R41,'Marital status'!$A:$B,2,FALSE)</f>
        <v>single</v>
      </c>
      <c r="T41" s="7">
        <f t="shared" ca="1" si="2"/>
        <v>5</v>
      </c>
      <c r="U41" s="7" t="str">
        <f ca="1">VLOOKUP($T41,Ethnicities!$A:$B,2,FALSE)</f>
        <v xml:space="preserve"> white</v>
      </c>
      <c r="V41" s="8">
        <f t="shared" ca="1" si="3"/>
        <v>18110</v>
      </c>
      <c r="W41" s="6">
        <f t="shared" ca="1" si="4"/>
        <v>8</v>
      </c>
      <c r="X41" s="8" t="str">
        <f ca="1">VLOOKUP($W41,'Background education'!$A:$B,2,FALSE)</f>
        <v>Graduate school</v>
      </c>
      <c r="Y41" s="7">
        <f ca="1" xml:space="preserve">
  IF(OR($AA41 = 5, $AA41 = 6, $AA41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1" s="7" t="str">
        <f ca="1">VLOOKUP($Y41,Departments!$A:$B,2,FALSE)</f>
        <v>Administration</v>
      </c>
      <c r="AA41" s="6">
        <f t="shared" ca="1" si="5"/>
        <v>12</v>
      </c>
      <c r="AB41" s="7" t="str">
        <f ca="1">VLOOKUP($AA41,Roles!$A:$B,2,FALSE)</f>
        <v>Specialist</v>
      </c>
      <c r="AC41" s="6" t="str">
        <f t="shared" ca="1" si="6"/>
        <v/>
      </c>
      <c r="AD41" s="7" t="str">
        <f ca="1" xml:space="preserve">
IF($AC41 &lt;&gt; "",
    VLOOKUP($AC41,Levels!$A:$B,2,FALSE),
    ""
)</f>
        <v/>
      </c>
      <c r="AE41" s="8">
        <f t="shared" ca="1" si="7"/>
        <v>41228</v>
      </c>
      <c r="AF41" s="6">
        <f ca="1">RANDBETWEEN(5,COUNTA('Recruitment source'!$A:$A) + 1)</f>
        <v>5</v>
      </c>
      <c r="AG41" s="6" t="str">
        <f ca="1">VLOOKUP($AF41,'Recruitment source'!$A:$B,2,FALSE)</f>
        <v>Indeed</v>
      </c>
      <c r="AH41" s="8"/>
      <c r="AI41" s="1">
        <f t="shared" ca="1" si="0"/>
        <v>9000</v>
      </c>
      <c r="AJ41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37, 1, 'Lívia Gouveia Anunciação', 'F', 5, '31/07/1949', 8, 6, 12, NULL, 9000);</v>
      </c>
    </row>
    <row r="42" spans="1:36" ht="14.25" customHeight="1" x14ac:dyDescent="0.2">
      <c r="A42" s="7" cm="1">
        <f t="array" aca="1" ref="A42" ca="1">INDEX(Companies!$A:$A,RANDBETWEEN(5,COUNTA(Companies!$A:$A) + 1),1)</f>
        <v>5</v>
      </c>
      <c r="B42" s="7" t="str">
        <f ca="1">VLOOKUP($A42,Companies!$A:$B,2,FALSE)</f>
        <v>ACME Corporation</v>
      </c>
      <c r="C42" s="5">
        <f t="shared" si="1"/>
        <v>38</v>
      </c>
      <c r="D42" s="5" t="str" cm="1">
        <f t="array" ref="D42">SHA1HASH($C42)</f>
        <v>5b384ce32d8cdef02bc3a139d4cac0a22bb029e8</v>
      </c>
      <c r="E42" s="6">
        <v>1</v>
      </c>
      <c r="F42" s="7">
        <f ca="1">IF($C42 = 1 + N("Presidente"),
    127,
    IF($C42 = 2 + N("Vice-Presidente"),
        72,
        IF($C42 = 3 + N("Secretária bilíngue"),
            13,
            RANDBETWEEN(5,COUNT(Name!$A:$A) + 1)
        )
    )
)</f>
        <v>239</v>
      </c>
      <c r="G42" s="7" t="str">
        <f ca="1">VLOOKUP($F42,Name!$A:$B,2,FALSE)</f>
        <v>Lucas Gabriel</v>
      </c>
      <c r="H42" s="7">
        <f ca="1" xml:space="preserve">
IF($C42 = 1,
    0,
    RANDBETWEEN(5,COUNT('Last name'!$A:$A) + 1)
)</f>
        <v>155</v>
      </c>
      <c r="I42" s="7" t="str">
        <f ca="1" xml:space="preserve">
IF($C42 = 1 + N("Presidente"),
    "de Orléans e Bragança",
    VLOOKUP($H42,'Last name'!$A:$B,2,FALSE) &amp; " " &amp; VLOOKUP(RANDBETWEEN(5,COUNT('Last name'!$A:$A) + 1),'Last name'!$A:$B,2,FALSE)
)</f>
        <v>Pinto Albuquerque</v>
      </c>
      <c r="J42" s="7" t="str">
        <f t="shared" ca="1" si="9"/>
        <v>Lucas Gabriel Pinto Albuquerque</v>
      </c>
      <c r="K42" s="7" t="str" cm="1">
        <f t="array" aca="1" ref="K42" ca="1">SHA1HASH($J42)</f>
        <v>180e478a69bc4d62f9416fe9f576bb069573c3f8</v>
      </c>
      <c r="L42" s="7" cm="1">
        <f t="array" aca="1" ref="L42" ca="1">INDEX(States!$A:$A,N42,1)</f>
        <v>5</v>
      </c>
      <c r="M42" s="7" t="str">
        <f ca="1">VLOOKUP($L42,Countries!$A:$B,2,FALSE)</f>
        <v>Portugal</v>
      </c>
      <c r="N42" s="7" cm="1">
        <f t="array" aca="1" ref="N42" ca="1">INDEX(States!$C:$C,RANDBETWEEN(5,COUNTA(States!$A:$A) + 1),1)</f>
        <v>23</v>
      </c>
      <c r="O42" s="7" t="str">
        <f ca="1">VLOOKUP($N42,States!$C:$D,2,FALSE)</f>
        <v>Viana do Castelo</v>
      </c>
      <c r="P42" s="7" t="str">
        <f ca="1">VLOOKUP($F42,Name!$A:$C,3,FALSE)</f>
        <v>M</v>
      </c>
      <c r="Q42" s="7" t="str">
        <f ca="1">VLOOKUP($P42,Genders!$B:$C,2,FALSE)</f>
        <v>Male</v>
      </c>
      <c r="R42" s="7" cm="1">
        <f t="array" aca="1" ref="R42" ca="1">INDEX('Marital status'!$A:$A,RANDBETWEEN(5,COUNTA('Marital status'!$A:$A) + 1),1)</f>
        <v>6</v>
      </c>
      <c r="S42" s="7" t="str">
        <f ca="1">VLOOKUP($R42,'Marital status'!$A:$B,2,FALSE)</f>
        <v>MarrieD</v>
      </c>
      <c r="T42" s="7">
        <f t="shared" ca="1" si="2"/>
        <v>6</v>
      </c>
      <c r="U42" s="7" t="str">
        <f ca="1">VLOOKUP($T42,Ethnicities!$A:$B,2,FALSE)</f>
        <v>Black or African American</v>
      </c>
      <c r="V42" s="8">
        <f t="shared" ca="1" si="3"/>
        <v>24547</v>
      </c>
      <c r="W42" s="6">
        <f t="shared" ca="1" si="4"/>
        <v>7</v>
      </c>
      <c r="X42" s="8" t="str">
        <f ca="1">VLOOKUP($W42,'Background education'!$A:$B,2,FALSE)</f>
        <v>Undergraduate degree</v>
      </c>
      <c r="Y42" s="7">
        <f ca="1" xml:space="preserve">
  IF(OR($AA42 = 5, $AA42 = 6, $AA42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2" s="7" t="str">
        <f ca="1">VLOOKUP($Y42,Departments!$A:$B,2,FALSE)</f>
        <v>Finance</v>
      </c>
      <c r="AA42" s="6">
        <f t="shared" ca="1" si="5"/>
        <v>12</v>
      </c>
      <c r="AB42" s="7" t="str">
        <f ca="1">VLOOKUP($AA42,Roles!$A:$B,2,FALSE)</f>
        <v>Specialist</v>
      </c>
      <c r="AC42" s="6" t="str">
        <f t="shared" ca="1" si="6"/>
        <v/>
      </c>
      <c r="AD42" s="7" t="str">
        <f ca="1" xml:space="preserve">
IF($AC42 &lt;&gt; "",
    VLOOKUP($AC42,Levels!$A:$B,2,FALSE),
    ""
)</f>
        <v/>
      </c>
      <c r="AE42" s="8">
        <f t="shared" ca="1" si="7"/>
        <v>41512</v>
      </c>
      <c r="AF42" s="6">
        <f ca="1">RANDBETWEEN(5,COUNTA('Recruitment source'!$A:$A) + 1)</f>
        <v>12</v>
      </c>
      <c r="AG42" s="6" t="str">
        <f ca="1">VLOOKUP($AF42,'Recruitment source'!$A:$B,2,FALSE)</f>
        <v xml:space="preserve"> recommendation of employee</v>
      </c>
      <c r="AH42" s="8"/>
      <c r="AI42" s="1">
        <f t="shared" ca="1" si="0"/>
        <v>8500</v>
      </c>
      <c r="AJ42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38, 1, 'Lucas Gabriel Pinto Albuquerque', 'M', 6, '16/03/1967', 7, 7, 12, NULL, 8500);</v>
      </c>
    </row>
    <row r="43" spans="1:36" ht="14.25" customHeight="1" x14ac:dyDescent="0.2">
      <c r="A43" s="7" cm="1">
        <f t="array" aca="1" ref="A43" ca="1">INDEX(Companies!$A:$A,RANDBETWEEN(5,COUNTA(Companies!$A:$A) + 1),1)</f>
        <v>5</v>
      </c>
      <c r="B43" s="7" t="str">
        <f ca="1">VLOOKUP($A43,Companies!$A:$B,2,FALSE)</f>
        <v>ACME Corporation</v>
      </c>
      <c r="C43" s="5">
        <f t="shared" si="1"/>
        <v>39</v>
      </c>
      <c r="D43" s="5" t="str" cm="1">
        <f t="array" ref="D43">SHA1HASH($C43)</f>
        <v>ca3512f4dfa95a03169c5a670a4c91a19b3077b4</v>
      </c>
      <c r="E43" s="6">
        <v>1</v>
      </c>
      <c r="F43" s="7">
        <f ca="1">IF($C43 = 1 + N("Presidente"),
    127,
    IF($C43 = 2 + N("Vice-Presidente"),
        72,
        IF($C43 = 3 + N("Secretária bilíngue"),
            13,
            RANDBETWEEN(5,COUNT(Name!$A:$A) + 1)
        )
    )
)</f>
        <v>280</v>
      </c>
      <c r="G43" s="7" t="str">
        <f ca="1">VLOOKUP($F43,Name!$A:$B,2,FALSE)</f>
        <v>Marianna</v>
      </c>
      <c r="H43" s="7">
        <f ca="1" xml:space="preserve">
IF($C43 = 1,
    0,
    RANDBETWEEN(5,COUNT('Last name'!$A:$A) + 1)
)</f>
        <v>45</v>
      </c>
      <c r="I43" s="7" t="str">
        <f ca="1" xml:space="preserve">
IF($C43 = 1 + N("Presidente"),
    "de Orléans e Bragança",
    VLOOKUP($H43,'Last name'!$A:$B,2,FALSE) &amp; " " &amp; VLOOKUP(RANDBETWEEN(5,COUNT('Last name'!$A:$A) + 1),'Last name'!$A:$B,2,FALSE)
)</f>
        <v>Braga Siqueira</v>
      </c>
      <c r="J43" s="7" t="str">
        <f t="shared" ca="1" si="9"/>
        <v>Marianna Braga Siqueira</v>
      </c>
      <c r="K43" s="7" t="str" cm="1">
        <f t="array" aca="1" ref="K43" ca="1">SHA1HASH($J43)</f>
        <v>d2b6ecf80ebc10a17ecaddf01ea1ecb3dedd1868</v>
      </c>
      <c r="L43" s="7" cm="1">
        <f t="array" aca="1" ref="L43" ca="1">INDEX(States!$A:$A,N43,1)</f>
        <v>5</v>
      </c>
      <c r="M43" s="7" t="str">
        <f ca="1">VLOOKUP($L43,Countries!$A:$B,2,FALSE)</f>
        <v>Portugal</v>
      </c>
      <c r="N43" s="7" cm="1">
        <f t="array" aca="1" ref="N43" ca="1">INDEX(States!$C:$C,RANDBETWEEN(5,COUNTA(States!$A:$A) + 1),1)</f>
        <v>14</v>
      </c>
      <c r="O43" s="7" t="str">
        <f ca="1">VLOOKUP($N43,States!$C:$D,2,FALSE)</f>
        <v>Madeira</v>
      </c>
      <c r="P43" s="7" t="str">
        <f ca="1">VLOOKUP($F43,Name!$A:$C,3,FALSE)</f>
        <v>F</v>
      </c>
      <c r="Q43" s="7" t="str">
        <f ca="1">VLOOKUP($P43,Genders!$B:$C,2,FALSE)</f>
        <v>Female</v>
      </c>
      <c r="R43" s="7" cm="1">
        <f t="array" aca="1" ref="R43" ca="1">INDEX('Marital status'!$A:$A,RANDBETWEEN(5,COUNTA('Marital status'!$A:$A) + 1),1)</f>
        <v>9</v>
      </c>
      <c r="S43" s="7" t="str">
        <f ca="1">VLOOKUP($R43,'Marital status'!$A:$B,2,FALSE)</f>
        <v>DIVORCED</v>
      </c>
      <c r="T43" s="7">
        <f t="shared" ca="1" si="2"/>
        <v>5</v>
      </c>
      <c r="U43" s="7" t="str">
        <f ca="1">VLOOKUP($T43,Ethnicities!$A:$B,2,FALSE)</f>
        <v xml:space="preserve"> white</v>
      </c>
      <c r="V43" s="8">
        <f t="shared" ca="1" si="3"/>
        <v>24872</v>
      </c>
      <c r="W43" s="6">
        <f t="shared" ca="1" si="4"/>
        <v>7</v>
      </c>
      <c r="X43" s="8" t="str">
        <f ca="1">VLOOKUP($W43,'Background education'!$A:$B,2,FALSE)</f>
        <v>Undergraduate degree</v>
      </c>
      <c r="Y43" s="7">
        <f ca="1" xml:space="preserve">
  IF(OR($AA43 = 5, $AA43 = 6, $AA43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3" s="7" t="str">
        <f ca="1">VLOOKUP($Y43,Departments!$A:$B,2,FALSE)</f>
        <v>Human Resource</v>
      </c>
      <c r="AA43" s="6">
        <f t="shared" ca="1" si="5"/>
        <v>12</v>
      </c>
      <c r="AB43" s="7" t="str">
        <f ca="1">VLOOKUP($AA43,Roles!$A:$B,2,FALSE)</f>
        <v>Specialist</v>
      </c>
      <c r="AC43" s="6" t="str">
        <f t="shared" ca="1" si="6"/>
        <v/>
      </c>
      <c r="AD43" s="7" t="str">
        <f ca="1" xml:space="preserve">
IF($AC43 &lt;&gt; "",
    VLOOKUP($AC43,Levels!$A:$B,2,FALSE),
    ""
)</f>
        <v/>
      </c>
      <c r="AE43" s="8">
        <f t="shared" ca="1" si="7"/>
        <v>42741</v>
      </c>
      <c r="AF43" s="6">
        <f ca="1">RANDBETWEEN(5,COUNTA('Recruitment source'!$A:$A) + 1)</f>
        <v>9</v>
      </c>
      <c r="AG43" s="6" t="str">
        <f ca="1">VLOOKUP($AF43,'Recruitment source'!$A:$B,2,FALSE)</f>
        <v>Empregos Online</v>
      </c>
      <c r="AH43" s="8"/>
      <c r="AI43" s="1">
        <f t="shared" ca="1" si="0"/>
        <v>8580</v>
      </c>
      <c r="AJ43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39, 1, 'Marianna Braga Siqueira', 'F', 5, '04/02/1968', 7, 8, 12, NULL, 8580);</v>
      </c>
    </row>
    <row r="44" spans="1:36" ht="14.25" customHeight="1" x14ac:dyDescent="0.2">
      <c r="A44" s="7" cm="1">
        <f t="array" aca="1" ref="A44" ca="1">INDEX(Companies!$A:$A,RANDBETWEEN(5,COUNTA(Companies!$A:$A) + 1),1)</f>
        <v>5</v>
      </c>
      <c r="B44" s="7" t="str">
        <f ca="1">VLOOKUP($A44,Companies!$A:$B,2,FALSE)</f>
        <v>ACME Corporation</v>
      </c>
      <c r="C44" s="5">
        <f t="shared" si="1"/>
        <v>40</v>
      </c>
      <c r="D44" s="5" t="str" cm="1">
        <f t="array" ref="D44">SHA1HASH($C44)</f>
        <v>af3e133428b9e25c55bc59fe534248e6a0c0f17b</v>
      </c>
      <c r="E44" s="6">
        <v>1</v>
      </c>
      <c r="F44" s="7">
        <f ca="1">IF($C44 = 1 + N("Presidente"),
    127,
    IF($C44 = 2 + N("Vice-Presidente"),
        72,
        IF($C44 = 3 + N("Secretária bilíngue"),
            13,
            RANDBETWEEN(5,COUNT(Name!$A:$A) + 1)
        )
    )
)</f>
        <v>305</v>
      </c>
      <c r="G44" s="7" t="str">
        <f ca="1">VLOOKUP($F44,Name!$A:$B,2,FALSE)</f>
        <v>Nathan</v>
      </c>
      <c r="H44" s="7">
        <f ca="1" xml:space="preserve">
IF($C44 = 1,
    0,
    RANDBETWEEN(5,COUNT('Last name'!$A:$A) + 1)
)</f>
        <v>130</v>
      </c>
      <c r="I44" s="7" t="str">
        <f ca="1" xml:space="preserve">
IF($C44 = 1 + N("Presidente"),
    "de Orléans e Bragança",
    VLOOKUP($H44,'Last name'!$A:$B,2,FALSE) &amp; " " &amp; VLOOKUP(RANDBETWEEN(5,COUNT('Last name'!$A:$A) + 1),'Last name'!$A:$B,2,FALSE)
)</f>
        <v>Monteiro Frasão</v>
      </c>
      <c r="J44" s="7" t="str">
        <f t="shared" ca="1" si="9"/>
        <v>Nathan Monteiro Frasão</v>
      </c>
      <c r="K44" s="7" t="str" cm="1">
        <f t="array" aca="1" ref="K44" ca="1">SHA1HASH($J44)</f>
        <v>c91d50d7c3d8a416d6c06ea28afe7130bfec9faf</v>
      </c>
      <c r="L44" s="7" cm="1">
        <f t="array" aca="1" ref="L44" ca="1">INDEX(States!$A:$A,N44,1)</f>
        <v>5</v>
      </c>
      <c r="M44" s="7" t="str">
        <f ca="1">VLOOKUP($L44,Countries!$A:$B,2,FALSE)</f>
        <v>Portugal</v>
      </c>
      <c r="N44" s="7" cm="1">
        <f t="array" aca="1" ref="N44" ca="1">INDEX(States!$C:$C,RANDBETWEEN(5,COUNTA(States!$A:$A) + 1),1)</f>
        <v>22</v>
      </c>
      <c r="O44" s="7" t="str">
        <f ca="1">VLOOKUP($N44,States!$C:$D,2,FALSE)</f>
        <v>Vila Real</v>
      </c>
      <c r="P44" s="7" t="str">
        <f ca="1">VLOOKUP($F44,Name!$A:$C,3,FALSE)</f>
        <v>M</v>
      </c>
      <c r="Q44" s="7" t="str">
        <f ca="1">VLOOKUP($P44,Genders!$B:$C,2,FALSE)</f>
        <v>Male</v>
      </c>
      <c r="R44" s="7" cm="1">
        <f t="array" aca="1" ref="R44" ca="1">INDEX('Marital status'!$A:$A,RANDBETWEEN(5,COUNTA('Marital status'!$A:$A) + 1),1)</f>
        <v>5</v>
      </c>
      <c r="S44" s="7" t="str">
        <f ca="1">VLOOKUP($R44,'Marital status'!$A:$B,2,FALSE)</f>
        <v>single</v>
      </c>
      <c r="T44" s="7">
        <f t="shared" ca="1" si="2"/>
        <v>7</v>
      </c>
      <c r="U44" s="7" t="str">
        <f ca="1">VLOOKUP($T44,Ethnicities!$A:$B,2,FALSE)</f>
        <v xml:space="preserve">  Hispanic or LATINO</v>
      </c>
      <c r="V44" s="8">
        <f t="shared" ca="1" si="3"/>
        <v>22777</v>
      </c>
      <c r="W44" s="6">
        <f t="shared" ca="1" si="4"/>
        <v>8</v>
      </c>
      <c r="X44" s="8" t="str">
        <f ca="1">VLOOKUP($W44,'Background education'!$A:$B,2,FALSE)</f>
        <v>Graduate school</v>
      </c>
      <c r="Y44" s="7">
        <f ca="1" xml:space="preserve">
  IF(OR($AA44 = 5, $AA44 = 6, $AA44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4" s="7" t="str">
        <f ca="1">VLOOKUP($Y44,Departments!$A:$B,2,FALSE)</f>
        <v xml:space="preserve"> Commercial</v>
      </c>
      <c r="AA44" s="6">
        <f t="shared" ca="1" si="5"/>
        <v>12</v>
      </c>
      <c r="AB44" s="7" t="str">
        <f ca="1">VLOOKUP($AA44,Roles!$A:$B,2,FALSE)</f>
        <v>Specialist</v>
      </c>
      <c r="AC44" s="6" t="str">
        <f t="shared" ca="1" si="6"/>
        <v/>
      </c>
      <c r="AD44" s="7" t="str">
        <f ca="1" xml:space="preserve">
IF($AC44 &lt;&gt; "",
    VLOOKUP($AC44,Levels!$A:$B,2,FALSE),
    ""
)</f>
        <v/>
      </c>
      <c r="AE44" s="8">
        <f t="shared" ca="1" si="7"/>
        <v>40789</v>
      </c>
      <c r="AF44" s="6">
        <f ca="1">RANDBETWEEN(5,COUNTA('Recruitment source'!$A:$A) + 1)</f>
        <v>5</v>
      </c>
      <c r="AG44" s="6" t="str">
        <f ca="1">VLOOKUP($AF44,'Recruitment source'!$A:$B,2,FALSE)</f>
        <v>Indeed</v>
      </c>
      <c r="AH44" s="8"/>
      <c r="AI44" s="1">
        <f t="shared" ca="1" si="0"/>
        <v>9080</v>
      </c>
      <c r="AJ44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40, 1, 'Nathan Monteiro Frasão', 'M', 7, '11/05/1962', 8, 9, 12, NULL, 9080);</v>
      </c>
    </row>
    <row r="45" spans="1:36" ht="14.25" customHeight="1" x14ac:dyDescent="0.2">
      <c r="A45" s="7" cm="1">
        <f t="array" aca="1" ref="A45" ca="1">INDEX(Companies!$A:$A,RANDBETWEEN(5,COUNTA(Companies!$A:$A) + 1),1)</f>
        <v>5</v>
      </c>
      <c r="B45" s="7" t="str">
        <f ca="1">VLOOKUP($A45,Companies!$A:$B,2,FALSE)</f>
        <v>ACME Corporation</v>
      </c>
      <c r="C45" s="5">
        <f t="shared" si="1"/>
        <v>41</v>
      </c>
      <c r="D45" s="5" t="str" cm="1">
        <f t="array" ref="D45">SHA1HASH($C45)</f>
        <v>761f22b2c1593d0bb87e0b606f990ba4974706de</v>
      </c>
      <c r="E45" s="6">
        <v>1</v>
      </c>
      <c r="F45" s="7">
        <f ca="1">IF($C45 = 1 + N("Presidente"),
    127,
    IF($C45 = 2 + N("Vice-Presidente"),
        72,
        IF($C45 = 3 + N("Secretária bilíngue"),
            13,
            RANDBETWEEN(5,COUNT(Name!$A:$A) + 1)
        )
    )
)</f>
        <v>53</v>
      </c>
      <c r="G45" s="7" t="str">
        <f ca="1">VLOOKUP($F45,Name!$A:$B,2,FALSE)</f>
        <v>Aquiles</v>
      </c>
      <c r="H45" s="7">
        <f ca="1" xml:space="preserve">
IF($C45 = 1,
    0,
    RANDBETWEEN(5,COUNT('Last name'!$A:$A) + 1)
)</f>
        <v>17</v>
      </c>
      <c r="I45" s="7" t="str">
        <f ca="1" xml:space="preserve">
IF($C45 = 1 + N("Presidente"),
    "de Orléans e Bragança",
    VLOOKUP($H45,'Last name'!$A:$B,2,FALSE) &amp; " " &amp; VLOOKUP(RANDBETWEEN(5,COUNT('Last name'!$A:$A) + 1),'Last name'!$A:$B,2,FALSE)
)</f>
        <v>Andrade Braga</v>
      </c>
      <c r="J45" s="7" t="str">
        <f t="shared" ca="1" si="9"/>
        <v>Aquiles Andrade Braga</v>
      </c>
      <c r="K45" s="7" t="str" cm="1">
        <f t="array" aca="1" ref="K45" ca="1">SHA1HASH($J45)</f>
        <v>45c96534a8e53d35f8c15d1a2c1e12ed371af7e7</v>
      </c>
      <c r="L45" s="7" cm="1">
        <f t="array" aca="1" ref="L45" ca="1">INDEX(States!$A:$A,N45,1)</f>
        <v>5</v>
      </c>
      <c r="M45" s="7" t="str">
        <f ca="1">VLOOKUP($L45,Countries!$A:$B,2,FALSE)</f>
        <v>Portugal</v>
      </c>
      <c r="N45" s="7" cm="1">
        <f t="array" aca="1" ref="N45" ca="1">INDEX(States!$C:$C,RANDBETWEEN(5,COUNTA(States!$A:$A) + 1),1)</f>
        <v>19</v>
      </c>
      <c r="O45" s="7" t="str">
        <f ca="1">VLOOKUP($N45,States!$C:$D,2,FALSE)</f>
        <v>Beja</v>
      </c>
      <c r="P45" s="7" t="str">
        <f ca="1">VLOOKUP($F45,Name!$A:$C,3,FALSE)</f>
        <v>M</v>
      </c>
      <c r="Q45" s="7" t="str">
        <f ca="1">VLOOKUP($P45,Genders!$B:$C,2,FALSE)</f>
        <v>Male</v>
      </c>
      <c r="R45" s="7" cm="1">
        <f t="array" aca="1" ref="R45" ca="1">INDEX('Marital status'!$A:$A,RANDBETWEEN(5,COUNTA('Marital status'!$A:$A) + 1),1)</f>
        <v>8</v>
      </c>
      <c r="S45" s="7" t="str">
        <f ca="1">VLOOKUP($R45,'Marital status'!$A:$B,2,FALSE)</f>
        <v xml:space="preserve"> Separated </v>
      </c>
      <c r="T45" s="7">
        <f t="shared" ca="1" si="2"/>
        <v>5</v>
      </c>
      <c r="U45" s="7" t="str">
        <f ca="1">VLOOKUP($T45,Ethnicities!$A:$B,2,FALSE)</f>
        <v xml:space="preserve"> white</v>
      </c>
      <c r="V45" s="8">
        <f t="shared" ca="1" si="3"/>
        <v>26241</v>
      </c>
      <c r="W45" s="6">
        <f t="shared" ca="1" si="4"/>
        <v>7</v>
      </c>
      <c r="X45" s="8" t="str">
        <f ca="1">VLOOKUP($W45,'Background education'!$A:$B,2,FALSE)</f>
        <v>Undergraduate degree</v>
      </c>
      <c r="Y45" s="7">
        <f ca="1" xml:space="preserve">
  IF(OR($AA45 = 5, $AA45 = 6, $AA45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5" s="7" t="str">
        <f ca="1">VLOOKUP($Y45,Departments!$A:$B,2,FALSE)</f>
        <v>Operations</v>
      </c>
      <c r="AA45" s="6">
        <f t="shared" ca="1" si="5"/>
        <v>12</v>
      </c>
      <c r="AB45" s="7" t="str">
        <f ca="1">VLOOKUP($AA45,Roles!$A:$B,2,FALSE)</f>
        <v>Specialist</v>
      </c>
      <c r="AC45" s="6" t="str">
        <f t="shared" ca="1" si="6"/>
        <v/>
      </c>
      <c r="AD45" s="7" t="str">
        <f ca="1" xml:space="preserve">
IF($AC45 &lt;&gt; "",
    VLOOKUP($AC45,Levels!$A:$B,2,FALSE),
    ""
)</f>
        <v/>
      </c>
      <c r="AE45" s="8">
        <f t="shared" ca="1" si="7"/>
        <v>38919</v>
      </c>
      <c r="AF45" s="6">
        <f ca="1">RANDBETWEEN(5,COUNTA('Recruitment source'!$A:$A) + 1)</f>
        <v>15</v>
      </c>
      <c r="AG45" s="6" t="str">
        <f ca="1">VLOOKUP($AF45,'Recruitment source'!$A:$B,2,FALSE)</f>
        <v>Website</v>
      </c>
      <c r="AH45" s="8"/>
      <c r="AI45" s="1">
        <f t="shared" ca="1" si="0"/>
        <v>8500</v>
      </c>
      <c r="AJ45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41, 1, 'Aquiles Andrade Braga', 'M', 5, '04/11/1971', 7, 10, 12, NULL, 8500);</v>
      </c>
    </row>
    <row r="46" spans="1:36" ht="14.25" customHeight="1" x14ac:dyDescent="0.2">
      <c r="A46" s="7" cm="1">
        <f t="array" aca="1" ref="A46" ca="1">INDEX(Companies!$A:$A,RANDBETWEEN(5,COUNTA(Companies!$A:$A) + 1),1)</f>
        <v>5</v>
      </c>
      <c r="B46" s="7" t="str">
        <f ca="1">VLOOKUP($A46,Companies!$A:$B,2,FALSE)</f>
        <v>ACME Corporation</v>
      </c>
      <c r="C46" s="5">
        <f t="shared" si="1"/>
        <v>42</v>
      </c>
      <c r="D46" s="5" t="str" cm="1">
        <f t="array" ref="D46">SHA1HASH($C46)</f>
        <v>92cfceb39d57d914ed8b14d0e37643de0797ae56</v>
      </c>
      <c r="E46" s="6">
        <v>1</v>
      </c>
      <c r="F46" s="7">
        <f ca="1">IF($C46 = 1 + N("Presidente"),
    127,
    IF($C46 = 2 + N("Vice-Presidente"),
        72,
        IF($C46 = 3 + N("Secretária bilíngue"),
            13,
            RANDBETWEEN(5,COUNT(Name!$A:$A) + 1)
        )
    )
)</f>
        <v>361</v>
      </c>
      <c r="G46" s="7" t="str">
        <f ca="1">VLOOKUP($F46,Name!$A:$B,2,FALSE)</f>
        <v>Wagner</v>
      </c>
      <c r="H46" s="7">
        <f ca="1" xml:space="preserve">
IF($C46 = 1,
    0,
    RANDBETWEEN(5,COUNT('Last name'!$A:$A) + 1)
)</f>
        <v>70</v>
      </c>
      <c r="I46" s="7" t="str">
        <f ca="1" xml:space="preserve">
IF($C46 = 1 + N("Presidente"),
    "de Orléans e Bragança",
    VLOOKUP($H46,'Last name'!$A:$B,2,FALSE) &amp; " " &amp; VLOOKUP(RANDBETWEEN(5,COUNT('Last name'!$A:$A) + 1),'Last name'!$A:$B,2,FALSE)
)</f>
        <v>Cunha Esteves</v>
      </c>
      <c r="J46" s="7" t="str">
        <f t="shared" ca="1" si="9"/>
        <v>Wagner Cunha Esteves</v>
      </c>
      <c r="K46" s="7" t="str" cm="1">
        <f t="array" aca="1" ref="K46" ca="1">SHA1HASH($J46)</f>
        <v>96c8dfc710d3b71c711203730a04b9c5dd37cbd0</v>
      </c>
      <c r="L46" s="7" cm="1">
        <f t="array" aca="1" ref="L46" ca="1">INDEX(States!$A:$A,N46,1)</f>
        <v>5</v>
      </c>
      <c r="M46" s="7" t="str">
        <f ca="1">VLOOKUP($L46,Countries!$A:$B,2,FALSE)</f>
        <v>Portugal</v>
      </c>
      <c r="N46" s="7" cm="1">
        <f t="array" aca="1" ref="N46" ca="1">INDEX(States!$C:$C,RANDBETWEEN(5,COUNTA(States!$A:$A) + 1),1)</f>
        <v>17</v>
      </c>
      <c r="O46" s="7" t="str">
        <f ca="1">VLOOKUP($N46,States!$C:$D,2,FALSE)</f>
        <v>Viseu</v>
      </c>
      <c r="P46" s="7" t="str">
        <f ca="1">VLOOKUP($F46,Name!$A:$C,3,FALSE)</f>
        <v>M</v>
      </c>
      <c r="Q46" s="7" t="str">
        <f ca="1">VLOOKUP($P46,Genders!$B:$C,2,FALSE)</f>
        <v>Male</v>
      </c>
      <c r="R46" s="7" cm="1">
        <f t="array" aca="1" ref="R46" ca="1">INDEX('Marital status'!$A:$A,RANDBETWEEN(5,COUNTA('Marital status'!$A:$A) + 1),1)</f>
        <v>8</v>
      </c>
      <c r="S46" s="7" t="str">
        <f ca="1">VLOOKUP($R46,'Marital status'!$A:$B,2,FALSE)</f>
        <v xml:space="preserve"> Separated </v>
      </c>
      <c r="T46" s="7">
        <f t="shared" ca="1" si="2"/>
        <v>5</v>
      </c>
      <c r="U46" s="7" t="str">
        <f ca="1">VLOOKUP($T46,Ethnicities!$A:$B,2,FALSE)</f>
        <v xml:space="preserve"> white</v>
      </c>
      <c r="V46" s="8">
        <f t="shared" ca="1" si="3"/>
        <v>17884</v>
      </c>
      <c r="W46" s="6">
        <f t="shared" ca="1" si="4"/>
        <v>8</v>
      </c>
      <c r="X46" s="8" t="str">
        <f ca="1">VLOOKUP($W46,'Background education'!$A:$B,2,FALSE)</f>
        <v>Graduate school</v>
      </c>
      <c r="Y46" s="7">
        <f ca="1" xml:space="preserve">
  IF(OR($AA46 = 5, $AA46 = 6, $AA46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6" s="7" t="str">
        <f ca="1">VLOOKUP($Y46,Departments!$A:$B,2,FALSE)</f>
        <v>Communication &amp; Marketing</v>
      </c>
      <c r="AA46" s="6">
        <f t="shared" ca="1" si="5"/>
        <v>12</v>
      </c>
      <c r="AB46" s="7" t="str">
        <f ca="1">VLOOKUP($AA46,Roles!$A:$B,2,FALSE)</f>
        <v>Specialist</v>
      </c>
      <c r="AC46" s="6" t="str">
        <f t="shared" ca="1" si="6"/>
        <v/>
      </c>
      <c r="AD46" s="7" t="str">
        <f ca="1" xml:space="preserve">
IF($AC46 &lt;&gt; "",
    VLOOKUP($AC46,Levels!$A:$B,2,FALSE),
    ""
)</f>
        <v/>
      </c>
      <c r="AE46" s="8">
        <f t="shared" ca="1" si="7"/>
        <v>39613</v>
      </c>
      <c r="AF46" s="6">
        <f ca="1">RANDBETWEEN(5,COUNTA('Recruitment source'!$A:$A) + 1)</f>
        <v>14</v>
      </c>
      <c r="AG46" s="6" t="str">
        <f ca="1">VLOOKUP($AF46,'Recruitment source'!$A:$B,2,FALSE)</f>
        <v>LinkedIn</v>
      </c>
      <c r="AH46" s="8"/>
      <c r="AI46" s="1">
        <f t="shared" ca="1" si="0"/>
        <v>9080</v>
      </c>
      <c r="AJ46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42, 1, 'Wagner Cunha Esteves', 'M', 5, '17/12/1948', 8, 11, 12, NULL, 9080);</v>
      </c>
    </row>
    <row r="47" spans="1:36" ht="14.25" customHeight="1" x14ac:dyDescent="0.2">
      <c r="A47" s="7" cm="1">
        <f t="array" aca="1" ref="A47" ca="1">INDEX(Companies!$A:$A,RANDBETWEEN(5,COUNTA(Companies!$A:$A) + 1),1)</f>
        <v>5</v>
      </c>
      <c r="B47" s="7" t="str">
        <f ca="1">VLOOKUP($A47,Companies!$A:$B,2,FALSE)</f>
        <v>ACME Corporation</v>
      </c>
      <c r="C47" s="5">
        <f t="shared" si="1"/>
        <v>43</v>
      </c>
      <c r="D47" s="5" t="str" cm="1">
        <f t="array" ref="D47">SHA1HASH($C47)</f>
        <v>0286dd552c9bea9a69ecb3759e7b94777635514b</v>
      </c>
      <c r="E47" s="6">
        <v>1</v>
      </c>
      <c r="F47" s="7">
        <f ca="1">IF($C47 = 1 + N("Presidente"),
    127,
    IF($C47 = 2 + N("Vice-Presidente"),
        72,
        IF($C47 = 3 + N("Secretária bilíngue"),
            13,
            RANDBETWEEN(5,COUNT(Name!$A:$A) + 1)
        )
    )
)</f>
        <v>61</v>
      </c>
      <c r="G47" s="7" t="str">
        <f ca="1">VLOOKUP($F47,Name!$A:$B,2,FALSE)</f>
        <v>Augusto</v>
      </c>
      <c r="H47" s="7">
        <f ca="1" xml:space="preserve">
IF($C47 = 1,
    0,
    RANDBETWEEN(5,COUNT('Last name'!$A:$A) + 1)
)</f>
        <v>140</v>
      </c>
      <c r="I47" s="7" t="str">
        <f ca="1" xml:space="preserve">
IF($C47 = 1 + N("Presidente"),
    "de Orléans e Bragança",
    VLOOKUP($H47,'Last name'!$A:$B,2,FALSE) &amp; " " &amp; VLOOKUP(RANDBETWEEN(5,COUNT('Last name'!$A:$A) + 1),'Last name'!$A:$B,2,FALSE)
)</f>
        <v>Negreiros Barreto</v>
      </c>
      <c r="J47" s="7" t="str">
        <f t="shared" ca="1" si="9"/>
        <v>Augusto Negreiros Barreto</v>
      </c>
      <c r="K47" s="7" t="str" cm="1">
        <f t="array" aca="1" ref="K47" ca="1">SHA1HASH($J47)</f>
        <v>6ddab1ae3cf05b06e2cf4cb6a60d6355c7c4bd51</v>
      </c>
      <c r="L47" s="7" cm="1">
        <f t="array" aca="1" ref="L47" ca="1">INDEX(States!$A:$A,N47,1)</f>
        <v>5</v>
      </c>
      <c r="M47" s="7" t="str">
        <f ca="1">VLOOKUP($L47,Countries!$A:$B,2,FALSE)</f>
        <v>Portugal</v>
      </c>
      <c r="N47" s="7" cm="1">
        <f t="array" aca="1" ref="N47" ca="1">INDEX(States!$C:$C,RANDBETWEEN(5,COUNTA(States!$A:$A) + 1),1)</f>
        <v>10</v>
      </c>
      <c r="O47" s="7" t="str">
        <f ca="1">VLOOKUP($N47,States!$C:$D,2,FALSE)</f>
        <v>Faro</v>
      </c>
      <c r="P47" s="7" t="str">
        <f ca="1">VLOOKUP($F47,Name!$A:$C,3,FALSE)</f>
        <v>M</v>
      </c>
      <c r="Q47" s="7" t="str">
        <f ca="1">VLOOKUP($P47,Genders!$B:$C,2,FALSE)</f>
        <v>Male</v>
      </c>
      <c r="R47" s="7" cm="1">
        <f t="array" aca="1" ref="R47" ca="1">INDEX('Marital status'!$A:$A,RANDBETWEEN(5,COUNTA('Marital status'!$A:$A) + 1),1)</f>
        <v>8</v>
      </c>
      <c r="S47" s="7" t="str">
        <f ca="1">VLOOKUP($R47,'Marital status'!$A:$B,2,FALSE)</f>
        <v xml:space="preserve"> Separated </v>
      </c>
      <c r="T47" s="7">
        <f t="shared" ca="1" si="2"/>
        <v>5</v>
      </c>
      <c r="U47" s="7" t="str">
        <f ca="1">VLOOKUP($T47,Ethnicities!$A:$B,2,FALSE)</f>
        <v xml:space="preserve"> white</v>
      </c>
      <c r="V47" s="8">
        <f t="shared" ca="1" si="3"/>
        <v>30022</v>
      </c>
      <c r="W47" s="6">
        <f t="shared" ca="1" si="4"/>
        <v>8</v>
      </c>
      <c r="X47" s="8" t="str">
        <f ca="1">VLOOKUP($W47,'Background education'!$A:$B,2,FALSE)</f>
        <v>Graduate school</v>
      </c>
      <c r="Y47" s="7">
        <f ca="1" xml:space="preserve">
  IF(OR($AA47 = 5, $AA47 = 6, $AA47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7" s="7" t="str">
        <f ca="1">VLOOKUP($Y47,Departments!$A:$B,2,FALSE)</f>
        <v>Controlling</v>
      </c>
      <c r="AA47" s="6">
        <f t="shared" ca="1" si="5"/>
        <v>12</v>
      </c>
      <c r="AB47" s="7" t="str">
        <f ca="1">VLOOKUP($AA47,Roles!$A:$B,2,FALSE)</f>
        <v>Specialist</v>
      </c>
      <c r="AC47" s="6" t="str">
        <f t="shared" ca="1" si="6"/>
        <v/>
      </c>
      <c r="AD47" s="7" t="str">
        <f ca="1" xml:space="preserve">
IF($AC47 &lt;&gt; "",
    VLOOKUP($AC47,Levels!$A:$B,2,FALSE),
    ""
)</f>
        <v/>
      </c>
      <c r="AE47" s="8">
        <f t="shared" ca="1" si="7"/>
        <v>37247</v>
      </c>
      <c r="AF47" s="6">
        <f ca="1">RANDBETWEEN(5,COUNTA('Recruitment source'!$A:$A) + 1)</f>
        <v>11</v>
      </c>
      <c r="AG47" s="6" t="str">
        <f ca="1">VLOOKUP($AF47,'Recruitment source'!$A:$B,2,FALSE)</f>
        <v>Next Station</v>
      </c>
      <c r="AH47" s="8"/>
      <c r="AI47" s="1">
        <f t="shared" ca="1" si="0"/>
        <v>9000</v>
      </c>
      <c r="AJ4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43, 1, 'Augusto Negreiros Barreto', 'M', 5, '12/03/1982', 8, 12, 12, NULL, 9000);</v>
      </c>
    </row>
    <row r="48" spans="1:36" ht="14.25" customHeight="1" x14ac:dyDescent="0.2">
      <c r="A48" s="7" cm="1">
        <f t="array" aca="1" ref="A48" ca="1">INDEX(Companies!$A:$A,RANDBETWEEN(5,COUNTA(Companies!$A:$A) + 1),1)</f>
        <v>5</v>
      </c>
      <c r="B48" s="7" t="str">
        <f ca="1">VLOOKUP($A48,Companies!$A:$B,2,FALSE)</f>
        <v>ACME Corporation</v>
      </c>
      <c r="C48" s="5">
        <f t="shared" si="1"/>
        <v>44</v>
      </c>
      <c r="D48" s="5" t="str" cm="1">
        <f t="array" ref="D48">SHA1HASH($C48)</f>
        <v>98fbc42faedc02492397cb5962ea3a3ffc0a9243</v>
      </c>
      <c r="E48" s="6">
        <v>1</v>
      </c>
      <c r="F48" s="7">
        <f ca="1">IF($C48 = 1 + N("Presidente"),
    127,
    IF($C48 = 2 + N("Vice-Presidente"),
        72,
        IF($C48 = 3 + N("Secretária bilíngue"),
            13,
            RANDBETWEEN(5,COUNT(Name!$A:$A) + 1)
        )
    )
)</f>
        <v>199</v>
      </c>
      <c r="G48" s="7" t="str">
        <f ca="1">VLOOKUP($F48,Name!$A:$B,2,FALSE)</f>
        <v>José Francisco</v>
      </c>
      <c r="H48" s="7">
        <f ca="1" xml:space="preserve">
IF($C48 = 1,
    0,
    RANDBETWEEN(5,COUNT('Last name'!$A:$A) + 1)
)</f>
        <v>47</v>
      </c>
      <c r="I48" s="7" t="str">
        <f ca="1" xml:space="preserve">
IF($C48 = 1 + N("Presidente"),
    "de Orléans e Bragança",
    VLOOKUP($H48,'Last name'!$A:$B,2,FALSE) &amp; " " &amp; VLOOKUP(RANDBETWEEN(5,COUNT('Last name'!$A:$A) + 1),'Last name'!$A:$B,2,FALSE)
)</f>
        <v>Brasão Saragoça</v>
      </c>
      <c r="J48" s="7" t="str">
        <f t="shared" ca="1" si="9"/>
        <v>José Francisco Brasão Saragoça</v>
      </c>
      <c r="K48" s="7" t="str" cm="1">
        <f t="array" aca="1" ref="K48" ca="1">SHA1HASH($J48)</f>
        <v>767a68c56678e3b274b9b14890606866208a7e89</v>
      </c>
      <c r="L48" s="7" cm="1">
        <f t="array" aca="1" ref="L48" ca="1">INDEX(States!$A:$A,N48,1)</f>
        <v>5</v>
      </c>
      <c r="M48" s="7" t="str">
        <f ca="1">VLOOKUP($L48,Countries!$A:$B,2,FALSE)</f>
        <v>Portugal</v>
      </c>
      <c r="N48" s="7" cm="1">
        <f t="array" aca="1" ref="N48" ca="1">INDEX(States!$C:$C,RANDBETWEEN(5,COUNTA(States!$A:$A) + 1),1)</f>
        <v>12</v>
      </c>
      <c r="O48" s="7" t="str">
        <f ca="1">VLOOKUP($N48,States!$C:$D,2,FALSE)</f>
        <v>Leiria</v>
      </c>
      <c r="P48" s="7" t="str">
        <f ca="1">VLOOKUP($F48,Name!$A:$C,3,FALSE)</f>
        <v>M</v>
      </c>
      <c r="Q48" s="7" t="str">
        <f ca="1">VLOOKUP($P48,Genders!$B:$C,2,FALSE)</f>
        <v>Male</v>
      </c>
      <c r="R48" s="7" cm="1">
        <f t="array" aca="1" ref="R48" ca="1">INDEX('Marital status'!$A:$A,RANDBETWEEN(5,COUNTA('Marital status'!$A:$A) + 1),1)</f>
        <v>7</v>
      </c>
      <c r="S48" s="7" t="str">
        <f ca="1">VLOOKUP($R48,'Marital status'!$A:$B,2,FALSE)</f>
        <v xml:space="preserve">Widowed </v>
      </c>
      <c r="T48" s="7">
        <f t="shared" ca="1" si="2"/>
        <v>5</v>
      </c>
      <c r="U48" s="7" t="str">
        <f ca="1">VLOOKUP($T48,Ethnicities!$A:$B,2,FALSE)</f>
        <v xml:space="preserve"> white</v>
      </c>
      <c r="V48" s="8">
        <f t="shared" ca="1" si="3"/>
        <v>26487</v>
      </c>
      <c r="W48" s="6">
        <f t="shared" ca="1" si="4"/>
        <v>7</v>
      </c>
      <c r="X48" s="8" t="str">
        <f ca="1">VLOOKUP($W48,'Background education'!$A:$B,2,FALSE)</f>
        <v>Undergraduate degree</v>
      </c>
      <c r="Y48" s="7">
        <f ca="1" xml:space="preserve">
  IF(OR($AA48 = 5, $AA48 = 6, $AA48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8" s="7" t="str">
        <f ca="1">VLOOKUP($Y48,Departments!$A:$B,2,FALSE)</f>
        <v>Audit</v>
      </c>
      <c r="AA48" s="6">
        <f t="shared" ca="1" si="5"/>
        <v>12</v>
      </c>
      <c r="AB48" s="7" t="str">
        <f ca="1">VLOOKUP($AA48,Roles!$A:$B,2,FALSE)</f>
        <v>Specialist</v>
      </c>
      <c r="AC48" s="6" t="str">
        <f t="shared" ca="1" si="6"/>
        <v/>
      </c>
      <c r="AD48" s="7" t="str">
        <f ca="1" xml:space="preserve">
IF($AC48 &lt;&gt; "",
    VLOOKUP($AC48,Levels!$A:$B,2,FALSE),
    ""
)</f>
        <v/>
      </c>
      <c r="AE48" s="8">
        <f t="shared" ca="1" si="7"/>
        <v>37061</v>
      </c>
      <c r="AF48" s="6">
        <f ca="1">RANDBETWEEN(5,COUNTA('Recruitment source'!$A:$A) + 1)</f>
        <v>12</v>
      </c>
      <c r="AG48" s="6" t="str">
        <f ca="1">VLOOKUP($AF48,'Recruitment source'!$A:$B,2,FALSE)</f>
        <v xml:space="preserve"> recommendation of employee</v>
      </c>
      <c r="AH48" s="8"/>
      <c r="AI48" s="1">
        <f t="shared" ca="1" si="0"/>
        <v>8500</v>
      </c>
      <c r="AJ4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44, 1, 'José Francisco Brasão Saragoça', 'M', 5, '07/07/1972', 7, 13, 12, NULL, 8500);</v>
      </c>
    </row>
    <row r="49" spans="1:36" ht="14.25" customHeight="1" x14ac:dyDescent="0.2">
      <c r="A49" s="7" cm="1">
        <f t="array" aca="1" ref="A49" ca="1">INDEX(Companies!$A:$A,RANDBETWEEN(5,COUNTA(Companies!$A:$A) + 1),1)</f>
        <v>5</v>
      </c>
      <c r="B49" s="7" t="str">
        <f ca="1">VLOOKUP($A49,Companies!$A:$B,2,FALSE)</f>
        <v>ACME Corporation</v>
      </c>
      <c r="C49" s="5">
        <f t="shared" si="1"/>
        <v>45</v>
      </c>
      <c r="D49" s="5" t="str" cm="1">
        <f t="array" ref="D49">SHA1HASH($C49)</f>
        <v>fb644351560d8296fe6da332236b1f8d61b2828a</v>
      </c>
      <c r="E49" s="6">
        <v>1</v>
      </c>
      <c r="F49" s="7">
        <f ca="1">IF($C49 = 1 + N("Presidente"),
    127,
    IF($C49 = 2 + N("Vice-Presidente"),
        72,
        IF($C49 = 3 + N("Secretária bilíngue"),
            13,
            RANDBETWEEN(5,COUNT(Name!$A:$A) + 1)
        )
    )
)</f>
        <v>8</v>
      </c>
      <c r="G49" s="7" t="str">
        <f ca="1">VLOOKUP($F49,Name!$A:$B,2,FALSE)</f>
        <v>Adélia</v>
      </c>
      <c r="H49" s="7">
        <f ca="1" xml:space="preserve">
IF($C49 = 1,
    0,
    RANDBETWEEN(5,COUNT('Last name'!$A:$A) + 1)
)</f>
        <v>48</v>
      </c>
      <c r="I49" s="7" t="str">
        <f ca="1" xml:space="preserve">
IF($C49 = 1 + N("Presidente"),
    "de Orléans e Bragança",
    VLOOKUP($H49,'Last name'!$A:$B,2,FALSE) &amp; " " &amp; VLOOKUP(RANDBETWEEN(5,COUNT('Last name'!$A:$A) + 1),'Last name'!$A:$B,2,FALSE)
)</f>
        <v>Brasil Cunha</v>
      </c>
      <c r="J49" s="7" t="str">
        <f t="shared" ca="1" si="9"/>
        <v>Adélia Brasil Cunha</v>
      </c>
      <c r="K49" s="7" t="str" cm="1">
        <f t="array" aca="1" ref="K49" ca="1">SHA1HASH($J49)</f>
        <v>79ce849424381d3db4bacaec5a6441c8099dbf38</v>
      </c>
      <c r="L49" s="7" cm="1">
        <f t="array" aca="1" ref="L49" ca="1">INDEX(States!$A:$A,N49,1)</f>
        <v>5</v>
      </c>
      <c r="M49" s="7" t="str">
        <f ca="1">VLOOKUP($L49,Countries!$A:$B,2,FALSE)</f>
        <v>Portugal</v>
      </c>
      <c r="N49" s="7" cm="1">
        <f t="array" aca="1" ref="N49" ca="1">INDEX(States!$C:$C,RANDBETWEEN(5,COUNTA(States!$A:$A) + 1),1)</f>
        <v>17</v>
      </c>
      <c r="O49" s="7" t="str">
        <f ca="1">VLOOKUP($N49,States!$C:$D,2,FALSE)</f>
        <v>Viseu</v>
      </c>
      <c r="P49" s="7" t="str">
        <f ca="1">VLOOKUP($F49,Name!$A:$C,3,FALSE)</f>
        <v>F</v>
      </c>
      <c r="Q49" s="7" t="str">
        <f ca="1">VLOOKUP($P49,Genders!$B:$C,2,FALSE)</f>
        <v>Female</v>
      </c>
      <c r="R49" s="7" cm="1">
        <f t="array" aca="1" ref="R49" ca="1">INDEX('Marital status'!$A:$A,RANDBETWEEN(5,COUNTA('Marital status'!$A:$A) + 1),1)</f>
        <v>9</v>
      </c>
      <c r="S49" s="7" t="str">
        <f ca="1">VLOOKUP($R49,'Marital status'!$A:$B,2,FALSE)</f>
        <v>DIVORCED</v>
      </c>
      <c r="T49" s="7">
        <f t="shared" ca="1" si="2"/>
        <v>6</v>
      </c>
      <c r="U49" s="7" t="str">
        <f ca="1">VLOOKUP($T49,Ethnicities!$A:$B,2,FALSE)</f>
        <v>Black or African American</v>
      </c>
      <c r="V49" s="8">
        <f t="shared" ca="1" si="3"/>
        <v>28729</v>
      </c>
      <c r="W49" s="6">
        <f t="shared" ca="1" si="4"/>
        <v>7</v>
      </c>
      <c r="X49" s="8" t="str">
        <f ca="1">VLOOKUP($W49,'Background education'!$A:$B,2,FALSE)</f>
        <v>Undergraduate degree</v>
      </c>
      <c r="Y49" s="7">
        <f ca="1" xml:space="preserve">
  IF(OR($AA49 = 5, $AA49 = 6, $AA49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14</v>
      </c>
      <c r="Z49" s="7" t="str">
        <f ca="1">VLOOKUP($Y49,Departments!$A:$B,2,FALSE)</f>
        <v>Information Technology</v>
      </c>
      <c r="AA49" s="6">
        <f t="shared" ca="1" si="5"/>
        <v>12</v>
      </c>
      <c r="AB49" s="7" t="str">
        <f ca="1">VLOOKUP($AA49,Roles!$A:$B,2,FALSE)</f>
        <v>Specialist</v>
      </c>
      <c r="AC49" s="6" t="str">
        <f t="shared" ca="1" si="6"/>
        <v/>
      </c>
      <c r="AD49" s="7" t="str">
        <f ca="1" xml:space="preserve">
IF($AC49 &lt;&gt; "",
    VLOOKUP($AC49,Levels!$A:$B,2,FALSE),
    ""
)</f>
        <v/>
      </c>
      <c r="AE49" s="8">
        <f t="shared" ca="1" si="7"/>
        <v>36277</v>
      </c>
      <c r="AF49" s="6">
        <f ca="1">RANDBETWEEN(5,COUNTA('Recruitment source'!$A:$A) + 1)</f>
        <v>11</v>
      </c>
      <c r="AG49" s="6" t="str">
        <f ca="1">VLOOKUP($AF49,'Recruitment source'!$A:$B,2,FALSE)</f>
        <v>Next Station</v>
      </c>
      <c r="AH49" s="8"/>
      <c r="AI49" s="1">
        <f t="shared" ca="1" si="0"/>
        <v>8620</v>
      </c>
      <c r="AJ4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45, 1, 'Adélia Brasil Cunha', 'F', 6, '27/08/1978', 7, 14, 12, NULL, 8620);</v>
      </c>
    </row>
    <row r="50" spans="1:36" ht="14.25" customHeight="1" x14ac:dyDescent="0.2">
      <c r="A50" s="7" cm="1">
        <f t="array" aca="1" ref="A50" ca="1">INDEX(Companies!$A:$A,RANDBETWEEN(5,COUNTA(Companies!$A:$A) + 1),1)</f>
        <v>5</v>
      </c>
      <c r="B50" s="7" t="str">
        <f ca="1">VLOOKUP($A50,Companies!$A:$B,2,FALSE)</f>
        <v>ACME Corporation</v>
      </c>
      <c r="C50" s="5">
        <f t="shared" si="1"/>
        <v>46</v>
      </c>
      <c r="D50" s="5" t="str" cm="1">
        <f t="array" ref="D50">SHA1HASH($C50)</f>
        <v>fe2ef495a1152561572949784c16bf23abb28057</v>
      </c>
      <c r="E50" s="6">
        <v>1</v>
      </c>
      <c r="F50" s="7">
        <f ca="1">IF($C50 = 1 + N("Presidente"),
    127,
    IF($C50 = 2 + N("Vice-Presidente"),
        72,
        IF($C50 = 3 + N("Secretária bilíngue"),
            13,
            RANDBETWEEN(5,COUNT(Name!$A:$A) + 1)
        )
    )
)</f>
        <v>105</v>
      </c>
      <c r="G50" s="7" t="str">
        <f ca="1">VLOOKUP($F50,Name!$A:$B,2,FALSE)</f>
        <v>Davi</v>
      </c>
      <c r="H50" s="7">
        <f ca="1" xml:space="preserve">
IF($C50 = 1,
    0,
    RANDBETWEEN(5,COUNT('Last name'!$A:$A) + 1)
)</f>
        <v>157</v>
      </c>
      <c r="I50" s="7" t="str">
        <f ca="1" xml:space="preserve">
IF($C50 = 1 + N("Presidente"),
    "de Orléans e Bragança",
    VLOOKUP($H50,'Last name'!$A:$B,2,FALSE) &amp; " " &amp; VLOOKUP(RANDBETWEEN(5,COUNT('Last name'!$A:$A) + 1),'Last name'!$A:$B,2,FALSE)
)</f>
        <v>Ramos Carvalho</v>
      </c>
      <c r="J50" s="7" t="str">
        <f t="shared" ca="1" si="9"/>
        <v>Davi Ramos Carvalho</v>
      </c>
      <c r="K50" s="7" t="str" cm="1">
        <f t="array" aca="1" ref="K50" ca="1">SHA1HASH($J50)</f>
        <v>9e4b039533a294433d46e8a2f644e3dc729b85f3</v>
      </c>
      <c r="L50" s="7" cm="1">
        <f t="array" aca="1" ref="L50" ca="1">INDEX(States!$A:$A,N50,1)</f>
        <v>5</v>
      </c>
      <c r="M50" s="7" t="str">
        <f ca="1">VLOOKUP($L50,Countries!$A:$B,2,FALSE)</f>
        <v>Portugal</v>
      </c>
      <c r="N50" s="7" cm="1">
        <f t="array" aca="1" ref="N50" ca="1">INDEX(States!$C:$C,RANDBETWEEN(5,COUNTA(States!$A:$A) + 1),1)</f>
        <v>6</v>
      </c>
      <c r="O50" s="7" t="str">
        <f ca="1">VLOOKUP($N50,States!$C:$D,2,FALSE)</f>
        <v>PORTO</v>
      </c>
      <c r="P50" s="7" t="str">
        <f ca="1">VLOOKUP($F50,Name!$A:$C,3,FALSE)</f>
        <v>M</v>
      </c>
      <c r="Q50" s="7" t="str">
        <f ca="1">VLOOKUP($P50,Genders!$B:$C,2,FALSE)</f>
        <v>Male</v>
      </c>
      <c r="R50" s="7" cm="1">
        <f t="array" aca="1" ref="R50" ca="1">INDEX('Marital status'!$A:$A,RANDBETWEEN(5,COUNTA('Marital status'!$A:$A) + 1),1)</f>
        <v>6</v>
      </c>
      <c r="S50" s="7" t="str">
        <f ca="1">VLOOKUP($R50,'Marital status'!$A:$B,2,FALSE)</f>
        <v>MarrieD</v>
      </c>
      <c r="T50" s="7">
        <f t="shared" ca="1" si="2"/>
        <v>5</v>
      </c>
      <c r="U50" s="7" t="str">
        <f ca="1">VLOOKUP($T50,Ethnicities!$A:$B,2,FALSE)</f>
        <v xml:space="preserve"> white</v>
      </c>
      <c r="V50" s="8">
        <f t="shared" ca="1" si="3"/>
        <v>24053</v>
      </c>
      <c r="W50" s="6">
        <f t="shared" ca="1" si="4"/>
        <v>7</v>
      </c>
      <c r="X50" s="8" t="str">
        <f ca="1">VLOOKUP($W50,'Background education'!$A:$B,2,FALSE)</f>
        <v>Undergraduate degree</v>
      </c>
      <c r="Y50" s="7">
        <f ca="1" xml:space="preserve">
  IF(OR($AA50 = 5, $AA50 = 6, $AA50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15</v>
      </c>
      <c r="Z50" s="7" t="str">
        <f ca="1">VLOOKUP($Y50,Departments!$A:$B,2,FALSE)</f>
        <v>Juridical</v>
      </c>
      <c r="AA50" s="6">
        <f t="shared" ca="1" si="5"/>
        <v>12</v>
      </c>
      <c r="AB50" s="7" t="str">
        <f ca="1">VLOOKUP($AA50,Roles!$A:$B,2,FALSE)</f>
        <v>Specialist</v>
      </c>
      <c r="AC50" s="6" t="str">
        <f t="shared" ca="1" si="6"/>
        <v/>
      </c>
      <c r="AD50" s="7" t="str">
        <f ca="1" xml:space="preserve">
IF($AC50 &lt;&gt; "",
    VLOOKUP($AC50,Levels!$A:$B,2,FALSE),
    ""
)</f>
        <v/>
      </c>
      <c r="AE50" s="8">
        <f t="shared" ca="1" si="7"/>
        <v>38864</v>
      </c>
      <c r="AF50" s="6">
        <f ca="1">RANDBETWEEN(5,COUNTA('Recruitment source'!$A:$A) + 1)</f>
        <v>6</v>
      </c>
      <c r="AG50" s="6" t="str">
        <f ca="1">VLOOKUP($AF50,'Recruitment source'!$A:$B,2,FALSE)</f>
        <v>Learn4Good</v>
      </c>
      <c r="AH50" s="8"/>
      <c r="AI50" s="1">
        <f t="shared" ca="1" si="0"/>
        <v>8600</v>
      </c>
      <c r="AJ50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46, 1, 'Davi Ramos Carvalho', 'M', 5, '07/11/1965', 7, 15, 12, NULL, 8600);</v>
      </c>
    </row>
    <row r="51" spans="1:36" ht="14.25" customHeight="1" x14ac:dyDescent="0.2">
      <c r="A51" s="7" cm="1">
        <f t="array" aca="1" ref="A51" ca="1">INDEX(Companies!$A:$A,RANDBETWEEN(5,COUNTA(Companies!$A:$A) + 1),1)</f>
        <v>5</v>
      </c>
      <c r="B51" s="7" t="str">
        <f ca="1">VLOOKUP($A51,Companies!$A:$B,2,FALSE)</f>
        <v>ACME Corporation</v>
      </c>
      <c r="C51" s="5">
        <f t="shared" si="1"/>
        <v>47</v>
      </c>
      <c r="D51" s="5" t="str" cm="1">
        <f t="array" ref="D51">SHA1HASH($C51)</f>
        <v>827bfc458708f0b442009c9c9836f7e4b65557fb</v>
      </c>
      <c r="E51" s="6">
        <v>1</v>
      </c>
      <c r="F51" s="7">
        <f ca="1">IF($C51 = 1 + N("Presidente"),
    127,
    IF($C51 = 2 + N("Vice-Presidente"),
        72,
        IF($C51 = 3 + N("Secretária bilíngue"),
            13,
            RANDBETWEEN(5,COUNT(Name!$A:$A) + 1)
        )
    )
)</f>
        <v>68</v>
      </c>
      <c r="G51" s="7" t="str">
        <f ca="1">VLOOKUP($F51,Name!$A:$B,2,FALSE)</f>
        <v>Benício</v>
      </c>
      <c r="H51" s="7">
        <f ca="1" xml:space="preserve">
IF($C51 = 1,
    0,
    RANDBETWEEN(5,COUNT('Last name'!$A:$A) + 1)
)</f>
        <v>102</v>
      </c>
      <c r="I51" s="7" t="str">
        <f ca="1" xml:space="preserve">
IF($C51 = 1 + N("Presidente"),
    "de Orléans e Bragança",
    VLOOKUP($H51,'Last name'!$A:$B,2,FALSE) &amp; " " &amp; VLOOKUP(RANDBETWEEN(5,COUNT('Last name'!$A:$A) + 1),'Last name'!$A:$B,2,FALSE)
)</f>
        <v>Greco Resende</v>
      </c>
      <c r="J51" s="7" t="str">
        <f t="shared" ca="1" si="9"/>
        <v>Benício Greco Resende</v>
      </c>
      <c r="K51" s="7" t="str" cm="1">
        <f t="array" aca="1" ref="K51" ca="1">SHA1HASH($J51)</f>
        <v>f004dd071f6922dc76a91ba0a773dadf58f1506c</v>
      </c>
      <c r="L51" s="7" cm="1">
        <f t="array" aca="1" ref="L51" ca="1">INDEX(States!$A:$A,N51,1)</f>
        <v>5</v>
      </c>
      <c r="M51" s="7" t="str">
        <f ca="1">VLOOKUP($L51,Countries!$A:$B,2,FALSE)</f>
        <v>Portugal</v>
      </c>
      <c r="N51" s="7" cm="1">
        <f t="array" aca="1" ref="N51" ca="1">INDEX(States!$C:$C,RANDBETWEEN(5,COUNTA(States!$A:$A) + 1),1)</f>
        <v>6</v>
      </c>
      <c r="O51" s="7" t="str">
        <f ca="1">VLOOKUP($N51,States!$C:$D,2,FALSE)</f>
        <v>PORTO</v>
      </c>
      <c r="P51" s="7" t="str">
        <f ca="1">VLOOKUP($F51,Name!$A:$C,3,FALSE)</f>
        <v>M</v>
      </c>
      <c r="Q51" s="7" t="str">
        <f ca="1">VLOOKUP($P51,Genders!$B:$C,2,FALSE)</f>
        <v>Male</v>
      </c>
      <c r="R51" s="7" cm="1">
        <f t="array" aca="1" ref="R51" ca="1">INDEX('Marital status'!$A:$A,RANDBETWEEN(5,COUNTA('Marital status'!$A:$A) + 1),1)</f>
        <v>6</v>
      </c>
      <c r="S51" s="7" t="str">
        <f ca="1">VLOOKUP($R51,'Marital status'!$A:$B,2,FALSE)</f>
        <v>MarrieD</v>
      </c>
      <c r="T51" s="7">
        <f t="shared" ca="1" si="2"/>
        <v>5</v>
      </c>
      <c r="U51" s="7" t="str">
        <f ca="1">VLOOKUP($T51,Ethnicities!$A:$B,2,FALSE)</f>
        <v xml:space="preserve"> white</v>
      </c>
      <c r="V51" s="8">
        <f t="shared" ca="1" si="3"/>
        <v>20133</v>
      </c>
      <c r="W51" s="6">
        <f t="shared" ca="1" si="4"/>
        <v>8</v>
      </c>
      <c r="X51" s="8" t="str">
        <f ca="1">VLOOKUP($W51,'Background education'!$A:$B,2,FALSE)</f>
        <v>Graduate school</v>
      </c>
      <c r="Y51" s="7">
        <f ca="1" xml:space="preserve">
  IF(OR($AA51 = 5, $AA51 = 6, $AA51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16</v>
      </c>
      <c r="Z51" s="7" t="str">
        <f ca="1">VLOOKUP($Y51,Departments!$A:$B,2,FALSE)</f>
        <v xml:space="preserve">  Sales</v>
      </c>
      <c r="AA51" s="6">
        <f t="shared" ca="1" si="5"/>
        <v>12</v>
      </c>
      <c r="AB51" s="7" t="str">
        <f ca="1">VLOOKUP($AA51,Roles!$A:$B,2,FALSE)</f>
        <v>Specialist</v>
      </c>
      <c r="AC51" s="6" t="str">
        <f t="shared" ca="1" si="6"/>
        <v/>
      </c>
      <c r="AD51" s="7" t="str">
        <f ca="1" xml:space="preserve">
IF($AC51 &lt;&gt; "",
    VLOOKUP($AC51,Levels!$A:$B,2,FALSE),
    ""
)</f>
        <v/>
      </c>
      <c r="AE51" s="8">
        <f t="shared" ca="1" si="7"/>
        <v>36295</v>
      </c>
      <c r="AF51" s="6">
        <f ca="1">RANDBETWEEN(5,COUNTA('Recruitment source'!$A:$A) + 1)</f>
        <v>14</v>
      </c>
      <c r="AG51" s="6" t="str">
        <f ca="1">VLOOKUP($AF51,'Recruitment source'!$A:$B,2,FALSE)</f>
        <v>LinkedIn</v>
      </c>
      <c r="AH51" s="8"/>
      <c r="AI51" s="1">
        <f t="shared" ca="1" si="0"/>
        <v>9110</v>
      </c>
      <c r="AJ51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47, 1, 'Benício Greco Resende', 'M', 5, '13/02/1955', 8, 16, 12, NULL, 9110);</v>
      </c>
    </row>
    <row r="52" spans="1:36" ht="14.25" customHeight="1" x14ac:dyDescent="0.2">
      <c r="A52" s="7" cm="1">
        <f t="array" aca="1" ref="A52" ca="1">INDEX(Companies!$A:$A,RANDBETWEEN(5,COUNTA(Companies!$A:$A) + 1),1)</f>
        <v>5</v>
      </c>
      <c r="B52" s="7" t="str">
        <f ca="1">VLOOKUP($A52,Companies!$A:$B,2,FALSE)</f>
        <v>ACME Corporation</v>
      </c>
      <c r="C52" s="5">
        <f t="shared" si="1"/>
        <v>48</v>
      </c>
      <c r="D52" s="5" t="str" cm="1">
        <f t="array" ref="D52">SHA1HASH($C52)</f>
        <v>64e095fe763fc62418378753f9402623bea9e227</v>
      </c>
      <c r="E52" s="6">
        <v>1</v>
      </c>
      <c r="F52" s="7">
        <f ca="1">IF($C52 = 1 + N("Presidente"),
    127,
    IF($C52 = 2 + N("Vice-Presidente"),
        72,
        IF($C52 = 3 + N("Secretária bilíngue"),
            13,
            RANDBETWEEN(5,COUNT(Name!$A:$A) + 1)
        )
    )
)</f>
        <v>268</v>
      </c>
      <c r="G52" s="7" t="str">
        <f ca="1">VLOOKUP($F52,Name!$A:$B,2,FALSE)</f>
        <v>Maria Isis</v>
      </c>
      <c r="H52" s="7">
        <f ca="1" xml:space="preserve">
IF($C52 = 1,
    0,
    RANDBETWEEN(5,COUNT('Last name'!$A:$A) + 1)
)</f>
        <v>60</v>
      </c>
      <c r="I52" s="7" t="str">
        <f ca="1" xml:space="preserve">
IF($C52 = 1 + N("Presidente"),
    "de Orléans e Bragança",
    VLOOKUP($H52,'Last name'!$A:$B,2,FALSE) &amp; " " &amp; VLOOKUP(RANDBETWEEN(5,COUNT('Last name'!$A:$A) + 1),'Last name'!$A:$B,2,FALSE)
)</f>
        <v>Carneiro Paulista</v>
      </c>
      <c r="J52" s="7" t="str">
        <f t="shared" ca="1" si="9"/>
        <v>Maria Isis Carneiro Paulista</v>
      </c>
      <c r="K52" s="7" t="str" cm="1">
        <f t="array" aca="1" ref="K52" ca="1">SHA1HASH($J52)</f>
        <v>867348e4a729e4444be70e24934987c9b04fe694</v>
      </c>
      <c r="L52" s="7" cm="1">
        <f t="array" aca="1" ref="L52" ca="1">INDEX(States!$A:$A,N52,1)</f>
        <v>5</v>
      </c>
      <c r="M52" s="7" t="str">
        <f ca="1">VLOOKUP($L52,Countries!$A:$B,2,FALSE)</f>
        <v>Portugal</v>
      </c>
      <c r="N52" s="7" cm="1">
        <f t="array" aca="1" ref="N52" ca="1">INDEX(States!$C:$C,RANDBETWEEN(5,COUNTA(States!$A:$A) + 1),1)</f>
        <v>12</v>
      </c>
      <c r="O52" s="7" t="str">
        <f ca="1">VLOOKUP($N52,States!$C:$D,2,FALSE)</f>
        <v>Leiria</v>
      </c>
      <c r="P52" s="7" t="str">
        <f ca="1">VLOOKUP($F52,Name!$A:$C,3,FALSE)</f>
        <v>F</v>
      </c>
      <c r="Q52" s="7" t="str">
        <f ca="1">VLOOKUP($P52,Genders!$B:$C,2,FALSE)</f>
        <v>Female</v>
      </c>
      <c r="R52" s="7" cm="1">
        <f t="array" aca="1" ref="R52" ca="1">INDEX('Marital status'!$A:$A,RANDBETWEEN(5,COUNTA('Marital status'!$A:$A) + 1),1)</f>
        <v>5</v>
      </c>
      <c r="S52" s="7" t="str">
        <f ca="1">VLOOKUP($R52,'Marital status'!$A:$B,2,FALSE)</f>
        <v>single</v>
      </c>
      <c r="T52" s="7">
        <f t="shared" ca="1" si="2"/>
        <v>5</v>
      </c>
      <c r="U52" s="7" t="str">
        <f ca="1">VLOOKUP($T52,Ethnicities!$A:$B,2,FALSE)</f>
        <v xml:space="preserve"> white</v>
      </c>
      <c r="V52" s="8">
        <f t="shared" ca="1" si="3"/>
        <v>24778</v>
      </c>
      <c r="W52" s="6">
        <f t="shared" ca="1" si="4"/>
        <v>8</v>
      </c>
      <c r="X52" s="8" t="str">
        <f ca="1">VLOOKUP($W52,'Background education'!$A:$B,2,FALSE)</f>
        <v>Graduate school</v>
      </c>
      <c r="Y52" s="7">
        <f ca="1" xml:space="preserve">
  IF(OR($AA52 = 5, $AA52 = 6, $AA52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2" s="7" t="str">
        <f ca="1">VLOOKUP($Y52,Departments!$A:$B,2,FALSE)</f>
        <v xml:space="preserve"> Presidency</v>
      </c>
      <c r="AA52" s="6">
        <f t="shared" ca="1" si="5"/>
        <v>11</v>
      </c>
      <c r="AB52" s="7" t="str">
        <f ca="1">VLOOKUP($AA52,Roles!$A:$B,2,FALSE)</f>
        <v>Analyst</v>
      </c>
      <c r="AC52" s="6">
        <f t="shared" ca="1" si="6"/>
        <v>6</v>
      </c>
      <c r="AD52" s="7" t="str">
        <f ca="1" xml:space="preserve">
IF($AC52 &lt;&gt; "",
    VLOOKUP($AC52,Levels!$A:$B,2,FALSE),
    ""
)</f>
        <v>Pleno</v>
      </c>
      <c r="AE52" s="8">
        <f t="shared" ca="1" si="7"/>
        <v>36477</v>
      </c>
      <c r="AF52" s="6">
        <f ca="1">RANDBETWEEN(5,COUNTA('Recruitment source'!$A:$A) + 1)</f>
        <v>13</v>
      </c>
      <c r="AG52" s="6" t="str">
        <f ca="1">VLOOKUP($AF52,'Recruitment source'!$A:$B,2,FALSE)</f>
        <v>Google</v>
      </c>
      <c r="AH52" s="8"/>
      <c r="AI52" s="1">
        <f t="shared" ca="1" si="0"/>
        <v>3000</v>
      </c>
      <c r="AJ52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48, 1, 'Maria Isis Carneiro Paulista', 'F', 5, '02/11/1967', 8, 5, 11, 6, 3000);</v>
      </c>
    </row>
    <row r="53" spans="1:36" ht="14.25" customHeight="1" x14ac:dyDescent="0.2">
      <c r="A53" s="7" cm="1">
        <f t="array" aca="1" ref="A53" ca="1">INDEX(Companies!$A:$A,RANDBETWEEN(5,COUNTA(Companies!$A:$A) + 1),1)</f>
        <v>5</v>
      </c>
      <c r="B53" s="7" t="str">
        <f ca="1">VLOOKUP($A53,Companies!$A:$B,2,FALSE)</f>
        <v>ACME Corporation</v>
      </c>
      <c r="C53" s="5">
        <f t="shared" si="1"/>
        <v>49</v>
      </c>
      <c r="D53" s="5" t="str" cm="1">
        <f t="array" ref="D53">SHA1HASH($C53)</f>
        <v>2e01e17467891f7c933dbaa00e1459d23db3fe4f</v>
      </c>
      <c r="E53" s="6">
        <v>1</v>
      </c>
      <c r="F53" s="7">
        <f ca="1">IF($C53 = 1 + N("Presidente"),
    127,
    IF($C53 = 2 + N("Vice-Presidente"),
        72,
        IF($C53 = 3 + N("Secretária bilíngue"),
            13,
            RANDBETWEEN(5,COUNT(Name!$A:$A) + 1)
        )
    )
)</f>
        <v>109</v>
      </c>
      <c r="G53" s="7" t="str">
        <f ca="1">VLOOKUP($F53,Name!$A:$B,2,FALSE)</f>
        <v>Davi Luiz</v>
      </c>
      <c r="H53" s="7">
        <f ca="1" xml:space="preserve">
IF($C53 = 1,
    0,
    RANDBETWEEN(5,COUNT('Last name'!$A:$A) + 1)
)</f>
        <v>127</v>
      </c>
      <c r="I53" s="7" t="str">
        <f ca="1" xml:space="preserve">
IF($C53 = 1 + N("Presidente"),
    "de Orléans e Bragança",
    VLOOKUP($H53,'Last name'!$A:$B,2,FALSE) &amp; " " &amp; VLOOKUP(RANDBETWEEN(5,COUNT('Last name'!$A:$A) + 1),'Last name'!$A:$B,2,FALSE)
)</f>
        <v>Melo Costa</v>
      </c>
      <c r="J53" s="7" t="str">
        <f t="shared" ca="1" si="9"/>
        <v>Davi Luiz Melo Costa</v>
      </c>
      <c r="K53" s="7" t="str" cm="1">
        <f t="array" aca="1" ref="K53" ca="1">SHA1HASH($J53)</f>
        <v>7f93d0212053993e708a38764a5c885de565c37e</v>
      </c>
      <c r="L53" s="7" cm="1">
        <f t="array" aca="1" ref="L53" ca="1">INDEX(States!$A:$A,N53,1)</f>
        <v>5</v>
      </c>
      <c r="M53" s="7" t="str">
        <f ca="1">VLOOKUP($L53,Countries!$A:$B,2,FALSE)</f>
        <v>Portugal</v>
      </c>
      <c r="N53" s="7" cm="1">
        <f t="array" aca="1" ref="N53" ca="1">INDEX(States!$C:$C,RANDBETWEEN(5,COUNTA(States!$A:$A) + 1),1)</f>
        <v>9</v>
      </c>
      <c r="O53" s="7" t="str">
        <f ca="1">VLOOKUP($N53,States!$C:$D,2,FALSE)</f>
        <v>braga</v>
      </c>
      <c r="P53" s="7" t="str">
        <f ca="1">VLOOKUP($F53,Name!$A:$C,3,FALSE)</f>
        <v>M</v>
      </c>
      <c r="Q53" s="7" t="str">
        <f ca="1">VLOOKUP($P53,Genders!$B:$C,2,FALSE)</f>
        <v>Male</v>
      </c>
      <c r="R53" s="7" cm="1">
        <f t="array" aca="1" ref="R53" ca="1">INDEX('Marital status'!$A:$A,RANDBETWEEN(5,COUNTA('Marital status'!$A:$A) + 1),1)</f>
        <v>7</v>
      </c>
      <c r="S53" s="7" t="str">
        <f ca="1">VLOOKUP($R53,'Marital status'!$A:$B,2,FALSE)</f>
        <v xml:space="preserve">Widowed </v>
      </c>
      <c r="T53" s="7">
        <f t="shared" ca="1" si="2"/>
        <v>5</v>
      </c>
      <c r="U53" s="7" t="str">
        <f ca="1">VLOOKUP($T53,Ethnicities!$A:$B,2,FALSE)</f>
        <v xml:space="preserve"> white</v>
      </c>
      <c r="V53" s="8">
        <f t="shared" ca="1" si="3"/>
        <v>19192</v>
      </c>
      <c r="W53" s="6">
        <f t="shared" ca="1" si="4"/>
        <v>7</v>
      </c>
      <c r="X53" s="8" t="str">
        <f ca="1">VLOOKUP($W53,'Background education'!$A:$B,2,FALSE)</f>
        <v>Undergraduate degree</v>
      </c>
      <c r="Y53" s="7">
        <f ca="1" xml:space="preserve">
  IF(OR($AA53 = 5, $AA53 = 6, $AA53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3" s="7" t="str">
        <f ca="1">VLOOKUP($Y53,Departments!$A:$B,2,FALSE)</f>
        <v>Communication &amp; Marketing</v>
      </c>
      <c r="AA53" s="6">
        <f t="shared" ca="1" si="5"/>
        <v>10</v>
      </c>
      <c r="AB53" s="7" t="str">
        <f ca="1">VLOOKUP($AA53,Roles!$A:$B,2,FALSE)</f>
        <v>Trainee</v>
      </c>
      <c r="AC53" s="6" t="str">
        <f t="shared" ca="1" si="6"/>
        <v/>
      </c>
      <c r="AD53" s="7" t="str">
        <f ca="1" xml:space="preserve">
IF($AC53 &lt;&gt; "",
    VLOOKUP($AC53,Levels!$A:$B,2,FALSE),
    ""
)</f>
        <v/>
      </c>
      <c r="AE53" s="8">
        <f t="shared" ca="1" si="7"/>
        <v>38659</v>
      </c>
      <c r="AF53" s="6">
        <f ca="1">RANDBETWEEN(5,COUNTA('Recruitment source'!$A:$A) + 1)</f>
        <v>7</v>
      </c>
      <c r="AG53" s="6" t="str">
        <f ca="1">VLOOKUP($AF53,'Recruitment source'!$A:$B,2,FALSE)</f>
        <v>SAPO Emprego</v>
      </c>
      <c r="AH53" s="8"/>
      <c r="AI53" s="1">
        <f t="shared" ca="1" si="0"/>
        <v>1385</v>
      </c>
      <c r="AJ53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49, 1, 'Davi Luiz Melo Costa', 'M', 5, '17/07/1952', 7, 11, 10, NULL, 1385);</v>
      </c>
    </row>
    <row r="54" spans="1:36" ht="14.25" customHeight="1" x14ac:dyDescent="0.2">
      <c r="A54" s="7" cm="1">
        <f t="array" aca="1" ref="A54" ca="1">INDEX(Companies!$A:$A,RANDBETWEEN(5,COUNTA(Companies!$A:$A) + 1),1)</f>
        <v>5</v>
      </c>
      <c r="B54" s="7" t="str">
        <f ca="1">VLOOKUP($A54,Companies!$A:$B,2,FALSE)</f>
        <v>ACME Corporation</v>
      </c>
      <c r="C54" s="5">
        <f t="shared" si="1"/>
        <v>50</v>
      </c>
      <c r="D54" s="5" t="str" cm="1">
        <f t="array" ref="D54">SHA1HASH($C54)</f>
        <v>e1822db470e60d090affd0956d743cb0e7cdf113</v>
      </c>
      <c r="E54" s="6">
        <v>1</v>
      </c>
      <c r="F54" s="7">
        <f ca="1">IF($C54 = 1 + N("Presidente"),
    127,
    IF($C54 = 2 + N("Vice-Presidente"),
        72,
        IF($C54 = 3 + N("Secretária bilíngue"),
            13,
            RANDBETWEEN(5,COUNT(Name!$A:$A) + 1)
        )
    )
)</f>
        <v>118</v>
      </c>
      <c r="G54" s="7" t="str">
        <f ca="1">VLOOKUP($F54,Name!$A:$B,2,FALSE)</f>
        <v>Eliezer</v>
      </c>
      <c r="H54" s="7">
        <f ca="1" xml:space="preserve">
IF($C54 = 1,
    0,
    RANDBETWEEN(5,COUNT('Last name'!$A:$A) + 1)
)</f>
        <v>67</v>
      </c>
      <c r="I54" s="7" t="str">
        <f ca="1" xml:space="preserve">
IF($C54 = 1 + N("Presidente"),
    "de Orléans e Bragança",
    VLOOKUP($H54,'Last name'!$A:$B,2,FALSE) &amp; " " &amp; VLOOKUP(RANDBETWEEN(5,COUNT('Last name'!$A:$A) + 1),'Last name'!$A:$B,2,FALSE)
)</f>
        <v>Conti Monti</v>
      </c>
      <c r="J54" s="7" t="str">
        <f t="shared" ca="1" si="9"/>
        <v>Eliezer Conti Monti</v>
      </c>
      <c r="K54" s="7" t="str" cm="1">
        <f t="array" aca="1" ref="K54" ca="1">SHA1HASH($J54)</f>
        <v>078ec6a8dded6f114ef1cb449ce66b950908cac2</v>
      </c>
      <c r="L54" s="7" cm="1">
        <f t="array" aca="1" ref="L54" ca="1">INDEX(States!$A:$A,N54,1)</f>
        <v>5</v>
      </c>
      <c r="M54" s="7" t="str">
        <f ca="1">VLOOKUP($L54,Countries!$A:$B,2,FALSE)</f>
        <v>Portugal</v>
      </c>
      <c r="N54" s="7" cm="1">
        <f t="array" aca="1" ref="N54" ca="1">INDEX(States!$C:$C,RANDBETWEEN(5,COUNTA(States!$A:$A) + 1),1)</f>
        <v>9</v>
      </c>
      <c r="O54" s="7" t="str">
        <f ca="1">VLOOKUP($N54,States!$C:$D,2,FALSE)</f>
        <v>braga</v>
      </c>
      <c r="P54" s="7" t="str">
        <f ca="1">VLOOKUP($F54,Name!$A:$C,3,FALSE)</f>
        <v>M</v>
      </c>
      <c r="Q54" s="7" t="str">
        <f ca="1">VLOOKUP($P54,Genders!$B:$C,2,FALSE)</f>
        <v>Male</v>
      </c>
      <c r="R54" s="7" cm="1">
        <f t="array" aca="1" ref="R54" ca="1">INDEX('Marital status'!$A:$A,RANDBETWEEN(5,COUNTA('Marital status'!$A:$A) + 1),1)</f>
        <v>7</v>
      </c>
      <c r="S54" s="7" t="str">
        <f ca="1">VLOOKUP($R54,'Marital status'!$A:$B,2,FALSE)</f>
        <v xml:space="preserve">Widowed </v>
      </c>
      <c r="T54" s="7">
        <f t="shared" ca="1" si="2"/>
        <v>5</v>
      </c>
      <c r="U54" s="7" t="str">
        <f ca="1">VLOOKUP($T54,Ethnicities!$A:$B,2,FALSE)</f>
        <v xml:space="preserve"> white</v>
      </c>
      <c r="V54" s="8">
        <f t="shared" ca="1" si="3"/>
        <v>26064</v>
      </c>
      <c r="W54" s="6">
        <f t="shared" ca="1" si="4"/>
        <v>8</v>
      </c>
      <c r="X54" s="8" t="str">
        <f ca="1">VLOOKUP($W54,'Background education'!$A:$B,2,FALSE)</f>
        <v>Graduate school</v>
      </c>
      <c r="Y54" s="7">
        <f ca="1" xml:space="preserve">
  IF(OR($AA54 = 5, $AA54 = 6, $AA54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4" s="7" t="str">
        <f ca="1">VLOOKUP($Y54,Departments!$A:$B,2,FALSE)</f>
        <v>Human Resource</v>
      </c>
      <c r="AA54" s="6">
        <f t="shared" ca="1" si="5"/>
        <v>11</v>
      </c>
      <c r="AB54" s="7" t="str">
        <f ca="1">VLOOKUP($AA54,Roles!$A:$B,2,FALSE)</f>
        <v>Analyst</v>
      </c>
      <c r="AC54" s="6">
        <f t="shared" ca="1" si="6"/>
        <v>5</v>
      </c>
      <c r="AD54" s="7" t="str">
        <f ca="1" xml:space="preserve">
IF($AC54 &lt;&gt; "",
    VLOOKUP($AC54,Levels!$A:$B,2,FALSE),
    ""
)</f>
        <v>Junior</v>
      </c>
      <c r="AE54" s="8">
        <f t="shared" ca="1" si="7"/>
        <v>37173</v>
      </c>
      <c r="AF54" s="6">
        <f ca="1">RANDBETWEEN(5,COUNTA('Recruitment source'!$A:$A) + 1)</f>
        <v>14</v>
      </c>
      <c r="AG54" s="6" t="str">
        <f ca="1">VLOOKUP($AF54,'Recruitment source'!$A:$B,2,FALSE)</f>
        <v>LinkedIn</v>
      </c>
      <c r="AH54" s="8"/>
      <c r="AI54" s="1">
        <f t="shared" ca="1" si="0"/>
        <v>3080</v>
      </c>
      <c r="AJ54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50, 1, 'Eliezer Conti Monti', 'M', 5, '11/05/1971', 8, 8, 11, 5, 3080);</v>
      </c>
    </row>
    <row r="55" spans="1:36" ht="14.25" customHeight="1" x14ac:dyDescent="0.2">
      <c r="A55" s="7" cm="1">
        <f t="array" aca="1" ref="A55" ca="1">INDEX(Companies!$A:$A,RANDBETWEEN(5,COUNTA(Companies!$A:$A) + 1),1)</f>
        <v>5</v>
      </c>
      <c r="B55" s="7" t="str">
        <f ca="1">VLOOKUP($A55,Companies!$A:$B,2,FALSE)</f>
        <v>ACME Corporation</v>
      </c>
      <c r="C55" s="5">
        <f t="shared" si="1"/>
        <v>51</v>
      </c>
      <c r="D55" s="5" t="str" cm="1">
        <f t="array" ref="D55">SHA1HASH($C55)</f>
        <v>b7eb6c689c037217079766fdb77c3bac3e51cb4c</v>
      </c>
      <c r="E55" s="6">
        <v>1</v>
      </c>
      <c r="F55" s="7">
        <f ca="1">IF($C55 = 1 + N("Presidente"),
    127,
    IF($C55 = 2 + N("Vice-Presidente"),
        72,
        IF($C55 = 3 + N("Secretária bilíngue"),
            13,
            RANDBETWEEN(5,COUNT(Name!$A:$A) + 1)
        )
    )
)</f>
        <v>112</v>
      </c>
      <c r="G55" s="7" t="str">
        <f ca="1">VLOOKUP($F55,Name!$A:$B,2,FALSE)</f>
        <v>Deborah</v>
      </c>
      <c r="H55" s="7">
        <f ca="1" xml:space="preserve">
IF($C55 = 1,
    0,
    RANDBETWEEN(5,COUNT('Last name'!$A:$A) + 1)
)</f>
        <v>70</v>
      </c>
      <c r="I55" s="7" t="str">
        <f ca="1" xml:space="preserve">
IF($C55 = 1 + N("Presidente"),
    "de Orléans e Bragança",
    VLOOKUP($H55,'Last name'!$A:$B,2,FALSE) &amp; " " &amp; VLOOKUP(RANDBETWEEN(5,COUNT('Last name'!$A:$A) + 1),'Last name'!$A:$B,2,FALSE)
)</f>
        <v>Cunha Fontana</v>
      </c>
      <c r="J55" s="7" t="str">
        <f t="shared" ca="1" si="9"/>
        <v>Deborah Cunha Fontana</v>
      </c>
      <c r="K55" s="7" t="str" cm="1">
        <f t="array" aca="1" ref="K55" ca="1">SHA1HASH($J55)</f>
        <v>fad97bc7625633e8886cfcbb907a3ec34f83fe99</v>
      </c>
      <c r="L55" s="7" cm="1">
        <f t="array" aca="1" ref="L55" ca="1">INDEX(States!$A:$A,N55,1)</f>
        <v>5</v>
      </c>
      <c r="M55" s="7" t="str">
        <f ca="1">VLOOKUP($L55,Countries!$A:$B,2,FALSE)</f>
        <v>Portugal</v>
      </c>
      <c r="N55" s="7" cm="1">
        <f t="array" aca="1" ref="N55" ca="1">INDEX(States!$C:$C,RANDBETWEEN(5,COUNTA(States!$A:$A) + 1),1)</f>
        <v>6</v>
      </c>
      <c r="O55" s="7" t="str">
        <f ca="1">VLOOKUP($N55,States!$C:$D,2,FALSE)</f>
        <v>PORTO</v>
      </c>
      <c r="P55" s="7" t="str">
        <f ca="1">VLOOKUP($F55,Name!$A:$C,3,FALSE)</f>
        <v>F</v>
      </c>
      <c r="Q55" s="7" t="str">
        <f ca="1">VLOOKUP($P55,Genders!$B:$C,2,FALSE)</f>
        <v>Female</v>
      </c>
      <c r="R55" s="7" cm="1">
        <f t="array" aca="1" ref="R55" ca="1">INDEX('Marital status'!$A:$A,RANDBETWEEN(5,COUNTA('Marital status'!$A:$A) + 1),1)</f>
        <v>7</v>
      </c>
      <c r="S55" s="7" t="str">
        <f ca="1">VLOOKUP($R55,'Marital status'!$A:$B,2,FALSE)</f>
        <v xml:space="preserve">Widowed </v>
      </c>
      <c r="T55" s="7">
        <f t="shared" ca="1" si="2"/>
        <v>7</v>
      </c>
      <c r="U55" s="7" t="str">
        <f ca="1">VLOOKUP($T55,Ethnicities!$A:$B,2,FALSE)</f>
        <v xml:space="preserve">  Hispanic or LATINO</v>
      </c>
      <c r="V55" s="8">
        <f t="shared" ca="1" si="3"/>
        <v>31385</v>
      </c>
      <c r="W55" s="6">
        <f t="shared" ca="1" si="4"/>
        <v>7</v>
      </c>
      <c r="X55" s="8" t="str">
        <f ca="1">VLOOKUP($W55,'Background education'!$A:$B,2,FALSE)</f>
        <v>Undergraduate degree</v>
      </c>
      <c r="Y55" s="7">
        <f ca="1" xml:space="preserve">
  IF(OR($AA55 = 5, $AA55 = 6, $AA55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5" s="7" t="str">
        <f ca="1">VLOOKUP($Y55,Departments!$A:$B,2,FALSE)</f>
        <v>Administration</v>
      </c>
      <c r="AA55" s="6">
        <f t="shared" ca="1" si="5"/>
        <v>9</v>
      </c>
      <c r="AB55" s="7" t="str">
        <f ca="1">VLOOKUP($AA55,Roles!$A:$B,2,FALSE)</f>
        <v>Intern</v>
      </c>
      <c r="AC55" s="6" t="str">
        <f t="shared" ca="1" si="6"/>
        <v/>
      </c>
      <c r="AD55" s="7" t="str">
        <f ca="1" xml:space="preserve">
IF($AC55 &lt;&gt; "",
    VLOOKUP($AC55,Levels!$A:$B,2,FALSE),
    ""
)</f>
        <v/>
      </c>
      <c r="AE55" s="8">
        <f t="shared" ca="1" si="7"/>
        <v>39669</v>
      </c>
      <c r="AF55" s="6">
        <f ca="1">RANDBETWEEN(5,COUNTA('Recruitment source'!$A:$A) + 1)</f>
        <v>15</v>
      </c>
      <c r="AG55" s="6" t="str">
        <f ca="1">VLOOKUP($AF55,'Recruitment source'!$A:$B,2,FALSE)</f>
        <v>Website</v>
      </c>
      <c r="AH55" s="8"/>
      <c r="AI55" s="1">
        <f t="shared" ca="1" si="0"/>
        <v>1205</v>
      </c>
      <c r="AJ55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51, 1, 'Deborah Cunha Fontana', 'F', 7, '04/12/1985', 7, 6, 9, NULL, 1205);</v>
      </c>
    </row>
    <row r="56" spans="1:36" ht="14.25" customHeight="1" x14ac:dyDescent="0.2">
      <c r="A56" s="7" cm="1">
        <f t="array" aca="1" ref="A56" ca="1">INDEX(Companies!$A:$A,RANDBETWEEN(5,COUNTA(Companies!$A:$A) + 1),1)</f>
        <v>5</v>
      </c>
      <c r="B56" s="7" t="str">
        <f ca="1">VLOOKUP($A56,Companies!$A:$B,2,FALSE)</f>
        <v>ACME Corporation</v>
      </c>
      <c r="C56" s="5">
        <f t="shared" si="1"/>
        <v>52</v>
      </c>
      <c r="D56" s="5" t="str" cm="1">
        <f t="array" ref="D56">SHA1HASH($C56)</f>
        <v>a9334987ece78b6fe8bf130ef00b74847c1d3da6</v>
      </c>
      <c r="E56" s="6">
        <v>1</v>
      </c>
      <c r="F56" s="7">
        <f ca="1">IF($C56 = 1 + N("Presidente"),
    127,
    IF($C56 = 2 + N("Vice-Presidente"),
        72,
        IF($C56 = 3 + N("Secretária bilíngue"),
            13,
            RANDBETWEEN(5,COUNT(Name!$A:$A) + 1)
        )
    )
)</f>
        <v>41</v>
      </c>
      <c r="G56" s="7" t="str">
        <f ca="1">VLOOKUP($F56,Name!$A:$B,2,FALSE)</f>
        <v>Ane Caroline</v>
      </c>
      <c r="H56" s="7">
        <f ca="1" xml:space="preserve">
IF($C56 = 1,
    0,
    RANDBETWEEN(5,COUNT('Last name'!$A:$A) + 1)
)</f>
        <v>186</v>
      </c>
      <c r="I56" s="7" t="str">
        <f ca="1" xml:space="preserve">
IF($C56 = 1 + N("Presidente"),
    "de Orléans e Bragança",
    VLOOKUP($H56,'Last name'!$A:$B,2,FALSE) &amp; " " &amp; VLOOKUP(RANDBETWEEN(5,COUNT('Last name'!$A:$A) + 1),'Last name'!$A:$B,2,FALSE)
)</f>
        <v>Souza de Oliveira</v>
      </c>
      <c r="J56" s="7" t="str">
        <f t="shared" ca="1" si="9"/>
        <v>Ane Caroline Souza de Oliveira</v>
      </c>
      <c r="K56" s="7" t="str" cm="1">
        <f t="array" aca="1" ref="K56" ca="1">SHA1HASH($J56)</f>
        <v>4aebf6b929d8ff254187744521eb94715ef2a6b9</v>
      </c>
      <c r="L56" s="7" cm="1">
        <f t="array" aca="1" ref="L56" ca="1">INDEX(States!$A:$A,N56,1)</f>
        <v>5</v>
      </c>
      <c r="M56" s="7" t="str">
        <f ca="1">VLOOKUP($L56,Countries!$A:$B,2,FALSE)</f>
        <v>Portugal</v>
      </c>
      <c r="N56" s="7" cm="1">
        <f t="array" aca="1" ref="N56" ca="1">INDEX(States!$C:$C,RANDBETWEEN(5,COUNTA(States!$A:$A) + 1),1)</f>
        <v>6</v>
      </c>
      <c r="O56" s="7" t="str">
        <f ca="1">VLOOKUP($N56,States!$C:$D,2,FALSE)</f>
        <v>PORTO</v>
      </c>
      <c r="P56" s="7" t="str">
        <f ca="1">VLOOKUP($F56,Name!$A:$C,3,FALSE)</f>
        <v>F</v>
      </c>
      <c r="Q56" s="7" t="str">
        <f ca="1">VLOOKUP($P56,Genders!$B:$C,2,FALSE)</f>
        <v>Female</v>
      </c>
      <c r="R56" s="7" cm="1">
        <f t="array" aca="1" ref="R56" ca="1">INDEX('Marital status'!$A:$A,RANDBETWEEN(5,COUNTA('Marital status'!$A:$A) + 1),1)</f>
        <v>9</v>
      </c>
      <c r="S56" s="7" t="str">
        <f ca="1">VLOOKUP($R56,'Marital status'!$A:$B,2,FALSE)</f>
        <v>DIVORCED</v>
      </c>
      <c r="T56" s="7">
        <f t="shared" ca="1" si="2"/>
        <v>6</v>
      </c>
      <c r="U56" s="7" t="str">
        <f ca="1">VLOOKUP($T56,Ethnicities!$A:$B,2,FALSE)</f>
        <v>Black or African American</v>
      </c>
      <c r="V56" s="8">
        <f t="shared" ca="1" si="3"/>
        <v>29873</v>
      </c>
      <c r="W56" s="6">
        <f t="shared" ca="1" si="4"/>
        <v>8</v>
      </c>
      <c r="X56" s="8" t="str">
        <f ca="1">VLOOKUP($W56,'Background education'!$A:$B,2,FALSE)</f>
        <v>Graduate school</v>
      </c>
      <c r="Y56" s="7">
        <f ca="1" xml:space="preserve">
  IF(OR($AA56 = 5, $AA56 = 6, $AA56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6" s="7" t="str">
        <f ca="1">VLOOKUP($Y56,Departments!$A:$B,2,FALSE)</f>
        <v>Administration</v>
      </c>
      <c r="AA56" s="6">
        <f t="shared" ca="1" si="5"/>
        <v>11</v>
      </c>
      <c r="AB56" s="7" t="str">
        <f ca="1">VLOOKUP($AA56,Roles!$A:$B,2,FALSE)</f>
        <v>Analyst</v>
      </c>
      <c r="AC56" s="6">
        <f t="shared" ca="1" si="6"/>
        <v>6</v>
      </c>
      <c r="AD56" s="7" t="str">
        <f ca="1" xml:space="preserve">
IF($AC56 &lt;&gt; "",
    VLOOKUP($AC56,Levels!$A:$B,2,FALSE),
    ""
)</f>
        <v>Pleno</v>
      </c>
      <c r="AE56" s="8">
        <f t="shared" ca="1" si="7"/>
        <v>39600</v>
      </c>
      <c r="AF56" s="6">
        <f ca="1">RANDBETWEEN(5,COUNTA('Recruitment source'!$A:$A) + 1)</f>
        <v>13</v>
      </c>
      <c r="AG56" s="6" t="str">
        <f ca="1">VLOOKUP($AF56,'Recruitment source'!$A:$B,2,FALSE)</f>
        <v>Google</v>
      </c>
      <c r="AH56" s="8"/>
      <c r="AI56" s="1">
        <f t="shared" ca="1" si="0"/>
        <v>3000</v>
      </c>
      <c r="AJ56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52, 1, 'Ane Caroline Souza de Oliveira', 'F', 6, '14/10/1981', 8, 6, 11, 6, 3000);</v>
      </c>
    </row>
    <row r="57" spans="1:36" ht="14.25" customHeight="1" x14ac:dyDescent="0.2">
      <c r="A57" s="7" cm="1">
        <f t="array" aca="1" ref="A57" ca="1">INDEX(Companies!$A:$A,RANDBETWEEN(5,COUNTA(Companies!$A:$A) + 1),1)</f>
        <v>5</v>
      </c>
      <c r="B57" s="7" t="str">
        <f ca="1">VLOOKUP($A57,Companies!$A:$B,2,FALSE)</f>
        <v>ACME Corporation</v>
      </c>
      <c r="C57" s="5">
        <f t="shared" si="1"/>
        <v>53</v>
      </c>
      <c r="D57" s="5" t="str" cm="1">
        <f t="array" ref="D57">SHA1HASH($C57)</f>
        <v>c5b76da3e608d34edb07244cd9b875ee86906328</v>
      </c>
      <c r="E57" s="6">
        <v>1</v>
      </c>
      <c r="F57" s="7">
        <f ca="1">IF($C57 = 1 + N("Presidente"),
    127,
    IF($C57 = 2 + N("Vice-Presidente"),
        72,
        IF($C57 = 3 + N("Secretária bilíngue"),
            13,
            RANDBETWEEN(5,COUNT(Name!$A:$A) + 1)
        )
    )
)</f>
        <v>26</v>
      </c>
      <c r="G57" s="7" t="str">
        <f ca="1">VLOOKUP($F57,Name!$A:$B,2,FALSE)</f>
        <v>Ana Beatriz</v>
      </c>
      <c r="H57" s="7">
        <f ca="1" xml:space="preserve">
IF($C57 = 1,
    0,
    RANDBETWEEN(5,COUNT('Last name'!$A:$A) + 1)
)</f>
        <v>64</v>
      </c>
      <c r="I57" s="7" t="str">
        <f ca="1" xml:space="preserve">
IF($C57 = 1 + N("Presidente"),
    "de Orléans e Bragança",
    VLOOKUP($H57,'Last name'!$A:$B,2,FALSE) &amp; " " &amp; VLOOKUP(RANDBETWEEN(5,COUNT('Last name'!$A:$A) + 1),'Last name'!$A:$B,2,FALSE)
)</f>
        <v>Chaves Pereira</v>
      </c>
      <c r="J57" s="7" t="str">
        <f t="shared" ca="1" si="9"/>
        <v>Ana Beatriz Chaves Pereira</v>
      </c>
      <c r="K57" s="7" t="str" cm="1">
        <f t="array" aca="1" ref="K57" ca="1">SHA1HASH($J57)</f>
        <v>663c1e5d949e0994a9c6199bc7c36b07bb8445d0</v>
      </c>
      <c r="L57" s="7" cm="1">
        <f t="array" aca="1" ref="L57" ca="1">INDEX(States!$A:$A,N57,1)</f>
        <v>5</v>
      </c>
      <c r="M57" s="7" t="str">
        <f ca="1">VLOOKUP($L57,Countries!$A:$B,2,FALSE)</f>
        <v>Portugal</v>
      </c>
      <c r="N57" s="7" cm="1">
        <f t="array" aca="1" ref="N57" ca="1">INDEX(States!$C:$C,RANDBETWEEN(5,COUNTA(States!$A:$A) + 1),1)</f>
        <v>22</v>
      </c>
      <c r="O57" s="7" t="str">
        <f ca="1">VLOOKUP($N57,States!$C:$D,2,FALSE)</f>
        <v>Vila Real</v>
      </c>
      <c r="P57" s="7" t="str">
        <f ca="1">VLOOKUP($F57,Name!$A:$C,3,FALSE)</f>
        <v>F</v>
      </c>
      <c r="Q57" s="7" t="str">
        <f ca="1">VLOOKUP($P57,Genders!$B:$C,2,FALSE)</f>
        <v>Female</v>
      </c>
      <c r="R57" s="7" cm="1">
        <f t="array" aca="1" ref="R57" ca="1">INDEX('Marital status'!$A:$A,RANDBETWEEN(5,COUNTA('Marital status'!$A:$A) + 1),1)</f>
        <v>6</v>
      </c>
      <c r="S57" s="7" t="str">
        <f ca="1">VLOOKUP($R57,'Marital status'!$A:$B,2,FALSE)</f>
        <v>MarrieD</v>
      </c>
      <c r="T57" s="7">
        <f t="shared" ca="1" si="2"/>
        <v>8</v>
      </c>
      <c r="U57" s="7" t="str">
        <f ca="1">VLOOKUP($T57,Ethnicities!$A:$B,2,FALSE)</f>
        <v>ASIAN</v>
      </c>
      <c r="V57" s="8">
        <f t="shared" ca="1" si="3"/>
        <v>19119</v>
      </c>
      <c r="W57" s="6">
        <f t="shared" ca="1" si="4"/>
        <v>7</v>
      </c>
      <c r="X57" s="8" t="str">
        <f ca="1">VLOOKUP($W57,'Background education'!$A:$B,2,FALSE)</f>
        <v>Undergraduate degree</v>
      </c>
      <c r="Y57" s="7">
        <f ca="1" xml:space="preserve">
  IF(OR($AA57 = 5, $AA57 = 6, $AA57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7" s="7" t="str">
        <f ca="1">VLOOKUP($Y57,Departments!$A:$B,2,FALSE)</f>
        <v>Controlling</v>
      </c>
      <c r="AA57" s="6">
        <f t="shared" ca="1" si="5"/>
        <v>10</v>
      </c>
      <c r="AB57" s="7" t="str">
        <f ca="1">VLOOKUP($AA57,Roles!$A:$B,2,FALSE)</f>
        <v>Trainee</v>
      </c>
      <c r="AC57" s="6" t="str">
        <f t="shared" ca="1" si="6"/>
        <v/>
      </c>
      <c r="AD57" s="7" t="str">
        <f ca="1" xml:space="preserve">
IF($AC57 &lt;&gt; "",
    VLOOKUP($AC57,Levels!$A:$B,2,FALSE),
    ""
)</f>
        <v/>
      </c>
      <c r="AE57" s="8">
        <f t="shared" ca="1" si="7"/>
        <v>41309</v>
      </c>
      <c r="AF57" s="6">
        <f ca="1">RANDBETWEEN(5,COUNTA('Recruitment source'!$A:$A) + 1)</f>
        <v>7</v>
      </c>
      <c r="AG57" s="6" t="str">
        <f ca="1">VLOOKUP($AF57,'Recruitment source'!$A:$B,2,FALSE)</f>
        <v>SAPO Emprego</v>
      </c>
      <c r="AH57" s="8"/>
      <c r="AI57" s="1">
        <f t="shared" ca="1" si="0"/>
        <v>1305</v>
      </c>
      <c r="AJ5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53, 1, 'Ana Beatriz Chaves Pereira', 'F', 8, '05/05/1952', 7, 12, 10, NULL, 1305);</v>
      </c>
    </row>
    <row r="58" spans="1:36" ht="14.25" customHeight="1" x14ac:dyDescent="0.2">
      <c r="A58" s="7" cm="1">
        <f t="array" aca="1" ref="A58" ca="1">INDEX(Companies!$A:$A,RANDBETWEEN(5,COUNTA(Companies!$A:$A) + 1),1)</f>
        <v>5</v>
      </c>
      <c r="B58" s="7" t="str">
        <f ca="1">VLOOKUP($A58,Companies!$A:$B,2,FALSE)</f>
        <v>ACME Corporation</v>
      </c>
      <c r="C58" s="5">
        <f t="shared" si="1"/>
        <v>54</v>
      </c>
      <c r="D58" s="5" t="str" cm="1">
        <f t="array" ref="D58">SHA1HASH($C58)</f>
        <v>80e28a51cbc26fa4bd34938c5e593b36146f5e0c</v>
      </c>
      <c r="E58" s="6">
        <v>1</v>
      </c>
      <c r="F58" s="7">
        <f ca="1">IF($C58 = 1 + N("Presidente"),
    127,
    IF($C58 = 2 + N("Vice-Presidente"),
        72,
        IF($C58 = 3 + N("Secretária bilíngue"),
            13,
            RANDBETWEEN(5,COUNT(Name!$A:$A) + 1)
        )
    )
)</f>
        <v>358</v>
      </c>
      <c r="G58" s="7" t="str">
        <f ca="1">VLOOKUP($F58,Name!$A:$B,2,FALSE)</f>
        <v>Vinícius</v>
      </c>
      <c r="H58" s="7">
        <f ca="1" xml:space="preserve">
IF($C58 = 1,
    0,
    RANDBETWEEN(5,COUNT('Last name'!$A:$A) + 1)
)</f>
        <v>94</v>
      </c>
      <c r="I58" s="7" t="str">
        <f ca="1" xml:space="preserve">
IF($C58 = 1 + N("Presidente"),
    "de Orléans e Bragança",
    VLOOKUP($H58,'Last name'!$A:$B,2,FALSE) &amp; " " &amp; VLOOKUP(RANDBETWEEN(5,COUNT('Last name'!$A:$A) + 1),'Last name'!$A:$B,2,FALSE)
)</f>
        <v>Furtado Salvador</v>
      </c>
      <c r="J58" s="7" t="str">
        <f t="shared" ca="1" si="9"/>
        <v>Vinícius Furtado Salvador</v>
      </c>
      <c r="K58" s="7" t="str" cm="1">
        <f t="array" aca="1" ref="K58" ca="1">SHA1HASH($J58)</f>
        <v>0eb069e3102e30c32a3fd04916cad93f035e965f</v>
      </c>
      <c r="L58" s="7" cm="1">
        <f t="array" aca="1" ref="L58" ca="1">INDEX(States!$A:$A,N58,1)</f>
        <v>5</v>
      </c>
      <c r="M58" s="7" t="str">
        <f ca="1">VLOOKUP($L58,Countries!$A:$B,2,FALSE)</f>
        <v>Portugal</v>
      </c>
      <c r="N58" s="7" cm="1">
        <f t="array" aca="1" ref="N58" ca="1">INDEX(States!$C:$C,RANDBETWEEN(5,COUNTA(States!$A:$A) + 1),1)</f>
        <v>15</v>
      </c>
      <c r="O58" s="7" t="str">
        <f ca="1">VLOOKUP($N58,States!$C:$D,2,FALSE)</f>
        <v xml:space="preserve"> ÉVORA</v>
      </c>
      <c r="P58" s="7" t="str">
        <f ca="1">VLOOKUP($F58,Name!$A:$C,3,FALSE)</f>
        <v>M</v>
      </c>
      <c r="Q58" s="7" t="str">
        <f ca="1">VLOOKUP($P58,Genders!$B:$C,2,FALSE)</f>
        <v>Male</v>
      </c>
      <c r="R58" s="7" cm="1">
        <f t="array" aca="1" ref="R58" ca="1">INDEX('Marital status'!$A:$A,RANDBETWEEN(5,COUNTA('Marital status'!$A:$A) + 1),1)</f>
        <v>9</v>
      </c>
      <c r="S58" s="7" t="str">
        <f ca="1">VLOOKUP($R58,'Marital status'!$A:$B,2,FALSE)</f>
        <v>DIVORCED</v>
      </c>
      <c r="T58" s="7">
        <f t="shared" ca="1" si="2"/>
        <v>5</v>
      </c>
      <c r="U58" s="7" t="str">
        <f ca="1">VLOOKUP($T58,Ethnicities!$A:$B,2,FALSE)</f>
        <v xml:space="preserve"> white</v>
      </c>
      <c r="V58" s="8">
        <f t="shared" ca="1" si="3"/>
        <v>18372</v>
      </c>
      <c r="W58" s="6">
        <f t="shared" ca="1" si="4"/>
        <v>8</v>
      </c>
      <c r="X58" s="8" t="str">
        <f ca="1">VLOOKUP($W58,'Background education'!$A:$B,2,FALSE)</f>
        <v>Graduate school</v>
      </c>
      <c r="Y58" s="7">
        <f ca="1" xml:space="preserve">
  IF(OR($AA58 = 5, $AA58 = 6, $AA58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8" s="7" t="str">
        <f ca="1">VLOOKUP($Y58,Departments!$A:$B,2,FALSE)</f>
        <v xml:space="preserve"> Presidency</v>
      </c>
      <c r="AA58" s="6">
        <f t="shared" ca="1" si="5"/>
        <v>11</v>
      </c>
      <c r="AB58" s="7" t="str">
        <f ca="1">VLOOKUP($AA58,Roles!$A:$B,2,FALSE)</f>
        <v>Analyst</v>
      </c>
      <c r="AC58" s="6">
        <f t="shared" ca="1" si="6"/>
        <v>6</v>
      </c>
      <c r="AD58" s="7" t="str">
        <f ca="1" xml:space="preserve">
IF($AC58 &lt;&gt; "",
    VLOOKUP($AC58,Levels!$A:$B,2,FALSE),
    ""
)</f>
        <v>Pleno</v>
      </c>
      <c r="AE58" s="8">
        <f t="shared" ca="1" si="7"/>
        <v>36688</v>
      </c>
      <c r="AF58" s="6">
        <f ca="1">RANDBETWEEN(5,COUNTA('Recruitment source'!$A:$A) + 1)</f>
        <v>14</v>
      </c>
      <c r="AG58" s="6" t="str">
        <f ca="1">VLOOKUP($AF58,'Recruitment source'!$A:$B,2,FALSE)</f>
        <v>LinkedIn</v>
      </c>
      <c r="AH58" s="8"/>
      <c r="AI58" s="1">
        <f t="shared" ca="1" si="0"/>
        <v>3000</v>
      </c>
      <c r="AJ5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54, 1, 'Vinícius Furtado Salvador', 'M', 5, '19/04/1950', 8, 5, 11, 6, 3000);</v>
      </c>
    </row>
    <row r="59" spans="1:36" ht="14.25" customHeight="1" x14ac:dyDescent="0.2">
      <c r="A59" s="7" cm="1">
        <f t="array" aca="1" ref="A59" ca="1">INDEX(Companies!$A:$A,RANDBETWEEN(5,COUNTA(Companies!$A:$A) + 1),1)</f>
        <v>5</v>
      </c>
      <c r="B59" s="7" t="str">
        <f ca="1">VLOOKUP($A59,Companies!$A:$B,2,FALSE)</f>
        <v>ACME Corporation</v>
      </c>
      <c r="C59" s="5">
        <f t="shared" si="1"/>
        <v>55</v>
      </c>
      <c r="D59" s="5" t="str" cm="1">
        <f t="array" ref="D59">SHA1HASH($C59)</f>
        <v>8effee409c625e1a2d8f5033631840e6ce1dcb64</v>
      </c>
      <c r="E59" s="6">
        <v>1</v>
      </c>
      <c r="F59" s="7">
        <f ca="1">IF($C59 = 1 + N("Presidente"),
    127,
    IF($C59 = 2 + N("Vice-Presidente"),
        72,
        IF($C59 = 3 + N("Secretária bilíngue"),
            13,
            RANDBETWEEN(5,COUNT(Name!$A:$A) + 1)
        )
    )
)</f>
        <v>171</v>
      </c>
      <c r="G59" s="7" t="str">
        <f ca="1">VLOOKUP($F59,Name!$A:$B,2,FALSE)</f>
        <v>Íris</v>
      </c>
      <c r="H59" s="7">
        <f ca="1" xml:space="preserve">
IF($C59 = 1,
    0,
    RANDBETWEEN(5,COUNT('Last name'!$A:$A) + 1)
)</f>
        <v>162</v>
      </c>
      <c r="I59" s="7" t="str">
        <f ca="1" xml:space="preserve">
IF($C59 = 1 + N("Presidente"),
    "de Orléans e Bragança",
    VLOOKUP($H59,'Last name'!$A:$B,2,FALSE) &amp; " " &amp; VLOOKUP(RANDBETWEEN(5,COUNT('Last name'!$A:$A) + 1),'Last name'!$A:$B,2,FALSE)
)</f>
        <v>Ricci Pinto</v>
      </c>
      <c r="J59" s="7" t="str">
        <f t="shared" ca="1" si="9"/>
        <v>Íris Ricci Pinto</v>
      </c>
      <c r="K59" s="7" t="str" cm="1">
        <f t="array" aca="1" ref="K59" ca="1">SHA1HASH($J59)</f>
        <v>b3c01855c9c6eacd8679d44040c43374e1c2df9d</v>
      </c>
      <c r="L59" s="7" cm="1">
        <f t="array" aca="1" ref="L59" ca="1">INDEX(States!$A:$A,N59,1)</f>
        <v>5</v>
      </c>
      <c r="M59" s="7" t="str">
        <f ca="1">VLOOKUP($L59,Countries!$A:$B,2,FALSE)</f>
        <v>Portugal</v>
      </c>
      <c r="N59" s="7" cm="1">
        <f t="array" aca="1" ref="N59" ca="1">INDEX(States!$C:$C,RANDBETWEEN(5,COUNTA(States!$A:$A) + 1),1)</f>
        <v>9</v>
      </c>
      <c r="O59" s="7" t="str">
        <f ca="1">VLOOKUP($N59,States!$C:$D,2,FALSE)</f>
        <v>braga</v>
      </c>
      <c r="P59" s="7" t="str">
        <f ca="1">VLOOKUP($F59,Name!$A:$C,3,FALSE)</f>
        <v>F</v>
      </c>
      <c r="Q59" s="7" t="str">
        <f ca="1">VLOOKUP($P59,Genders!$B:$C,2,FALSE)</f>
        <v>Female</v>
      </c>
      <c r="R59" s="7" cm="1">
        <f t="array" aca="1" ref="R59" ca="1">INDEX('Marital status'!$A:$A,RANDBETWEEN(5,COUNTA('Marital status'!$A:$A) + 1),1)</f>
        <v>7</v>
      </c>
      <c r="S59" s="7" t="str">
        <f ca="1">VLOOKUP($R59,'Marital status'!$A:$B,2,FALSE)</f>
        <v xml:space="preserve">Widowed </v>
      </c>
      <c r="T59" s="7">
        <f t="shared" ca="1" si="2"/>
        <v>5</v>
      </c>
      <c r="U59" s="7" t="str">
        <f ca="1">VLOOKUP($T59,Ethnicities!$A:$B,2,FALSE)</f>
        <v xml:space="preserve"> white</v>
      </c>
      <c r="V59" s="8">
        <f t="shared" ca="1" si="3"/>
        <v>23461</v>
      </c>
      <c r="W59" s="6">
        <f t="shared" ca="1" si="4"/>
        <v>7</v>
      </c>
      <c r="X59" s="8" t="str">
        <f ca="1">VLOOKUP($W59,'Background education'!$A:$B,2,FALSE)</f>
        <v>Undergraduate degree</v>
      </c>
      <c r="Y59" s="7">
        <f ca="1" xml:space="preserve">
  IF(OR($AA59 = 5, $AA59 = 6, $AA59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59" s="7" t="str">
        <f ca="1">VLOOKUP($Y59,Departments!$A:$B,2,FALSE)</f>
        <v>Finance</v>
      </c>
      <c r="AA59" s="6">
        <f t="shared" ca="1" si="5"/>
        <v>9</v>
      </c>
      <c r="AB59" s="7" t="str">
        <f ca="1">VLOOKUP($AA59,Roles!$A:$B,2,FALSE)</f>
        <v>Intern</v>
      </c>
      <c r="AC59" s="6" t="str">
        <f t="shared" ca="1" si="6"/>
        <v/>
      </c>
      <c r="AD59" s="7" t="str">
        <f ca="1" xml:space="preserve">
IF($AC59 &lt;&gt; "",
    VLOOKUP($AC59,Levels!$A:$B,2,FALSE),
    ""
)</f>
        <v/>
      </c>
      <c r="AE59" s="8">
        <f t="shared" ca="1" si="7"/>
        <v>39722</v>
      </c>
      <c r="AF59" s="6">
        <f ca="1">RANDBETWEEN(5,COUNTA('Recruitment source'!$A:$A) + 1)</f>
        <v>13</v>
      </c>
      <c r="AG59" s="6" t="str">
        <f ca="1">VLOOKUP($AF59,'Recruitment source'!$A:$B,2,FALSE)</f>
        <v>Google</v>
      </c>
      <c r="AH59" s="8"/>
      <c r="AI59" s="1">
        <f t="shared" ca="1" si="0"/>
        <v>1205</v>
      </c>
      <c r="AJ5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55, 1, 'Íris Ricci Pinto', 'F', 5, '25/03/1964', 7, 7, 9, NULL, 1205);</v>
      </c>
    </row>
    <row r="60" spans="1:36" ht="14.25" customHeight="1" x14ac:dyDescent="0.2">
      <c r="A60" s="7" cm="1">
        <f t="array" aca="1" ref="A60" ca="1">INDEX(Companies!$A:$A,RANDBETWEEN(5,COUNTA(Companies!$A:$A) + 1),1)</f>
        <v>5</v>
      </c>
      <c r="B60" s="7" t="str">
        <f ca="1">VLOOKUP($A60,Companies!$A:$B,2,FALSE)</f>
        <v>ACME Corporation</v>
      </c>
      <c r="C60" s="5">
        <f t="shared" si="1"/>
        <v>56</v>
      </c>
      <c r="D60" s="5" t="str" cm="1">
        <f t="array" ref="D60">SHA1HASH($C60)</f>
        <v>54ceb91256e8190e474aa752a6e0650a2df5ba37</v>
      </c>
      <c r="E60" s="6">
        <v>1</v>
      </c>
      <c r="F60" s="7">
        <f ca="1">IF($C60 = 1 + N("Presidente"),
    127,
    IF($C60 = 2 + N("Vice-Presidente"),
        72,
        IF($C60 = 3 + N("Secretária bilíngue"),
            13,
            RANDBETWEEN(5,COUNT(Name!$A:$A) + 1)
        )
    )
)</f>
        <v>207</v>
      </c>
      <c r="G60" s="7" t="str">
        <f ca="1">VLOOKUP($F60,Name!$A:$B,2,FALSE)</f>
        <v>Kamille</v>
      </c>
      <c r="H60" s="7">
        <f ca="1" xml:space="preserve">
IF($C60 = 1,
    0,
    RANDBETWEEN(5,COUNT('Last name'!$A:$A) + 1)
)</f>
        <v>28</v>
      </c>
      <c r="I60" s="7" t="str">
        <f ca="1" xml:space="preserve">
IF($C60 = 1 + N("Presidente"),
    "de Orléans e Bragança",
    VLOOKUP($H60,'Last name'!$A:$B,2,FALSE) &amp; " " &amp; VLOOKUP(RANDBETWEEN(5,COUNT('Last name'!$A:$A) + 1),'Last name'!$A:$B,2,FALSE)
)</f>
        <v>Badu Freitas</v>
      </c>
      <c r="J60" s="7" t="str">
        <f t="shared" ca="1" si="9"/>
        <v>Kamille Badu Freitas</v>
      </c>
      <c r="K60" s="7" t="str" cm="1">
        <f t="array" aca="1" ref="K60" ca="1">SHA1HASH($J60)</f>
        <v>ff4f04d14b08053dbdf592d9cb6a01f3c63eef1e</v>
      </c>
      <c r="L60" s="7" cm="1">
        <f t="array" aca="1" ref="L60" ca="1">INDEX(States!$A:$A,N60,1)</f>
        <v>5</v>
      </c>
      <c r="M60" s="7" t="str">
        <f ca="1">VLOOKUP($L60,Countries!$A:$B,2,FALSE)</f>
        <v>Portugal</v>
      </c>
      <c r="N60" s="7" cm="1">
        <f t="array" aca="1" ref="N60" ca="1">INDEX(States!$C:$C,RANDBETWEEN(5,COUNTA(States!$A:$A) + 1),1)</f>
        <v>23</v>
      </c>
      <c r="O60" s="7" t="str">
        <f ca="1">VLOOKUP($N60,States!$C:$D,2,FALSE)</f>
        <v>Viana do Castelo</v>
      </c>
      <c r="P60" s="7" t="str">
        <f ca="1">VLOOKUP($F60,Name!$A:$C,3,FALSE)</f>
        <v>F</v>
      </c>
      <c r="Q60" s="7" t="str">
        <f ca="1">VLOOKUP($P60,Genders!$B:$C,2,FALSE)</f>
        <v>Female</v>
      </c>
      <c r="R60" s="7" cm="1">
        <f t="array" aca="1" ref="R60" ca="1">INDEX('Marital status'!$A:$A,RANDBETWEEN(5,COUNTA('Marital status'!$A:$A) + 1),1)</f>
        <v>6</v>
      </c>
      <c r="S60" s="7" t="str">
        <f ca="1">VLOOKUP($R60,'Marital status'!$A:$B,2,FALSE)</f>
        <v>MarrieD</v>
      </c>
      <c r="T60" s="7">
        <f t="shared" ca="1" si="2"/>
        <v>5</v>
      </c>
      <c r="U60" s="7" t="str">
        <f ca="1">VLOOKUP($T60,Ethnicities!$A:$B,2,FALSE)</f>
        <v xml:space="preserve"> white</v>
      </c>
      <c r="V60" s="8">
        <f t="shared" ca="1" si="3"/>
        <v>24628</v>
      </c>
      <c r="W60" s="6">
        <f t="shared" ca="1" si="4"/>
        <v>8</v>
      </c>
      <c r="X60" s="8" t="str">
        <f ca="1">VLOOKUP($W60,'Background education'!$A:$B,2,FALSE)</f>
        <v>Graduate school</v>
      </c>
      <c r="Y60" s="7">
        <f ca="1" xml:space="preserve">
  IF(OR($AA60 = 5, $AA60 = 6, $AA60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0" s="7" t="str">
        <f ca="1">VLOOKUP($Y60,Departments!$A:$B,2,FALSE)</f>
        <v>Human Resource</v>
      </c>
      <c r="AA60" s="6">
        <f t="shared" ca="1" si="5"/>
        <v>11</v>
      </c>
      <c r="AB60" s="7" t="str">
        <f ca="1">VLOOKUP($AA60,Roles!$A:$B,2,FALSE)</f>
        <v>Analyst</v>
      </c>
      <c r="AC60" s="6">
        <f t="shared" ca="1" si="6"/>
        <v>5</v>
      </c>
      <c r="AD60" s="7" t="str">
        <f ca="1" xml:space="preserve">
IF($AC60 &lt;&gt; "",
    VLOOKUP($AC60,Levels!$A:$B,2,FALSE),
    ""
)</f>
        <v>Junior</v>
      </c>
      <c r="AE60" s="8">
        <f t="shared" ca="1" si="7"/>
        <v>43498</v>
      </c>
      <c r="AF60" s="6">
        <f ca="1">RANDBETWEEN(5,COUNTA('Recruitment source'!$A:$A) + 1)</f>
        <v>9</v>
      </c>
      <c r="AG60" s="6" t="str">
        <f ca="1">VLOOKUP($AF60,'Recruitment source'!$A:$B,2,FALSE)</f>
        <v>Empregos Online</v>
      </c>
      <c r="AH60" s="8"/>
      <c r="AI60" s="1">
        <f t="shared" ca="1" si="0"/>
        <v>3080</v>
      </c>
      <c r="AJ60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56, 1, 'Kamille Badu Freitas', 'F', 5, '05/06/1967', 8, 8, 11, 5, 3080);</v>
      </c>
    </row>
    <row r="61" spans="1:36" ht="14.25" customHeight="1" x14ac:dyDescent="0.2">
      <c r="A61" s="7" cm="1">
        <f t="array" aca="1" ref="A61" ca="1">INDEX(Companies!$A:$A,RANDBETWEEN(5,COUNTA(Companies!$A:$A) + 1),1)</f>
        <v>5</v>
      </c>
      <c r="B61" s="7" t="str">
        <f ca="1">VLOOKUP($A61,Companies!$A:$B,2,FALSE)</f>
        <v>ACME Corporation</v>
      </c>
      <c r="C61" s="5">
        <f t="shared" si="1"/>
        <v>57</v>
      </c>
      <c r="D61" s="5" t="str" cm="1">
        <f t="array" ref="D61">SHA1HASH($C61)</f>
        <v>9109c85a45b703f87f1413a405549a2cea9ab556</v>
      </c>
      <c r="E61" s="6">
        <v>1</v>
      </c>
      <c r="F61" s="7">
        <f ca="1">IF($C61 = 1 + N("Presidente"),
    127,
    IF($C61 = 2 + N("Vice-Presidente"),
        72,
        IF($C61 = 3 + N("Secretária bilíngue"),
            13,
            RANDBETWEEN(5,COUNT(Name!$A:$A) + 1)
        )
    )
)</f>
        <v>102</v>
      </c>
      <c r="G61" s="7" t="str">
        <f ca="1">VLOOKUP($F61,Name!$A:$B,2,FALSE)</f>
        <v>Danilo</v>
      </c>
      <c r="H61" s="7">
        <f ca="1" xml:space="preserve">
IF($C61 = 1,
    0,
    RANDBETWEEN(5,COUNT('Last name'!$A:$A) + 1)
)</f>
        <v>162</v>
      </c>
      <c r="I61" s="7" t="str">
        <f ca="1" xml:space="preserve">
IF($C61 = 1 + N("Presidente"),
    "de Orléans e Bragança",
    VLOOKUP($H61,'Last name'!$A:$B,2,FALSE) &amp; " " &amp; VLOOKUP(RANDBETWEEN(5,COUNT('Last name'!$A:$A) + 1),'Last name'!$A:$B,2,FALSE)
)</f>
        <v>Ricci Gonçalves</v>
      </c>
      <c r="J61" s="7" t="str">
        <f t="shared" ca="1" si="9"/>
        <v>Danilo Ricci Gonçalves</v>
      </c>
      <c r="K61" s="7" t="str" cm="1">
        <f t="array" aca="1" ref="K61" ca="1">SHA1HASH($J61)</f>
        <v>33eb8c2a910620699fb2f09e87fa8dc356d01224</v>
      </c>
      <c r="L61" s="7" cm="1">
        <f t="array" aca="1" ref="L61" ca="1">INDEX(States!$A:$A,N61,1)</f>
        <v>5</v>
      </c>
      <c r="M61" s="7" t="str">
        <f ca="1">VLOOKUP($L61,Countries!$A:$B,2,FALSE)</f>
        <v>Portugal</v>
      </c>
      <c r="N61" s="7" cm="1">
        <f t="array" aca="1" ref="N61" ca="1">INDEX(States!$C:$C,RANDBETWEEN(5,COUNTA(States!$A:$A) + 1),1)</f>
        <v>15</v>
      </c>
      <c r="O61" s="7" t="str">
        <f ca="1">VLOOKUP($N61,States!$C:$D,2,FALSE)</f>
        <v xml:space="preserve"> ÉVORA</v>
      </c>
      <c r="P61" s="7" t="str">
        <f ca="1">VLOOKUP($F61,Name!$A:$C,3,FALSE)</f>
        <v>M</v>
      </c>
      <c r="Q61" s="7" t="str">
        <f ca="1">VLOOKUP($P61,Genders!$B:$C,2,FALSE)</f>
        <v>Male</v>
      </c>
      <c r="R61" s="7" cm="1">
        <f t="array" aca="1" ref="R61" ca="1">INDEX('Marital status'!$A:$A,RANDBETWEEN(5,COUNTA('Marital status'!$A:$A) + 1),1)</f>
        <v>7</v>
      </c>
      <c r="S61" s="7" t="str">
        <f ca="1">VLOOKUP($R61,'Marital status'!$A:$B,2,FALSE)</f>
        <v xml:space="preserve">Widowed </v>
      </c>
      <c r="T61" s="7">
        <f t="shared" ca="1" si="2"/>
        <v>5</v>
      </c>
      <c r="U61" s="7" t="str">
        <f ca="1">VLOOKUP($T61,Ethnicities!$A:$B,2,FALSE)</f>
        <v xml:space="preserve"> white</v>
      </c>
      <c r="V61" s="8">
        <f t="shared" ca="1" si="3"/>
        <v>32815</v>
      </c>
      <c r="W61" s="6">
        <f t="shared" ca="1" si="4"/>
        <v>7</v>
      </c>
      <c r="X61" s="8" t="str">
        <f ca="1">VLOOKUP($W61,'Background education'!$A:$B,2,FALSE)</f>
        <v>Undergraduate degree</v>
      </c>
      <c r="Y61" s="7">
        <f ca="1" xml:space="preserve">
  IF(OR($AA61 = 5, $AA61 = 6, $AA61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1" s="7" t="str">
        <f ca="1">VLOOKUP($Y61,Departments!$A:$B,2,FALSE)</f>
        <v>Operations</v>
      </c>
      <c r="AA61" s="6">
        <f t="shared" ca="1" si="5"/>
        <v>10</v>
      </c>
      <c r="AB61" s="7" t="str">
        <f ca="1">VLOOKUP($AA61,Roles!$A:$B,2,FALSE)</f>
        <v>Trainee</v>
      </c>
      <c r="AC61" s="6" t="str">
        <f t="shared" ca="1" si="6"/>
        <v/>
      </c>
      <c r="AD61" s="7" t="str">
        <f ca="1" xml:space="preserve">
IF($AC61 &lt;&gt; "",
    VLOOKUP($AC61,Levels!$A:$B,2,FALSE),
    ""
)</f>
        <v/>
      </c>
      <c r="AE61" s="8">
        <f t="shared" ca="1" si="7"/>
        <v>40501</v>
      </c>
      <c r="AF61" s="6">
        <f ca="1">RANDBETWEEN(5,COUNTA('Recruitment source'!$A:$A) + 1)</f>
        <v>9</v>
      </c>
      <c r="AG61" s="6" t="str">
        <f ca="1">VLOOKUP($AF61,'Recruitment source'!$A:$B,2,FALSE)</f>
        <v>Empregos Online</v>
      </c>
      <c r="AH61" s="8"/>
      <c r="AI61" s="1">
        <f t="shared" ca="1" si="0"/>
        <v>1305</v>
      </c>
      <c r="AJ61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57, 1, 'Danilo Ricci Gonçalves', 'M', 5, '03/11/1989', 7, 10, 10, NULL, 1305);</v>
      </c>
    </row>
    <row r="62" spans="1:36" ht="14.25" customHeight="1" x14ac:dyDescent="0.2">
      <c r="A62" s="7" cm="1">
        <f t="array" aca="1" ref="A62" ca="1">INDEX(Companies!$A:$A,RANDBETWEEN(5,COUNTA(Companies!$A:$A) + 1),1)</f>
        <v>5</v>
      </c>
      <c r="B62" s="7" t="str">
        <f ca="1">VLOOKUP($A62,Companies!$A:$B,2,FALSE)</f>
        <v>ACME Corporation</v>
      </c>
      <c r="C62" s="5">
        <f t="shared" si="1"/>
        <v>58</v>
      </c>
      <c r="D62" s="5" t="str" cm="1">
        <f t="array" ref="D62">SHA1HASH($C62)</f>
        <v>667be543b02294b7624119adc3a725473df39885</v>
      </c>
      <c r="E62" s="6">
        <v>1</v>
      </c>
      <c r="F62" s="7">
        <f ca="1">IF($C62 = 1 + N("Presidente"),
    127,
    IF($C62 = 2 + N("Vice-Presidente"),
        72,
        IF($C62 = 3 + N("Secretária bilíngue"),
            13,
            RANDBETWEEN(5,COUNT(Name!$A:$A) + 1)
        )
    )
)</f>
        <v>172</v>
      </c>
      <c r="G62" s="7" t="str">
        <f ca="1">VLOOKUP($F62,Name!$A:$B,2,FALSE)</f>
        <v>Isa</v>
      </c>
      <c r="H62" s="7">
        <f ca="1" xml:space="preserve">
IF($C62 = 1,
    0,
    RANDBETWEEN(5,COUNT('Last name'!$A:$A) + 1)
)</f>
        <v>100</v>
      </c>
      <c r="I62" s="7" t="str">
        <f ca="1" xml:space="preserve">
IF($C62 = 1 + N("Presidente"),
    "de Orléans e Bragança",
    VLOOKUP($H62,'Last name'!$A:$B,2,FALSE) &amp; " " &amp; VLOOKUP(RANDBETWEEN(5,COUNT('Last name'!$A:$A) + 1),'Last name'!$A:$B,2,FALSE)
)</f>
        <v>Gonçalves Longo</v>
      </c>
      <c r="J62" s="7" t="str">
        <f t="shared" ca="1" si="9"/>
        <v>Isa Gonçalves Longo</v>
      </c>
      <c r="K62" s="7" t="str" cm="1">
        <f t="array" aca="1" ref="K62" ca="1">SHA1HASH($J62)</f>
        <v>6981b0929d39bbebc877ed872ae7a34ad1e9a565</v>
      </c>
      <c r="L62" s="7" cm="1">
        <f t="array" aca="1" ref="L62" ca="1">INDEX(States!$A:$A,N62,1)</f>
        <v>5</v>
      </c>
      <c r="M62" s="7" t="str">
        <f ca="1">VLOOKUP($L62,Countries!$A:$B,2,FALSE)</f>
        <v>Portugal</v>
      </c>
      <c r="N62" s="7" cm="1">
        <f t="array" aca="1" ref="N62" ca="1">INDEX(States!$C:$C,RANDBETWEEN(5,COUNTA(States!$A:$A) + 1),1)</f>
        <v>22</v>
      </c>
      <c r="O62" s="7" t="str">
        <f ca="1">VLOOKUP($N62,States!$C:$D,2,FALSE)</f>
        <v>Vila Real</v>
      </c>
      <c r="P62" s="7" t="str">
        <f ca="1">VLOOKUP($F62,Name!$A:$C,3,FALSE)</f>
        <v>F</v>
      </c>
      <c r="Q62" s="7" t="str">
        <f ca="1">VLOOKUP($P62,Genders!$B:$C,2,FALSE)</f>
        <v>Female</v>
      </c>
      <c r="R62" s="7" cm="1">
        <f t="array" aca="1" ref="R62" ca="1">INDEX('Marital status'!$A:$A,RANDBETWEEN(5,COUNTA('Marital status'!$A:$A) + 1),1)</f>
        <v>6</v>
      </c>
      <c r="S62" s="7" t="str">
        <f ca="1">VLOOKUP($R62,'Marital status'!$A:$B,2,FALSE)</f>
        <v>MarrieD</v>
      </c>
      <c r="T62" s="7">
        <f t="shared" ca="1" si="2"/>
        <v>5</v>
      </c>
      <c r="U62" s="7" t="str">
        <f ca="1">VLOOKUP($T62,Ethnicities!$A:$B,2,FALSE)</f>
        <v xml:space="preserve"> white</v>
      </c>
      <c r="V62" s="8">
        <f t="shared" ca="1" si="3"/>
        <v>17962</v>
      </c>
      <c r="W62" s="6">
        <f t="shared" ca="1" si="4"/>
        <v>8</v>
      </c>
      <c r="X62" s="8" t="str">
        <f ca="1">VLOOKUP($W62,'Background education'!$A:$B,2,FALSE)</f>
        <v>Graduate school</v>
      </c>
      <c r="Y62" s="7">
        <f ca="1" xml:space="preserve">
  IF(OR($AA62 = 5, $AA62 = 6, $AA62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2" s="7" t="str">
        <f ca="1">VLOOKUP($Y62,Departments!$A:$B,2,FALSE)</f>
        <v>Controlling</v>
      </c>
      <c r="AA62" s="6">
        <f t="shared" ca="1" si="5"/>
        <v>11</v>
      </c>
      <c r="AB62" s="7" t="str">
        <f ca="1">VLOOKUP($AA62,Roles!$A:$B,2,FALSE)</f>
        <v>Analyst</v>
      </c>
      <c r="AC62" s="6">
        <f t="shared" ca="1" si="6"/>
        <v>5</v>
      </c>
      <c r="AD62" s="7" t="str">
        <f ca="1" xml:space="preserve">
IF($AC62 &lt;&gt; "",
    VLOOKUP($AC62,Levels!$A:$B,2,FALSE),
    ""
)</f>
        <v>Junior</v>
      </c>
      <c r="AE62" s="8">
        <f t="shared" ca="1" si="7"/>
        <v>44248</v>
      </c>
      <c r="AF62" s="6">
        <f ca="1">RANDBETWEEN(5,COUNTA('Recruitment source'!$A:$A) + 1)</f>
        <v>6</v>
      </c>
      <c r="AG62" s="6" t="str">
        <f ca="1">VLOOKUP($AF62,'Recruitment source'!$A:$B,2,FALSE)</f>
        <v>Learn4Good</v>
      </c>
      <c r="AH62" s="8"/>
      <c r="AI62" s="1">
        <f t="shared" ca="1" si="0"/>
        <v>3000</v>
      </c>
      <c r="AJ62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58, 1, 'Isa Gonçalves Longo', 'F', 5, '05/03/1949', 8, 12, 11, 5, 3000);</v>
      </c>
    </row>
    <row r="63" spans="1:36" ht="14.25" customHeight="1" x14ac:dyDescent="0.2">
      <c r="A63" s="7" cm="1">
        <f t="array" aca="1" ref="A63" ca="1">INDEX(Companies!$A:$A,RANDBETWEEN(5,COUNTA(Companies!$A:$A) + 1),1)</f>
        <v>5</v>
      </c>
      <c r="B63" s="7" t="str">
        <f ca="1">VLOOKUP($A63,Companies!$A:$B,2,FALSE)</f>
        <v>ACME Corporation</v>
      </c>
      <c r="C63" s="5">
        <f t="shared" si="1"/>
        <v>59</v>
      </c>
      <c r="D63" s="5" t="str" cm="1">
        <f t="array" ref="D63">SHA1HASH($C63)</f>
        <v>5a5b0f9b7d3f8fc84c3cef8fd8efaaa6c70d75ab</v>
      </c>
      <c r="E63" s="6">
        <v>1</v>
      </c>
      <c r="F63" s="7">
        <f ca="1">IF($C63 = 1 + N("Presidente"),
    127,
    IF($C63 = 2 + N("Vice-Presidente"),
        72,
        IF($C63 = 3 + N("Secretária bilíngue"),
            13,
            RANDBETWEEN(5,COUNT(Name!$A:$A) + 1)
        )
    )
)</f>
        <v>168</v>
      </c>
      <c r="G63" s="7" t="str">
        <f ca="1">VLOOKUP($F63,Name!$A:$B,2,FALSE)</f>
        <v>Henry</v>
      </c>
      <c r="H63" s="7">
        <f ca="1" xml:space="preserve">
IF($C63 = 1,
    0,
    RANDBETWEEN(5,COUNT('Last name'!$A:$A) + 1)
)</f>
        <v>171</v>
      </c>
      <c r="I63" s="7" t="str">
        <f ca="1" xml:space="preserve">
IF($C63 = 1 + N("Presidente"),
    "de Orléans e Bragança",
    VLOOKUP($H63,'Last name'!$A:$B,2,FALSE) &amp; " " &amp; VLOOKUP(RANDBETWEEN(5,COUNT('Last name'!$A:$A) + 1),'Last name'!$A:$B,2,FALSE)
)</f>
        <v>Sacramento Soares</v>
      </c>
      <c r="J63" s="7" t="str">
        <f t="shared" ca="1" si="9"/>
        <v>Henry Sacramento Soares</v>
      </c>
      <c r="K63" s="7" t="str" cm="1">
        <f t="array" aca="1" ref="K63" ca="1">SHA1HASH($J63)</f>
        <v>229e7f179098cd2062eddce8d8be65980f0de058</v>
      </c>
      <c r="L63" s="7" cm="1">
        <f t="array" aca="1" ref="L63" ca="1">INDEX(States!$A:$A,N63,1)</f>
        <v>5</v>
      </c>
      <c r="M63" s="7" t="str">
        <f ca="1">VLOOKUP($L63,Countries!$A:$B,2,FALSE)</f>
        <v>Portugal</v>
      </c>
      <c r="N63" s="7" cm="1">
        <f t="array" aca="1" ref="N63" ca="1">INDEX(States!$C:$C,RANDBETWEEN(5,COUNTA(States!$A:$A) + 1),1)</f>
        <v>6</v>
      </c>
      <c r="O63" s="7" t="str">
        <f ca="1">VLOOKUP($N63,States!$C:$D,2,FALSE)</f>
        <v>PORTO</v>
      </c>
      <c r="P63" s="7" t="str">
        <f ca="1">VLOOKUP($F63,Name!$A:$C,3,FALSE)</f>
        <v>M</v>
      </c>
      <c r="Q63" s="7" t="str">
        <f ca="1">VLOOKUP($P63,Genders!$B:$C,2,FALSE)</f>
        <v>Male</v>
      </c>
      <c r="R63" s="7" cm="1">
        <f t="array" aca="1" ref="R63" ca="1">INDEX('Marital status'!$A:$A,RANDBETWEEN(5,COUNTA('Marital status'!$A:$A) + 1),1)</f>
        <v>9</v>
      </c>
      <c r="S63" s="7" t="str">
        <f ca="1">VLOOKUP($R63,'Marital status'!$A:$B,2,FALSE)</f>
        <v>DIVORCED</v>
      </c>
      <c r="T63" s="7">
        <f t="shared" ca="1" si="2"/>
        <v>6</v>
      </c>
      <c r="U63" s="7" t="str">
        <f ca="1">VLOOKUP($T63,Ethnicities!$A:$B,2,FALSE)</f>
        <v>Black or African American</v>
      </c>
      <c r="V63" s="8">
        <f t="shared" ca="1" si="3"/>
        <v>30227</v>
      </c>
      <c r="W63" s="6">
        <f t="shared" ca="1" si="4"/>
        <v>7</v>
      </c>
      <c r="X63" s="8" t="str">
        <f ca="1">VLOOKUP($W63,'Background education'!$A:$B,2,FALSE)</f>
        <v>Undergraduate degree</v>
      </c>
      <c r="Y63" s="7">
        <f ca="1" xml:space="preserve">
  IF(OR($AA63 = 5, $AA63 = 6, $AA63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3" s="7" t="str">
        <f ca="1">VLOOKUP($Y63,Departments!$A:$B,2,FALSE)</f>
        <v xml:space="preserve"> Commercial</v>
      </c>
      <c r="AA63" s="6">
        <f t="shared" ca="1" si="5"/>
        <v>9</v>
      </c>
      <c r="AB63" s="7" t="str">
        <f ca="1">VLOOKUP($AA63,Roles!$A:$B,2,FALSE)</f>
        <v>Intern</v>
      </c>
      <c r="AC63" s="6" t="str">
        <f t="shared" ca="1" si="6"/>
        <v/>
      </c>
      <c r="AD63" s="7" t="str">
        <f ca="1" xml:space="preserve">
IF($AC63 &lt;&gt; "",
    VLOOKUP($AC63,Levels!$A:$B,2,FALSE),
    ""
)</f>
        <v/>
      </c>
      <c r="AE63" s="8">
        <f t="shared" ca="1" si="7"/>
        <v>43898</v>
      </c>
      <c r="AF63" s="6">
        <f ca="1">RANDBETWEEN(5,COUNTA('Recruitment source'!$A:$A) + 1)</f>
        <v>14</v>
      </c>
      <c r="AG63" s="6" t="str">
        <f ca="1">VLOOKUP($AF63,'Recruitment source'!$A:$B,2,FALSE)</f>
        <v>LinkedIn</v>
      </c>
      <c r="AH63" s="8"/>
      <c r="AI63" s="1">
        <f t="shared" ca="1" si="0"/>
        <v>1285</v>
      </c>
      <c r="AJ63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59, 1, 'Henry Sacramento Soares', 'M', 6, '03/10/1982', 7, 9, 9, NULL, 1285);</v>
      </c>
    </row>
    <row r="64" spans="1:36" ht="14.25" customHeight="1" x14ac:dyDescent="0.2">
      <c r="A64" s="7" cm="1">
        <f t="array" aca="1" ref="A64" ca="1">INDEX(Companies!$A:$A,RANDBETWEEN(5,COUNTA(Companies!$A:$A) + 1),1)</f>
        <v>5</v>
      </c>
      <c r="B64" s="7" t="str">
        <f ca="1">VLOOKUP($A64,Companies!$A:$B,2,FALSE)</f>
        <v>ACME Corporation</v>
      </c>
      <c r="C64" s="5">
        <f t="shared" si="1"/>
        <v>60</v>
      </c>
      <c r="D64" s="5" t="str" cm="1">
        <f t="array" ref="D64">SHA1HASH($C64)</f>
        <v>e6c3dd630428fd54834172b8fd2735fed9416da4</v>
      </c>
      <c r="E64" s="6">
        <v>1</v>
      </c>
      <c r="F64" s="7">
        <f ca="1">IF($C64 = 1 + N("Presidente"),
    127,
    IF($C64 = 2 + N("Vice-Presidente"),
        72,
        IF($C64 = 3 + N("Secretária bilíngue"),
            13,
            RANDBETWEEN(5,COUNT(Name!$A:$A) + 1)
        )
    )
)</f>
        <v>356</v>
      </c>
      <c r="G64" s="7" t="str">
        <f ca="1">VLOOKUP($F64,Name!$A:$B,2,FALSE)</f>
        <v>Victória</v>
      </c>
      <c r="H64" s="7">
        <f ca="1" xml:space="preserve">
IF($C64 = 1,
    0,
    RANDBETWEEN(5,COUNT('Last name'!$A:$A) + 1)
)</f>
        <v>180</v>
      </c>
      <c r="I64" s="7" t="str">
        <f ca="1" xml:space="preserve">
IF($C64 = 1 + N("Presidente"),
    "de Orléans e Bragança",
    VLOOKUP($H64,'Last name'!$A:$B,2,FALSE) &amp; " " &amp; VLOOKUP(RANDBETWEEN(5,COUNT('Last name'!$A:$A) + 1),'Last name'!$A:$B,2,FALSE)
)</f>
        <v>Silva Salvador</v>
      </c>
      <c r="J64" s="7" t="str">
        <f t="shared" ca="1" si="9"/>
        <v>Victória Silva Salvador</v>
      </c>
      <c r="K64" s="7" t="str" cm="1">
        <f t="array" aca="1" ref="K64" ca="1">SHA1HASH($J64)</f>
        <v>99c4c27dfae2c14f34cc11d105af91fbb0f3d375</v>
      </c>
      <c r="L64" s="7" cm="1">
        <f t="array" aca="1" ref="L64" ca="1">INDEX(States!$A:$A,N64,1)</f>
        <v>5</v>
      </c>
      <c r="M64" s="7" t="str">
        <f ca="1">VLOOKUP($L64,Countries!$A:$B,2,FALSE)</f>
        <v>Portugal</v>
      </c>
      <c r="N64" s="7" cm="1">
        <f t="array" aca="1" ref="N64" ca="1">INDEX(States!$C:$C,RANDBETWEEN(5,COUNTA(States!$A:$A) + 1),1)</f>
        <v>10</v>
      </c>
      <c r="O64" s="7" t="str">
        <f ca="1">VLOOKUP($N64,States!$C:$D,2,FALSE)</f>
        <v>Faro</v>
      </c>
      <c r="P64" s="7" t="str">
        <f ca="1">VLOOKUP($F64,Name!$A:$C,3,FALSE)</f>
        <v>F</v>
      </c>
      <c r="Q64" s="7" t="str">
        <f ca="1">VLOOKUP($P64,Genders!$B:$C,2,FALSE)</f>
        <v>Female</v>
      </c>
      <c r="R64" s="7" cm="1">
        <f t="array" aca="1" ref="R64" ca="1">INDEX('Marital status'!$A:$A,RANDBETWEEN(5,COUNTA('Marital status'!$A:$A) + 1),1)</f>
        <v>6</v>
      </c>
      <c r="S64" s="7" t="str">
        <f ca="1">VLOOKUP($R64,'Marital status'!$A:$B,2,FALSE)</f>
        <v>MarrieD</v>
      </c>
      <c r="T64" s="7">
        <f t="shared" ca="1" si="2"/>
        <v>5</v>
      </c>
      <c r="U64" s="7" t="str">
        <f ca="1">VLOOKUP($T64,Ethnicities!$A:$B,2,FALSE)</f>
        <v xml:space="preserve"> white</v>
      </c>
      <c r="V64" s="8">
        <f t="shared" ca="1" si="3"/>
        <v>29346</v>
      </c>
      <c r="W64" s="6">
        <f t="shared" ca="1" si="4"/>
        <v>8</v>
      </c>
      <c r="X64" s="8" t="str">
        <f ca="1">VLOOKUP($W64,'Background education'!$A:$B,2,FALSE)</f>
        <v>Graduate school</v>
      </c>
      <c r="Y64" s="7">
        <f ca="1" xml:space="preserve">
  IF(OR($AA64 = 5, $AA64 = 6, $AA64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4" s="7" t="str">
        <f ca="1">VLOOKUP($Y64,Departments!$A:$B,2,FALSE)</f>
        <v>Human Resource</v>
      </c>
      <c r="AA64" s="6">
        <f t="shared" ca="1" si="5"/>
        <v>11</v>
      </c>
      <c r="AB64" s="7" t="str">
        <f ca="1">VLOOKUP($AA64,Roles!$A:$B,2,FALSE)</f>
        <v>Analyst</v>
      </c>
      <c r="AC64" s="6">
        <f t="shared" ca="1" si="6"/>
        <v>5</v>
      </c>
      <c r="AD64" s="7" t="str">
        <f ca="1" xml:space="preserve">
IF($AC64 &lt;&gt; "",
    VLOOKUP($AC64,Levels!$A:$B,2,FALSE),
    ""
)</f>
        <v>Junior</v>
      </c>
      <c r="AE64" s="8">
        <f t="shared" ca="1" si="7"/>
        <v>42141</v>
      </c>
      <c r="AF64" s="6">
        <f ca="1">RANDBETWEEN(5,COUNTA('Recruitment source'!$A:$A) + 1)</f>
        <v>12</v>
      </c>
      <c r="AG64" s="6" t="str">
        <f ca="1">VLOOKUP($AF64,'Recruitment source'!$A:$B,2,FALSE)</f>
        <v xml:space="preserve"> recommendation of employee</v>
      </c>
      <c r="AH64" s="8"/>
      <c r="AI64" s="1">
        <f t="shared" ca="1" si="0"/>
        <v>3080</v>
      </c>
      <c r="AJ64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60, 1, 'Victória Silva Salvador', 'F', 5, '05/05/1980', 8, 8, 11, 5, 3080);</v>
      </c>
    </row>
    <row r="65" spans="1:36" ht="14.25" customHeight="1" x14ac:dyDescent="0.2">
      <c r="A65" s="7" cm="1">
        <f t="array" aca="1" ref="A65" ca="1">INDEX(Companies!$A:$A,RANDBETWEEN(5,COUNTA(Companies!$A:$A) + 1),1)</f>
        <v>5</v>
      </c>
      <c r="B65" s="7" t="str">
        <f ca="1">VLOOKUP($A65,Companies!$A:$B,2,FALSE)</f>
        <v>ACME Corporation</v>
      </c>
      <c r="C65" s="5">
        <f t="shared" si="1"/>
        <v>61</v>
      </c>
      <c r="D65" s="5" t="str" cm="1">
        <f t="array" ref="D65">SHA1HASH($C65)</f>
        <v>6c1e671f9af5b46d9c1a52067bdf0e53685674f7</v>
      </c>
      <c r="E65" s="6">
        <v>1</v>
      </c>
      <c r="F65" s="7">
        <f ca="1">IF($C65 = 1 + N("Presidente"),
    127,
    IF($C65 = 2 + N("Vice-Presidente"),
        72,
        IF($C65 = 3 + N("Secretária bilíngue"),
            13,
            RANDBETWEEN(5,COUNT(Name!$A:$A) + 1)
        )
    )
)</f>
        <v>329</v>
      </c>
      <c r="G65" s="7" t="str">
        <f ca="1">VLOOKUP($F65,Name!$A:$B,2,FALSE)</f>
        <v>Rebeca</v>
      </c>
      <c r="H65" s="7">
        <f ca="1" xml:space="preserve">
IF($C65 = 1,
    0,
    RANDBETWEEN(5,COUNT('Last name'!$A:$A) + 1)
)</f>
        <v>67</v>
      </c>
      <c r="I65" s="7" t="str">
        <f ca="1" xml:space="preserve">
IF($C65 = 1 + N("Presidente"),
    "de Orléans e Bragança",
    VLOOKUP($H65,'Last name'!$A:$B,2,FALSE) &amp; " " &amp; VLOOKUP(RANDBETWEEN(5,COUNT('Last name'!$A:$A) + 1),'Last name'!$A:$B,2,FALSE)
)</f>
        <v>Conti Ildelfonso</v>
      </c>
      <c r="J65" s="7" t="str">
        <f t="shared" ca="1" si="9"/>
        <v>Rebeca Conti Ildelfonso</v>
      </c>
      <c r="K65" s="7" t="str" cm="1">
        <f t="array" aca="1" ref="K65" ca="1">SHA1HASH($J65)</f>
        <v>52e31ce5c6c3cae4b994663356cec41511148624</v>
      </c>
      <c r="L65" s="7" cm="1">
        <f t="array" aca="1" ref="L65" ca="1">INDEX(States!$A:$A,N65,1)</f>
        <v>5</v>
      </c>
      <c r="M65" s="7" t="str">
        <f ca="1">VLOOKUP($L65,Countries!$A:$B,2,FALSE)</f>
        <v>Portugal</v>
      </c>
      <c r="N65" s="7" cm="1">
        <f t="array" aca="1" ref="N65" ca="1">INDEX(States!$C:$C,RANDBETWEEN(5,COUNTA(States!$A:$A) + 1),1)</f>
        <v>22</v>
      </c>
      <c r="O65" s="7" t="str">
        <f ca="1">VLOOKUP($N65,States!$C:$D,2,FALSE)</f>
        <v>Vila Real</v>
      </c>
      <c r="P65" s="7" t="str">
        <f ca="1">VLOOKUP($F65,Name!$A:$C,3,FALSE)</f>
        <v>F</v>
      </c>
      <c r="Q65" s="7" t="str">
        <f ca="1">VLOOKUP($P65,Genders!$B:$C,2,FALSE)</f>
        <v>Female</v>
      </c>
      <c r="R65" s="7" cm="1">
        <f t="array" aca="1" ref="R65" ca="1">INDEX('Marital status'!$A:$A,RANDBETWEEN(5,COUNTA('Marital status'!$A:$A) + 1),1)</f>
        <v>6</v>
      </c>
      <c r="S65" s="7" t="str">
        <f ca="1">VLOOKUP($R65,'Marital status'!$A:$B,2,FALSE)</f>
        <v>MarrieD</v>
      </c>
      <c r="T65" s="7">
        <f t="shared" ca="1" si="2"/>
        <v>5</v>
      </c>
      <c r="U65" s="7" t="str">
        <f ca="1">VLOOKUP($T65,Ethnicities!$A:$B,2,FALSE)</f>
        <v xml:space="preserve"> white</v>
      </c>
      <c r="V65" s="8">
        <f t="shared" ca="1" si="3"/>
        <v>28627</v>
      </c>
      <c r="W65" s="6">
        <f t="shared" ca="1" si="4"/>
        <v>7</v>
      </c>
      <c r="X65" s="8" t="str">
        <f ca="1">VLOOKUP($W65,'Background education'!$A:$B,2,FALSE)</f>
        <v>Undergraduate degree</v>
      </c>
      <c r="Y65" s="7">
        <f ca="1" xml:space="preserve">
  IF(OR($AA65 = 5, $AA65 = 6, $AA65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5" s="7" t="str">
        <f ca="1">VLOOKUP($Y65,Departments!$A:$B,2,FALSE)</f>
        <v>Audit</v>
      </c>
      <c r="AA65" s="6">
        <f t="shared" ca="1" si="5"/>
        <v>10</v>
      </c>
      <c r="AB65" s="7" t="str">
        <f ca="1">VLOOKUP($AA65,Roles!$A:$B,2,FALSE)</f>
        <v>Trainee</v>
      </c>
      <c r="AC65" s="6" t="str">
        <f t="shared" ca="1" si="6"/>
        <v/>
      </c>
      <c r="AD65" s="7" t="str">
        <f ca="1" xml:space="preserve">
IF($AC65 &lt;&gt; "",
    VLOOKUP($AC65,Levels!$A:$B,2,FALSE),
    ""
)</f>
        <v/>
      </c>
      <c r="AE65" s="8">
        <f t="shared" ca="1" si="7"/>
        <v>40129</v>
      </c>
      <c r="AF65" s="6">
        <f ca="1">RANDBETWEEN(5,COUNTA('Recruitment source'!$A:$A) + 1)</f>
        <v>9</v>
      </c>
      <c r="AG65" s="6" t="str">
        <f ca="1">VLOOKUP($AF65,'Recruitment source'!$A:$B,2,FALSE)</f>
        <v>Empregos Online</v>
      </c>
      <c r="AH65" s="8"/>
      <c r="AI65" s="1">
        <f t="shared" ca="1" si="0"/>
        <v>1305</v>
      </c>
      <c r="AJ65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61, 1, 'Rebeca Conti Ildelfonso', 'F', 5, '17/05/1978', 7, 13, 10, NULL, 1305);</v>
      </c>
    </row>
    <row r="66" spans="1:36" ht="14.25" customHeight="1" x14ac:dyDescent="0.2">
      <c r="A66" s="7" cm="1">
        <f t="array" aca="1" ref="A66" ca="1">INDEX(Companies!$A:$A,RANDBETWEEN(5,COUNTA(Companies!$A:$A) + 1),1)</f>
        <v>5</v>
      </c>
      <c r="B66" s="7" t="str">
        <f ca="1">VLOOKUP($A66,Companies!$A:$B,2,FALSE)</f>
        <v>ACME Corporation</v>
      </c>
      <c r="C66" s="5">
        <f t="shared" si="1"/>
        <v>62</v>
      </c>
      <c r="D66" s="5" t="str" cm="1">
        <f t="array" ref="D66">SHA1HASH($C66)</f>
        <v>511a418e72591eb7e33f703f04c3fa16df6c90bd</v>
      </c>
      <c r="E66" s="6">
        <v>1</v>
      </c>
      <c r="F66" s="7">
        <f ca="1">IF($C66 = 1 + N("Presidente"),
    127,
    IF($C66 = 2 + N("Vice-Presidente"),
        72,
        IF($C66 = 3 + N("Secretária bilíngue"),
            13,
            RANDBETWEEN(5,COUNT(Name!$A:$A) + 1)
        )
    )
)</f>
        <v>341</v>
      </c>
      <c r="G66" s="7" t="str">
        <f ca="1">VLOOKUP($F66,Name!$A:$B,2,FALSE)</f>
        <v>Theo</v>
      </c>
      <c r="H66" s="7">
        <f ca="1" xml:space="preserve">
IF($C66 = 1,
    0,
    RANDBETWEEN(5,COUNT('Last name'!$A:$A) + 1)
)</f>
        <v>177</v>
      </c>
      <c r="I66" s="7" t="str">
        <f ca="1" xml:space="preserve">
IF($C66 = 1 + N("Presidente"),
    "de Orléans e Bragança",
    VLOOKUP($H66,'Last name'!$A:$B,2,FALSE) &amp; " " &amp; VLOOKUP(RANDBETWEEN(5,COUNT('Last name'!$A:$A) + 1),'Last name'!$A:$B,2,FALSE)
)</f>
        <v>Saragoça Seixas</v>
      </c>
      <c r="J66" s="7" t="str">
        <f t="shared" ca="1" si="9"/>
        <v>Theo Saragoça Seixas</v>
      </c>
      <c r="K66" s="7" t="str" cm="1">
        <f t="array" aca="1" ref="K66" ca="1">SHA1HASH($J66)</f>
        <v>134b356400294587df52f2a0ffee5dec0c3bbe19</v>
      </c>
      <c r="L66" s="7" cm="1">
        <f t="array" aca="1" ref="L66" ca="1">INDEX(States!$A:$A,N66,1)</f>
        <v>5</v>
      </c>
      <c r="M66" s="7" t="str">
        <f ca="1">VLOOKUP($L66,Countries!$A:$B,2,FALSE)</f>
        <v>Portugal</v>
      </c>
      <c r="N66" s="7" cm="1">
        <f t="array" aca="1" ref="N66" ca="1">INDEX(States!$C:$C,RANDBETWEEN(5,COUNTA(States!$A:$A) + 1),1)</f>
        <v>22</v>
      </c>
      <c r="O66" s="7" t="str">
        <f ca="1">VLOOKUP($N66,States!$C:$D,2,FALSE)</f>
        <v>Vila Real</v>
      </c>
      <c r="P66" s="7" t="str">
        <f ca="1">VLOOKUP($F66,Name!$A:$C,3,FALSE)</f>
        <v>M</v>
      </c>
      <c r="Q66" s="7" t="str">
        <f ca="1">VLOOKUP($P66,Genders!$B:$C,2,FALSE)</f>
        <v>Male</v>
      </c>
      <c r="R66" s="7" cm="1">
        <f t="array" aca="1" ref="R66" ca="1">INDEX('Marital status'!$A:$A,RANDBETWEEN(5,COUNTA('Marital status'!$A:$A) + 1),1)</f>
        <v>7</v>
      </c>
      <c r="S66" s="7" t="str">
        <f ca="1">VLOOKUP($R66,'Marital status'!$A:$B,2,FALSE)</f>
        <v xml:space="preserve">Widowed </v>
      </c>
      <c r="T66" s="7">
        <f t="shared" ca="1" si="2"/>
        <v>7</v>
      </c>
      <c r="U66" s="7" t="str">
        <f ca="1">VLOOKUP($T66,Ethnicities!$A:$B,2,FALSE)</f>
        <v xml:space="preserve">  Hispanic or LATINO</v>
      </c>
      <c r="V66" s="8">
        <f t="shared" ca="1" si="3"/>
        <v>23458</v>
      </c>
      <c r="W66" s="6">
        <f t="shared" ca="1" si="4"/>
        <v>7</v>
      </c>
      <c r="X66" s="8" t="str">
        <f ca="1">VLOOKUP($W66,'Background education'!$A:$B,2,FALSE)</f>
        <v>Undergraduate degree</v>
      </c>
      <c r="Y66" s="7">
        <f ca="1" xml:space="preserve">
  IF(OR($AA66 = 5, $AA66 = 6, $AA66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6" s="7" t="str">
        <f ca="1">VLOOKUP($Y66,Departments!$A:$B,2,FALSE)</f>
        <v>Audit</v>
      </c>
      <c r="AA66" s="6">
        <f t="shared" ca="1" si="5"/>
        <v>11</v>
      </c>
      <c r="AB66" s="7" t="str">
        <f ca="1">VLOOKUP($AA66,Roles!$A:$B,2,FALSE)</f>
        <v>Analyst</v>
      </c>
      <c r="AC66" s="6">
        <f t="shared" ca="1" si="6"/>
        <v>6</v>
      </c>
      <c r="AD66" s="7" t="str">
        <f ca="1" xml:space="preserve">
IF($AC66 &lt;&gt; "",
    VLOOKUP($AC66,Levels!$A:$B,2,FALSE),
    ""
)</f>
        <v>Pleno</v>
      </c>
      <c r="AE66" s="8">
        <f t="shared" ca="1" si="7"/>
        <v>41851</v>
      </c>
      <c r="AF66" s="6">
        <f ca="1">RANDBETWEEN(5,COUNTA('Recruitment source'!$A:$A) + 1)</f>
        <v>14</v>
      </c>
      <c r="AG66" s="6" t="str">
        <f ca="1">VLOOKUP($AF66,'Recruitment source'!$A:$B,2,FALSE)</f>
        <v>LinkedIn</v>
      </c>
      <c r="AH66" s="8"/>
      <c r="AI66" s="1">
        <f t="shared" ca="1" si="0"/>
        <v>2500</v>
      </c>
      <c r="AJ66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62, 1, 'Theo Saragoça Seixas', 'M', 7, '22/03/1964', 7, 13, 11, 6, 2500);</v>
      </c>
    </row>
    <row r="67" spans="1:36" ht="14.25" customHeight="1" x14ac:dyDescent="0.2">
      <c r="A67" s="7" cm="1">
        <f t="array" aca="1" ref="A67" ca="1">INDEX(Companies!$A:$A,RANDBETWEEN(5,COUNTA(Companies!$A:$A) + 1),1)</f>
        <v>5</v>
      </c>
      <c r="B67" s="7" t="str">
        <f ca="1">VLOOKUP($A67,Companies!$A:$B,2,FALSE)</f>
        <v>ACME Corporation</v>
      </c>
      <c r="C67" s="5">
        <f t="shared" si="1"/>
        <v>63</v>
      </c>
      <c r="D67" s="5" t="str" cm="1">
        <f t="array" ref="D67">SHA1HASH($C67)</f>
        <v>a17554a0d2b15a664c0e73900184544f19e70227</v>
      </c>
      <c r="E67" s="6">
        <v>1</v>
      </c>
      <c r="F67" s="7">
        <f ca="1">IF($C67 = 1 + N("Presidente"),
    127,
    IF($C67 = 2 + N("Vice-Presidente"),
        72,
        IF($C67 = 3 + N("Secretária bilíngue"),
            13,
            RANDBETWEEN(5,COUNT(Name!$A:$A) + 1)
        )
    )
)</f>
        <v>23</v>
      </c>
      <c r="G67" s="7" t="str">
        <f ca="1">VLOOKUP($F67,Name!$A:$B,2,FALSE)</f>
        <v>Amanda</v>
      </c>
      <c r="H67" s="7">
        <f ca="1" xml:space="preserve">
IF($C67 = 1,
    0,
    RANDBETWEEN(5,COUNT('Last name'!$A:$A) + 1)
)</f>
        <v>60</v>
      </c>
      <c r="I67" s="7" t="str">
        <f ca="1" xml:space="preserve">
IF($C67 = 1 + N("Presidente"),
    "de Orléans e Bragança",
    VLOOKUP($H67,'Last name'!$A:$B,2,FALSE) &amp; " " &amp; VLOOKUP(RANDBETWEEN(5,COUNT('Last name'!$A:$A) + 1),'Last name'!$A:$B,2,FALSE)
)</f>
        <v>Carneiro Russo</v>
      </c>
      <c r="J67" s="7" t="str">
        <f t="shared" ca="1" si="9"/>
        <v>Amanda Carneiro Russo</v>
      </c>
      <c r="K67" s="7" t="str" cm="1">
        <f t="array" aca="1" ref="K67" ca="1">SHA1HASH($J67)</f>
        <v>f0028c56fd5f4683b608ff947eeb3c00e3961fc8</v>
      </c>
      <c r="L67" s="7" cm="1">
        <f t="array" aca="1" ref="L67" ca="1">INDEX(States!$A:$A,N67,1)</f>
        <v>5</v>
      </c>
      <c r="M67" s="7" t="str">
        <f ca="1">VLOOKUP($L67,Countries!$A:$B,2,FALSE)</f>
        <v>Portugal</v>
      </c>
      <c r="N67" s="7" cm="1">
        <f t="array" aca="1" ref="N67" ca="1">INDEX(States!$C:$C,RANDBETWEEN(5,COUNTA(States!$A:$A) + 1),1)</f>
        <v>13</v>
      </c>
      <c r="O67" s="7" t="str">
        <f ca="1">VLOOKUP($N67,States!$C:$D,2,FALSE)</f>
        <v>Coimbra</v>
      </c>
      <c r="P67" s="7" t="str">
        <f ca="1">VLOOKUP($F67,Name!$A:$C,3,FALSE)</f>
        <v>F</v>
      </c>
      <c r="Q67" s="7" t="str">
        <f ca="1">VLOOKUP($P67,Genders!$B:$C,2,FALSE)</f>
        <v>Female</v>
      </c>
      <c r="R67" s="7" cm="1">
        <f t="array" aca="1" ref="R67" ca="1">INDEX('Marital status'!$A:$A,RANDBETWEEN(5,COUNTA('Marital status'!$A:$A) + 1),1)</f>
        <v>6</v>
      </c>
      <c r="S67" s="7" t="str">
        <f ca="1">VLOOKUP($R67,'Marital status'!$A:$B,2,FALSE)</f>
        <v>MarrieD</v>
      </c>
      <c r="T67" s="7">
        <f t="shared" ca="1" si="2"/>
        <v>5</v>
      </c>
      <c r="U67" s="7" t="str">
        <f ca="1">VLOOKUP($T67,Ethnicities!$A:$B,2,FALSE)</f>
        <v xml:space="preserve"> white</v>
      </c>
      <c r="V67" s="8">
        <f t="shared" ca="1" si="3"/>
        <v>31029</v>
      </c>
      <c r="W67" s="6">
        <f t="shared" ca="1" si="4"/>
        <v>7</v>
      </c>
      <c r="X67" s="8" t="str">
        <f ca="1">VLOOKUP($W67,'Background education'!$A:$B,2,FALSE)</f>
        <v>Undergraduate degree</v>
      </c>
      <c r="Y67" s="7">
        <f ca="1" xml:space="preserve">
  IF(OR($AA67 = 5, $AA67 = 6, $AA67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7" s="7" t="str">
        <f ca="1">VLOOKUP($Y67,Departments!$A:$B,2,FALSE)</f>
        <v xml:space="preserve"> Presidency</v>
      </c>
      <c r="AA67" s="6">
        <f t="shared" ca="1" si="5"/>
        <v>9</v>
      </c>
      <c r="AB67" s="7" t="str">
        <f ca="1">VLOOKUP($AA67,Roles!$A:$B,2,FALSE)</f>
        <v>Intern</v>
      </c>
      <c r="AC67" s="6" t="str">
        <f t="shared" ca="1" si="6"/>
        <v/>
      </c>
      <c r="AD67" s="7" t="str">
        <f ca="1" xml:space="preserve">
IF($AC67 &lt;&gt; "",
    VLOOKUP($AC67,Levels!$A:$B,2,FALSE),
    ""
)</f>
        <v/>
      </c>
      <c r="AE67" s="8">
        <f t="shared" ca="1" si="7"/>
        <v>42934</v>
      </c>
      <c r="AF67" s="6">
        <f ca="1">RANDBETWEEN(5,COUNTA('Recruitment source'!$A:$A) + 1)</f>
        <v>15</v>
      </c>
      <c r="AG67" s="6" t="str">
        <f ca="1">VLOOKUP($AF67,'Recruitment source'!$A:$B,2,FALSE)</f>
        <v>Website</v>
      </c>
      <c r="AH67" s="8"/>
      <c r="AI67" s="1">
        <f t="shared" ca="1" si="0"/>
        <v>1205</v>
      </c>
      <c r="AJ67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63, 1, 'Amanda Carneiro Russo', 'F', 5, '13/12/1984', 7, 5, 9, NULL, 1205);</v>
      </c>
    </row>
    <row r="68" spans="1:36" ht="14.25" customHeight="1" x14ac:dyDescent="0.2">
      <c r="A68" s="7" cm="1">
        <f t="array" aca="1" ref="A68" ca="1">INDEX(Companies!$A:$A,RANDBETWEEN(5,COUNTA(Companies!$A:$A) + 1),1)</f>
        <v>5</v>
      </c>
      <c r="B68" s="7" t="str">
        <f ca="1">VLOOKUP($A68,Companies!$A:$B,2,FALSE)</f>
        <v>ACME Corporation</v>
      </c>
      <c r="C68" s="5">
        <f t="shared" si="1"/>
        <v>64</v>
      </c>
      <c r="D68" s="5" t="str" cm="1">
        <f t="array" ref="D68">SHA1HASH($C68)</f>
        <v>c66c65175fecc3103b3b587be9b5b230889c8628</v>
      </c>
      <c r="E68" s="6">
        <v>1</v>
      </c>
      <c r="F68" s="7">
        <f ca="1">IF($C68 = 1 + N("Presidente"),
    127,
    IF($C68 = 2 + N("Vice-Presidente"),
        72,
        IF($C68 = 3 + N("Secretária bilíngue"),
            13,
            RANDBETWEEN(5,COUNT(Name!$A:$A) + 1)
        )
    )
)</f>
        <v>111</v>
      </c>
      <c r="G68" s="7" t="str">
        <f ca="1">VLOOKUP($F68,Name!$A:$B,2,FALSE)</f>
        <v>Débora</v>
      </c>
      <c r="H68" s="7">
        <f ca="1" xml:space="preserve">
IF($C68 = 1,
    0,
    RANDBETWEEN(5,COUNT('Last name'!$A:$A) + 1)
)</f>
        <v>92</v>
      </c>
      <c r="I68" s="7" t="str">
        <f ca="1" xml:space="preserve">
IF($C68 = 1 + N("Presidente"),
    "de Orléans e Bragança",
    VLOOKUP($H68,'Last name'!$A:$B,2,FALSE) &amp; " " &amp; VLOOKUP(RANDBETWEEN(5,COUNT('Last name'!$A:$A) + 1),'Last name'!$A:$B,2,FALSE)
)</f>
        <v>Freitas Holanda</v>
      </c>
      <c r="J68" s="7" t="str">
        <f t="shared" ca="1" si="9"/>
        <v>Débora Freitas Holanda</v>
      </c>
      <c r="K68" s="7" t="str" cm="1">
        <f t="array" aca="1" ref="K68" ca="1">SHA1HASH($J68)</f>
        <v>949e8cd3977237f0a289460af82946c19ca6b466</v>
      </c>
      <c r="L68" s="7" cm="1">
        <f t="array" aca="1" ref="L68" ca="1">INDEX(States!$A:$A,N68,1)</f>
        <v>5</v>
      </c>
      <c r="M68" s="7" t="str">
        <f ca="1">VLOOKUP($L68,Countries!$A:$B,2,FALSE)</f>
        <v>Portugal</v>
      </c>
      <c r="N68" s="7" cm="1">
        <f t="array" aca="1" ref="N68" ca="1">INDEX(States!$C:$C,RANDBETWEEN(5,COUNTA(States!$A:$A) + 1),1)</f>
        <v>9</v>
      </c>
      <c r="O68" s="7" t="str">
        <f ca="1">VLOOKUP($N68,States!$C:$D,2,FALSE)</f>
        <v>braga</v>
      </c>
      <c r="P68" s="7" t="str">
        <f ca="1">VLOOKUP($F68,Name!$A:$C,3,FALSE)</f>
        <v>F</v>
      </c>
      <c r="Q68" s="7" t="str">
        <f ca="1">VLOOKUP($P68,Genders!$B:$C,2,FALSE)</f>
        <v>Female</v>
      </c>
      <c r="R68" s="7" cm="1">
        <f t="array" aca="1" ref="R68" ca="1">INDEX('Marital status'!$A:$A,RANDBETWEEN(5,COUNTA('Marital status'!$A:$A) + 1),1)</f>
        <v>9</v>
      </c>
      <c r="S68" s="7" t="str">
        <f ca="1">VLOOKUP($R68,'Marital status'!$A:$B,2,FALSE)</f>
        <v>DIVORCED</v>
      </c>
      <c r="T68" s="7">
        <f t="shared" ca="1" si="2"/>
        <v>5</v>
      </c>
      <c r="U68" s="7" t="str">
        <f ca="1">VLOOKUP($T68,Ethnicities!$A:$B,2,FALSE)</f>
        <v xml:space="preserve"> white</v>
      </c>
      <c r="V68" s="8">
        <f t="shared" ca="1" si="3"/>
        <v>21070</v>
      </c>
      <c r="W68" s="6">
        <f t="shared" ca="1" si="4"/>
        <v>8</v>
      </c>
      <c r="X68" s="8" t="str">
        <f ca="1">VLOOKUP($W68,'Background education'!$A:$B,2,FALSE)</f>
        <v>Graduate school</v>
      </c>
      <c r="Y68" s="7">
        <f ca="1" xml:space="preserve">
  IF(OR($AA68 = 5, $AA68 = 6, $AA68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8" s="7" t="str">
        <f ca="1">VLOOKUP($Y68,Departments!$A:$B,2,FALSE)</f>
        <v>Finance</v>
      </c>
      <c r="AA68" s="6">
        <f t="shared" ca="1" si="5"/>
        <v>11</v>
      </c>
      <c r="AB68" s="7" t="str">
        <f ca="1">VLOOKUP($AA68,Roles!$A:$B,2,FALSE)</f>
        <v>Analyst</v>
      </c>
      <c r="AC68" s="6">
        <f t="shared" ca="1" si="6"/>
        <v>6</v>
      </c>
      <c r="AD68" s="7" t="str">
        <f ca="1" xml:space="preserve">
IF($AC68 &lt;&gt; "",
    VLOOKUP($AC68,Levels!$A:$B,2,FALSE),
    ""
)</f>
        <v>Pleno</v>
      </c>
      <c r="AE68" s="8">
        <f t="shared" ca="1" si="7"/>
        <v>43074</v>
      </c>
      <c r="AF68" s="6">
        <f ca="1">RANDBETWEEN(5,COUNTA('Recruitment source'!$A:$A) + 1)</f>
        <v>6</v>
      </c>
      <c r="AG68" s="6" t="str">
        <f ca="1">VLOOKUP($AF68,'Recruitment source'!$A:$B,2,FALSE)</f>
        <v>Learn4Good</v>
      </c>
      <c r="AH68" s="8"/>
      <c r="AI68" s="1">
        <f t="shared" ca="1" si="0"/>
        <v>3000</v>
      </c>
      <c r="AJ68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64, 1, 'Débora Freitas Holanda', 'F', 5, '07/09/1957', 8, 7, 11, 6, 3000);</v>
      </c>
    </row>
    <row r="69" spans="1:36" ht="14.25" customHeight="1" x14ac:dyDescent="0.2">
      <c r="A69" s="7" cm="1">
        <f t="array" aca="1" ref="A69" ca="1">INDEX(Companies!$A:$A,RANDBETWEEN(5,COUNTA(Companies!$A:$A) + 1),1)</f>
        <v>5</v>
      </c>
      <c r="B69" s="7" t="str">
        <f ca="1">VLOOKUP($A69,Companies!$A:$B,2,FALSE)</f>
        <v>ACME Corporation</v>
      </c>
      <c r="C69" s="5">
        <f t="shared" si="1"/>
        <v>65</v>
      </c>
      <c r="D69" s="5" t="str" cm="1">
        <f t="array" ref="D69">SHA1HASH($C69)</f>
        <v>2a459380709e2fe4ac2dae5733c73225ff6cfee1</v>
      </c>
      <c r="E69" s="6">
        <v>1</v>
      </c>
      <c r="F69" s="7">
        <f ca="1">IF($C69 = 1 + N("Presidente"),
    127,
    IF($C69 = 2 + N("Vice-Presidente"),
        72,
        IF($C69 = 3 + N("Secretária bilíngue"),
            13,
            RANDBETWEEN(5,COUNT(Name!$A:$A) + 1)
        )
    )
)</f>
        <v>80</v>
      </c>
      <c r="G69" s="7" t="str">
        <f ca="1">VLOOKUP($F69,Name!$A:$B,2,FALSE)</f>
        <v>Byatriz</v>
      </c>
      <c r="H69" s="7">
        <f ca="1" xml:space="preserve">
IF($C69 = 1,
    0,
    RANDBETWEEN(5,COUNT('Last name'!$A:$A) + 1)
)</f>
        <v>184</v>
      </c>
      <c r="I69" s="7" t="str">
        <f ca="1" xml:space="preserve">
IF($C69 = 1 + N("Presidente"),
    "de Orléans e Bragança",
    VLOOKUP($H69,'Last name'!$A:$B,2,FALSE) &amp; " " &amp; VLOOKUP(RANDBETWEEN(5,COUNT('Last name'!$A:$A) + 1),'Last name'!$A:$B,2,FALSE)
)</f>
        <v>sobrenome Arruda</v>
      </c>
      <c r="J69" s="7" t="str">
        <f t="shared" ca="1" si="9"/>
        <v>Byatriz sobrenome Arruda</v>
      </c>
      <c r="K69" s="7" t="str" cm="1">
        <f t="array" aca="1" ref="K69" ca="1">SHA1HASH($J69)</f>
        <v>f95f96cc516d5958994647e2d30dde9183d76051</v>
      </c>
      <c r="L69" s="7" cm="1">
        <f t="array" aca="1" ref="L69" ca="1">INDEX(States!$A:$A,N69,1)</f>
        <v>5</v>
      </c>
      <c r="M69" s="7" t="str">
        <f ca="1">VLOOKUP($L69,Countries!$A:$B,2,FALSE)</f>
        <v>Portugal</v>
      </c>
      <c r="N69" s="7" cm="1">
        <f t="array" aca="1" ref="N69" ca="1">INDEX(States!$C:$C,RANDBETWEEN(5,COUNTA(States!$A:$A) + 1),1)</f>
        <v>8</v>
      </c>
      <c r="O69" s="7" t="str">
        <f ca="1">VLOOKUP($N69,States!$C:$D,2,FALSE)</f>
        <v>AveirO</v>
      </c>
      <c r="P69" s="7" t="str">
        <f ca="1">VLOOKUP($F69,Name!$A:$C,3,FALSE)</f>
        <v>F</v>
      </c>
      <c r="Q69" s="7" t="str">
        <f ca="1">VLOOKUP($P69,Genders!$B:$C,2,FALSE)</f>
        <v>Female</v>
      </c>
      <c r="R69" s="7" cm="1">
        <f t="array" aca="1" ref="R69" ca="1">INDEX('Marital status'!$A:$A,RANDBETWEEN(5,COUNTA('Marital status'!$A:$A) + 1),1)</f>
        <v>6</v>
      </c>
      <c r="S69" s="7" t="str">
        <f ca="1">VLOOKUP($R69,'Marital status'!$A:$B,2,FALSE)</f>
        <v>MarrieD</v>
      </c>
      <c r="T69" s="7">
        <f t="shared" ca="1" si="2"/>
        <v>5</v>
      </c>
      <c r="U69" s="7" t="str">
        <f ca="1">VLOOKUP($T69,Ethnicities!$A:$B,2,FALSE)</f>
        <v xml:space="preserve"> white</v>
      </c>
      <c r="V69" s="8">
        <f t="shared" ca="1" si="3"/>
        <v>18222</v>
      </c>
      <c r="W69" s="6">
        <f t="shared" ca="1" si="4"/>
        <v>7</v>
      </c>
      <c r="X69" s="8" t="str">
        <f ca="1">VLOOKUP($W69,'Background education'!$A:$B,2,FALSE)</f>
        <v>Undergraduate degree</v>
      </c>
      <c r="Y69" s="7">
        <f ca="1" xml:space="preserve">
  IF(OR($AA69 = 5, $AA69 = 6, $AA69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9" s="7" t="str">
        <f ca="1">VLOOKUP($Y69,Departments!$A:$B,2,FALSE)</f>
        <v>Communication &amp; Marketing</v>
      </c>
      <c r="AA69" s="6">
        <f t="shared" ca="1" si="5"/>
        <v>9</v>
      </c>
      <c r="AB69" s="7" t="str">
        <f ca="1">VLOOKUP($AA69,Roles!$A:$B,2,FALSE)</f>
        <v>Intern</v>
      </c>
      <c r="AC69" s="6" t="str">
        <f t="shared" ca="1" si="6"/>
        <v/>
      </c>
      <c r="AD69" s="7" t="str">
        <f ca="1" xml:space="preserve">
IF($AC69 &lt;&gt; "",
    VLOOKUP($AC69,Levels!$A:$B,2,FALSE),
    ""
)</f>
        <v/>
      </c>
      <c r="AE69" s="8">
        <f t="shared" ca="1" si="7"/>
        <v>43462</v>
      </c>
      <c r="AF69" s="6">
        <f ca="1">RANDBETWEEN(5,COUNTA('Recruitment source'!$A:$A) + 1)</f>
        <v>12</v>
      </c>
      <c r="AG69" s="6" t="str">
        <f ca="1">VLOOKUP($AF69,'Recruitment source'!$A:$B,2,FALSE)</f>
        <v xml:space="preserve"> recommendation of employee</v>
      </c>
      <c r="AH69" s="8"/>
      <c r="AI69" s="1">
        <f t="shared" ref="AI69:AI132" ca="1" si="10" xml:space="preserve">
IF($AA69 = 5 + N("Presidente"),
    27000,
    IF($AA69 = 6 + N("Vice-presidente"),
        23000,
        IF(OR($AA69 = 8, $AA69= 13, $AA69 = 12) + N("Secretária bilíngue ou coordenador ou especialista"),
            8000,
            IF($AA69 = 7 + N("Diretor"),
                15000,
                IF($AA69 = 14 + N("Gerente"),
                    12000,
                    IF($AA69 = 9 + N("Estagiário"),
                        705,
                        IF($AA69 = 10 + N("Trainee"),
                            805,
                            IF($AA69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IF($W69 = 7,
  500,
  IF($W69 = 8,
    1000,
    IF($W69 = 9,
      1500,
      IF($W69 = 10,
        2000,
        0
      )
    )
  )
)
+
N("Adicional no salário por área")
+
IF($Y69 = 14 + N("Tecnologia da Informação"),
  120,
  IF($Y69 = 16 + N("Vendas"),
    110,
    IF($Y69 = 15 + N("Jurídico"),
      100,
      IF(OR($Y69 = 8, $Y69 = 9, $Y69 = 11) + N("Recursos humanos ou comercial ou comunicação e marketing"),
        80,
        0
      )
    )
  )
)
+
N("Adicionando pegadinha")
+
IF(AND($Y69 = 16, $W69 = 9, $AA69 = 11, $AC69 = 5) + N("Se for de vendas, com mestrado, analista sênior"),
  IF($T69 = 5,
    100,
    0
  )
  +
  IF($P69 = "M",
    200,
    0
  ),
  0
)</f>
        <v>1285</v>
      </c>
      <c r="AJ69" s="12" t="str">
        <f t="shared" ca="1" si="8"/>
        <v>INSERT INTO bi4all.fac_employees (id_company_fk, id_employee_pk, flg_active, employee_name, id_gender_fk, id_race_fk, birthday, id_schooling_fk, id_department_fk, id_role_fk, id_level_fk, actual_salary) VALUES (5, 65, 1, 'Byatriz sobrenome Arruda', 'F', 5, '20/11/1949', 7, 11, 9, NULL, 1285);</v>
      </c>
    </row>
    <row r="70" spans="1:36" ht="14.25" customHeight="1" x14ac:dyDescent="0.2">
      <c r="A70" s="7" cm="1">
        <f t="array" aca="1" ref="A70" ca="1">INDEX(Companies!$A:$A,RANDBETWEEN(5,COUNTA(Companies!$A:$A) + 1),1)</f>
        <v>5</v>
      </c>
      <c r="B70" s="7" t="str">
        <f ca="1">VLOOKUP($A70,Companies!$A:$B,2,FALSE)</f>
        <v>ACME Corporation</v>
      </c>
      <c r="C70" s="5">
        <f t="shared" ref="C70:C133" si="11">ROW() - 4</f>
        <v>66</v>
      </c>
      <c r="D70" s="5" t="str" cm="1">
        <f t="array" ref="D70">SHA1HASH($C70)</f>
        <v>59129aacfb6cebbe2c52f30ef3424209f7252e82</v>
      </c>
      <c r="E70" s="6">
        <v>1</v>
      </c>
      <c r="F70" s="7">
        <f ca="1">IF($C70 = 1 + N("Presidente"),
    127,
    IF($C70 = 2 + N("Vice-Presidente"),
        72,
        IF($C70 = 3 + N("Secretária bilíngue"),
            13,
            RANDBETWEEN(5,COUNT(Name!$A:$A) + 1)
        )
    )
)</f>
        <v>75</v>
      </c>
      <c r="G70" s="7" t="str">
        <f ca="1">VLOOKUP($F70,Name!$A:$B,2,FALSE)</f>
        <v>Breno</v>
      </c>
      <c r="H70" s="7">
        <f ca="1" xml:space="preserve">
IF($C70 = 1,
    0,
    RANDBETWEEN(5,COUNT('Last name'!$A:$A) + 1)
)</f>
        <v>101</v>
      </c>
      <c r="I70" s="7" t="str">
        <f ca="1" xml:space="preserve">
IF($C70 = 1 + N("Presidente"),
    "de Orléans e Bragança",
    VLOOKUP($H70,'Last name'!$A:$B,2,FALSE) &amp; " " &amp; VLOOKUP(RANDBETWEEN(5,COUNT('Last name'!$A:$A) + 1),'Last name'!$A:$B,2,FALSE)
)</f>
        <v>Gouveia Brito</v>
      </c>
      <c r="J70" s="7" t="str">
        <f t="shared" ref="J70:J133" ca="1" si="12">$G70 &amp; " " &amp; $I70</f>
        <v>Breno Gouveia Brito</v>
      </c>
      <c r="K70" s="7" t="str" cm="1">
        <f t="array" aca="1" ref="K70" ca="1">SHA1HASH($J70)</f>
        <v>24bfbfb1cc9e43c7683ff702b64d62145f2b9952</v>
      </c>
      <c r="L70" s="7" cm="1">
        <f t="array" aca="1" ref="L70" ca="1">INDEX(States!$A:$A,N70,1)</f>
        <v>5</v>
      </c>
      <c r="M70" s="7" t="str">
        <f ca="1">VLOOKUP($L70,Countries!$A:$B,2,FALSE)</f>
        <v>Portugal</v>
      </c>
      <c r="N70" s="7" cm="1">
        <f t="array" aca="1" ref="N70" ca="1">INDEX(States!$C:$C,RANDBETWEEN(5,COUNTA(States!$A:$A) + 1),1)</f>
        <v>11</v>
      </c>
      <c r="O70" s="7" t="str">
        <f ca="1">VLOOKUP($N70,States!$C:$D,2,FALSE)</f>
        <v>Santarém</v>
      </c>
      <c r="P70" s="7" t="str">
        <f ca="1">VLOOKUP($F70,Name!$A:$C,3,FALSE)</f>
        <v>M</v>
      </c>
      <c r="Q70" s="7" t="str">
        <f ca="1">VLOOKUP($P70,Genders!$B:$C,2,FALSE)</f>
        <v>Male</v>
      </c>
      <c r="R70" s="7" cm="1">
        <f t="array" aca="1" ref="R70" ca="1">INDEX('Marital status'!$A:$A,RANDBETWEEN(5,COUNTA('Marital status'!$A:$A) + 1),1)</f>
        <v>5</v>
      </c>
      <c r="S70" s="7" t="str">
        <f ca="1">VLOOKUP($R70,'Marital status'!$A:$B,2,FALSE)</f>
        <v>single</v>
      </c>
      <c r="T70" s="7">
        <f t="shared" ref="T70:T133" ca="1" si="13" xml:space="preserve">
IF(AND($AA70 &gt;= 5, $AA70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U70" s="7" t="str">
        <f ca="1">VLOOKUP($T70,Ethnicities!$A:$B,2,FALSE)</f>
        <v>Black or African American</v>
      </c>
      <c r="V70" s="8">
        <f t="shared" ref="V70:V133" ca="1" si="14" xml:space="preserve">
IF($AA70 = 5 + N("CEO"),
    TODAY() - 16340,
    IF($AA70 = 8 + N("Secretary"),
        RANDBETWEEN(TODAY() - 12418.5, TODAY()-6574.5),
        IF(OR($AA70 = 7, $AA70 = 14),
            RANDBETWEEN(TODAY() - 16071, TODAY() - 8766),
            IF(OR($AA70 = 13, $AA70 = 12, $AA70 = 11),
                RANDBETWEEN(TODAY() - 27393.75, TODAY() - 12783.75),
                RANDBETWEEN(TODAY() - 27393.75, TODAY()-10957.5)
            )
        )
    )
)</f>
        <v>29928</v>
      </c>
      <c r="W70" s="6">
        <f t="shared" ref="W70:W133" ca="1" si="15" xml:space="preserve">
IF(OR($AA70 = 5, $AA70 = 6) + N("Se for presidente ou vice-presidente"),
    10 + N("Doutor"),
    IF($AA70 = 7 + N("Se for diretor"),
        RANDBETWEEN(8,10) + N("Graduate school or Master’s degree or Doctorate"),
        IF($AA70 = 14 + N("If a manager"),
            RANDBETWEEN(7,9),
            IF(OR($AA70 = 13, $AA70 = 12, $AA70 = 11) + N("If coordinator or specialist or analyst"),
                RANDBETWEEN(7,8),
                7
            )
        )
    )
)</f>
        <v>7</v>
      </c>
      <c r="X70" s="8" t="str">
        <f ca="1">VLOOKUP($W70,'Background education'!$A:$B,2,FALSE)</f>
        <v>Undergraduate degree</v>
      </c>
      <c r="Y70" s="7">
        <f ca="1" xml:space="preserve">
  IF(OR($AA70 = 5, $AA70 = 6, $AA70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0" s="7" t="str">
        <f ca="1">VLOOKUP($Y70,Departments!$A:$B,2,FALSE)</f>
        <v>Finance</v>
      </c>
      <c r="AA70" s="6">
        <f t="shared" ref="AA70:AA133" ca="1" si="16" xml:space="preserve">
IF($C70 = 1 + N("Se matrícula for 1"),
  5 + N("Presidente"),
  IF($C70 = 2 + N("Se matrícula for 2"),
    6 + N("Vice-presidente"),
    IF($C70 = 3 + N("Se matrícula for 3"),
      8 + N("Secretária bilíngue"),
      IF(AND($C70 &gt;= 4, $C70 &lt;=14),
        7 + N("Diretor"),
        IF(AND($C70 &gt;= 15, $C70 &lt;= 25),
          14 + N("Manager"),
          IF(AND($C70 &gt;= 26, $C70 &lt;= 36),
            13 + N("Coordinador"),
            IF(AND($C70 &gt;= 37, $C70 &lt;= 47),
              12 + N("Especialista"),
                IF(MOD($C70,2) = 0,
                  11 + N("Analista"),
                  RANDBETWEEN(9,10) + N("Estagiário ou Trainee")
                )
            )
          )
        )
      )
    )
  )
)</f>
        <v>11</v>
      </c>
      <c r="AB70" s="7" t="str">
        <f ca="1">VLOOKUP($AA70,Roles!$A:$B,2,FALSE)</f>
        <v>Analyst</v>
      </c>
      <c r="AC70" s="6">
        <f t="shared" ref="AC70:AC133" ca="1" si="17" xml:space="preserve">
IF($AA70 = 11 + N("Analyst"),
    RANDBETWEEN(5, 7) + N("Jr, Pleno, Sr"),
    ""
)</f>
        <v>6</v>
      </c>
      <c r="AD70" s="7" t="str">
        <f ca="1" xml:space="preserve">
IF($AC70 &lt;&gt; "",
    VLOOKUP($AC70,Levels!$A:$B,2,FALSE),
    ""
)</f>
        <v>Pleno</v>
      </c>
      <c r="AE70" s="8">
        <f t="shared" ref="AE70:AE133" ca="1" si="18" xml:space="preserve">
IF(
  OR(
    $AA70=5,$AA70=6,$AA70=7,$AA70=8,$AA70=14
  ),
  36161,
  IF(
     (
      (TODAY() - $V70) / 365
     ) &lt; 19,
      TODAY(),
      RANDBETWEEN(36161,TODAY())
  )
)</f>
        <v>44420</v>
      </c>
      <c r="AF70" s="6">
        <f ca="1">RANDBETWEEN(5,COUNTA('Recruitment source'!$A:$A) + 1)</f>
        <v>14</v>
      </c>
      <c r="AG70" s="6" t="str">
        <f ca="1">VLOOKUP($AF70,'Recruitment source'!$A:$B,2,FALSE)</f>
        <v>LinkedIn</v>
      </c>
      <c r="AH70" s="8"/>
      <c r="AI70" s="1">
        <f t="shared" ca="1" si="10"/>
        <v>2500</v>
      </c>
      <c r="AJ70" s="12" t="str">
        <f t="shared" ref="AJ70:AJ133" ca="1" si="1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$A70  &amp; ", "   &amp;
$C70  &amp; ", "   &amp;
$E70  &amp; ", '"  &amp;
$J70  &amp; "', '" &amp;
$P70  &amp; "', "  &amp;
$T70  &amp; ", '"  &amp;
TEXT($V70,"dd/mm/aaaa")  &amp; "', "   &amp;
$W70  &amp; ", "   &amp;
$Y70  &amp; ", "   &amp;
$AA70  &amp; ", "   &amp;
IF($AC70 &lt;&gt; "", $AC70, "NULL")  &amp; ", "   &amp;
$AI70  &amp; ");"</f>
        <v>INSERT INTO bi4all.fac_employees (id_company_fk, id_employee_pk, flg_active, employee_name, id_gender_fk, id_race_fk, birthday, id_schooling_fk, id_department_fk, id_role_fk, id_level_fk, actual_salary) VALUES (5, 66, 1, 'Breno Gouveia Brito', 'M', 6, '08/12/1981', 7, 7, 11, 6, 2500);</v>
      </c>
    </row>
    <row r="71" spans="1:36" ht="14.25" customHeight="1" x14ac:dyDescent="0.2">
      <c r="A71" s="7" cm="1">
        <f t="array" aca="1" ref="A71" ca="1">INDEX(Companies!$A:$A,RANDBETWEEN(5,COUNTA(Companies!$A:$A) + 1),1)</f>
        <v>5</v>
      </c>
      <c r="B71" s="7" t="str">
        <f ca="1">VLOOKUP($A71,Companies!$A:$B,2,FALSE)</f>
        <v>ACME Corporation</v>
      </c>
      <c r="C71" s="5">
        <f t="shared" si="11"/>
        <v>67</v>
      </c>
      <c r="D71" s="5" t="str" cm="1">
        <f t="array" ref="D71">SHA1HASH($C71)</f>
        <v>4d89d294cd4ca9f2ca57dc24a53ffb3ef5303122</v>
      </c>
      <c r="E71" s="6">
        <v>1</v>
      </c>
      <c r="F71" s="7">
        <f ca="1">IF($C71 = 1 + N("Presidente"),
    127,
    IF($C71 = 2 + N("Vice-Presidente"),
        72,
        IF($C71 = 3 + N("Secretária bilíngue"),
            13,
            RANDBETWEEN(5,COUNT(Name!$A:$A) + 1)
        )
    )
)</f>
        <v>55</v>
      </c>
      <c r="G71" s="7" t="str">
        <f ca="1">VLOOKUP($F71,Name!$A:$B,2,FALSE)</f>
        <v>Arthur</v>
      </c>
      <c r="H71" s="7">
        <f ca="1" xml:space="preserve">
IF($C71 = 1,
    0,
    RANDBETWEEN(5,COUNT('Last name'!$A:$A) + 1)
)</f>
        <v>191</v>
      </c>
      <c r="I71" s="7" t="str">
        <f ca="1" xml:space="preserve">
IF($C71 = 1 + N("Presidente"),
    "de Orléans e Bragança",
    VLOOKUP($H71,'Last name'!$A:$B,2,FALSE) &amp; " " &amp; VLOOKUP(RANDBETWEEN(5,COUNT('Last name'!$A:$A) + 1),'Last name'!$A:$B,2,FALSE)
)</f>
        <v>Trindade Bandeira</v>
      </c>
      <c r="J71" s="7" t="str">
        <f t="shared" ca="1" si="12"/>
        <v>Arthur Trindade Bandeira</v>
      </c>
      <c r="K71" s="7" t="str" cm="1">
        <f t="array" aca="1" ref="K71" ca="1">SHA1HASH($J71)</f>
        <v>c2d633b3c11c4ff0d6455756613e664cb8b4f852</v>
      </c>
      <c r="L71" s="7" cm="1">
        <f t="array" aca="1" ref="L71" ca="1">INDEX(States!$A:$A,N71,1)</f>
        <v>5</v>
      </c>
      <c r="M71" s="7" t="str">
        <f ca="1">VLOOKUP($L71,Countries!$A:$B,2,FALSE)</f>
        <v>Portugal</v>
      </c>
      <c r="N71" s="7" cm="1">
        <f t="array" aca="1" ref="N71" ca="1">INDEX(States!$C:$C,RANDBETWEEN(5,COUNTA(States!$A:$A) + 1),1)</f>
        <v>13</v>
      </c>
      <c r="O71" s="7" t="str">
        <f ca="1">VLOOKUP($N71,States!$C:$D,2,FALSE)</f>
        <v>Coimbra</v>
      </c>
      <c r="P71" s="7" t="str">
        <f ca="1">VLOOKUP($F71,Name!$A:$C,3,FALSE)</f>
        <v>M</v>
      </c>
      <c r="Q71" s="7" t="str">
        <f ca="1">VLOOKUP($P71,Genders!$B:$C,2,FALSE)</f>
        <v>Male</v>
      </c>
      <c r="R71" s="7" cm="1">
        <f t="array" aca="1" ref="R71" ca="1">INDEX('Marital status'!$A:$A,RANDBETWEEN(5,COUNTA('Marital status'!$A:$A) + 1),1)</f>
        <v>6</v>
      </c>
      <c r="S71" s="7" t="str">
        <f ca="1">VLOOKUP($R71,'Marital status'!$A:$B,2,FALSE)</f>
        <v>MarrieD</v>
      </c>
      <c r="T71" s="7">
        <f t="shared" ca="1" si="13"/>
        <v>5</v>
      </c>
      <c r="U71" s="7" t="str">
        <f ca="1">VLOOKUP($T71,Ethnicities!$A:$B,2,FALSE)</f>
        <v xml:space="preserve"> white</v>
      </c>
      <c r="V71" s="8">
        <f t="shared" ca="1" si="14"/>
        <v>20870</v>
      </c>
      <c r="W71" s="6">
        <f t="shared" ca="1" si="15"/>
        <v>7</v>
      </c>
      <c r="X71" s="8" t="str">
        <f ca="1">VLOOKUP($W71,'Background education'!$A:$B,2,FALSE)</f>
        <v>Undergraduate degree</v>
      </c>
      <c r="Y71" s="7">
        <f ca="1" xml:space="preserve">
  IF(OR($AA71 = 5, $AA71 = 6, $AA71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1" s="7" t="str">
        <f ca="1">VLOOKUP($Y71,Departments!$A:$B,2,FALSE)</f>
        <v>Finance</v>
      </c>
      <c r="AA71" s="6">
        <f t="shared" ca="1" si="16"/>
        <v>10</v>
      </c>
      <c r="AB71" s="7" t="str">
        <f ca="1">VLOOKUP($AA71,Roles!$A:$B,2,FALSE)</f>
        <v>Trainee</v>
      </c>
      <c r="AC71" s="6" t="str">
        <f t="shared" ca="1" si="17"/>
        <v/>
      </c>
      <c r="AD71" s="7" t="str">
        <f ca="1" xml:space="preserve">
IF($AC71 &lt;&gt; "",
    VLOOKUP($AC71,Levels!$A:$B,2,FALSE),
    ""
)</f>
        <v/>
      </c>
      <c r="AE71" s="8">
        <f t="shared" ca="1" si="18"/>
        <v>44582</v>
      </c>
      <c r="AF71" s="6">
        <f ca="1">RANDBETWEEN(5,COUNTA('Recruitment source'!$A:$A) + 1)</f>
        <v>11</v>
      </c>
      <c r="AG71" s="6" t="str">
        <f ca="1">VLOOKUP($AF71,'Recruitment source'!$A:$B,2,FALSE)</f>
        <v>Next Station</v>
      </c>
      <c r="AH71" s="8"/>
      <c r="AI71" s="1">
        <f t="shared" ca="1" si="10"/>
        <v>1305</v>
      </c>
      <c r="AJ7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67, 1, 'Arthur Trindade Bandeira', 'M', 5, '19/02/1957', 7, 7, 10, NULL, 1305);</v>
      </c>
    </row>
    <row r="72" spans="1:36" ht="14.25" customHeight="1" x14ac:dyDescent="0.2">
      <c r="A72" s="7" cm="1">
        <f t="array" aca="1" ref="A72" ca="1">INDEX(Companies!$A:$A,RANDBETWEEN(5,COUNTA(Companies!$A:$A) + 1),1)</f>
        <v>5</v>
      </c>
      <c r="B72" s="7" t="str">
        <f ca="1">VLOOKUP($A72,Companies!$A:$B,2,FALSE)</f>
        <v>ACME Corporation</v>
      </c>
      <c r="C72" s="5">
        <f t="shared" si="11"/>
        <v>68</v>
      </c>
      <c r="D72" s="5" t="str" cm="1">
        <f t="array" ref="D72">SHA1HASH($C72)</f>
        <v>b4c96d80854dd27e76d8cc9e21960eebda52e962</v>
      </c>
      <c r="E72" s="6">
        <v>1</v>
      </c>
      <c r="F72" s="7">
        <f ca="1">IF($C72 = 1 + N("Presidente"),
    127,
    IF($C72 = 2 + N("Vice-Presidente"),
        72,
        IF($C72 = 3 + N("Secretária bilíngue"),
            13,
            RANDBETWEEN(5,COUNT(Name!$A:$A) + 1)
        )
    )
)</f>
        <v>40</v>
      </c>
      <c r="G72" s="7" t="str">
        <f ca="1">VLOOKUP($F72,Name!$A:$B,2,FALSE)</f>
        <v>André</v>
      </c>
      <c r="H72" s="7">
        <f ca="1" xml:space="preserve">
IF($C72 = 1,
    0,
    RANDBETWEEN(5,COUNT('Last name'!$A:$A) + 1)
)</f>
        <v>184</v>
      </c>
      <c r="I72" s="7" t="str">
        <f ca="1" xml:space="preserve">
IF($C72 = 1 + N("Presidente"),
    "de Orléans e Bragança",
    VLOOKUP($H72,'Last name'!$A:$B,2,FALSE) &amp; " " &amp; VLOOKUP(RANDBETWEEN(5,COUNT('Last name'!$A:$A) + 1),'Last name'!$A:$B,2,FALSE)
)</f>
        <v>sobrenome Luz</v>
      </c>
      <c r="J72" s="7" t="str">
        <f t="shared" ca="1" si="12"/>
        <v>André sobrenome Luz</v>
      </c>
      <c r="K72" s="7" t="str" cm="1">
        <f t="array" aca="1" ref="K72" ca="1">SHA1HASH($J72)</f>
        <v>2b5108143f239495fc47bd0b7b681ec434088cf7</v>
      </c>
      <c r="L72" s="7" cm="1">
        <f t="array" aca="1" ref="L72" ca="1">INDEX(States!$A:$A,N72,1)</f>
        <v>5</v>
      </c>
      <c r="M72" s="7" t="str">
        <f ca="1">VLOOKUP($L72,Countries!$A:$B,2,FALSE)</f>
        <v>Portugal</v>
      </c>
      <c r="N72" s="7" cm="1">
        <f t="array" aca="1" ref="N72" ca="1">INDEX(States!$C:$C,RANDBETWEEN(5,COUNTA(States!$A:$A) + 1),1)</f>
        <v>24</v>
      </c>
      <c r="O72" s="7" t="str">
        <f ca="1">VLOOKUP($N72,States!$C:$D,2,FALSE)</f>
        <v>Brangança</v>
      </c>
      <c r="P72" s="7" t="str">
        <f ca="1">VLOOKUP($F72,Name!$A:$C,3,FALSE)</f>
        <v>M</v>
      </c>
      <c r="Q72" s="7" t="str">
        <f ca="1">VLOOKUP($P72,Genders!$B:$C,2,FALSE)</f>
        <v>Male</v>
      </c>
      <c r="R72" s="7" cm="1">
        <f t="array" aca="1" ref="R72" ca="1">INDEX('Marital status'!$A:$A,RANDBETWEEN(5,COUNTA('Marital status'!$A:$A) + 1),1)</f>
        <v>8</v>
      </c>
      <c r="S72" s="7" t="str">
        <f ca="1">VLOOKUP($R72,'Marital status'!$A:$B,2,FALSE)</f>
        <v xml:space="preserve"> Separated </v>
      </c>
      <c r="T72" s="7">
        <f t="shared" ca="1" si="13"/>
        <v>5</v>
      </c>
      <c r="U72" s="7" t="str">
        <f ca="1">VLOOKUP($T72,Ethnicities!$A:$B,2,FALSE)</f>
        <v xml:space="preserve"> white</v>
      </c>
      <c r="V72" s="8">
        <f t="shared" ca="1" si="14"/>
        <v>23184</v>
      </c>
      <c r="W72" s="6">
        <f t="shared" ca="1" si="15"/>
        <v>8</v>
      </c>
      <c r="X72" s="8" t="str">
        <f ca="1">VLOOKUP($W72,'Background education'!$A:$B,2,FALSE)</f>
        <v>Graduate school</v>
      </c>
      <c r="Y72" s="7">
        <f ca="1" xml:space="preserve">
  IF(OR($AA72 = 5, $AA72 = 6, $AA72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72" s="7" t="str">
        <f ca="1">VLOOKUP($Y72,Departments!$A:$B,2,FALSE)</f>
        <v>Operations</v>
      </c>
      <c r="AA72" s="6">
        <f t="shared" ca="1" si="16"/>
        <v>11</v>
      </c>
      <c r="AB72" s="7" t="str">
        <f ca="1">VLOOKUP($AA72,Roles!$A:$B,2,FALSE)</f>
        <v>Analyst</v>
      </c>
      <c r="AC72" s="6">
        <f t="shared" ca="1" si="17"/>
        <v>7</v>
      </c>
      <c r="AD72" s="7" t="str">
        <f ca="1" xml:space="preserve">
IF($AC72 &lt;&gt; "",
    VLOOKUP($AC72,Levels!$A:$B,2,FALSE),
    ""
)</f>
        <v>Senior</v>
      </c>
      <c r="AE72" s="8">
        <f t="shared" ca="1" si="18"/>
        <v>42996</v>
      </c>
      <c r="AF72" s="6">
        <f ca="1">RANDBETWEEN(5,COUNTA('Recruitment source'!$A:$A) + 1)</f>
        <v>11</v>
      </c>
      <c r="AG72" s="6" t="str">
        <f ca="1">VLOOKUP($AF72,'Recruitment source'!$A:$B,2,FALSE)</f>
        <v>Next Station</v>
      </c>
      <c r="AH72" s="8"/>
      <c r="AI72" s="1">
        <f t="shared" ca="1" si="10"/>
        <v>3000</v>
      </c>
      <c r="AJ7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68, 1, 'André sobrenome Luz', 'M', 5, '22/06/1963', 8, 10, 11, 7, 3000);</v>
      </c>
    </row>
    <row r="73" spans="1:36" ht="14.25" customHeight="1" x14ac:dyDescent="0.2">
      <c r="A73" s="7" cm="1">
        <f t="array" aca="1" ref="A73" ca="1">INDEX(Companies!$A:$A,RANDBETWEEN(5,COUNTA(Companies!$A:$A) + 1),1)</f>
        <v>5</v>
      </c>
      <c r="B73" s="7" t="str">
        <f ca="1">VLOOKUP($A73,Companies!$A:$B,2,FALSE)</f>
        <v>ACME Corporation</v>
      </c>
      <c r="C73" s="5">
        <f t="shared" si="11"/>
        <v>69</v>
      </c>
      <c r="D73" s="5" t="str" cm="1">
        <f t="array" ref="D73">SHA1HASH($C73)</f>
        <v>a72b20062ec2c47ab2ceb97ac1bee818f8b6c6cb</v>
      </c>
      <c r="E73" s="6">
        <v>1</v>
      </c>
      <c r="F73" s="7">
        <f ca="1">IF($C73 = 1 + N("Presidente"),
    127,
    IF($C73 = 2 + N("Vice-Presidente"),
        72,
        IF($C73 = 3 + N("Secretária bilíngue"),
            13,
            RANDBETWEEN(5,COUNT(Name!$A:$A) + 1)
        )
    )
)</f>
        <v>294</v>
      </c>
      <c r="G73" s="7" t="str">
        <f ca="1">VLOOKUP($F73,Name!$A:$B,2,FALSE)</f>
        <v>Michel</v>
      </c>
      <c r="H73" s="7">
        <f ca="1" xml:space="preserve">
IF($C73 = 1,
    0,
    RANDBETWEEN(5,COUNT('Last name'!$A:$A) + 1)
)</f>
        <v>72</v>
      </c>
      <c r="I73" s="7" t="str">
        <f ca="1" xml:space="preserve">
IF($C73 = 1 + N("Presidente"),
    "de Orléans e Bragança",
    VLOOKUP($H73,'Last name'!$A:$B,2,FALSE) &amp; " " &amp; VLOOKUP(RANDBETWEEN(5,COUNT('Last name'!$A:$A) + 1),'Last name'!$A:$B,2,FALSE)
)</f>
        <v>De Luca Soares</v>
      </c>
      <c r="J73" s="7" t="str">
        <f t="shared" ca="1" si="12"/>
        <v>Michel De Luca Soares</v>
      </c>
      <c r="K73" s="7" t="str" cm="1">
        <f t="array" aca="1" ref="K73" ca="1">SHA1HASH($J73)</f>
        <v>e982bc93dcaacd03c5ff47ec64834c3b70aebca4</v>
      </c>
      <c r="L73" s="7" cm="1">
        <f t="array" aca="1" ref="L73" ca="1">INDEX(States!$A:$A,N73,1)</f>
        <v>5</v>
      </c>
      <c r="M73" s="7" t="str">
        <f ca="1">VLOOKUP($L73,Countries!$A:$B,2,FALSE)</f>
        <v>Portugal</v>
      </c>
      <c r="N73" s="7" cm="1">
        <f t="array" aca="1" ref="N73" ca="1">INDEX(States!$C:$C,RANDBETWEEN(5,COUNTA(States!$A:$A) + 1),1)</f>
        <v>14</v>
      </c>
      <c r="O73" s="7" t="str">
        <f ca="1">VLOOKUP($N73,States!$C:$D,2,FALSE)</f>
        <v>Madeira</v>
      </c>
      <c r="P73" s="7" t="str">
        <f ca="1">VLOOKUP($F73,Name!$A:$C,3,FALSE)</f>
        <v>M</v>
      </c>
      <c r="Q73" s="7" t="str">
        <f ca="1">VLOOKUP($P73,Genders!$B:$C,2,FALSE)</f>
        <v>Male</v>
      </c>
      <c r="R73" s="7" cm="1">
        <f t="array" aca="1" ref="R73" ca="1">INDEX('Marital status'!$A:$A,RANDBETWEEN(5,COUNTA('Marital status'!$A:$A) + 1),1)</f>
        <v>8</v>
      </c>
      <c r="S73" s="7" t="str">
        <f ca="1">VLOOKUP($R73,'Marital status'!$A:$B,2,FALSE)</f>
        <v xml:space="preserve"> Separated </v>
      </c>
      <c r="T73" s="7">
        <f t="shared" ca="1" si="13"/>
        <v>5</v>
      </c>
      <c r="U73" s="7" t="str">
        <f ca="1">VLOOKUP($T73,Ethnicities!$A:$B,2,FALSE)</f>
        <v xml:space="preserve"> white</v>
      </c>
      <c r="V73" s="8">
        <f t="shared" ca="1" si="14"/>
        <v>29892</v>
      </c>
      <c r="W73" s="6">
        <f t="shared" ca="1" si="15"/>
        <v>7</v>
      </c>
      <c r="X73" s="8" t="str">
        <f ca="1">VLOOKUP($W73,'Background education'!$A:$B,2,FALSE)</f>
        <v>Undergraduate degree</v>
      </c>
      <c r="Y73" s="7">
        <f ca="1" xml:space="preserve">
  IF(OR($AA73 = 5, $AA73 = 6, $AA73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3" s="7" t="str">
        <f ca="1">VLOOKUP($Y73,Departments!$A:$B,2,FALSE)</f>
        <v>Audit</v>
      </c>
      <c r="AA73" s="6">
        <f t="shared" ca="1" si="16"/>
        <v>9</v>
      </c>
      <c r="AB73" s="7" t="str">
        <f ca="1">VLOOKUP($AA73,Roles!$A:$B,2,FALSE)</f>
        <v>Intern</v>
      </c>
      <c r="AC73" s="6" t="str">
        <f t="shared" ca="1" si="17"/>
        <v/>
      </c>
      <c r="AD73" s="7" t="str">
        <f ca="1" xml:space="preserve">
IF($AC73 &lt;&gt; "",
    VLOOKUP($AC73,Levels!$A:$B,2,FALSE),
    ""
)</f>
        <v/>
      </c>
      <c r="AE73" s="8">
        <f t="shared" ca="1" si="18"/>
        <v>36615</v>
      </c>
      <c r="AF73" s="6">
        <f ca="1">RANDBETWEEN(5,COUNTA('Recruitment source'!$A:$A) + 1)</f>
        <v>8</v>
      </c>
      <c r="AG73" s="6" t="str">
        <f ca="1">VLOOKUP($AF73,'Recruitment source'!$A:$B,2,FALSE)</f>
        <v>Net Empregos</v>
      </c>
      <c r="AH73" s="8"/>
      <c r="AI73" s="1">
        <f t="shared" ca="1" si="10"/>
        <v>1205</v>
      </c>
      <c r="AJ7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69, 1, 'Michel De Luca Soares', 'M', 5, '02/11/1981', 7, 13, 9, NULL, 1205);</v>
      </c>
    </row>
    <row r="74" spans="1:36" ht="14.25" customHeight="1" x14ac:dyDescent="0.2">
      <c r="A74" s="7" cm="1">
        <f t="array" aca="1" ref="A74" ca="1">INDEX(Companies!$A:$A,RANDBETWEEN(5,COUNTA(Companies!$A:$A) + 1),1)</f>
        <v>5</v>
      </c>
      <c r="B74" s="7" t="str">
        <f ca="1">VLOOKUP($A74,Companies!$A:$B,2,FALSE)</f>
        <v>ACME Corporation</v>
      </c>
      <c r="C74" s="5">
        <f t="shared" si="11"/>
        <v>70</v>
      </c>
      <c r="D74" s="5" t="str" cm="1">
        <f t="array" ref="D74">SHA1HASH($C74)</f>
        <v>b7103ca278a75cad8f7d065acda0c2e80da0b7dc</v>
      </c>
      <c r="E74" s="6">
        <v>1</v>
      </c>
      <c r="F74" s="7">
        <f ca="1">IF($C74 = 1 + N("Presidente"),
    127,
    IF($C74 = 2 + N("Vice-Presidente"),
        72,
        IF($C74 = 3 + N("Secretária bilíngue"),
            13,
            RANDBETWEEN(5,COUNT(Name!$A:$A) + 1)
        )
    )
)</f>
        <v>158</v>
      </c>
      <c r="G74" s="7" t="str">
        <f ca="1">VLOOKUP($F74,Name!$A:$B,2,FALSE)</f>
        <v>Guilherme Augusto</v>
      </c>
      <c r="H74" s="7">
        <f ca="1" xml:space="preserve">
IF($C74 = 1,
    0,
    RANDBETWEEN(5,COUNT('Last name'!$A:$A) + 1)
)</f>
        <v>131</v>
      </c>
      <c r="I74" s="7" t="str">
        <f ca="1" xml:space="preserve">
IF($C74 = 1 + N("Presidente"),
    "de Orléans e Bragança",
    VLOOKUP($H74,'Last name'!$A:$B,2,FALSE) &amp; " " &amp; VLOOKUP(RANDBETWEEN(5,COUNT('Last name'!$A:$A) + 1),'Last name'!$A:$B,2,FALSE)
)</f>
        <v>Monti Andrade</v>
      </c>
      <c r="J74" s="7" t="str">
        <f t="shared" ca="1" si="12"/>
        <v>Guilherme Augusto Monti Andrade</v>
      </c>
      <c r="K74" s="7" t="str" cm="1">
        <f t="array" aca="1" ref="K74" ca="1">SHA1HASH($J74)</f>
        <v>84d49993814baa7a27fd72447ef295846da19e6f</v>
      </c>
      <c r="L74" s="7" cm="1">
        <f t="array" aca="1" ref="L74" ca="1">INDEX(States!$A:$A,N74,1)</f>
        <v>5</v>
      </c>
      <c r="M74" s="7" t="str">
        <f ca="1">VLOOKUP($L74,Countries!$A:$B,2,FALSE)</f>
        <v>Portugal</v>
      </c>
      <c r="N74" s="7" cm="1">
        <f t="array" aca="1" ref="N74" ca="1">INDEX(States!$C:$C,RANDBETWEEN(5,COUNTA(States!$A:$A) + 1),1)</f>
        <v>17</v>
      </c>
      <c r="O74" s="7" t="str">
        <f ca="1">VLOOKUP($N74,States!$C:$D,2,FALSE)</f>
        <v>Viseu</v>
      </c>
      <c r="P74" s="7" t="str">
        <f ca="1">VLOOKUP($F74,Name!$A:$C,3,FALSE)</f>
        <v>M</v>
      </c>
      <c r="Q74" s="7" t="str">
        <f ca="1">VLOOKUP($P74,Genders!$B:$C,2,FALSE)</f>
        <v>Male</v>
      </c>
      <c r="R74" s="7" cm="1">
        <f t="array" aca="1" ref="R74" ca="1">INDEX('Marital status'!$A:$A,RANDBETWEEN(5,COUNTA('Marital status'!$A:$A) + 1),1)</f>
        <v>6</v>
      </c>
      <c r="S74" s="7" t="str">
        <f ca="1">VLOOKUP($R74,'Marital status'!$A:$B,2,FALSE)</f>
        <v>MarrieD</v>
      </c>
      <c r="T74" s="7">
        <f t="shared" ca="1" si="13"/>
        <v>5</v>
      </c>
      <c r="U74" s="7" t="str">
        <f ca="1">VLOOKUP($T74,Ethnicities!$A:$B,2,FALSE)</f>
        <v xml:space="preserve"> white</v>
      </c>
      <c r="V74" s="8">
        <f t="shared" ca="1" si="14"/>
        <v>24903</v>
      </c>
      <c r="W74" s="6">
        <f t="shared" ca="1" si="15"/>
        <v>8</v>
      </c>
      <c r="X74" s="8" t="str">
        <f ca="1">VLOOKUP($W74,'Background education'!$A:$B,2,FALSE)</f>
        <v>Graduate school</v>
      </c>
      <c r="Y74" s="7">
        <f ca="1" xml:space="preserve">
  IF(OR($AA74 = 5, $AA74 = 6, $AA74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4" s="7" t="str">
        <f ca="1">VLOOKUP($Y74,Departments!$A:$B,2,FALSE)</f>
        <v>Communication &amp; Marketing</v>
      </c>
      <c r="AA74" s="6">
        <f t="shared" ca="1" si="16"/>
        <v>11</v>
      </c>
      <c r="AB74" s="7" t="str">
        <f ca="1">VLOOKUP($AA74,Roles!$A:$B,2,FALSE)</f>
        <v>Analyst</v>
      </c>
      <c r="AC74" s="6">
        <f t="shared" ca="1" si="17"/>
        <v>5</v>
      </c>
      <c r="AD74" s="7" t="str">
        <f ca="1" xml:space="preserve">
IF($AC74 &lt;&gt; "",
    VLOOKUP($AC74,Levels!$A:$B,2,FALSE),
    ""
)</f>
        <v>Junior</v>
      </c>
      <c r="AE74" s="8">
        <f t="shared" ca="1" si="18"/>
        <v>42127</v>
      </c>
      <c r="AF74" s="6">
        <f ca="1">RANDBETWEEN(5,COUNTA('Recruitment source'!$A:$A) + 1)</f>
        <v>11</v>
      </c>
      <c r="AG74" s="6" t="str">
        <f ca="1">VLOOKUP($AF74,'Recruitment source'!$A:$B,2,FALSE)</f>
        <v>Next Station</v>
      </c>
      <c r="AH74" s="8"/>
      <c r="AI74" s="1">
        <f t="shared" ca="1" si="10"/>
        <v>3080</v>
      </c>
      <c r="AJ74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70, 1, 'Guilherme Augusto Monti Andrade', 'M', 5, '06/03/1968', 8, 11, 11, 5, 3080);</v>
      </c>
    </row>
    <row r="75" spans="1:36" ht="14.25" customHeight="1" x14ac:dyDescent="0.2">
      <c r="A75" s="7" cm="1">
        <f t="array" aca="1" ref="A75" ca="1">INDEX(Companies!$A:$A,RANDBETWEEN(5,COUNTA(Companies!$A:$A) + 1),1)</f>
        <v>5</v>
      </c>
      <c r="B75" s="7" t="str">
        <f ca="1">VLOOKUP($A75,Companies!$A:$B,2,FALSE)</f>
        <v>ACME Corporation</v>
      </c>
      <c r="C75" s="5">
        <f t="shared" si="11"/>
        <v>71</v>
      </c>
      <c r="D75" s="5" t="str" cm="1">
        <f t="array" ref="D75">SHA1HASH($C75)</f>
        <v>d02560dd9d7db4467627745bd6701e809ffca6e3</v>
      </c>
      <c r="E75" s="6">
        <v>1</v>
      </c>
      <c r="F75" s="7">
        <f ca="1">IF($C75 = 1 + N("Presidente"),
    127,
    IF($C75 = 2 + N("Vice-Presidente"),
        72,
        IF($C75 = 3 + N("Secretária bilíngue"),
            13,
            RANDBETWEEN(5,COUNT(Name!$A:$A) + 1)
        )
    )
)</f>
        <v>93</v>
      </c>
      <c r="G75" s="7" t="str">
        <f ca="1">VLOOKUP($F75,Name!$A:$B,2,FALSE)</f>
        <v>César</v>
      </c>
      <c r="H75" s="7">
        <f ca="1" xml:space="preserve">
IF($C75 = 1,
    0,
    RANDBETWEEN(5,COUNT('Last name'!$A:$A) + 1)
)</f>
        <v>144</v>
      </c>
      <c r="I75" s="7" t="str">
        <f ca="1" xml:space="preserve">
IF($C75 = 1 + N("Presidente"),
    "de Orléans e Bragança",
    VLOOKUP($H75,'Last name'!$A:$B,2,FALSE) &amp; " " &amp; VLOOKUP(RANDBETWEEN(5,COUNT('Last name'!$A:$A) + 1),'Last name'!$A:$B,2,FALSE)
)</f>
        <v>Padrão Colombo</v>
      </c>
      <c r="J75" s="7" t="str">
        <f t="shared" ca="1" si="12"/>
        <v>César Padrão Colombo</v>
      </c>
      <c r="K75" s="7" t="str" cm="1">
        <f t="array" aca="1" ref="K75" ca="1">SHA1HASH($J75)</f>
        <v>463336d667813d5e01ed60c5d82e4b045a9b1fe3</v>
      </c>
      <c r="L75" s="7" cm="1">
        <f t="array" aca="1" ref="L75" ca="1">INDEX(States!$A:$A,N75,1)</f>
        <v>5</v>
      </c>
      <c r="M75" s="7" t="str">
        <f ca="1">VLOOKUP($L75,Countries!$A:$B,2,FALSE)</f>
        <v>Portugal</v>
      </c>
      <c r="N75" s="7" cm="1">
        <f t="array" aca="1" ref="N75" ca="1">INDEX(States!$C:$C,RANDBETWEEN(5,COUNTA(States!$A:$A) + 1),1)</f>
        <v>18</v>
      </c>
      <c r="O75" s="7" t="str">
        <f ca="1">VLOOKUP($N75,States!$C:$D,2,FALSE)</f>
        <v>Castelo Branco</v>
      </c>
      <c r="P75" s="7" t="str">
        <f ca="1">VLOOKUP($F75,Name!$A:$C,3,FALSE)</f>
        <v>M</v>
      </c>
      <c r="Q75" s="7" t="str">
        <f ca="1">VLOOKUP($P75,Genders!$B:$C,2,FALSE)</f>
        <v>Male</v>
      </c>
      <c r="R75" s="7" cm="1">
        <f t="array" aca="1" ref="R75" ca="1">INDEX('Marital status'!$A:$A,RANDBETWEEN(5,COUNTA('Marital status'!$A:$A) + 1),1)</f>
        <v>6</v>
      </c>
      <c r="S75" s="7" t="str">
        <f ca="1">VLOOKUP($R75,'Marital status'!$A:$B,2,FALSE)</f>
        <v>MarrieD</v>
      </c>
      <c r="T75" s="7">
        <f t="shared" ca="1" si="13"/>
        <v>5</v>
      </c>
      <c r="U75" s="7" t="str">
        <f ca="1">VLOOKUP($T75,Ethnicities!$A:$B,2,FALSE)</f>
        <v xml:space="preserve"> white</v>
      </c>
      <c r="V75" s="8">
        <f t="shared" ca="1" si="14"/>
        <v>26671</v>
      </c>
      <c r="W75" s="6">
        <f t="shared" ca="1" si="15"/>
        <v>7</v>
      </c>
      <c r="X75" s="8" t="str">
        <f ca="1">VLOOKUP($W75,'Background education'!$A:$B,2,FALSE)</f>
        <v>Undergraduate degree</v>
      </c>
      <c r="Y75" s="7">
        <f ca="1" xml:space="preserve">
  IF(OR($AA75 = 5, $AA75 = 6, $AA75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5" s="7" t="str">
        <f ca="1">VLOOKUP($Y75,Departments!$A:$B,2,FALSE)</f>
        <v>Human Resource</v>
      </c>
      <c r="AA75" s="6">
        <f t="shared" ca="1" si="16"/>
        <v>9</v>
      </c>
      <c r="AB75" s="7" t="str">
        <f ca="1">VLOOKUP($AA75,Roles!$A:$B,2,FALSE)</f>
        <v>Intern</v>
      </c>
      <c r="AC75" s="6" t="str">
        <f t="shared" ca="1" si="17"/>
        <v/>
      </c>
      <c r="AD75" s="7" t="str">
        <f ca="1" xml:space="preserve">
IF($AC75 &lt;&gt; "",
    VLOOKUP($AC75,Levels!$A:$B,2,FALSE),
    ""
)</f>
        <v/>
      </c>
      <c r="AE75" s="8">
        <f t="shared" ca="1" si="18"/>
        <v>44744</v>
      </c>
      <c r="AF75" s="6">
        <f ca="1">RANDBETWEEN(5,COUNTA('Recruitment source'!$A:$A) + 1)</f>
        <v>13</v>
      </c>
      <c r="AG75" s="6" t="str">
        <f ca="1">VLOOKUP($AF75,'Recruitment source'!$A:$B,2,FALSE)</f>
        <v>Google</v>
      </c>
      <c r="AH75" s="8"/>
      <c r="AI75" s="1">
        <f t="shared" ca="1" si="10"/>
        <v>1285</v>
      </c>
      <c r="AJ75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71, 1, 'César Padrão Colombo', 'M', 5, '07/01/1973', 7, 8, 9, NULL, 1285);</v>
      </c>
    </row>
    <row r="76" spans="1:36" ht="14.25" customHeight="1" x14ac:dyDescent="0.2">
      <c r="A76" s="7" cm="1">
        <f t="array" aca="1" ref="A76" ca="1">INDEX(Companies!$A:$A,RANDBETWEEN(5,COUNTA(Companies!$A:$A) + 1),1)</f>
        <v>5</v>
      </c>
      <c r="B76" s="7" t="str">
        <f ca="1">VLOOKUP($A76,Companies!$A:$B,2,FALSE)</f>
        <v>ACME Corporation</v>
      </c>
      <c r="C76" s="5">
        <f t="shared" si="11"/>
        <v>72</v>
      </c>
      <c r="D76" s="5" t="str" cm="1">
        <f t="array" ref="D76">SHA1HASH($C76)</f>
        <v>c097638f92de80ba8d6c696b26e6e601a5f61eb7</v>
      </c>
      <c r="E76" s="6">
        <v>1</v>
      </c>
      <c r="F76" s="7">
        <f ca="1">IF($C76 = 1 + N("Presidente"),
    127,
    IF($C76 = 2 + N("Vice-Presidente"),
        72,
        IF($C76 = 3 + N("Secretária bilíngue"),
            13,
            RANDBETWEEN(5,COUNT(Name!$A:$A) + 1)
        )
    )
)</f>
        <v>328</v>
      </c>
      <c r="G76" s="7" t="str">
        <f ca="1">VLOOKUP($F76,Name!$A:$B,2,FALSE)</f>
        <v>Raul</v>
      </c>
      <c r="H76" s="7">
        <f ca="1" xml:space="preserve">
IF($C76 = 1,
    0,
    RANDBETWEEN(5,COUNT('Last name'!$A:$A) + 1)
)</f>
        <v>15</v>
      </c>
      <c r="I76" s="7" t="str">
        <f ca="1" xml:space="preserve">
IF($C76 = 1 + N("Presidente"),
    "de Orléans e Bragança",
    VLOOKUP($H76,'Last name'!$A:$B,2,FALSE) &amp; " " &amp; VLOOKUP(RANDBETWEEN(5,COUNT('Last name'!$A:$A) + 1),'Last name'!$A:$B,2,FALSE)
)</f>
        <v>Alvim Sousa</v>
      </c>
      <c r="J76" s="7" t="str">
        <f t="shared" ca="1" si="12"/>
        <v>Raul Alvim Sousa</v>
      </c>
      <c r="K76" s="7" t="str" cm="1">
        <f t="array" aca="1" ref="K76" ca="1">SHA1HASH($J76)</f>
        <v>48a1ec3aac7d51311b3cecf5dcca6dc0062f3d2f</v>
      </c>
      <c r="L76" s="7" cm="1">
        <f t="array" aca="1" ref="L76" ca="1">INDEX(States!$A:$A,N76,1)</f>
        <v>5</v>
      </c>
      <c r="M76" s="7" t="str">
        <f ca="1">VLOOKUP($L76,Countries!$A:$B,2,FALSE)</f>
        <v>Portugal</v>
      </c>
      <c r="N76" s="7" cm="1">
        <f t="array" aca="1" ref="N76" ca="1">INDEX(States!$C:$C,RANDBETWEEN(5,COUNTA(States!$A:$A) + 1),1)</f>
        <v>14</v>
      </c>
      <c r="O76" s="7" t="str">
        <f ca="1">VLOOKUP($N76,States!$C:$D,2,FALSE)</f>
        <v>Madeira</v>
      </c>
      <c r="P76" s="7" t="str">
        <f ca="1">VLOOKUP($F76,Name!$A:$C,3,FALSE)</f>
        <v>M</v>
      </c>
      <c r="Q76" s="7" t="str">
        <f ca="1">VLOOKUP($P76,Genders!$B:$C,2,FALSE)</f>
        <v>Male</v>
      </c>
      <c r="R76" s="7" cm="1">
        <f t="array" aca="1" ref="R76" ca="1">INDEX('Marital status'!$A:$A,RANDBETWEEN(5,COUNTA('Marital status'!$A:$A) + 1),1)</f>
        <v>7</v>
      </c>
      <c r="S76" s="7" t="str">
        <f ca="1">VLOOKUP($R76,'Marital status'!$A:$B,2,FALSE)</f>
        <v xml:space="preserve">Widowed </v>
      </c>
      <c r="T76" s="7">
        <f t="shared" ca="1" si="13"/>
        <v>8</v>
      </c>
      <c r="U76" s="7" t="str">
        <f ca="1">VLOOKUP($T76,Ethnicities!$A:$B,2,FALSE)</f>
        <v>ASIAN</v>
      </c>
      <c r="V76" s="8">
        <f t="shared" ca="1" si="14"/>
        <v>23249</v>
      </c>
      <c r="W76" s="6">
        <f t="shared" ca="1" si="15"/>
        <v>8</v>
      </c>
      <c r="X76" s="8" t="str">
        <f ca="1">VLOOKUP($W76,'Background education'!$A:$B,2,FALSE)</f>
        <v>Graduate school</v>
      </c>
      <c r="Y76" s="7">
        <f ca="1" xml:space="preserve">
  IF(OR($AA76 = 5, $AA76 = 6, $AA76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76" s="7" t="str">
        <f ca="1">VLOOKUP($Y76,Departments!$A:$B,2,FALSE)</f>
        <v>Operations</v>
      </c>
      <c r="AA76" s="6">
        <f t="shared" ca="1" si="16"/>
        <v>11</v>
      </c>
      <c r="AB76" s="7" t="str">
        <f ca="1">VLOOKUP($AA76,Roles!$A:$B,2,FALSE)</f>
        <v>Analyst</v>
      </c>
      <c r="AC76" s="6">
        <f t="shared" ca="1" si="17"/>
        <v>6</v>
      </c>
      <c r="AD76" s="7" t="str">
        <f ca="1" xml:space="preserve">
IF($AC76 &lt;&gt; "",
    VLOOKUP($AC76,Levels!$A:$B,2,FALSE),
    ""
)</f>
        <v>Pleno</v>
      </c>
      <c r="AE76" s="8">
        <f t="shared" ca="1" si="18"/>
        <v>41743</v>
      </c>
      <c r="AF76" s="6">
        <f ca="1">RANDBETWEEN(5,COUNTA('Recruitment source'!$A:$A) + 1)</f>
        <v>11</v>
      </c>
      <c r="AG76" s="6" t="str">
        <f ca="1">VLOOKUP($AF76,'Recruitment source'!$A:$B,2,FALSE)</f>
        <v>Next Station</v>
      </c>
      <c r="AH76" s="8"/>
      <c r="AI76" s="1">
        <f t="shared" ca="1" si="10"/>
        <v>3000</v>
      </c>
      <c r="AJ76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72, 1, 'Raul Alvim Sousa', 'M', 8, '26/08/1963', 8, 10, 11, 6, 3000);</v>
      </c>
    </row>
    <row r="77" spans="1:36" ht="14.25" customHeight="1" x14ac:dyDescent="0.2">
      <c r="A77" s="7" cm="1">
        <f t="array" aca="1" ref="A77" ca="1">INDEX(Companies!$A:$A,RANDBETWEEN(5,COUNTA(Companies!$A:$A) + 1),1)</f>
        <v>5</v>
      </c>
      <c r="B77" s="7" t="str">
        <f ca="1">VLOOKUP($A77,Companies!$A:$B,2,FALSE)</f>
        <v>ACME Corporation</v>
      </c>
      <c r="C77" s="5">
        <f t="shared" si="11"/>
        <v>73</v>
      </c>
      <c r="D77" s="5" t="str" cm="1">
        <f t="array" ref="D77">SHA1HASH($C77)</f>
        <v>35e995c107a71caeb833bb3b79f9f54781b33fa1</v>
      </c>
      <c r="E77" s="6">
        <v>1</v>
      </c>
      <c r="F77" s="7">
        <f ca="1">IF($C77 = 1 + N("Presidente"),
    127,
    IF($C77 = 2 + N("Vice-Presidente"),
        72,
        IF($C77 = 3 + N("Secretária bilíngue"),
            13,
            RANDBETWEEN(5,COUNT(Name!$A:$A) + 1)
        )
    )
)</f>
        <v>150</v>
      </c>
      <c r="G77" s="7" t="str">
        <f ca="1">VLOOKUP($F77,Name!$A:$B,2,FALSE)</f>
        <v>Gabriela</v>
      </c>
      <c r="H77" s="7">
        <f ca="1" xml:space="preserve">
IF($C77 = 1,
    0,
    RANDBETWEEN(5,COUNT('Last name'!$A:$A) + 1)
)</f>
        <v>108</v>
      </c>
      <c r="I77" s="7" t="str">
        <f ca="1" xml:space="preserve">
IF($C77 = 1 + N("Presidente"),
    "de Orléans e Bragança",
    VLOOKUP($H77,'Last name'!$A:$B,2,FALSE) &amp; " " &amp; VLOOKUP(RANDBETWEEN(5,COUNT('Last name'!$A:$A) + 1),'Last name'!$A:$B,2,FALSE)
)</f>
        <v>Leone Soares</v>
      </c>
      <c r="J77" s="7" t="str">
        <f t="shared" ca="1" si="12"/>
        <v>Gabriela Leone Soares</v>
      </c>
      <c r="K77" s="7" t="str" cm="1">
        <f t="array" aca="1" ref="K77" ca="1">SHA1HASH($J77)</f>
        <v>dcb294f26ce9ed49ee770aafd03704e0f4526d7a</v>
      </c>
      <c r="L77" s="7" cm="1">
        <f t="array" aca="1" ref="L77" ca="1">INDEX(States!$A:$A,N77,1)</f>
        <v>5</v>
      </c>
      <c r="M77" s="7" t="str">
        <f ca="1">VLOOKUP($L77,Countries!$A:$B,2,FALSE)</f>
        <v>Portugal</v>
      </c>
      <c r="N77" s="7" cm="1">
        <f t="array" aca="1" ref="N77" ca="1">INDEX(States!$C:$C,RANDBETWEEN(5,COUNTA(States!$A:$A) + 1),1)</f>
        <v>23</v>
      </c>
      <c r="O77" s="7" t="str">
        <f ca="1">VLOOKUP($N77,States!$C:$D,2,FALSE)</f>
        <v>Viana do Castelo</v>
      </c>
      <c r="P77" s="7" t="str">
        <f ca="1">VLOOKUP($F77,Name!$A:$C,3,FALSE)</f>
        <v>F</v>
      </c>
      <c r="Q77" s="7" t="str">
        <f ca="1">VLOOKUP($P77,Genders!$B:$C,2,FALSE)</f>
        <v>Female</v>
      </c>
      <c r="R77" s="7" cm="1">
        <f t="array" aca="1" ref="R77" ca="1">INDEX('Marital status'!$A:$A,RANDBETWEEN(5,COUNTA('Marital status'!$A:$A) + 1),1)</f>
        <v>5</v>
      </c>
      <c r="S77" s="7" t="str">
        <f ca="1">VLOOKUP($R77,'Marital status'!$A:$B,2,FALSE)</f>
        <v>single</v>
      </c>
      <c r="T77" s="7">
        <f t="shared" ca="1" si="13"/>
        <v>7</v>
      </c>
      <c r="U77" s="7" t="str">
        <f ca="1">VLOOKUP($T77,Ethnicities!$A:$B,2,FALSE)</f>
        <v xml:space="preserve">  Hispanic or LATINO</v>
      </c>
      <c r="V77" s="8">
        <f t="shared" ca="1" si="14"/>
        <v>23574</v>
      </c>
      <c r="W77" s="6">
        <f t="shared" ca="1" si="15"/>
        <v>7</v>
      </c>
      <c r="X77" s="8" t="str">
        <f ca="1">VLOOKUP($W77,'Background education'!$A:$B,2,FALSE)</f>
        <v>Undergraduate degree</v>
      </c>
      <c r="Y77" s="7">
        <f ca="1" xml:space="preserve">
  IF(OR($AA77 = 5, $AA77 = 6, $AA77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7" s="7" t="str">
        <f ca="1">VLOOKUP($Y77,Departments!$A:$B,2,FALSE)</f>
        <v>Controlling</v>
      </c>
      <c r="AA77" s="6">
        <f t="shared" ca="1" si="16"/>
        <v>10</v>
      </c>
      <c r="AB77" s="7" t="str">
        <f ca="1">VLOOKUP($AA77,Roles!$A:$B,2,FALSE)</f>
        <v>Trainee</v>
      </c>
      <c r="AC77" s="6" t="str">
        <f t="shared" ca="1" si="17"/>
        <v/>
      </c>
      <c r="AD77" s="7" t="str">
        <f ca="1" xml:space="preserve">
IF($AC77 &lt;&gt; "",
    VLOOKUP($AC77,Levels!$A:$B,2,FALSE),
    ""
)</f>
        <v/>
      </c>
      <c r="AE77" s="8">
        <f t="shared" ca="1" si="18"/>
        <v>37872</v>
      </c>
      <c r="AF77" s="6">
        <f ca="1">RANDBETWEEN(5,COUNTA('Recruitment source'!$A:$A) + 1)</f>
        <v>8</v>
      </c>
      <c r="AG77" s="6" t="str">
        <f ca="1">VLOOKUP($AF77,'Recruitment source'!$A:$B,2,FALSE)</f>
        <v>Net Empregos</v>
      </c>
      <c r="AH77" s="8"/>
      <c r="AI77" s="1">
        <f t="shared" ca="1" si="10"/>
        <v>1305</v>
      </c>
      <c r="AJ77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73, 1, 'Gabriela Leone Soares', 'F', 7, '16/07/1964', 7, 12, 10, NULL, 1305);</v>
      </c>
    </row>
    <row r="78" spans="1:36" ht="14.25" customHeight="1" x14ac:dyDescent="0.2">
      <c r="A78" s="7" cm="1">
        <f t="array" aca="1" ref="A78" ca="1">INDEX(Companies!$A:$A,RANDBETWEEN(5,COUNTA(Companies!$A:$A) + 1),1)</f>
        <v>5</v>
      </c>
      <c r="B78" s="7" t="str">
        <f ca="1">VLOOKUP($A78,Companies!$A:$B,2,FALSE)</f>
        <v>ACME Corporation</v>
      </c>
      <c r="C78" s="5">
        <f t="shared" si="11"/>
        <v>74</v>
      </c>
      <c r="D78" s="5" t="str" cm="1">
        <f t="array" ref="D78">SHA1HASH($C78)</f>
        <v>1f1362ea41d1bc65be321c0a378a20159f9a26d0</v>
      </c>
      <c r="E78" s="6">
        <v>1</v>
      </c>
      <c r="F78" s="7">
        <f ca="1">IF($C78 = 1 + N("Presidente"),
    127,
    IF($C78 = 2 + N("Vice-Presidente"),
        72,
        IF($C78 = 3 + N("Secretária bilíngue"),
            13,
            RANDBETWEEN(5,COUNT(Name!$A:$A) + 1)
        )
    )
)</f>
        <v>222</v>
      </c>
      <c r="G78" s="7" t="str">
        <f ca="1">VLOOKUP($F78,Name!$A:$B,2,FALSE)</f>
        <v>Lavignia</v>
      </c>
      <c r="H78" s="7">
        <f ca="1" xml:space="preserve">
IF($C78 = 1,
    0,
    RANDBETWEEN(5,COUNT('Last name'!$A:$A) + 1)
)</f>
        <v>171</v>
      </c>
      <c r="I78" s="7" t="str">
        <f ca="1" xml:space="preserve">
IF($C78 = 1 + N("Presidente"),
    "de Orléans e Bragança",
    VLOOKUP($H78,'Last name'!$A:$B,2,FALSE) &amp; " " &amp; VLOOKUP(RANDBETWEEN(5,COUNT('Last name'!$A:$A) + 1),'Last name'!$A:$B,2,FALSE)
)</f>
        <v>Sacramento Mello</v>
      </c>
      <c r="J78" s="7" t="str">
        <f t="shared" ca="1" si="12"/>
        <v>Lavignia Sacramento Mello</v>
      </c>
      <c r="K78" s="7" t="str" cm="1">
        <f t="array" aca="1" ref="K78" ca="1">SHA1HASH($J78)</f>
        <v>b735234884ade16f89d9e7c20aab2fabb0a9f3c9</v>
      </c>
      <c r="L78" s="7" cm="1">
        <f t="array" aca="1" ref="L78" ca="1">INDEX(States!$A:$A,N78,1)</f>
        <v>5</v>
      </c>
      <c r="M78" s="7" t="str">
        <f ca="1">VLOOKUP($L78,Countries!$A:$B,2,FALSE)</f>
        <v>Portugal</v>
      </c>
      <c r="N78" s="7" cm="1">
        <f t="array" aca="1" ref="N78" ca="1">INDEX(States!$C:$C,RANDBETWEEN(5,COUNTA(States!$A:$A) + 1),1)</f>
        <v>24</v>
      </c>
      <c r="O78" s="7" t="str">
        <f ca="1">VLOOKUP($N78,States!$C:$D,2,FALSE)</f>
        <v>Brangança</v>
      </c>
      <c r="P78" s="7" t="str">
        <f ca="1">VLOOKUP($F78,Name!$A:$C,3,FALSE)</f>
        <v>F</v>
      </c>
      <c r="Q78" s="7" t="str">
        <f ca="1">VLOOKUP($P78,Genders!$B:$C,2,FALSE)</f>
        <v>Female</v>
      </c>
      <c r="R78" s="7" cm="1">
        <f t="array" aca="1" ref="R78" ca="1">INDEX('Marital status'!$A:$A,RANDBETWEEN(5,COUNTA('Marital status'!$A:$A) + 1),1)</f>
        <v>7</v>
      </c>
      <c r="S78" s="7" t="str">
        <f ca="1">VLOOKUP($R78,'Marital status'!$A:$B,2,FALSE)</f>
        <v xml:space="preserve">Widowed </v>
      </c>
      <c r="T78" s="7">
        <f t="shared" ca="1" si="13"/>
        <v>5</v>
      </c>
      <c r="U78" s="7" t="str">
        <f ca="1">VLOOKUP($T78,Ethnicities!$A:$B,2,FALSE)</f>
        <v xml:space="preserve"> white</v>
      </c>
      <c r="V78" s="8">
        <f t="shared" ca="1" si="14"/>
        <v>25502</v>
      </c>
      <c r="W78" s="6">
        <f t="shared" ca="1" si="15"/>
        <v>7</v>
      </c>
      <c r="X78" s="8" t="str">
        <f ca="1">VLOOKUP($W78,'Background education'!$A:$B,2,FALSE)</f>
        <v>Undergraduate degree</v>
      </c>
      <c r="Y78" s="7">
        <f ca="1" xml:space="preserve">
  IF(OR($AA78 = 5, $AA78 = 6, $AA78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8" s="7" t="str">
        <f ca="1">VLOOKUP($Y78,Departments!$A:$B,2,FALSE)</f>
        <v xml:space="preserve"> Commercial</v>
      </c>
      <c r="AA78" s="6">
        <f t="shared" ca="1" si="16"/>
        <v>11</v>
      </c>
      <c r="AB78" s="7" t="str">
        <f ca="1">VLOOKUP($AA78,Roles!$A:$B,2,FALSE)</f>
        <v>Analyst</v>
      </c>
      <c r="AC78" s="6">
        <f t="shared" ca="1" si="17"/>
        <v>6</v>
      </c>
      <c r="AD78" s="7" t="str">
        <f ca="1" xml:space="preserve">
IF($AC78 &lt;&gt; "",
    VLOOKUP($AC78,Levels!$A:$B,2,FALSE),
    ""
)</f>
        <v>Pleno</v>
      </c>
      <c r="AE78" s="8">
        <f t="shared" ca="1" si="18"/>
        <v>36233</v>
      </c>
      <c r="AF78" s="6">
        <f ca="1">RANDBETWEEN(5,COUNTA('Recruitment source'!$A:$A) + 1)</f>
        <v>9</v>
      </c>
      <c r="AG78" s="6" t="str">
        <f ca="1">VLOOKUP($AF78,'Recruitment source'!$A:$B,2,FALSE)</f>
        <v>Empregos Online</v>
      </c>
      <c r="AH78" s="8"/>
      <c r="AI78" s="1">
        <f t="shared" ca="1" si="10"/>
        <v>2580</v>
      </c>
      <c r="AJ78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74, 1, 'Lavignia Sacramento Mello', 'F', 5, '26/10/1969', 7, 9, 11, 6, 2580);</v>
      </c>
    </row>
    <row r="79" spans="1:36" ht="14.25" customHeight="1" x14ac:dyDescent="0.2">
      <c r="A79" s="7" cm="1">
        <f t="array" aca="1" ref="A79" ca="1">INDEX(Companies!$A:$A,RANDBETWEEN(5,COUNTA(Companies!$A:$A) + 1),1)</f>
        <v>5</v>
      </c>
      <c r="B79" s="7" t="str">
        <f ca="1">VLOOKUP($A79,Companies!$A:$B,2,FALSE)</f>
        <v>ACME Corporation</v>
      </c>
      <c r="C79" s="5">
        <f t="shared" si="11"/>
        <v>75</v>
      </c>
      <c r="D79" s="5" t="str" cm="1">
        <f t="array" ref="D79">SHA1HASH($C79)</f>
        <v>450ddec8dd206c2e2ab1aeeaa90e85e51753b8b7</v>
      </c>
      <c r="E79" s="6">
        <v>1</v>
      </c>
      <c r="F79" s="7">
        <f ca="1">IF($C79 = 1 + N("Presidente"),
    127,
    IF($C79 = 2 + N("Vice-Presidente"),
        72,
        IF($C79 = 3 + N("Secretária bilíngue"),
            13,
            RANDBETWEEN(5,COUNT(Name!$A:$A) + 1)
        )
    )
)</f>
        <v>336</v>
      </c>
      <c r="G79" s="7" t="str">
        <f ca="1">VLOOKUP($F79,Name!$A:$B,2,FALSE)</f>
        <v>Samuel</v>
      </c>
      <c r="H79" s="7">
        <f ca="1" xml:space="preserve">
IF($C79 = 1,
    0,
    RANDBETWEEN(5,COUNT('Last name'!$A:$A) + 1)
)</f>
        <v>191</v>
      </c>
      <c r="I79" s="7" t="str">
        <f ca="1" xml:space="preserve">
IF($C79 = 1 + N("Presidente"),
    "de Orléans e Bragança",
    VLOOKUP($H79,'Last name'!$A:$B,2,FALSE) &amp; " " &amp; VLOOKUP(RANDBETWEEN(5,COUNT('Last name'!$A:$A) + 1),'Last name'!$A:$B,2,FALSE)
)</f>
        <v>Trindade Asvilla</v>
      </c>
      <c r="J79" s="7" t="str">
        <f t="shared" ca="1" si="12"/>
        <v>Samuel Trindade Asvilla</v>
      </c>
      <c r="K79" s="7" t="str" cm="1">
        <f t="array" aca="1" ref="K79" ca="1">SHA1HASH($J79)</f>
        <v>2a36c7210609fd6405da84481d93e8ac22cb5980</v>
      </c>
      <c r="L79" s="7" cm="1">
        <f t="array" aca="1" ref="L79" ca="1">INDEX(States!$A:$A,N79,1)</f>
        <v>5</v>
      </c>
      <c r="M79" s="7" t="str">
        <f ca="1">VLOOKUP($L79,Countries!$A:$B,2,FALSE)</f>
        <v>Portugal</v>
      </c>
      <c r="N79" s="7" cm="1">
        <f t="array" aca="1" ref="N79" ca="1">INDEX(States!$C:$C,RANDBETWEEN(5,COUNTA(States!$A:$A) + 1),1)</f>
        <v>19</v>
      </c>
      <c r="O79" s="7" t="str">
        <f ca="1">VLOOKUP($N79,States!$C:$D,2,FALSE)</f>
        <v>Beja</v>
      </c>
      <c r="P79" s="7" t="str">
        <f ca="1">VLOOKUP($F79,Name!$A:$C,3,FALSE)</f>
        <v>M</v>
      </c>
      <c r="Q79" s="7" t="str">
        <f ca="1">VLOOKUP($P79,Genders!$B:$C,2,FALSE)</f>
        <v>Male</v>
      </c>
      <c r="R79" s="7" cm="1">
        <f t="array" aca="1" ref="R79" ca="1">INDEX('Marital status'!$A:$A,RANDBETWEEN(5,COUNTA('Marital status'!$A:$A) + 1),1)</f>
        <v>7</v>
      </c>
      <c r="S79" s="7" t="str">
        <f ca="1">VLOOKUP($R79,'Marital status'!$A:$B,2,FALSE)</f>
        <v xml:space="preserve">Widowed </v>
      </c>
      <c r="T79" s="7">
        <f t="shared" ca="1" si="13"/>
        <v>5</v>
      </c>
      <c r="U79" s="7" t="str">
        <f ca="1">VLOOKUP($T79,Ethnicities!$A:$B,2,FALSE)</f>
        <v xml:space="preserve"> white</v>
      </c>
      <c r="V79" s="8">
        <f t="shared" ca="1" si="14"/>
        <v>28926</v>
      </c>
      <c r="W79" s="6">
        <f t="shared" ca="1" si="15"/>
        <v>7</v>
      </c>
      <c r="X79" s="8" t="str">
        <f ca="1">VLOOKUP($W79,'Background education'!$A:$B,2,FALSE)</f>
        <v>Undergraduate degree</v>
      </c>
      <c r="Y79" s="7">
        <f ca="1" xml:space="preserve">
  IF(OR($AA79 = 5, $AA79 = 6, $AA79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79" s="7" t="str">
        <f ca="1">VLOOKUP($Y79,Departments!$A:$B,2,FALSE)</f>
        <v>Operations</v>
      </c>
      <c r="AA79" s="6">
        <f t="shared" ca="1" si="16"/>
        <v>9</v>
      </c>
      <c r="AB79" s="7" t="str">
        <f ca="1">VLOOKUP($AA79,Roles!$A:$B,2,FALSE)</f>
        <v>Intern</v>
      </c>
      <c r="AC79" s="6" t="str">
        <f t="shared" ca="1" si="17"/>
        <v/>
      </c>
      <c r="AD79" s="7" t="str">
        <f ca="1" xml:space="preserve">
IF($AC79 &lt;&gt; "",
    VLOOKUP($AC79,Levels!$A:$B,2,FALSE),
    ""
)</f>
        <v/>
      </c>
      <c r="AE79" s="8">
        <f t="shared" ca="1" si="18"/>
        <v>38428</v>
      </c>
      <c r="AF79" s="6">
        <f ca="1">RANDBETWEEN(5,COUNTA('Recruitment source'!$A:$A) + 1)</f>
        <v>9</v>
      </c>
      <c r="AG79" s="6" t="str">
        <f ca="1">VLOOKUP($AF79,'Recruitment source'!$A:$B,2,FALSE)</f>
        <v>Empregos Online</v>
      </c>
      <c r="AH79" s="8"/>
      <c r="AI79" s="1">
        <f t="shared" ca="1" si="10"/>
        <v>1205</v>
      </c>
      <c r="AJ79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75, 1, 'Samuel Trindade Asvilla', 'M', 5, '12/03/1979', 7, 10, 9, NULL, 1205);</v>
      </c>
    </row>
    <row r="80" spans="1:36" ht="14.25" customHeight="1" x14ac:dyDescent="0.2">
      <c r="A80" s="7" cm="1">
        <f t="array" aca="1" ref="A80" ca="1">INDEX(Companies!$A:$A,RANDBETWEEN(5,COUNTA(Companies!$A:$A) + 1),1)</f>
        <v>5</v>
      </c>
      <c r="B80" s="7" t="str">
        <f ca="1">VLOOKUP($A80,Companies!$A:$B,2,FALSE)</f>
        <v>ACME Corporation</v>
      </c>
      <c r="C80" s="5">
        <f t="shared" si="11"/>
        <v>76</v>
      </c>
      <c r="D80" s="5" t="str" cm="1">
        <f t="array" ref="D80">SHA1HASH($C80)</f>
        <v>d54ad009d179ae346683cfc3603979bc99339ef7</v>
      </c>
      <c r="E80" s="6">
        <v>1</v>
      </c>
      <c r="F80" s="7">
        <f ca="1">IF($C80 = 1 + N("Presidente"),
    127,
    IF($C80 = 2 + N("Vice-Presidente"),
        72,
        IF($C80 = 3 + N("Secretária bilíngue"),
            13,
            RANDBETWEEN(5,COUNT(Name!$A:$A) + 1)
        )
    )
)</f>
        <v>144</v>
      </c>
      <c r="G80" s="7" t="str">
        <f ca="1">VLOOKUP($F80,Name!$A:$B,2,FALSE)</f>
        <v>Flávio</v>
      </c>
      <c r="H80" s="7">
        <f ca="1" xml:space="preserve">
IF($C80 = 1,
    0,
    RANDBETWEEN(5,COUNT('Last name'!$A:$A) + 1)
)</f>
        <v>173</v>
      </c>
      <c r="I80" s="7" t="str">
        <f ca="1" xml:space="preserve">
IF($C80 = 1 + N("Presidente"),
    "de Orléans e Bragança",
    VLOOKUP($H80,'Last name'!$A:$B,2,FALSE) &amp; " " &amp; VLOOKUP(RANDBETWEEN(5,COUNT('Last name'!$A:$A) + 1),'Last name'!$A:$B,2,FALSE)
)</f>
        <v>Santacruz Camacho</v>
      </c>
      <c r="J80" s="7" t="str">
        <f t="shared" ca="1" si="12"/>
        <v>Flávio Santacruz Camacho</v>
      </c>
      <c r="K80" s="7" t="str" cm="1">
        <f t="array" aca="1" ref="K80" ca="1">SHA1HASH($J80)</f>
        <v>c48be92d28397158c8bd9a570c045d27a3063d0d</v>
      </c>
      <c r="L80" s="7" cm="1">
        <f t="array" aca="1" ref="L80" ca="1">INDEX(States!$A:$A,N80,1)</f>
        <v>5</v>
      </c>
      <c r="M80" s="7" t="str">
        <f ca="1">VLOOKUP($L80,Countries!$A:$B,2,FALSE)</f>
        <v>Portugal</v>
      </c>
      <c r="N80" s="7" cm="1">
        <f t="array" aca="1" ref="N80" ca="1">INDEX(States!$C:$C,RANDBETWEEN(5,COUNTA(States!$A:$A) + 1),1)</f>
        <v>16</v>
      </c>
      <c r="O80" s="7" t="str">
        <f ca="1">VLOOKUP($N80,States!$C:$D,2,FALSE)</f>
        <v>Azores</v>
      </c>
      <c r="P80" s="7" t="str">
        <f ca="1">VLOOKUP($F80,Name!$A:$C,3,FALSE)</f>
        <v>M</v>
      </c>
      <c r="Q80" s="7" t="str">
        <f ca="1">VLOOKUP($P80,Genders!$B:$C,2,FALSE)</f>
        <v>Male</v>
      </c>
      <c r="R80" s="7" cm="1">
        <f t="array" aca="1" ref="R80" ca="1">INDEX('Marital status'!$A:$A,RANDBETWEEN(5,COUNTA('Marital status'!$A:$A) + 1),1)</f>
        <v>8</v>
      </c>
      <c r="S80" s="7" t="str">
        <f ca="1">VLOOKUP($R80,'Marital status'!$A:$B,2,FALSE)</f>
        <v xml:space="preserve"> Separated </v>
      </c>
      <c r="T80" s="7">
        <f t="shared" ca="1" si="13"/>
        <v>5</v>
      </c>
      <c r="U80" s="7" t="str">
        <f ca="1">VLOOKUP($T80,Ethnicities!$A:$B,2,FALSE)</f>
        <v xml:space="preserve"> white</v>
      </c>
      <c r="V80" s="8">
        <f t="shared" ca="1" si="14"/>
        <v>31919</v>
      </c>
      <c r="W80" s="6">
        <f t="shared" ca="1" si="15"/>
        <v>7</v>
      </c>
      <c r="X80" s="8" t="str">
        <f ca="1">VLOOKUP($W80,'Background education'!$A:$B,2,FALSE)</f>
        <v>Undergraduate degree</v>
      </c>
      <c r="Y80" s="7">
        <f ca="1" xml:space="preserve">
  IF(OR($AA80 = 5, $AA80 = 6, $AA80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0" s="7" t="str">
        <f ca="1">VLOOKUP($Y80,Departments!$A:$B,2,FALSE)</f>
        <v xml:space="preserve"> Commercial</v>
      </c>
      <c r="AA80" s="6">
        <f t="shared" ca="1" si="16"/>
        <v>11</v>
      </c>
      <c r="AB80" s="7" t="str">
        <f ca="1">VLOOKUP($AA80,Roles!$A:$B,2,FALSE)</f>
        <v>Analyst</v>
      </c>
      <c r="AC80" s="6">
        <f t="shared" ca="1" si="17"/>
        <v>7</v>
      </c>
      <c r="AD80" s="7" t="str">
        <f ca="1" xml:space="preserve">
IF($AC80 &lt;&gt; "",
    VLOOKUP($AC80,Levels!$A:$B,2,FALSE),
    ""
)</f>
        <v>Senior</v>
      </c>
      <c r="AE80" s="8">
        <f t="shared" ca="1" si="18"/>
        <v>41409</v>
      </c>
      <c r="AF80" s="6">
        <f ca="1">RANDBETWEEN(5,COUNTA('Recruitment source'!$A:$A) + 1)</f>
        <v>11</v>
      </c>
      <c r="AG80" s="6" t="str">
        <f ca="1">VLOOKUP($AF80,'Recruitment source'!$A:$B,2,FALSE)</f>
        <v>Next Station</v>
      </c>
      <c r="AH80" s="8"/>
      <c r="AI80" s="1">
        <f t="shared" ca="1" si="10"/>
        <v>2580</v>
      </c>
      <c r="AJ80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76, 1, 'Flávio Santacruz Camacho', 'M', 5, '22/05/1987', 7, 9, 11, 7, 2580);</v>
      </c>
    </row>
    <row r="81" spans="1:36" ht="14.25" customHeight="1" x14ac:dyDescent="0.2">
      <c r="A81" s="7" cm="1">
        <f t="array" aca="1" ref="A81" ca="1">INDEX(Companies!$A:$A,RANDBETWEEN(5,COUNTA(Companies!$A:$A) + 1),1)</f>
        <v>5</v>
      </c>
      <c r="B81" s="7" t="str">
        <f ca="1">VLOOKUP($A81,Companies!$A:$B,2,FALSE)</f>
        <v>ACME Corporation</v>
      </c>
      <c r="C81" s="5">
        <f t="shared" si="11"/>
        <v>77</v>
      </c>
      <c r="D81" s="5" t="str" cm="1">
        <f t="array" ref="D81">SHA1HASH($C81)</f>
        <v>d321d6f7ccf98b51540ec9d933f20898af3bd71e</v>
      </c>
      <c r="E81" s="6">
        <v>1</v>
      </c>
      <c r="F81" s="7">
        <f ca="1">IF($C81 = 1 + N("Presidente"),
    127,
    IF($C81 = 2 + N("Vice-Presidente"),
        72,
        IF($C81 = 3 + N("Secretária bilíngue"),
            13,
            RANDBETWEEN(5,COUNT(Name!$A:$A) + 1)
        )
    )
)</f>
        <v>276</v>
      </c>
      <c r="G81" s="7" t="str">
        <f ca="1">VLOOKUP($F81,Name!$A:$B,2,FALSE)</f>
        <v>Mariah</v>
      </c>
      <c r="H81" s="7">
        <f ca="1" xml:space="preserve">
IF($C81 = 1,
    0,
    RANDBETWEEN(5,COUNT('Last name'!$A:$A) + 1)
)</f>
        <v>116</v>
      </c>
      <c r="I81" s="7" t="str">
        <f ca="1" xml:space="preserve">
IF($C81 = 1 + N("Presidente"),
    "de Orléans e Bragança",
    VLOOKUP($H81,'Last name'!$A:$B,2,FALSE) &amp; " " &amp; VLOOKUP(RANDBETWEEN(5,COUNT('Last name'!$A:$A) + 1),'Last name'!$A:$B,2,FALSE)
)</f>
        <v>Malafaia Monteiro</v>
      </c>
      <c r="J81" s="7" t="str">
        <f t="shared" ca="1" si="12"/>
        <v>Mariah Malafaia Monteiro</v>
      </c>
      <c r="K81" s="7" t="str" cm="1">
        <f t="array" aca="1" ref="K81" ca="1">SHA1HASH($J81)</f>
        <v>49770c4d375fe06a8f58e1562be87d57f336c2b8</v>
      </c>
      <c r="L81" s="7" cm="1">
        <f t="array" aca="1" ref="L81" ca="1">INDEX(States!$A:$A,N81,1)</f>
        <v>5</v>
      </c>
      <c r="M81" s="7" t="str">
        <f ca="1">VLOOKUP($L81,Countries!$A:$B,2,FALSE)</f>
        <v>Portugal</v>
      </c>
      <c r="N81" s="7" cm="1">
        <f t="array" aca="1" ref="N81" ca="1">INDEX(States!$C:$C,RANDBETWEEN(5,COUNTA(States!$A:$A) + 1),1)</f>
        <v>7</v>
      </c>
      <c r="O81" s="7" t="str">
        <f ca="1">VLOOKUP($N81,States!$C:$D,2,FALSE)</f>
        <v xml:space="preserve"> Setúbal </v>
      </c>
      <c r="P81" s="7" t="str">
        <f ca="1">VLOOKUP($F81,Name!$A:$C,3,FALSE)</f>
        <v>F</v>
      </c>
      <c r="Q81" s="7" t="str">
        <f ca="1">VLOOKUP($P81,Genders!$B:$C,2,FALSE)</f>
        <v>Female</v>
      </c>
      <c r="R81" s="7" cm="1">
        <f t="array" aca="1" ref="R81" ca="1">INDEX('Marital status'!$A:$A,RANDBETWEEN(5,COUNTA('Marital status'!$A:$A) + 1),1)</f>
        <v>5</v>
      </c>
      <c r="S81" s="7" t="str">
        <f ca="1">VLOOKUP($R81,'Marital status'!$A:$B,2,FALSE)</f>
        <v>single</v>
      </c>
      <c r="T81" s="7">
        <f t="shared" ca="1" si="13"/>
        <v>5</v>
      </c>
      <c r="U81" s="7" t="str">
        <f ca="1">VLOOKUP($T81,Ethnicities!$A:$B,2,FALSE)</f>
        <v xml:space="preserve"> white</v>
      </c>
      <c r="V81" s="8">
        <f t="shared" ca="1" si="14"/>
        <v>25764</v>
      </c>
      <c r="W81" s="6">
        <f t="shared" ca="1" si="15"/>
        <v>7</v>
      </c>
      <c r="X81" s="8" t="str">
        <f ca="1">VLOOKUP($W81,'Background education'!$A:$B,2,FALSE)</f>
        <v>Undergraduate degree</v>
      </c>
      <c r="Y81" s="7">
        <f ca="1" xml:space="preserve">
  IF(OR($AA81 = 5, $AA81 = 6, $AA81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1" s="7" t="str">
        <f ca="1">VLOOKUP($Y81,Departments!$A:$B,2,FALSE)</f>
        <v>Operations</v>
      </c>
      <c r="AA81" s="6">
        <f t="shared" ca="1" si="16"/>
        <v>10</v>
      </c>
      <c r="AB81" s="7" t="str">
        <f ca="1">VLOOKUP($AA81,Roles!$A:$B,2,FALSE)</f>
        <v>Trainee</v>
      </c>
      <c r="AC81" s="6" t="str">
        <f t="shared" ca="1" si="17"/>
        <v/>
      </c>
      <c r="AD81" s="7" t="str">
        <f ca="1" xml:space="preserve">
IF($AC81 &lt;&gt; "",
    VLOOKUP($AC81,Levels!$A:$B,2,FALSE),
    ""
)</f>
        <v/>
      </c>
      <c r="AE81" s="8">
        <f t="shared" ca="1" si="18"/>
        <v>44815</v>
      </c>
      <c r="AF81" s="6">
        <f ca="1">RANDBETWEEN(5,COUNTA('Recruitment source'!$A:$A) + 1)</f>
        <v>6</v>
      </c>
      <c r="AG81" s="6" t="str">
        <f ca="1">VLOOKUP($AF81,'Recruitment source'!$A:$B,2,FALSE)</f>
        <v>Learn4Good</v>
      </c>
      <c r="AH81" s="8"/>
      <c r="AI81" s="1">
        <f t="shared" ca="1" si="10"/>
        <v>1305</v>
      </c>
      <c r="AJ8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77, 1, 'Mariah Malafaia Monteiro', 'F', 5, '15/07/1970', 7, 10, 10, NULL, 1305);</v>
      </c>
    </row>
    <row r="82" spans="1:36" ht="14.25" customHeight="1" x14ac:dyDescent="0.2">
      <c r="A82" s="7" cm="1">
        <f t="array" aca="1" ref="A82" ca="1">INDEX(Companies!$A:$A,RANDBETWEEN(5,COUNTA(Companies!$A:$A) + 1),1)</f>
        <v>5</v>
      </c>
      <c r="B82" s="7" t="str">
        <f ca="1">VLOOKUP($A82,Companies!$A:$B,2,FALSE)</f>
        <v>ACME Corporation</v>
      </c>
      <c r="C82" s="5">
        <f t="shared" si="11"/>
        <v>78</v>
      </c>
      <c r="D82" s="5" t="str" cm="1">
        <f t="array" ref="D82">SHA1HASH($C82)</f>
        <v>eb4ac3033e8ab3591e0fcefa8c26ce3fd36d5a0f</v>
      </c>
      <c r="E82" s="6">
        <v>1</v>
      </c>
      <c r="F82" s="7">
        <f ca="1">IF($C82 = 1 + N("Presidente"),
    127,
    IF($C82 = 2 + N("Vice-Presidente"),
        72,
        IF($C82 = 3 + N("Secretária bilíngue"),
            13,
            RANDBETWEEN(5,COUNT(Name!$A:$A) + 1)
        )
    )
)</f>
        <v>87</v>
      </c>
      <c r="G82" s="7" t="str">
        <f ca="1">VLOOKUP($F82,Name!$A:$B,2,FALSE)</f>
        <v>Caroline</v>
      </c>
      <c r="H82" s="7">
        <f ca="1" xml:space="preserve">
IF($C82 = 1,
    0,
    RANDBETWEEN(5,COUNT('Last name'!$A:$A) + 1)
)</f>
        <v>48</v>
      </c>
      <c r="I82" s="7" t="str">
        <f ca="1" xml:space="preserve">
IF($C82 = 1 + N("Presidente"),
    "de Orléans e Bragança",
    VLOOKUP($H82,'Last name'!$A:$B,2,FALSE) &amp; " " &amp; VLOOKUP(RANDBETWEEN(5,COUNT('Last name'!$A:$A) + 1),'Last name'!$A:$B,2,FALSE)
)</f>
        <v>Brasil Aguiar</v>
      </c>
      <c r="J82" s="7" t="str">
        <f t="shared" ca="1" si="12"/>
        <v>Caroline Brasil Aguiar</v>
      </c>
      <c r="K82" s="7" t="str" cm="1">
        <f t="array" aca="1" ref="K82" ca="1">SHA1HASH($J82)</f>
        <v>b2ef34200ef4199fd644a30dc7ebfa3bfdcd709a</v>
      </c>
      <c r="L82" s="7" cm="1">
        <f t="array" aca="1" ref="L82" ca="1">INDEX(States!$A:$A,N82,1)</f>
        <v>5</v>
      </c>
      <c r="M82" s="7" t="str">
        <f ca="1">VLOOKUP($L82,Countries!$A:$B,2,FALSE)</f>
        <v>Portugal</v>
      </c>
      <c r="N82" s="7" cm="1">
        <f t="array" aca="1" ref="N82" ca="1">INDEX(States!$C:$C,RANDBETWEEN(5,COUNTA(States!$A:$A) + 1),1)</f>
        <v>24</v>
      </c>
      <c r="O82" s="7" t="str">
        <f ca="1">VLOOKUP($N82,States!$C:$D,2,FALSE)</f>
        <v>Brangança</v>
      </c>
      <c r="P82" s="7" t="str">
        <f ca="1">VLOOKUP($F82,Name!$A:$C,3,FALSE)</f>
        <v>F</v>
      </c>
      <c r="Q82" s="7" t="str">
        <f ca="1">VLOOKUP($P82,Genders!$B:$C,2,FALSE)</f>
        <v>Female</v>
      </c>
      <c r="R82" s="7" cm="1">
        <f t="array" aca="1" ref="R82" ca="1">INDEX('Marital status'!$A:$A,RANDBETWEEN(5,COUNTA('Marital status'!$A:$A) + 1),1)</f>
        <v>5</v>
      </c>
      <c r="S82" s="7" t="str">
        <f ca="1">VLOOKUP($R82,'Marital status'!$A:$B,2,FALSE)</f>
        <v>single</v>
      </c>
      <c r="T82" s="7">
        <f t="shared" ca="1" si="13"/>
        <v>5</v>
      </c>
      <c r="U82" s="7" t="str">
        <f ca="1">VLOOKUP($T82,Ethnicities!$A:$B,2,FALSE)</f>
        <v xml:space="preserve"> white</v>
      </c>
      <c r="V82" s="8">
        <f t="shared" ca="1" si="14"/>
        <v>22447</v>
      </c>
      <c r="W82" s="6">
        <f t="shared" ca="1" si="15"/>
        <v>7</v>
      </c>
      <c r="X82" s="8" t="str">
        <f ca="1">VLOOKUP($W82,'Background education'!$A:$B,2,FALSE)</f>
        <v>Undergraduate degree</v>
      </c>
      <c r="Y82" s="7">
        <f ca="1" xml:space="preserve">
  IF(OR($AA82 = 5, $AA82 = 6, $AA82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2" s="7" t="str">
        <f ca="1">VLOOKUP($Y82,Departments!$A:$B,2,FALSE)</f>
        <v>Operations</v>
      </c>
      <c r="AA82" s="6">
        <f t="shared" ca="1" si="16"/>
        <v>11</v>
      </c>
      <c r="AB82" s="7" t="str">
        <f ca="1">VLOOKUP($AA82,Roles!$A:$B,2,FALSE)</f>
        <v>Analyst</v>
      </c>
      <c r="AC82" s="6">
        <f t="shared" ca="1" si="17"/>
        <v>5</v>
      </c>
      <c r="AD82" s="7" t="str">
        <f ca="1" xml:space="preserve">
IF($AC82 &lt;&gt; "",
    VLOOKUP($AC82,Levels!$A:$B,2,FALSE),
    ""
)</f>
        <v>Junior</v>
      </c>
      <c r="AE82" s="8">
        <f t="shared" ca="1" si="18"/>
        <v>37229</v>
      </c>
      <c r="AF82" s="6">
        <f ca="1">RANDBETWEEN(5,COUNTA('Recruitment source'!$A:$A) + 1)</f>
        <v>9</v>
      </c>
      <c r="AG82" s="6" t="str">
        <f ca="1">VLOOKUP($AF82,'Recruitment source'!$A:$B,2,FALSE)</f>
        <v>Empregos Online</v>
      </c>
      <c r="AH82" s="8"/>
      <c r="AI82" s="1">
        <f t="shared" ca="1" si="10"/>
        <v>2500</v>
      </c>
      <c r="AJ8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78, 1, 'Caroline Brasil Aguiar', 'F', 5, '15/06/1961', 7, 10, 11, 5, 2500);</v>
      </c>
    </row>
    <row r="83" spans="1:36" ht="14.25" customHeight="1" x14ac:dyDescent="0.2">
      <c r="A83" s="7" cm="1">
        <f t="array" aca="1" ref="A83" ca="1">INDEX(Companies!$A:$A,RANDBETWEEN(5,COUNTA(Companies!$A:$A) + 1),1)</f>
        <v>5</v>
      </c>
      <c r="B83" s="7" t="str">
        <f ca="1">VLOOKUP($A83,Companies!$A:$B,2,FALSE)</f>
        <v>ACME Corporation</v>
      </c>
      <c r="C83" s="5">
        <f t="shared" si="11"/>
        <v>79</v>
      </c>
      <c r="D83" s="5" t="str" cm="1">
        <f t="array" ref="D83">SHA1HASH($C83)</f>
        <v>b74f5ee9461495ba5ca4c72a7108a23904c27a05</v>
      </c>
      <c r="E83" s="6">
        <v>1</v>
      </c>
      <c r="F83" s="7">
        <f ca="1">IF($C83 = 1 + N("Presidente"),
    127,
    IF($C83 = 2 + N("Vice-Presidente"),
        72,
        IF($C83 = 3 + N("Secretária bilíngue"),
            13,
            RANDBETWEEN(5,COUNT(Name!$A:$A) + 1)
        )
    )
)</f>
        <v>79</v>
      </c>
      <c r="G83" s="7" t="str">
        <f ca="1">VLOOKUP($F83,Name!$A:$B,2,FALSE)</f>
        <v>Byanca</v>
      </c>
      <c r="H83" s="7">
        <f ca="1" xml:space="preserve">
IF($C83 = 1,
    0,
    RANDBETWEEN(5,COUNT('Last name'!$A:$A) + 1)
)</f>
        <v>37</v>
      </c>
      <c r="I83" s="7" t="str">
        <f ca="1" xml:space="preserve">
IF($C83 = 1 + N("Presidente"),
    "de Orléans e Bragança",
    VLOOKUP($H83,'Last name'!$A:$B,2,FALSE) &amp; " " &amp; VLOOKUP(RANDBETWEEN(5,COUNT('Last name'!$A:$A) + 1),'Last name'!$A:$B,2,FALSE)
)</f>
        <v>Battaglia Monti</v>
      </c>
      <c r="J83" s="7" t="str">
        <f t="shared" ca="1" si="12"/>
        <v>Byanca Battaglia Monti</v>
      </c>
      <c r="K83" s="7" t="str" cm="1">
        <f t="array" aca="1" ref="K83" ca="1">SHA1HASH($J83)</f>
        <v>d04b4633b660af0ac4224fa94e70a1f27c710f4e</v>
      </c>
      <c r="L83" s="7" cm="1">
        <f t="array" aca="1" ref="L83" ca="1">INDEX(States!$A:$A,N83,1)</f>
        <v>5</v>
      </c>
      <c r="M83" s="7" t="str">
        <f ca="1">VLOOKUP($L83,Countries!$A:$B,2,FALSE)</f>
        <v>Portugal</v>
      </c>
      <c r="N83" s="7" cm="1">
        <f t="array" aca="1" ref="N83" ca="1">INDEX(States!$C:$C,RANDBETWEEN(5,COUNTA(States!$A:$A) + 1),1)</f>
        <v>11</v>
      </c>
      <c r="O83" s="7" t="str">
        <f ca="1">VLOOKUP($N83,States!$C:$D,2,FALSE)</f>
        <v>Santarém</v>
      </c>
      <c r="P83" s="7" t="str">
        <f ca="1">VLOOKUP($F83,Name!$A:$C,3,FALSE)</f>
        <v>F</v>
      </c>
      <c r="Q83" s="7" t="str">
        <f ca="1">VLOOKUP($P83,Genders!$B:$C,2,FALSE)</f>
        <v>Female</v>
      </c>
      <c r="R83" s="7" cm="1">
        <f t="array" aca="1" ref="R83" ca="1">INDEX('Marital status'!$A:$A,RANDBETWEEN(5,COUNTA('Marital status'!$A:$A) + 1),1)</f>
        <v>7</v>
      </c>
      <c r="S83" s="7" t="str">
        <f ca="1">VLOOKUP($R83,'Marital status'!$A:$B,2,FALSE)</f>
        <v xml:space="preserve">Widowed </v>
      </c>
      <c r="T83" s="7">
        <f t="shared" ca="1" si="13"/>
        <v>5</v>
      </c>
      <c r="U83" s="7" t="str">
        <f ca="1">VLOOKUP($T83,Ethnicities!$A:$B,2,FALSE)</f>
        <v xml:space="preserve"> white</v>
      </c>
      <c r="V83" s="8">
        <f t="shared" ca="1" si="14"/>
        <v>31597</v>
      </c>
      <c r="W83" s="6">
        <f t="shared" ca="1" si="15"/>
        <v>7</v>
      </c>
      <c r="X83" s="8" t="str">
        <f ca="1">VLOOKUP($W83,'Background education'!$A:$B,2,FALSE)</f>
        <v>Undergraduate degree</v>
      </c>
      <c r="Y83" s="7">
        <f ca="1" xml:space="preserve">
  IF(OR($AA83 = 5, $AA83 = 6, $AA83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3" s="7" t="str">
        <f ca="1">VLOOKUP($Y83,Departments!$A:$B,2,FALSE)</f>
        <v>Administration</v>
      </c>
      <c r="AA83" s="6">
        <f t="shared" ca="1" si="16"/>
        <v>10</v>
      </c>
      <c r="AB83" s="7" t="str">
        <f ca="1">VLOOKUP($AA83,Roles!$A:$B,2,FALSE)</f>
        <v>Trainee</v>
      </c>
      <c r="AC83" s="6" t="str">
        <f t="shared" ca="1" si="17"/>
        <v/>
      </c>
      <c r="AD83" s="7" t="str">
        <f ca="1" xml:space="preserve">
IF($AC83 &lt;&gt; "",
    VLOOKUP($AC83,Levels!$A:$B,2,FALSE),
    ""
)</f>
        <v/>
      </c>
      <c r="AE83" s="8">
        <f t="shared" ca="1" si="18"/>
        <v>40695</v>
      </c>
      <c r="AF83" s="6">
        <f ca="1">RANDBETWEEN(5,COUNTA('Recruitment source'!$A:$A) + 1)</f>
        <v>6</v>
      </c>
      <c r="AG83" s="6" t="str">
        <f ca="1">VLOOKUP($AF83,'Recruitment source'!$A:$B,2,FALSE)</f>
        <v>Learn4Good</v>
      </c>
      <c r="AH83" s="8"/>
      <c r="AI83" s="1">
        <f t="shared" ca="1" si="10"/>
        <v>1305</v>
      </c>
      <c r="AJ8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79, 1, 'Byanca Battaglia Monti', 'F', 5, '04/07/1986', 7, 6, 10, NULL, 1305);</v>
      </c>
    </row>
    <row r="84" spans="1:36" ht="14.25" customHeight="1" x14ac:dyDescent="0.2">
      <c r="A84" s="7" cm="1">
        <f t="array" aca="1" ref="A84" ca="1">INDEX(Companies!$A:$A,RANDBETWEEN(5,COUNTA(Companies!$A:$A) + 1),1)</f>
        <v>5</v>
      </c>
      <c r="B84" s="7" t="str">
        <f ca="1">VLOOKUP($A84,Companies!$A:$B,2,FALSE)</f>
        <v>ACME Corporation</v>
      </c>
      <c r="C84" s="5">
        <f t="shared" si="11"/>
        <v>80</v>
      </c>
      <c r="D84" s="5" t="str" cm="1">
        <f t="array" ref="D84">SHA1HASH($C84)</f>
        <v>b888b29826bb53dc531437e723738383d8339b56</v>
      </c>
      <c r="E84" s="6">
        <v>1</v>
      </c>
      <c r="F84" s="7">
        <f ca="1">IF($C84 = 1 + N("Presidente"),
    127,
    IF($C84 = 2 + N("Vice-Presidente"),
        72,
        IF($C84 = 3 + N("Secretária bilíngue"),
            13,
            RANDBETWEEN(5,COUNT(Name!$A:$A) + 1)
        )
    )
)</f>
        <v>26</v>
      </c>
      <c r="G84" s="7" t="str">
        <f ca="1">VLOOKUP($F84,Name!$A:$B,2,FALSE)</f>
        <v>Ana Beatriz</v>
      </c>
      <c r="H84" s="7">
        <f ca="1" xml:space="preserve">
IF($C84 = 1,
    0,
    RANDBETWEEN(5,COUNT('Last name'!$A:$A) + 1)
)</f>
        <v>6</v>
      </c>
      <c r="I84" s="7" t="str">
        <f ca="1" xml:space="preserve">
IF($C84 = 1 + N("Presidente"),
    "de Orléans e Bragança",
    VLOOKUP($H84,'Last name'!$A:$B,2,FALSE) &amp; " " &amp; VLOOKUP(RANDBETWEEN(5,COUNT('Last name'!$A:$A) + 1),'Last name'!$A:$B,2,FALSE)
)</f>
        <v>Aguiar Morais</v>
      </c>
      <c r="J84" s="7" t="str">
        <f t="shared" ca="1" si="12"/>
        <v>Ana Beatriz Aguiar Morais</v>
      </c>
      <c r="K84" s="7" t="str" cm="1">
        <f t="array" aca="1" ref="K84" ca="1">SHA1HASH($J84)</f>
        <v>ecd46bd7754705123b2b0e4b2fb80b8fe872799f</v>
      </c>
      <c r="L84" s="7" cm="1">
        <f t="array" aca="1" ref="L84" ca="1">INDEX(States!$A:$A,N84,1)</f>
        <v>5</v>
      </c>
      <c r="M84" s="7" t="str">
        <f ca="1">VLOOKUP($L84,Countries!$A:$B,2,FALSE)</f>
        <v>Portugal</v>
      </c>
      <c r="N84" s="7" cm="1">
        <f t="array" aca="1" ref="N84" ca="1">INDEX(States!$C:$C,RANDBETWEEN(5,COUNTA(States!$A:$A) + 1),1)</f>
        <v>22</v>
      </c>
      <c r="O84" s="7" t="str">
        <f ca="1">VLOOKUP($N84,States!$C:$D,2,FALSE)</f>
        <v>Vila Real</v>
      </c>
      <c r="P84" s="7" t="str">
        <f ca="1">VLOOKUP($F84,Name!$A:$C,3,FALSE)</f>
        <v>F</v>
      </c>
      <c r="Q84" s="7" t="str">
        <f ca="1">VLOOKUP($P84,Genders!$B:$C,2,FALSE)</f>
        <v>Female</v>
      </c>
      <c r="R84" s="7" cm="1">
        <f t="array" aca="1" ref="R84" ca="1">INDEX('Marital status'!$A:$A,RANDBETWEEN(5,COUNTA('Marital status'!$A:$A) + 1),1)</f>
        <v>9</v>
      </c>
      <c r="S84" s="7" t="str">
        <f ca="1">VLOOKUP($R84,'Marital status'!$A:$B,2,FALSE)</f>
        <v>DIVORCED</v>
      </c>
      <c r="T84" s="7">
        <f t="shared" ca="1" si="13"/>
        <v>6</v>
      </c>
      <c r="U84" s="7" t="str">
        <f ca="1">VLOOKUP($T84,Ethnicities!$A:$B,2,FALSE)</f>
        <v>Black or African American</v>
      </c>
      <c r="V84" s="8">
        <f t="shared" ca="1" si="14"/>
        <v>24030</v>
      </c>
      <c r="W84" s="6">
        <f t="shared" ca="1" si="15"/>
        <v>7</v>
      </c>
      <c r="X84" s="8" t="str">
        <f ca="1">VLOOKUP($W84,'Background education'!$A:$B,2,FALSE)</f>
        <v>Undergraduate degree</v>
      </c>
      <c r="Y84" s="7">
        <f ca="1" xml:space="preserve">
  IF(OR($AA84 = 5, $AA84 = 6, $AA84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4" s="7" t="str">
        <f ca="1">VLOOKUP($Y84,Departments!$A:$B,2,FALSE)</f>
        <v>Finance</v>
      </c>
      <c r="AA84" s="6">
        <f t="shared" ca="1" si="16"/>
        <v>11</v>
      </c>
      <c r="AB84" s="7" t="str">
        <f ca="1">VLOOKUP($AA84,Roles!$A:$B,2,FALSE)</f>
        <v>Analyst</v>
      </c>
      <c r="AC84" s="6">
        <f t="shared" ca="1" si="17"/>
        <v>7</v>
      </c>
      <c r="AD84" s="7" t="str">
        <f ca="1" xml:space="preserve">
IF($AC84 &lt;&gt; "",
    VLOOKUP($AC84,Levels!$A:$B,2,FALSE),
    ""
)</f>
        <v>Senior</v>
      </c>
      <c r="AE84" s="8">
        <f t="shared" ca="1" si="18"/>
        <v>43259</v>
      </c>
      <c r="AF84" s="6">
        <f ca="1">RANDBETWEEN(5,COUNTA('Recruitment source'!$A:$A) + 1)</f>
        <v>5</v>
      </c>
      <c r="AG84" s="6" t="str">
        <f ca="1">VLOOKUP($AF84,'Recruitment source'!$A:$B,2,FALSE)</f>
        <v>Indeed</v>
      </c>
      <c r="AH84" s="8"/>
      <c r="AI84" s="1">
        <f t="shared" ca="1" si="10"/>
        <v>2500</v>
      </c>
      <c r="AJ84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80, 1, 'Ana Beatriz Aguiar Morais', 'F', 6, '15/10/1965', 7, 7, 11, 7, 2500);</v>
      </c>
    </row>
    <row r="85" spans="1:36" ht="14.25" customHeight="1" x14ac:dyDescent="0.2">
      <c r="A85" s="7" cm="1">
        <f t="array" aca="1" ref="A85" ca="1">INDEX(Companies!$A:$A,RANDBETWEEN(5,COUNTA(Companies!$A:$A) + 1),1)</f>
        <v>5</v>
      </c>
      <c r="B85" s="7" t="str">
        <f ca="1">VLOOKUP($A85,Companies!$A:$B,2,FALSE)</f>
        <v>ACME Corporation</v>
      </c>
      <c r="C85" s="5">
        <f t="shared" si="11"/>
        <v>81</v>
      </c>
      <c r="D85" s="5" t="str" cm="1">
        <f t="array" ref="D85">SHA1HASH($C85)</f>
        <v>1d513c0bcbe33b2e7440e5e14d0b22ef95c9d673</v>
      </c>
      <c r="E85" s="6">
        <v>1</v>
      </c>
      <c r="F85" s="7">
        <f ca="1">IF($C85 = 1 + N("Presidente"),
    127,
    IF($C85 = 2 + N("Vice-Presidente"),
        72,
        IF($C85 = 3 + N("Secretária bilíngue"),
            13,
            RANDBETWEEN(5,COUNT(Name!$A:$A) + 1)
        )
    )
)</f>
        <v>57</v>
      </c>
      <c r="G85" s="7" t="str">
        <f ca="1">VLOOKUP($F85,Name!$A:$B,2,FALSE)</f>
        <v>Arthur Henrique</v>
      </c>
      <c r="H85" s="7">
        <f ca="1" xml:space="preserve">
IF($C85 = 1,
    0,
    RANDBETWEEN(5,COUNT('Last name'!$A:$A) + 1)
)</f>
        <v>59</v>
      </c>
      <c r="I85" s="7" t="str">
        <f ca="1" xml:space="preserve">
IF($C85 = 1 + N("Presidente"),
    "de Orléans e Bragança",
    VLOOKUP($H85,'Last name'!$A:$B,2,FALSE) &amp; " " &amp; VLOOKUP(RANDBETWEEN(5,COUNT('Last name'!$A:$A) + 1),'Last name'!$A:$B,2,FALSE)
)</f>
        <v>Cardozo Faria</v>
      </c>
      <c r="J85" s="7" t="str">
        <f t="shared" ca="1" si="12"/>
        <v>Arthur Henrique Cardozo Faria</v>
      </c>
      <c r="K85" s="7" t="str" cm="1">
        <f t="array" aca="1" ref="K85" ca="1">SHA1HASH($J85)</f>
        <v>160bc9673547437038a802a49c7ad9ea440b04d4</v>
      </c>
      <c r="L85" s="7" cm="1">
        <f t="array" aca="1" ref="L85" ca="1">INDEX(States!$A:$A,N85,1)</f>
        <v>5</v>
      </c>
      <c r="M85" s="7" t="str">
        <f ca="1">VLOOKUP($L85,Countries!$A:$B,2,FALSE)</f>
        <v>Portugal</v>
      </c>
      <c r="N85" s="7" cm="1">
        <f t="array" aca="1" ref="N85" ca="1">INDEX(States!$C:$C,RANDBETWEEN(5,COUNTA(States!$A:$A) + 1),1)</f>
        <v>7</v>
      </c>
      <c r="O85" s="7" t="str">
        <f ca="1">VLOOKUP($N85,States!$C:$D,2,FALSE)</f>
        <v xml:space="preserve"> Setúbal </v>
      </c>
      <c r="P85" s="7" t="str">
        <f ca="1">VLOOKUP($F85,Name!$A:$C,3,FALSE)</f>
        <v>M</v>
      </c>
      <c r="Q85" s="7" t="str">
        <f ca="1">VLOOKUP($P85,Genders!$B:$C,2,FALSE)</f>
        <v>Male</v>
      </c>
      <c r="R85" s="7" cm="1">
        <f t="array" aca="1" ref="R85" ca="1">INDEX('Marital status'!$A:$A,RANDBETWEEN(5,COUNTA('Marital status'!$A:$A) + 1),1)</f>
        <v>8</v>
      </c>
      <c r="S85" s="7" t="str">
        <f ca="1">VLOOKUP($R85,'Marital status'!$A:$B,2,FALSE)</f>
        <v xml:space="preserve"> Separated </v>
      </c>
      <c r="T85" s="7">
        <f t="shared" ca="1" si="13"/>
        <v>5</v>
      </c>
      <c r="U85" s="7" t="str">
        <f ca="1">VLOOKUP($T85,Ethnicities!$A:$B,2,FALSE)</f>
        <v xml:space="preserve"> white</v>
      </c>
      <c r="V85" s="8">
        <f t="shared" ca="1" si="14"/>
        <v>22049</v>
      </c>
      <c r="W85" s="6">
        <f t="shared" ca="1" si="15"/>
        <v>7</v>
      </c>
      <c r="X85" s="8" t="str">
        <f ca="1">VLOOKUP($W85,'Background education'!$A:$B,2,FALSE)</f>
        <v>Undergraduate degree</v>
      </c>
      <c r="Y85" s="7">
        <f ca="1" xml:space="preserve">
  IF(OR($AA85 = 5, $AA85 = 6, $AA85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5" s="7" t="str">
        <f ca="1">VLOOKUP($Y85,Departments!$A:$B,2,FALSE)</f>
        <v xml:space="preserve"> Commercial</v>
      </c>
      <c r="AA85" s="6">
        <f t="shared" ca="1" si="16"/>
        <v>10</v>
      </c>
      <c r="AB85" s="7" t="str">
        <f ca="1">VLOOKUP($AA85,Roles!$A:$B,2,FALSE)</f>
        <v>Trainee</v>
      </c>
      <c r="AC85" s="6" t="str">
        <f t="shared" ca="1" si="17"/>
        <v/>
      </c>
      <c r="AD85" s="7" t="str">
        <f ca="1" xml:space="preserve">
IF($AC85 &lt;&gt; "",
    VLOOKUP($AC85,Levels!$A:$B,2,FALSE),
    ""
)</f>
        <v/>
      </c>
      <c r="AE85" s="8">
        <f t="shared" ca="1" si="18"/>
        <v>36510</v>
      </c>
      <c r="AF85" s="6">
        <f ca="1">RANDBETWEEN(5,COUNTA('Recruitment source'!$A:$A) + 1)</f>
        <v>11</v>
      </c>
      <c r="AG85" s="6" t="str">
        <f ca="1">VLOOKUP($AF85,'Recruitment source'!$A:$B,2,FALSE)</f>
        <v>Next Station</v>
      </c>
      <c r="AH85" s="8"/>
      <c r="AI85" s="1">
        <f t="shared" ca="1" si="10"/>
        <v>1385</v>
      </c>
      <c r="AJ85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81, 1, 'Arthur Henrique Cardozo Faria', 'M', 5, '13/05/1960', 7, 9, 10, NULL, 1385);</v>
      </c>
    </row>
    <row r="86" spans="1:36" ht="14.25" customHeight="1" x14ac:dyDescent="0.2">
      <c r="A86" s="7" cm="1">
        <f t="array" aca="1" ref="A86" ca="1">INDEX(Companies!$A:$A,RANDBETWEEN(5,COUNTA(Companies!$A:$A) + 1),1)</f>
        <v>5</v>
      </c>
      <c r="B86" s="7" t="str">
        <f ca="1">VLOOKUP($A86,Companies!$A:$B,2,FALSE)</f>
        <v>ACME Corporation</v>
      </c>
      <c r="C86" s="5">
        <f t="shared" si="11"/>
        <v>82</v>
      </c>
      <c r="D86" s="5" t="str" cm="1">
        <f t="array" ref="D86">SHA1HASH($C86)</f>
        <v>76546f9a641ede2beab506b96df1688d889e629a</v>
      </c>
      <c r="E86" s="6">
        <v>1</v>
      </c>
      <c r="F86" s="7">
        <f ca="1">IF($C86 = 1 + N("Presidente"),
    127,
    IF($C86 = 2 + N("Vice-Presidente"),
        72,
        IF($C86 = 3 + N("Secretária bilíngue"),
            13,
            RANDBETWEEN(5,COUNT(Name!$A:$A) + 1)
        )
    )
)</f>
        <v>327</v>
      </c>
      <c r="G86" s="7" t="str">
        <f ca="1">VLOOKUP($F86,Name!$A:$B,2,FALSE)</f>
        <v>Raquel</v>
      </c>
      <c r="H86" s="7">
        <f ca="1" xml:space="preserve">
IF($C86 = 1,
    0,
    RANDBETWEEN(5,COUNT('Last name'!$A:$A) + 1)
)</f>
        <v>43</v>
      </c>
      <c r="I86" s="7" t="str">
        <f ca="1" xml:space="preserve">
IF($C86 = 1 + N("Presidente"),
    "de Orléans e Bragança",
    VLOOKUP($H86,'Last name'!$A:$B,2,FALSE) &amp; " " &amp; VLOOKUP(RANDBETWEEN(5,COUNT('Last name'!$A:$A) + 1),'Last name'!$A:$B,2,FALSE)
)</f>
        <v>Borges Medeiros</v>
      </c>
      <c r="J86" s="7" t="str">
        <f t="shared" ca="1" si="12"/>
        <v>Raquel Borges Medeiros</v>
      </c>
      <c r="K86" s="7" t="str" cm="1">
        <f t="array" aca="1" ref="K86" ca="1">SHA1HASH($J86)</f>
        <v>b95a2282329ebf4cd90d0ad28f54c9b0ba183100</v>
      </c>
      <c r="L86" s="7" cm="1">
        <f t="array" aca="1" ref="L86" ca="1">INDEX(States!$A:$A,N86,1)</f>
        <v>5</v>
      </c>
      <c r="M86" s="7" t="str">
        <f ca="1">VLOOKUP($L86,Countries!$A:$B,2,FALSE)</f>
        <v>Portugal</v>
      </c>
      <c r="N86" s="7" cm="1">
        <f t="array" aca="1" ref="N86" ca="1">INDEX(States!$C:$C,RANDBETWEEN(5,COUNTA(States!$A:$A) + 1),1)</f>
        <v>9</v>
      </c>
      <c r="O86" s="7" t="str">
        <f ca="1">VLOOKUP($N86,States!$C:$D,2,FALSE)</f>
        <v>braga</v>
      </c>
      <c r="P86" s="7" t="str">
        <f ca="1">VLOOKUP($F86,Name!$A:$C,3,FALSE)</f>
        <v>F</v>
      </c>
      <c r="Q86" s="7" t="str">
        <f ca="1">VLOOKUP($P86,Genders!$B:$C,2,FALSE)</f>
        <v>Female</v>
      </c>
      <c r="R86" s="7" cm="1">
        <f t="array" aca="1" ref="R86" ca="1">INDEX('Marital status'!$A:$A,RANDBETWEEN(5,COUNTA('Marital status'!$A:$A) + 1),1)</f>
        <v>7</v>
      </c>
      <c r="S86" s="7" t="str">
        <f ca="1">VLOOKUP($R86,'Marital status'!$A:$B,2,FALSE)</f>
        <v xml:space="preserve">Widowed </v>
      </c>
      <c r="T86" s="7">
        <f t="shared" ca="1" si="13"/>
        <v>5</v>
      </c>
      <c r="U86" s="7" t="str">
        <f ca="1">VLOOKUP($T86,Ethnicities!$A:$B,2,FALSE)</f>
        <v xml:space="preserve"> white</v>
      </c>
      <c r="V86" s="8">
        <f t="shared" ca="1" si="14"/>
        <v>22909</v>
      </c>
      <c r="W86" s="6">
        <f t="shared" ca="1" si="15"/>
        <v>7</v>
      </c>
      <c r="X86" s="8" t="str">
        <f ca="1">VLOOKUP($W86,'Background education'!$A:$B,2,FALSE)</f>
        <v>Undergraduate degree</v>
      </c>
      <c r="Y86" s="7">
        <f ca="1" xml:space="preserve">
  IF(OR($AA86 = 5, $AA86 = 6, $AA86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6" s="7" t="str">
        <f ca="1">VLOOKUP($Y86,Departments!$A:$B,2,FALSE)</f>
        <v>Controlling</v>
      </c>
      <c r="AA86" s="6">
        <f t="shared" ca="1" si="16"/>
        <v>11</v>
      </c>
      <c r="AB86" s="7" t="str">
        <f ca="1">VLOOKUP($AA86,Roles!$A:$B,2,FALSE)</f>
        <v>Analyst</v>
      </c>
      <c r="AC86" s="6">
        <f t="shared" ca="1" si="17"/>
        <v>6</v>
      </c>
      <c r="AD86" s="7" t="str">
        <f ca="1" xml:space="preserve">
IF($AC86 &lt;&gt; "",
    VLOOKUP($AC86,Levels!$A:$B,2,FALSE),
    ""
)</f>
        <v>Pleno</v>
      </c>
      <c r="AE86" s="8">
        <f t="shared" ca="1" si="18"/>
        <v>39506</v>
      </c>
      <c r="AF86" s="6">
        <f ca="1">RANDBETWEEN(5,COUNTA('Recruitment source'!$A:$A) + 1)</f>
        <v>5</v>
      </c>
      <c r="AG86" s="6" t="str">
        <f ca="1">VLOOKUP($AF86,'Recruitment source'!$A:$B,2,FALSE)</f>
        <v>Indeed</v>
      </c>
      <c r="AH86" s="8"/>
      <c r="AI86" s="1">
        <f t="shared" ca="1" si="10"/>
        <v>2500</v>
      </c>
      <c r="AJ86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82, 1, 'Raquel Borges Medeiros', 'F', 5, '20/09/1962', 7, 12, 11, 6, 2500);</v>
      </c>
    </row>
    <row r="87" spans="1:36" ht="14.25" customHeight="1" x14ac:dyDescent="0.2">
      <c r="A87" s="7" cm="1">
        <f t="array" aca="1" ref="A87" ca="1">INDEX(Companies!$A:$A,RANDBETWEEN(5,COUNTA(Companies!$A:$A) + 1),1)</f>
        <v>5</v>
      </c>
      <c r="B87" s="7" t="str">
        <f ca="1">VLOOKUP($A87,Companies!$A:$B,2,FALSE)</f>
        <v>ACME Corporation</v>
      </c>
      <c r="C87" s="5">
        <f t="shared" si="11"/>
        <v>83</v>
      </c>
      <c r="D87" s="5" t="str" cm="1">
        <f t="array" ref="D87">SHA1HASH($C87)</f>
        <v>7d7116e23efef7292cad5e6f033d9a962708228c</v>
      </c>
      <c r="E87" s="6">
        <v>1</v>
      </c>
      <c r="F87" s="7">
        <f ca="1">IF($C87 = 1 + N("Presidente"),
    127,
    IF($C87 = 2 + N("Vice-Presidente"),
        72,
        IF($C87 = 3 + N("Secretária bilíngue"),
            13,
            RANDBETWEEN(5,COUNT(Name!$A:$A) + 1)
        )
    )
)</f>
        <v>53</v>
      </c>
      <c r="G87" s="7" t="str">
        <f ca="1">VLOOKUP($F87,Name!$A:$B,2,FALSE)</f>
        <v>Aquiles</v>
      </c>
      <c r="H87" s="7">
        <f ca="1" xml:space="preserve">
IF($C87 = 1,
    0,
    RANDBETWEEN(5,COUNT('Last name'!$A:$A) + 1)
)</f>
        <v>124</v>
      </c>
      <c r="I87" s="7" t="str">
        <f ca="1" xml:space="preserve">
IF($C87 = 1 + N("Presidente"),
    "de Orléans e Bragança",
    VLOOKUP($H87,'Last name'!$A:$B,2,FALSE) &amp; " " &amp; VLOOKUP(RANDBETWEEN(5,COUNT('Last name'!$A:$A) + 1),'Last name'!$A:$B,2,FALSE)
)</f>
        <v>Mazza Lombardi</v>
      </c>
      <c r="J87" s="7" t="str">
        <f t="shared" ca="1" si="12"/>
        <v>Aquiles Mazza Lombardi</v>
      </c>
      <c r="K87" s="7" t="str" cm="1">
        <f t="array" aca="1" ref="K87" ca="1">SHA1HASH($J87)</f>
        <v>ce752092cf7037cb1c9f2c7600fc956fd683b683</v>
      </c>
      <c r="L87" s="7" cm="1">
        <f t="array" aca="1" ref="L87" ca="1">INDEX(States!$A:$A,N87,1)</f>
        <v>5</v>
      </c>
      <c r="M87" s="7" t="str">
        <f ca="1">VLOOKUP($L87,Countries!$A:$B,2,FALSE)</f>
        <v>Portugal</v>
      </c>
      <c r="N87" s="7" cm="1">
        <f t="array" aca="1" ref="N87" ca="1">INDEX(States!$C:$C,RANDBETWEEN(5,COUNTA(States!$A:$A) + 1),1)</f>
        <v>24</v>
      </c>
      <c r="O87" s="7" t="str">
        <f ca="1">VLOOKUP($N87,States!$C:$D,2,FALSE)</f>
        <v>Brangança</v>
      </c>
      <c r="P87" s="7" t="str">
        <f ca="1">VLOOKUP($F87,Name!$A:$C,3,FALSE)</f>
        <v>M</v>
      </c>
      <c r="Q87" s="7" t="str">
        <f ca="1">VLOOKUP($P87,Genders!$B:$C,2,FALSE)</f>
        <v>Male</v>
      </c>
      <c r="R87" s="7" cm="1">
        <f t="array" aca="1" ref="R87" ca="1">INDEX('Marital status'!$A:$A,RANDBETWEEN(5,COUNTA('Marital status'!$A:$A) + 1),1)</f>
        <v>6</v>
      </c>
      <c r="S87" s="7" t="str">
        <f ca="1">VLOOKUP($R87,'Marital status'!$A:$B,2,FALSE)</f>
        <v>MarrieD</v>
      </c>
      <c r="T87" s="7">
        <f t="shared" ca="1" si="13"/>
        <v>5</v>
      </c>
      <c r="U87" s="7" t="str">
        <f ca="1">VLOOKUP($T87,Ethnicities!$A:$B,2,FALSE)</f>
        <v xml:space="preserve"> white</v>
      </c>
      <c r="V87" s="8">
        <f t="shared" ca="1" si="14"/>
        <v>31639</v>
      </c>
      <c r="W87" s="6">
        <f t="shared" ca="1" si="15"/>
        <v>7</v>
      </c>
      <c r="X87" s="8" t="str">
        <f ca="1">VLOOKUP($W87,'Background education'!$A:$B,2,FALSE)</f>
        <v>Undergraduate degree</v>
      </c>
      <c r="Y87" s="7">
        <f ca="1" xml:space="preserve">
  IF(OR($AA87 = 5, $AA87 = 6, $AA87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7" s="7" t="str">
        <f ca="1">VLOOKUP($Y87,Departments!$A:$B,2,FALSE)</f>
        <v>Human Resource</v>
      </c>
      <c r="AA87" s="6">
        <f t="shared" ca="1" si="16"/>
        <v>10</v>
      </c>
      <c r="AB87" s="7" t="str">
        <f ca="1">VLOOKUP($AA87,Roles!$A:$B,2,FALSE)</f>
        <v>Trainee</v>
      </c>
      <c r="AC87" s="6" t="str">
        <f t="shared" ca="1" si="17"/>
        <v/>
      </c>
      <c r="AD87" s="7" t="str">
        <f ca="1" xml:space="preserve">
IF($AC87 &lt;&gt; "",
    VLOOKUP($AC87,Levels!$A:$B,2,FALSE),
    ""
)</f>
        <v/>
      </c>
      <c r="AE87" s="8">
        <f t="shared" ca="1" si="18"/>
        <v>39706</v>
      </c>
      <c r="AF87" s="6">
        <f ca="1">RANDBETWEEN(5,COUNTA('Recruitment source'!$A:$A) + 1)</f>
        <v>12</v>
      </c>
      <c r="AG87" s="6" t="str">
        <f ca="1">VLOOKUP($AF87,'Recruitment source'!$A:$B,2,FALSE)</f>
        <v xml:space="preserve"> recommendation of employee</v>
      </c>
      <c r="AH87" s="8"/>
      <c r="AI87" s="1">
        <f t="shared" ca="1" si="10"/>
        <v>1385</v>
      </c>
      <c r="AJ87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83, 1, 'Aquiles Mazza Lombardi', 'M', 5, '15/08/1986', 7, 8, 10, NULL, 1385);</v>
      </c>
    </row>
    <row r="88" spans="1:36" ht="14.25" customHeight="1" x14ac:dyDescent="0.2">
      <c r="A88" s="7" cm="1">
        <f t="array" aca="1" ref="A88" ca="1">INDEX(Companies!$A:$A,RANDBETWEEN(5,COUNTA(Companies!$A:$A) + 1),1)</f>
        <v>5</v>
      </c>
      <c r="B88" s="7" t="str">
        <f ca="1">VLOOKUP($A88,Companies!$A:$B,2,FALSE)</f>
        <v>ACME Corporation</v>
      </c>
      <c r="C88" s="5">
        <f t="shared" si="11"/>
        <v>84</v>
      </c>
      <c r="D88" s="5" t="str" cm="1">
        <f t="array" ref="D88">SHA1HASH($C88)</f>
        <v>be461a0cd1fda052a69c3fd94f8cf5f6f86afa34</v>
      </c>
      <c r="E88" s="6">
        <v>1</v>
      </c>
      <c r="F88" s="7">
        <f ca="1">IF($C88 = 1 + N("Presidente"),
    127,
    IF($C88 = 2 + N("Vice-Presidente"),
        72,
        IF($C88 = 3 + N("Secretária bilíngue"),
            13,
            RANDBETWEEN(5,COUNT(Name!$A:$A) + 1)
        )
    )
)</f>
        <v>180</v>
      </c>
      <c r="G88" s="7" t="str">
        <f ca="1">VLOOKUP($F88,Name!$A:$B,2,FALSE)</f>
        <v>Isis</v>
      </c>
      <c r="H88" s="7">
        <f ca="1" xml:space="preserve">
IF($C88 = 1,
    0,
    RANDBETWEEN(5,COUNT('Last name'!$A:$A) + 1)
)</f>
        <v>21</v>
      </c>
      <c r="I88" s="7" t="str">
        <f ca="1" xml:space="preserve">
IF($C88 = 1 + N("Presidente"),
    "de Orléans e Bragança",
    VLOOKUP($H88,'Last name'!$A:$B,2,FALSE) &amp; " " &amp; VLOOKUP(RANDBETWEEN(5,COUNT('Last name'!$A:$A) + 1),'Last name'!$A:$B,2,FALSE)
)</f>
        <v>Aragão Cabral</v>
      </c>
      <c r="J88" s="7" t="str">
        <f t="shared" ca="1" si="12"/>
        <v>Isis Aragão Cabral</v>
      </c>
      <c r="K88" s="7" t="str" cm="1">
        <f t="array" aca="1" ref="K88" ca="1">SHA1HASH($J88)</f>
        <v>1b2ea6dcee693feb2b85cab6d57060a346a942aa</v>
      </c>
      <c r="L88" s="7" cm="1">
        <f t="array" aca="1" ref="L88" ca="1">INDEX(States!$A:$A,N88,1)</f>
        <v>5</v>
      </c>
      <c r="M88" s="7" t="str">
        <f ca="1">VLOOKUP($L88,Countries!$A:$B,2,FALSE)</f>
        <v>Portugal</v>
      </c>
      <c r="N88" s="7" cm="1">
        <f t="array" aca="1" ref="N88" ca="1">INDEX(States!$C:$C,RANDBETWEEN(5,COUNTA(States!$A:$A) + 1),1)</f>
        <v>24</v>
      </c>
      <c r="O88" s="7" t="str">
        <f ca="1">VLOOKUP($N88,States!$C:$D,2,FALSE)</f>
        <v>Brangança</v>
      </c>
      <c r="P88" s="7" t="str">
        <f ca="1">VLOOKUP($F88,Name!$A:$C,3,FALSE)</f>
        <v>F</v>
      </c>
      <c r="Q88" s="7" t="str">
        <f ca="1">VLOOKUP($P88,Genders!$B:$C,2,FALSE)</f>
        <v>Female</v>
      </c>
      <c r="R88" s="7" cm="1">
        <f t="array" aca="1" ref="R88" ca="1">INDEX('Marital status'!$A:$A,RANDBETWEEN(5,COUNTA('Marital status'!$A:$A) + 1),1)</f>
        <v>8</v>
      </c>
      <c r="S88" s="7" t="str">
        <f ca="1">VLOOKUP($R88,'Marital status'!$A:$B,2,FALSE)</f>
        <v xml:space="preserve"> Separated </v>
      </c>
      <c r="T88" s="7">
        <f t="shared" ca="1" si="13"/>
        <v>7</v>
      </c>
      <c r="U88" s="7" t="str">
        <f ca="1">VLOOKUP($T88,Ethnicities!$A:$B,2,FALSE)</f>
        <v xml:space="preserve">  Hispanic or LATINO</v>
      </c>
      <c r="V88" s="8">
        <f t="shared" ca="1" si="14"/>
        <v>26628</v>
      </c>
      <c r="W88" s="6">
        <f t="shared" ca="1" si="15"/>
        <v>8</v>
      </c>
      <c r="X88" s="8" t="str">
        <f ca="1">VLOOKUP($W88,'Background education'!$A:$B,2,FALSE)</f>
        <v>Graduate school</v>
      </c>
      <c r="Y88" s="7">
        <f ca="1" xml:space="preserve">
  IF(OR($AA88 = 5, $AA88 = 6, $AA88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8" s="7" t="str">
        <f ca="1">VLOOKUP($Y88,Departments!$A:$B,2,FALSE)</f>
        <v>Communication &amp; Marketing</v>
      </c>
      <c r="AA88" s="6">
        <f t="shared" ca="1" si="16"/>
        <v>11</v>
      </c>
      <c r="AB88" s="7" t="str">
        <f ca="1">VLOOKUP($AA88,Roles!$A:$B,2,FALSE)</f>
        <v>Analyst</v>
      </c>
      <c r="AC88" s="6">
        <f t="shared" ca="1" si="17"/>
        <v>7</v>
      </c>
      <c r="AD88" s="7" t="str">
        <f ca="1" xml:space="preserve">
IF($AC88 &lt;&gt; "",
    VLOOKUP($AC88,Levels!$A:$B,2,FALSE),
    ""
)</f>
        <v>Senior</v>
      </c>
      <c r="AE88" s="8">
        <f t="shared" ca="1" si="18"/>
        <v>37866</v>
      </c>
      <c r="AF88" s="6">
        <f ca="1">RANDBETWEEN(5,COUNTA('Recruitment source'!$A:$A) + 1)</f>
        <v>7</v>
      </c>
      <c r="AG88" s="6" t="str">
        <f ca="1">VLOOKUP($AF88,'Recruitment source'!$A:$B,2,FALSE)</f>
        <v>SAPO Emprego</v>
      </c>
      <c r="AH88" s="8"/>
      <c r="AI88" s="1">
        <f t="shared" ca="1" si="10"/>
        <v>3080</v>
      </c>
      <c r="AJ88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84, 1, 'Isis Aragão Cabral', 'F', 7, '25/11/1972', 8, 11, 11, 7, 3080);</v>
      </c>
    </row>
    <row r="89" spans="1:36" ht="14.25" customHeight="1" x14ac:dyDescent="0.2">
      <c r="A89" s="7" cm="1">
        <f t="array" aca="1" ref="A89" ca="1">INDEX(Companies!$A:$A,RANDBETWEEN(5,COUNTA(Companies!$A:$A) + 1),1)</f>
        <v>5</v>
      </c>
      <c r="B89" s="7" t="str">
        <f ca="1">VLOOKUP($A89,Companies!$A:$B,2,FALSE)</f>
        <v>ACME Corporation</v>
      </c>
      <c r="C89" s="5">
        <f t="shared" si="11"/>
        <v>85</v>
      </c>
      <c r="D89" s="5" t="str" cm="1">
        <f t="array" ref="D89">SHA1HASH($C89)</f>
        <v>1352246e33277e9d3c9090a434fa72cfa6536ae2</v>
      </c>
      <c r="E89" s="6">
        <v>1</v>
      </c>
      <c r="F89" s="7">
        <f ca="1">IF($C89 = 1 + N("Presidente"),
    127,
    IF($C89 = 2 + N("Vice-Presidente"),
        72,
        IF($C89 = 3 + N("Secretária bilíngue"),
            13,
            RANDBETWEEN(5,COUNT(Name!$A:$A) + 1)
        )
    )
)</f>
        <v>271</v>
      </c>
      <c r="G89" s="7" t="str">
        <f ca="1">VLOOKUP($F89,Name!$A:$B,2,FALSE)</f>
        <v>Maria Luiza</v>
      </c>
      <c r="H89" s="7">
        <f ca="1" xml:space="preserve">
IF($C89 = 1,
    0,
    RANDBETWEEN(5,COUNT('Last name'!$A:$A) + 1)
)</f>
        <v>47</v>
      </c>
      <c r="I89" s="7" t="str">
        <f ca="1" xml:space="preserve">
IF($C89 = 1 + N("Presidente"),
    "de Orléans e Bragança",
    VLOOKUP($H89,'Last name'!$A:$B,2,FALSE) &amp; " " &amp; VLOOKUP(RANDBETWEEN(5,COUNT('Last name'!$A:$A) + 1),'Last name'!$A:$B,2,FALSE)
)</f>
        <v>Brasão Gouveia</v>
      </c>
      <c r="J89" s="7" t="str">
        <f t="shared" ca="1" si="12"/>
        <v>Maria Luiza Brasão Gouveia</v>
      </c>
      <c r="K89" s="7" t="str" cm="1">
        <f t="array" aca="1" ref="K89" ca="1">SHA1HASH($J89)</f>
        <v>878cbe51fef86143745501c11e0ee8d6343927e1</v>
      </c>
      <c r="L89" s="7" cm="1">
        <f t="array" aca="1" ref="L89" ca="1">INDEX(States!$A:$A,N89,1)</f>
        <v>5</v>
      </c>
      <c r="M89" s="7" t="str">
        <f ca="1">VLOOKUP($L89,Countries!$A:$B,2,FALSE)</f>
        <v>Portugal</v>
      </c>
      <c r="N89" s="7" cm="1">
        <f t="array" aca="1" ref="N89" ca="1">INDEX(States!$C:$C,RANDBETWEEN(5,COUNTA(States!$A:$A) + 1),1)</f>
        <v>13</v>
      </c>
      <c r="O89" s="7" t="str">
        <f ca="1">VLOOKUP($N89,States!$C:$D,2,FALSE)</f>
        <v>Coimbra</v>
      </c>
      <c r="P89" s="7" t="str">
        <f ca="1">VLOOKUP($F89,Name!$A:$C,3,FALSE)</f>
        <v>F</v>
      </c>
      <c r="Q89" s="7" t="str">
        <f ca="1">VLOOKUP($P89,Genders!$B:$C,2,FALSE)</f>
        <v>Female</v>
      </c>
      <c r="R89" s="7" cm="1">
        <f t="array" aca="1" ref="R89" ca="1">INDEX('Marital status'!$A:$A,RANDBETWEEN(5,COUNTA('Marital status'!$A:$A) + 1),1)</f>
        <v>5</v>
      </c>
      <c r="S89" s="7" t="str">
        <f ca="1">VLOOKUP($R89,'Marital status'!$A:$B,2,FALSE)</f>
        <v>single</v>
      </c>
      <c r="T89" s="7">
        <f t="shared" ca="1" si="13"/>
        <v>5</v>
      </c>
      <c r="U89" s="7" t="str">
        <f ca="1">VLOOKUP($T89,Ethnicities!$A:$B,2,FALSE)</f>
        <v xml:space="preserve"> white</v>
      </c>
      <c r="V89" s="8">
        <f t="shared" ca="1" si="14"/>
        <v>25595</v>
      </c>
      <c r="W89" s="6">
        <f t="shared" ca="1" si="15"/>
        <v>7</v>
      </c>
      <c r="X89" s="8" t="str">
        <f ca="1">VLOOKUP($W89,'Background education'!$A:$B,2,FALSE)</f>
        <v>Undergraduate degree</v>
      </c>
      <c r="Y89" s="7">
        <f ca="1" xml:space="preserve">
  IF(OR($AA89 = 5, $AA89 = 6, $AA89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9" s="7" t="str">
        <f ca="1">VLOOKUP($Y89,Departments!$A:$B,2,FALSE)</f>
        <v xml:space="preserve"> Presidency</v>
      </c>
      <c r="AA89" s="6">
        <f t="shared" ca="1" si="16"/>
        <v>9</v>
      </c>
      <c r="AB89" s="7" t="str">
        <f ca="1">VLOOKUP($AA89,Roles!$A:$B,2,FALSE)</f>
        <v>Intern</v>
      </c>
      <c r="AC89" s="6" t="str">
        <f t="shared" ca="1" si="17"/>
        <v/>
      </c>
      <c r="AD89" s="7" t="str">
        <f ca="1" xml:space="preserve">
IF($AC89 &lt;&gt; "",
    VLOOKUP($AC89,Levels!$A:$B,2,FALSE),
    ""
)</f>
        <v/>
      </c>
      <c r="AE89" s="8">
        <f t="shared" ca="1" si="18"/>
        <v>40654</v>
      </c>
      <c r="AF89" s="6">
        <f ca="1">RANDBETWEEN(5,COUNTA('Recruitment source'!$A:$A) + 1)</f>
        <v>15</v>
      </c>
      <c r="AG89" s="6" t="str">
        <f ca="1">VLOOKUP($AF89,'Recruitment source'!$A:$B,2,FALSE)</f>
        <v>Website</v>
      </c>
      <c r="AH89" s="8"/>
      <c r="AI89" s="1">
        <f t="shared" ca="1" si="10"/>
        <v>1205</v>
      </c>
      <c r="AJ89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85, 1, 'Maria Luiza Brasão Gouveia', 'F', 5, '27/01/1970', 7, 5, 9, NULL, 1205);</v>
      </c>
    </row>
    <row r="90" spans="1:36" ht="14.25" customHeight="1" x14ac:dyDescent="0.2">
      <c r="A90" s="7" cm="1">
        <f t="array" aca="1" ref="A90" ca="1">INDEX(Companies!$A:$A,RANDBETWEEN(5,COUNTA(Companies!$A:$A) + 1),1)</f>
        <v>5</v>
      </c>
      <c r="B90" s="7" t="str">
        <f ca="1">VLOOKUP($A90,Companies!$A:$B,2,FALSE)</f>
        <v>ACME Corporation</v>
      </c>
      <c r="C90" s="5">
        <f t="shared" si="11"/>
        <v>86</v>
      </c>
      <c r="D90" s="5" t="str" cm="1">
        <f t="array" ref="D90">SHA1HASH($C90)</f>
        <v>3c26dffc8a2e8804dfe2c8a1195cfaa5ef6d0014</v>
      </c>
      <c r="E90" s="6">
        <v>1</v>
      </c>
      <c r="F90" s="7">
        <f ca="1">IF($C90 = 1 + N("Presidente"),
    127,
    IF($C90 = 2 + N("Vice-Presidente"),
        72,
        IF($C90 = 3 + N("Secretária bilíngue"),
            13,
            RANDBETWEEN(5,COUNT(Name!$A:$A) + 1)
        )
    )
)</f>
        <v>286</v>
      </c>
      <c r="G90" s="7" t="str">
        <f ca="1">VLOOKUP($F90,Name!$A:$B,2,FALSE)</f>
        <v>Mateus</v>
      </c>
      <c r="H90" s="7">
        <f ca="1" xml:space="preserve">
IF($C90 = 1,
    0,
    RANDBETWEEN(5,COUNT('Last name'!$A:$A) + 1)
)</f>
        <v>109</v>
      </c>
      <c r="I90" s="7" t="str">
        <f ca="1" xml:space="preserve">
IF($C90 = 1 + N("Presidente"),
    "de Orléans e Bragança",
    VLOOKUP($H90,'Last name'!$A:$B,2,FALSE) &amp; " " &amp; VLOOKUP(RANDBETWEEN(5,COUNT('Last name'!$A:$A) + 1),'Last name'!$A:$B,2,FALSE)
)</f>
        <v>Lima Miranda</v>
      </c>
      <c r="J90" s="7" t="str">
        <f t="shared" ca="1" si="12"/>
        <v>Mateus Lima Miranda</v>
      </c>
      <c r="K90" s="7" t="str" cm="1">
        <f t="array" aca="1" ref="K90" ca="1">SHA1HASH($J90)</f>
        <v>7be80eeb92d426cf095f8a5e2cc90a1d59831f03</v>
      </c>
      <c r="L90" s="7" cm="1">
        <f t="array" aca="1" ref="L90" ca="1">INDEX(States!$A:$A,N90,1)</f>
        <v>5</v>
      </c>
      <c r="M90" s="7" t="str">
        <f ca="1">VLOOKUP($L90,Countries!$A:$B,2,FALSE)</f>
        <v>Portugal</v>
      </c>
      <c r="N90" s="7" cm="1">
        <f t="array" aca="1" ref="N90" ca="1">INDEX(States!$C:$C,RANDBETWEEN(5,COUNTA(States!$A:$A) + 1),1)</f>
        <v>15</v>
      </c>
      <c r="O90" s="7" t="str">
        <f ca="1">VLOOKUP($N90,States!$C:$D,2,FALSE)</f>
        <v xml:space="preserve"> ÉVORA</v>
      </c>
      <c r="P90" s="7" t="str">
        <f ca="1">VLOOKUP($F90,Name!$A:$C,3,FALSE)</f>
        <v>M</v>
      </c>
      <c r="Q90" s="7" t="str">
        <f ca="1">VLOOKUP($P90,Genders!$B:$C,2,FALSE)</f>
        <v>Male</v>
      </c>
      <c r="R90" s="7" cm="1">
        <f t="array" aca="1" ref="R90" ca="1">INDEX('Marital status'!$A:$A,RANDBETWEEN(5,COUNTA('Marital status'!$A:$A) + 1),1)</f>
        <v>7</v>
      </c>
      <c r="S90" s="7" t="str">
        <f ca="1">VLOOKUP($R90,'Marital status'!$A:$B,2,FALSE)</f>
        <v xml:space="preserve">Widowed </v>
      </c>
      <c r="T90" s="7">
        <f t="shared" ca="1" si="13"/>
        <v>5</v>
      </c>
      <c r="U90" s="7" t="str">
        <f ca="1">VLOOKUP($T90,Ethnicities!$A:$B,2,FALSE)</f>
        <v xml:space="preserve"> white</v>
      </c>
      <c r="V90" s="8">
        <f t="shared" ca="1" si="14"/>
        <v>19935</v>
      </c>
      <c r="W90" s="6">
        <f t="shared" ca="1" si="15"/>
        <v>7</v>
      </c>
      <c r="X90" s="8" t="str">
        <f ca="1">VLOOKUP($W90,'Background education'!$A:$B,2,FALSE)</f>
        <v>Undergraduate degree</v>
      </c>
      <c r="Y90" s="7">
        <f ca="1" xml:space="preserve">
  IF(OR($AA90 = 5, $AA90 = 6, $AA90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0" s="7" t="str">
        <f ca="1">VLOOKUP($Y90,Departments!$A:$B,2,FALSE)</f>
        <v>Operations</v>
      </c>
      <c r="AA90" s="6">
        <f t="shared" ca="1" si="16"/>
        <v>11</v>
      </c>
      <c r="AB90" s="7" t="str">
        <f ca="1">VLOOKUP($AA90,Roles!$A:$B,2,FALSE)</f>
        <v>Analyst</v>
      </c>
      <c r="AC90" s="6">
        <f t="shared" ca="1" si="17"/>
        <v>7</v>
      </c>
      <c r="AD90" s="7" t="str">
        <f ca="1" xml:space="preserve">
IF($AC90 &lt;&gt; "",
    VLOOKUP($AC90,Levels!$A:$B,2,FALSE),
    ""
)</f>
        <v>Senior</v>
      </c>
      <c r="AE90" s="8">
        <f t="shared" ca="1" si="18"/>
        <v>38015</v>
      </c>
      <c r="AF90" s="6">
        <f ca="1">RANDBETWEEN(5,COUNTA('Recruitment source'!$A:$A) + 1)</f>
        <v>6</v>
      </c>
      <c r="AG90" s="6" t="str">
        <f ca="1">VLOOKUP($AF90,'Recruitment source'!$A:$B,2,FALSE)</f>
        <v>Learn4Good</v>
      </c>
      <c r="AH90" s="8"/>
      <c r="AI90" s="1">
        <f t="shared" ca="1" si="10"/>
        <v>2500</v>
      </c>
      <c r="AJ90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86, 1, 'Mateus Lima Miranda', 'M', 5, '30/07/1954', 7, 10, 11, 7, 2500);</v>
      </c>
    </row>
    <row r="91" spans="1:36" ht="14.25" customHeight="1" x14ac:dyDescent="0.2">
      <c r="A91" s="7" cm="1">
        <f t="array" aca="1" ref="A91" ca="1">INDEX(Companies!$A:$A,RANDBETWEEN(5,COUNTA(Companies!$A:$A) + 1),1)</f>
        <v>5</v>
      </c>
      <c r="B91" s="7" t="str">
        <f ca="1">VLOOKUP($A91,Companies!$A:$B,2,FALSE)</f>
        <v>ACME Corporation</v>
      </c>
      <c r="C91" s="5">
        <f t="shared" si="11"/>
        <v>87</v>
      </c>
      <c r="D91" s="5" t="str" cm="1">
        <f t="array" ref="D91">SHA1HASH($C91)</f>
        <v>e62d7f1eb43d87c202d2f164ba61297e71be80f4</v>
      </c>
      <c r="E91" s="6">
        <v>1</v>
      </c>
      <c r="F91" s="7">
        <f ca="1">IF($C91 = 1 + N("Presidente"),
    127,
    IF($C91 = 2 + N("Vice-Presidente"),
        72,
        IF($C91 = 3 + N("Secretária bilíngue"),
            13,
            RANDBETWEEN(5,COUNT(Name!$A:$A) + 1)
        )
    )
)</f>
        <v>211</v>
      </c>
      <c r="G91" s="7" t="str">
        <f ca="1">VLOOKUP($F91,Name!$A:$B,2,FALSE)</f>
        <v>Kauê</v>
      </c>
      <c r="H91" s="7">
        <f ca="1" xml:space="preserve">
IF($C91 = 1,
    0,
    RANDBETWEEN(5,COUNT('Last name'!$A:$A) + 1)
)</f>
        <v>77</v>
      </c>
      <c r="I91" s="7" t="str">
        <f ca="1" xml:space="preserve">
IF($C91 = 1 + N("Presidente"),
    "de Orléans e Bragança",
    VLOOKUP($H91,'Last name'!$A:$B,2,FALSE) &amp; " " &amp; VLOOKUP(RANDBETWEEN(5,COUNT('Last name'!$A:$A) + 1),'Last name'!$A:$B,2,FALSE)
)</f>
        <v>Esposito Russo</v>
      </c>
      <c r="J91" s="7" t="str">
        <f t="shared" ca="1" si="12"/>
        <v>Kauê Esposito Russo</v>
      </c>
      <c r="K91" s="7" t="str" cm="1">
        <f t="array" aca="1" ref="K91" ca="1">SHA1HASH($J91)</f>
        <v>85ba11eab4ebfc0ba8a4aea84512a941674d450b</v>
      </c>
      <c r="L91" s="7" cm="1">
        <f t="array" aca="1" ref="L91" ca="1">INDEX(States!$A:$A,N91,1)</f>
        <v>5</v>
      </c>
      <c r="M91" s="7" t="str">
        <f ca="1">VLOOKUP($L91,Countries!$A:$B,2,FALSE)</f>
        <v>Portugal</v>
      </c>
      <c r="N91" s="7" cm="1">
        <f t="array" aca="1" ref="N91" ca="1">INDEX(States!$C:$C,RANDBETWEEN(5,COUNTA(States!$A:$A) + 1),1)</f>
        <v>14</v>
      </c>
      <c r="O91" s="7" t="str">
        <f ca="1">VLOOKUP($N91,States!$C:$D,2,FALSE)</f>
        <v>Madeira</v>
      </c>
      <c r="P91" s="7" t="str">
        <f ca="1">VLOOKUP($F91,Name!$A:$C,3,FALSE)</f>
        <v>M</v>
      </c>
      <c r="Q91" s="7" t="str">
        <f ca="1">VLOOKUP($P91,Genders!$B:$C,2,FALSE)</f>
        <v>Male</v>
      </c>
      <c r="R91" s="7" cm="1">
        <f t="array" aca="1" ref="R91" ca="1">INDEX('Marital status'!$A:$A,RANDBETWEEN(5,COUNTA('Marital status'!$A:$A) + 1),1)</f>
        <v>9</v>
      </c>
      <c r="S91" s="7" t="str">
        <f ca="1">VLOOKUP($R91,'Marital status'!$A:$B,2,FALSE)</f>
        <v>DIVORCED</v>
      </c>
      <c r="T91" s="7">
        <f t="shared" ca="1" si="13"/>
        <v>6</v>
      </c>
      <c r="U91" s="7" t="str">
        <f ca="1">VLOOKUP($T91,Ethnicities!$A:$B,2,FALSE)</f>
        <v>Black or African American</v>
      </c>
      <c r="V91" s="8">
        <f t="shared" ca="1" si="14"/>
        <v>28582</v>
      </c>
      <c r="W91" s="6">
        <f t="shared" ca="1" si="15"/>
        <v>7</v>
      </c>
      <c r="X91" s="8" t="str">
        <f ca="1">VLOOKUP($W91,'Background education'!$A:$B,2,FALSE)</f>
        <v>Undergraduate degree</v>
      </c>
      <c r="Y91" s="7">
        <f ca="1" xml:space="preserve">
  IF(OR($AA91 = 5, $AA91 = 6, $AA91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1" s="7" t="str">
        <f ca="1">VLOOKUP($Y91,Departments!$A:$B,2,FALSE)</f>
        <v>Finance</v>
      </c>
      <c r="AA91" s="6">
        <f t="shared" ca="1" si="16"/>
        <v>10</v>
      </c>
      <c r="AB91" s="7" t="str">
        <f ca="1">VLOOKUP($AA91,Roles!$A:$B,2,FALSE)</f>
        <v>Trainee</v>
      </c>
      <c r="AC91" s="6" t="str">
        <f t="shared" ca="1" si="17"/>
        <v/>
      </c>
      <c r="AD91" s="7" t="str">
        <f ca="1" xml:space="preserve">
IF($AC91 &lt;&gt; "",
    VLOOKUP($AC91,Levels!$A:$B,2,FALSE),
    ""
)</f>
        <v/>
      </c>
      <c r="AE91" s="8">
        <f t="shared" ca="1" si="18"/>
        <v>37212</v>
      </c>
      <c r="AF91" s="6">
        <f ca="1">RANDBETWEEN(5,COUNTA('Recruitment source'!$A:$A) + 1)</f>
        <v>5</v>
      </c>
      <c r="AG91" s="6" t="str">
        <f ca="1">VLOOKUP($AF91,'Recruitment source'!$A:$B,2,FALSE)</f>
        <v>Indeed</v>
      </c>
      <c r="AH91" s="8"/>
      <c r="AI91" s="1">
        <f t="shared" ca="1" si="10"/>
        <v>1305</v>
      </c>
      <c r="AJ9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87, 1, 'Kauê Esposito Russo', 'M', 6, '02/04/1978', 7, 7, 10, NULL, 1305);</v>
      </c>
    </row>
    <row r="92" spans="1:36" ht="14.25" customHeight="1" x14ac:dyDescent="0.2">
      <c r="A92" s="7" cm="1">
        <f t="array" aca="1" ref="A92" ca="1">INDEX(Companies!$A:$A,RANDBETWEEN(5,COUNTA(Companies!$A:$A) + 1),1)</f>
        <v>5</v>
      </c>
      <c r="B92" s="7" t="str">
        <f ca="1">VLOOKUP($A92,Companies!$A:$B,2,FALSE)</f>
        <v>ACME Corporation</v>
      </c>
      <c r="C92" s="5">
        <f t="shared" si="11"/>
        <v>88</v>
      </c>
      <c r="D92" s="5" t="str" cm="1">
        <f t="array" ref="D92">SHA1HASH($C92)</f>
        <v>b37f6ddcefad7e8657837d3177f9ef2462f98acf</v>
      </c>
      <c r="E92" s="6">
        <v>1</v>
      </c>
      <c r="F92" s="7">
        <f ca="1">IF($C92 = 1 + N("Presidente"),
    127,
    IF($C92 = 2 + N("Vice-Presidente"),
        72,
        IF($C92 = 3 + N("Secretária bilíngue"),
            13,
            RANDBETWEEN(5,COUNT(Name!$A:$A) + 1)
        )
    )
)</f>
        <v>331</v>
      </c>
      <c r="G92" s="7" t="str">
        <f ca="1">VLOOKUP($F92,Name!$A:$B,2,FALSE)</f>
        <v>Renato</v>
      </c>
      <c r="H92" s="7">
        <f ca="1" xml:space="preserve">
IF($C92 = 1,
    0,
    RANDBETWEEN(5,COUNT('Last name'!$A:$A) + 1)
)</f>
        <v>171</v>
      </c>
      <c r="I92" s="7" t="str">
        <f ca="1" xml:space="preserve">
IF($C92 = 1 + N("Presidente"),
    "de Orléans e Bragança",
    VLOOKUP($H92,'Last name'!$A:$B,2,FALSE) &amp; " " &amp; VLOOKUP(RANDBETWEEN(5,COUNT('Last name'!$A:$A) + 1),'Last name'!$A:$B,2,FALSE)
)</f>
        <v>Sacramento Castro</v>
      </c>
      <c r="J92" s="7" t="str">
        <f t="shared" ca="1" si="12"/>
        <v>Renato Sacramento Castro</v>
      </c>
      <c r="K92" s="7" t="str" cm="1">
        <f t="array" aca="1" ref="K92" ca="1">SHA1HASH($J92)</f>
        <v>fdce00ae86e2565b9d7dde52067c6cbb987d68a7</v>
      </c>
      <c r="L92" s="7" cm="1">
        <f t="array" aca="1" ref="L92" ca="1">INDEX(States!$A:$A,N92,1)</f>
        <v>5</v>
      </c>
      <c r="M92" s="7" t="str">
        <f ca="1">VLOOKUP($L92,Countries!$A:$B,2,FALSE)</f>
        <v>Portugal</v>
      </c>
      <c r="N92" s="7" cm="1">
        <f t="array" aca="1" ref="N92" ca="1">INDEX(States!$C:$C,RANDBETWEEN(5,COUNTA(States!$A:$A) + 1),1)</f>
        <v>10</v>
      </c>
      <c r="O92" s="7" t="str">
        <f ca="1">VLOOKUP($N92,States!$C:$D,2,FALSE)</f>
        <v>Faro</v>
      </c>
      <c r="P92" s="7" t="str">
        <f ca="1">VLOOKUP($F92,Name!$A:$C,3,FALSE)</f>
        <v>M</v>
      </c>
      <c r="Q92" s="7" t="str">
        <f ca="1">VLOOKUP($P92,Genders!$B:$C,2,FALSE)</f>
        <v>Male</v>
      </c>
      <c r="R92" s="7" cm="1">
        <f t="array" aca="1" ref="R92" ca="1">INDEX('Marital status'!$A:$A,RANDBETWEEN(5,COUNTA('Marital status'!$A:$A) + 1),1)</f>
        <v>8</v>
      </c>
      <c r="S92" s="7" t="str">
        <f ca="1">VLOOKUP($R92,'Marital status'!$A:$B,2,FALSE)</f>
        <v xml:space="preserve"> Separated </v>
      </c>
      <c r="T92" s="7">
        <f t="shared" ca="1" si="13"/>
        <v>5</v>
      </c>
      <c r="U92" s="7" t="str">
        <f ca="1">VLOOKUP($T92,Ethnicities!$A:$B,2,FALSE)</f>
        <v xml:space="preserve"> white</v>
      </c>
      <c r="V92" s="8">
        <f t="shared" ca="1" si="14"/>
        <v>25719</v>
      </c>
      <c r="W92" s="6">
        <f t="shared" ca="1" si="15"/>
        <v>7</v>
      </c>
      <c r="X92" s="8" t="str">
        <f ca="1">VLOOKUP($W92,'Background education'!$A:$B,2,FALSE)</f>
        <v>Undergraduate degree</v>
      </c>
      <c r="Y92" s="7">
        <f ca="1" xml:space="preserve">
  IF(OR($AA92 = 5, $AA92 = 6, $AA92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2" s="7" t="str">
        <f ca="1">VLOOKUP($Y92,Departments!$A:$B,2,FALSE)</f>
        <v>Operations</v>
      </c>
      <c r="AA92" s="6">
        <f t="shared" ca="1" si="16"/>
        <v>11</v>
      </c>
      <c r="AB92" s="7" t="str">
        <f ca="1">VLOOKUP($AA92,Roles!$A:$B,2,FALSE)</f>
        <v>Analyst</v>
      </c>
      <c r="AC92" s="6">
        <f t="shared" ca="1" si="17"/>
        <v>6</v>
      </c>
      <c r="AD92" s="7" t="str">
        <f ca="1" xml:space="preserve">
IF($AC92 &lt;&gt; "",
    VLOOKUP($AC92,Levels!$A:$B,2,FALSE),
    ""
)</f>
        <v>Pleno</v>
      </c>
      <c r="AE92" s="8">
        <f t="shared" ca="1" si="18"/>
        <v>44708</v>
      </c>
      <c r="AF92" s="6">
        <f ca="1">RANDBETWEEN(5,COUNTA('Recruitment source'!$A:$A) + 1)</f>
        <v>9</v>
      </c>
      <c r="AG92" s="6" t="str">
        <f ca="1">VLOOKUP($AF92,'Recruitment source'!$A:$B,2,FALSE)</f>
        <v>Empregos Online</v>
      </c>
      <c r="AH92" s="8"/>
      <c r="AI92" s="1">
        <f t="shared" ca="1" si="10"/>
        <v>2500</v>
      </c>
      <c r="AJ9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88, 1, 'Renato Sacramento Castro', 'M', 5, '31/05/1970', 7, 10, 11, 6, 2500);</v>
      </c>
    </row>
    <row r="93" spans="1:36" ht="14.25" customHeight="1" x14ac:dyDescent="0.2">
      <c r="A93" s="7" cm="1">
        <f t="array" aca="1" ref="A93" ca="1">INDEX(Companies!$A:$A,RANDBETWEEN(5,COUNTA(Companies!$A:$A) + 1),1)</f>
        <v>5</v>
      </c>
      <c r="B93" s="7" t="str">
        <f ca="1">VLOOKUP($A93,Companies!$A:$B,2,FALSE)</f>
        <v>ACME Corporation</v>
      </c>
      <c r="C93" s="5">
        <f t="shared" si="11"/>
        <v>89</v>
      </c>
      <c r="D93" s="5" t="str" cm="1">
        <f t="array" ref="D93">SHA1HASH($C93)</f>
        <v>16b06bd9b738835e2d134fe8d596e9ab0086a985</v>
      </c>
      <c r="E93" s="6">
        <v>1</v>
      </c>
      <c r="F93" s="7">
        <f ca="1">IF($C93 = 1 + N("Presidente"),
    127,
    IF($C93 = 2 + N("Vice-Presidente"),
        72,
        IF($C93 = 3 + N("Secretária bilíngue"),
            13,
            RANDBETWEEN(5,COUNT(Name!$A:$A) + 1)
        )
    )
)</f>
        <v>243</v>
      </c>
      <c r="G93" s="7" t="str">
        <f ca="1">VLOOKUP($F93,Name!$A:$B,2,FALSE)</f>
        <v>Luiz Felipe</v>
      </c>
      <c r="H93" s="7">
        <f ca="1" xml:space="preserve">
IF($C93 = 1,
    0,
    RANDBETWEEN(5,COUNT('Last name'!$A:$A) + 1)
)</f>
        <v>116</v>
      </c>
      <c r="I93" s="7" t="str">
        <f ca="1" xml:space="preserve">
IF($C93 = 1 + N("Presidente"),
    "de Orléans e Bragança",
    VLOOKUP($H93,'Last name'!$A:$B,2,FALSE) &amp; " " &amp; VLOOKUP(RANDBETWEEN(5,COUNT('Last name'!$A:$A) + 1),'Last name'!$A:$B,2,FALSE)
)</f>
        <v>Malafaia Anjos</v>
      </c>
      <c r="J93" s="7" t="str">
        <f t="shared" ca="1" si="12"/>
        <v>Luiz Felipe Malafaia Anjos</v>
      </c>
      <c r="K93" s="7" t="str" cm="1">
        <f t="array" aca="1" ref="K93" ca="1">SHA1HASH($J93)</f>
        <v>355e67091f4a2e99ad88e53ea903db12ea81146e</v>
      </c>
      <c r="L93" s="7" cm="1">
        <f t="array" aca="1" ref="L93" ca="1">INDEX(States!$A:$A,N93,1)</f>
        <v>5</v>
      </c>
      <c r="M93" s="7" t="str">
        <f ca="1">VLOOKUP($L93,Countries!$A:$B,2,FALSE)</f>
        <v>Portugal</v>
      </c>
      <c r="N93" s="7" cm="1">
        <f t="array" aca="1" ref="N93" ca="1">INDEX(States!$C:$C,RANDBETWEEN(5,COUNTA(States!$A:$A) + 1),1)</f>
        <v>23</v>
      </c>
      <c r="O93" s="7" t="str">
        <f ca="1">VLOOKUP($N93,States!$C:$D,2,FALSE)</f>
        <v>Viana do Castelo</v>
      </c>
      <c r="P93" s="7" t="str">
        <f ca="1">VLOOKUP($F93,Name!$A:$C,3,FALSE)</f>
        <v>M</v>
      </c>
      <c r="Q93" s="7" t="str">
        <f ca="1">VLOOKUP($P93,Genders!$B:$C,2,FALSE)</f>
        <v>Male</v>
      </c>
      <c r="R93" s="7" cm="1">
        <f t="array" aca="1" ref="R93" ca="1">INDEX('Marital status'!$A:$A,RANDBETWEEN(5,COUNTA('Marital status'!$A:$A) + 1),1)</f>
        <v>9</v>
      </c>
      <c r="S93" s="7" t="str">
        <f ca="1">VLOOKUP($R93,'Marital status'!$A:$B,2,FALSE)</f>
        <v>DIVORCED</v>
      </c>
      <c r="T93" s="7">
        <f t="shared" ca="1" si="13"/>
        <v>5</v>
      </c>
      <c r="U93" s="7" t="str">
        <f ca="1">VLOOKUP($T93,Ethnicities!$A:$B,2,FALSE)</f>
        <v xml:space="preserve"> white</v>
      </c>
      <c r="V93" s="8">
        <f t="shared" ca="1" si="14"/>
        <v>29594</v>
      </c>
      <c r="W93" s="6">
        <f t="shared" ca="1" si="15"/>
        <v>7</v>
      </c>
      <c r="X93" s="8" t="str">
        <f ca="1">VLOOKUP($W93,'Background education'!$A:$B,2,FALSE)</f>
        <v>Undergraduate degree</v>
      </c>
      <c r="Y93" s="7">
        <f ca="1" xml:space="preserve">
  IF(OR($AA93 = 5, $AA93 = 6, $AA93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3" s="7" t="str">
        <f ca="1">VLOOKUP($Y93,Departments!$A:$B,2,FALSE)</f>
        <v>Controlling</v>
      </c>
      <c r="AA93" s="6">
        <f t="shared" ca="1" si="16"/>
        <v>9</v>
      </c>
      <c r="AB93" s="7" t="str">
        <f ca="1">VLOOKUP($AA93,Roles!$A:$B,2,FALSE)</f>
        <v>Intern</v>
      </c>
      <c r="AC93" s="6" t="str">
        <f t="shared" ca="1" si="17"/>
        <v/>
      </c>
      <c r="AD93" s="7" t="str">
        <f ca="1" xml:space="preserve">
IF($AC93 &lt;&gt; "",
    VLOOKUP($AC93,Levels!$A:$B,2,FALSE),
    ""
)</f>
        <v/>
      </c>
      <c r="AE93" s="8">
        <f t="shared" ca="1" si="18"/>
        <v>38641</v>
      </c>
      <c r="AF93" s="6">
        <f ca="1">RANDBETWEEN(5,COUNTA('Recruitment source'!$A:$A) + 1)</f>
        <v>11</v>
      </c>
      <c r="AG93" s="6" t="str">
        <f ca="1">VLOOKUP($AF93,'Recruitment source'!$A:$B,2,FALSE)</f>
        <v>Next Station</v>
      </c>
      <c r="AH93" s="8"/>
      <c r="AI93" s="1">
        <f t="shared" ca="1" si="10"/>
        <v>1205</v>
      </c>
      <c r="AJ9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89, 1, 'Luiz Felipe Malafaia Anjos', 'M', 5, '08/01/1981', 7, 12, 9, NULL, 1205);</v>
      </c>
    </row>
    <row r="94" spans="1:36" ht="14.25" customHeight="1" x14ac:dyDescent="0.2">
      <c r="A94" s="7" cm="1">
        <f t="array" aca="1" ref="A94" ca="1">INDEX(Companies!$A:$A,RANDBETWEEN(5,COUNTA(Companies!$A:$A) + 1),1)</f>
        <v>5</v>
      </c>
      <c r="B94" s="7" t="str">
        <f ca="1">VLOOKUP($A94,Companies!$A:$B,2,FALSE)</f>
        <v>ACME Corporation</v>
      </c>
      <c r="C94" s="5">
        <f t="shared" si="11"/>
        <v>90</v>
      </c>
      <c r="D94" s="5" t="str" cm="1">
        <f t="array" ref="D94">SHA1HASH($C94)</f>
        <v>2d0c8af807ef45ac17cafb2973d866ba8f38caa9</v>
      </c>
      <c r="E94" s="6">
        <v>1</v>
      </c>
      <c r="F94" s="7">
        <f ca="1">IF($C94 = 1 + N("Presidente"),
    127,
    IF($C94 = 2 + N("Vice-Presidente"),
        72,
        IF($C94 = 3 + N("Secretária bilíngue"),
            13,
            RANDBETWEEN(5,COUNT(Name!$A:$A) + 1)
        )
    )
)</f>
        <v>67</v>
      </c>
      <c r="G94" s="7" t="str">
        <f ca="1">VLOOKUP($F94,Name!$A:$B,2,FALSE)</f>
        <v>Beatriz</v>
      </c>
      <c r="H94" s="7">
        <f ca="1" xml:space="preserve">
IF($C94 = 1,
    0,
    RANDBETWEEN(5,COUNT('Last name'!$A:$A) + 1)
)</f>
        <v>26</v>
      </c>
      <c r="I94" s="7" t="str">
        <f ca="1" xml:space="preserve">
IF($C94 = 1 + N("Presidente"),
    "de Orléans e Bragança",
    VLOOKUP($H94,'Last name'!$A:$B,2,FALSE) &amp; " " &amp; VLOOKUP(RANDBETWEEN(5,COUNT('Last name'!$A:$A) + 1),'Last name'!$A:$B,2,FALSE)
)</f>
        <v>Azeredo Luz</v>
      </c>
      <c r="J94" s="7" t="str">
        <f t="shared" ca="1" si="12"/>
        <v>Beatriz Azeredo Luz</v>
      </c>
      <c r="K94" s="7" t="str" cm="1">
        <f t="array" aca="1" ref="K94" ca="1">SHA1HASH($J94)</f>
        <v>ef48d6287e07cf9d3ace0eef98d68846c833cbe9</v>
      </c>
      <c r="L94" s="7" cm="1">
        <f t="array" aca="1" ref="L94" ca="1">INDEX(States!$A:$A,N94,1)</f>
        <v>5</v>
      </c>
      <c r="M94" s="7" t="str">
        <f ca="1">VLOOKUP($L94,Countries!$A:$B,2,FALSE)</f>
        <v>Portugal</v>
      </c>
      <c r="N94" s="7" cm="1">
        <f t="array" aca="1" ref="N94" ca="1">INDEX(States!$C:$C,RANDBETWEEN(5,COUNTA(States!$A:$A) + 1),1)</f>
        <v>18</v>
      </c>
      <c r="O94" s="7" t="str">
        <f ca="1">VLOOKUP($N94,States!$C:$D,2,FALSE)</f>
        <v>Castelo Branco</v>
      </c>
      <c r="P94" s="7" t="str">
        <f ca="1">VLOOKUP($F94,Name!$A:$C,3,FALSE)</f>
        <v>F</v>
      </c>
      <c r="Q94" s="7" t="str">
        <f ca="1">VLOOKUP($P94,Genders!$B:$C,2,FALSE)</f>
        <v>Female</v>
      </c>
      <c r="R94" s="7" cm="1">
        <f t="array" aca="1" ref="R94" ca="1">INDEX('Marital status'!$A:$A,RANDBETWEEN(5,COUNTA('Marital status'!$A:$A) + 1),1)</f>
        <v>8</v>
      </c>
      <c r="S94" s="7" t="str">
        <f ca="1">VLOOKUP($R94,'Marital status'!$A:$B,2,FALSE)</f>
        <v xml:space="preserve"> Separated </v>
      </c>
      <c r="T94" s="7">
        <f t="shared" ca="1" si="13"/>
        <v>5</v>
      </c>
      <c r="U94" s="7" t="str">
        <f ca="1">VLOOKUP($T94,Ethnicities!$A:$B,2,FALSE)</f>
        <v xml:space="preserve"> white</v>
      </c>
      <c r="V94" s="8">
        <f t="shared" ca="1" si="14"/>
        <v>31079</v>
      </c>
      <c r="W94" s="6">
        <f t="shared" ca="1" si="15"/>
        <v>8</v>
      </c>
      <c r="X94" s="8" t="str">
        <f ca="1">VLOOKUP($W94,'Background education'!$A:$B,2,FALSE)</f>
        <v>Graduate school</v>
      </c>
      <c r="Y94" s="7">
        <f ca="1" xml:space="preserve">
  IF(OR($AA94 = 5, $AA94 = 6, $AA94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4" s="7" t="str">
        <f ca="1">VLOOKUP($Y94,Departments!$A:$B,2,FALSE)</f>
        <v xml:space="preserve"> Presidency</v>
      </c>
      <c r="AA94" s="6">
        <f t="shared" ca="1" si="16"/>
        <v>11</v>
      </c>
      <c r="AB94" s="7" t="str">
        <f ca="1">VLOOKUP($AA94,Roles!$A:$B,2,FALSE)</f>
        <v>Analyst</v>
      </c>
      <c r="AC94" s="6">
        <f t="shared" ca="1" si="17"/>
        <v>7</v>
      </c>
      <c r="AD94" s="7" t="str">
        <f ca="1" xml:space="preserve">
IF($AC94 &lt;&gt; "",
    VLOOKUP($AC94,Levels!$A:$B,2,FALSE),
    ""
)</f>
        <v>Senior</v>
      </c>
      <c r="AE94" s="8">
        <f t="shared" ca="1" si="18"/>
        <v>43572</v>
      </c>
      <c r="AF94" s="6">
        <f ca="1">RANDBETWEEN(5,COUNTA('Recruitment source'!$A:$A) + 1)</f>
        <v>8</v>
      </c>
      <c r="AG94" s="6" t="str">
        <f ca="1">VLOOKUP($AF94,'Recruitment source'!$A:$B,2,FALSE)</f>
        <v>Net Empregos</v>
      </c>
      <c r="AH94" s="8"/>
      <c r="AI94" s="1">
        <f t="shared" ca="1" si="10"/>
        <v>3000</v>
      </c>
      <c r="AJ94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90, 1, 'Beatriz Azeredo Luz', 'F', 5, '01/02/1985', 8, 5, 11, 7, 3000);</v>
      </c>
    </row>
    <row r="95" spans="1:36" ht="14.25" customHeight="1" x14ac:dyDescent="0.2">
      <c r="A95" s="7" cm="1">
        <f t="array" aca="1" ref="A95" ca="1">INDEX(Companies!$A:$A,RANDBETWEEN(5,COUNTA(Companies!$A:$A) + 1),1)</f>
        <v>5</v>
      </c>
      <c r="B95" s="7" t="str">
        <f ca="1">VLOOKUP($A95,Companies!$A:$B,2,FALSE)</f>
        <v>ACME Corporation</v>
      </c>
      <c r="C95" s="5">
        <f t="shared" si="11"/>
        <v>91</v>
      </c>
      <c r="D95" s="5" t="str" cm="1">
        <f t="array" ref="D95">SHA1HASH($C95)</f>
        <v>4cd66dfabbd964f8c6c4414b07cdb45dae692e19</v>
      </c>
      <c r="E95" s="6">
        <v>1</v>
      </c>
      <c r="F95" s="7">
        <f ca="1">IF($C95 = 1 + N("Presidente"),
    127,
    IF($C95 = 2 + N("Vice-Presidente"),
        72,
        IF($C95 = 3 + N("Secretária bilíngue"),
            13,
            RANDBETWEEN(5,COUNT(Name!$A:$A) + 1)
        )
    )
)</f>
        <v>283</v>
      </c>
      <c r="G95" s="7" t="str">
        <f ca="1">VLOOKUP($F95,Name!$A:$B,2,FALSE)</f>
        <v>Marta</v>
      </c>
      <c r="H95" s="7">
        <f ca="1" xml:space="preserve">
IF($C95 = 1,
    0,
    RANDBETWEEN(5,COUNT('Last name'!$A:$A) + 1)
)</f>
        <v>151</v>
      </c>
      <c r="I95" s="7" t="str">
        <f ca="1" xml:space="preserve">
IF($C95 = 1 + N("Presidente"),
    "de Orléans e Bragança",
    VLOOKUP($H95,'Last name'!$A:$B,2,FALSE) &amp; " " &amp; VLOOKUP(RANDBETWEEN(5,COUNT('Last name'!$A:$A) + 1),'Last name'!$A:$B,2,FALSE)
)</f>
        <v>Pereira Padrão</v>
      </c>
      <c r="J95" s="7" t="str">
        <f t="shared" ca="1" si="12"/>
        <v>Marta Pereira Padrão</v>
      </c>
      <c r="K95" s="7" t="str" cm="1">
        <f t="array" aca="1" ref="K95" ca="1">SHA1HASH($J95)</f>
        <v>815f19b932618c08d012b7d174fbe04435c88c8a</v>
      </c>
      <c r="L95" s="7" cm="1">
        <f t="array" aca="1" ref="L95" ca="1">INDEX(States!$A:$A,N95,1)</f>
        <v>5</v>
      </c>
      <c r="M95" s="7" t="str">
        <f ca="1">VLOOKUP($L95,Countries!$A:$B,2,FALSE)</f>
        <v>Portugal</v>
      </c>
      <c r="N95" s="7" cm="1">
        <f t="array" aca="1" ref="N95" ca="1">INDEX(States!$C:$C,RANDBETWEEN(5,COUNTA(States!$A:$A) + 1),1)</f>
        <v>11</v>
      </c>
      <c r="O95" s="7" t="str">
        <f ca="1">VLOOKUP($N95,States!$C:$D,2,FALSE)</f>
        <v>Santarém</v>
      </c>
      <c r="P95" s="7" t="str">
        <f ca="1">VLOOKUP($F95,Name!$A:$C,3,FALSE)</f>
        <v>F</v>
      </c>
      <c r="Q95" s="7" t="str">
        <f ca="1">VLOOKUP($P95,Genders!$B:$C,2,FALSE)</f>
        <v>Female</v>
      </c>
      <c r="R95" s="7" cm="1">
        <f t="array" aca="1" ref="R95" ca="1">INDEX('Marital status'!$A:$A,RANDBETWEEN(5,COUNTA('Marital status'!$A:$A) + 1),1)</f>
        <v>8</v>
      </c>
      <c r="S95" s="7" t="str">
        <f ca="1">VLOOKUP($R95,'Marital status'!$A:$B,2,FALSE)</f>
        <v xml:space="preserve"> Separated </v>
      </c>
      <c r="T95" s="7">
        <f t="shared" ca="1" si="13"/>
        <v>8</v>
      </c>
      <c r="U95" s="7" t="str">
        <f ca="1">VLOOKUP($T95,Ethnicities!$A:$B,2,FALSE)</f>
        <v>ASIAN</v>
      </c>
      <c r="V95" s="8">
        <f t="shared" ca="1" si="14"/>
        <v>23947</v>
      </c>
      <c r="W95" s="6">
        <f t="shared" ca="1" si="15"/>
        <v>7</v>
      </c>
      <c r="X95" s="8" t="str">
        <f ca="1">VLOOKUP($W95,'Background education'!$A:$B,2,FALSE)</f>
        <v>Undergraduate degree</v>
      </c>
      <c r="Y95" s="7">
        <f ca="1" xml:space="preserve">
  IF(OR($AA95 = 5, $AA95 = 6, $AA95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5" s="7" t="str">
        <f ca="1">VLOOKUP($Y95,Departments!$A:$B,2,FALSE)</f>
        <v>Controlling</v>
      </c>
      <c r="AA95" s="6">
        <f t="shared" ca="1" si="16"/>
        <v>9</v>
      </c>
      <c r="AB95" s="7" t="str">
        <f ca="1">VLOOKUP($AA95,Roles!$A:$B,2,FALSE)</f>
        <v>Intern</v>
      </c>
      <c r="AC95" s="6" t="str">
        <f t="shared" ca="1" si="17"/>
        <v/>
      </c>
      <c r="AD95" s="7" t="str">
        <f ca="1" xml:space="preserve">
IF($AC95 &lt;&gt; "",
    VLOOKUP($AC95,Levels!$A:$B,2,FALSE),
    ""
)</f>
        <v/>
      </c>
      <c r="AE95" s="8">
        <f t="shared" ca="1" si="18"/>
        <v>42496</v>
      </c>
      <c r="AF95" s="6">
        <f ca="1">RANDBETWEEN(5,COUNTA('Recruitment source'!$A:$A) + 1)</f>
        <v>7</v>
      </c>
      <c r="AG95" s="6" t="str">
        <f ca="1">VLOOKUP($AF95,'Recruitment source'!$A:$B,2,FALSE)</f>
        <v>SAPO Emprego</v>
      </c>
      <c r="AH95" s="8"/>
      <c r="AI95" s="1">
        <f t="shared" ca="1" si="10"/>
        <v>1205</v>
      </c>
      <c r="AJ95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91, 1, 'Marta Pereira Padrão', 'F', 8, '24/07/1965', 7, 12, 9, NULL, 1205);</v>
      </c>
    </row>
    <row r="96" spans="1:36" ht="14.25" customHeight="1" x14ac:dyDescent="0.2">
      <c r="A96" s="7" cm="1">
        <f t="array" aca="1" ref="A96" ca="1">INDEX(Companies!$A:$A,RANDBETWEEN(5,COUNTA(Companies!$A:$A) + 1),1)</f>
        <v>5</v>
      </c>
      <c r="B96" s="7" t="str">
        <f ca="1">VLOOKUP($A96,Companies!$A:$B,2,FALSE)</f>
        <v>ACME Corporation</v>
      </c>
      <c r="C96" s="5">
        <f t="shared" si="11"/>
        <v>92</v>
      </c>
      <c r="D96" s="5" t="str" cm="1">
        <f t="array" ref="D96">SHA1HASH($C96)</f>
        <v>8ee51caaa2c2f4ee2e5b4b7ef5a89db7df1068d7</v>
      </c>
      <c r="E96" s="6">
        <v>1</v>
      </c>
      <c r="F96" s="7">
        <f ca="1">IF($C96 = 1 + N("Presidente"),
    127,
    IF($C96 = 2 + N("Vice-Presidente"),
        72,
        IF($C96 = 3 + N("Secretária bilíngue"),
            13,
            RANDBETWEEN(5,COUNT(Name!$A:$A) + 1)
        )
    )
)</f>
        <v>150</v>
      </c>
      <c r="G96" s="7" t="str">
        <f ca="1">VLOOKUP($F96,Name!$A:$B,2,FALSE)</f>
        <v>Gabriela</v>
      </c>
      <c r="H96" s="7">
        <f ca="1" xml:space="preserve">
IF($C96 = 1,
    0,
    RANDBETWEEN(5,COUNT('Last name'!$A:$A) + 1)
)</f>
        <v>105</v>
      </c>
      <c r="I96" s="7" t="str">
        <f ca="1" xml:space="preserve">
IF($C96 = 1 + N("Presidente"),
    "de Orléans e Bragança",
    VLOOKUP($H96,'Last name'!$A:$B,2,FALSE) &amp; " " &amp; VLOOKUP(RANDBETWEEN(5,COUNT('Last name'!$A:$A) + 1),'Last name'!$A:$B,2,FALSE)
)</f>
        <v>Junqueira Andrade</v>
      </c>
      <c r="J96" s="7" t="str">
        <f t="shared" ca="1" si="12"/>
        <v>Gabriela Junqueira Andrade</v>
      </c>
      <c r="K96" s="7" t="str" cm="1">
        <f t="array" aca="1" ref="K96" ca="1">SHA1HASH($J96)</f>
        <v>b237c1f9ffd9f9a7e7f51ec12a5542a7bcf37193</v>
      </c>
      <c r="L96" s="7" cm="1">
        <f t="array" aca="1" ref="L96" ca="1">INDEX(States!$A:$A,N96,1)</f>
        <v>5</v>
      </c>
      <c r="M96" s="7" t="str">
        <f ca="1">VLOOKUP($L96,Countries!$A:$B,2,FALSE)</f>
        <v>Portugal</v>
      </c>
      <c r="N96" s="7" cm="1">
        <f t="array" aca="1" ref="N96" ca="1">INDEX(States!$C:$C,RANDBETWEEN(5,COUNTA(States!$A:$A) + 1),1)</f>
        <v>14</v>
      </c>
      <c r="O96" s="7" t="str">
        <f ca="1">VLOOKUP($N96,States!$C:$D,2,FALSE)</f>
        <v>Madeira</v>
      </c>
      <c r="P96" s="7" t="str">
        <f ca="1">VLOOKUP($F96,Name!$A:$C,3,FALSE)</f>
        <v>F</v>
      </c>
      <c r="Q96" s="7" t="str">
        <f ca="1">VLOOKUP($P96,Genders!$B:$C,2,FALSE)</f>
        <v>Female</v>
      </c>
      <c r="R96" s="7" cm="1">
        <f t="array" aca="1" ref="R96" ca="1">INDEX('Marital status'!$A:$A,RANDBETWEEN(5,COUNTA('Marital status'!$A:$A) + 1),1)</f>
        <v>9</v>
      </c>
      <c r="S96" s="7" t="str">
        <f ca="1">VLOOKUP($R96,'Marital status'!$A:$B,2,FALSE)</f>
        <v>DIVORCED</v>
      </c>
      <c r="T96" s="7">
        <f t="shared" ca="1" si="13"/>
        <v>5</v>
      </c>
      <c r="U96" s="7" t="str">
        <f ca="1">VLOOKUP($T96,Ethnicities!$A:$B,2,FALSE)</f>
        <v xml:space="preserve"> white</v>
      </c>
      <c r="V96" s="8">
        <f t="shared" ca="1" si="14"/>
        <v>28874</v>
      </c>
      <c r="W96" s="6">
        <f t="shared" ca="1" si="15"/>
        <v>8</v>
      </c>
      <c r="X96" s="8" t="str">
        <f ca="1">VLOOKUP($W96,'Background education'!$A:$B,2,FALSE)</f>
        <v>Graduate school</v>
      </c>
      <c r="Y96" s="7">
        <f ca="1" xml:space="preserve">
  IF(OR($AA96 = 5, $AA96 = 6, $AA96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6" s="7" t="str">
        <f ca="1">VLOOKUP($Y96,Departments!$A:$B,2,FALSE)</f>
        <v>Communication &amp; Marketing</v>
      </c>
      <c r="AA96" s="6">
        <f t="shared" ca="1" si="16"/>
        <v>11</v>
      </c>
      <c r="AB96" s="7" t="str">
        <f ca="1">VLOOKUP($AA96,Roles!$A:$B,2,FALSE)</f>
        <v>Analyst</v>
      </c>
      <c r="AC96" s="6">
        <f t="shared" ca="1" si="17"/>
        <v>6</v>
      </c>
      <c r="AD96" s="7" t="str">
        <f ca="1" xml:space="preserve">
IF($AC96 &lt;&gt; "",
    VLOOKUP($AC96,Levels!$A:$B,2,FALSE),
    ""
)</f>
        <v>Pleno</v>
      </c>
      <c r="AE96" s="8">
        <f t="shared" ca="1" si="18"/>
        <v>44270</v>
      </c>
      <c r="AF96" s="6">
        <f ca="1">RANDBETWEEN(5,COUNTA('Recruitment source'!$A:$A) + 1)</f>
        <v>11</v>
      </c>
      <c r="AG96" s="6" t="str">
        <f ca="1">VLOOKUP($AF96,'Recruitment source'!$A:$B,2,FALSE)</f>
        <v>Next Station</v>
      </c>
      <c r="AH96" s="8"/>
      <c r="AI96" s="1">
        <f t="shared" ca="1" si="10"/>
        <v>3080</v>
      </c>
      <c r="AJ96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92, 1, 'Gabriela Junqueira Andrade', 'F', 5, '19/01/1979', 8, 11, 11, 6, 3080);</v>
      </c>
    </row>
    <row r="97" spans="1:36" ht="14.25" customHeight="1" x14ac:dyDescent="0.2">
      <c r="A97" s="7" cm="1">
        <f t="array" aca="1" ref="A97" ca="1">INDEX(Companies!$A:$A,RANDBETWEEN(5,COUNTA(Companies!$A:$A) + 1),1)</f>
        <v>5</v>
      </c>
      <c r="B97" s="7" t="str">
        <f ca="1">VLOOKUP($A97,Companies!$A:$B,2,FALSE)</f>
        <v>ACME Corporation</v>
      </c>
      <c r="C97" s="5">
        <f t="shared" si="11"/>
        <v>93</v>
      </c>
      <c r="D97" s="5" t="str" cm="1">
        <f t="array" ref="D97">SHA1HASH($C97)</f>
        <v>08a35293e09f508494096c1c1b3819edb9df50db</v>
      </c>
      <c r="E97" s="6">
        <v>1</v>
      </c>
      <c r="F97" s="7">
        <f ca="1">IF($C97 = 1 + N("Presidente"),
    127,
    IF($C97 = 2 + N("Vice-Presidente"),
        72,
        IF($C97 = 3 + N("Secretária bilíngue"),
            13,
            RANDBETWEEN(5,COUNT(Name!$A:$A) + 1)
        )
    )
)</f>
        <v>23</v>
      </c>
      <c r="G97" s="7" t="str">
        <f ca="1">VLOOKUP($F97,Name!$A:$B,2,FALSE)</f>
        <v>Amanda</v>
      </c>
      <c r="H97" s="7">
        <f ca="1" xml:space="preserve">
IF($C97 = 1,
    0,
    RANDBETWEEN(5,COUNT('Last name'!$A:$A) + 1)
)</f>
        <v>136</v>
      </c>
      <c r="I97" s="7" t="str">
        <f ca="1" xml:space="preserve">
IF($C97 = 1 + N("Presidente"),
    "de Orléans e Bragança",
    VLOOKUP($H97,'Last name'!$A:$B,2,FALSE) &amp; " " &amp; VLOOKUP(RANDBETWEEN(5,COUNT('Last name'!$A:$A) + 1),'Last name'!$A:$B,2,FALSE)
)</f>
        <v>Moretti Romano</v>
      </c>
      <c r="J97" s="7" t="str">
        <f t="shared" ca="1" si="12"/>
        <v>Amanda Moretti Romano</v>
      </c>
      <c r="K97" s="7" t="str" cm="1">
        <f t="array" aca="1" ref="K97" ca="1">SHA1HASH($J97)</f>
        <v>de0b9a904ffcdeabdb850030de9cd8e91d69d205</v>
      </c>
      <c r="L97" s="7" cm="1">
        <f t="array" aca="1" ref="L97" ca="1">INDEX(States!$A:$A,N97,1)</f>
        <v>5</v>
      </c>
      <c r="M97" s="7" t="str">
        <f ca="1">VLOOKUP($L97,Countries!$A:$B,2,FALSE)</f>
        <v>Portugal</v>
      </c>
      <c r="N97" s="7" cm="1">
        <f t="array" aca="1" ref="N97" ca="1">INDEX(States!$C:$C,RANDBETWEEN(5,COUNTA(States!$A:$A) + 1),1)</f>
        <v>13</v>
      </c>
      <c r="O97" s="7" t="str">
        <f ca="1">VLOOKUP($N97,States!$C:$D,2,FALSE)</f>
        <v>Coimbra</v>
      </c>
      <c r="P97" s="7" t="str">
        <f ca="1">VLOOKUP($F97,Name!$A:$C,3,FALSE)</f>
        <v>F</v>
      </c>
      <c r="Q97" s="7" t="str">
        <f ca="1">VLOOKUP($P97,Genders!$B:$C,2,FALSE)</f>
        <v>Female</v>
      </c>
      <c r="R97" s="7" cm="1">
        <f t="array" aca="1" ref="R97" ca="1">INDEX('Marital status'!$A:$A,RANDBETWEEN(5,COUNTA('Marital status'!$A:$A) + 1),1)</f>
        <v>6</v>
      </c>
      <c r="S97" s="7" t="str">
        <f ca="1">VLOOKUP($R97,'Marital status'!$A:$B,2,FALSE)</f>
        <v>MarrieD</v>
      </c>
      <c r="T97" s="7">
        <f t="shared" ca="1" si="13"/>
        <v>5</v>
      </c>
      <c r="U97" s="7" t="str">
        <f ca="1">VLOOKUP($T97,Ethnicities!$A:$B,2,FALSE)</f>
        <v xml:space="preserve"> white</v>
      </c>
      <c r="V97" s="8">
        <f t="shared" ca="1" si="14"/>
        <v>20099</v>
      </c>
      <c r="W97" s="6">
        <f t="shared" ca="1" si="15"/>
        <v>7</v>
      </c>
      <c r="X97" s="8" t="str">
        <f ca="1">VLOOKUP($W97,'Background education'!$A:$B,2,FALSE)</f>
        <v>Undergraduate degree</v>
      </c>
      <c r="Y97" s="7">
        <f ca="1" xml:space="preserve">
  IF(OR($AA97 = 5, $AA97 = 6, $AA97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7" s="7" t="str">
        <f ca="1">VLOOKUP($Y97,Departments!$A:$B,2,FALSE)</f>
        <v>Administration</v>
      </c>
      <c r="AA97" s="6">
        <f t="shared" ca="1" si="16"/>
        <v>9</v>
      </c>
      <c r="AB97" s="7" t="str">
        <f ca="1">VLOOKUP($AA97,Roles!$A:$B,2,FALSE)</f>
        <v>Intern</v>
      </c>
      <c r="AC97" s="6" t="str">
        <f t="shared" ca="1" si="17"/>
        <v/>
      </c>
      <c r="AD97" s="7" t="str">
        <f ca="1" xml:space="preserve">
IF($AC97 &lt;&gt; "",
    VLOOKUP($AC97,Levels!$A:$B,2,FALSE),
    ""
)</f>
        <v/>
      </c>
      <c r="AE97" s="8">
        <f t="shared" ca="1" si="18"/>
        <v>42542</v>
      </c>
      <c r="AF97" s="6">
        <f ca="1">RANDBETWEEN(5,COUNTA('Recruitment source'!$A:$A) + 1)</f>
        <v>13</v>
      </c>
      <c r="AG97" s="6" t="str">
        <f ca="1">VLOOKUP($AF97,'Recruitment source'!$A:$B,2,FALSE)</f>
        <v>Google</v>
      </c>
      <c r="AH97" s="8"/>
      <c r="AI97" s="1">
        <f t="shared" ca="1" si="10"/>
        <v>1205</v>
      </c>
      <c r="AJ97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93, 1, 'Amanda Moretti Romano', 'F', 5, '10/01/1955', 7, 6, 9, NULL, 1205);</v>
      </c>
    </row>
    <row r="98" spans="1:36" ht="14.25" customHeight="1" x14ac:dyDescent="0.2">
      <c r="A98" s="7" cm="1">
        <f t="array" aca="1" ref="A98" ca="1">INDEX(Companies!$A:$A,RANDBETWEEN(5,COUNTA(Companies!$A:$A) + 1),1)</f>
        <v>5</v>
      </c>
      <c r="B98" s="7" t="str">
        <f ca="1">VLOOKUP($A98,Companies!$A:$B,2,FALSE)</f>
        <v>ACME Corporation</v>
      </c>
      <c r="C98" s="5">
        <f t="shared" si="11"/>
        <v>94</v>
      </c>
      <c r="D98" s="5" t="str" cm="1">
        <f t="array" ref="D98">SHA1HASH($C98)</f>
        <v>215bb47da8fac3342b858ac3db09b033c6c46e0b</v>
      </c>
      <c r="E98" s="6">
        <v>1</v>
      </c>
      <c r="F98" s="7">
        <f ca="1">IF($C98 = 1 + N("Presidente"),
    127,
    IF($C98 = 2 + N("Vice-Presidente"),
        72,
        IF($C98 = 3 + N("Secretária bilíngue"),
            13,
            RANDBETWEEN(5,COUNT(Name!$A:$A) + 1)
        )
    )
)</f>
        <v>335</v>
      </c>
      <c r="G98" s="7" t="str">
        <f ca="1">VLOOKUP($F98,Name!$A:$B,2,FALSE)</f>
        <v>Sammuel</v>
      </c>
      <c r="H98" s="7">
        <f ca="1" xml:space="preserve">
IF($C98 = 1,
    0,
    RANDBETWEEN(5,COUNT('Last name'!$A:$A) + 1)
)</f>
        <v>14</v>
      </c>
      <c r="I98" s="7" t="str">
        <f ca="1" xml:space="preserve">
IF($C98 = 1 + N("Presidente"),
    "de Orléans e Bragança",
    VLOOKUP($H98,'Last name'!$A:$B,2,FALSE) &amp; " " &amp; VLOOKUP(RANDBETWEEN(5,COUNT('Last name'!$A:$A) + 1),'Last name'!$A:$B,2,FALSE)
)</f>
        <v>Alves Borges</v>
      </c>
      <c r="J98" s="7" t="str">
        <f t="shared" ca="1" si="12"/>
        <v>Sammuel Alves Borges</v>
      </c>
      <c r="K98" s="7" t="str" cm="1">
        <f t="array" aca="1" ref="K98" ca="1">SHA1HASH($J98)</f>
        <v>eb65253bf66303e1a0371c530358383e17b7a1cd</v>
      </c>
      <c r="L98" s="7" cm="1">
        <f t="array" aca="1" ref="L98" ca="1">INDEX(States!$A:$A,N98,1)</f>
        <v>5</v>
      </c>
      <c r="M98" s="7" t="str">
        <f ca="1">VLOOKUP($L98,Countries!$A:$B,2,FALSE)</f>
        <v>Portugal</v>
      </c>
      <c r="N98" s="7" cm="1">
        <f t="array" aca="1" ref="N98" ca="1">INDEX(States!$C:$C,RANDBETWEEN(5,COUNTA(States!$A:$A) + 1),1)</f>
        <v>6</v>
      </c>
      <c r="O98" s="7" t="str">
        <f ca="1">VLOOKUP($N98,States!$C:$D,2,FALSE)</f>
        <v>PORTO</v>
      </c>
      <c r="P98" s="7" t="str">
        <f ca="1">VLOOKUP($F98,Name!$A:$C,3,FALSE)</f>
        <v>M</v>
      </c>
      <c r="Q98" s="7" t="str">
        <f ca="1">VLOOKUP($P98,Genders!$B:$C,2,FALSE)</f>
        <v>Male</v>
      </c>
      <c r="R98" s="7" cm="1">
        <f t="array" aca="1" ref="R98" ca="1">INDEX('Marital status'!$A:$A,RANDBETWEEN(5,COUNTA('Marital status'!$A:$A) + 1),1)</f>
        <v>7</v>
      </c>
      <c r="S98" s="7" t="str">
        <f ca="1">VLOOKUP($R98,'Marital status'!$A:$B,2,FALSE)</f>
        <v xml:space="preserve">Widowed </v>
      </c>
      <c r="T98" s="7">
        <f t="shared" ca="1" si="13"/>
        <v>6</v>
      </c>
      <c r="U98" s="7" t="str">
        <f ca="1">VLOOKUP($T98,Ethnicities!$A:$B,2,FALSE)</f>
        <v>Black or African American</v>
      </c>
      <c r="V98" s="8">
        <f t="shared" ca="1" si="14"/>
        <v>24534</v>
      </c>
      <c r="W98" s="6">
        <f t="shared" ca="1" si="15"/>
        <v>8</v>
      </c>
      <c r="X98" s="8" t="str">
        <f ca="1">VLOOKUP($W98,'Background education'!$A:$B,2,FALSE)</f>
        <v>Graduate school</v>
      </c>
      <c r="Y98" s="7">
        <f ca="1" xml:space="preserve">
  IF(OR($AA98 = 5, $AA98 = 6, $AA98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8" s="7" t="str">
        <f ca="1">VLOOKUP($Y98,Departments!$A:$B,2,FALSE)</f>
        <v>Administration</v>
      </c>
      <c r="AA98" s="6">
        <f t="shared" ca="1" si="16"/>
        <v>11</v>
      </c>
      <c r="AB98" s="7" t="str">
        <f ca="1">VLOOKUP($AA98,Roles!$A:$B,2,FALSE)</f>
        <v>Analyst</v>
      </c>
      <c r="AC98" s="6">
        <f t="shared" ca="1" si="17"/>
        <v>7</v>
      </c>
      <c r="AD98" s="7" t="str">
        <f ca="1" xml:space="preserve">
IF($AC98 &lt;&gt; "",
    VLOOKUP($AC98,Levels!$A:$B,2,FALSE),
    ""
)</f>
        <v>Senior</v>
      </c>
      <c r="AE98" s="8">
        <f t="shared" ca="1" si="18"/>
        <v>37206</v>
      </c>
      <c r="AF98" s="6">
        <f ca="1">RANDBETWEEN(5,COUNTA('Recruitment source'!$A:$A) + 1)</f>
        <v>9</v>
      </c>
      <c r="AG98" s="6" t="str">
        <f ca="1">VLOOKUP($AF98,'Recruitment source'!$A:$B,2,FALSE)</f>
        <v>Empregos Online</v>
      </c>
      <c r="AH98" s="8"/>
      <c r="AI98" s="1">
        <f t="shared" ca="1" si="10"/>
        <v>3000</v>
      </c>
      <c r="AJ98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94, 1, 'Sammuel Alves Borges', 'M', 6, '03/03/1967', 8, 6, 11, 7, 3000);</v>
      </c>
    </row>
    <row r="99" spans="1:36" ht="14.25" customHeight="1" x14ac:dyDescent="0.2">
      <c r="A99" s="7" cm="1">
        <f t="array" aca="1" ref="A99" ca="1">INDEX(Companies!$A:$A,RANDBETWEEN(5,COUNTA(Companies!$A:$A) + 1),1)</f>
        <v>5</v>
      </c>
      <c r="B99" s="7" t="str">
        <f ca="1">VLOOKUP($A99,Companies!$A:$B,2,FALSE)</f>
        <v>ACME Corporation</v>
      </c>
      <c r="C99" s="5">
        <f t="shared" si="11"/>
        <v>95</v>
      </c>
      <c r="D99" s="5" t="str" cm="1">
        <f t="array" ref="D99">SHA1HASH($C99)</f>
        <v>8e63fd3e77796b102589b1ba1e4441c7982e4132</v>
      </c>
      <c r="E99" s="6">
        <v>1</v>
      </c>
      <c r="F99" s="7">
        <f ca="1">IF($C99 = 1 + N("Presidente"),
    127,
    IF($C99 = 2 + N("Vice-Presidente"),
        72,
        IF($C99 = 3 + N("Secretária bilíngue"),
            13,
            RANDBETWEEN(5,COUNT(Name!$A:$A) + 1)
        )
    )
)</f>
        <v>210</v>
      </c>
      <c r="G99" s="7" t="str">
        <f ca="1">VLOOKUP($F99,Name!$A:$B,2,FALSE)</f>
        <v>Kauã</v>
      </c>
      <c r="H99" s="7">
        <f ca="1" xml:space="preserve">
IF($C99 = 1,
    0,
    RANDBETWEEN(5,COUNT('Last name'!$A:$A) + 1)
)</f>
        <v>28</v>
      </c>
      <c r="I99" s="7" t="str">
        <f ca="1" xml:space="preserve">
IF($C99 = 1 + N("Presidente"),
    "de Orléans e Bragança",
    VLOOKUP($H99,'Last name'!$A:$B,2,FALSE) &amp; " " &amp; VLOOKUP(RANDBETWEEN(5,COUNT('Last name'!$A:$A) + 1),'Last name'!$A:$B,2,FALSE)
)</f>
        <v>Badu Faro</v>
      </c>
      <c r="J99" s="7" t="str">
        <f t="shared" ca="1" si="12"/>
        <v>Kauã Badu Faro</v>
      </c>
      <c r="K99" s="7" t="str" cm="1">
        <f t="array" aca="1" ref="K99" ca="1">SHA1HASH($J99)</f>
        <v>63752946400ef42b3494a036eacc8149404c46e5</v>
      </c>
      <c r="L99" s="7" cm="1">
        <f t="array" aca="1" ref="L99" ca="1">INDEX(States!$A:$A,N99,1)</f>
        <v>5</v>
      </c>
      <c r="M99" s="7" t="str">
        <f ca="1">VLOOKUP($L99,Countries!$A:$B,2,FALSE)</f>
        <v>Portugal</v>
      </c>
      <c r="N99" s="7" cm="1">
        <f t="array" aca="1" ref="N99" ca="1">INDEX(States!$C:$C,RANDBETWEEN(5,COUNTA(States!$A:$A) + 1),1)</f>
        <v>11</v>
      </c>
      <c r="O99" s="7" t="str">
        <f ca="1">VLOOKUP($N99,States!$C:$D,2,FALSE)</f>
        <v>Santarém</v>
      </c>
      <c r="P99" s="7" t="str">
        <f ca="1">VLOOKUP($F99,Name!$A:$C,3,FALSE)</f>
        <v>M</v>
      </c>
      <c r="Q99" s="7" t="str">
        <f ca="1">VLOOKUP($P99,Genders!$B:$C,2,FALSE)</f>
        <v>Male</v>
      </c>
      <c r="R99" s="7" cm="1">
        <f t="array" aca="1" ref="R99" ca="1">INDEX('Marital status'!$A:$A,RANDBETWEEN(5,COUNTA('Marital status'!$A:$A) + 1),1)</f>
        <v>6</v>
      </c>
      <c r="S99" s="7" t="str">
        <f ca="1">VLOOKUP($R99,'Marital status'!$A:$B,2,FALSE)</f>
        <v>MarrieD</v>
      </c>
      <c r="T99" s="7">
        <f t="shared" ca="1" si="13"/>
        <v>7</v>
      </c>
      <c r="U99" s="7" t="str">
        <f ca="1">VLOOKUP($T99,Ethnicities!$A:$B,2,FALSE)</f>
        <v xml:space="preserve">  Hispanic or LATINO</v>
      </c>
      <c r="V99" s="8">
        <f t="shared" ca="1" si="14"/>
        <v>31533</v>
      </c>
      <c r="W99" s="6">
        <f t="shared" ca="1" si="15"/>
        <v>7</v>
      </c>
      <c r="X99" s="8" t="str">
        <f ca="1">VLOOKUP($W99,'Background education'!$A:$B,2,FALSE)</f>
        <v>Undergraduate degree</v>
      </c>
      <c r="Y99" s="7">
        <f ca="1" xml:space="preserve">
  IF(OR($AA99 = 5, $AA99 = 6, $AA99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9" s="7" t="str">
        <f ca="1">VLOOKUP($Y99,Departments!$A:$B,2,FALSE)</f>
        <v>Communication &amp; Marketing</v>
      </c>
      <c r="AA99" s="6">
        <f t="shared" ca="1" si="16"/>
        <v>10</v>
      </c>
      <c r="AB99" s="7" t="str">
        <f ca="1">VLOOKUP($AA99,Roles!$A:$B,2,FALSE)</f>
        <v>Trainee</v>
      </c>
      <c r="AC99" s="6" t="str">
        <f t="shared" ca="1" si="17"/>
        <v/>
      </c>
      <c r="AD99" s="7" t="str">
        <f ca="1" xml:space="preserve">
IF($AC99 &lt;&gt; "",
    VLOOKUP($AC99,Levels!$A:$B,2,FALSE),
    ""
)</f>
        <v/>
      </c>
      <c r="AE99" s="8">
        <f t="shared" ca="1" si="18"/>
        <v>36814</v>
      </c>
      <c r="AF99" s="6">
        <f ca="1">RANDBETWEEN(5,COUNTA('Recruitment source'!$A:$A) + 1)</f>
        <v>10</v>
      </c>
      <c r="AG99" s="6" t="str">
        <f ca="1">VLOOKUP($AF99,'Recruitment source'!$A:$B,2,FALSE)</f>
        <v>Jobs in Lisbon</v>
      </c>
      <c r="AH99" s="8"/>
      <c r="AI99" s="1">
        <f t="shared" ca="1" si="10"/>
        <v>1385</v>
      </c>
      <c r="AJ99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95, 1, 'Kauã Badu Faro', 'M', 7, '01/05/1986', 7, 11, 10, NULL, 1385);</v>
      </c>
    </row>
    <row r="100" spans="1:36" ht="14.25" customHeight="1" x14ac:dyDescent="0.2">
      <c r="A100" s="7" cm="1">
        <f t="array" aca="1" ref="A100" ca="1">INDEX(Companies!$A:$A,RANDBETWEEN(5,COUNTA(Companies!$A:$A) + 1),1)</f>
        <v>5</v>
      </c>
      <c r="B100" s="7" t="str">
        <f ca="1">VLOOKUP($A100,Companies!$A:$B,2,FALSE)</f>
        <v>ACME Corporation</v>
      </c>
      <c r="C100" s="5">
        <f t="shared" si="11"/>
        <v>96</v>
      </c>
      <c r="D100" s="5" t="str" cm="1">
        <f t="array" ref="D100">SHA1HASH($C100)</f>
        <v>6fb84aed32facd1299ee1e77c8fd2b1a6352669e</v>
      </c>
      <c r="E100" s="6">
        <v>1</v>
      </c>
      <c r="F100" s="7">
        <f ca="1">IF($C100 = 1 + N("Presidente"),
    127,
    IF($C100 = 2 + N("Vice-Presidente"),
        72,
        IF($C100 = 3 + N("Secretária bilíngue"),
            13,
            RANDBETWEEN(5,COUNT(Name!$A:$A) + 1)
        )
    )
)</f>
        <v>49</v>
      </c>
      <c r="G100" s="7" t="str">
        <f ca="1">VLOOKUP($F100,Name!$A:$B,2,FALSE)</f>
        <v>Anthony Gabriel</v>
      </c>
      <c r="H100" s="7">
        <f ca="1" xml:space="preserve">
IF($C100 = 1,
    0,
    RANDBETWEEN(5,COUNT('Last name'!$A:$A) + 1)
)</f>
        <v>5</v>
      </c>
      <c r="I100" s="7" t="str">
        <f ca="1" xml:space="preserve">
IF($C100 = 1 + N("Presidente"),
    "de Orléans e Bragança",
    VLOOKUP($H100,'Last name'!$A:$B,2,FALSE) &amp; " " &amp; VLOOKUP(RANDBETWEEN(5,COUNT('Last name'!$A:$A) + 1),'Last name'!$A:$B,2,FALSE)
)</f>
        <v>Abranches Rodrigues</v>
      </c>
      <c r="J100" s="7" t="str">
        <f t="shared" ca="1" si="12"/>
        <v>Anthony Gabriel Abranches Rodrigues</v>
      </c>
      <c r="K100" s="7" t="str" cm="1">
        <f t="array" aca="1" ref="K100" ca="1">SHA1HASH($J100)</f>
        <v>8afb605b1c2f4ac1fce087cc176cc1ad3c87cf7d</v>
      </c>
      <c r="L100" s="7" cm="1">
        <f t="array" aca="1" ref="L100" ca="1">INDEX(States!$A:$A,N100,1)</f>
        <v>5</v>
      </c>
      <c r="M100" s="7" t="str">
        <f ca="1">VLOOKUP($L100,Countries!$A:$B,2,FALSE)</f>
        <v>Portugal</v>
      </c>
      <c r="N100" s="7" cm="1">
        <f t="array" aca="1" ref="N100" ca="1">INDEX(States!$C:$C,RANDBETWEEN(5,COUNTA(States!$A:$A) + 1),1)</f>
        <v>23</v>
      </c>
      <c r="O100" s="7" t="str">
        <f ca="1">VLOOKUP($N100,States!$C:$D,2,FALSE)</f>
        <v>Viana do Castelo</v>
      </c>
      <c r="P100" s="7" t="str">
        <f ca="1">VLOOKUP($F100,Name!$A:$C,3,FALSE)</f>
        <v>M</v>
      </c>
      <c r="Q100" s="7" t="str">
        <f ca="1">VLOOKUP($P100,Genders!$B:$C,2,FALSE)</f>
        <v>Male</v>
      </c>
      <c r="R100" s="7" cm="1">
        <f t="array" aca="1" ref="R100" ca="1">INDEX('Marital status'!$A:$A,RANDBETWEEN(5,COUNTA('Marital status'!$A:$A) + 1),1)</f>
        <v>5</v>
      </c>
      <c r="S100" s="7" t="str">
        <f ca="1">VLOOKUP($R100,'Marital status'!$A:$B,2,FALSE)</f>
        <v>single</v>
      </c>
      <c r="T100" s="7">
        <f t="shared" ca="1" si="13"/>
        <v>5</v>
      </c>
      <c r="U100" s="7" t="str">
        <f ca="1">VLOOKUP($T100,Ethnicities!$A:$B,2,FALSE)</f>
        <v xml:space="preserve"> white</v>
      </c>
      <c r="V100" s="8">
        <f t="shared" ca="1" si="14"/>
        <v>18546</v>
      </c>
      <c r="W100" s="6">
        <f t="shared" ca="1" si="15"/>
        <v>8</v>
      </c>
      <c r="X100" s="8" t="str">
        <f ca="1">VLOOKUP($W100,'Background education'!$A:$B,2,FALSE)</f>
        <v>Graduate school</v>
      </c>
      <c r="Y100" s="7">
        <f ca="1" xml:space="preserve">
  IF(OR($AA100 = 5, $AA100 = 6, $AA100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0" s="7" t="str">
        <f ca="1">VLOOKUP($Y100,Departments!$A:$B,2,FALSE)</f>
        <v>Audit</v>
      </c>
      <c r="AA100" s="6">
        <f t="shared" ca="1" si="16"/>
        <v>11</v>
      </c>
      <c r="AB100" s="7" t="str">
        <f ca="1">VLOOKUP($AA100,Roles!$A:$B,2,FALSE)</f>
        <v>Analyst</v>
      </c>
      <c r="AC100" s="6">
        <f t="shared" ca="1" si="17"/>
        <v>6</v>
      </c>
      <c r="AD100" s="7" t="str">
        <f ca="1" xml:space="preserve">
IF($AC100 &lt;&gt; "",
    VLOOKUP($AC100,Levels!$A:$B,2,FALSE),
    ""
)</f>
        <v>Pleno</v>
      </c>
      <c r="AE100" s="8">
        <f t="shared" ca="1" si="18"/>
        <v>38299</v>
      </c>
      <c r="AF100" s="6">
        <f ca="1">RANDBETWEEN(5,COUNTA('Recruitment source'!$A:$A) + 1)</f>
        <v>15</v>
      </c>
      <c r="AG100" s="6" t="str">
        <f ca="1">VLOOKUP($AF100,'Recruitment source'!$A:$B,2,FALSE)</f>
        <v>Website</v>
      </c>
      <c r="AH100" s="8"/>
      <c r="AI100" s="1">
        <f t="shared" ca="1" si="10"/>
        <v>3000</v>
      </c>
      <c r="AJ100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96, 1, 'Anthony Gabriel Abranches Rodrigues', 'M', 5, '10/10/1950', 8, 13, 11, 6, 3000);</v>
      </c>
    </row>
    <row r="101" spans="1:36" ht="14.25" customHeight="1" x14ac:dyDescent="0.2">
      <c r="A101" s="7" cm="1">
        <f t="array" aca="1" ref="A101" ca="1">INDEX(Companies!$A:$A,RANDBETWEEN(5,COUNTA(Companies!$A:$A) + 1),1)</f>
        <v>5</v>
      </c>
      <c r="B101" s="7" t="str">
        <f ca="1">VLOOKUP($A101,Companies!$A:$B,2,FALSE)</f>
        <v>ACME Corporation</v>
      </c>
      <c r="C101" s="5">
        <f t="shared" si="11"/>
        <v>97</v>
      </c>
      <c r="D101" s="5" t="str" cm="1">
        <f t="array" ref="D101">SHA1HASH($C101)</f>
        <v>812ed4562d3211363a7b813aa9cd2cf042b63bb2</v>
      </c>
      <c r="E101" s="6">
        <v>1</v>
      </c>
      <c r="F101" s="7">
        <f ca="1">IF($C101 = 1 + N("Presidente"),
    127,
    IF($C101 = 2 + N("Vice-Presidente"),
        72,
        IF($C101 = 3 + N("Secretária bilíngue"),
            13,
            RANDBETWEEN(5,COUNT(Name!$A:$A) + 1)
        )
    )
)</f>
        <v>235</v>
      </c>
      <c r="G101" s="7" t="str">
        <f ca="1">VLOOKUP($F101,Name!$A:$B,2,FALSE)</f>
        <v>Luan</v>
      </c>
      <c r="H101" s="7">
        <f ca="1" xml:space="preserve">
IF($C101 = 1,
    0,
    RANDBETWEEN(5,COUNT('Last name'!$A:$A) + 1)
)</f>
        <v>106</v>
      </c>
      <c r="I101" s="7" t="str">
        <f ca="1" xml:space="preserve">
IF($C101 = 1 + N("Presidente"),
    "de Orléans e Bragança",
    VLOOKUP($H101,'Last name'!$A:$B,2,FALSE) &amp; " " &amp; VLOOKUP(RANDBETWEEN(5,COUNT('Last name'!$A:$A) + 1),'Last name'!$A:$B,2,FALSE)
)</f>
        <v>Leitão Ferrari</v>
      </c>
      <c r="J101" s="7" t="str">
        <f t="shared" ca="1" si="12"/>
        <v>Luan Leitão Ferrari</v>
      </c>
      <c r="K101" s="7" t="str" cm="1">
        <f t="array" aca="1" ref="K101" ca="1">SHA1HASH($J101)</f>
        <v>8b51a3eadc633f65066efd340158793ac339a39e</v>
      </c>
      <c r="L101" s="7" cm="1">
        <f t="array" aca="1" ref="L101" ca="1">INDEX(States!$A:$A,N101,1)</f>
        <v>5</v>
      </c>
      <c r="M101" s="7" t="str">
        <f ca="1">VLOOKUP($L101,Countries!$A:$B,2,FALSE)</f>
        <v>Portugal</v>
      </c>
      <c r="N101" s="7" cm="1">
        <f t="array" aca="1" ref="N101" ca="1">INDEX(States!$C:$C,RANDBETWEEN(5,COUNTA(States!$A:$A) + 1),1)</f>
        <v>21</v>
      </c>
      <c r="O101" s="7" t="str">
        <f ca="1">VLOOKUP($N101,States!$C:$D,2,FALSE)</f>
        <v>Guarda</v>
      </c>
      <c r="P101" s="7" t="str">
        <f ca="1">VLOOKUP($F101,Name!$A:$C,3,FALSE)</f>
        <v>M</v>
      </c>
      <c r="Q101" s="7" t="str">
        <f ca="1">VLOOKUP($P101,Genders!$B:$C,2,FALSE)</f>
        <v>Male</v>
      </c>
      <c r="R101" s="7" cm="1">
        <f t="array" aca="1" ref="R101" ca="1">INDEX('Marital status'!$A:$A,RANDBETWEEN(5,COUNTA('Marital status'!$A:$A) + 1),1)</f>
        <v>6</v>
      </c>
      <c r="S101" s="7" t="str">
        <f ca="1">VLOOKUP($R101,'Marital status'!$A:$B,2,FALSE)</f>
        <v>MarrieD</v>
      </c>
      <c r="T101" s="7">
        <f t="shared" ca="1" si="13"/>
        <v>5</v>
      </c>
      <c r="U101" s="7" t="str">
        <f ca="1">VLOOKUP($T101,Ethnicities!$A:$B,2,FALSE)</f>
        <v xml:space="preserve"> white</v>
      </c>
      <c r="V101" s="8">
        <f t="shared" ca="1" si="14"/>
        <v>32913</v>
      </c>
      <c r="W101" s="6">
        <f t="shared" ca="1" si="15"/>
        <v>7</v>
      </c>
      <c r="X101" s="8" t="str">
        <f ca="1">VLOOKUP($W101,'Background education'!$A:$B,2,FALSE)</f>
        <v>Undergraduate degree</v>
      </c>
      <c r="Y101" s="7">
        <f ca="1" xml:space="preserve">
  IF(OR($AA101 = 5, $AA101 = 6, $AA101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1" s="7" t="str">
        <f ca="1">VLOOKUP($Y101,Departments!$A:$B,2,FALSE)</f>
        <v>Controlling</v>
      </c>
      <c r="AA101" s="6">
        <f t="shared" ca="1" si="16"/>
        <v>9</v>
      </c>
      <c r="AB101" s="7" t="str">
        <f ca="1">VLOOKUP($AA101,Roles!$A:$B,2,FALSE)</f>
        <v>Intern</v>
      </c>
      <c r="AC101" s="6" t="str">
        <f t="shared" ca="1" si="17"/>
        <v/>
      </c>
      <c r="AD101" s="7" t="str">
        <f ca="1" xml:space="preserve">
IF($AC101 &lt;&gt; "",
    VLOOKUP($AC101,Levels!$A:$B,2,FALSE),
    ""
)</f>
        <v/>
      </c>
      <c r="AE101" s="8">
        <f t="shared" ca="1" si="18"/>
        <v>42604</v>
      </c>
      <c r="AF101" s="6">
        <f ca="1">RANDBETWEEN(5,COUNTA('Recruitment source'!$A:$A) + 1)</f>
        <v>14</v>
      </c>
      <c r="AG101" s="6" t="str">
        <f ca="1">VLOOKUP($AF101,'Recruitment source'!$A:$B,2,FALSE)</f>
        <v>LinkedIn</v>
      </c>
      <c r="AH101" s="8"/>
      <c r="AI101" s="1">
        <f t="shared" ca="1" si="10"/>
        <v>1205</v>
      </c>
      <c r="AJ10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97, 1, 'Luan Leitão Ferrari', 'M', 5, '09/02/1990', 7, 12, 9, NULL, 1205);</v>
      </c>
    </row>
    <row r="102" spans="1:36" ht="14.25" customHeight="1" x14ac:dyDescent="0.2">
      <c r="A102" s="7" cm="1">
        <f t="array" aca="1" ref="A102" ca="1">INDEX(Companies!$A:$A,RANDBETWEEN(5,COUNTA(Companies!$A:$A) + 1),1)</f>
        <v>5</v>
      </c>
      <c r="B102" s="7" t="str">
        <f ca="1">VLOOKUP($A102,Companies!$A:$B,2,FALSE)</f>
        <v>ACME Corporation</v>
      </c>
      <c r="C102" s="5">
        <f t="shared" si="11"/>
        <v>98</v>
      </c>
      <c r="D102" s="5" t="str" cm="1">
        <f t="array" ref="D102">SHA1HASH($C102)</f>
        <v>31bd9b9f5f7b338e41b56183a2f3008b541d7c84</v>
      </c>
      <c r="E102" s="6">
        <v>1</v>
      </c>
      <c r="F102" s="7">
        <f ca="1">IF($C102 = 1 + N("Presidente"),
    127,
    IF($C102 = 2 + N("Vice-Presidente"),
        72,
        IF($C102 = 3 + N("Secretária bilíngue"),
            13,
            RANDBETWEEN(5,COUNT(Name!$A:$A) + 1)
        )
    )
)</f>
        <v>318</v>
      </c>
      <c r="G102" s="7" t="str">
        <f ca="1">VLOOKUP($F102,Name!$A:$B,2,FALSE)</f>
        <v>Pedro Lucas</v>
      </c>
      <c r="H102" s="7">
        <f ca="1" xml:space="preserve">
IF($C102 = 1,
    0,
    RANDBETWEEN(5,COUNT('Last name'!$A:$A) + 1)
)</f>
        <v>83</v>
      </c>
      <c r="I102" s="7" t="str">
        <f ca="1" xml:space="preserve">
IF($C102 = 1 + N("Presidente"),
    "de Orléans e Bragança",
    VLOOKUP($H102,'Last name'!$A:$B,2,FALSE) &amp; " " &amp; VLOOKUP(RANDBETWEEN(5,COUNT('Last name'!$A:$A) + 1),'Last name'!$A:$B,2,FALSE)
)</f>
        <v>Faro Asvilla</v>
      </c>
      <c r="J102" s="7" t="str">
        <f t="shared" ca="1" si="12"/>
        <v>Pedro Lucas Faro Asvilla</v>
      </c>
      <c r="K102" s="7" t="str" cm="1">
        <f t="array" aca="1" ref="K102" ca="1">SHA1HASH($J102)</f>
        <v>5cf219769ed17b8f7f33f123ab5c2082c7f4bd8b</v>
      </c>
      <c r="L102" s="7" cm="1">
        <f t="array" aca="1" ref="L102" ca="1">INDEX(States!$A:$A,N102,1)</f>
        <v>5</v>
      </c>
      <c r="M102" s="7" t="str">
        <f ca="1">VLOOKUP($L102,Countries!$A:$B,2,FALSE)</f>
        <v>Portugal</v>
      </c>
      <c r="N102" s="7" cm="1">
        <f t="array" aca="1" ref="N102" ca="1">INDEX(States!$C:$C,RANDBETWEEN(5,COUNTA(States!$A:$A) + 1),1)</f>
        <v>10</v>
      </c>
      <c r="O102" s="7" t="str">
        <f ca="1">VLOOKUP($N102,States!$C:$D,2,FALSE)</f>
        <v>Faro</v>
      </c>
      <c r="P102" s="7" t="str">
        <f ca="1">VLOOKUP($F102,Name!$A:$C,3,FALSE)</f>
        <v>M</v>
      </c>
      <c r="Q102" s="7" t="str">
        <f ca="1">VLOOKUP($P102,Genders!$B:$C,2,FALSE)</f>
        <v>Male</v>
      </c>
      <c r="R102" s="7" cm="1">
        <f t="array" aca="1" ref="R102" ca="1">INDEX('Marital status'!$A:$A,RANDBETWEEN(5,COUNTA('Marital status'!$A:$A) + 1),1)</f>
        <v>6</v>
      </c>
      <c r="S102" s="7" t="str">
        <f ca="1">VLOOKUP($R102,'Marital status'!$A:$B,2,FALSE)</f>
        <v>MarrieD</v>
      </c>
      <c r="T102" s="7">
        <f t="shared" ca="1" si="13"/>
        <v>5</v>
      </c>
      <c r="U102" s="7" t="str">
        <f ca="1">VLOOKUP($T102,Ethnicities!$A:$B,2,FALSE)</f>
        <v xml:space="preserve"> white</v>
      </c>
      <c r="V102" s="8">
        <f t="shared" ca="1" si="14"/>
        <v>23160</v>
      </c>
      <c r="W102" s="6">
        <f t="shared" ca="1" si="15"/>
        <v>7</v>
      </c>
      <c r="X102" s="8" t="str">
        <f ca="1">VLOOKUP($W102,'Background education'!$A:$B,2,FALSE)</f>
        <v>Undergraduate degree</v>
      </c>
      <c r="Y102" s="7">
        <f ca="1" xml:space="preserve">
  IF(OR($AA102 = 5, $AA102 = 6, $AA102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2" s="7" t="str">
        <f ca="1">VLOOKUP($Y102,Departments!$A:$B,2,FALSE)</f>
        <v>Communication &amp; Marketing</v>
      </c>
      <c r="AA102" s="6">
        <f t="shared" ca="1" si="16"/>
        <v>11</v>
      </c>
      <c r="AB102" s="7" t="str">
        <f ca="1">VLOOKUP($AA102,Roles!$A:$B,2,FALSE)</f>
        <v>Analyst</v>
      </c>
      <c r="AC102" s="6">
        <f t="shared" ca="1" si="17"/>
        <v>7</v>
      </c>
      <c r="AD102" s="7" t="str">
        <f ca="1" xml:space="preserve">
IF($AC102 &lt;&gt; "",
    VLOOKUP($AC102,Levels!$A:$B,2,FALSE),
    ""
)</f>
        <v>Senior</v>
      </c>
      <c r="AE102" s="8">
        <f t="shared" ca="1" si="18"/>
        <v>41683</v>
      </c>
      <c r="AF102" s="6">
        <f ca="1">RANDBETWEEN(5,COUNTA('Recruitment source'!$A:$A) + 1)</f>
        <v>8</v>
      </c>
      <c r="AG102" s="6" t="str">
        <f ca="1">VLOOKUP($AF102,'Recruitment source'!$A:$B,2,FALSE)</f>
        <v>Net Empregos</v>
      </c>
      <c r="AH102" s="8"/>
      <c r="AI102" s="1">
        <f t="shared" ca="1" si="10"/>
        <v>2580</v>
      </c>
      <c r="AJ10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98, 1, 'Pedro Lucas Faro Asvilla', 'M', 5, '29/05/1963', 7, 11, 11, 7, 2580);</v>
      </c>
    </row>
    <row r="103" spans="1:36" ht="14.25" customHeight="1" x14ac:dyDescent="0.2">
      <c r="A103" s="7" cm="1">
        <f t="array" aca="1" ref="A103" ca="1">INDEX(Companies!$A:$A,RANDBETWEEN(5,COUNTA(Companies!$A:$A) + 1),1)</f>
        <v>5</v>
      </c>
      <c r="B103" s="7" t="str">
        <f ca="1">VLOOKUP($A103,Companies!$A:$B,2,FALSE)</f>
        <v>ACME Corporation</v>
      </c>
      <c r="C103" s="5">
        <f t="shared" si="11"/>
        <v>99</v>
      </c>
      <c r="D103" s="5" t="str" cm="1">
        <f t="array" ref="D103">SHA1HASH($C103)</f>
        <v>9a79be611e0267e1d943da0737c6c51be67865a0</v>
      </c>
      <c r="E103" s="6">
        <v>1</v>
      </c>
      <c r="F103" s="7">
        <f ca="1">IF($C103 = 1 + N("Presidente"),
    127,
    IF($C103 = 2 + N("Vice-Presidente"),
        72,
        IF($C103 = 3 + N("Secretária bilíngue"),
            13,
            RANDBETWEEN(5,COUNT(Name!$A:$A) + 1)
        )
    )
)</f>
        <v>218</v>
      </c>
      <c r="G103" s="7" t="str">
        <f ca="1">VLOOKUP($F103,Name!$A:$B,2,FALSE)</f>
        <v>Larisa</v>
      </c>
      <c r="H103" s="7">
        <f ca="1" xml:space="preserve">
IF($C103 = 1,
    0,
    RANDBETWEEN(5,COUNT('Last name'!$A:$A) + 1)
)</f>
        <v>79</v>
      </c>
      <c r="I103" s="7" t="str">
        <f ca="1" xml:space="preserve">
IF($C103 = 1 + N("Presidente"),
    "de Orléans e Bragança",
    VLOOKUP($H103,'Last name'!$A:$B,2,FALSE) &amp; " " &amp; VLOOKUP(RANDBETWEEN(5,COUNT('Last name'!$A:$A) + 1),'Last name'!$A:$B,2,FALSE)
)</f>
        <v>Evangelista Aragão</v>
      </c>
      <c r="J103" s="7" t="str">
        <f t="shared" ca="1" si="12"/>
        <v>Larisa Evangelista Aragão</v>
      </c>
      <c r="K103" s="7" t="str" cm="1">
        <f t="array" aca="1" ref="K103" ca="1">SHA1HASH($J103)</f>
        <v>990645a4c890f475faa0f39a0927f72b206ef263</v>
      </c>
      <c r="L103" s="7" cm="1">
        <f t="array" aca="1" ref="L103" ca="1">INDEX(States!$A:$A,N103,1)</f>
        <v>5</v>
      </c>
      <c r="M103" s="7" t="str">
        <f ca="1">VLOOKUP($L103,Countries!$A:$B,2,FALSE)</f>
        <v>Portugal</v>
      </c>
      <c r="N103" s="7" cm="1">
        <f t="array" aca="1" ref="N103" ca="1">INDEX(States!$C:$C,RANDBETWEEN(5,COUNTA(States!$A:$A) + 1),1)</f>
        <v>15</v>
      </c>
      <c r="O103" s="7" t="str">
        <f ca="1">VLOOKUP($N103,States!$C:$D,2,FALSE)</f>
        <v xml:space="preserve"> ÉVORA</v>
      </c>
      <c r="P103" s="7" t="str">
        <f ca="1">VLOOKUP($F103,Name!$A:$C,3,FALSE)</f>
        <v>F</v>
      </c>
      <c r="Q103" s="7" t="str">
        <f ca="1">VLOOKUP($P103,Genders!$B:$C,2,FALSE)</f>
        <v>Female</v>
      </c>
      <c r="R103" s="7" cm="1">
        <f t="array" aca="1" ref="R103" ca="1">INDEX('Marital status'!$A:$A,RANDBETWEEN(5,COUNTA('Marital status'!$A:$A) + 1),1)</f>
        <v>8</v>
      </c>
      <c r="S103" s="7" t="str">
        <f ca="1">VLOOKUP($R103,'Marital status'!$A:$B,2,FALSE)</f>
        <v xml:space="preserve"> Separated </v>
      </c>
      <c r="T103" s="7">
        <f t="shared" ca="1" si="13"/>
        <v>5</v>
      </c>
      <c r="U103" s="7" t="str">
        <f ca="1">VLOOKUP($T103,Ethnicities!$A:$B,2,FALSE)</f>
        <v xml:space="preserve"> white</v>
      </c>
      <c r="V103" s="8">
        <f t="shared" ca="1" si="14"/>
        <v>33531</v>
      </c>
      <c r="W103" s="6">
        <f t="shared" ca="1" si="15"/>
        <v>7</v>
      </c>
      <c r="X103" s="8" t="str">
        <f ca="1">VLOOKUP($W103,'Background education'!$A:$B,2,FALSE)</f>
        <v>Undergraduate degree</v>
      </c>
      <c r="Y103" s="7">
        <f ca="1" xml:space="preserve">
  IF(OR($AA103 = 5, $AA103 = 6, $AA103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3" s="7" t="str">
        <f ca="1">VLOOKUP($Y103,Departments!$A:$B,2,FALSE)</f>
        <v>Human Resource</v>
      </c>
      <c r="AA103" s="6">
        <f t="shared" ca="1" si="16"/>
        <v>10</v>
      </c>
      <c r="AB103" s="7" t="str">
        <f ca="1">VLOOKUP($AA103,Roles!$A:$B,2,FALSE)</f>
        <v>Trainee</v>
      </c>
      <c r="AC103" s="6" t="str">
        <f t="shared" ca="1" si="17"/>
        <v/>
      </c>
      <c r="AD103" s="7" t="str">
        <f ca="1" xml:space="preserve">
IF($AC103 &lt;&gt; "",
    VLOOKUP($AC103,Levels!$A:$B,2,FALSE),
    ""
)</f>
        <v/>
      </c>
      <c r="AE103" s="8">
        <f t="shared" ca="1" si="18"/>
        <v>44038</v>
      </c>
      <c r="AF103" s="6">
        <f ca="1">RANDBETWEEN(5,COUNTA('Recruitment source'!$A:$A) + 1)</f>
        <v>8</v>
      </c>
      <c r="AG103" s="6" t="str">
        <f ca="1">VLOOKUP($AF103,'Recruitment source'!$A:$B,2,FALSE)</f>
        <v>Net Empregos</v>
      </c>
      <c r="AH103" s="8"/>
      <c r="AI103" s="1">
        <f t="shared" ca="1" si="10"/>
        <v>1385</v>
      </c>
      <c r="AJ10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99, 1, 'Larisa Evangelista Aragão', 'F', 5, '20/10/1991', 7, 8, 10, NULL, 1385);</v>
      </c>
    </row>
    <row r="104" spans="1:36" ht="14.25" customHeight="1" x14ac:dyDescent="0.2">
      <c r="A104" s="7" cm="1">
        <f t="array" aca="1" ref="A104" ca="1">INDEX(Companies!$A:$A,RANDBETWEEN(5,COUNTA(Companies!$A:$A) + 1),1)</f>
        <v>5</v>
      </c>
      <c r="B104" s="7" t="str">
        <f ca="1">VLOOKUP($A104,Companies!$A:$B,2,FALSE)</f>
        <v>ACME Corporation</v>
      </c>
      <c r="C104" s="5">
        <f t="shared" si="11"/>
        <v>100</v>
      </c>
      <c r="D104" s="5" t="str" cm="1">
        <f t="array" ref="D104">SHA1HASH($C104)</f>
        <v>310b86e0b62b828562fc91c7be5380a992b2786a</v>
      </c>
      <c r="E104" s="6">
        <v>1</v>
      </c>
      <c r="F104" s="7">
        <f ca="1">IF($C104 = 1 + N("Presidente"),
    127,
    IF($C104 = 2 + N("Vice-Presidente"),
        72,
        IF($C104 = 3 + N("Secretária bilíngue"),
            13,
            RANDBETWEEN(5,COUNT(Name!$A:$A) + 1)
        )
    )
)</f>
        <v>293</v>
      </c>
      <c r="G104" s="7" t="str">
        <f ca="1">VLOOKUP($F104,Name!$A:$B,2,FALSE)</f>
        <v>Michael</v>
      </c>
      <c r="H104" s="7">
        <f ca="1" xml:space="preserve">
IF($C104 = 1,
    0,
    RANDBETWEEN(5,COUNT('Last name'!$A:$A) + 1)
)</f>
        <v>185</v>
      </c>
      <c r="I104" s="7" t="str">
        <f ca="1" xml:space="preserve">
IF($C104 = 1 + N("Presidente"),
    "de Orléans e Bragança",
    VLOOKUP($H104,'Last name'!$A:$B,2,FALSE) &amp; " " &amp; VLOOKUP(RANDBETWEEN(5,COUNT('Last name'!$A:$A) + 1),'Last name'!$A:$B,2,FALSE)
)</f>
        <v>Sousa Bianchi</v>
      </c>
      <c r="J104" s="7" t="str">
        <f t="shared" ca="1" si="12"/>
        <v>Michael Sousa Bianchi</v>
      </c>
      <c r="K104" s="7" t="str" cm="1">
        <f t="array" aca="1" ref="K104" ca="1">SHA1HASH($J104)</f>
        <v>e8e753cb7859661b3a7c3961bccff120cf20c733</v>
      </c>
      <c r="L104" s="7" cm="1">
        <f t="array" aca="1" ref="L104" ca="1">INDEX(States!$A:$A,N104,1)</f>
        <v>5</v>
      </c>
      <c r="M104" s="7" t="str">
        <f ca="1">VLOOKUP($L104,Countries!$A:$B,2,FALSE)</f>
        <v>Portugal</v>
      </c>
      <c r="N104" s="7" cm="1">
        <f t="array" aca="1" ref="N104" ca="1">INDEX(States!$C:$C,RANDBETWEEN(5,COUNTA(States!$A:$A) + 1),1)</f>
        <v>22</v>
      </c>
      <c r="O104" s="7" t="str">
        <f ca="1">VLOOKUP($N104,States!$C:$D,2,FALSE)</f>
        <v>Vila Real</v>
      </c>
      <c r="P104" s="7" t="str">
        <f ca="1">VLOOKUP($F104,Name!$A:$C,3,FALSE)</f>
        <v>M</v>
      </c>
      <c r="Q104" s="7" t="str">
        <f ca="1">VLOOKUP($P104,Genders!$B:$C,2,FALSE)</f>
        <v>Male</v>
      </c>
      <c r="R104" s="7" cm="1">
        <f t="array" aca="1" ref="R104" ca="1">INDEX('Marital status'!$A:$A,RANDBETWEEN(5,COUNTA('Marital status'!$A:$A) + 1),1)</f>
        <v>5</v>
      </c>
      <c r="S104" s="7" t="str">
        <f ca="1">VLOOKUP($R104,'Marital status'!$A:$B,2,FALSE)</f>
        <v>single</v>
      </c>
      <c r="T104" s="7">
        <f t="shared" ca="1" si="13"/>
        <v>5</v>
      </c>
      <c r="U104" s="7" t="str">
        <f ca="1">VLOOKUP($T104,Ethnicities!$A:$B,2,FALSE)</f>
        <v xml:space="preserve"> white</v>
      </c>
      <c r="V104" s="8">
        <f t="shared" ca="1" si="14"/>
        <v>18334</v>
      </c>
      <c r="W104" s="6">
        <f t="shared" ca="1" si="15"/>
        <v>7</v>
      </c>
      <c r="X104" s="8" t="str">
        <f ca="1">VLOOKUP($W104,'Background education'!$A:$B,2,FALSE)</f>
        <v>Undergraduate degree</v>
      </c>
      <c r="Y104" s="7">
        <f ca="1" xml:space="preserve">
  IF(OR($AA104 = 5, $AA104 = 6, $AA104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4" s="7" t="str">
        <f ca="1">VLOOKUP($Y104,Departments!$A:$B,2,FALSE)</f>
        <v xml:space="preserve"> Commercial</v>
      </c>
      <c r="AA104" s="6">
        <f t="shared" ca="1" si="16"/>
        <v>11</v>
      </c>
      <c r="AB104" s="7" t="str">
        <f ca="1">VLOOKUP($AA104,Roles!$A:$B,2,FALSE)</f>
        <v>Analyst</v>
      </c>
      <c r="AC104" s="6">
        <f t="shared" ca="1" si="17"/>
        <v>7</v>
      </c>
      <c r="AD104" s="7" t="str">
        <f ca="1" xml:space="preserve">
IF($AC104 &lt;&gt; "",
    VLOOKUP($AC104,Levels!$A:$B,2,FALSE),
    ""
)</f>
        <v>Senior</v>
      </c>
      <c r="AE104" s="8">
        <f t="shared" ca="1" si="18"/>
        <v>42607</v>
      </c>
      <c r="AF104" s="6">
        <f ca="1">RANDBETWEEN(5,COUNTA('Recruitment source'!$A:$A) + 1)</f>
        <v>5</v>
      </c>
      <c r="AG104" s="6" t="str">
        <f ca="1">VLOOKUP($AF104,'Recruitment source'!$A:$B,2,FALSE)</f>
        <v>Indeed</v>
      </c>
      <c r="AH104" s="8"/>
      <c r="AI104" s="1">
        <f t="shared" ca="1" si="10"/>
        <v>2580</v>
      </c>
      <c r="AJ104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100, 1, 'Michael Sousa Bianchi', 'M', 5, '12/03/1950', 7, 9, 11, 7, 2580);</v>
      </c>
    </row>
    <row r="105" spans="1:36" ht="14.25" customHeight="1" x14ac:dyDescent="0.2">
      <c r="A105" s="7" cm="1">
        <f t="array" aca="1" ref="A105" ca="1">INDEX(Companies!$A:$A,RANDBETWEEN(5,COUNTA(Companies!$A:$A) + 1),1)</f>
        <v>5</v>
      </c>
      <c r="B105" s="7" t="str">
        <f ca="1">VLOOKUP($A105,Companies!$A:$B,2,FALSE)</f>
        <v>ACME Corporation</v>
      </c>
      <c r="C105" s="5">
        <f t="shared" si="11"/>
        <v>101</v>
      </c>
      <c r="D105" s="5" t="str" cm="1">
        <f t="array" ref="D105">SHA1HASH($C105)</f>
        <v>dbc0f004854457f59fb16ab863a3a1722cef553f</v>
      </c>
      <c r="E105" s="6">
        <v>1</v>
      </c>
      <c r="F105" s="7">
        <f ca="1">IF($C105 = 1 + N("Presidente"),
    127,
    IF($C105 = 2 + N("Vice-Presidente"),
        72,
        IF($C105 = 3 + N("Secretária bilíngue"),
            13,
            RANDBETWEEN(5,COUNT(Name!$A:$A) + 1)
        )
    )
)</f>
        <v>57</v>
      </c>
      <c r="G105" s="7" t="str">
        <f ca="1">VLOOKUP($F105,Name!$A:$B,2,FALSE)</f>
        <v>Arthur Henrique</v>
      </c>
      <c r="H105" s="7">
        <f ca="1" xml:space="preserve">
IF($C105 = 1,
    0,
    RANDBETWEEN(5,COUNT('Last name'!$A:$A) + 1)
)</f>
        <v>124</v>
      </c>
      <c r="I105" s="7" t="str">
        <f ca="1" xml:space="preserve">
IF($C105 = 1 + N("Presidente"),
    "de Orléans e Bragança",
    VLOOKUP($H105,'Last name'!$A:$B,2,FALSE) &amp; " " &amp; VLOOKUP(RANDBETWEEN(5,COUNT('Last name'!$A:$A) + 1),'Last name'!$A:$B,2,FALSE)
)</f>
        <v>Mazza Greco</v>
      </c>
      <c r="J105" s="7" t="str">
        <f t="shared" ca="1" si="12"/>
        <v>Arthur Henrique Mazza Greco</v>
      </c>
      <c r="K105" s="7" t="str" cm="1">
        <f t="array" aca="1" ref="K105" ca="1">SHA1HASH($J105)</f>
        <v>9f7f5408fe531ceddadf99a3ddde883f99f60ce7</v>
      </c>
      <c r="L105" s="7" cm="1">
        <f t="array" aca="1" ref="L105" ca="1">INDEX(States!$A:$A,N105,1)</f>
        <v>5</v>
      </c>
      <c r="M105" s="7" t="str">
        <f ca="1">VLOOKUP($L105,Countries!$A:$B,2,FALSE)</f>
        <v>Portugal</v>
      </c>
      <c r="N105" s="7" cm="1">
        <f t="array" aca="1" ref="N105" ca="1">INDEX(States!$C:$C,RANDBETWEEN(5,COUNTA(States!$A:$A) + 1),1)</f>
        <v>20</v>
      </c>
      <c r="O105" s="7" t="str">
        <f ca="1">VLOOKUP($N105,States!$C:$D,2,FALSE)</f>
        <v>Portalegre</v>
      </c>
      <c r="P105" s="7" t="str">
        <f ca="1">VLOOKUP($F105,Name!$A:$C,3,FALSE)</f>
        <v>M</v>
      </c>
      <c r="Q105" s="7" t="str">
        <f ca="1">VLOOKUP($P105,Genders!$B:$C,2,FALSE)</f>
        <v>Male</v>
      </c>
      <c r="R105" s="7" cm="1">
        <f t="array" aca="1" ref="R105" ca="1">INDEX('Marital status'!$A:$A,RANDBETWEEN(5,COUNTA('Marital status'!$A:$A) + 1),1)</f>
        <v>7</v>
      </c>
      <c r="S105" s="7" t="str">
        <f ca="1">VLOOKUP($R105,'Marital status'!$A:$B,2,FALSE)</f>
        <v xml:space="preserve">Widowed </v>
      </c>
      <c r="T105" s="7">
        <f t="shared" ca="1" si="13"/>
        <v>6</v>
      </c>
      <c r="U105" s="7" t="str">
        <f ca="1">VLOOKUP($T105,Ethnicities!$A:$B,2,FALSE)</f>
        <v>Black or African American</v>
      </c>
      <c r="V105" s="8">
        <f t="shared" ca="1" si="14"/>
        <v>23145</v>
      </c>
      <c r="W105" s="6">
        <f t="shared" ca="1" si="15"/>
        <v>7</v>
      </c>
      <c r="X105" s="8" t="str">
        <f ca="1">VLOOKUP($W105,'Background education'!$A:$B,2,FALSE)</f>
        <v>Undergraduate degree</v>
      </c>
      <c r="Y105" s="7">
        <f ca="1" xml:space="preserve">
  IF(OR($AA105 = 5, $AA105 = 6, $AA105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5" s="7" t="str">
        <f ca="1">VLOOKUP($Y105,Departments!$A:$B,2,FALSE)</f>
        <v>Audit</v>
      </c>
      <c r="AA105" s="6">
        <f t="shared" ca="1" si="16"/>
        <v>9</v>
      </c>
      <c r="AB105" s="7" t="str">
        <f ca="1">VLOOKUP($AA105,Roles!$A:$B,2,FALSE)</f>
        <v>Intern</v>
      </c>
      <c r="AC105" s="6" t="str">
        <f t="shared" ca="1" si="17"/>
        <v/>
      </c>
      <c r="AD105" s="7" t="str">
        <f ca="1" xml:space="preserve">
IF($AC105 &lt;&gt; "",
    VLOOKUP($AC105,Levels!$A:$B,2,FALSE),
    ""
)</f>
        <v/>
      </c>
      <c r="AE105" s="8">
        <f t="shared" ca="1" si="18"/>
        <v>37733</v>
      </c>
      <c r="AF105" s="6">
        <f ca="1">RANDBETWEEN(5,COUNTA('Recruitment source'!$A:$A) + 1)</f>
        <v>15</v>
      </c>
      <c r="AG105" s="6" t="str">
        <f ca="1">VLOOKUP($AF105,'Recruitment source'!$A:$B,2,FALSE)</f>
        <v>Website</v>
      </c>
      <c r="AH105" s="8"/>
      <c r="AI105" s="1">
        <f t="shared" ca="1" si="10"/>
        <v>1205</v>
      </c>
      <c r="AJ105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101, 1, 'Arthur Henrique Mazza Greco', 'M', 6, '14/05/1963', 7, 13, 9, NULL, 1205);</v>
      </c>
    </row>
    <row r="106" spans="1:36" ht="14.25" customHeight="1" x14ac:dyDescent="0.2">
      <c r="A106" s="7" cm="1">
        <f t="array" aca="1" ref="A106" ca="1">INDEX(Companies!$A:$A,RANDBETWEEN(5,COUNTA(Companies!$A:$A) + 1),1)</f>
        <v>5</v>
      </c>
      <c r="B106" s="7" t="str">
        <f ca="1">VLOOKUP($A106,Companies!$A:$B,2,FALSE)</f>
        <v>ACME Corporation</v>
      </c>
      <c r="C106" s="5">
        <f t="shared" si="11"/>
        <v>102</v>
      </c>
      <c r="D106" s="5" t="str" cm="1">
        <f t="array" ref="D106">SHA1HASH($C106)</f>
        <v>c8306ae139ac98f432932286151dc0ec55580eca</v>
      </c>
      <c r="E106" s="6">
        <v>1</v>
      </c>
      <c r="F106" s="7">
        <f ca="1">IF($C106 = 1 + N("Presidente"),
    127,
    IF($C106 = 2 + N("Vice-Presidente"),
        72,
        IF($C106 = 3 + N("Secretária bilíngue"),
            13,
            RANDBETWEEN(5,COUNT(Name!$A:$A) + 1)
        )
    )
)</f>
        <v>240</v>
      </c>
      <c r="G106" s="7" t="str">
        <f ca="1">VLOOKUP($F106,Name!$A:$B,2,FALSE)</f>
        <v>Lucca</v>
      </c>
      <c r="H106" s="7">
        <f ca="1" xml:space="preserve">
IF($C106 = 1,
    0,
    RANDBETWEEN(5,COUNT('Last name'!$A:$A) + 1)
)</f>
        <v>89</v>
      </c>
      <c r="I106" s="7" t="str">
        <f ca="1" xml:space="preserve">
IF($C106 = 1 + N("Presidente"),
    "de Orléans e Bragança",
    VLOOKUP($H106,'Last name'!$A:$B,2,FALSE) &amp; " " &amp; VLOOKUP(RANDBETWEEN(5,COUNT('Last name'!$A:$A) + 1),'Last name'!$A:$B,2,FALSE)
)</f>
        <v>Figo Borba</v>
      </c>
      <c r="J106" s="7" t="str">
        <f t="shared" ca="1" si="12"/>
        <v>Lucca Figo Borba</v>
      </c>
      <c r="K106" s="7" t="str" cm="1">
        <f t="array" aca="1" ref="K106" ca="1">SHA1HASH($J106)</f>
        <v>d6b003eb958137a5ac43f6ebfbfb9c919bb67103</v>
      </c>
      <c r="L106" s="7" cm="1">
        <f t="array" aca="1" ref="L106" ca="1">INDEX(States!$A:$A,N106,1)</f>
        <v>5</v>
      </c>
      <c r="M106" s="7" t="str">
        <f ca="1">VLOOKUP($L106,Countries!$A:$B,2,FALSE)</f>
        <v>Portugal</v>
      </c>
      <c r="N106" s="7" cm="1">
        <f t="array" aca="1" ref="N106" ca="1">INDEX(States!$C:$C,RANDBETWEEN(5,COUNTA(States!$A:$A) + 1),1)</f>
        <v>12</v>
      </c>
      <c r="O106" s="7" t="str">
        <f ca="1">VLOOKUP($N106,States!$C:$D,2,FALSE)</f>
        <v>Leiria</v>
      </c>
      <c r="P106" s="7" t="str">
        <f ca="1">VLOOKUP($F106,Name!$A:$C,3,FALSE)</f>
        <v>M</v>
      </c>
      <c r="Q106" s="7" t="str">
        <f ca="1">VLOOKUP($P106,Genders!$B:$C,2,FALSE)</f>
        <v>Male</v>
      </c>
      <c r="R106" s="7" cm="1">
        <f t="array" aca="1" ref="R106" ca="1">INDEX('Marital status'!$A:$A,RANDBETWEEN(5,COUNTA('Marital status'!$A:$A) + 1),1)</f>
        <v>9</v>
      </c>
      <c r="S106" s="7" t="str">
        <f ca="1">VLOOKUP($R106,'Marital status'!$A:$B,2,FALSE)</f>
        <v>DIVORCED</v>
      </c>
      <c r="T106" s="7">
        <f t="shared" ca="1" si="13"/>
        <v>5</v>
      </c>
      <c r="U106" s="7" t="str">
        <f ca="1">VLOOKUP($T106,Ethnicities!$A:$B,2,FALSE)</f>
        <v xml:space="preserve"> white</v>
      </c>
      <c r="V106" s="8">
        <f t="shared" ca="1" si="14"/>
        <v>20405</v>
      </c>
      <c r="W106" s="6">
        <f t="shared" ca="1" si="15"/>
        <v>8</v>
      </c>
      <c r="X106" s="8" t="str">
        <f ca="1">VLOOKUP($W106,'Background education'!$A:$B,2,FALSE)</f>
        <v>Graduate school</v>
      </c>
      <c r="Y106" s="7">
        <f ca="1" xml:space="preserve">
  IF(OR($AA106 = 5, $AA106 = 6, $AA106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6" s="7" t="str">
        <f ca="1">VLOOKUP($Y106,Departments!$A:$B,2,FALSE)</f>
        <v>Human Resource</v>
      </c>
      <c r="AA106" s="6">
        <f t="shared" ca="1" si="16"/>
        <v>11</v>
      </c>
      <c r="AB106" s="7" t="str">
        <f ca="1">VLOOKUP($AA106,Roles!$A:$B,2,FALSE)</f>
        <v>Analyst</v>
      </c>
      <c r="AC106" s="6">
        <f t="shared" ca="1" si="17"/>
        <v>5</v>
      </c>
      <c r="AD106" s="7" t="str">
        <f ca="1" xml:space="preserve">
IF($AC106 &lt;&gt; "",
    VLOOKUP($AC106,Levels!$A:$B,2,FALSE),
    ""
)</f>
        <v>Junior</v>
      </c>
      <c r="AE106" s="8">
        <f t="shared" ca="1" si="18"/>
        <v>43959</v>
      </c>
      <c r="AF106" s="6">
        <f ca="1">RANDBETWEEN(5,COUNTA('Recruitment source'!$A:$A) + 1)</f>
        <v>11</v>
      </c>
      <c r="AG106" s="6" t="str">
        <f ca="1">VLOOKUP($AF106,'Recruitment source'!$A:$B,2,FALSE)</f>
        <v>Next Station</v>
      </c>
      <c r="AH106" s="8"/>
      <c r="AI106" s="1">
        <f t="shared" ca="1" si="10"/>
        <v>3080</v>
      </c>
      <c r="AJ106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102, 1, 'Lucca Figo Borba', 'M', 5, '12/11/1955', 8, 8, 11, 5, 3080);</v>
      </c>
    </row>
    <row r="107" spans="1:36" ht="14.25" customHeight="1" x14ac:dyDescent="0.2">
      <c r="A107" s="7" cm="1">
        <f t="array" aca="1" ref="A107" ca="1">INDEX(Companies!$A:$A,RANDBETWEEN(5,COUNTA(Companies!$A:$A) + 1),1)</f>
        <v>5</v>
      </c>
      <c r="B107" s="7" t="str">
        <f ca="1">VLOOKUP($A107,Companies!$A:$B,2,FALSE)</f>
        <v>ACME Corporation</v>
      </c>
      <c r="C107" s="5">
        <f t="shared" si="11"/>
        <v>103</v>
      </c>
      <c r="D107" s="5" t="str" cm="1">
        <f t="array" ref="D107">SHA1HASH($C107)</f>
        <v>934385f53d1bd0c1b8493e44d0dfd4c8e88a04bb</v>
      </c>
      <c r="E107" s="6">
        <v>1</v>
      </c>
      <c r="F107" s="7">
        <f ca="1">IF($C107 = 1 + N("Presidente"),
    127,
    IF($C107 = 2 + N("Vice-Presidente"),
        72,
        IF($C107 = 3 + N("Secretária bilíngue"),
            13,
            RANDBETWEEN(5,COUNT(Name!$A:$A) + 1)
        )
    )
)</f>
        <v>155</v>
      </c>
      <c r="G107" s="7" t="str">
        <f ca="1">VLOOKUP($F107,Name!$A:$B,2,FALSE)</f>
        <v>Gloria</v>
      </c>
      <c r="H107" s="7">
        <f ca="1" xml:space="preserve">
IF($C107 = 1,
    0,
    RANDBETWEEN(5,COUNT('Last name'!$A:$A) + 1)
)</f>
        <v>157</v>
      </c>
      <c r="I107" s="7" t="str">
        <f ca="1" xml:space="preserve">
IF($C107 = 1 + N("Presidente"),
    "de Orléans e Bragança",
    VLOOKUP($H107,'Last name'!$A:$B,2,FALSE) &amp; " " &amp; VLOOKUP(RANDBETWEEN(5,COUNT('Last name'!$A:$A) + 1),'Last name'!$A:$B,2,FALSE)
)</f>
        <v>Ramos Sacramento</v>
      </c>
      <c r="J107" s="7" t="str">
        <f t="shared" ca="1" si="12"/>
        <v>Gloria Ramos Sacramento</v>
      </c>
      <c r="K107" s="7" t="str" cm="1">
        <f t="array" aca="1" ref="K107" ca="1">SHA1HASH($J107)</f>
        <v>ccc64c4be02dcbda516d61693202e122efced28f</v>
      </c>
      <c r="L107" s="7" cm="1">
        <f t="array" aca="1" ref="L107" ca="1">INDEX(States!$A:$A,N107,1)</f>
        <v>5</v>
      </c>
      <c r="M107" s="7" t="str">
        <f ca="1">VLOOKUP($L107,Countries!$A:$B,2,FALSE)</f>
        <v>Portugal</v>
      </c>
      <c r="N107" s="7" cm="1">
        <f t="array" aca="1" ref="N107" ca="1">INDEX(States!$C:$C,RANDBETWEEN(5,COUNTA(States!$A:$A) + 1),1)</f>
        <v>13</v>
      </c>
      <c r="O107" s="7" t="str">
        <f ca="1">VLOOKUP($N107,States!$C:$D,2,FALSE)</f>
        <v>Coimbra</v>
      </c>
      <c r="P107" s="7" t="str">
        <f ca="1">VLOOKUP($F107,Name!$A:$C,3,FALSE)</f>
        <v>F</v>
      </c>
      <c r="Q107" s="7" t="str">
        <f ca="1">VLOOKUP($P107,Genders!$B:$C,2,FALSE)</f>
        <v>Female</v>
      </c>
      <c r="R107" s="7" cm="1">
        <f t="array" aca="1" ref="R107" ca="1">INDEX('Marital status'!$A:$A,RANDBETWEEN(5,COUNTA('Marital status'!$A:$A) + 1),1)</f>
        <v>5</v>
      </c>
      <c r="S107" s="7" t="str">
        <f ca="1">VLOOKUP($R107,'Marital status'!$A:$B,2,FALSE)</f>
        <v>single</v>
      </c>
      <c r="T107" s="7">
        <f t="shared" ca="1" si="13"/>
        <v>5</v>
      </c>
      <c r="U107" s="7" t="str">
        <f ca="1">VLOOKUP($T107,Ethnicities!$A:$B,2,FALSE)</f>
        <v xml:space="preserve"> white</v>
      </c>
      <c r="V107" s="8">
        <f t="shared" ca="1" si="14"/>
        <v>17917</v>
      </c>
      <c r="W107" s="6">
        <f t="shared" ca="1" si="15"/>
        <v>7</v>
      </c>
      <c r="X107" s="8" t="str">
        <f ca="1">VLOOKUP($W107,'Background education'!$A:$B,2,FALSE)</f>
        <v>Undergraduate degree</v>
      </c>
      <c r="Y107" s="7">
        <f ca="1" xml:space="preserve">
  IF(OR($AA107 = 5, $AA107 = 6, $AA107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7" s="7" t="str">
        <f ca="1">VLOOKUP($Y107,Departments!$A:$B,2,FALSE)</f>
        <v xml:space="preserve"> Commercial</v>
      </c>
      <c r="AA107" s="6">
        <f t="shared" ca="1" si="16"/>
        <v>9</v>
      </c>
      <c r="AB107" s="7" t="str">
        <f ca="1">VLOOKUP($AA107,Roles!$A:$B,2,FALSE)</f>
        <v>Intern</v>
      </c>
      <c r="AC107" s="6" t="str">
        <f t="shared" ca="1" si="17"/>
        <v/>
      </c>
      <c r="AD107" s="7" t="str">
        <f ca="1" xml:space="preserve">
IF($AC107 &lt;&gt; "",
    VLOOKUP($AC107,Levels!$A:$B,2,FALSE),
    ""
)</f>
        <v/>
      </c>
      <c r="AE107" s="8">
        <f t="shared" ca="1" si="18"/>
        <v>40914</v>
      </c>
      <c r="AF107" s="6">
        <f ca="1">RANDBETWEEN(5,COUNTA('Recruitment source'!$A:$A) + 1)</f>
        <v>11</v>
      </c>
      <c r="AG107" s="6" t="str">
        <f ca="1">VLOOKUP($AF107,'Recruitment source'!$A:$B,2,FALSE)</f>
        <v>Next Station</v>
      </c>
      <c r="AH107" s="8"/>
      <c r="AI107" s="1">
        <f t="shared" ca="1" si="10"/>
        <v>1285</v>
      </c>
      <c r="AJ107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103, 1, 'Gloria Ramos Sacramento', 'F', 5, '19/01/1949', 7, 9, 9, NULL, 1285);</v>
      </c>
    </row>
    <row r="108" spans="1:36" ht="14.25" customHeight="1" x14ac:dyDescent="0.2">
      <c r="A108" s="7" cm="1">
        <f t="array" aca="1" ref="A108" ca="1">INDEX(Companies!$A:$A,RANDBETWEEN(5,COUNTA(Companies!$A:$A) + 1),1)</f>
        <v>5</v>
      </c>
      <c r="B108" s="7" t="str">
        <f ca="1">VLOOKUP($A108,Companies!$A:$B,2,FALSE)</f>
        <v>ACME Corporation</v>
      </c>
      <c r="C108" s="5">
        <f t="shared" si="11"/>
        <v>104</v>
      </c>
      <c r="D108" s="5" t="str" cm="1">
        <f t="array" ref="D108">SHA1HASH($C108)</f>
        <v>78a8efcbaaa1a9a30f9f327aa89d0b6acaaffb03</v>
      </c>
      <c r="E108" s="6">
        <v>1</v>
      </c>
      <c r="F108" s="7">
        <f ca="1">IF($C108 = 1 + N("Presidente"),
    127,
    IF($C108 = 2 + N("Vice-Presidente"),
        72,
        IF($C108 = 3 + N("Secretária bilíngue"),
            13,
            RANDBETWEEN(5,COUNT(Name!$A:$A) + 1)
        )
    )
)</f>
        <v>38</v>
      </c>
      <c r="G108" s="7" t="str">
        <f ca="1">VLOOKUP($F108,Name!$A:$B,2,FALSE)</f>
        <v>Analu</v>
      </c>
      <c r="H108" s="7">
        <f ca="1" xml:space="preserve">
IF($C108 = 1,
    0,
    RANDBETWEEN(5,COUNT('Last name'!$A:$A) + 1)
)</f>
        <v>106</v>
      </c>
      <c r="I108" s="7" t="str">
        <f ca="1" xml:space="preserve">
IF($C108 = 1 + N("Presidente"),
    "de Orléans e Bragança",
    VLOOKUP($H108,'Last name'!$A:$B,2,FALSE) &amp; " " &amp; VLOOKUP(RANDBETWEEN(5,COUNT('Last name'!$A:$A) + 1),'Last name'!$A:$B,2,FALSE)
)</f>
        <v>Leitão Longo</v>
      </c>
      <c r="J108" s="7" t="str">
        <f t="shared" ca="1" si="12"/>
        <v>Analu Leitão Longo</v>
      </c>
      <c r="K108" s="7" t="str" cm="1">
        <f t="array" aca="1" ref="K108" ca="1">SHA1HASH($J108)</f>
        <v>952cc4dd8334cd36380333d5127ebf1a532ba5b4</v>
      </c>
      <c r="L108" s="7" cm="1">
        <f t="array" aca="1" ref="L108" ca="1">INDEX(States!$A:$A,N108,1)</f>
        <v>5</v>
      </c>
      <c r="M108" s="7" t="str">
        <f ca="1">VLOOKUP($L108,Countries!$A:$B,2,FALSE)</f>
        <v>Portugal</v>
      </c>
      <c r="N108" s="7" cm="1">
        <f t="array" aca="1" ref="N108" ca="1">INDEX(States!$C:$C,RANDBETWEEN(5,COUNTA(States!$A:$A) + 1),1)</f>
        <v>5</v>
      </c>
      <c r="O108" s="7" t="str">
        <f ca="1">VLOOKUP($N108,States!$C:$D,2,FALSE)</f>
        <v xml:space="preserve"> Lisboa</v>
      </c>
      <c r="P108" s="7" t="str">
        <f ca="1">VLOOKUP($F108,Name!$A:$C,3,FALSE)</f>
        <v>F</v>
      </c>
      <c r="Q108" s="7" t="str">
        <f ca="1">VLOOKUP($P108,Genders!$B:$C,2,FALSE)</f>
        <v>Female</v>
      </c>
      <c r="R108" s="7" cm="1">
        <f t="array" aca="1" ref="R108" ca="1">INDEX('Marital status'!$A:$A,RANDBETWEEN(5,COUNTA('Marital status'!$A:$A) + 1),1)</f>
        <v>9</v>
      </c>
      <c r="S108" s="7" t="str">
        <f ca="1">VLOOKUP($R108,'Marital status'!$A:$B,2,FALSE)</f>
        <v>DIVORCED</v>
      </c>
      <c r="T108" s="7">
        <f t="shared" ca="1" si="13"/>
        <v>5</v>
      </c>
      <c r="U108" s="7" t="str">
        <f ca="1">VLOOKUP($T108,Ethnicities!$A:$B,2,FALSE)</f>
        <v xml:space="preserve"> white</v>
      </c>
      <c r="V108" s="8">
        <f t="shared" ca="1" si="14"/>
        <v>25967</v>
      </c>
      <c r="W108" s="6">
        <f t="shared" ca="1" si="15"/>
        <v>8</v>
      </c>
      <c r="X108" s="8" t="str">
        <f ca="1">VLOOKUP($W108,'Background education'!$A:$B,2,FALSE)</f>
        <v>Graduate school</v>
      </c>
      <c r="Y108" s="7">
        <f ca="1" xml:space="preserve">
  IF(OR($AA108 = 5, $AA108 = 6, $AA108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8" s="7" t="str">
        <f ca="1">VLOOKUP($Y108,Departments!$A:$B,2,FALSE)</f>
        <v xml:space="preserve"> Commercial</v>
      </c>
      <c r="AA108" s="6">
        <f t="shared" ca="1" si="16"/>
        <v>11</v>
      </c>
      <c r="AB108" s="7" t="str">
        <f ca="1">VLOOKUP($AA108,Roles!$A:$B,2,FALSE)</f>
        <v>Analyst</v>
      </c>
      <c r="AC108" s="6">
        <f t="shared" ca="1" si="17"/>
        <v>5</v>
      </c>
      <c r="AD108" s="7" t="str">
        <f ca="1" xml:space="preserve">
IF($AC108 &lt;&gt; "",
    VLOOKUP($AC108,Levels!$A:$B,2,FALSE),
    ""
)</f>
        <v>Junior</v>
      </c>
      <c r="AE108" s="8">
        <f t="shared" ca="1" si="18"/>
        <v>38460</v>
      </c>
      <c r="AF108" s="6">
        <f ca="1">RANDBETWEEN(5,COUNTA('Recruitment source'!$A:$A) + 1)</f>
        <v>11</v>
      </c>
      <c r="AG108" s="6" t="str">
        <f ca="1">VLOOKUP($AF108,'Recruitment source'!$A:$B,2,FALSE)</f>
        <v>Next Station</v>
      </c>
      <c r="AH108" s="8"/>
      <c r="AI108" s="1">
        <f t="shared" ca="1" si="10"/>
        <v>3080</v>
      </c>
      <c r="AJ108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104, 1, 'Analu Leitão Longo', 'F', 5, '03/02/1971', 8, 9, 11, 5, 3080);</v>
      </c>
    </row>
    <row r="109" spans="1:36" ht="14.25" customHeight="1" x14ac:dyDescent="0.2">
      <c r="A109" s="7" cm="1">
        <f t="array" aca="1" ref="A109" ca="1">INDEX(Companies!$A:$A,RANDBETWEEN(5,COUNTA(Companies!$A:$A) + 1),1)</f>
        <v>5</v>
      </c>
      <c r="B109" s="7" t="str">
        <f ca="1">VLOOKUP($A109,Companies!$A:$B,2,FALSE)</f>
        <v>ACME Corporation</v>
      </c>
      <c r="C109" s="5">
        <f t="shared" si="11"/>
        <v>105</v>
      </c>
      <c r="D109" s="5" t="str" cm="1">
        <f t="array" ref="D109">SHA1HASH($C109)</f>
        <v>e114c448f4ab8554ad14eff3d66dfeb3965ce8fc</v>
      </c>
      <c r="E109" s="6">
        <v>1</v>
      </c>
      <c r="F109" s="7">
        <f ca="1">IF($C109 = 1 + N("Presidente"),
    127,
    IF($C109 = 2 + N("Vice-Presidente"),
        72,
        IF($C109 = 3 + N("Secretária bilíngue"),
            13,
            RANDBETWEEN(5,COUNT(Name!$A:$A) + 1)
        )
    )
)</f>
        <v>207</v>
      </c>
      <c r="G109" s="7" t="str">
        <f ca="1">VLOOKUP($F109,Name!$A:$B,2,FALSE)</f>
        <v>Kamille</v>
      </c>
      <c r="H109" s="7">
        <f ca="1" xml:space="preserve">
IF($C109 = 1,
    0,
    RANDBETWEEN(5,COUNT('Last name'!$A:$A) + 1)
)</f>
        <v>142</v>
      </c>
      <c r="I109" s="7" t="str">
        <f ca="1" xml:space="preserve">
IF($C109 = 1 + N("Presidente"),
    "de Orléans e Bragança",
    VLOOKUP($H109,'Last name'!$A:$B,2,FALSE) &amp; " " &amp; VLOOKUP(RANDBETWEEN(5,COUNT('Last name'!$A:$A) + 1),'Last name'!$A:$B,2,FALSE)
)</f>
        <v>Nunes Carvalho</v>
      </c>
      <c r="J109" s="7" t="str">
        <f t="shared" ca="1" si="12"/>
        <v>Kamille Nunes Carvalho</v>
      </c>
      <c r="K109" s="7" t="str" cm="1">
        <f t="array" aca="1" ref="K109" ca="1">SHA1HASH($J109)</f>
        <v>6ed84545ff515ba54456fe0f76abafce8dfaf5b6</v>
      </c>
      <c r="L109" s="7" cm="1">
        <f t="array" aca="1" ref="L109" ca="1">INDEX(States!$A:$A,N109,1)</f>
        <v>5</v>
      </c>
      <c r="M109" s="7" t="str">
        <f ca="1">VLOOKUP($L109,Countries!$A:$B,2,FALSE)</f>
        <v>Portugal</v>
      </c>
      <c r="N109" s="7" cm="1">
        <f t="array" aca="1" ref="N109" ca="1">INDEX(States!$C:$C,RANDBETWEEN(5,COUNTA(States!$A:$A) + 1),1)</f>
        <v>5</v>
      </c>
      <c r="O109" s="7" t="str">
        <f ca="1">VLOOKUP($N109,States!$C:$D,2,FALSE)</f>
        <v xml:space="preserve"> Lisboa</v>
      </c>
      <c r="P109" s="7" t="str">
        <f ca="1">VLOOKUP($F109,Name!$A:$C,3,FALSE)</f>
        <v>F</v>
      </c>
      <c r="Q109" s="7" t="str">
        <f ca="1">VLOOKUP($P109,Genders!$B:$C,2,FALSE)</f>
        <v>Female</v>
      </c>
      <c r="R109" s="7" cm="1">
        <f t="array" aca="1" ref="R109" ca="1">INDEX('Marital status'!$A:$A,RANDBETWEEN(5,COUNTA('Marital status'!$A:$A) + 1),1)</f>
        <v>7</v>
      </c>
      <c r="S109" s="7" t="str">
        <f ca="1">VLOOKUP($R109,'Marital status'!$A:$B,2,FALSE)</f>
        <v xml:space="preserve">Widowed </v>
      </c>
      <c r="T109" s="7">
        <f t="shared" ca="1" si="13"/>
        <v>5</v>
      </c>
      <c r="U109" s="7" t="str">
        <f ca="1">VLOOKUP($T109,Ethnicities!$A:$B,2,FALSE)</f>
        <v xml:space="preserve"> white</v>
      </c>
      <c r="V109" s="8">
        <f t="shared" ca="1" si="14"/>
        <v>20804</v>
      </c>
      <c r="W109" s="6">
        <f t="shared" ca="1" si="15"/>
        <v>7</v>
      </c>
      <c r="X109" s="8" t="str">
        <f ca="1">VLOOKUP($W109,'Background education'!$A:$B,2,FALSE)</f>
        <v>Undergraduate degree</v>
      </c>
      <c r="Y109" s="7">
        <f ca="1" xml:space="preserve">
  IF(OR($AA109 = 5, $AA109 = 6, $AA109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9" s="7" t="str">
        <f ca="1">VLOOKUP($Y109,Departments!$A:$B,2,FALSE)</f>
        <v>Controlling</v>
      </c>
      <c r="AA109" s="6">
        <f t="shared" ca="1" si="16"/>
        <v>10</v>
      </c>
      <c r="AB109" s="7" t="str">
        <f ca="1">VLOOKUP($AA109,Roles!$A:$B,2,FALSE)</f>
        <v>Trainee</v>
      </c>
      <c r="AC109" s="6" t="str">
        <f t="shared" ca="1" si="17"/>
        <v/>
      </c>
      <c r="AD109" s="7" t="str">
        <f ca="1" xml:space="preserve">
IF($AC109 &lt;&gt; "",
    VLOOKUP($AC109,Levels!$A:$B,2,FALSE),
    ""
)</f>
        <v/>
      </c>
      <c r="AE109" s="8">
        <f t="shared" ca="1" si="18"/>
        <v>40304</v>
      </c>
      <c r="AF109" s="6">
        <f ca="1">RANDBETWEEN(5,COUNTA('Recruitment source'!$A:$A) + 1)</f>
        <v>14</v>
      </c>
      <c r="AG109" s="6" t="str">
        <f ca="1">VLOOKUP($AF109,'Recruitment source'!$A:$B,2,FALSE)</f>
        <v>LinkedIn</v>
      </c>
      <c r="AH109" s="8"/>
      <c r="AI109" s="1">
        <f t="shared" ca="1" si="10"/>
        <v>1305</v>
      </c>
      <c r="AJ109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105, 1, 'Kamille Nunes Carvalho', 'F', 5, '15/12/1956', 7, 12, 10, NULL, 1305);</v>
      </c>
    </row>
    <row r="110" spans="1:36" ht="14.25" customHeight="1" x14ac:dyDescent="0.2">
      <c r="A110" s="7" cm="1">
        <f t="array" aca="1" ref="A110" ca="1">INDEX(Companies!$A:$A,RANDBETWEEN(5,COUNTA(Companies!$A:$A) + 1),1)</f>
        <v>5</v>
      </c>
      <c r="B110" s="7" t="str">
        <f ca="1">VLOOKUP($A110,Companies!$A:$B,2,FALSE)</f>
        <v>ACME Corporation</v>
      </c>
      <c r="C110" s="5">
        <f t="shared" si="11"/>
        <v>106</v>
      </c>
      <c r="D110" s="5" t="str" cm="1">
        <f t="array" ref="D110">SHA1HASH($C110)</f>
        <v>7224f997fc148baa0b7f81c1eda6fcc3fd003db0</v>
      </c>
      <c r="E110" s="6">
        <v>1</v>
      </c>
      <c r="F110" s="7">
        <f ca="1">IF($C110 = 1 + N("Presidente"),
    127,
    IF($C110 = 2 + N("Vice-Presidente"),
        72,
        IF($C110 = 3 + N("Secretária bilíngue"),
            13,
            RANDBETWEEN(5,COUNT(Name!$A:$A) + 1)
        )
    )
)</f>
        <v>102</v>
      </c>
      <c r="G110" s="7" t="str">
        <f ca="1">VLOOKUP($F110,Name!$A:$B,2,FALSE)</f>
        <v>Danilo</v>
      </c>
      <c r="H110" s="7">
        <f ca="1" xml:space="preserve">
IF($C110 = 1,
    0,
    RANDBETWEEN(5,COUNT('Last name'!$A:$A) + 1)
)</f>
        <v>151</v>
      </c>
      <c r="I110" s="7" t="str">
        <f ca="1" xml:space="preserve">
IF($C110 = 1 + N("Presidente"),
    "de Orléans e Bragança",
    VLOOKUP($H110,'Last name'!$A:$B,2,FALSE) &amp; " " &amp; VLOOKUP(RANDBETWEEN(5,COUNT('Last name'!$A:$A) + 1),'Last name'!$A:$B,2,FALSE)
)</f>
        <v>Pereira Marques</v>
      </c>
      <c r="J110" s="7" t="str">
        <f t="shared" ca="1" si="12"/>
        <v>Danilo Pereira Marques</v>
      </c>
      <c r="K110" s="7" t="str" cm="1">
        <f t="array" aca="1" ref="K110" ca="1">SHA1HASH($J110)</f>
        <v>80b083fd3e11335c6001002960c0c6157f0785d2</v>
      </c>
      <c r="L110" s="7" cm="1">
        <f t="array" aca="1" ref="L110" ca="1">INDEX(States!$A:$A,N110,1)</f>
        <v>5</v>
      </c>
      <c r="M110" s="7" t="str">
        <f ca="1">VLOOKUP($L110,Countries!$A:$B,2,FALSE)</f>
        <v>Portugal</v>
      </c>
      <c r="N110" s="7" cm="1">
        <f t="array" aca="1" ref="N110" ca="1">INDEX(States!$C:$C,RANDBETWEEN(5,COUNTA(States!$A:$A) + 1),1)</f>
        <v>8</v>
      </c>
      <c r="O110" s="7" t="str">
        <f ca="1">VLOOKUP($N110,States!$C:$D,2,FALSE)</f>
        <v>AveirO</v>
      </c>
      <c r="P110" s="7" t="str">
        <f ca="1">VLOOKUP($F110,Name!$A:$C,3,FALSE)</f>
        <v>M</v>
      </c>
      <c r="Q110" s="7" t="str">
        <f ca="1">VLOOKUP($P110,Genders!$B:$C,2,FALSE)</f>
        <v>Male</v>
      </c>
      <c r="R110" s="7" cm="1">
        <f t="array" aca="1" ref="R110" ca="1">INDEX('Marital status'!$A:$A,RANDBETWEEN(5,COUNTA('Marital status'!$A:$A) + 1),1)</f>
        <v>7</v>
      </c>
      <c r="S110" s="7" t="str">
        <f ca="1">VLOOKUP($R110,'Marital status'!$A:$B,2,FALSE)</f>
        <v xml:space="preserve">Widowed </v>
      </c>
      <c r="T110" s="7">
        <f t="shared" ca="1" si="13"/>
        <v>7</v>
      </c>
      <c r="U110" s="7" t="str">
        <f ca="1">VLOOKUP($T110,Ethnicities!$A:$B,2,FALSE)</f>
        <v xml:space="preserve">  Hispanic or LATINO</v>
      </c>
      <c r="V110" s="8">
        <f t="shared" ca="1" si="14"/>
        <v>19030</v>
      </c>
      <c r="W110" s="6">
        <f t="shared" ca="1" si="15"/>
        <v>7</v>
      </c>
      <c r="X110" s="8" t="str">
        <f ca="1">VLOOKUP($W110,'Background education'!$A:$B,2,FALSE)</f>
        <v>Undergraduate degree</v>
      </c>
      <c r="Y110" s="7">
        <f ca="1" xml:space="preserve">
  IF(OR($AA110 = 5, $AA110 = 6, $AA110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0" s="7" t="str">
        <f ca="1">VLOOKUP($Y110,Departments!$A:$B,2,FALSE)</f>
        <v>Controlling</v>
      </c>
      <c r="AA110" s="6">
        <f t="shared" ca="1" si="16"/>
        <v>11</v>
      </c>
      <c r="AB110" s="7" t="str">
        <f ca="1">VLOOKUP($AA110,Roles!$A:$B,2,FALSE)</f>
        <v>Analyst</v>
      </c>
      <c r="AC110" s="6">
        <f t="shared" ca="1" si="17"/>
        <v>5</v>
      </c>
      <c r="AD110" s="7" t="str">
        <f ca="1" xml:space="preserve">
IF($AC110 &lt;&gt; "",
    VLOOKUP($AC110,Levels!$A:$B,2,FALSE),
    ""
)</f>
        <v>Junior</v>
      </c>
      <c r="AE110" s="8">
        <f t="shared" ca="1" si="18"/>
        <v>36531</v>
      </c>
      <c r="AF110" s="6">
        <f ca="1">RANDBETWEEN(5,COUNTA('Recruitment source'!$A:$A) + 1)</f>
        <v>11</v>
      </c>
      <c r="AG110" s="6" t="str">
        <f ca="1">VLOOKUP($AF110,'Recruitment source'!$A:$B,2,FALSE)</f>
        <v>Next Station</v>
      </c>
      <c r="AH110" s="8"/>
      <c r="AI110" s="1">
        <f t="shared" ca="1" si="10"/>
        <v>2500</v>
      </c>
      <c r="AJ110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106, 1, 'Danilo Pereira Marques', 'M', 7, '06/02/1952', 7, 12, 11, 5, 2500);</v>
      </c>
    </row>
    <row r="111" spans="1:36" ht="14.25" customHeight="1" x14ac:dyDescent="0.2">
      <c r="A111" s="7" cm="1">
        <f t="array" aca="1" ref="A111" ca="1">INDEX(Companies!$A:$A,RANDBETWEEN(5,COUNTA(Companies!$A:$A) + 1),1)</f>
        <v>5</v>
      </c>
      <c r="B111" s="7" t="str">
        <f ca="1">VLOOKUP($A111,Companies!$A:$B,2,FALSE)</f>
        <v>ACME Corporation</v>
      </c>
      <c r="C111" s="5">
        <f t="shared" si="11"/>
        <v>107</v>
      </c>
      <c r="D111" s="5" t="str" cm="1">
        <f t="array" ref="D111">SHA1HASH($C111)</f>
        <v>524e05dc77239f3a15dab766aaa59a9e432efde7</v>
      </c>
      <c r="E111" s="6">
        <v>1</v>
      </c>
      <c r="F111" s="7">
        <f ca="1">IF($C111 = 1 + N("Presidente"),
    127,
    IF($C111 = 2 + N("Vice-Presidente"),
        72,
        IF($C111 = 3 + N("Secretária bilíngue"),
            13,
            RANDBETWEEN(5,COUNT(Name!$A:$A) + 1)
        )
    )
)</f>
        <v>261</v>
      </c>
      <c r="G111" s="7" t="str">
        <f ca="1">VLOOKUP($F111,Name!$A:$B,2,FALSE)</f>
        <v>Maria Clara</v>
      </c>
      <c r="H111" s="7">
        <f ca="1" xml:space="preserve">
IF($C111 = 1,
    0,
    RANDBETWEEN(5,COUNT('Last name'!$A:$A) + 1)
)</f>
        <v>51</v>
      </c>
      <c r="I111" s="7" t="str">
        <f ca="1" xml:space="preserve">
IF($C111 = 1 + N("Presidente"),
    "de Orléans e Bragança",
    VLOOKUP($H111,'Last name'!$A:$B,2,FALSE) &amp; " " &amp; VLOOKUP(RANDBETWEEN(5,COUNT('Last name'!$A:$A) + 1),'Last name'!$A:$B,2,FALSE)
)</f>
        <v>Café Monti</v>
      </c>
      <c r="J111" s="7" t="str">
        <f t="shared" ca="1" si="12"/>
        <v>Maria Clara Café Monti</v>
      </c>
      <c r="K111" s="7" t="str" cm="1">
        <f t="array" aca="1" ref="K111" ca="1">SHA1HASH($J111)</f>
        <v>c285b290bd30a04447d8d5d7d1128fa5e0d373a9</v>
      </c>
      <c r="L111" s="7" cm="1">
        <f t="array" aca="1" ref="L111" ca="1">INDEX(States!$A:$A,N111,1)</f>
        <v>5</v>
      </c>
      <c r="M111" s="7" t="str">
        <f ca="1">VLOOKUP($L111,Countries!$A:$B,2,FALSE)</f>
        <v>Portugal</v>
      </c>
      <c r="N111" s="7" cm="1">
        <f t="array" aca="1" ref="N111" ca="1">INDEX(States!$C:$C,RANDBETWEEN(5,COUNTA(States!$A:$A) + 1),1)</f>
        <v>19</v>
      </c>
      <c r="O111" s="7" t="str">
        <f ca="1">VLOOKUP($N111,States!$C:$D,2,FALSE)</f>
        <v>Beja</v>
      </c>
      <c r="P111" s="7" t="str">
        <f ca="1">VLOOKUP($F111,Name!$A:$C,3,FALSE)</f>
        <v>F</v>
      </c>
      <c r="Q111" s="7" t="str">
        <f ca="1">VLOOKUP($P111,Genders!$B:$C,2,FALSE)</f>
        <v>Female</v>
      </c>
      <c r="R111" s="7" cm="1">
        <f t="array" aca="1" ref="R111" ca="1">INDEX('Marital status'!$A:$A,RANDBETWEEN(5,COUNTA('Marital status'!$A:$A) + 1),1)</f>
        <v>8</v>
      </c>
      <c r="S111" s="7" t="str">
        <f ca="1">VLOOKUP($R111,'Marital status'!$A:$B,2,FALSE)</f>
        <v xml:space="preserve"> Separated </v>
      </c>
      <c r="T111" s="7">
        <f t="shared" ca="1" si="13"/>
        <v>5</v>
      </c>
      <c r="U111" s="7" t="str">
        <f ca="1">VLOOKUP($T111,Ethnicities!$A:$B,2,FALSE)</f>
        <v xml:space="preserve"> white</v>
      </c>
      <c r="V111" s="8">
        <f t="shared" ca="1" si="14"/>
        <v>25614</v>
      </c>
      <c r="W111" s="6">
        <f t="shared" ca="1" si="15"/>
        <v>7</v>
      </c>
      <c r="X111" s="8" t="str">
        <f ca="1">VLOOKUP($W111,'Background education'!$A:$B,2,FALSE)</f>
        <v>Undergraduate degree</v>
      </c>
      <c r="Y111" s="7">
        <f ca="1" xml:space="preserve">
  IF(OR($AA111 = 5, $AA111 = 6, $AA111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1" s="7" t="str">
        <f ca="1">VLOOKUP($Y111,Departments!$A:$B,2,FALSE)</f>
        <v>Audit</v>
      </c>
      <c r="AA111" s="6">
        <f t="shared" ca="1" si="16"/>
        <v>9</v>
      </c>
      <c r="AB111" s="7" t="str">
        <f ca="1">VLOOKUP($AA111,Roles!$A:$B,2,FALSE)</f>
        <v>Intern</v>
      </c>
      <c r="AC111" s="6" t="str">
        <f t="shared" ca="1" si="17"/>
        <v/>
      </c>
      <c r="AD111" s="7" t="str">
        <f ca="1" xml:space="preserve">
IF($AC111 &lt;&gt; "",
    VLOOKUP($AC111,Levels!$A:$B,2,FALSE),
    ""
)</f>
        <v/>
      </c>
      <c r="AE111" s="8">
        <f t="shared" ca="1" si="18"/>
        <v>37475</v>
      </c>
      <c r="AF111" s="6">
        <f ca="1">RANDBETWEEN(5,COUNTA('Recruitment source'!$A:$A) + 1)</f>
        <v>11</v>
      </c>
      <c r="AG111" s="6" t="str">
        <f ca="1">VLOOKUP($AF111,'Recruitment source'!$A:$B,2,FALSE)</f>
        <v>Next Station</v>
      </c>
      <c r="AH111" s="8"/>
      <c r="AI111" s="1">
        <f t="shared" ca="1" si="10"/>
        <v>1205</v>
      </c>
      <c r="AJ11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107, 1, 'Maria Clara Café Monti', 'F', 5, '15/02/1970', 7, 13, 9, NULL, 1205);</v>
      </c>
    </row>
    <row r="112" spans="1:36" ht="14.25" customHeight="1" x14ac:dyDescent="0.2">
      <c r="A112" s="7" cm="1">
        <f t="array" aca="1" ref="A112" ca="1">INDEX(Companies!$A:$A,RANDBETWEEN(5,COUNTA(Companies!$A:$A) + 1),1)</f>
        <v>5</v>
      </c>
      <c r="B112" s="7" t="str">
        <f ca="1">VLOOKUP($A112,Companies!$A:$B,2,FALSE)</f>
        <v>ACME Corporation</v>
      </c>
      <c r="C112" s="5">
        <f t="shared" si="11"/>
        <v>108</v>
      </c>
      <c r="D112" s="5" t="str" cm="1">
        <f t="array" ref="D112">SHA1HASH($C112)</f>
        <v>17503a6b2326f09fbc4e3a7c03874c7333002038</v>
      </c>
      <c r="E112" s="6">
        <v>1</v>
      </c>
      <c r="F112" s="7">
        <f ca="1">IF($C112 = 1 + N("Presidente"),
    127,
    IF($C112 = 2 + N("Vice-Presidente"),
        72,
        IF($C112 = 3 + N("Secretária bilíngue"),
            13,
            RANDBETWEEN(5,COUNT(Name!$A:$A) + 1)
        )
    )
)</f>
        <v>56</v>
      </c>
      <c r="G112" s="7" t="str">
        <f ca="1">VLOOKUP($F112,Name!$A:$B,2,FALSE)</f>
        <v>Arthur Gabriel</v>
      </c>
      <c r="H112" s="7">
        <f ca="1" xml:space="preserve">
IF($C112 = 1,
    0,
    RANDBETWEEN(5,COUNT('Last name'!$A:$A) + 1)
)</f>
        <v>121</v>
      </c>
      <c r="I112" s="7" t="str">
        <f ca="1" xml:space="preserve">
IF($C112 = 1 + N("Presidente"),
    "de Orléans e Bragança",
    VLOOKUP($H112,'Last name'!$A:$B,2,FALSE) &amp; " " &amp; VLOOKUP(RANDBETWEEN(5,COUNT('Last name'!$A:$A) + 1),'Last name'!$A:$B,2,FALSE)
)</f>
        <v>Martinelli Barreto</v>
      </c>
      <c r="J112" s="7" t="str">
        <f t="shared" ca="1" si="12"/>
        <v>Arthur Gabriel Martinelli Barreto</v>
      </c>
      <c r="K112" s="7" t="str" cm="1">
        <f t="array" aca="1" ref="K112" ca="1">SHA1HASH($J112)</f>
        <v>b71154152afefded0a343ac8b129306ba2f23623</v>
      </c>
      <c r="L112" s="7" cm="1">
        <f t="array" aca="1" ref="L112" ca="1">INDEX(States!$A:$A,N112,1)</f>
        <v>5</v>
      </c>
      <c r="M112" s="7" t="str">
        <f ca="1">VLOOKUP($L112,Countries!$A:$B,2,FALSE)</f>
        <v>Portugal</v>
      </c>
      <c r="N112" s="7" cm="1">
        <f t="array" aca="1" ref="N112" ca="1">INDEX(States!$C:$C,RANDBETWEEN(5,COUNTA(States!$A:$A) + 1),1)</f>
        <v>6</v>
      </c>
      <c r="O112" s="7" t="str">
        <f ca="1">VLOOKUP($N112,States!$C:$D,2,FALSE)</f>
        <v>PORTO</v>
      </c>
      <c r="P112" s="7" t="str">
        <f ca="1">VLOOKUP($F112,Name!$A:$C,3,FALSE)</f>
        <v>M</v>
      </c>
      <c r="Q112" s="7" t="str">
        <f ca="1">VLOOKUP($P112,Genders!$B:$C,2,FALSE)</f>
        <v>Male</v>
      </c>
      <c r="R112" s="7" cm="1">
        <f t="array" aca="1" ref="R112" ca="1">INDEX('Marital status'!$A:$A,RANDBETWEEN(5,COUNTA('Marital status'!$A:$A) + 1),1)</f>
        <v>5</v>
      </c>
      <c r="S112" s="7" t="str">
        <f ca="1">VLOOKUP($R112,'Marital status'!$A:$B,2,FALSE)</f>
        <v>single</v>
      </c>
      <c r="T112" s="7">
        <f t="shared" ca="1" si="13"/>
        <v>6</v>
      </c>
      <c r="U112" s="7" t="str">
        <f ca="1">VLOOKUP($T112,Ethnicities!$A:$B,2,FALSE)</f>
        <v>Black or African American</v>
      </c>
      <c r="V112" s="8">
        <f t="shared" ca="1" si="14"/>
        <v>19263</v>
      </c>
      <c r="W112" s="6">
        <f t="shared" ca="1" si="15"/>
        <v>8</v>
      </c>
      <c r="X112" s="8" t="str">
        <f ca="1">VLOOKUP($W112,'Background education'!$A:$B,2,FALSE)</f>
        <v>Graduate school</v>
      </c>
      <c r="Y112" s="7">
        <f ca="1" xml:space="preserve">
  IF(OR($AA112 = 5, $AA112 = 6, $AA112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2" s="7" t="str">
        <f ca="1">VLOOKUP($Y112,Departments!$A:$B,2,FALSE)</f>
        <v>Finance</v>
      </c>
      <c r="AA112" s="6">
        <f t="shared" ca="1" si="16"/>
        <v>11</v>
      </c>
      <c r="AB112" s="7" t="str">
        <f ca="1">VLOOKUP($AA112,Roles!$A:$B,2,FALSE)</f>
        <v>Analyst</v>
      </c>
      <c r="AC112" s="6">
        <f t="shared" ca="1" si="17"/>
        <v>6</v>
      </c>
      <c r="AD112" s="7" t="str">
        <f ca="1" xml:space="preserve">
IF($AC112 &lt;&gt; "",
    VLOOKUP($AC112,Levels!$A:$B,2,FALSE),
    ""
)</f>
        <v>Pleno</v>
      </c>
      <c r="AE112" s="8">
        <f t="shared" ca="1" si="18"/>
        <v>39816</v>
      </c>
      <c r="AF112" s="6">
        <f ca="1">RANDBETWEEN(5,COUNTA('Recruitment source'!$A:$A) + 1)</f>
        <v>10</v>
      </c>
      <c r="AG112" s="6" t="str">
        <f ca="1">VLOOKUP($AF112,'Recruitment source'!$A:$B,2,FALSE)</f>
        <v>Jobs in Lisbon</v>
      </c>
      <c r="AH112" s="8"/>
      <c r="AI112" s="1">
        <f t="shared" ca="1" si="10"/>
        <v>3000</v>
      </c>
      <c r="AJ11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108, 1, 'Arthur Gabriel Martinelli Barreto', 'M', 6, '26/09/1952', 8, 7, 11, 6, 3000);</v>
      </c>
    </row>
    <row r="113" spans="1:36" ht="14.25" customHeight="1" x14ac:dyDescent="0.2">
      <c r="A113" s="7" cm="1">
        <f t="array" aca="1" ref="A113" ca="1">INDEX(Companies!$A:$A,RANDBETWEEN(5,COUNTA(Companies!$A:$A) + 1),1)</f>
        <v>5</v>
      </c>
      <c r="B113" s="7" t="str">
        <f ca="1">VLOOKUP($A113,Companies!$A:$B,2,FALSE)</f>
        <v>ACME Corporation</v>
      </c>
      <c r="C113" s="5">
        <f t="shared" si="11"/>
        <v>109</v>
      </c>
      <c r="D113" s="5" t="str" cm="1">
        <f t="array" ref="D113">SHA1HASH($C113)</f>
        <v>a1422e6a168630cdd214ac5e31ca01ae1bee8d92</v>
      </c>
      <c r="E113" s="6">
        <v>1</v>
      </c>
      <c r="F113" s="7">
        <f ca="1">IF($C113 = 1 + N("Presidente"),
    127,
    IF($C113 = 2 + N("Vice-Presidente"),
        72,
        IF($C113 = 3 + N("Secretária bilíngue"),
            13,
            RANDBETWEEN(5,COUNT(Name!$A:$A) + 1)
        )
    )
)</f>
        <v>140</v>
      </c>
      <c r="G113" s="7" t="str">
        <f ca="1">VLOOKUP($F113,Name!$A:$B,2,FALSE)</f>
        <v>Fernando Manuel</v>
      </c>
      <c r="H113" s="7">
        <f ca="1" xml:space="preserve">
IF($C113 = 1,
    0,
    RANDBETWEEN(5,COUNT('Last name'!$A:$A) + 1)
)</f>
        <v>30</v>
      </c>
      <c r="I113" s="7" t="str">
        <f ca="1" xml:space="preserve">
IF($C113 = 1 + N("Presidente"),
    "de Orléans e Bragança",
    VLOOKUP($H113,'Last name'!$A:$B,2,FALSE) &amp; " " &amp; VLOOKUP(RANDBETWEEN(5,COUNT('Last name'!$A:$A) + 1),'Last name'!$A:$B,2,FALSE)
)</f>
        <v>Barbieri Ricci</v>
      </c>
      <c r="J113" s="7" t="str">
        <f t="shared" ca="1" si="12"/>
        <v>Fernando Manuel Barbieri Ricci</v>
      </c>
      <c r="K113" s="7" t="str" cm="1">
        <f t="array" aca="1" ref="K113" ca="1">SHA1HASH($J113)</f>
        <v>b0ca529853d162bf4c854a6c2a23646325c9f2c2</v>
      </c>
      <c r="L113" s="7" cm="1">
        <f t="array" aca="1" ref="L113" ca="1">INDEX(States!$A:$A,N113,1)</f>
        <v>5</v>
      </c>
      <c r="M113" s="7" t="str">
        <f ca="1">VLOOKUP($L113,Countries!$A:$B,2,FALSE)</f>
        <v>Portugal</v>
      </c>
      <c r="N113" s="7" cm="1">
        <f t="array" aca="1" ref="N113" ca="1">INDEX(States!$C:$C,RANDBETWEEN(5,COUNTA(States!$A:$A) + 1),1)</f>
        <v>24</v>
      </c>
      <c r="O113" s="7" t="str">
        <f ca="1">VLOOKUP($N113,States!$C:$D,2,FALSE)</f>
        <v>Brangança</v>
      </c>
      <c r="P113" s="7" t="str">
        <f ca="1">VLOOKUP($F113,Name!$A:$C,3,FALSE)</f>
        <v>M</v>
      </c>
      <c r="Q113" s="7" t="str">
        <f ca="1">VLOOKUP($P113,Genders!$B:$C,2,FALSE)</f>
        <v>Male</v>
      </c>
      <c r="R113" s="7" cm="1">
        <f t="array" aca="1" ref="R113" ca="1">INDEX('Marital status'!$A:$A,RANDBETWEEN(5,COUNTA('Marital status'!$A:$A) + 1),1)</f>
        <v>8</v>
      </c>
      <c r="S113" s="7" t="str">
        <f ca="1">VLOOKUP($R113,'Marital status'!$A:$B,2,FALSE)</f>
        <v xml:space="preserve"> Separated </v>
      </c>
      <c r="T113" s="7">
        <f t="shared" ca="1" si="13"/>
        <v>5</v>
      </c>
      <c r="U113" s="7" t="str">
        <f ca="1">VLOOKUP($T113,Ethnicities!$A:$B,2,FALSE)</f>
        <v xml:space="preserve"> white</v>
      </c>
      <c r="V113" s="8">
        <f t="shared" ca="1" si="14"/>
        <v>26791</v>
      </c>
      <c r="W113" s="6">
        <f t="shared" ca="1" si="15"/>
        <v>7</v>
      </c>
      <c r="X113" s="8" t="str">
        <f ca="1">VLOOKUP($W113,'Background education'!$A:$B,2,FALSE)</f>
        <v>Undergraduate degree</v>
      </c>
      <c r="Y113" s="7">
        <f ca="1" xml:space="preserve">
  IF(OR($AA113 = 5, $AA113 = 6, $AA113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3" s="7" t="str">
        <f ca="1">VLOOKUP($Y113,Departments!$A:$B,2,FALSE)</f>
        <v xml:space="preserve"> Commercial</v>
      </c>
      <c r="AA113" s="6">
        <f t="shared" ca="1" si="16"/>
        <v>10</v>
      </c>
      <c r="AB113" s="7" t="str">
        <f ca="1">VLOOKUP($AA113,Roles!$A:$B,2,FALSE)</f>
        <v>Trainee</v>
      </c>
      <c r="AC113" s="6" t="str">
        <f t="shared" ca="1" si="17"/>
        <v/>
      </c>
      <c r="AD113" s="7" t="str">
        <f ca="1" xml:space="preserve">
IF($AC113 &lt;&gt; "",
    VLOOKUP($AC113,Levels!$A:$B,2,FALSE),
    ""
)</f>
        <v/>
      </c>
      <c r="AE113" s="8">
        <f t="shared" ca="1" si="18"/>
        <v>42448</v>
      </c>
      <c r="AF113" s="6">
        <f ca="1">RANDBETWEEN(5,COUNTA('Recruitment source'!$A:$A) + 1)</f>
        <v>13</v>
      </c>
      <c r="AG113" s="6" t="str">
        <f ca="1">VLOOKUP($AF113,'Recruitment source'!$A:$B,2,FALSE)</f>
        <v>Google</v>
      </c>
      <c r="AH113" s="8"/>
      <c r="AI113" s="1">
        <f t="shared" ca="1" si="10"/>
        <v>1385</v>
      </c>
      <c r="AJ11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109, 1, 'Fernando Manuel Barbieri Ricci', 'M', 5, '07/05/1973', 7, 9, 10, NULL, 1385);</v>
      </c>
    </row>
    <row r="114" spans="1:36" ht="14.25" customHeight="1" x14ac:dyDescent="0.2">
      <c r="A114" s="7" cm="1">
        <f t="array" aca="1" ref="A114" ca="1">INDEX(Companies!$A:$A,RANDBETWEEN(5,COUNTA(Companies!$A:$A) + 1),1)</f>
        <v>5</v>
      </c>
      <c r="B114" s="7" t="str">
        <f ca="1">VLOOKUP($A114,Companies!$A:$B,2,FALSE)</f>
        <v>ACME Corporation</v>
      </c>
      <c r="C114" s="5">
        <f t="shared" si="11"/>
        <v>110</v>
      </c>
      <c r="D114" s="5" t="str" cm="1">
        <f t="array" ref="D114">SHA1HASH($C114)</f>
        <v>5e796e48332af4142b10ca0f86e65d9bfdb05884</v>
      </c>
      <c r="E114" s="6">
        <v>1</v>
      </c>
      <c r="F114" s="7">
        <f ca="1">IF($C114 = 1 + N("Presidente"),
    127,
    IF($C114 = 2 + N("Vice-Presidente"),
        72,
        IF($C114 = 3 + N("Secretária bilíngue"),
            13,
            RANDBETWEEN(5,COUNT(Name!$A:$A) + 1)
        )
    )
)</f>
        <v>170</v>
      </c>
      <c r="G114" s="7" t="str">
        <f ca="1">VLOOKUP($F114,Name!$A:$B,2,FALSE)</f>
        <v>Iara</v>
      </c>
      <c r="H114" s="7">
        <f ca="1" xml:space="preserve">
IF($C114 = 1,
    0,
    RANDBETWEEN(5,COUNT('Last name'!$A:$A) + 1)
)</f>
        <v>172</v>
      </c>
      <c r="I114" s="7" t="str">
        <f ca="1" xml:space="preserve">
IF($C114 = 1 + N("Presidente"),
    "de Orléans e Bragança",
    VLOOKUP($H114,'Last name'!$A:$B,2,FALSE) &amp; " " &amp; VLOOKUP(RANDBETWEEN(5,COUNT('Last name'!$A:$A) + 1),'Last name'!$A:$B,2,FALSE)
)</f>
        <v>Salvador Medeiros</v>
      </c>
      <c r="J114" s="7" t="str">
        <f t="shared" ca="1" si="12"/>
        <v>Iara Salvador Medeiros</v>
      </c>
      <c r="K114" s="7" t="str" cm="1">
        <f t="array" aca="1" ref="K114" ca="1">SHA1HASH($J114)</f>
        <v>98cb681603f8371b98ebeaa24524edc1773cc50f</v>
      </c>
      <c r="L114" s="7" cm="1">
        <f t="array" aca="1" ref="L114" ca="1">INDEX(States!$A:$A,N114,1)</f>
        <v>5</v>
      </c>
      <c r="M114" s="7" t="str">
        <f ca="1">VLOOKUP($L114,Countries!$A:$B,2,FALSE)</f>
        <v>Portugal</v>
      </c>
      <c r="N114" s="7" cm="1">
        <f t="array" aca="1" ref="N114" ca="1">INDEX(States!$C:$C,RANDBETWEEN(5,COUNTA(States!$A:$A) + 1),1)</f>
        <v>11</v>
      </c>
      <c r="O114" s="7" t="str">
        <f ca="1">VLOOKUP($N114,States!$C:$D,2,FALSE)</f>
        <v>Santarém</v>
      </c>
      <c r="P114" s="7" t="str">
        <f ca="1">VLOOKUP($F114,Name!$A:$C,3,FALSE)</f>
        <v>F</v>
      </c>
      <c r="Q114" s="7" t="str">
        <f ca="1">VLOOKUP($P114,Genders!$B:$C,2,FALSE)</f>
        <v>Female</v>
      </c>
      <c r="R114" s="7" cm="1">
        <f t="array" aca="1" ref="R114" ca="1">INDEX('Marital status'!$A:$A,RANDBETWEEN(5,COUNTA('Marital status'!$A:$A) + 1),1)</f>
        <v>9</v>
      </c>
      <c r="S114" s="7" t="str">
        <f ca="1">VLOOKUP($R114,'Marital status'!$A:$B,2,FALSE)</f>
        <v>DIVORCED</v>
      </c>
      <c r="T114" s="7">
        <f t="shared" ca="1" si="13"/>
        <v>8</v>
      </c>
      <c r="U114" s="7" t="str">
        <f ca="1">VLOOKUP($T114,Ethnicities!$A:$B,2,FALSE)</f>
        <v>ASIAN</v>
      </c>
      <c r="V114" s="8">
        <f t="shared" ca="1" si="14"/>
        <v>18307</v>
      </c>
      <c r="W114" s="6">
        <f t="shared" ca="1" si="15"/>
        <v>8</v>
      </c>
      <c r="X114" s="8" t="str">
        <f ca="1">VLOOKUP($W114,'Background education'!$A:$B,2,FALSE)</f>
        <v>Graduate school</v>
      </c>
      <c r="Y114" s="7">
        <f ca="1" xml:space="preserve">
  IF(OR($AA114 = 5, $AA114 = 6, $AA114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4" s="7" t="str">
        <f ca="1">VLOOKUP($Y114,Departments!$A:$B,2,FALSE)</f>
        <v>Finance</v>
      </c>
      <c r="AA114" s="6">
        <f t="shared" ca="1" si="16"/>
        <v>11</v>
      </c>
      <c r="AB114" s="7" t="str">
        <f ca="1">VLOOKUP($AA114,Roles!$A:$B,2,FALSE)</f>
        <v>Analyst</v>
      </c>
      <c r="AC114" s="6">
        <f t="shared" ca="1" si="17"/>
        <v>5</v>
      </c>
      <c r="AD114" s="7" t="str">
        <f ca="1" xml:space="preserve">
IF($AC114 &lt;&gt; "",
    VLOOKUP($AC114,Levels!$A:$B,2,FALSE),
    ""
)</f>
        <v>Junior</v>
      </c>
      <c r="AE114" s="8">
        <f t="shared" ca="1" si="18"/>
        <v>41895</v>
      </c>
      <c r="AF114" s="6">
        <f ca="1">RANDBETWEEN(5,COUNTA('Recruitment source'!$A:$A) + 1)</f>
        <v>12</v>
      </c>
      <c r="AG114" s="6" t="str">
        <f ca="1">VLOOKUP($AF114,'Recruitment source'!$A:$B,2,FALSE)</f>
        <v xml:space="preserve"> recommendation of employee</v>
      </c>
      <c r="AH114" s="8"/>
      <c r="AI114" s="1">
        <f t="shared" ca="1" si="10"/>
        <v>3000</v>
      </c>
      <c r="AJ114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110, 1, 'Iara Salvador Medeiros', 'F', 8, '13/02/1950', 8, 7, 11, 5, 3000);</v>
      </c>
    </row>
    <row r="115" spans="1:36" ht="14.25" customHeight="1" x14ac:dyDescent="0.2">
      <c r="A115" s="7" cm="1">
        <f t="array" aca="1" ref="A115" ca="1">INDEX(Companies!$A:$A,RANDBETWEEN(5,COUNTA(Companies!$A:$A) + 1),1)</f>
        <v>5</v>
      </c>
      <c r="B115" s="7" t="str">
        <f ca="1">VLOOKUP($A115,Companies!$A:$B,2,FALSE)</f>
        <v>ACME Corporation</v>
      </c>
      <c r="C115" s="5">
        <f t="shared" si="11"/>
        <v>111</v>
      </c>
      <c r="D115" s="5" t="str" cm="1">
        <f t="array" ref="D115">SHA1HASH($C115)</f>
        <v>6216f8a75fd5bb3d5f22b6f9958cdede3fc086c2</v>
      </c>
      <c r="E115" s="6">
        <v>1</v>
      </c>
      <c r="F115" s="7">
        <f ca="1">IF($C115 = 1 + N("Presidente"),
    127,
    IF($C115 = 2 + N("Vice-Presidente"),
        72,
        IF($C115 = 3 + N("Secretária bilíngue"),
            13,
            RANDBETWEEN(5,COUNT(Name!$A:$A) + 1)
        )
    )
)</f>
        <v>124</v>
      </c>
      <c r="G115" s="7" t="str">
        <f ca="1">VLOOKUP($F115,Name!$A:$B,2,FALSE)</f>
        <v>Emilly</v>
      </c>
      <c r="H115" s="7">
        <f ca="1" xml:space="preserve">
IF($C115 = 1,
    0,
    RANDBETWEEN(5,COUNT('Last name'!$A:$A) + 1)
)</f>
        <v>12</v>
      </c>
      <c r="I115" s="7" t="str">
        <f ca="1" xml:space="preserve">
IF($C115 = 1 + N("Presidente"),
    "de Orléans e Bragança",
    VLOOKUP($H115,'Last name'!$A:$B,2,FALSE) &amp; " " &amp; VLOOKUP(RANDBETWEEN(5,COUNT('Last name'!$A:$A) + 1),'Last name'!$A:$B,2,FALSE)
)</f>
        <v>Alvaregna Ferrão</v>
      </c>
      <c r="J115" s="7" t="str">
        <f t="shared" ca="1" si="12"/>
        <v>Emilly Alvaregna Ferrão</v>
      </c>
      <c r="K115" s="7" t="str" cm="1">
        <f t="array" aca="1" ref="K115" ca="1">SHA1HASH($J115)</f>
        <v>00e5c362d10fe6bcc2c12ac46b2aba01e272f852</v>
      </c>
      <c r="L115" s="7" cm="1">
        <f t="array" aca="1" ref="L115" ca="1">INDEX(States!$A:$A,N115,1)</f>
        <v>5</v>
      </c>
      <c r="M115" s="7" t="str">
        <f ca="1">VLOOKUP($L115,Countries!$A:$B,2,FALSE)</f>
        <v>Portugal</v>
      </c>
      <c r="N115" s="7" cm="1">
        <f t="array" aca="1" ref="N115" ca="1">INDEX(States!$C:$C,RANDBETWEEN(5,COUNTA(States!$A:$A) + 1),1)</f>
        <v>7</v>
      </c>
      <c r="O115" s="7" t="str">
        <f ca="1">VLOOKUP($N115,States!$C:$D,2,FALSE)</f>
        <v xml:space="preserve"> Setúbal </v>
      </c>
      <c r="P115" s="7" t="str">
        <f ca="1">VLOOKUP($F115,Name!$A:$C,3,FALSE)</f>
        <v>F</v>
      </c>
      <c r="Q115" s="7" t="str">
        <f ca="1">VLOOKUP($P115,Genders!$B:$C,2,FALSE)</f>
        <v>Female</v>
      </c>
      <c r="R115" s="7" cm="1">
        <f t="array" aca="1" ref="R115" ca="1">INDEX('Marital status'!$A:$A,RANDBETWEEN(5,COUNTA('Marital status'!$A:$A) + 1),1)</f>
        <v>8</v>
      </c>
      <c r="S115" s="7" t="str">
        <f ca="1">VLOOKUP($R115,'Marital status'!$A:$B,2,FALSE)</f>
        <v xml:space="preserve"> Separated </v>
      </c>
      <c r="T115" s="7">
        <f t="shared" ca="1" si="13"/>
        <v>5</v>
      </c>
      <c r="U115" s="7" t="str">
        <f ca="1">VLOOKUP($T115,Ethnicities!$A:$B,2,FALSE)</f>
        <v xml:space="preserve"> white</v>
      </c>
      <c r="V115" s="8">
        <f t="shared" ca="1" si="14"/>
        <v>22390</v>
      </c>
      <c r="W115" s="6">
        <f t="shared" ca="1" si="15"/>
        <v>7</v>
      </c>
      <c r="X115" s="8" t="str">
        <f ca="1">VLOOKUP($W115,'Background education'!$A:$B,2,FALSE)</f>
        <v>Undergraduate degree</v>
      </c>
      <c r="Y115" s="7">
        <f ca="1" xml:space="preserve">
  IF(OR($AA115 = 5, $AA115 = 6, $AA115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5" s="7" t="str">
        <f ca="1">VLOOKUP($Y115,Departments!$A:$B,2,FALSE)</f>
        <v xml:space="preserve"> Commercial</v>
      </c>
      <c r="AA115" s="6">
        <f t="shared" ca="1" si="16"/>
        <v>9</v>
      </c>
      <c r="AB115" s="7" t="str">
        <f ca="1">VLOOKUP($AA115,Roles!$A:$B,2,FALSE)</f>
        <v>Intern</v>
      </c>
      <c r="AC115" s="6" t="str">
        <f t="shared" ca="1" si="17"/>
        <v/>
      </c>
      <c r="AD115" s="7" t="str">
        <f ca="1" xml:space="preserve">
IF($AC115 &lt;&gt; "",
    VLOOKUP($AC115,Levels!$A:$B,2,FALSE),
    ""
)</f>
        <v/>
      </c>
      <c r="AE115" s="8">
        <f t="shared" ca="1" si="18"/>
        <v>43741</v>
      </c>
      <c r="AF115" s="6">
        <f ca="1">RANDBETWEEN(5,COUNTA('Recruitment source'!$A:$A) + 1)</f>
        <v>9</v>
      </c>
      <c r="AG115" s="6" t="str">
        <f ca="1">VLOOKUP($AF115,'Recruitment source'!$A:$B,2,FALSE)</f>
        <v>Empregos Online</v>
      </c>
      <c r="AH115" s="8"/>
      <c r="AI115" s="1">
        <f t="shared" ca="1" si="10"/>
        <v>1285</v>
      </c>
      <c r="AJ115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111, 1, 'Emilly Alvaregna Ferrão', 'F', 5, '19/04/1961', 7, 9, 9, NULL, 1285);</v>
      </c>
    </row>
    <row r="116" spans="1:36" ht="14.25" customHeight="1" x14ac:dyDescent="0.2">
      <c r="A116" s="7" cm="1">
        <f t="array" aca="1" ref="A116" ca="1">INDEX(Companies!$A:$A,RANDBETWEEN(5,COUNTA(Companies!$A:$A) + 1),1)</f>
        <v>5</v>
      </c>
      <c r="B116" s="7" t="str">
        <f ca="1">VLOOKUP($A116,Companies!$A:$B,2,FALSE)</f>
        <v>ACME Corporation</v>
      </c>
      <c r="C116" s="5">
        <f t="shared" si="11"/>
        <v>112</v>
      </c>
      <c r="D116" s="5" t="str" cm="1">
        <f t="array" ref="D116">SHA1HASH($C116)</f>
        <v>601ca99d55f00a2e8e736676b606a4d31d374fdd</v>
      </c>
      <c r="E116" s="6">
        <v>1</v>
      </c>
      <c r="F116" s="7">
        <f ca="1">IF($C116 = 1 + N("Presidente"),
    127,
    IF($C116 = 2 + N("Vice-Presidente"),
        72,
        IF($C116 = 3 + N("Secretária bilíngue"),
            13,
            RANDBETWEEN(5,COUNT(Name!$A:$A) + 1)
        )
    )
)</f>
        <v>93</v>
      </c>
      <c r="G116" s="7" t="str">
        <f ca="1">VLOOKUP($F116,Name!$A:$B,2,FALSE)</f>
        <v>César</v>
      </c>
      <c r="H116" s="7">
        <f ca="1" xml:space="preserve">
IF($C116 = 1,
    0,
    RANDBETWEEN(5,COUNT('Last name'!$A:$A) + 1)
)</f>
        <v>152</v>
      </c>
      <c r="I116" s="7" t="str">
        <f ca="1" xml:space="preserve">
IF($C116 = 1 + N("Presidente"),
    "de Orléans e Bragança",
    VLOOKUP($H116,'Last name'!$A:$B,2,FALSE) &amp; " " &amp; VLOOKUP(RANDBETWEEN(5,COUNT('Last name'!$A:$A) + 1),'Last name'!$A:$B,2,FALSE)
)</f>
        <v>Pimenta Bermudes</v>
      </c>
      <c r="J116" s="7" t="str">
        <f t="shared" ca="1" si="12"/>
        <v>César Pimenta Bermudes</v>
      </c>
      <c r="K116" s="7" t="str" cm="1">
        <f t="array" aca="1" ref="K116" ca="1">SHA1HASH($J116)</f>
        <v>b958baaf79b6258fa2ccf4e89739bb3de6be6a5d</v>
      </c>
      <c r="L116" s="7" cm="1">
        <f t="array" aca="1" ref="L116" ca="1">INDEX(States!$A:$A,N116,1)</f>
        <v>5</v>
      </c>
      <c r="M116" s="7" t="str">
        <f ca="1">VLOOKUP($L116,Countries!$A:$B,2,FALSE)</f>
        <v>Portugal</v>
      </c>
      <c r="N116" s="7" cm="1">
        <f t="array" aca="1" ref="N116" ca="1">INDEX(States!$C:$C,RANDBETWEEN(5,COUNTA(States!$A:$A) + 1),1)</f>
        <v>12</v>
      </c>
      <c r="O116" s="7" t="str">
        <f ca="1">VLOOKUP($N116,States!$C:$D,2,FALSE)</f>
        <v>Leiria</v>
      </c>
      <c r="P116" s="7" t="str">
        <f ca="1">VLOOKUP($F116,Name!$A:$C,3,FALSE)</f>
        <v>M</v>
      </c>
      <c r="Q116" s="7" t="str">
        <f ca="1">VLOOKUP($P116,Genders!$B:$C,2,FALSE)</f>
        <v>Male</v>
      </c>
      <c r="R116" s="7" cm="1">
        <f t="array" aca="1" ref="R116" ca="1">INDEX('Marital status'!$A:$A,RANDBETWEEN(5,COUNTA('Marital status'!$A:$A) + 1),1)</f>
        <v>9</v>
      </c>
      <c r="S116" s="7" t="str">
        <f ca="1">VLOOKUP($R116,'Marital status'!$A:$B,2,FALSE)</f>
        <v>DIVORCED</v>
      </c>
      <c r="T116" s="7">
        <f t="shared" ca="1" si="13"/>
        <v>5</v>
      </c>
      <c r="U116" s="7" t="str">
        <f ca="1">VLOOKUP($T116,Ethnicities!$A:$B,2,FALSE)</f>
        <v xml:space="preserve"> white</v>
      </c>
      <c r="V116" s="8">
        <f t="shared" ca="1" si="14"/>
        <v>25227</v>
      </c>
      <c r="W116" s="6">
        <f t="shared" ca="1" si="15"/>
        <v>7</v>
      </c>
      <c r="X116" s="8" t="str">
        <f ca="1">VLOOKUP($W116,'Background education'!$A:$B,2,FALSE)</f>
        <v>Undergraduate degree</v>
      </c>
      <c r="Y116" s="7">
        <f ca="1" xml:space="preserve">
  IF(OR($AA116 = 5, $AA116 = 6, $AA116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6" s="7" t="str">
        <f ca="1">VLOOKUP($Y116,Departments!$A:$B,2,FALSE)</f>
        <v>Communication &amp; Marketing</v>
      </c>
      <c r="AA116" s="6">
        <f t="shared" ca="1" si="16"/>
        <v>11</v>
      </c>
      <c r="AB116" s="7" t="str">
        <f ca="1">VLOOKUP($AA116,Roles!$A:$B,2,FALSE)</f>
        <v>Analyst</v>
      </c>
      <c r="AC116" s="6">
        <f t="shared" ca="1" si="17"/>
        <v>5</v>
      </c>
      <c r="AD116" s="7" t="str">
        <f ca="1" xml:space="preserve">
IF($AC116 &lt;&gt; "",
    VLOOKUP($AC116,Levels!$A:$B,2,FALSE),
    ""
)</f>
        <v>Junior</v>
      </c>
      <c r="AE116" s="8">
        <f t="shared" ca="1" si="18"/>
        <v>36988</v>
      </c>
      <c r="AF116" s="6">
        <f ca="1">RANDBETWEEN(5,COUNTA('Recruitment source'!$A:$A) + 1)</f>
        <v>15</v>
      </c>
      <c r="AG116" s="6" t="str">
        <f ca="1">VLOOKUP($AF116,'Recruitment source'!$A:$B,2,FALSE)</f>
        <v>Website</v>
      </c>
      <c r="AH116" s="8"/>
      <c r="AI116" s="1">
        <f t="shared" ca="1" si="10"/>
        <v>2580</v>
      </c>
      <c r="AJ116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112, 1, 'César Pimenta Bermudes', 'M', 5, '24/01/1969', 7, 11, 11, 5, 2580);</v>
      </c>
    </row>
    <row r="117" spans="1:36" ht="14.25" customHeight="1" x14ac:dyDescent="0.2">
      <c r="A117" s="7" cm="1">
        <f t="array" aca="1" ref="A117" ca="1">INDEX(Companies!$A:$A,RANDBETWEEN(5,COUNTA(Companies!$A:$A) + 1),1)</f>
        <v>5</v>
      </c>
      <c r="B117" s="7" t="str">
        <f ca="1">VLOOKUP($A117,Companies!$A:$B,2,FALSE)</f>
        <v>ACME Corporation</v>
      </c>
      <c r="C117" s="5">
        <f t="shared" si="11"/>
        <v>113</v>
      </c>
      <c r="D117" s="5" t="str" cm="1">
        <f t="array" ref="D117">SHA1HASH($C117)</f>
        <v>e993215bfdaa515f6ea00fafc1918f549119f993</v>
      </c>
      <c r="E117" s="6">
        <v>1</v>
      </c>
      <c r="F117" s="7">
        <f ca="1">IF($C117 = 1 + N("Presidente"),
    127,
    IF($C117 = 2 + N("Vice-Presidente"),
        72,
        IF($C117 = 3 + N("Secretária bilíngue"),
            13,
            RANDBETWEEN(5,COUNT(Name!$A:$A) + 1)
        )
    )
)</f>
        <v>185</v>
      </c>
      <c r="G117" s="7" t="str">
        <f ca="1">VLOOKUP($F117,Name!$A:$B,2,FALSE)</f>
        <v>João</v>
      </c>
      <c r="H117" s="7">
        <f ca="1" xml:space="preserve">
IF($C117 = 1,
    0,
    RANDBETWEEN(5,COUNT('Last name'!$A:$A) + 1)
)</f>
        <v>165</v>
      </c>
      <c r="I117" s="7" t="str">
        <f ca="1" xml:space="preserve">
IF($C117 = 1 + N("Presidente"),
    "de Orléans e Bragança",
    VLOOKUP($H117,'Last name'!$A:$B,2,FALSE) &amp; " " &amp; VLOOKUP(RANDBETWEEN(5,COUNT('Last name'!$A:$A) + 1),'Last name'!$A:$B,2,FALSE)
)</f>
        <v>Rocha Coelho</v>
      </c>
      <c r="J117" s="7" t="str">
        <f t="shared" ca="1" si="12"/>
        <v>João Rocha Coelho</v>
      </c>
      <c r="K117" s="7" t="str" cm="1">
        <f t="array" aca="1" ref="K117" ca="1">SHA1HASH($J117)</f>
        <v>ba0ec4440c07dbcbdcffdb2e7df68c59a0d49e03</v>
      </c>
      <c r="L117" s="7" cm="1">
        <f t="array" aca="1" ref="L117" ca="1">INDEX(States!$A:$A,N117,1)</f>
        <v>5</v>
      </c>
      <c r="M117" s="7" t="str">
        <f ca="1">VLOOKUP($L117,Countries!$A:$B,2,FALSE)</f>
        <v>Portugal</v>
      </c>
      <c r="N117" s="7" cm="1">
        <f t="array" aca="1" ref="N117" ca="1">INDEX(States!$C:$C,RANDBETWEEN(5,COUNTA(States!$A:$A) + 1),1)</f>
        <v>16</v>
      </c>
      <c r="O117" s="7" t="str">
        <f ca="1">VLOOKUP($N117,States!$C:$D,2,FALSE)</f>
        <v>Azores</v>
      </c>
      <c r="P117" s="7" t="str">
        <f ca="1">VLOOKUP($F117,Name!$A:$C,3,FALSE)</f>
        <v>M</v>
      </c>
      <c r="Q117" s="7" t="str">
        <f ca="1">VLOOKUP($P117,Genders!$B:$C,2,FALSE)</f>
        <v>Male</v>
      </c>
      <c r="R117" s="7" cm="1">
        <f t="array" aca="1" ref="R117" ca="1">INDEX('Marital status'!$A:$A,RANDBETWEEN(5,COUNTA('Marital status'!$A:$A) + 1),1)</f>
        <v>5</v>
      </c>
      <c r="S117" s="7" t="str">
        <f ca="1">VLOOKUP($R117,'Marital status'!$A:$B,2,FALSE)</f>
        <v>single</v>
      </c>
      <c r="T117" s="7">
        <f t="shared" ca="1" si="13"/>
        <v>5</v>
      </c>
      <c r="U117" s="7" t="str">
        <f ca="1">VLOOKUP($T117,Ethnicities!$A:$B,2,FALSE)</f>
        <v xml:space="preserve"> white</v>
      </c>
      <c r="V117" s="8">
        <f t="shared" ca="1" si="14"/>
        <v>31904</v>
      </c>
      <c r="W117" s="6">
        <f t="shared" ca="1" si="15"/>
        <v>7</v>
      </c>
      <c r="X117" s="8" t="str">
        <f ca="1">VLOOKUP($W117,'Background education'!$A:$B,2,FALSE)</f>
        <v>Undergraduate degree</v>
      </c>
      <c r="Y117" s="7">
        <f ca="1" xml:space="preserve">
  IF(OR($AA117 = 5, $AA117 = 6, $AA117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7" s="7" t="str">
        <f ca="1">VLOOKUP($Y117,Departments!$A:$B,2,FALSE)</f>
        <v>Communication &amp; Marketing</v>
      </c>
      <c r="AA117" s="6">
        <f t="shared" ca="1" si="16"/>
        <v>9</v>
      </c>
      <c r="AB117" s="7" t="str">
        <f ca="1">VLOOKUP($AA117,Roles!$A:$B,2,FALSE)</f>
        <v>Intern</v>
      </c>
      <c r="AC117" s="6" t="str">
        <f t="shared" ca="1" si="17"/>
        <v/>
      </c>
      <c r="AD117" s="7" t="str">
        <f ca="1" xml:space="preserve">
IF($AC117 &lt;&gt; "",
    VLOOKUP($AC117,Levels!$A:$B,2,FALSE),
    ""
)</f>
        <v/>
      </c>
      <c r="AE117" s="8">
        <f t="shared" ca="1" si="18"/>
        <v>37034</v>
      </c>
      <c r="AF117" s="6">
        <f ca="1">RANDBETWEEN(5,COUNTA('Recruitment source'!$A:$A) + 1)</f>
        <v>14</v>
      </c>
      <c r="AG117" s="6" t="str">
        <f ca="1">VLOOKUP($AF117,'Recruitment source'!$A:$B,2,FALSE)</f>
        <v>LinkedIn</v>
      </c>
      <c r="AH117" s="8"/>
      <c r="AI117" s="1">
        <f t="shared" ca="1" si="10"/>
        <v>1285</v>
      </c>
      <c r="AJ117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113, 1, 'João Rocha Coelho', 'M', 5, '07/05/1987', 7, 11, 9, NULL, 1285);</v>
      </c>
    </row>
    <row r="118" spans="1:36" ht="14.25" customHeight="1" x14ac:dyDescent="0.2">
      <c r="A118" s="7" cm="1">
        <f t="array" aca="1" ref="A118" ca="1">INDEX(Companies!$A:$A,RANDBETWEEN(5,COUNTA(Companies!$A:$A) + 1),1)</f>
        <v>5</v>
      </c>
      <c r="B118" s="7" t="str">
        <f ca="1">VLOOKUP($A118,Companies!$A:$B,2,FALSE)</f>
        <v>ACME Corporation</v>
      </c>
      <c r="C118" s="5">
        <f t="shared" si="11"/>
        <v>114</v>
      </c>
      <c r="D118" s="5" t="str" cm="1">
        <f t="array" ref="D118">SHA1HASH($C118)</f>
        <v>ecb7937db58ec9dea0c47db88463d85e81143032</v>
      </c>
      <c r="E118" s="6">
        <v>1</v>
      </c>
      <c r="F118" s="7">
        <f ca="1">IF($C118 = 1 + N("Presidente"),
    127,
    IF($C118 = 2 + N("Vice-Presidente"),
        72,
        IF($C118 = 3 + N("Secretária bilíngue"),
            13,
            RANDBETWEEN(5,COUNT(Name!$A:$A) + 1)
        )
    )
)</f>
        <v>108</v>
      </c>
      <c r="G118" s="7" t="str">
        <f ca="1">VLOOKUP($F118,Name!$A:$B,2,FALSE)</f>
        <v>Davi Luccas</v>
      </c>
      <c r="H118" s="7">
        <f ca="1" xml:space="preserve">
IF($C118 = 1,
    0,
    RANDBETWEEN(5,COUNT('Last name'!$A:$A) + 1)
)</f>
        <v>132</v>
      </c>
      <c r="I118" s="7" t="str">
        <f ca="1" xml:space="preserve">
IF($C118 = 1 + N("Presidente"),
    "de Orléans e Bragança",
    VLOOKUP($H118,'Last name'!$A:$B,2,FALSE) &amp; " " &amp; VLOOKUP(RANDBETWEEN(5,COUNT('Last name'!$A:$A) + 1),'Last name'!$A:$B,2,FALSE)
)</f>
        <v>Moraes Padrão</v>
      </c>
      <c r="J118" s="7" t="str">
        <f t="shared" ca="1" si="12"/>
        <v>Davi Luccas Moraes Padrão</v>
      </c>
      <c r="K118" s="7" t="str" cm="1">
        <f t="array" aca="1" ref="K118" ca="1">SHA1HASH($J118)</f>
        <v>b630a83e6ff538ee3b4e7c5ec8229952e3ae5906</v>
      </c>
      <c r="L118" s="7" cm="1">
        <f t="array" aca="1" ref="L118" ca="1">INDEX(States!$A:$A,N118,1)</f>
        <v>5</v>
      </c>
      <c r="M118" s="7" t="str">
        <f ca="1">VLOOKUP($L118,Countries!$A:$B,2,FALSE)</f>
        <v>Portugal</v>
      </c>
      <c r="N118" s="7" cm="1">
        <f t="array" aca="1" ref="N118" ca="1">INDEX(States!$C:$C,RANDBETWEEN(5,COUNTA(States!$A:$A) + 1),1)</f>
        <v>17</v>
      </c>
      <c r="O118" s="7" t="str">
        <f ca="1">VLOOKUP($N118,States!$C:$D,2,FALSE)</f>
        <v>Viseu</v>
      </c>
      <c r="P118" s="7" t="str">
        <f ca="1">VLOOKUP($F118,Name!$A:$C,3,FALSE)</f>
        <v>M</v>
      </c>
      <c r="Q118" s="7" t="str">
        <f ca="1">VLOOKUP($P118,Genders!$B:$C,2,FALSE)</f>
        <v>Male</v>
      </c>
      <c r="R118" s="7" cm="1">
        <f t="array" aca="1" ref="R118" ca="1">INDEX('Marital status'!$A:$A,RANDBETWEEN(5,COUNTA('Marital status'!$A:$A) + 1),1)</f>
        <v>6</v>
      </c>
      <c r="S118" s="7" t="str">
        <f ca="1">VLOOKUP($R118,'Marital status'!$A:$B,2,FALSE)</f>
        <v>MarrieD</v>
      </c>
      <c r="T118" s="7">
        <f t="shared" ca="1" si="13"/>
        <v>5</v>
      </c>
      <c r="U118" s="7" t="str">
        <f ca="1">VLOOKUP($T118,Ethnicities!$A:$B,2,FALSE)</f>
        <v xml:space="preserve"> white</v>
      </c>
      <c r="V118" s="8">
        <f t="shared" ca="1" si="14"/>
        <v>28346</v>
      </c>
      <c r="W118" s="6">
        <f t="shared" ca="1" si="15"/>
        <v>7</v>
      </c>
      <c r="X118" s="8" t="str">
        <f ca="1">VLOOKUP($W118,'Background education'!$A:$B,2,FALSE)</f>
        <v>Undergraduate degree</v>
      </c>
      <c r="Y118" s="7">
        <f ca="1" xml:space="preserve">
  IF(OR($AA118 = 5, $AA118 = 6, $AA118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8" s="7" t="str">
        <f ca="1">VLOOKUP($Y118,Departments!$A:$B,2,FALSE)</f>
        <v>Communication &amp; Marketing</v>
      </c>
      <c r="AA118" s="6">
        <f t="shared" ca="1" si="16"/>
        <v>11</v>
      </c>
      <c r="AB118" s="7" t="str">
        <f ca="1">VLOOKUP($AA118,Roles!$A:$B,2,FALSE)</f>
        <v>Analyst</v>
      </c>
      <c r="AC118" s="6">
        <f t="shared" ca="1" si="17"/>
        <v>6</v>
      </c>
      <c r="AD118" s="7" t="str">
        <f ca="1" xml:space="preserve">
IF($AC118 &lt;&gt; "",
    VLOOKUP($AC118,Levels!$A:$B,2,FALSE),
    ""
)</f>
        <v>Pleno</v>
      </c>
      <c r="AE118" s="8">
        <f t="shared" ca="1" si="18"/>
        <v>42756</v>
      </c>
      <c r="AF118" s="6">
        <f ca="1">RANDBETWEEN(5,COUNTA('Recruitment source'!$A:$A) + 1)</f>
        <v>14</v>
      </c>
      <c r="AG118" s="6" t="str">
        <f ca="1">VLOOKUP($AF118,'Recruitment source'!$A:$B,2,FALSE)</f>
        <v>LinkedIn</v>
      </c>
      <c r="AH118" s="8"/>
      <c r="AI118" s="1">
        <f t="shared" ca="1" si="10"/>
        <v>2580</v>
      </c>
      <c r="AJ118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114, 1, 'Davi Luccas Moraes Padrão', 'M', 5, '09/08/1977', 7, 11, 11, 6, 2580);</v>
      </c>
    </row>
    <row r="119" spans="1:36" ht="14.25" customHeight="1" x14ac:dyDescent="0.2">
      <c r="A119" s="7" cm="1">
        <f t="array" aca="1" ref="A119" ca="1">INDEX(Companies!$A:$A,RANDBETWEEN(5,COUNTA(Companies!$A:$A) + 1),1)</f>
        <v>5</v>
      </c>
      <c r="B119" s="7" t="str">
        <f ca="1">VLOOKUP($A119,Companies!$A:$B,2,FALSE)</f>
        <v>ACME Corporation</v>
      </c>
      <c r="C119" s="5">
        <f t="shared" si="11"/>
        <v>115</v>
      </c>
      <c r="D119" s="5" t="str" cm="1">
        <f t="array" ref="D119">SHA1HASH($C119)</f>
        <v>efa6e44dfa0145249be273ecd84a97f534b04920</v>
      </c>
      <c r="E119" s="6">
        <v>1</v>
      </c>
      <c r="F119" s="7">
        <f ca="1">IF($C119 = 1 + N("Presidente"),
    127,
    IF($C119 = 2 + N("Vice-Presidente"),
        72,
        IF($C119 = 3 + N("Secretária bilíngue"),
            13,
            RANDBETWEEN(5,COUNT(Name!$A:$A) + 1)
        )
    )
)</f>
        <v>300</v>
      </c>
      <c r="G119" s="7" t="str">
        <f ca="1">VLOOKUP($F119,Name!$A:$B,2,FALSE)</f>
        <v>Muricy</v>
      </c>
      <c r="H119" s="7">
        <f ca="1" xml:space="preserve">
IF($C119 = 1,
    0,
    RANDBETWEEN(5,COUNT('Last name'!$A:$A) + 1)
)</f>
        <v>177</v>
      </c>
      <c r="I119" s="7" t="str">
        <f ca="1" xml:space="preserve">
IF($C119 = 1 + N("Presidente"),
    "de Orléans e Bragança",
    VLOOKUP($H119,'Last name'!$A:$B,2,FALSE) &amp; " " &amp; VLOOKUP(RANDBETWEEN(5,COUNT('Last name'!$A:$A) + 1),'Last name'!$A:$B,2,FALSE)
)</f>
        <v>Saragoça Alvarenga</v>
      </c>
      <c r="J119" s="7" t="str">
        <f t="shared" ca="1" si="12"/>
        <v>Muricy Saragoça Alvarenga</v>
      </c>
      <c r="K119" s="7" t="str" cm="1">
        <f t="array" aca="1" ref="K119" ca="1">SHA1HASH($J119)</f>
        <v>586cd360168a44abd0118d82853362bb9e5ae4c0</v>
      </c>
      <c r="L119" s="7" cm="1">
        <f t="array" aca="1" ref="L119" ca="1">INDEX(States!$A:$A,N119,1)</f>
        <v>5</v>
      </c>
      <c r="M119" s="7" t="str">
        <f ca="1">VLOOKUP($L119,Countries!$A:$B,2,FALSE)</f>
        <v>Portugal</v>
      </c>
      <c r="N119" s="7" cm="1">
        <f t="array" aca="1" ref="N119" ca="1">INDEX(States!$C:$C,RANDBETWEEN(5,COUNTA(States!$A:$A) + 1),1)</f>
        <v>18</v>
      </c>
      <c r="O119" s="7" t="str">
        <f ca="1">VLOOKUP($N119,States!$C:$D,2,FALSE)</f>
        <v>Castelo Branco</v>
      </c>
      <c r="P119" s="7" t="str">
        <f ca="1">VLOOKUP($F119,Name!$A:$C,3,FALSE)</f>
        <v>M</v>
      </c>
      <c r="Q119" s="7" t="str">
        <f ca="1">VLOOKUP($P119,Genders!$B:$C,2,FALSE)</f>
        <v>Male</v>
      </c>
      <c r="R119" s="7" cm="1">
        <f t="array" aca="1" ref="R119" ca="1">INDEX('Marital status'!$A:$A,RANDBETWEEN(5,COUNTA('Marital status'!$A:$A) + 1),1)</f>
        <v>9</v>
      </c>
      <c r="S119" s="7" t="str">
        <f ca="1">VLOOKUP($R119,'Marital status'!$A:$B,2,FALSE)</f>
        <v>DIVORCED</v>
      </c>
      <c r="T119" s="7">
        <f t="shared" ca="1" si="13"/>
        <v>6</v>
      </c>
      <c r="U119" s="7" t="str">
        <f ca="1">VLOOKUP($T119,Ethnicities!$A:$B,2,FALSE)</f>
        <v>Black or African American</v>
      </c>
      <c r="V119" s="8">
        <f t="shared" ca="1" si="14"/>
        <v>20976</v>
      </c>
      <c r="W119" s="6">
        <f t="shared" ca="1" si="15"/>
        <v>7</v>
      </c>
      <c r="X119" s="8" t="str">
        <f ca="1">VLOOKUP($W119,'Background education'!$A:$B,2,FALSE)</f>
        <v>Undergraduate degree</v>
      </c>
      <c r="Y119" s="7">
        <f ca="1" xml:space="preserve">
  IF(OR($AA119 = 5, $AA119 = 6, $AA119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9" s="7" t="str">
        <f ca="1">VLOOKUP($Y119,Departments!$A:$B,2,FALSE)</f>
        <v>Operations</v>
      </c>
      <c r="AA119" s="6">
        <f t="shared" ca="1" si="16"/>
        <v>10</v>
      </c>
      <c r="AB119" s="7" t="str">
        <f ca="1">VLOOKUP($AA119,Roles!$A:$B,2,FALSE)</f>
        <v>Trainee</v>
      </c>
      <c r="AC119" s="6" t="str">
        <f t="shared" ca="1" si="17"/>
        <v/>
      </c>
      <c r="AD119" s="7" t="str">
        <f ca="1" xml:space="preserve">
IF($AC119 &lt;&gt; "",
    VLOOKUP($AC119,Levels!$A:$B,2,FALSE),
    ""
)</f>
        <v/>
      </c>
      <c r="AE119" s="8">
        <f t="shared" ca="1" si="18"/>
        <v>36670</v>
      </c>
      <c r="AF119" s="6">
        <f ca="1">RANDBETWEEN(5,COUNTA('Recruitment source'!$A:$A) + 1)</f>
        <v>10</v>
      </c>
      <c r="AG119" s="6" t="str">
        <f ca="1">VLOOKUP($AF119,'Recruitment source'!$A:$B,2,FALSE)</f>
        <v>Jobs in Lisbon</v>
      </c>
      <c r="AH119" s="8"/>
      <c r="AI119" s="1">
        <f t="shared" ca="1" si="10"/>
        <v>1305</v>
      </c>
      <c r="AJ119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115, 1, 'Muricy Saragoça Alvarenga', 'M', 6, '05/06/1957', 7, 10, 10, NULL, 1305);</v>
      </c>
    </row>
    <row r="120" spans="1:36" ht="14.25" customHeight="1" x14ac:dyDescent="0.2">
      <c r="A120" s="7" cm="1">
        <f t="array" aca="1" ref="A120" ca="1">INDEX(Companies!$A:$A,RANDBETWEEN(5,COUNTA(Companies!$A:$A) + 1),1)</f>
        <v>5</v>
      </c>
      <c r="B120" s="7" t="str">
        <f ca="1">VLOOKUP($A120,Companies!$A:$B,2,FALSE)</f>
        <v>ACME Corporation</v>
      </c>
      <c r="C120" s="5">
        <f t="shared" si="11"/>
        <v>116</v>
      </c>
      <c r="D120" s="5" t="str" cm="1">
        <f t="array" ref="D120">SHA1HASH($C120)</f>
        <v>683e725c03a87baaad2623231644e944e537acab</v>
      </c>
      <c r="E120" s="6">
        <v>1</v>
      </c>
      <c r="F120" s="7">
        <f ca="1">IF($C120 = 1 + N("Presidente"),
    127,
    IF($C120 = 2 + N("Vice-Presidente"),
        72,
        IF($C120 = 3 + N("Secretária bilíngue"),
            13,
            RANDBETWEEN(5,COUNT(Name!$A:$A) + 1)
        )
    )
)</f>
        <v>266</v>
      </c>
      <c r="G120" s="7" t="str">
        <f ca="1">VLOOKUP($F120,Name!$A:$B,2,FALSE)</f>
        <v>Maria Helena</v>
      </c>
      <c r="H120" s="7">
        <f ca="1" xml:space="preserve">
IF($C120 = 1,
    0,
    RANDBETWEEN(5,COUNT('Last name'!$A:$A) + 1)
)</f>
        <v>109</v>
      </c>
      <c r="I120" s="7" t="str">
        <f ca="1" xml:space="preserve">
IF($C120 = 1 + N("Presidente"),
    "de Orléans e Bragança",
    VLOOKUP($H120,'Last name'!$A:$B,2,FALSE) &amp; " " &amp; VLOOKUP(RANDBETWEEN(5,COUNT('Last name'!$A:$A) + 1),'Last name'!$A:$B,2,FALSE)
)</f>
        <v>Lima Frois</v>
      </c>
      <c r="J120" s="7" t="str">
        <f t="shared" ca="1" si="12"/>
        <v>Maria Helena Lima Frois</v>
      </c>
      <c r="K120" s="7" t="str" cm="1">
        <f t="array" aca="1" ref="K120" ca="1">SHA1HASH($J120)</f>
        <v>e743ccee927ccebd8029eb09bca24d19aaddb58c</v>
      </c>
      <c r="L120" s="7" cm="1">
        <f t="array" aca="1" ref="L120" ca="1">INDEX(States!$A:$A,N120,1)</f>
        <v>5</v>
      </c>
      <c r="M120" s="7" t="str">
        <f ca="1">VLOOKUP($L120,Countries!$A:$B,2,FALSE)</f>
        <v>Portugal</v>
      </c>
      <c r="N120" s="7" cm="1">
        <f t="array" aca="1" ref="N120" ca="1">INDEX(States!$C:$C,RANDBETWEEN(5,COUNTA(States!$A:$A) + 1),1)</f>
        <v>12</v>
      </c>
      <c r="O120" s="7" t="str">
        <f ca="1">VLOOKUP($N120,States!$C:$D,2,FALSE)</f>
        <v>Leiria</v>
      </c>
      <c r="P120" s="7" t="str">
        <f ca="1">VLOOKUP($F120,Name!$A:$C,3,FALSE)</f>
        <v>F</v>
      </c>
      <c r="Q120" s="7" t="str">
        <f ca="1">VLOOKUP($P120,Genders!$B:$C,2,FALSE)</f>
        <v>Female</v>
      </c>
      <c r="R120" s="7" cm="1">
        <f t="array" aca="1" ref="R120" ca="1">INDEX('Marital status'!$A:$A,RANDBETWEEN(5,COUNTA('Marital status'!$A:$A) + 1),1)</f>
        <v>8</v>
      </c>
      <c r="S120" s="7" t="str">
        <f ca="1">VLOOKUP($R120,'Marital status'!$A:$B,2,FALSE)</f>
        <v xml:space="preserve"> Separated </v>
      </c>
      <c r="T120" s="7">
        <f t="shared" ca="1" si="13"/>
        <v>5</v>
      </c>
      <c r="U120" s="7" t="str">
        <f ca="1">VLOOKUP($T120,Ethnicities!$A:$B,2,FALSE)</f>
        <v xml:space="preserve"> white</v>
      </c>
      <c r="V120" s="8">
        <f t="shared" ca="1" si="14"/>
        <v>19086</v>
      </c>
      <c r="W120" s="6">
        <f t="shared" ca="1" si="15"/>
        <v>7</v>
      </c>
      <c r="X120" s="8" t="str">
        <f ca="1">VLOOKUP($W120,'Background education'!$A:$B,2,FALSE)</f>
        <v>Undergraduate degree</v>
      </c>
      <c r="Y120" s="7">
        <f ca="1" xml:space="preserve">
  IF(OR($AA120 = 5, $AA120 = 6, $AA120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0" s="7" t="str">
        <f ca="1">VLOOKUP($Y120,Departments!$A:$B,2,FALSE)</f>
        <v>Audit</v>
      </c>
      <c r="AA120" s="6">
        <f t="shared" ca="1" si="16"/>
        <v>11</v>
      </c>
      <c r="AB120" s="7" t="str">
        <f ca="1">VLOOKUP($AA120,Roles!$A:$B,2,FALSE)</f>
        <v>Analyst</v>
      </c>
      <c r="AC120" s="6">
        <f t="shared" ca="1" si="17"/>
        <v>7</v>
      </c>
      <c r="AD120" s="7" t="str">
        <f ca="1" xml:space="preserve">
IF($AC120 &lt;&gt; "",
    VLOOKUP($AC120,Levels!$A:$B,2,FALSE),
    ""
)</f>
        <v>Senior</v>
      </c>
      <c r="AE120" s="8">
        <f t="shared" ca="1" si="18"/>
        <v>43312</v>
      </c>
      <c r="AF120" s="6">
        <f ca="1">RANDBETWEEN(5,COUNTA('Recruitment source'!$A:$A) + 1)</f>
        <v>5</v>
      </c>
      <c r="AG120" s="6" t="str">
        <f ca="1">VLOOKUP($AF120,'Recruitment source'!$A:$B,2,FALSE)</f>
        <v>Indeed</v>
      </c>
      <c r="AH120" s="8"/>
      <c r="AI120" s="1">
        <f t="shared" ca="1" si="10"/>
        <v>2500</v>
      </c>
      <c r="AJ120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116, 1, 'Maria Helena Lima Frois', 'F', 5, '02/04/1952', 7, 13, 11, 7, 2500);</v>
      </c>
    </row>
    <row r="121" spans="1:36" ht="14.25" customHeight="1" x14ac:dyDescent="0.2">
      <c r="A121" s="7" cm="1">
        <f t="array" aca="1" ref="A121" ca="1">INDEX(Companies!$A:$A,RANDBETWEEN(5,COUNTA(Companies!$A:$A) + 1),1)</f>
        <v>5</v>
      </c>
      <c r="B121" s="7" t="str">
        <f ca="1">VLOOKUP($A121,Companies!$A:$B,2,FALSE)</f>
        <v>ACME Corporation</v>
      </c>
      <c r="C121" s="5">
        <f t="shared" si="11"/>
        <v>117</v>
      </c>
      <c r="D121" s="5" t="str" cm="1">
        <f t="array" ref="D121">SHA1HASH($C121)</f>
        <v>d0e2dbb0bac1917d360aaf52c01a2a4b669e8cdb</v>
      </c>
      <c r="E121" s="6">
        <v>1</v>
      </c>
      <c r="F121" s="7">
        <f ca="1">IF($C121 = 1 + N("Presidente"),
    127,
    IF($C121 = 2 + N("Vice-Presidente"),
        72,
        IF($C121 = 3 + N("Secretária bilíngue"),
            13,
            RANDBETWEEN(5,COUNT(Name!$A:$A) + 1)
        )
    )
)</f>
        <v>182</v>
      </c>
      <c r="G121" s="7" t="str">
        <f ca="1">VLOOKUP($F121,Name!$A:$B,2,FALSE)</f>
        <v>Joana</v>
      </c>
      <c r="H121" s="7">
        <f ca="1" xml:space="preserve">
IF($C121 = 1,
    0,
    RANDBETWEEN(5,COUNT('Last name'!$A:$A) + 1)
)</f>
        <v>76</v>
      </c>
      <c r="I121" s="7" t="str">
        <f ca="1" xml:space="preserve">
IF($C121 = 1 + N("Presidente"),
    "de Orléans e Bragança",
    VLOOKUP($H121,'Last name'!$A:$B,2,FALSE) &amp; " " &amp; VLOOKUP(RANDBETWEEN(5,COUNT('Last name'!$A:$A) + 1),'Last name'!$A:$B,2,FALSE)
)</f>
        <v>Duarte Castro</v>
      </c>
      <c r="J121" s="7" t="str">
        <f t="shared" ca="1" si="12"/>
        <v>Joana Duarte Castro</v>
      </c>
      <c r="K121" s="7" t="str" cm="1">
        <f t="array" aca="1" ref="K121" ca="1">SHA1HASH($J121)</f>
        <v>6754454b7784328094d5cebe4b44f2ba80514449</v>
      </c>
      <c r="L121" s="7" cm="1">
        <f t="array" aca="1" ref="L121" ca="1">INDEX(States!$A:$A,N121,1)</f>
        <v>5</v>
      </c>
      <c r="M121" s="7" t="str">
        <f ca="1">VLOOKUP($L121,Countries!$A:$B,2,FALSE)</f>
        <v>Portugal</v>
      </c>
      <c r="N121" s="7" cm="1">
        <f t="array" aca="1" ref="N121" ca="1">INDEX(States!$C:$C,RANDBETWEEN(5,COUNTA(States!$A:$A) + 1),1)</f>
        <v>19</v>
      </c>
      <c r="O121" s="7" t="str">
        <f ca="1">VLOOKUP($N121,States!$C:$D,2,FALSE)</f>
        <v>Beja</v>
      </c>
      <c r="P121" s="7" t="str">
        <f ca="1">VLOOKUP($F121,Name!$A:$C,3,FALSE)</f>
        <v>F</v>
      </c>
      <c r="Q121" s="7" t="str">
        <f ca="1">VLOOKUP($P121,Genders!$B:$C,2,FALSE)</f>
        <v>Female</v>
      </c>
      <c r="R121" s="7" cm="1">
        <f t="array" aca="1" ref="R121" ca="1">INDEX('Marital status'!$A:$A,RANDBETWEEN(5,COUNTA('Marital status'!$A:$A) + 1),1)</f>
        <v>7</v>
      </c>
      <c r="S121" s="7" t="str">
        <f ca="1">VLOOKUP($R121,'Marital status'!$A:$B,2,FALSE)</f>
        <v xml:space="preserve">Widowed </v>
      </c>
      <c r="T121" s="7">
        <f t="shared" ca="1" si="13"/>
        <v>7</v>
      </c>
      <c r="U121" s="7" t="str">
        <f ca="1">VLOOKUP($T121,Ethnicities!$A:$B,2,FALSE)</f>
        <v xml:space="preserve">  Hispanic or LATINO</v>
      </c>
      <c r="V121" s="8">
        <f t="shared" ca="1" si="14"/>
        <v>25610</v>
      </c>
      <c r="W121" s="6">
        <f t="shared" ca="1" si="15"/>
        <v>7</v>
      </c>
      <c r="X121" s="8" t="str">
        <f ca="1">VLOOKUP($W121,'Background education'!$A:$B,2,FALSE)</f>
        <v>Undergraduate degree</v>
      </c>
      <c r="Y121" s="7">
        <f ca="1" xml:space="preserve">
  IF(OR($AA121 = 5, $AA121 = 6, $AA121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1" s="7" t="str">
        <f ca="1">VLOOKUP($Y121,Departments!$A:$B,2,FALSE)</f>
        <v>Finance</v>
      </c>
      <c r="AA121" s="6">
        <f t="shared" ca="1" si="16"/>
        <v>9</v>
      </c>
      <c r="AB121" s="7" t="str">
        <f ca="1">VLOOKUP($AA121,Roles!$A:$B,2,FALSE)</f>
        <v>Intern</v>
      </c>
      <c r="AC121" s="6" t="str">
        <f t="shared" ca="1" si="17"/>
        <v/>
      </c>
      <c r="AD121" s="7" t="str">
        <f ca="1" xml:space="preserve">
IF($AC121 &lt;&gt; "",
    VLOOKUP($AC121,Levels!$A:$B,2,FALSE),
    ""
)</f>
        <v/>
      </c>
      <c r="AE121" s="8">
        <f t="shared" ca="1" si="18"/>
        <v>43323</v>
      </c>
      <c r="AF121" s="6">
        <f ca="1">RANDBETWEEN(5,COUNTA('Recruitment source'!$A:$A) + 1)</f>
        <v>13</v>
      </c>
      <c r="AG121" s="6" t="str">
        <f ca="1">VLOOKUP($AF121,'Recruitment source'!$A:$B,2,FALSE)</f>
        <v>Google</v>
      </c>
      <c r="AH121" s="8"/>
      <c r="AI121" s="1">
        <f t="shared" ca="1" si="10"/>
        <v>1205</v>
      </c>
      <c r="AJ12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117, 1, 'Joana Duarte Castro', 'F', 7, '11/02/1970', 7, 7, 9, NULL, 1205);</v>
      </c>
    </row>
    <row r="122" spans="1:36" ht="14.25" customHeight="1" x14ac:dyDescent="0.2">
      <c r="A122" s="7" cm="1">
        <f t="array" aca="1" ref="A122" ca="1">INDEX(Companies!$A:$A,RANDBETWEEN(5,COUNTA(Companies!$A:$A) + 1),1)</f>
        <v>5</v>
      </c>
      <c r="B122" s="7" t="str">
        <f ca="1">VLOOKUP($A122,Companies!$A:$B,2,FALSE)</f>
        <v>ACME Corporation</v>
      </c>
      <c r="C122" s="5">
        <f t="shared" si="11"/>
        <v>118</v>
      </c>
      <c r="D122" s="5" t="str" cm="1">
        <f t="array" ref="D122">SHA1HASH($C122)</f>
        <v>12f0de3dc76e067d21ed85125716e02e9f1e69f0</v>
      </c>
      <c r="E122" s="6">
        <v>1</v>
      </c>
      <c r="F122" s="7">
        <f ca="1">IF($C122 = 1 + N("Presidente"),
    127,
    IF($C122 = 2 + N("Vice-Presidente"),
        72,
        IF($C122 = 3 + N("Secretária bilíngue"),
            13,
            RANDBETWEEN(5,COUNT(Name!$A:$A) + 1)
        )
    )
)</f>
        <v>163</v>
      </c>
      <c r="G122" s="7" t="str">
        <f ca="1">VLOOKUP($F122,Name!$A:$B,2,FALSE)</f>
        <v>Heloísa</v>
      </c>
      <c r="H122" s="7">
        <f ca="1" xml:space="preserve">
IF($C122 = 1,
    0,
    RANDBETWEEN(5,COUNT('Last name'!$A:$A) + 1)
)</f>
        <v>27</v>
      </c>
      <c r="I122" s="7" t="str">
        <f ca="1" xml:space="preserve">
IF($C122 = 1 + N("Presidente"),
    "de Orléans e Bragança",
    VLOOKUP($H122,'Last name'!$A:$B,2,FALSE) &amp; " " &amp; VLOOKUP(RANDBETWEEN(5,COUNT('Last name'!$A:$A) + 1),'Last name'!$A:$B,2,FALSE)
)</f>
        <v>Bactista Melo</v>
      </c>
      <c r="J122" s="7" t="str">
        <f t="shared" ca="1" si="12"/>
        <v>Heloísa Bactista Melo</v>
      </c>
      <c r="K122" s="7" t="str" cm="1">
        <f t="array" aca="1" ref="K122" ca="1">SHA1HASH($J122)</f>
        <v>b5f1c7341baca3a88361341948f3468545a13af6</v>
      </c>
      <c r="L122" s="7" cm="1">
        <f t="array" aca="1" ref="L122" ca="1">INDEX(States!$A:$A,N122,1)</f>
        <v>5</v>
      </c>
      <c r="M122" s="7" t="str">
        <f ca="1">VLOOKUP($L122,Countries!$A:$B,2,FALSE)</f>
        <v>Portugal</v>
      </c>
      <c r="N122" s="7" cm="1">
        <f t="array" aca="1" ref="N122" ca="1">INDEX(States!$C:$C,RANDBETWEEN(5,COUNTA(States!$A:$A) + 1),1)</f>
        <v>13</v>
      </c>
      <c r="O122" s="7" t="str">
        <f ca="1">VLOOKUP($N122,States!$C:$D,2,FALSE)</f>
        <v>Coimbra</v>
      </c>
      <c r="P122" s="7" t="str">
        <f ca="1">VLOOKUP($F122,Name!$A:$C,3,FALSE)</f>
        <v>F</v>
      </c>
      <c r="Q122" s="7" t="str">
        <f ca="1">VLOOKUP($P122,Genders!$B:$C,2,FALSE)</f>
        <v>Female</v>
      </c>
      <c r="R122" s="7" cm="1">
        <f t="array" aca="1" ref="R122" ca="1">INDEX('Marital status'!$A:$A,RANDBETWEEN(5,COUNTA('Marital status'!$A:$A) + 1),1)</f>
        <v>8</v>
      </c>
      <c r="S122" s="7" t="str">
        <f ca="1">VLOOKUP($R122,'Marital status'!$A:$B,2,FALSE)</f>
        <v xml:space="preserve"> Separated </v>
      </c>
      <c r="T122" s="7">
        <f t="shared" ca="1" si="13"/>
        <v>5</v>
      </c>
      <c r="U122" s="7" t="str">
        <f ca="1">VLOOKUP($T122,Ethnicities!$A:$B,2,FALSE)</f>
        <v xml:space="preserve"> white</v>
      </c>
      <c r="V122" s="8">
        <f t="shared" ca="1" si="14"/>
        <v>22852</v>
      </c>
      <c r="W122" s="6">
        <f t="shared" ca="1" si="15"/>
        <v>7</v>
      </c>
      <c r="X122" s="8" t="str">
        <f ca="1">VLOOKUP($W122,'Background education'!$A:$B,2,FALSE)</f>
        <v>Undergraduate degree</v>
      </c>
      <c r="Y122" s="7">
        <f ca="1" xml:space="preserve">
  IF(OR($AA122 = 5, $AA122 = 6, $AA122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2" s="7" t="str">
        <f ca="1">VLOOKUP($Y122,Departments!$A:$B,2,FALSE)</f>
        <v>Finance</v>
      </c>
      <c r="AA122" s="6">
        <f t="shared" ca="1" si="16"/>
        <v>11</v>
      </c>
      <c r="AB122" s="7" t="str">
        <f ca="1">VLOOKUP($AA122,Roles!$A:$B,2,FALSE)</f>
        <v>Analyst</v>
      </c>
      <c r="AC122" s="6">
        <f t="shared" ca="1" si="17"/>
        <v>7</v>
      </c>
      <c r="AD122" s="7" t="str">
        <f ca="1" xml:space="preserve">
IF($AC122 &lt;&gt; "",
    VLOOKUP($AC122,Levels!$A:$B,2,FALSE),
    ""
)</f>
        <v>Senior</v>
      </c>
      <c r="AE122" s="8">
        <f t="shared" ca="1" si="18"/>
        <v>40576</v>
      </c>
      <c r="AF122" s="6">
        <f ca="1">RANDBETWEEN(5,COUNTA('Recruitment source'!$A:$A) + 1)</f>
        <v>5</v>
      </c>
      <c r="AG122" s="6" t="str">
        <f ca="1">VLOOKUP($AF122,'Recruitment source'!$A:$B,2,FALSE)</f>
        <v>Indeed</v>
      </c>
      <c r="AH122" s="8"/>
      <c r="AI122" s="1">
        <f t="shared" ca="1" si="10"/>
        <v>2500</v>
      </c>
      <c r="AJ12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118, 1, 'Heloísa Bactista Melo', 'F', 5, '25/07/1962', 7, 7, 11, 7, 2500);</v>
      </c>
    </row>
    <row r="123" spans="1:36" ht="14.25" customHeight="1" x14ac:dyDescent="0.2">
      <c r="A123" s="7" cm="1">
        <f t="array" aca="1" ref="A123" ca="1">INDEX(Companies!$A:$A,RANDBETWEEN(5,COUNTA(Companies!$A:$A) + 1),1)</f>
        <v>5</v>
      </c>
      <c r="B123" s="7" t="str">
        <f ca="1">VLOOKUP($A123,Companies!$A:$B,2,FALSE)</f>
        <v>ACME Corporation</v>
      </c>
      <c r="C123" s="5">
        <f t="shared" si="11"/>
        <v>119</v>
      </c>
      <c r="D123" s="5" t="str" cm="1">
        <f t="array" ref="D123">SHA1HASH($C123)</f>
        <v>a2e33d344f272e100d4a8efeabc7ae8a60a8ba7a</v>
      </c>
      <c r="E123" s="6">
        <v>1</v>
      </c>
      <c r="F123" s="7">
        <f ca="1">IF($C123 = 1 + N("Presidente"),
    127,
    IF($C123 = 2 + N("Vice-Presidente"),
        72,
        IF($C123 = 3 + N("Secretária bilíngue"),
            13,
            RANDBETWEEN(5,COUNT(Name!$A:$A) + 1)
        )
    )
)</f>
        <v>139</v>
      </c>
      <c r="G123" s="7" t="str">
        <f ca="1">VLOOKUP($F123,Name!$A:$B,2,FALSE)</f>
        <v>Fernando Mariano</v>
      </c>
      <c r="H123" s="7">
        <f ca="1" xml:space="preserve">
IF($C123 = 1,
    0,
    RANDBETWEEN(5,COUNT('Last name'!$A:$A) + 1)
)</f>
        <v>11</v>
      </c>
      <c r="I123" s="7" t="str">
        <f ca="1" xml:space="preserve">
IF($C123 = 1 + N("Presidente"),
    "de Orléans e Bragança",
    VLOOKUP($H123,'Last name'!$A:$B,2,FALSE) &amp; " " &amp; VLOOKUP(RANDBETWEEN(5,COUNT('Last name'!$A:$A) + 1),'Last name'!$A:$B,2,FALSE)
)</f>
        <v>Almeida Carvalho</v>
      </c>
      <c r="J123" s="7" t="str">
        <f t="shared" ca="1" si="12"/>
        <v>Fernando Mariano Almeida Carvalho</v>
      </c>
      <c r="K123" s="7" t="str" cm="1">
        <f t="array" aca="1" ref="K123" ca="1">SHA1HASH($J123)</f>
        <v>0d3b3ec7a685fbeb9c53fddf5f5d472dc330de80</v>
      </c>
      <c r="L123" s="7" cm="1">
        <f t="array" aca="1" ref="L123" ca="1">INDEX(States!$A:$A,N123,1)</f>
        <v>5</v>
      </c>
      <c r="M123" s="7" t="str">
        <f ca="1">VLOOKUP($L123,Countries!$A:$B,2,FALSE)</f>
        <v>Portugal</v>
      </c>
      <c r="N123" s="7" cm="1">
        <f t="array" aca="1" ref="N123" ca="1">INDEX(States!$C:$C,RANDBETWEEN(5,COUNTA(States!$A:$A) + 1),1)</f>
        <v>18</v>
      </c>
      <c r="O123" s="7" t="str">
        <f ca="1">VLOOKUP($N123,States!$C:$D,2,FALSE)</f>
        <v>Castelo Branco</v>
      </c>
      <c r="P123" s="7" t="str">
        <f ca="1">VLOOKUP($F123,Name!$A:$C,3,FALSE)</f>
        <v>M</v>
      </c>
      <c r="Q123" s="7" t="str">
        <f ca="1">VLOOKUP($P123,Genders!$B:$C,2,FALSE)</f>
        <v>Male</v>
      </c>
      <c r="R123" s="7" cm="1">
        <f t="array" aca="1" ref="R123" ca="1">INDEX('Marital status'!$A:$A,RANDBETWEEN(5,COUNTA('Marital status'!$A:$A) + 1),1)</f>
        <v>8</v>
      </c>
      <c r="S123" s="7" t="str">
        <f ca="1">VLOOKUP($R123,'Marital status'!$A:$B,2,FALSE)</f>
        <v xml:space="preserve"> Separated </v>
      </c>
      <c r="T123" s="7">
        <f t="shared" ca="1" si="13"/>
        <v>5</v>
      </c>
      <c r="U123" s="7" t="str">
        <f ca="1">VLOOKUP($T123,Ethnicities!$A:$B,2,FALSE)</f>
        <v xml:space="preserve"> white</v>
      </c>
      <c r="V123" s="8">
        <f t="shared" ca="1" si="14"/>
        <v>26892</v>
      </c>
      <c r="W123" s="6">
        <f t="shared" ca="1" si="15"/>
        <v>7</v>
      </c>
      <c r="X123" s="8" t="str">
        <f ca="1">VLOOKUP($W123,'Background education'!$A:$B,2,FALSE)</f>
        <v>Undergraduate degree</v>
      </c>
      <c r="Y123" s="7">
        <f ca="1" xml:space="preserve">
  IF(OR($AA123 = 5, $AA123 = 6, $AA123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23" s="7" t="str">
        <f ca="1">VLOOKUP($Y123,Departments!$A:$B,2,FALSE)</f>
        <v>Communication &amp; Marketing</v>
      </c>
      <c r="AA123" s="6">
        <f t="shared" ca="1" si="16"/>
        <v>9</v>
      </c>
      <c r="AB123" s="7" t="str">
        <f ca="1">VLOOKUP($AA123,Roles!$A:$B,2,FALSE)</f>
        <v>Intern</v>
      </c>
      <c r="AC123" s="6" t="str">
        <f t="shared" ca="1" si="17"/>
        <v/>
      </c>
      <c r="AD123" s="7" t="str">
        <f ca="1" xml:space="preserve">
IF($AC123 &lt;&gt; "",
    VLOOKUP($AC123,Levels!$A:$B,2,FALSE),
    ""
)</f>
        <v/>
      </c>
      <c r="AE123" s="8">
        <f t="shared" ca="1" si="18"/>
        <v>42510</v>
      </c>
      <c r="AF123" s="6">
        <f ca="1">RANDBETWEEN(5,COUNTA('Recruitment source'!$A:$A) + 1)</f>
        <v>6</v>
      </c>
      <c r="AG123" s="6" t="str">
        <f ca="1">VLOOKUP($AF123,'Recruitment source'!$A:$B,2,FALSE)</f>
        <v>Learn4Good</v>
      </c>
      <c r="AH123" s="8"/>
      <c r="AI123" s="1">
        <f t="shared" ca="1" si="10"/>
        <v>1285</v>
      </c>
      <c r="AJ12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119, 1, 'Fernando Mariano Almeida Carvalho', 'M', 5, '16/08/1973', 7, 11, 9, NULL, 1285);</v>
      </c>
    </row>
    <row r="124" spans="1:36" ht="14.25" customHeight="1" x14ac:dyDescent="0.2">
      <c r="A124" s="7" cm="1">
        <f t="array" aca="1" ref="A124" ca="1">INDEX(Companies!$A:$A,RANDBETWEEN(5,COUNTA(Companies!$A:$A) + 1),1)</f>
        <v>5</v>
      </c>
      <c r="B124" s="7" t="str">
        <f ca="1">VLOOKUP($A124,Companies!$A:$B,2,FALSE)</f>
        <v>ACME Corporation</v>
      </c>
      <c r="C124" s="5">
        <f t="shared" si="11"/>
        <v>120</v>
      </c>
      <c r="D124" s="5" t="str" cm="1">
        <f t="array" ref="D124">SHA1HASH($C124)</f>
        <v>775bc5c30e27f0e562115d136e7f7edbd3cead89</v>
      </c>
      <c r="E124" s="6">
        <v>1</v>
      </c>
      <c r="F124" s="7">
        <f ca="1">IF($C124 = 1 + N("Presidente"),
    127,
    IF($C124 = 2 + N("Vice-Presidente"),
        72,
        IF($C124 = 3 + N("Secretária bilíngue"),
            13,
            RANDBETWEEN(5,COUNT(Name!$A:$A) + 1)
        )
    )
)</f>
        <v>292</v>
      </c>
      <c r="G124" s="7" t="str">
        <f ca="1">VLOOKUP($F124,Name!$A:$B,2,FALSE)</f>
        <v>Micaela</v>
      </c>
      <c r="H124" s="7">
        <f ca="1" xml:space="preserve">
IF($C124 = 1,
    0,
    RANDBETWEEN(5,COUNT('Last name'!$A:$A) + 1)
)</f>
        <v>51</v>
      </c>
      <c r="I124" s="7" t="str">
        <f ca="1" xml:space="preserve">
IF($C124 = 1 + N("Presidente"),
    "de Orléans e Bragança",
    VLOOKUP($H124,'Last name'!$A:$B,2,FALSE) &amp; " " &amp; VLOOKUP(RANDBETWEEN(5,COUNT('Last name'!$A:$A) + 1),'Last name'!$A:$B,2,FALSE)
)</f>
        <v>Café Longo</v>
      </c>
      <c r="J124" s="7" t="str">
        <f t="shared" ca="1" si="12"/>
        <v>Micaela Café Longo</v>
      </c>
      <c r="K124" s="7" t="str" cm="1">
        <f t="array" aca="1" ref="K124" ca="1">SHA1HASH($J124)</f>
        <v>4a24afa92ef3d4e7c3716ee73f05ca84fe569867</v>
      </c>
      <c r="L124" s="7" cm="1">
        <f t="array" aca="1" ref="L124" ca="1">INDEX(States!$A:$A,N124,1)</f>
        <v>5</v>
      </c>
      <c r="M124" s="7" t="str">
        <f ca="1">VLOOKUP($L124,Countries!$A:$B,2,FALSE)</f>
        <v>Portugal</v>
      </c>
      <c r="N124" s="7" cm="1">
        <f t="array" aca="1" ref="N124" ca="1">INDEX(States!$C:$C,RANDBETWEEN(5,COUNTA(States!$A:$A) + 1),1)</f>
        <v>24</v>
      </c>
      <c r="O124" s="7" t="str">
        <f ca="1">VLOOKUP($N124,States!$C:$D,2,FALSE)</f>
        <v>Brangança</v>
      </c>
      <c r="P124" s="7" t="str">
        <f ca="1">VLOOKUP($F124,Name!$A:$C,3,FALSE)</f>
        <v>F</v>
      </c>
      <c r="Q124" s="7" t="str">
        <f ca="1">VLOOKUP($P124,Genders!$B:$C,2,FALSE)</f>
        <v>Female</v>
      </c>
      <c r="R124" s="7" cm="1">
        <f t="array" aca="1" ref="R124" ca="1">INDEX('Marital status'!$A:$A,RANDBETWEEN(5,COUNTA('Marital status'!$A:$A) + 1),1)</f>
        <v>9</v>
      </c>
      <c r="S124" s="7" t="str">
        <f ca="1">VLOOKUP($R124,'Marital status'!$A:$B,2,FALSE)</f>
        <v>DIVORCED</v>
      </c>
      <c r="T124" s="7">
        <f t="shared" ca="1" si="13"/>
        <v>5</v>
      </c>
      <c r="U124" s="7" t="str">
        <f ca="1">VLOOKUP($T124,Ethnicities!$A:$B,2,FALSE)</f>
        <v xml:space="preserve"> white</v>
      </c>
      <c r="V124" s="8">
        <f t="shared" ca="1" si="14"/>
        <v>18328</v>
      </c>
      <c r="W124" s="6">
        <f t="shared" ca="1" si="15"/>
        <v>8</v>
      </c>
      <c r="X124" s="8" t="str">
        <f ca="1">VLOOKUP($W124,'Background education'!$A:$B,2,FALSE)</f>
        <v>Graduate school</v>
      </c>
      <c r="Y124" s="7">
        <f ca="1" xml:space="preserve">
  IF(OR($AA124 = 5, $AA124 = 6, $AA124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4" s="7" t="str">
        <f ca="1">VLOOKUP($Y124,Departments!$A:$B,2,FALSE)</f>
        <v>Audit</v>
      </c>
      <c r="AA124" s="6">
        <f t="shared" ca="1" si="16"/>
        <v>11</v>
      </c>
      <c r="AB124" s="7" t="str">
        <f ca="1">VLOOKUP($AA124,Roles!$A:$B,2,FALSE)</f>
        <v>Analyst</v>
      </c>
      <c r="AC124" s="6">
        <f t="shared" ca="1" si="17"/>
        <v>5</v>
      </c>
      <c r="AD124" s="7" t="str">
        <f ca="1" xml:space="preserve">
IF($AC124 &lt;&gt; "",
    VLOOKUP($AC124,Levels!$A:$B,2,FALSE),
    ""
)</f>
        <v>Junior</v>
      </c>
      <c r="AE124" s="8">
        <f t="shared" ca="1" si="18"/>
        <v>39395</v>
      </c>
      <c r="AF124" s="6">
        <f ca="1">RANDBETWEEN(5,COUNTA('Recruitment source'!$A:$A) + 1)</f>
        <v>12</v>
      </c>
      <c r="AG124" s="6" t="str">
        <f ca="1">VLOOKUP($AF124,'Recruitment source'!$A:$B,2,FALSE)</f>
        <v xml:space="preserve"> recommendation of employee</v>
      </c>
      <c r="AH124" s="8"/>
      <c r="AI124" s="1">
        <f t="shared" ca="1" si="10"/>
        <v>3000</v>
      </c>
      <c r="AJ124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120, 1, 'Micaela Café Longo', 'F', 5, '06/03/1950', 8, 13, 11, 5, 3000);</v>
      </c>
    </row>
    <row r="125" spans="1:36" ht="14.25" customHeight="1" x14ac:dyDescent="0.2">
      <c r="A125" s="7" cm="1">
        <f t="array" aca="1" ref="A125" ca="1">INDEX(Companies!$A:$A,RANDBETWEEN(5,COUNTA(Companies!$A:$A) + 1),1)</f>
        <v>5</v>
      </c>
      <c r="B125" s="7" t="str">
        <f ca="1">VLOOKUP($A125,Companies!$A:$B,2,FALSE)</f>
        <v>ACME Corporation</v>
      </c>
      <c r="C125" s="5">
        <f t="shared" si="11"/>
        <v>121</v>
      </c>
      <c r="D125" s="5" t="str" cm="1">
        <f t="array" ref="D125">SHA1HASH($C125)</f>
        <v>8bd7954c40c1e59a900f71ea3a266732609915b1</v>
      </c>
      <c r="E125" s="6">
        <v>1</v>
      </c>
      <c r="F125" s="7">
        <f ca="1">IF($C125 = 1 + N("Presidente"),
    127,
    IF($C125 = 2 + N("Vice-Presidente"),
        72,
        IF($C125 = 3 + N("Secretária bilíngue"),
            13,
            RANDBETWEEN(5,COUNT(Name!$A:$A) + 1)
        )
    )
)</f>
        <v>292</v>
      </c>
      <c r="G125" s="7" t="str">
        <f ca="1">VLOOKUP($F125,Name!$A:$B,2,FALSE)</f>
        <v>Micaela</v>
      </c>
      <c r="H125" s="7">
        <f ca="1" xml:space="preserve">
IF($C125 = 1,
    0,
    RANDBETWEEN(5,COUNT('Last name'!$A:$A) + 1)
)</f>
        <v>164</v>
      </c>
      <c r="I125" s="7" t="str">
        <f ca="1" xml:space="preserve">
IF($C125 = 1 + N("Presidente"),
    "de Orléans e Bragança",
    VLOOKUP($H125,'Last name'!$A:$B,2,FALSE) &amp; " " &amp; VLOOKUP(RANDBETWEEN(5,COUNT('Last name'!$A:$A) + 1),'Last name'!$A:$B,2,FALSE)
)</f>
        <v>Rizzo Moretti</v>
      </c>
      <c r="J125" s="7" t="str">
        <f t="shared" ca="1" si="12"/>
        <v>Micaela Rizzo Moretti</v>
      </c>
      <c r="K125" s="7" t="str" cm="1">
        <f t="array" aca="1" ref="K125" ca="1">SHA1HASH($J125)</f>
        <v>84e29217024ec0cf092b287035c98600db66406e</v>
      </c>
      <c r="L125" s="7" cm="1">
        <f t="array" aca="1" ref="L125" ca="1">INDEX(States!$A:$A,N125,1)</f>
        <v>5</v>
      </c>
      <c r="M125" s="7" t="str">
        <f ca="1">VLOOKUP($L125,Countries!$A:$B,2,FALSE)</f>
        <v>Portugal</v>
      </c>
      <c r="N125" s="7" cm="1">
        <f t="array" aca="1" ref="N125" ca="1">INDEX(States!$C:$C,RANDBETWEEN(5,COUNTA(States!$A:$A) + 1),1)</f>
        <v>18</v>
      </c>
      <c r="O125" s="7" t="str">
        <f ca="1">VLOOKUP($N125,States!$C:$D,2,FALSE)</f>
        <v>Castelo Branco</v>
      </c>
      <c r="P125" s="7" t="str">
        <f ca="1">VLOOKUP($F125,Name!$A:$C,3,FALSE)</f>
        <v>F</v>
      </c>
      <c r="Q125" s="7" t="str">
        <f ca="1">VLOOKUP($P125,Genders!$B:$C,2,FALSE)</f>
        <v>Female</v>
      </c>
      <c r="R125" s="7" cm="1">
        <f t="array" aca="1" ref="R125" ca="1">INDEX('Marital status'!$A:$A,RANDBETWEEN(5,COUNTA('Marital status'!$A:$A) + 1),1)</f>
        <v>7</v>
      </c>
      <c r="S125" s="7" t="str">
        <f ca="1">VLOOKUP($R125,'Marital status'!$A:$B,2,FALSE)</f>
        <v xml:space="preserve">Widowed </v>
      </c>
      <c r="T125" s="7">
        <f t="shared" ca="1" si="13"/>
        <v>5</v>
      </c>
      <c r="U125" s="7" t="str">
        <f ca="1">VLOOKUP($T125,Ethnicities!$A:$B,2,FALSE)</f>
        <v xml:space="preserve"> white</v>
      </c>
      <c r="V125" s="8">
        <f t="shared" ca="1" si="14"/>
        <v>26778</v>
      </c>
      <c r="W125" s="6">
        <f t="shared" ca="1" si="15"/>
        <v>7</v>
      </c>
      <c r="X125" s="8" t="str">
        <f ca="1">VLOOKUP($W125,'Background education'!$A:$B,2,FALSE)</f>
        <v>Undergraduate degree</v>
      </c>
      <c r="Y125" s="7">
        <f ca="1" xml:space="preserve">
  IF(OR($AA125 = 5, $AA125 = 6, $AA125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5" s="7" t="str">
        <f ca="1">VLOOKUP($Y125,Departments!$A:$B,2,FALSE)</f>
        <v>Administration</v>
      </c>
      <c r="AA125" s="6">
        <f t="shared" ca="1" si="16"/>
        <v>9</v>
      </c>
      <c r="AB125" s="7" t="str">
        <f ca="1">VLOOKUP($AA125,Roles!$A:$B,2,FALSE)</f>
        <v>Intern</v>
      </c>
      <c r="AC125" s="6" t="str">
        <f t="shared" ca="1" si="17"/>
        <v/>
      </c>
      <c r="AD125" s="7" t="str">
        <f ca="1" xml:space="preserve">
IF($AC125 &lt;&gt; "",
    VLOOKUP($AC125,Levels!$A:$B,2,FALSE),
    ""
)</f>
        <v/>
      </c>
      <c r="AE125" s="8">
        <f t="shared" ca="1" si="18"/>
        <v>43272</v>
      </c>
      <c r="AF125" s="6">
        <f ca="1">RANDBETWEEN(5,COUNTA('Recruitment source'!$A:$A) + 1)</f>
        <v>9</v>
      </c>
      <c r="AG125" s="6" t="str">
        <f ca="1">VLOOKUP($AF125,'Recruitment source'!$A:$B,2,FALSE)</f>
        <v>Empregos Online</v>
      </c>
      <c r="AH125" s="8"/>
      <c r="AI125" s="1">
        <f t="shared" ca="1" si="10"/>
        <v>1205</v>
      </c>
      <c r="AJ125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121, 1, 'Micaela Rizzo Moretti', 'F', 5, '24/04/1973', 7, 6, 9, NULL, 1205);</v>
      </c>
    </row>
    <row r="126" spans="1:36" ht="14.25" customHeight="1" x14ac:dyDescent="0.2">
      <c r="A126" s="7" cm="1">
        <f t="array" aca="1" ref="A126" ca="1">INDEX(Companies!$A:$A,RANDBETWEEN(5,COUNTA(Companies!$A:$A) + 1),1)</f>
        <v>5</v>
      </c>
      <c r="B126" s="7" t="str">
        <f ca="1">VLOOKUP($A126,Companies!$A:$B,2,FALSE)</f>
        <v>ACME Corporation</v>
      </c>
      <c r="C126" s="5">
        <f t="shared" si="11"/>
        <v>122</v>
      </c>
      <c r="D126" s="5" t="str" cm="1">
        <f t="array" ref="D126">SHA1HASH($C126)</f>
        <v>05a8ea5382b9fd885261bb3eed0527d1d3b07262</v>
      </c>
      <c r="E126" s="6">
        <v>1</v>
      </c>
      <c r="F126" s="7">
        <f ca="1">IF($C126 = 1 + N("Presidente"),
    127,
    IF($C126 = 2 + N("Vice-Presidente"),
        72,
        IF($C126 = 3 + N("Secretária bilíngue"),
            13,
            RANDBETWEEN(5,COUNT(Name!$A:$A) + 1)
        )
    )
)</f>
        <v>145</v>
      </c>
      <c r="G126" s="7" t="str">
        <f ca="1">VLOOKUP($F126,Name!$A:$B,2,FALSE)</f>
        <v>Francisca</v>
      </c>
      <c r="H126" s="7">
        <f ca="1" xml:space="preserve">
IF($C126 = 1,
    0,
    RANDBETWEEN(5,COUNT('Last name'!$A:$A) + 1)
)</f>
        <v>105</v>
      </c>
      <c r="I126" s="7" t="str">
        <f ca="1" xml:space="preserve">
IF($C126 = 1 + N("Presidente"),
    "de Orléans e Bragança",
    VLOOKUP($H126,'Last name'!$A:$B,2,FALSE) &amp; " " &amp; VLOOKUP(RANDBETWEEN(5,COUNT('Last name'!$A:$A) + 1),'Last name'!$A:$B,2,FALSE)
)</f>
        <v>Junqueira Caminha</v>
      </c>
      <c r="J126" s="7" t="str">
        <f t="shared" ca="1" si="12"/>
        <v>Francisca Junqueira Caminha</v>
      </c>
      <c r="K126" s="7" t="str" cm="1">
        <f t="array" aca="1" ref="K126" ca="1">SHA1HASH($J126)</f>
        <v>d8c8f1c652b217a3c1eec1b4e763eca2dbab7f9b</v>
      </c>
      <c r="L126" s="7" cm="1">
        <f t="array" aca="1" ref="L126" ca="1">INDEX(States!$A:$A,N126,1)</f>
        <v>5</v>
      </c>
      <c r="M126" s="7" t="str">
        <f ca="1">VLOOKUP($L126,Countries!$A:$B,2,FALSE)</f>
        <v>Portugal</v>
      </c>
      <c r="N126" s="7" cm="1">
        <f t="array" aca="1" ref="N126" ca="1">INDEX(States!$C:$C,RANDBETWEEN(5,COUNTA(States!$A:$A) + 1),1)</f>
        <v>22</v>
      </c>
      <c r="O126" s="7" t="str">
        <f ca="1">VLOOKUP($N126,States!$C:$D,2,FALSE)</f>
        <v>Vila Real</v>
      </c>
      <c r="P126" s="7" t="str">
        <f ca="1">VLOOKUP($F126,Name!$A:$C,3,FALSE)</f>
        <v>F</v>
      </c>
      <c r="Q126" s="7" t="str">
        <f ca="1">VLOOKUP($P126,Genders!$B:$C,2,FALSE)</f>
        <v>Female</v>
      </c>
      <c r="R126" s="7" cm="1">
        <f t="array" aca="1" ref="R126" ca="1">INDEX('Marital status'!$A:$A,RANDBETWEEN(5,COUNTA('Marital status'!$A:$A) + 1),1)</f>
        <v>6</v>
      </c>
      <c r="S126" s="7" t="str">
        <f ca="1">VLOOKUP($R126,'Marital status'!$A:$B,2,FALSE)</f>
        <v>MarrieD</v>
      </c>
      <c r="T126" s="7">
        <f t="shared" ca="1" si="13"/>
        <v>6</v>
      </c>
      <c r="U126" s="7" t="str">
        <f ca="1">VLOOKUP($T126,Ethnicities!$A:$B,2,FALSE)</f>
        <v>Black or African American</v>
      </c>
      <c r="V126" s="8">
        <f t="shared" ca="1" si="14"/>
        <v>17796</v>
      </c>
      <c r="W126" s="6">
        <f t="shared" ca="1" si="15"/>
        <v>8</v>
      </c>
      <c r="X126" s="8" t="str">
        <f ca="1">VLOOKUP($W126,'Background education'!$A:$B,2,FALSE)</f>
        <v>Graduate school</v>
      </c>
      <c r="Y126" s="7">
        <f ca="1" xml:space="preserve">
  IF(OR($AA126 = 5, $AA126 = 6, $AA126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6" s="7" t="str">
        <f ca="1">VLOOKUP($Y126,Departments!$A:$B,2,FALSE)</f>
        <v>Operations</v>
      </c>
      <c r="AA126" s="6">
        <f t="shared" ca="1" si="16"/>
        <v>11</v>
      </c>
      <c r="AB126" s="7" t="str">
        <f ca="1">VLOOKUP($AA126,Roles!$A:$B,2,FALSE)</f>
        <v>Analyst</v>
      </c>
      <c r="AC126" s="6">
        <f t="shared" ca="1" si="17"/>
        <v>7</v>
      </c>
      <c r="AD126" s="7" t="str">
        <f ca="1" xml:space="preserve">
IF($AC126 &lt;&gt; "",
    VLOOKUP($AC126,Levels!$A:$B,2,FALSE),
    ""
)</f>
        <v>Senior</v>
      </c>
      <c r="AE126" s="8">
        <f t="shared" ca="1" si="18"/>
        <v>38177</v>
      </c>
      <c r="AF126" s="6">
        <f ca="1">RANDBETWEEN(5,COUNTA('Recruitment source'!$A:$A) + 1)</f>
        <v>13</v>
      </c>
      <c r="AG126" s="6" t="str">
        <f ca="1">VLOOKUP($AF126,'Recruitment source'!$A:$B,2,FALSE)</f>
        <v>Google</v>
      </c>
      <c r="AH126" s="8"/>
      <c r="AI126" s="1">
        <f t="shared" ca="1" si="10"/>
        <v>3000</v>
      </c>
      <c r="AJ126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122, 1, 'Francisca Junqueira Caminha', 'F', 6, '20/09/1948', 8, 10, 11, 7, 3000);</v>
      </c>
    </row>
    <row r="127" spans="1:36" ht="14.25" customHeight="1" x14ac:dyDescent="0.2">
      <c r="A127" s="7" cm="1">
        <f t="array" aca="1" ref="A127" ca="1">INDEX(Companies!$A:$A,RANDBETWEEN(5,COUNTA(Companies!$A:$A) + 1),1)</f>
        <v>5</v>
      </c>
      <c r="B127" s="7" t="str">
        <f ca="1">VLOOKUP($A127,Companies!$A:$B,2,FALSE)</f>
        <v>ACME Corporation</v>
      </c>
      <c r="C127" s="5">
        <f t="shared" si="11"/>
        <v>123</v>
      </c>
      <c r="D127" s="5" t="str" cm="1">
        <f t="array" ref="D127">SHA1HASH($C127)</f>
        <v>40bd001563085fc35165329ea1ff5c5ecbdbbeef</v>
      </c>
      <c r="E127" s="6">
        <v>1</v>
      </c>
      <c r="F127" s="7">
        <f ca="1">IF($C127 = 1 + N("Presidente"),
    127,
    IF($C127 = 2 + N("Vice-Presidente"),
        72,
        IF($C127 = 3 + N("Secretária bilíngue"),
            13,
            RANDBETWEEN(5,COUNT(Name!$A:$A) + 1)
        )
    )
)</f>
        <v>329</v>
      </c>
      <c r="G127" s="7" t="str">
        <f ca="1">VLOOKUP($F127,Name!$A:$B,2,FALSE)</f>
        <v>Rebeca</v>
      </c>
      <c r="H127" s="7">
        <f ca="1" xml:space="preserve">
IF($C127 = 1,
    0,
    RANDBETWEEN(5,COUNT('Last name'!$A:$A) + 1)
)</f>
        <v>192</v>
      </c>
      <c r="I127" s="7" t="str">
        <f ca="1" xml:space="preserve">
IF($C127 = 1 + N("Presidente"),
    "de Orléans e Bragança",
    VLOOKUP($H127,'Last name'!$A:$B,2,FALSE) &amp; " " &amp; VLOOKUP(RANDBETWEEN(5,COUNT('Last name'!$A:$A) + 1),'Last name'!$A:$B,2,FALSE)
)</f>
        <v>Vaz Freitas</v>
      </c>
      <c r="J127" s="7" t="str">
        <f t="shared" ca="1" si="12"/>
        <v>Rebeca Vaz Freitas</v>
      </c>
      <c r="K127" s="7" t="str" cm="1">
        <f t="array" aca="1" ref="K127" ca="1">SHA1HASH($J127)</f>
        <v>9aaef9c331df3e466ba84a6e200545b5928e531f</v>
      </c>
      <c r="L127" s="7" cm="1">
        <f t="array" aca="1" ref="L127" ca="1">INDEX(States!$A:$A,N127,1)</f>
        <v>5</v>
      </c>
      <c r="M127" s="7" t="str">
        <f ca="1">VLOOKUP($L127,Countries!$A:$B,2,FALSE)</f>
        <v>Portugal</v>
      </c>
      <c r="N127" s="7" cm="1">
        <f t="array" aca="1" ref="N127" ca="1">INDEX(States!$C:$C,RANDBETWEEN(5,COUNTA(States!$A:$A) + 1),1)</f>
        <v>16</v>
      </c>
      <c r="O127" s="7" t="str">
        <f ca="1">VLOOKUP($N127,States!$C:$D,2,FALSE)</f>
        <v>Azores</v>
      </c>
      <c r="P127" s="7" t="str">
        <f ca="1">VLOOKUP($F127,Name!$A:$C,3,FALSE)</f>
        <v>F</v>
      </c>
      <c r="Q127" s="7" t="str">
        <f ca="1">VLOOKUP($P127,Genders!$B:$C,2,FALSE)</f>
        <v>Female</v>
      </c>
      <c r="R127" s="7" cm="1">
        <f t="array" aca="1" ref="R127" ca="1">INDEX('Marital status'!$A:$A,RANDBETWEEN(5,COUNTA('Marital status'!$A:$A) + 1),1)</f>
        <v>9</v>
      </c>
      <c r="S127" s="7" t="str">
        <f ca="1">VLOOKUP($R127,'Marital status'!$A:$B,2,FALSE)</f>
        <v>DIVORCED</v>
      </c>
      <c r="T127" s="7">
        <f t="shared" ca="1" si="13"/>
        <v>5</v>
      </c>
      <c r="U127" s="7" t="str">
        <f ca="1">VLOOKUP($T127,Ethnicities!$A:$B,2,FALSE)</f>
        <v xml:space="preserve"> white</v>
      </c>
      <c r="V127" s="8">
        <f t="shared" ca="1" si="14"/>
        <v>26237</v>
      </c>
      <c r="W127" s="6">
        <f t="shared" ca="1" si="15"/>
        <v>7</v>
      </c>
      <c r="X127" s="8" t="str">
        <f ca="1">VLOOKUP($W127,'Background education'!$A:$B,2,FALSE)</f>
        <v>Undergraduate degree</v>
      </c>
      <c r="Y127" s="7">
        <f ca="1" xml:space="preserve">
  IF(OR($AA127 = 5, $AA127 = 6, $AA127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7" s="7" t="str">
        <f ca="1">VLOOKUP($Y127,Departments!$A:$B,2,FALSE)</f>
        <v xml:space="preserve"> Commercial</v>
      </c>
      <c r="AA127" s="6">
        <f t="shared" ca="1" si="16"/>
        <v>9</v>
      </c>
      <c r="AB127" s="7" t="str">
        <f ca="1">VLOOKUP($AA127,Roles!$A:$B,2,FALSE)</f>
        <v>Intern</v>
      </c>
      <c r="AC127" s="6" t="str">
        <f t="shared" ca="1" si="17"/>
        <v/>
      </c>
      <c r="AD127" s="7" t="str">
        <f ca="1" xml:space="preserve">
IF($AC127 &lt;&gt; "",
    VLOOKUP($AC127,Levels!$A:$B,2,FALSE),
    ""
)</f>
        <v/>
      </c>
      <c r="AE127" s="8">
        <f t="shared" ca="1" si="18"/>
        <v>39116</v>
      </c>
      <c r="AF127" s="6">
        <f ca="1">RANDBETWEEN(5,COUNTA('Recruitment source'!$A:$A) + 1)</f>
        <v>5</v>
      </c>
      <c r="AG127" s="6" t="str">
        <f ca="1">VLOOKUP($AF127,'Recruitment source'!$A:$B,2,FALSE)</f>
        <v>Indeed</v>
      </c>
      <c r="AH127" s="8"/>
      <c r="AI127" s="1">
        <f t="shared" ca="1" si="10"/>
        <v>1285</v>
      </c>
      <c r="AJ127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123, 1, 'Rebeca Vaz Freitas', 'F', 5, '31/10/1971', 7, 9, 9, NULL, 1285);</v>
      </c>
    </row>
    <row r="128" spans="1:36" ht="14.25" customHeight="1" x14ac:dyDescent="0.2">
      <c r="A128" s="7" cm="1">
        <f t="array" aca="1" ref="A128" ca="1">INDEX(Companies!$A:$A,RANDBETWEEN(5,COUNTA(Companies!$A:$A) + 1),1)</f>
        <v>5</v>
      </c>
      <c r="B128" s="7" t="str">
        <f ca="1">VLOOKUP($A128,Companies!$A:$B,2,FALSE)</f>
        <v>ACME Corporation</v>
      </c>
      <c r="C128" s="5">
        <f t="shared" si="11"/>
        <v>124</v>
      </c>
      <c r="D128" s="5" t="str" cm="1">
        <f t="array" ref="D128">SHA1HASH($C128)</f>
        <v>f38cfe2e2facbcc742bad63f91ad55637300cb45</v>
      </c>
      <c r="E128" s="6">
        <v>1</v>
      </c>
      <c r="F128" s="7">
        <f ca="1">IF($C128 = 1 + N("Presidente"),
    127,
    IF($C128 = 2 + N("Vice-Presidente"),
        72,
        IF($C128 = 3 + N("Secretária bilíngue"),
            13,
            RANDBETWEEN(5,COUNT(Name!$A:$A) + 1)
        )
    )
)</f>
        <v>247</v>
      </c>
      <c r="G128" s="7" t="str">
        <f ca="1">VLOOKUP($F128,Name!$A:$B,2,FALSE)</f>
        <v>Luiz Otávio</v>
      </c>
      <c r="H128" s="7">
        <f ca="1" xml:space="preserve">
IF($C128 = 1,
    0,
    RANDBETWEEN(5,COUNT('Last name'!$A:$A) + 1)
)</f>
        <v>38</v>
      </c>
      <c r="I128" s="7" t="str">
        <f ca="1" xml:space="preserve">
IF($C128 = 1 + N("Presidente"),
    "de Orléans e Bragança",
    VLOOKUP($H128,'Last name'!$A:$B,2,FALSE) &amp; " " &amp; VLOOKUP(RANDBETWEEN(5,COUNT('Last name'!$A:$A) + 1),'Last name'!$A:$B,2,FALSE)
)</f>
        <v>Bermudes Martinelli</v>
      </c>
      <c r="J128" s="7" t="str">
        <f t="shared" ca="1" si="12"/>
        <v>Luiz Otávio Bermudes Martinelli</v>
      </c>
      <c r="K128" s="7" t="str" cm="1">
        <f t="array" aca="1" ref="K128" ca="1">SHA1HASH($J128)</f>
        <v>c66aa658914700fbb208d4df838313d4287b07cd</v>
      </c>
      <c r="L128" s="7" cm="1">
        <f t="array" aca="1" ref="L128" ca="1">INDEX(States!$A:$A,N128,1)</f>
        <v>5</v>
      </c>
      <c r="M128" s="7" t="str">
        <f ca="1">VLOOKUP($L128,Countries!$A:$B,2,FALSE)</f>
        <v>Portugal</v>
      </c>
      <c r="N128" s="7" cm="1">
        <f t="array" aca="1" ref="N128" ca="1">INDEX(States!$C:$C,RANDBETWEEN(5,COUNTA(States!$A:$A) + 1),1)</f>
        <v>15</v>
      </c>
      <c r="O128" s="7" t="str">
        <f ca="1">VLOOKUP($N128,States!$C:$D,2,FALSE)</f>
        <v xml:space="preserve"> ÉVORA</v>
      </c>
      <c r="P128" s="7" t="str">
        <f ca="1">VLOOKUP($F128,Name!$A:$C,3,FALSE)</f>
        <v>M</v>
      </c>
      <c r="Q128" s="7" t="str">
        <f ca="1">VLOOKUP($P128,Genders!$B:$C,2,FALSE)</f>
        <v>Male</v>
      </c>
      <c r="R128" s="7" cm="1">
        <f t="array" aca="1" ref="R128" ca="1">INDEX('Marital status'!$A:$A,RANDBETWEEN(5,COUNTA('Marital status'!$A:$A) + 1),1)</f>
        <v>7</v>
      </c>
      <c r="S128" s="7" t="str">
        <f ca="1">VLOOKUP($R128,'Marital status'!$A:$B,2,FALSE)</f>
        <v xml:space="preserve">Widowed </v>
      </c>
      <c r="T128" s="7">
        <f t="shared" ca="1" si="13"/>
        <v>5</v>
      </c>
      <c r="U128" s="7" t="str">
        <f ca="1">VLOOKUP($T128,Ethnicities!$A:$B,2,FALSE)</f>
        <v xml:space="preserve"> white</v>
      </c>
      <c r="V128" s="8">
        <f t="shared" ca="1" si="14"/>
        <v>24909</v>
      </c>
      <c r="W128" s="6">
        <f t="shared" ca="1" si="15"/>
        <v>8</v>
      </c>
      <c r="X128" s="8" t="str">
        <f ca="1">VLOOKUP($W128,'Background education'!$A:$B,2,FALSE)</f>
        <v>Graduate school</v>
      </c>
      <c r="Y128" s="7">
        <f ca="1" xml:space="preserve">
  IF(OR($AA128 = 5, $AA128 = 6, $AA128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8" s="7" t="str">
        <f ca="1">VLOOKUP($Y128,Departments!$A:$B,2,FALSE)</f>
        <v>Audit</v>
      </c>
      <c r="AA128" s="6">
        <f t="shared" ca="1" si="16"/>
        <v>11</v>
      </c>
      <c r="AB128" s="7" t="str">
        <f ca="1">VLOOKUP($AA128,Roles!$A:$B,2,FALSE)</f>
        <v>Analyst</v>
      </c>
      <c r="AC128" s="6">
        <f t="shared" ca="1" si="17"/>
        <v>6</v>
      </c>
      <c r="AD128" s="7" t="str">
        <f ca="1" xml:space="preserve">
IF($AC128 &lt;&gt; "",
    VLOOKUP($AC128,Levels!$A:$B,2,FALSE),
    ""
)</f>
        <v>Pleno</v>
      </c>
      <c r="AE128" s="8">
        <f t="shared" ca="1" si="18"/>
        <v>37590</v>
      </c>
      <c r="AF128" s="6">
        <f ca="1">RANDBETWEEN(5,COUNTA('Recruitment source'!$A:$A) + 1)</f>
        <v>5</v>
      </c>
      <c r="AG128" s="6" t="str">
        <f ca="1">VLOOKUP($AF128,'Recruitment source'!$A:$B,2,FALSE)</f>
        <v>Indeed</v>
      </c>
      <c r="AH128" s="8"/>
      <c r="AI128" s="1">
        <f t="shared" ca="1" si="10"/>
        <v>3000</v>
      </c>
      <c r="AJ128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124, 1, 'Luiz Otávio Bermudes Martinelli', 'M', 5, '12/03/1968', 8, 13, 11, 6, 3000);</v>
      </c>
    </row>
    <row r="129" spans="1:36" ht="14.25" customHeight="1" x14ac:dyDescent="0.2">
      <c r="A129" s="7" cm="1">
        <f t="array" aca="1" ref="A129" ca="1">INDEX(Companies!$A:$A,RANDBETWEEN(5,COUNTA(Companies!$A:$A) + 1),1)</f>
        <v>5</v>
      </c>
      <c r="B129" s="7" t="str">
        <f ca="1">VLOOKUP($A129,Companies!$A:$B,2,FALSE)</f>
        <v>ACME Corporation</v>
      </c>
      <c r="C129" s="5">
        <f t="shared" si="11"/>
        <v>125</v>
      </c>
      <c r="D129" s="5" t="str" cm="1">
        <f t="array" ref="D129">SHA1HASH($C129)</f>
        <v>0ca9277f91e40054767f69afeb0426711ca0fddd</v>
      </c>
      <c r="E129" s="6">
        <v>1</v>
      </c>
      <c r="F129" s="7">
        <f ca="1">IF($C129 = 1 + N("Presidente"),
    127,
    IF($C129 = 2 + N("Vice-Presidente"),
        72,
        IF($C129 = 3 + N("Secretária bilíngue"),
            13,
            RANDBETWEEN(5,COUNT(Name!$A:$A) + 1)
        )
    )
)</f>
        <v>287</v>
      </c>
      <c r="G129" s="7" t="str">
        <f ca="1">VLOOKUP($F129,Name!$A:$B,2,FALSE)</f>
        <v>Matheus</v>
      </c>
      <c r="H129" s="7">
        <f ca="1" xml:space="preserve">
IF($C129 = 1,
    0,
    RANDBETWEEN(5,COUNT('Last name'!$A:$A) + 1)
)</f>
        <v>138</v>
      </c>
      <c r="I129" s="7" t="str">
        <f ca="1" xml:space="preserve">
IF($C129 = 1 + N("Presidente"),
    "de Orléans e Bragança",
    VLOOKUP($H129,'Last name'!$A:$B,2,FALSE) &amp; " " &amp; VLOOKUP(RANDBETWEEN(5,COUNT('Last name'!$A:$A) + 1),'Last name'!$A:$B,2,FALSE)
)</f>
        <v>Nascimento Almeida</v>
      </c>
      <c r="J129" s="7" t="str">
        <f t="shared" ca="1" si="12"/>
        <v>Matheus Nascimento Almeida</v>
      </c>
      <c r="K129" s="7" t="str" cm="1">
        <f t="array" aca="1" ref="K129" ca="1">SHA1HASH($J129)</f>
        <v>ee96b085d960192c0a45d2320b2baa8dcbfe7f57</v>
      </c>
      <c r="L129" s="7" cm="1">
        <f t="array" aca="1" ref="L129" ca="1">INDEX(States!$A:$A,N129,1)</f>
        <v>5</v>
      </c>
      <c r="M129" s="7" t="str">
        <f ca="1">VLOOKUP($L129,Countries!$A:$B,2,FALSE)</f>
        <v>Portugal</v>
      </c>
      <c r="N129" s="7" cm="1">
        <f t="array" aca="1" ref="N129" ca="1">INDEX(States!$C:$C,RANDBETWEEN(5,COUNTA(States!$A:$A) + 1),1)</f>
        <v>23</v>
      </c>
      <c r="O129" s="7" t="str">
        <f ca="1">VLOOKUP($N129,States!$C:$D,2,FALSE)</f>
        <v>Viana do Castelo</v>
      </c>
      <c r="P129" s="7" t="str">
        <f ca="1">VLOOKUP($F129,Name!$A:$C,3,FALSE)</f>
        <v>M</v>
      </c>
      <c r="Q129" s="7" t="str">
        <f ca="1">VLOOKUP($P129,Genders!$B:$C,2,FALSE)</f>
        <v>Male</v>
      </c>
      <c r="R129" s="7" cm="1">
        <f t="array" aca="1" ref="R129" ca="1">INDEX('Marital status'!$A:$A,RANDBETWEEN(5,COUNTA('Marital status'!$A:$A) + 1),1)</f>
        <v>5</v>
      </c>
      <c r="S129" s="7" t="str">
        <f ca="1">VLOOKUP($R129,'Marital status'!$A:$B,2,FALSE)</f>
        <v>single</v>
      </c>
      <c r="T129" s="7">
        <f t="shared" ca="1" si="13"/>
        <v>5</v>
      </c>
      <c r="U129" s="7" t="str">
        <f ca="1">VLOOKUP($T129,Ethnicities!$A:$B,2,FALSE)</f>
        <v xml:space="preserve"> white</v>
      </c>
      <c r="V129" s="8">
        <f t="shared" ca="1" si="14"/>
        <v>28660</v>
      </c>
      <c r="W129" s="6">
        <f t="shared" ca="1" si="15"/>
        <v>7</v>
      </c>
      <c r="X129" s="8" t="str">
        <f ca="1">VLOOKUP($W129,'Background education'!$A:$B,2,FALSE)</f>
        <v>Undergraduate degree</v>
      </c>
      <c r="Y129" s="7">
        <f ca="1" xml:space="preserve">
  IF(OR($AA129 = 5, $AA129 = 6, $AA129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9" s="7" t="str">
        <f ca="1">VLOOKUP($Y129,Departments!$A:$B,2,FALSE)</f>
        <v>Audit</v>
      </c>
      <c r="AA129" s="6">
        <f t="shared" ca="1" si="16"/>
        <v>10</v>
      </c>
      <c r="AB129" s="7" t="str">
        <f ca="1">VLOOKUP($AA129,Roles!$A:$B,2,FALSE)</f>
        <v>Trainee</v>
      </c>
      <c r="AC129" s="6" t="str">
        <f t="shared" ca="1" si="17"/>
        <v/>
      </c>
      <c r="AD129" s="7" t="str">
        <f ca="1" xml:space="preserve">
IF($AC129 &lt;&gt; "",
    VLOOKUP($AC129,Levels!$A:$B,2,FALSE),
    ""
)</f>
        <v/>
      </c>
      <c r="AE129" s="8">
        <f t="shared" ca="1" si="18"/>
        <v>37328</v>
      </c>
      <c r="AF129" s="6">
        <f ca="1">RANDBETWEEN(5,COUNTA('Recruitment source'!$A:$A) + 1)</f>
        <v>13</v>
      </c>
      <c r="AG129" s="6" t="str">
        <f ca="1">VLOOKUP($AF129,'Recruitment source'!$A:$B,2,FALSE)</f>
        <v>Google</v>
      </c>
      <c r="AH129" s="8"/>
      <c r="AI129" s="1">
        <f t="shared" ca="1" si="10"/>
        <v>1305</v>
      </c>
      <c r="AJ129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125, 1, 'Matheus Nascimento Almeida', 'M', 5, '19/06/1978', 7, 13, 10, NULL, 1305);</v>
      </c>
    </row>
    <row r="130" spans="1:36" ht="14.25" customHeight="1" x14ac:dyDescent="0.2">
      <c r="A130" s="7" cm="1">
        <f t="array" aca="1" ref="A130" ca="1">INDEX(Companies!$A:$A,RANDBETWEEN(5,COUNTA(Companies!$A:$A) + 1),1)</f>
        <v>5</v>
      </c>
      <c r="B130" s="7" t="str">
        <f ca="1">VLOOKUP($A130,Companies!$A:$B,2,FALSE)</f>
        <v>ACME Corporation</v>
      </c>
      <c r="C130" s="5">
        <f t="shared" si="11"/>
        <v>126</v>
      </c>
      <c r="D130" s="5" t="str" cm="1">
        <f t="array" ref="D130">SHA1HASH($C130)</f>
        <v>114d4eefde1dae3983e7a79f04c72feb9a3a7efd</v>
      </c>
      <c r="E130" s="6">
        <v>1</v>
      </c>
      <c r="F130" s="7">
        <f ca="1">IF($C130 = 1 + N("Presidente"),
    127,
    IF($C130 = 2 + N("Vice-Presidente"),
        72,
        IF($C130 = 3 + N("Secretária bilíngue"),
            13,
            RANDBETWEEN(5,COUNT(Name!$A:$A) + 1)
        )
    )
)</f>
        <v>167</v>
      </c>
      <c r="G130" s="7" t="str">
        <f ca="1">VLOOKUP($F130,Name!$A:$B,2,FALSE)</f>
        <v>Henrique</v>
      </c>
      <c r="H130" s="7">
        <f ca="1" xml:space="preserve">
IF($C130 = 1,
    0,
    RANDBETWEEN(5,COUNT('Last name'!$A:$A) + 1)
)</f>
        <v>6</v>
      </c>
      <c r="I130" s="7" t="str">
        <f ca="1" xml:space="preserve">
IF($C130 = 1 + N("Presidente"),
    "de Orléans e Bragança",
    VLOOKUP($H130,'Last name'!$A:$B,2,FALSE) &amp; " " &amp; VLOOKUP(RANDBETWEEN(5,COUNT('Last name'!$A:$A) + 1),'Last name'!$A:$B,2,FALSE)
)</f>
        <v>Aguiar Pedrosa</v>
      </c>
      <c r="J130" s="7" t="str">
        <f t="shared" ca="1" si="12"/>
        <v>Henrique Aguiar Pedrosa</v>
      </c>
      <c r="K130" s="7" t="str" cm="1">
        <f t="array" aca="1" ref="K130" ca="1">SHA1HASH($J130)</f>
        <v>43cd13ed439b837353ddf28bf30b1cd9b951fe04</v>
      </c>
      <c r="L130" s="7" cm="1">
        <f t="array" aca="1" ref="L130" ca="1">INDEX(States!$A:$A,N130,1)</f>
        <v>5</v>
      </c>
      <c r="M130" s="7" t="str">
        <f ca="1">VLOOKUP($L130,Countries!$A:$B,2,FALSE)</f>
        <v>Portugal</v>
      </c>
      <c r="N130" s="7" cm="1">
        <f t="array" aca="1" ref="N130" ca="1">INDEX(States!$C:$C,RANDBETWEEN(5,COUNTA(States!$A:$A) + 1),1)</f>
        <v>11</v>
      </c>
      <c r="O130" s="7" t="str">
        <f ca="1">VLOOKUP($N130,States!$C:$D,2,FALSE)</f>
        <v>Santarém</v>
      </c>
      <c r="P130" s="7" t="str">
        <f ca="1">VLOOKUP($F130,Name!$A:$C,3,FALSE)</f>
        <v>M</v>
      </c>
      <c r="Q130" s="7" t="str">
        <f ca="1">VLOOKUP($P130,Genders!$B:$C,2,FALSE)</f>
        <v>Male</v>
      </c>
      <c r="R130" s="7" cm="1">
        <f t="array" aca="1" ref="R130" ca="1">INDEX('Marital status'!$A:$A,RANDBETWEEN(5,COUNTA('Marital status'!$A:$A) + 1),1)</f>
        <v>5</v>
      </c>
      <c r="S130" s="7" t="str">
        <f ca="1">VLOOKUP($R130,'Marital status'!$A:$B,2,FALSE)</f>
        <v>single</v>
      </c>
      <c r="T130" s="7">
        <f t="shared" ca="1" si="13"/>
        <v>5</v>
      </c>
      <c r="U130" s="7" t="str">
        <f ca="1">VLOOKUP($T130,Ethnicities!$A:$B,2,FALSE)</f>
        <v xml:space="preserve"> white</v>
      </c>
      <c r="V130" s="8">
        <f t="shared" ca="1" si="14"/>
        <v>25691</v>
      </c>
      <c r="W130" s="6">
        <f t="shared" ca="1" si="15"/>
        <v>7</v>
      </c>
      <c r="X130" s="8" t="str">
        <f ca="1">VLOOKUP($W130,'Background education'!$A:$B,2,FALSE)</f>
        <v>Undergraduate degree</v>
      </c>
      <c r="Y130" s="7">
        <f ca="1" xml:space="preserve">
  IF(OR($AA130 = 5, $AA130 = 6, $AA130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0" s="7" t="str">
        <f ca="1">VLOOKUP($Y130,Departments!$A:$B,2,FALSE)</f>
        <v>Audit</v>
      </c>
      <c r="AA130" s="6">
        <f t="shared" ca="1" si="16"/>
        <v>11</v>
      </c>
      <c r="AB130" s="7" t="str">
        <f ca="1">VLOOKUP($AA130,Roles!$A:$B,2,FALSE)</f>
        <v>Analyst</v>
      </c>
      <c r="AC130" s="6">
        <f t="shared" ca="1" si="17"/>
        <v>6</v>
      </c>
      <c r="AD130" s="7" t="str">
        <f ca="1" xml:space="preserve">
IF($AC130 &lt;&gt; "",
    VLOOKUP($AC130,Levels!$A:$B,2,FALSE),
    ""
)</f>
        <v>Pleno</v>
      </c>
      <c r="AE130" s="8">
        <f t="shared" ca="1" si="18"/>
        <v>37031</v>
      </c>
      <c r="AF130" s="6">
        <f ca="1">RANDBETWEEN(5,COUNTA('Recruitment source'!$A:$A) + 1)</f>
        <v>12</v>
      </c>
      <c r="AG130" s="6" t="str">
        <f ca="1">VLOOKUP($AF130,'Recruitment source'!$A:$B,2,FALSE)</f>
        <v xml:space="preserve"> recommendation of employee</v>
      </c>
      <c r="AH130" s="8"/>
      <c r="AI130" s="1">
        <f t="shared" ca="1" si="10"/>
        <v>2500</v>
      </c>
      <c r="AJ130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126, 1, 'Henrique Aguiar Pedrosa', 'M', 5, '03/05/1970', 7, 13, 11, 6, 2500);</v>
      </c>
    </row>
    <row r="131" spans="1:36" ht="14.25" customHeight="1" x14ac:dyDescent="0.2">
      <c r="A131" s="7" cm="1">
        <f t="array" aca="1" ref="A131" ca="1">INDEX(Companies!$A:$A,RANDBETWEEN(5,COUNTA(Companies!$A:$A) + 1),1)</f>
        <v>5</v>
      </c>
      <c r="B131" s="7" t="str">
        <f ca="1">VLOOKUP($A131,Companies!$A:$B,2,FALSE)</f>
        <v>ACME Corporation</v>
      </c>
      <c r="C131" s="5">
        <f t="shared" si="11"/>
        <v>127</v>
      </c>
      <c r="D131" s="5" t="str" cm="1">
        <f t="array" ref="D131">SHA1HASH($C131)</f>
        <v>008451a05e1e7aa32c75119df950d405265e0904</v>
      </c>
      <c r="E131" s="6">
        <v>1</v>
      </c>
      <c r="F131" s="7">
        <f ca="1">IF($C131 = 1 + N("Presidente"),
    127,
    IF($C131 = 2 + N("Vice-Presidente"),
        72,
        IF($C131 = 3 + N("Secretária bilíngue"),
            13,
            RANDBETWEEN(5,COUNT(Name!$A:$A) + 1)
        )
    )
)</f>
        <v>120</v>
      </c>
      <c r="G131" s="7" t="str">
        <f ca="1">VLOOKUP($F131,Name!$A:$B,2,FALSE)</f>
        <v>Eliza</v>
      </c>
      <c r="H131" s="7">
        <f ca="1" xml:space="preserve">
IF($C131 = 1,
    0,
    RANDBETWEEN(5,COUNT('Last name'!$A:$A) + 1)
)</f>
        <v>103</v>
      </c>
      <c r="I131" s="7" t="str">
        <f ca="1" xml:space="preserve">
IF($C131 = 1 + N("Presidente"),
    "de Orléans e Bragança",
    VLOOKUP($H131,'Last name'!$A:$B,2,FALSE) &amp; " " &amp; VLOOKUP(RANDBETWEEN(5,COUNT('Last name'!$A:$A) + 1),'Last name'!$A:$B,2,FALSE)
)</f>
        <v>Holanda Mancini</v>
      </c>
      <c r="J131" s="7" t="str">
        <f t="shared" ca="1" si="12"/>
        <v>Eliza Holanda Mancini</v>
      </c>
      <c r="K131" s="7" t="str" cm="1">
        <f t="array" aca="1" ref="K131" ca="1">SHA1HASH($J131)</f>
        <v>d1fdb3676b0997b04f818acacc1489b3f317b539</v>
      </c>
      <c r="L131" s="7" cm="1">
        <f t="array" aca="1" ref="L131" ca="1">INDEX(States!$A:$A,N131,1)</f>
        <v>5</v>
      </c>
      <c r="M131" s="7" t="str">
        <f ca="1">VLOOKUP($L131,Countries!$A:$B,2,FALSE)</f>
        <v>Portugal</v>
      </c>
      <c r="N131" s="7" cm="1">
        <f t="array" aca="1" ref="N131" ca="1">INDEX(States!$C:$C,RANDBETWEEN(5,COUNTA(States!$A:$A) + 1),1)</f>
        <v>10</v>
      </c>
      <c r="O131" s="7" t="str">
        <f ca="1">VLOOKUP($N131,States!$C:$D,2,FALSE)</f>
        <v>Faro</v>
      </c>
      <c r="P131" s="7" t="str">
        <f ca="1">VLOOKUP($F131,Name!$A:$C,3,FALSE)</f>
        <v>F</v>
      </c>
      <c r="Q131" s="7" t="str">
        <f ca="1">VLOOKUP($P131,Genders!$B:$C,2,FALSE)</f>
        <v>Female</v>
      </c>
      <c r="R131" s="7" cm="1">
        <f t="array" aca="1" ref="R131" ca="1">INDEX('Marital status'!$A:$A,RANDBETWEEN(5,COUNTA('Marital status'!$A:$A) + 1),1)</f>
        <v>5</v>
      </c>
      <c r="S131" s="7" t="str">
        <f ca="1">VLOOKUP($R131,'Marital status'!$A:$B,2,FALSE)</f>
        <v>single</v>
      </c>
      <c r="T131" s="7">
        <f t="shared" ca="1" si="13"/>
        <v>5</v>
      </c>
      <c r="U131" s="7" t="str">
        <f ca="1">VLOOKUP($T131,Ethnicities!$A:$B,2,FALSE)</f>
        <v xml:space="preserve"> white</v>
      </c>
      <c r="V131" s="8">
        <f t="shared" ca="1" si="14"/>
        <v>25247</v>
      </c>
      <c r="W131" s="6">
        <f t="shared" ca="1" si="15"/>
        <v>7</v>
      </c>
      <c r="X131" s="8" t="str">
        <f ca="1">VLOOKUP($W131,'Background education'!$A:$B,2,FALSE)</f>
        <v>Undergraduate degree</v>
      </c>
      <c r="Y131" s="7">
        <f ca="1" xml:space="preserve">
  IF(OR($AA131 = 5, $AA131 = 6, $AA131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1" s="7" t="str">
        <f ca="1">VLOOKUP($Y131,Departments!$A:$B,2,FALSE)</f>
        <v>Audit</v>
      </c>
      <c r="AA131" s="6">
        <f t="shared" ca="1" si="16"/>
        <v>9</v>
      </c>
      <c r="AB131" s="7" t="str">
        <f ca="1">VLOOKUP($AA131,Roles!$A:$B,2,FALSE)</f>
        <v>Intern</v>
      </c>
      <c r="AC131" s="6" t="str">
        <f t="shared" ca="1" si="17"/>
        <v/>
      </c>
      <c r="AD131" s="7" t="str">
        <f ca="1" xml:space="preserve">
IF($AC131 &lt;&gt; "",
    VLOOKUP($AC131,Levels!$A:$B,2,FALSE),
    ""
)</f>
        <v/>
      </c>
      <c r="AE131" s="8">
        <f t="shared" ca="1" si="18"/>
        <v>43195</v>
      </c>
      <c r="AF131" s="6">
        <f ca="1">RANDBETWEEN(5,COUNTA('Recruitment source'!$A:$A) + 1)</f>
        <v>14</v>
      </c>
      <c r="AG131" s="6" t="str">
        <f ca="1">VLOOKUP($AF131,'Recruitment source'!$A:$B,2,FALSE)</f>
        <v>LinkedIn</v>
      </c>
      <c r="AH131" s="8"/>
      <c r="AI131" s="1">
        <f t="shared" ca="1" si="10"/>
        <v>1205</v>
      </c>
      <c r="AJ131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127, 1, 'Eliza Holanda Mancini', 'F', 5, '13/02/1969', 7, 13, 9, NULL, 1205);</v>
      </c>
    </row>
    <row r="132" spans="1:36" ht="14.25" customHeight="1" x14ac:dyDescent="0.2">
      <c r="A132" s="7" cm="1">
        <f t="array" aca="1" ref="A132" ca="1">INDEX(Companies!$A:$A,RANDBETWEEN(5,COUNTA(Companies!$A:$A) + 1),1)</f>
        <v>5</v>
      </c>
      <c r="B132" s="7" t="str">
        <f ca="1">VLOOKUP($A132,Companies!$A:$B,2,FALSE)</f>
        <v>ACME Corporation</v>
      </c>
      <c r="C132" s="5">
        <f t="shared" si="11"/>
        <v>128</v>
      </c>
      <c r="D132" s="5" t="str" cm="1">
        <f t="array" ref="D132">SHA1HASH($C132)</f>
        <v>b4182bff4b3cf75f9e54f4990f9bd153c0c2973c</v>
      </c>
      <c r="E132" s="6">
        <v>1</v>
      </c>
      <c r="F132" s="7">
        <f ca="1">IF($C132 = 1 + N("Presidente"),
    127,
    IF($C132 = 2 + N("Vice-Presidente"),
        72,
        IF($C132 = 3 + N("Secretária bilíngue"),
            13,
            RANDBETWEEN(5,COUNT(Name!$A:$A) + 1)
        )
    )
)</f>
        <v>73</v>
      </c>
      <c r="G132" s="7" t="str">
        <f ca="1">VLOOKUP($F132,Name!$A:$B,2,FALSE)</f>
        <v>Bianca</v>
      </c>
      <c r="H132" s="7">
        <f ca="1" xml:space="preserve">
IF($C132 = 1,
    0,
    RANDBETWEEN(5,COUNT('Last name'!$A:$A) + 1)
)</f>
        <v>52</v>
      </c>
      <c r="I132" s="7" t="str">
        <f ca="1" xml:space="preserve">
IF($C132 = 1 + N("Presidente"),
    "de Orléans e Bragança",
    VLOOKUP($H132,'Last name'!$A:$B,2,FALSE) &amp; " " &amp; VLOOKUP(RANDBETWEEN(5,COUNT('Last name'!$A:$A) + 1),'Last name'!$A:$B,2,FALSE)
)</f>
        <v>Camacho Teixeira</v>
      </c>
      <c r="J132" s="7" t="str">
        <f t="shared" ca="1" si="12"/>
        <v>Bianca Camacho Teixeira</v>
      </c>
      <c r="K132" s="7" t="str" cm="1">
        <f t="array" aca="1" ref="K132" ca="1">SHA1HASH($J132)</f>
        <v>9e80adc6bcc684ad01c38e316be629bfec8035a9</v>
      </c>
      <c r="L132" s="7" cm="1">
        <f t="array" aca="1" ref="L132" ca="1">INDEX(States!$A:$A,N132,1)</f>
        <v>5</v>
      </c>
      <c r="M132" s="7" t="str">
        <f ca="1">VLOOKUP($L132,Countries!$A:$B,2,FALSE)</f>
        <v>Portugal</v>
      </c>
      <c r="N132" s="7" cm="1">
        <f t="array" aca="1" ref="N132" ca="1">INDEX(States!$C:$C,RANDBETWEEN(5,COUNTA(States!$A:$A) + 1),1)</f>
        <v>5</v>
      </c>
      <c r="O132" s="7" t="str">
        <f ca="1">VLOOKUP($N132,States!$C:$D,2,FALSE)</f>
        <v xml:space="preserve"> Lisboa</v>
      </c>
      <c r="P132" s="7" t="str">
        <f ca="1">VLOOKUP($F132,Name!$A:$C,3,FALSE)</f>
        <v>F</v>
      </c>
      <c r="Q132" s="7" t="str">
        <f ca="1">VLOOKUP($P132,Genders!$B:$C,2,FALSE)</f>
        <v>Female</v>
      </c>
      <c r="R132" s="7" cm="1">
        <f t="array" aca="1" ref="R132" ca="1">INDEX('Marital status'!$A:$A,RANDBETWEEN(5,COUNTA('Marital status'!$A:$A) + 1),1)</f>
        <v>7</v>
      </c>
      <c r="S132" s="7" t="str">
        <f ca="1">VLOOKUP($R132,'Marital status'!$A:$B,2,FALSE)</f>
        <v xml:space="preserve">Widowed </v>
      </c>
      <c r="T132" s="7">
        <f t="shared" ca="1" si="13"/>
        <v>7</v>
      </c>
      <c r="U132" s="7" t="str">
        <f ca="1">VLOOKUP($T132,Ethnicities!$A:$B,2,FALSE)</f>
        <v xml:space="preserve">  Hispanic or LATINO</v>
      </c>
      <c r="V132" s="8">
        <f t="shared" ca="1" si="14"/>
        <v>31244</v>
      </c>
      <c r="W132" s="6">
        <f t="shared" ca="1" si="15"/>
        <v>7</v>
      </c>
      <c r="X132" s="8" t="str">
        <f ca="1">VLOOKUP($W132,'Background education'!$A:$B,2,FALSE)</f>
        <v>Undergraduate degree</v>
      </c>
      <c r="Y132" s="7">
        <f ca="1" xml:space="preserve">
  IF(OR($AA132 = 5, $AA132 = 6, $AA132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32" s="7" t="str">
        <f ca="1">VLOOKUP($Y132,Departments!$A:$B,2,FALSE)</f>
        <v>Controlling</v>
      </c>
      <c r="AA132" s="6">
        <f t="shared" ca="1" si="16"/>
        <v>11</v>
      </c>
      <c r="AB132" s="7" t="str">
        <f ca="1">VLOOKUP($AA132,Roles!$A:$B,2,FALSE)</f>
        <v>Analyst</v>
      </c>
      <c r="AC132" s="6">
        <f t="shared" ca="1" si="17"/>
        <v>5</v>
      </c>
      <c r="AD132" s="7" t="str">
        <f ca="1" xml:space="preserve">
IF($AC132 &lt;&gt; "",
    VLOOKUP($AC132,Levels!$A:$B,2,FALSE),
    ""
)</f>
        <v>Junior</v>
      </c>
      <c r="AE132" s="8">
        <f t="shared" ca="1" si="18"/>
        <v>38276</v>
      </c>
      <c r="AF132" s="6">
        <f ca="1">RANDBETWEEN(5,COUNTA('Recruitment source'!$A:$A) + 1)</f>
        <v>13</v>
      </c>
      <c r="AG132" s="6" t="str">
        <f ca="1">VLOOKUP($AF132,'Recruitment source'!$A:$B,2,FALSE)</f>
        <v>Google</v>
      </c>
      <c r="AH132" s="8"/>
      <c r="AI132" s="1">
        <f t="shared" ca="1" si="10"/>
        <v>2500</v>
      </c>
      <c r="AJ132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128, 1, 'Bianca Camacho Teixeira', 'F', 7, '16/07/1985', 7, 12, 11, 5, 2500);</v>
      </c>
    </row>
    <row r="133" spans="1:36" ht="14.25" customHeight="1" x14ac:dyDescent="0.2">
      <c r="A133" s="7" cm="1">
        <f t="array" aca="1" ref="A133" ca="1">INDEX(Companies!$A:$A,RANDBETWEEN(5,COUNTA(Companies!$A:$A) + 1),1)</f>
        <v>5</v>
      </c>
      <c r="B133" s="7" t="str">
        <f ca="1">VLOOKUP($A133,Companies!$A:$B,2,FALSE)</f>
        <v>ACME Corporation</v>
      </c>
      <c r="C133" s="5">
        <f t="shared" si="11"/>
        <v>129</v>
      </c>
      <c r="D133" s="5" t="str" cm="1">
        <f t="array" ref="D133">SHA1HASH($C133)</f>
        <v>8b7471f4ae0bf59f5f0a425068c05d96f4801b9e</v>
      </c>
      <c r="E133" s="6">
        <v>1</v>
      </c>
      <c r="F133" s="7">
        <f ca="1">IF($C133 = 1 + N("Presidente"),
    127,
    IF($C133 = 2 + N("Vice-Presidente"),
        72,
        IF($C133 = 3 + N("Secretária bilíngue"),
            13,
            RANDBETWEEN(5,COUNT(Name!$A:$A) + 1)
        )
    )
)</f>
        <v>119</v>
      </c>
      <c r="G133" s="7" t="str">
        <f ca="1">VLOOKUP($F133,Name!$A:$B,2,FALSE)</f>
        <v>Elisa</v>
      </c>
      <c r="H133" s="7">
        <f ca="1" xml:space="preserve">
IF($C133 = 1,
    0,
    RANDBETWEEN(5,COUNT('Last name'!$A:$A) + 1)
)</f>
        <v>33</v>
      </c>
      <c r="I133" s="7" t="str">
        <f ca="1" xml:space="preserve">
IF($C133 = 1 + N("Presidente"),
    "de Orléans e Bragança",
    VLOOKUP($H133,'Last name'!$A:$B,2,FALSE) &amp; " " &amp; VLOOKUP(RANDBETWEEN(5,COUNT('Last name'!$A:$A) + 1),'Last name'!$A:$B,2,FALSE)
)</f>
        <v>Barreto Nascimento</v>
      </c>
      <c r="J133" s="7" t="str">
        <f t="shared" ca="1" si="12"/>
        <v>Elisa Barreto Nascimento</v>
      </c>
      <c r="K133" s="7" t="str" cm="1">
        <f t="array" aca="1" ref="K133" ca="1">SHA1HASH($J133)</f>
        <v>3c46a05be32ad828239f8201f79476a3fcce1ff0</v>
      </c>
      <c r="L133" s="7" cm="1">
        <f t="array" aca="1" ref="L133" ca="1">INDEX(States!$A:$A,N133,1)</f>
        <v>5</v>
      </c>
      <c r="M133" s="7" t="str">
        <f ca="1">VLOOKUP($L133,Countries!$A:$B,2,FALSE)</f>
        <v>Portugal</v>
      </c>
      <c r="N133" s="7" cm="1">
        <f t="array" aca="1" ref="N133" ca="1">INDEX(States!$C:$C,RANDBETWEEN(5,COUNTA(States!$A:$A) + 1),1)</f>
        <v>16</v>
      </c>
      <c r="O133" s="7" t="str">
        <f ca="1">VLOOKUP($N133,States!$C:$D,2,FALSE)</f>
        <v>Azores</v>
      </c>
      <c r="P133" s="7" t="str">
        <f ca="1">VLOOKUP($F133,Name!$A:$C,3,FALSE)</f>
        <v>F</v>
      </c>
      <c r="Q133" s="7" t="str">
        <f ca="1">VLOOKUP($P133,Genders!$B:$C,2,FALSE)</f>
        <v>Female</v>
      </c>
      <c r="R133" s="7" cm="1">
        <f t="array" aca="1" ref="R133" ca="1">INDEX('Marital status'!$A:$A,RANDBETWEEN(5,COUNTA('Marital status'!$A:$A) + 1),1)</f>
        <v>6</v>
      </c>
      <c r="S133" s="7" t="str">
        <f ca="1">VLOOKUP($R133,'Marital status'!$A:$B,2,FALSE)</f>
        <v>MarrieD</v>
      </c>
      <c r="T133" s="7">
        <f t="shared" ca="1" si="13"/>
        <v>8</v>
      </c>
      <c r="U133" s="7" t="str">
        <f ca="1">VLOOKUP($T133,Ethnicities!$A:$B,2,FALSE)</f>
        <v>ASIAN</v>
      </c>
      <c r="V133" s="8">
        <f t="shared" ca="1" si="14"/>
        <v>18698</v>
      </c>
      <c r="W133" s="6">
        <f t="shared" ca="1" si="15"/>
        <v>7</v>
      </c>
      <c r="X133" s="8" t="str">
        <f ca="1">VLOOKUP($W133,'Background education'!$A:$B,2,FALSE)</f>
        <v>Undergraduate degree</v>
      </c>
      <c r="Y133" s="7">
        <f ca="1" xml:space="preserve">
  IF(OR($AA133 = 5, $AA133 = 6, $AA133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3" s="7" t="str">
        <f ca="1">VLOOKUP($Y133,Departments!$A:$B,2,FALSE)</f>
        <v>Operations</v>
      </c>
      <c r="AA133" s="6">
        <f t="shared" ca="1" si="16"/>
        <v>9</v>
      </c>
      <c r="AB133" s="7" t="str">
        <f ca="1">VLOOKUP($AA133,Roles!$A:$B,2,FALSE)</f>
        <v>Intern</v>
      </c>
      <c r="AC133" s="6" t="str">
        <f t="shared" ca="1" si="17"/>
        <v/>
      </c>
      <c r="AD133" s="7" t="str">
        <f ca="1" xml:space="preserve">
IF($AC133 &lt;&gt; "",
    VLOOKUP($AC133,Levels!$A:$B,2,FALSE),
    ""
)</f>
        <v/>
      </c>
      <c r="AE133" s="8">
        <f t="shared" ca="1" si="18"/>
        <v>44233</v>
      </c>
      <c r="AF133" s="6">
        <f ca="1">RANDBETWEEN(5,COUNTA('Recruitment source'!$A:$A) + 1)</f>
        <v>6</v>
      </c>
      <c r="AG133" s="6" t="str">
        <f ca="1">VLOOKUP($AF133,'Recruitment source'!$A:$B,2,FALSE)</f>
        <v>Learn4Good</v>
      </c>
      <c r="AH133" s="8"/>
      <c r="AI133" s="1">
        <f t="shared" ref="AI133:AI196" ca="1" si="20" xml:space="preserve">
IF($AA133 = 5 + N("Presidente"),
    27000,
    IF($AA133 = 6 + N("Vice-presidente"),
        23000,
        IF(OR($AA133 = 8, $AA133= 13, $AA133 = 12) + N("Secretária bilíngue ou coordenador ou especialista"),
            8000,
            IF($AA133 = 7 + N("Diretor"),
                15000,
                IF($AA133 = 14 + N("Gerente"),
                    12000,
                    IF($AA133 = 9 + N("Estagiário"),
                        705,
                        IF($AA133 = 10 + N("Trainee"),
                            805,
                            IF($AA133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IF($W133 = 7,
  500,
  IF($W133 = 8,
    1000,
    IF($W133 = 9,
      1500,
      IF($W133 = 10,
        2000,
        0
      )
    )
  )
)
+
N("Adicional no salário por área")
+
IF($Y133 = 14 + N("Tecnologia da Informação"),
  120,
  IF($Y133 = 16 + N("Vendas"),
    110,
    IF($Y133 = 15 + N("Jurídico"),
      100,
      IF(OR($Y133 = 8, $Y133 = 9, $Y133 = 11) + N("Recursos humanos ou comercial ou comunicação e marketing"),
        80,
        0
      )
    )
  )
)
+
N("Adicionando pegadinha")
+
IF(AND($Y133 = 16, $W133 = 9, $AA133 = 11, $AC133 = 5) + N("Se for de vendas, com mestrado, analista sênior"),
  IF($T133 = 5,
    100,
    0
  )
  +
  IF($P133 = "M",
    200,
    0
  ),
  0
)</f>
        <v>1205</v>
      </c>
      <c r="AJ133" s="12" t="str">
        <f t="shared" ca="1" si="19"/>
        <v>INSERT INTO bi4all.fac_employees (id_company_fk, id_employee_pk, flg_active, employee_name, id_gender_fk, id_race_fk, birthday, id_schooling_fk, id_department_fk, id_role_fk, id_level_fk, actual_salary) VALUES (5, 129, 1, 'Elisa Barreto Nascimento', 'F', 8, '11/03/1951', 7, 10, 9, NULL, 1205);</v>
      </c>
    </row>
    <row r="134" spans="1:36" ht="14.25" customHeight="1" x14ac:dyDescent="0.2">
      <c r="A134" s="7" cm="1">
        <f t="array" aca="1" ref="A134" ca="1">INDEX(Companies!$A:$A,RANDBETWEEN(5,COUNTA(Companies!$A:$A) + 1),1)</f>
        <v>5</v>
      </c>
      <c r="B134" s="7" t="str">
        <f ca="1">VLOOKUP($A134,Companies!$A:$B,2,FALSE)</f>
        <v>ACME Corporation</v>
      </c>
      <c r="C134" s="5">
        <f t="shared" ref="C134:C197" si="21">ROW() - 4</f>
        <v>130</v>
      </c>
      <c r="D134" s="5" t="str" cm="1">
        <f t="array" ref="D134">SHA1HASH($C134)</f>
        <v>2a7541babb57434e5631ffa2b5639e24f8ce84fc</v>
      </c>
      <c r="E134" s="6">
        <v>1</v>
      </c>
      <c r="F134" s="7">
        <f ca="1">IF($C134 = 1 + N("Presidente"),
    127,
    IF($C134 = 2 + N("Vice-Presidente"),
        72,
        IF($C134 = 3 + N("Secretária bilíngue"),
            13,
            RANDBETWEEN(5,COUNT(Name!$A:$A) + 1)
        )
    )
)</f>
        <v>13</v>
      </c>
      <c r="G134" s="7" t="str">
        <f ca="1">VLOOKUP($F134,Name!$A:$B,2,FALSE)</f>
        <v>Alessandra</v>
      </c>
      <c r="H134" s="7">
        <f ca="1" xml:space="preserve">
IF($C134 = 1,
    0,
    RANDBETWEEN(5,COUNT('Last name'!$A:$A) + 1)
)</f>
        <v>19</v>
      </c>
      <c r="I134" s="7" t="str">
        <f ca="1" xml:space="preserve">
IF($C134 = 1 + N("Presidente"),
    "de Orléans e Bragança",
    VLOOKUP($H134,'Last name'!$A:$B,2,FALSE) &amp; " " &amp; VLOOKUP(RANDBETWEEN(5,COUNT('Last name'!$A:$A) + 1),'Last name'!$A:$B,2,FALSE)
)</f>
        <v>Anjos Greco</v>
      </c>
      <c r="J134" s="7" t="str">
        <f t="shared" ref="J134:J197" ca="1" si="22">$G134 &amp; " " &amp; $I134</f>
        <v>Alessandra Anjos Greco</v>
      </c>
      <c r="K134" s="7" t="str" cm="1">
        <f t="array" aca="1" ref="K134" ca="1">SHA1HASH($J134)</f>
        <v>489e60c7add7926f6200dd98ff05f5b59994557a</v>
      </c>
      <c r="L134" s="7" cm="1">
        <f t="array" aca="1" ref="L134" ca="1">INDEX(States!$A:$A,N134,1)</f>
        <v>5</v>
      </c>
      <c r="M134" s="7" t="str">
        <f ca="1">VLOOKUP($L134,Countries!$A:$B,2,FALSE)</f>
        <v>Portugal</v>
      </c>
      <c r="N134" s="7" cm="1">
        <f t="array" aca="1" ref="N134" ca="1">INDEX(States!$C:$C,RANDBETWEEN(5,COUNTA(States!$A:$A) + 1),1)</f>
        <v>14</v>
      </c>
      <c r="O134" s="7" t="str">
        <f ca="1">VLOOKUP($N134,States!$C:$D,2,FALSE)</f>
        <v>Madeira</v>
      </c>
      <c r="P134" s="7" t="str">
        <f ca="1">VLOOKUP($F134,Name!$A:$C,3,FALSE)</f>
        <v>F</v>
      </c>
      <c r="Q134" s="7" t="str">
        <f ca="1">VLOOKUP($P134,Genders!$B:$C,2,FALSE)</f>
        <v>Female</v>
      </c>
      <c r="R134" s="7" cm="1">
        <f t="array" aca="1" ref="R134" ca="1">INDEX('Marital status'!$A:$A,RANDBETWEEN(5,COUNTA('Marital status'!$A:$A) + 1),1)</f>
        <v>8</v>
      </c>
      <c r="S134" s="7" t="str">
        <f ca="1">VLOOKUP($R134,'Marital status'!$A:$B,2,FALSE)</f>
        <v xml:space="preserve"> Separated </v>
      </c>
      <c r="T134" s="7">
        <f t="shared" ref="T134:T197" ca="1" si="23" xml:space="preserve">
IF(AND($AA134 &gt;= 5, $AA134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34" s="7" t="str">
        <f ca="1">VLOOKUP($T134,Ethnicities!$A:$B,2,FALSE)</f>
        <v xml:space="preserve"> white</v>
      </c>
      <c r="V134" s="8">
        <f t="shared" ref="V134:V197" ca="1" si="24" xml:space="preserve">
IF($AA134 = 5 + N("CEO"),
    TODAY() - 16340,
    IF($AA134 = 8 + N("Secretary"),
        RANDBETWEEN(TODAY() - 12418.5, TODAY()-6574.5),
        IF(OR($AA134 = 7, $AA134 = 14),
            RANDBETWEEN(TODAY() - 16071, TODAY() - 8766),
            IF(OR($AA134 = 13, $AA134 = 12, $AA134 = 11),
                RANDBETWEEN(TODAY() - 27393.75, TODAY() - 12783.75),
                RANDBETWEEN(TODAY() - 27393.75, TODAY()-10957.5)
            )
        )
    )
)</f>
        <v>31733</v>
      </c>
      <c r="W134" s="6">
        <f t="shared" ref="W134:W197" ca="1" si="25" xml:space="preserve">
IF(OR($AA134 = 5, $AA134 = 6) + N("Se for presidente ou vice-presidente"),
    10 + N("Doutor"),
    IF($AA134 = 7 + N("Se for diretor"),
        RANDBETWEEN(8,10) + N("Graduate school or Master’s degree or Doctorate"),
        IF($AA134 = 14 + N("If a manager"),
            RANDBETWEEN(7,9),
            IF(OR($AA134 = 13, $AA134 = 12, $AA134 = 11) + N("If coordinator or specialist or analyst"),
                RANDBETWEEN(7,8),
                7
            )
        )
    )
)</f>
        <v>7</v>
      </c>
      <c r="X134" s="8" t="str">
        <f ca="1">VLOOKUP($W134,'Background education'!$A:$B,2,FALSE)</f>
        <v>Undergraduate degree</v>
      </c>
      <c r="Y134" s="7">
        <f ca="1" xml:space="preserve">
  IF(OR($AA134 = 5, $AA134 = 6, $AA134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4" s="7" t="str">
        <f ca="1">VLOOKUP($Y134,Departments!$A:$B,2,FALSE)</f>
        <v>Human Resource</v>
      </c>
      <c r="AA134" s="6">
        <f t="shared" ref="AA134:AA197" ca="1" si="26" xml:space="preserve">
IF($C134 = 1 + N("Se matrícula for 1"),
  5 + N("Presidente"),
  IF($C134 = 2 + N("Se matrícula for 2"),
    6 + N("Vice-presidente"),
    IF($C134 = 3 + N("Se matrícula for 3"),
      8 + N("Secretária bilíngue"),
      IF(AND($C134 &gt;= 4, $C134 &lt;=14),
        7 + N("Diretor"),
        IF(AND($C134 &gt;= 15, $C134 &lt;= 25),
          14 + N("Manager"),
          IF(AND($C134 &gt;= 26, $C134 &lt;= 36),
            13 + N("Coordinador"),
            IF(AND($C134 &gt;= 37, $C134 &lt;= 47),
              12 + N("Especialista"),
                IF(MOD($C134,2) = 0,
                  11 + N("Analista"),
                  RANDBETWEEN(9,10) + N("Estagiário ou Trainee")
                )
            )
          )
        )
      )
    )
  )
)</f>
        <v>11</v>
      </c>
      <c r="AB134" s="7" t="str">
        <f ca="1">VLOOKUP($AA134,Roles!$A:$B,2,FALSE)</f>
        <v>Analyst</v>
      </c>
      <c r="AC134" s="6">
        <f t="shared" ref="AC134:AC197" ca="1" si="27" xml:space="preserve">
IF($AA134 = 11 + N("Analyst"),
    RANDBETWEEN(5, 7) + N("Jr, Pleno, Sr"),
    ""
)</f>
        <v>7</v>
      </c>
      <c r="AD134" s="7" t="str">
        <f ca="1" xml:space="preserve">
IF($AC134 &lt;&gt; "",
    VLOOKUP($AC134,Levels!$A:$B,2,FALSE),
    ""
)</f>
        <v>Senior</v>
      </c>
      <c r="AE134" s="8">
        <f t="shared" ref="AE134:AE197" ca="1" si="28" xml:space="preserve">
IF(
  OR(
    $AA134=5,$AA134=6,$AA134=7,$AA134=8,$AA134=14
  ),
  36161,
  IF(
     (
      (TODAY() - $V134) / 365
     ) &lt; 19,
      TODAY(),
      RANDBETWEEN(36161,TODAY())
  )
)</f>
        <v>40626</v>
      </c>
      <c r="AF134" s="6">
        <f ca="1">RANDBETWEEN(5,COUNTA('Recruitment source'!$A:$A) + 1)</f>
        <v>12</v>
      </c>
      <c r="AG134" s="6" t="str">
        <f ca="1">VLOOKUP($AF134,'Recruitment source'!$A:$B,2,FALSE)</f>
        <v xml:space="preserve"> recommendation of employee</v>
      </c>
      <c r="AH134" s="8"/>
      <c r="AI134" s="1">
        <f t="shared" ca="1" si="20"/>
        <v>2580</v>
      </c>
      <c r="AJ134" s="12" t="str">
        <f t="shared" ref="AJ134:AJ197" ca="1" si="2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$A134  &amp; ", "   &amp;
$C134  &amp; ", "   &amp;
$E134  &amp; ", '"  &amp;
$J134  &amp; "', '" &amp;
$P134  &amp; "', "  &amp;
$T134  &amp; ", '"  &amp;
TEXT($V134,"dd/mm/aaaa")  &amp; "', "   &amp;
$W134  &amp; ", "   &amp;
$Y134  &amp; ", "   &amp;
$AA134  &amp; ", "   &amp;
IF($AC134 &lt;&gt; "", $AC134, "NULL")  &amp; ", "   &amp;
$AI134  &amp; ");"</f>
        <v>INSERT INTO bi4all.fac_employees (id_company_fk, id_employee_pk, flg_active, employee_name, id_gender_fk, id_race_fk, birthday, id_schooling_fk, id_department_fk, id_role_fk, id_level_fk, actual_salary) VALUES (5, 130, 1, 'Alessandra Anjos Greco', 'F', 5, '17/11/1986', 7, 8, 11, 7, 2580);</v>
      </c>
    </row>
    <row r="135" spans="1:36" ht="14.25" customHeight="1" x14ac:dyDescent="0.2">
      <c r="A135" s="7" cm="1">
        <f t="array" aca="1" ref="A135" ca="1">INDEX(Companies!$A:$A,RANDBETWEEN(5,COUNTA(Companies!$A:$A) + 1),1)</f>
        <v>5</v>
      </c>
      <c r="B135" s="7" t="str">
        <f ca="1">VLOOKUP($A135,Companies!$A:$B,2,FALSE)</f>
        <v>ACME Corporation</v>
      </c>
      <c r="C135" s="5">
        <f t="shared" si="21"/>
        <v>131</v>
      </c>
      <c r="D135" s="5" t="str" cm="1">
        <f t="array" ref="D135">SHA1HASH($C135)</f>
        <v>e794a80eb109162d579df51db6d52e223bb0e9be</v>
      </c>
      <c r="E135" s="6">
        <v>1</v>
      </c>
      <c r="F135" s="7">
        <f ca="1">IF($C135 = 1 + N("Presidente"),
    127,
    IF($C135 = 2 + N("Vice-Presidente"),
        72,
        IF($C135 = 3 + N("Secretária bilíngue"),
            13,
            RANDBETWEEN(5,COUNT(Name!$A:$A) + 1)
        )
    )
)</f>
        <v>361</v>
      </c>
      <c r="G135" s="7" t="str">
        <f ca="1">VLOOKUP($F135,Name!$A:$B,2,FALSE)</f>
        <v>Wagner</v>
      </c>
      <c r="H135" s="7">
        <f ca="1" xml:space="preserve">
IF($C135 = 1,
    0,
    RANDBETWEEN(5,COUNT('Last name'!$A:$A) + 1)
)</f>
        <v>87</v>
      </c>
      <c r="I135" s="7" t="str">
        <f ca="1" xml:space="preserve">
IF($C135 = 1 + N("Presidente"),
    "de Orléans e Bragança",
    VLOOKUP($H135,'Last name'!$A:$B,2,FALSE) &amp; " " &amp; VLOOKUP(RANDBETWEEN(5,COUNT('Last name'!$A:$A) + 1),'Last name'!$A:$B,2,FALSE)
)</f>
        <v>Ferrari Alvim</v>
      </c>
      <c r="J135" s="7" t="str">
        <f t="shared" ca="1" si="22"/>
        <v>Wagner Ferrari Alvim</v>
      </c>
      <c r="K135" s="7" t="str" cm="1">
        <f t="array" aca="1" ref="K135" ca="1">SHA1HASH($J135)</f>
        <v>ff283fb07a6a9eca2dade709b4999302b68d3f1a</v>
      </c>
      <c r="L135" s="7" cm="1">
        <f t="array" aca="1" ref="L135" ca="1">INDEX(States!$A:$A,N135,1)</f>
        <v>5</v>
      </c>
      <c r="M135" s="7" t="str">
        <f ca="1">VLOOKUP($L135,Countries!$A:$B,2,FALSE)</f>
        <v>Portugal</v>
      </c>
      <c r="N135" s="7" cm="1">
        <f t="array" aca="1" ref="N135" ca="1">INDEX(States!$C:$C,RANDBETWEEN(5,COUNTA(States!$A:$A) + 1),1)</f>
        <v>17</v>
      </c>
      <c r="O135" s="7" t="str">
        <f ca="1">VLOOKUP($N135,States!$C:$D,2,FALSE)</f>
        <v>Viseu</v>
      </c>
      <c r="P135" s="7" t="str">
        <f ca="1">VLOOKUP($F135,Name!$A:$C,3,FALSE)</f>
        <v>M</v>
      </c>
      <c r="Q135" s="7" t="str">
        <f ca="1">VLOOKUP($P135,Genders!$B:$C,2,FALSE)</f>
        <v>Male</v>
      </c>
      <c r="R135" s="7" cm="1">
        <f t="array" aca="1" ref="R135" ca="1">INDEX('Marital status'!$A:$A,RANDBETWEEN(5,COUNTA('Marital status'!$A:$A) + 1),1)</f>
        <v>7</v>
      </c>
      <c r="S135" s="7" t="str">
        <f ca="1">VLOOKUP($R135,'Marital status'!$A:$B,2,FALSE)</f>
        <v xml:space="preserve">Widowed </v>
      </c>
      <c r="T135" s="7">
        <f t="shared" ca="1" si="23"/>
        <v>5</v>
      </c>
      <c r="U135" s="7" t="str">
        <f ca="1">VLOOKUP($T135,Ethnicities!$A:$B,2,FALSE)</f>
        <v xml:space="preserve"> white</v>
      </c>
      <c r="V135" s="8">
        <f t="shared" ca="1" si="24"/>
        <v>22084</v>
      </c>
      <c r="W135" s="6">
        <f t="shared" ca="1" si="25"/>
        <v>7</v>
      </c>
      <c r="X135" s="8" t="str">
        <f ca="1">VLOOKUP($W135,'Background education'!$A:$B,2,FALSE)</f>
        <v>Undergraduate degree</v>
      </c>
      <c r="Y135" s="7">
        <f ca="1" xml:space="preserve">
  IF(OR($AA135 = 5, $AA135 = 6, $AA135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5" s="7" t="str">
        <f ca="1">VLOOKUP($Y135,Departments!$A:$B,2,FALSE)</f>
        <v xml:space="preserve"> Commercial</v>
      </c>
      <c r="AA135" s="6">
        <f t="shared" ca="1" si="26"/>
        <v>10</v>
      </c>
      <c r="AB135" s="7" t="str">
        <f ca="1">VLOOKUP($AA135,Roles!$A:$B,2,FALSE)</f>
        <v>Trainee</v>
      </c>
      <c r="AC135" s="6" t="str">
        <f t="shared" ca="1" si="27"/>
        <v/>
      </c>
      <c r="AD135" s="7" t="str">
        <f ca="1" xml:space="preserve">
IF($AC135 &lt;&gt; "",
    VLOOKUP($AC135,Levels!$A:$B,2,FALSE),
    ""
)</f>
        <v/>
      </c>
      <c r="AE135" s="8">
        <f t="shared" ca="1" si="28"/>
        <v>40405</v>
      </c>
      <c r="AF135" s="6">
        <f ca="1">RANDBETWEEN(5,COUNTA('Recruitment source'!$A:$A) + 1)</f>
        <v>6</v>
      </c>
      <c r="AG135" s="6" t="str">
        <f ca="1">VLOOKUP($AF135,'Recruitment source'!$A:$B,2,FALSE)</f>
        <v>Learn4Good</v>
      </c>
      <c r="AH135" s="8"/>
      <c r="AI135" s="1">
        <f t="shared" ca="1" si="20"/>
        <v>1385</v>
      </c>
      <c r="AJ13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131, 1, 'Wagner Ferrari Alvim', 'M', 5, '17/06/1960', 7, 9, 10, NULL, 1385);</v>
      </c>
    </row>
    <row r="136" spans="1:36" ht="14.25" customHeight="1" x14ac:dyDescent="0.2">
      <c r="A136" s="7" cm="1">
        <f t="array" aca="1" ref="A136" ca="1">INDEX(Companies!$A:$A,RANDBETWEEN(5,COUNTA(Companies!$A:$A) + 1),1)</f>
        <v>5</v>
      </c>
      <c r="B136" s="7" t="str">
        <f ca="1">VLOOKUP($A136,Companies!$A:$B,2,FALSE)</f>
        <v>ACME Corporation</v>
      </c>
      <c r="C136" s="5">
        <f t="shared" si="21"/>
        <v>132</v>
      </c>
      <c r="D136" s="5" t="str" cm="1">
        <f t="array" ref="D136">SHA1HASH($C136)</f>
        <v>91dfde1d6e005e422f64a59776234f1f4c80b5e4</v>
      </c>
      <c r="E136" s="6">
        <v>1</v>
      </c>
      <c r="F136" s="7">
        <f ca="1">IF($C136 = 1 + N("Presidente"),
    127,
    IF($C136 = 2 + N("Vice-Presidente"),
        72,
        IF($C136 = 3 + N("Secretária bilíngue"),
            13,
            RANDBETWEEN(5,COUNT(Name!$A:$A) + 1)
        )
    )
)</f>
        <v>191</v>
      </c>
      <c r="G136" s="7" t="str">
        <f ca="1">VLOOKUP($F136,Name!$A:$B,2,FALSE)</f>
        <v>João Paulo</v>
      </c>
      <c r="H136" s="7">
        <f ca="1" xml:space="preserve">
IF($C136 = 1,
    0,
    RANDBETWEEN(5,COUNT('Last name'!$A:$A) + 1)
)</f>
        <v>96</v>
      </c>
      <c r="I136" s="7" t="str">
        <f ca="1" xml:space="preserve">
IF($C136 = 1 + N("Presidente"),
    "de Orléans e Bragança",
    VLOOKUP($H136,'Last name'!$A:$B,2,FALSE) &amp; " " &amp; VLOOKUP(RANDBETWEEN(5,COUNT('Last name'!$A:$A) + 1),'Last name'!$A:$B,2,FALSE)
)</f>
        <v>Gallo Sacramento</v>
      </c>
      <c r="J136" s="7" t="str">
        <f t="shared" ca="1" si="22"/>
        <v>João Paulo Gallo Sacramento</v>
      </c>
      <c r="K136" s="7" t="str" cm="1">
        <f t="array" aca="1" ref="K136" ca="1">SHA1HASH($J136)</f>
        <v>e55f7935d3cdbc560500aa77cdabcc31cec4dc5a</v>
      </c>
      <c r="L136" s="7" cm="1">
        <f t="array" aca="1" ref="L136" ca="1">INDEX(States!$A:$A,N136,1)</f>
        <v>5</v>
      </c>
      <c r="M136" s="7" t="str">
        <f ca="1">VLOOKUP($L136,Countries!$A:$B,2,FALSE)</f>
        <v>Portugal</v>
      </c>
      <c r="N136" s="7" cm="1">
        <f t="array" aca="1" ref="N136" ca="1">INDEX(States!$C:$C,RANDBETWEEN(5,COUNTA(States!$A:$A) + 1),1)</f>
        <v>21</v>
      </c>
      <c r="O136" s="7" t="str">
        <f ca="1">VLOOKUP($N136,States!$C:$D,2,FALSE)</f>
        <v>Guarda</v>
      </c>
      <c r="P136" s="7" t="str">
        <f ca="1">VLOOKUP($F136,Name!$A:$C,3,FALSE)</f>
        <v>M</v>
      </c>
      <c r="Q136" s="7" t="str">
        <f ca="1">VLOOKUP($P136,Genders!$B:$C,2,FALSE)</f>
        <v>Male</v>
      </c>
      <c r="R136" s="7" cm="1">
        <f t="array" aca="1" ref="R136" ca="1">INDEX('Marital status'!$A:$A,RANDBETWEEN(5,COUNTA('Marital status'!$A:$A) + 1),1)</f>
        <v>5</v>
      </c>
      <c r="S136" s="7" t="str">
        <f ca="1">VLOOKUP($R136,'Marital status'!$A:$B,2,FALSE)</f>
        <v>single</v>
      </c>
      <c r="T136" s="7">
        <f t="shared" ca="1" si="23"/>
        <v>5</v>
      </c>
      <c r="U136" s="7" t="str">
        <f ca="1">VLOOKUP($T136,Ethnicities!$A:$B,2,FALSE)</f>
        <v xml:space="preserve"> white</v>
      </c>
      <c r="V136" s="8">
        <f t="shared" ca="1" si="24"/>
        <v>30150</v>
      </c>
      <c r="W136" s="6">
        <f t="shared" ca="1" si="25"/>
        <v>7</v>
      </c>
      <c r="X136" s="8" t="str">
        <f ca="1">VLOOKUP($W136,'Background education'!$A:$B,2,FALSE)</f>
        <v>Undergraduate degree</v>
      </c>
      <c r="Y136" s="7">
        <f ca="1" xml:space="preserve">
  IF(OR($AA136 = 5, $AA136 = 6, $AA136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6" s="7" t="str">
        <f ca="1">VLOOKUP($Y136,Departments!$A:$B,2,FALSE)</f>
        <v xml:space="preserve"> Presidency</v>
      </c>
      <c r="AA136" s="6">
        <f t="shared" ca="1" si="26"/>
        <v>11</v>
      </c>
      <c r="AB136" s="7" t="str">
        <f ca="1">VLOOKUP($AA136,Roles!$A:$B,2,FALSE)</f>
        <v>Analyst</v>
      </c>
      <c r="AC136" s="6">
        <f t="shared" ca="1" si="27"/>
        <v>6</v>
      </c>
      <c r="AD136" s="7" t="str">
        <f ca="1" xml:space="preserve">
IF($AC136 &lt;&gt; "",
    VLOOKUP($AC136,Levels!$A:$B,2,FALSE),
    ""
)</f>
        <v>Pleno</v>
      </c>
      <c r="AE136" s="8">
        <f t="shared" ca="1" si="28"/>
        <v>41760</v>
      </c>
      <c r="AF136" s="6">
        <f ca="1">RANDBETWEEN(5,COUNTA('Recruitment source'!$A:$A) + 1)</f>
        <v>8</v>
      </c>
      <c r="AG136" s="6" t="str">
        <f ca="1">VLOOKUP($AF136,'Recruitment source'!$A:$B,2,FALSE)</f>
        <v>Net Empregos</v>
      </c>
      <c r="AH136" s="8"/>
      <c r="AI136" s="1">
        <f t="shared" ca="1" si="20"/>
        <v>2500</v>
      </c>
      <c r="AJ13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132, 1, 'João Paulo Gallo Sacramento', 'M', 5, '18/07/1982', 7, 5, 11, 6, 2500);</v>
      </c>
    </row>
    <row r="137" spans="1:36" ht="14.25" customHeight="1" x14ac:dyDescent="0.2">
      <c r="A137" s="7" cm="1">
        <f t="array" aca="1" ref="A137" ca="1">INDEX(Companies!$A:$A,RANDBETWEEN(5,COUNTA(Companies!$A:$A) + 1),1)</f>
        <v>5</v>
      </c>
      <c r="B137" s="7" t="str">
        <f ca="1">VLOOKUP($A137,Companies!$A:$B,2,FALSE)</f>
        <v>ACME Corporation</v>
      </c>
      <c r="C137" s="5">
        <f t="shared" si="21"/>
        <v>133</v>
      </c>
      <c r="D137" s="5" t="str" cm="1">
        <f t="array" ref="D137">SHA1HASH($C137)</f>
        <v>d30f79cf7fef47bd7a5611719f936539bec0d2e9</v>
      </c>
      <c r="E137" s="6">
        <v>1</v>
      </c>
      <c r="F137" s="7">
        <f ca="1">IF($C137 = 1 + N("Presidente"),
    127,
    IF($C137 = 2 + N("Vice-Presidente"),
        72,
        IF($C137 = 3 + N("Secretária bilíngue"),
            13,
            RANDBETWEEN(5,COUNT(Name!$A:$A) + 1)
        )
    )
)</f>
        <v>129</v>
      </c>
      <c r="G137" s="7" t="str">
        <f ca="1">VLOOKUP($F137,Name!$A:$B,2,FALSE)</f>
        <v>Enzo Miguel</v>
      </c>
      <c r="H137" s="7">
        <f ca="1" xml:space="preserve">
IF($C137 = 1,
    0,
    RANDBETWEEN(5,COUNT('Last name'!$A:$A) + 1)
)</f>
        <v>184</v>
      </c>
      <c r="I137" s="7" t="str">
        <f ca="1" xml:space="preserve">
IF($C137 = 1 + N("Presidente"),
    "de Orléans e Bragança",
    VLOOKUP($H137,'Last name'!$A:$B,2,FALSE) &amp; " " &amp; VLOOKUP(RANDBETWEEN(5,COUNT('Last name'!$A:$A) + 1),'Last name'!$A:$B,2,FALSE)
)</f>
        <v>sobrenome Ricci</v>
      </c>
      <c r="J137" s="7" t="str">
        <f t="shared" ca="1" si="22"/>
        <v>Enzo Miguel sobrenome Ricci</v>
      </c>
      <c r="K137" s="7" t="str" cm="1">
        <f t="array" aca="1" ref="K137" ca="1">SHA1HASH($J137)</f>
        <v>74f86b6418649085a2e01dd965edcf9b064ade9b</v>
      </c>
      <c r="L137" s="7" cm="1">
        <f t="array" aca="1" ref="L137" ca="1">INDEX(States!$A:$A,N137,1)</f>
        <v>5</v>
      </c>
      <c r="M137" s="7" t="str">
        <f ca="1">VLOOKUP($L137,Countries!$A:$B,2,FALSE)</f>
        <v>Portugal</v>
      </c>
      <c r="N137" s="7" cm="1">
        <f t="array" aca="1" ref="N137" ca="1">INDEX(States!$C:$C,RANDBETWEEN(5,COUNTA(States!$A:$A) + 1),1)</f>
        <v>23</v>
      </c>
      <c r="O137" s="7" t="str">
        <f ca="1">VLOOKUP($N137,States!$C:$D,2,FALSE)</f>
        <v>Viana do Castelo</v>
      </c>
      <c r="P137" s="7" t="str">
        <f ca="1">VLOOKUP($F137,Name!$A:$C,3,FALSE)</f>
        <v>M</v>
      </c>
      <c r="Q137" s="7" t="str">
        <f ca="1">VLOOKUP($P137,Genders!$B:$C,2,FALSE)</f>
        <v>Male</v>
      </c>
      <c r="R137" s="7" cm="1">
        <f t="array" aca="1" ref="R137" ca="1">INDEX('Marital status'!$A:$A,RANDBETWEEN(5,COUNTA('Marital status'!$A:$A) + 1),1)</f>
        <v>6</v>
      </c>
      <c r="S137" s="7" t="str">
        <f ca="1">VLOOKUP($R137,'Marital status'!$A:$B,2,FALSE)</f>
        <v>MarrieD</v>
      </c>
      <c r="T137" s="7">
        <f t="shared" ca="1" si="23"/>
        <v>5</v>
      </c>
      <c r="U137" s="7" t="str">
        <f ca="1">VLOOKUP($T137,Ethnicities!$A:$B,2,FALSE)</f>
        <v xml:space="preserve"> white</v>
      </c>
      <c r="V137" s="8">
        <f t="shared" ca="1" si="24"/>
        <v>24474</v>
      </c>
      <c r="W137" s="6">
        <f t="shared" ca="1" si="25"/>
        <v>7</v>
      </c>
      <c r="X137" s="8" t="str">
        <f ca="1">VLOOKUP($W137,'Background education'!$A:$B,2,FALSE)</f>
        <v>Undergraduate degree</v>
      </c>
      <c r="Y137" s="7">
        <f ca="1" xml:space="preserve">
  IF(OR($AA137 = 5, $AA137 = 6, $AA137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7" s="7" t="str">
        <f ca="1">VLOOKUP($Y137,Departments!$A:$B,2,FALSE)</f>
        <v>Audit</v>
      </c>
      <c r="AA137" s="6">
        <f t="shared" ca="1" si="26"/>
        <v>9</v>
      </c>
      <c r="AB137" s="7" t="str">
        <f ca="1">VLOOKUP($AA137,Roles!$A:$B,2,FALSE)</f>
        <v>Intern</v>
      </c>
      <c r="AC137" s="6" t="str">
        <f t="shared" ca="1" si="27"/>
        <v/>
      </c>
      <c r="AD137" s="7" t="str">
        <f ca="1" xml:space="preserve">
IF($AC137 &lt;&gt; "",
    VLOOKUP($AC137,Levels!$A:$B,2,FALSE),
    ""
)</f>
        <v/>
      </c>
      <c r="AE137" s="8">
        <f t="shared" ca="1" si="28"/>
        <v>36496</v>
      </c>
      <c r="AF137" s="6">
        <f ca="1">RANDBETWEEN(5,COUNTA('Recruitment source'!$A:$A) + 1)</f>
        <v>5</v>
      </c>
      <c r="AG137" s="6" t="str">
        <f ca="1">VLOOKUP($AF137,'Recruitment source'!$A:$B,2,FALSE)</f>
        <v>Indeed</v>
      </c>
      <c r="AH137" s="8"/>
      <c r="AI137" s="1">
        <f t="shared" ca="1" si="20"/>
        <v>1205</v>
      </c>
      <c r="AJ13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133, 1, 'Enzo Miguel sobrenome Ricci', 'M', 5, '02/01/1967', 7, 13, 9, NULL, 1205);</v>
      </c>
    </row>
    <row r="138" spans="1:36" ht="14.25" customHeight="1" x14ac:dyDescent="0.2">
      <c r="A138" s="7" cm="1">
        <f t="array" aca="1" ref="A138" ca="1">INDEX(Companies!$A:$A,RANDBETWEEN(5,COUNTA(Companies!$A:$A) + 1),1)</f>
        <v>5</v>
      </c>
      <c r="B138" s="7" t="str">
        <f ca="1">VLOOKUP($A138,Companies!$A:$B,2,FALSE)</f>
        <v>ACME Corporation</v>
      </c>
      <c r="C138" s="5">
        <f t="shared" si="21"/>
        <v>134</v>
      </c>
      <c r="D138" s="5" t="str" cm="1">
        <f t="array" ref="D138">SHA1HASH($C138)</f>
        <v>95e815d1541bf6f358cfffbe66ab3af0d0c09d09</v>
      </c>
      <c r="E138" s="6">
        <v>1</v>
      </c>
      <c r="F138" s="7">
        <f ca="1">IF($C138 = 1 + N("Presidente"),
    127,
    IF($C138 = 2 + N("Vice-Presidente"),
        72,
        IF($C138 = 3 + N("Secretária bilíngue"),
            13,
            RANDBETWEEN(5,COUNT(Name!$A:$A) + 1)
        )
    )
)</f>
        <v>33</v>
      </c>
      <c r="G138" s="7" t="str">
        <f ca="1">VLOOKUP($F138,Name!$A:$B,2,FALSE)</f>
        <v>Ana Lívia</v>
      </c>
      <c r="H138" s="7">
        <f ca="1" xml:space="preserve">
IF($C138 = 1,
    0,
    RANDBETWEEN(5,COUNT('Last name'!$A:$A) + 1)
)</f>
        <v>84</v>
      </c>
      <c r="I138" s="7" t="str">
        <f ca="1" xml:space="preserve">
IF($C138 = 1 + N("Presidente"),
    "de Orléans e Bragança",
    VLOOKUP($H138,'Last name'!$A:$B,2,FALSE) &amp; " " &amp; VLOOKUP(RANDBETWEEN(5,COUNT('Last name'!$A:$A) + 1),'Last name'!$A:$B,2,FALSE)
)</f>
        <v>Fernandes Abranches</v>
      </c>
      <c r="J138" s="7" t="str">
        <f t="shared" ca="1" si="22"/>
        <v>Ana Lívia Fernandes Abranches</v>
      </c>
      <c r="K138" s="7" t="str" cm="1">
        <f t="array" aca="1" ref="K138" ca="1">SHA1HASH($J138)</f>
        <v>dbe22a5fa1b7c539e2cefaa6829790a8c59ba0ea</v>
      </c>
      <c r="L138" s="7" cm="1">
        <f t="array" aca="1" ref="L138" ca="1">INDEX(States!$A:$A,N138,1)</f>
        <v>5</v>
      </c>
      <c r="M138" s="7" t="str">
        <f ca="1">VLOOKUP($L138,Countries!$A:$B,2,FALSE)</f>
        <v>Portugal</v>
      </c>
      <c r="N138" s="7" cm="1">
        <f t="array" aca="1" ref="N138" ca="1">INDEX(States!$C:$C,RANDBETWEEN(5,COUNTA(States!$A:$A) + 1),1)</f>
        <v>23</v>
      </c>
      <c r="O138" s="7" t="str">
        <f ca="1">VLOOKUP($N138,States!$C:$D,2,FALSE)</f>
        <v>Viana do Castelo</v>
      </c>
      <c r="P138" s="7" t="str">
        <f ca="1">VLOOKUP($F138,Name!$A:$C,3,FALSE)</f>
        <v>F</v>
      </c>
      <c r="Q138" s="7" t="str">
        <f ca="1">VLOOKUP($P138,Genders!$B:$C,2,FALSE)</f>
        <v>Female</v>
      </c>
      <c r="R138" s="7" cm="1">
        <f t="array" aca="1" ref="R138" ca="1">INDEX('Marital status'!$A:$A,RANDBETWEEN(5,COUNTA('Marital status'!$A:$A) + 1),1)</f>
        <v>6</v>
      </c>
      <c r="S138" s="7" t="str">
        <f ca="1">VLOOKUP($R138,'Marital status'!$A:$B,2,FALSE)</f>
        <v>MarrieD</v>
      </c>
      <c r="T138" s="7">
        <f t="shared" ca="1" si="23"/>
        <v>5</v>
      </c>
      <c r="U138" s="7" t="str">
        <f ca="1">VLOOKUP($T138,Ethnicities!$A:$B,2,FALSE)</f>
        <v xml:space="preserve"> white</v>
      </c>
      <c r="V138" s="8">
        <f t="shared" ca="1" si="24"/>
        <v>21805</v>
      </c>
      <c r="W138" s="6">
        <f t="shared" ca="1" si="25"/>
        <v>7</v>
      </c>
      <c r="X138" s="8" t="str">
        <f ca="1">VLOOKUP($W138,'Background education'!$A:$B,2,FALSE)</f>
        <v>Undergraduate degree</v>
      </c>
      <c r="Y138" s="7">
        <f ca="1" xml:space="preserve">
  IF(OR($AA138 = 5, $AA138 = 6, $AA138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8" s="7" t="str">
        <f ca="1">VLOOKUP($Y138,Departments!$A:$B,2,FALSE)</f>
        <v>Communication &amp; Marketing</v>
      </c>
      <c r="AA138" s="6">
        <f t="shared" ca="1" si="26"/>
        <v>11</v>
      </c>
      <c r="AB138" s="7" t="str">
        <f ca="1">VLOOKUP($AA138,Roles!$A:$B,2,FALSE)</f>
        <v>Analyst</v>
      </c>
      <c r="AC138" s="6">
        <f t="shared" ca="1" si="27"/>
        <v>6</v>
      </c>
      <c r="AD138" s="7" t="str">
        <f ca="1" xml:space="preserve">
IF($AC138 &lt;&gt; "",
    VLOOKUP($AC138,Levels!$A:$B,2,FALSE),
    ""
)</f>
        <v>Pleno</v>
      </c>
      <c r="AE138" s="8">
        <f t="shared" ca="1" si="28"/>
        <v>44286</v>
      </c>
      <c r="AF138" s="6">
        <f ca="1">RANDBETWEEN(5,COUNTA('Recruitment source'!$A:$A) + 1)</f>
        <v>5</v>
      </c>
      <c r="AG138" s="6" t="str">
        <f ca="1">VLOOKUP($AF138,'Recruitment source'!$A:$B,2,FALSE)</f>
        <v>Indeed</v>
      </c>
      <c r="AH138" s="8"/>
      <c r="AI138" s="1">
        <f t="shared" ca="1" si="20"/>
        <v>2580</v>
      </c>
      <c r="AJ138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134, 1, 'Ana Lívia Fernandes Abranches', 'F', 5, '12/09/1959', 7, 11, 11, 6, 2580);</v>
      </c>
    </row>
    <row r="139" spans="1:36" ht="14.25" customHeight="1" x14ac:dyDescent="0.2">
      <c r="A139" s="7" cm="1">
        <f t="array" aca="1" ref="A139" ca="1">INDEX(Companies!$A:$A,RANDBETWEEN(5,COUNTA(Companies!$A:$A) + 1),1)</f>
        <v>5</v>
      </c>
      <c r="B139" s="7" t="str">
        <f ca="1">VLOOKUP($A139,Companies!$A:$B,2,FALSE)</f>
        <v>ACME Corporation</v>
      </c>
      <c r="C139" s="5">
        <f t="shared" si="21"/>
        <v>135</v>
      </c>
      <c r="D139" s="5" t="str" cm="1">
        <f t="array" ref="D139">SHA1HASH($C139)</f>
        <v>40f7c01f4189510031adccd9c604a128adaf9b00</v>
      </c>
      <c r="E139" s="6">
        <v>1</v>
      </c>
      <c r="F139" s="7">
        <f ca="1">IF($C139 = 1 + N("Presidente"),
    127,
    IF($C139 = 2 + N("Vice-Presidente"),
        72,
        IF($C139 = 3 + N("Secretária bilíngue"),
            13,
            RANDBETWEEN(5,COUNT(Name!$A:$A) + 1)
        )
    )
)</f>
        <v>113</v>
      </c>
      <c r="G139" s="7" t="str">
        <f ca="1">VLOOKUP($F139,Name!$A:$B,2,FALSE)</f>
        <v>Desiré</v>
      </c>
      <c r="H139" s="7">
        <f ca="1" xml:space="preserve">
IF($C139 = 1,
    0,
    RANDBETWEEN(5,COUNT('Last name'!$A:$A) + 1)
)</f>
        <v>141</v>
      </c>
      <c r="I139" s="7" t="str">
        <f ca="1" xml:space="preserve">
IF($C139 = 1 + N("Presidente"),
    "de Orléans e Bragança",
    VLOOKUP($H139,'Last name'!$A:$B,2,FALSE) &amp; " " &amp; VLOOKUP(RANDBETWEEN(5,COUNT('Last name'!$A:$A) + 1),'Last name'!$A:$B,2,FALSE)
)</f>
        <v>Noronha Alvim</v>
      </c>
      <c r="J139" s="7" t="str">
        <f t="shared" ca="1" si="22"/>
        <v>Desiré Noronha Alvim</v>
      </c>
      <c r="K139" s="7" t="str" cm="1">
        <f t="array" aca="1" ref="K139" ca="1">SHA1HASH($J139)</f>
        <v>098b4fc4f1aee270187041acce90fd4385188dc5</v>
      </c>
      <c r="L139" s="7" cm="1">
        <f t="array" aca="1" ref="L139" ca="1">INDEX(States!$A:$A,N139,1)</f>
        <v>5</v>
      </c>
      <c r="M139" s="7" t="str">
        <f ca="1">VLOOKUP($L139,Countries!$A:$B,2,FALSE)</f>
        <v>Portugal</v>
      </c>
      <c r="N139" s="7" cm="1">
        <f t="array" aca="1" ref="N139" ca="1">INDEX(States!$C:$C,RANDBETWEEN(5,COUNTA(States!$A:$A) + 1),1)</f>
        <v>16</v>
      </c>
      <c r="O139" s="7" t="str">
        <f ca="1">VLOOKUP($N139,States!$C:$D,2,FALSE)</f>
        <v>Azores</v>
      </c>
      <c r="P139" s="7" t="str">
        <f ca="1">VLOOKUP($F139,Name!$A:$C,3,FALSE)</f>
        <v>F</v>
      </c>
      <c r="Q139" s="7" t="str">
        <f ca="1">VLOOKUP($P139,Genders!$B:$C,2,FALSE)</f>
        <v>Female</v>
      </c>
      <c r="R139" s="7" cm="1">
        <f t="array" aca="1" ref="R139" ca="1">INDEX('Marital status'!$A:$A,RANDBETWEEN(5,COUNTA('Marital status'!$A:$A) + 1),1)</f>
        <v>7</v>
      </c>
      <c r="S139" s="7" t="str">
        <f ca="1">VLOOKUP($R139,'Marital status'!$A:$B,2,FALSE)</f>
        <v xml:space="preserve">Widowed </v>
      </c>
      <c r="T139" s="7">
        <f t="shared" ca="1" si="23"/>
        <v>5</v>
      </c>
      <c r="U139" s="7" t="str">
        <f ca="1">VLOOKUP($T139,Ethnicities!$A:$B,2,FALSE)</f>
        <v xml:space="preserve"> white</v>
      </c>
      <c r="V139" s="8">
        <f t="shared" ca="1" si="24"/>
        <v>32279</v>
      </c>
      <c r="W139" s="6">
        <f t="shared" ca="1" si="25"/>
        <v>7</v>
      </c>
      <c r="X139" s="8" t="str">
        <f ca="1">VLOOKUP($W139,'Background education'!$A:$B,2,FALSE)</f>
        <v>Undergraduate degree</v>
      </c>
      <c r="Y139" s="7">
        <f ca="1" xml:space="preserve">
  IF(OR($AA139 = 5, $AA139 = 6, $AA139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9" s="7" t="str">
        <f ca="1">VLOOKUP($Y139,Departments!$A:$B,2,FALSE)</f>
        <v>Audit</v>
      </c>
      <c r="AA139" s="6">
        <f t="shared" ca="1" si="26"/>
        <v>9</v>
      </c>
      <c r="AB139" s="7" t="str">
        <f ca="1">VLOOKUP($AA139,Roles!$A:$B,2,FALSE)</f>
        <v>Intern</v>
      </c>
      <c r="AC139" s="6" t="str">
        <f t="shared" ca="1" si="27"/>
        <v/>
      </c>
      <c r="AD139" s="7" t="str">
        <f ca="1" xml:space="preserve">
IF($AC139 &lt;&gt; "",
    VLOOKUP($AC139,Levels!$A:$B,2,FALSE),
    ""
)</f>
        <v/>
      </c>
      <c r="AE139" s="8">
        <f t="shared" ca="1" si="28"/>
        <v>43015</v>
      </c>
      <c r="AF139" s="6">
        <f ca="1">RANDBETWEEN(5,COUNTA('Recruitment source'!$A:$A) + 1)</f>
        <v>13</v>
      </c>
      <c r="AG139" s="6" t="str">
        <f ca="1">VLOOKUP($AF139,'Recruitment source'!$A:$B,2,FALSE)</f>
        <v>Google</v>
      </c>
      <c r="AH139" s="8"/>
      <c r="AI139" s="1">
        <f t="shared" ca="1" si="20"/>
        <v>1205</v>
      </c>
      <c r="AJ139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135, 1, 'Desiré Noronha Alvim', 'F', 5, '16/05/1988', 7, 13, 9, NULL, 1205);</v>
      </c>
    </row>
    <row r="140" spans="1:36" ht="14.25" customHeight="1" x14ac:dyDescent="0.2">
      <c r="A140" s="7" cm="1">
        <f t="array" aca="1" ref="A140" ca="1">INDEX(Companies!$A:$A,RANDBETWEEN(5,COUNTA(Companies!$A:$A) + 1),1)</f>
        <v>5</v>
      </c>
      <c r="B140" s="7" t="str">
        <f ca="1">VLOOKUP($A140,Companies!$A:$B,2,FALSE)</f>
        <v>ACME Corporation</v>
      </c>
      <c r="C140" s="5">
        <f t="shared" si="21"/>
        <v>136</v>
      </c>
      <c r="D140" s="5" t="str" cm="1">
        <f t="array" ref="D140">SHA1HASH($C140)</f>
        <v>9e071a3a594a8964cbefe784f8a6afaa94c0de17</v>
      </c>
      <c r="E140" s="6">
        <v>1</v>
      </c>
      <c r="F140" s="7">
        <f ca="1">IF($C140 = 1 + N("Presidente"),
    127,
    IF($C140 = 2 + N("Vice-Presidente"),
        72,
        IF($C140 = 3 + N("Secretária bilíngue"),
            13,
            RANDBETWEEN(5,COUNT(Name!$A:$A) + 1)
        )
    )
)</f>
        <v>98</v>
      </c>
      <c r="G140" s="7" t="str">
        <f ca="1">VLOOKUP($F140,Name!$A:$B,2,FALSE)</f>
        <v>Claudio</v>
      </c>
      <c r="H140" s="7">
        <f ca="1" xml:space="preserve">
IF($C140 = 1,
    0,
    RANDBETWEEN(5,COUNT('Last name'!$A:$A) + 1)
)</f>
        <v>83</v>
      </c>
      <c r="I140" s="7" t="str">
        <f ca="1" xml:space="preserve">
IF($C140 = 1 + N("Presidente"),
    "de Orléans e Bragança",
    VLOOKUP($H140,'Last name'!$A:$B,2,FALSE) &amp; " " &amp; VLOOKUP(RANDBETWEEN(5,COUNT('Last name'!$A:$A) + 1),'Last name'!$A:$B,2,FALSE)
)</f>
        <v>Faro Souza</v>
      </c>
      <c r="J140" s="7" t="str">
        <f t="shared" ca="1" si="22"/>
        <v>Claudio Faro Souza</v>
      </c>
      <c r="K140" s="7" t="str" cm="1">
        <f t="array" aca="1" ref="K140" ca="1">SHA1HASH($J140)</f>
        <v>0cee4c14b029cc920592b04025199487cbb73db2</v>
      </c>
      <c r="L140" s="7" cm="1">
        <f t="array" aca="1" ref="L140" ca="1">INDEX(States!$A:$A,N140,1)</f>
        <v>5</v>
      </c>
      <c r="M140" s="7" t="str">
        <f ca="1">VLOOKUP($L140,Countries!$A:$B,2,FALSE)</f>
        <v>Portugal</v>
      </c>
      <c r="N140" s="7" cm="1">
        <f t="array" aca="1" ref="N140" ca="1">INDEX(States!$C:$C,RANDBETWEEN(5,COUNTA(States!$A:$A) + 1),1)</f>
        <v>18</v>
      </c>
      <c r="O140" s="7" t="str">
        <f ca="1">VLOOKUP($N140,States!$C:$D,2,FALSE)</f>
        <v>Castelo Branco</v>
      </c>
      <c r="P140" s="7" t="str">
        <f ca="1">VLOOKUP($F140,Name!$A:$C,3,FALSE)</f>
        <v>M</v>
      </c>
      <c r="Q140" s="7" t="str">
        <f ca="1">VLOOKUP($P140,Genders!$B:$C,2,FALSE)</f>
        <v>Male</v>
      </c>
      <c r="R140" s="7" cm="1">
        <f t="array" aca="1" ref="R140" ca="1">INDEX('Marital status'!$A:$A,RANDBETWEEN(5,COUNTA('Marital status'!$A:$A) + 1),1)</f>
        <v>6</v>
      </c>
      <c r="S140" s="7" t="str">
        <f ca="1">VLOOKUP($R140,'Marital status'!$A:$B,2,FALSE)</f>
        <v>MarrieD</v>
      </c>
      <c r="T140" s="7">
        <f t="shared" ca="1" si="23"/>
        <v>6</v>
      </c>
      <c r="U140" s="7" t="str">
        <f ca="1">VLOOKUP($T140,Ethnicities!$A:$B,2,FALSE)</f>
        <v>Black or African American</v>
      </c>
      <c r="V140" s="8">
        <f t="shared" ca="1" si="24"/>
        <v>21399</v>
      </c>
      <c r="W140" s="6">
        <f t="shared" ca="1" si="25"/>
        <v>8</v>
      </c>
      <c r="X140" s="8" t="str">
        <f ca="1">VLOOKUP($W140,'Background education'!$A:$B,2,FALSE)</f>
        <v>Graduate school</v>
      </c>
      <c r="Y140" s="7">
        <f ca="1" xml:space="preserve">
  IF(OR($AA140 = 5, $AA140 = 6, $AA140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0" s="7" t="str">
        <f ca="1">VLOOKUP($Y140,Departments!$A:$B,2,FALSE)</f>
        <v xml:space="preserve"> Commercial</v>
      </c>
      <c r="AA140" s="6">
        <f t="shared" ca="1" si="26"/>
        <v>11</v>
      </c>
      <c r="AB140" s="7" t="str">
        <f ca="1">VLOOKUP($AA140,Roles!$A:$B,2,FALSE)</f>
        <v>Analyst</v>
      </c>
      <c r="AC140" s="6">
        <f t="shared" ca="1" si="27"/>
        <v>6</v>
      </c>
      <c r="AD140" s="7" t="str">
        <f ca="1" xml:space="preserve">
IF($AC140 &lt;&gt; "",
    VLOOKUP($AC140,Levels!$A:$B,2,FALSE),
    ""
)</f>
        <v>Pleno</v>
      </c>
      <c r="AE140" s="8">
        <f t="shared" ca="1" si="28"/>
        <v>42833</v>
      </c>
      <c r="AF140" s="6">
        <f ca="1">RANDBETWEEN(5,COUNTA('Recruitment source'!$A:$A) + 1)</f>
        <v>7</v>
      </c>
      <c r="AG140" s="6" t="str">
        <f ca="1">VLOOKUP($AF140,'Recruitment source'!$A:$B,2,FALSE)</f>
        <v>SAPO Emprego</v>
      </c>
      <c r="AH140" s="8"/>
      <c r="AI140" s="1">
        <f t="shared" ca="1" si="20"/>
        <v>3080</v>
      </c>
      <c r="AJ140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136, 1, 'Claudio Faro Souza', 'M', 6, '02/08/1958', 8, 9, 11, 6, 3080);</v>
      </c>
    </row>
    <row r="141" spans="1:36" ht="14.25" customHeight="1" x14ac:dyDescent="0.2">
      <c r="A141" s="7" cm="1">
        <f t="array" aca="1" ref="A141" ca="1">INDEX(Companies!$A:$A,RANDBETWEEN(5,COUNTA(Companies!$A:$A) + 1),1)</f>
        <v>5</v>
      </c>
      <c r="B141" s="7" t="str">
        <f ca="1">VLOOKUP($A141,Companies!$A:$B,2,FALSE)</f>
        <v>ACME Corporation</v>
      </c>
      <c r="C141" s="5">
        <f t="shared" si="21"/>
        <v>137</v>
      </c>
      <c r="D141" s="5" t="str" cm="1">
        <f t="array" ref="D141">SHA1HASH($C141)</f>
        <v>e1a864f0b77f6c89794827a9035355dc8d052622</v>
      </c>
      <c r="E141" s="6">
        <v>1</v>
      </c>
      <c r="F141" s="7">
        <f ca="1">IF($C141 = 1 + N("Presidente"),
    127,
    IF($C141 = 2 + N("Vice-Presidente"),
        72,
        IF($C141 = 3 + N("Secretária bilíngue"),
            13,
            RANDBETWEEN(5,COUNT(Name!$A:$A) + 1)
        )
    )
)</f>
        <v>309</v>
      </c>
      <c r="G141" s="7" t="str">
        <f ca="1">VLOOKUP($F141,Name!$A:$B,2,FALSE)</f>
        <v>Octávio</v>
      </c>
      <c r="H141" s="7">
        <f ca="1" xml:space="preserve">
IF($C141 = 1,
    0,
    RANDBETWEEN(5,COUNT('Last name'!$A:$A) + 1)
)</f>
        <v>138</v>
      </c>
      <c r="I141" s="7" t="str">
        <f ca="1" xml:space="preserve">
IF($C141 = 1 + N("Presidente"),
    "de Orléans e Bragança",
    VLOOKUP($H141,'Last name'!$A:$B,2,FALSE) &amp; " " &amp; VLOOKUP(RANDBETWEEN(5,COUNT('Last name'!$A:$A) + 1),'Last name'!$A:$B,2,FALSE)
)</f>
        <v>Nascimento Rangel</v>
      </c>
      <c r="J141" s="7" t="str">
        <f t="shared" ca="1" si="22"/>
        <v>Octávio Nascimento Rangel</v>
      </c>
      <c r="K141" s="7" t="str" cm="1">
        <f t="array" aca="1" ref="K141" ca="1">SHA1HASH($J141)</f>
        <v>fed9357cb501a4645ad1679bed08cabf18c82d11</v>
      </c>
      <c r="L141" s="7" cm="1">
        <f t="array" aca="1" ref="L141" ca="1">INDEX(States!$A:$A,N141,1)</f>
        <v>5</v>
      </c>
      <c r="M141" s="7" t="str">
        <f ca="1">VLOOKUP($L141,Countries!$A:$B,2,FALSE)</f>
        <v>Portugal</v>
      </c>
      <c r="N141" s="7" cm="1">
        <f t="array" aca="1" ref="N141" ca="1">INDEX(States!$C:$C,RANDBETWEEN(5,COUNTA(States!$A:$A) + 1),1)</f>
        <v>22</v>
      </c>
      <c r="O141" s="7" t="str">
        <f ca="1">VLOOKUP($N141,States!$C:$D,2,FALSE)</f>
        <v>Vila Real</v>
      </c>
      <c r="P141" s="7" t="str">
        <f ca="1">VLOOKUP($F141,Name!$A:$C,3,FALSE)</f>
        <v>M</v>
      </c>
      <c r="Q141" s="7" t="str">
        <f ca="1">VLOOKUP($P141,Genders!$B:$C,2,FALSE)</f>
        <v>Male</v>
      </c>
      <c r="R141" s="7" cm="1">
        <f t="array" aca="1" ref="R141" ca="1">INDEX('Marital status'!$A:$A,RANDBETWEEN(5,COUNTA('Marital status'!$A:$A) + 1),1)</f>
        <v>8</v>
      </c>
      <c r="S141" s="7" t="str">
        <f ca="1">VLOOKUP($R141,'Marital status'!$A:$B,2,FALSE)</f>
        <v xml:space="preserve"> Separated </v>
      </c>
      <c r="T141" s="7">
        <f t="shared" ca="1" si="23"/>
        <v>5</v>
      </c>
      <c r="U141" s="7" t="str">
        <f ca="1">VLOOKUP($T141,Ethnicities!$A:$B,2,FALSE)</f>
        <v xml:space="preserve"> white</v>
      </c>
      <c r="V141" s="8">
        <f t="shared" ca="1" si="24"/>
        <v>21109</v>
      </c>
      <c r="W141" s="6">
        <f t="shared" ca="1" si="25"/>
        <v>7</v>
      </c>
      <c r="X141" s="8" t="str">
        <f ca="1">VLOOKUP($W141,'Background education'!$A:$B,2,FALSE)</f>
        <v>Undergraduate degree</v>
      </c>
      <c r="Y141" s="7">
        <f ca="1" xml:space="preserve">
  IF(OR($AA141 = 5, $AA141 = 6, $AA141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1" s="7" t="str">
        <f ca="1">VLOOKUP($Y141,Departments!$A:$B,2,FALSE)</f>
        <v>Finance</v>
      </c>
      <c r="AA141" s="6">
        <f t="shared" ca="1" si="26"/>
        <v>9</v>
      </c>
      <c r="AB141" s="7" t="str">
        <f ca="1">VLOOKUP($AA141,Roles!$A:$B,2,FALSE)</f>
        <v>Intern</v>
      </c>
      <c r="AC141" s="6" t="str">
        <f t="shared" ca="1" si="27"/>
        <v/>
      </c>
      <c r="AD141" s="7" t="str">
        <f ca="1" xml:space="preserve">
IF($AC141 &lt;&gt; "",
    VLOOKUP($AC141,Levels!$A:$B,2,FALSE),
    ""
)</f>
        <v/>
      </c>
      <c r="AE141" s="8">
        <f t="shared" ca="1" si="28"/>
        <v>44135</v>
      </c>
      <c r="AF141" s="6">
        <f ca="1">RANDBETWEEN(5,COUNTA('Recruitment source'!$A:$A) + 1)</f>
        <v>10</v>
      </c>
      <c r="AG141" s="6" t="str">
        <f ca="1">VLOOKUP($AF141,'Recruitment source'!$A:$B,2,FALSE)</f>
        <v>Jobs in Lisbon</v>
      </c>
      <c r="AH141" s="8"/>
      <c r="AI141" s="1">
        <f t="shared" ca="1" si="20"/>
        <v>1205</v>
      </c>
      <c r="AJ141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137, 1, 'Octávio Nascimento Rangel', 'M', 5, '16/10/1957', 7, 7, 9, NULL, 1205);</v>
      </c>
    </row>
    <row r="142" spans="1:36" ht="14.25" customHeight="1" x14ac:dyDescent="0.2">
      <c r="A142" s="7" cm="1">
        <f t="array" aca="1" ref="A142" ca="1">INDEX(Companies!$A:$A,RANDBETWEEN(5,COUNTA(Companies!$A:$A) + 1),1)</f>
        <v>5</v>
      </c>
      <c r="B142" s="7" t="str">
        <f ca="1">VLOOKUP($A142,Companies!$A:$B,2,FALSE)</f>
        <v>ACME Corporation</v>
      </c>
      <c r="C142" s="5">
        <f t="shared" si="21"/>
        <v>138</v>
      </c>
      <c r="D142" s="5" t="str" cm="1">
        <f t="array" ref="D142">SHA1HASH($C142)</f>
        <v>56ad4d4deaec98465c419b4a8ea7bfc1ed38c4d9</v>
      </c>
      <c r="E142" s="6">
        <v>1</v>
      </c>
      <c r="F142" s="7">
        <f ca="1">IF($C142 = 1 + N("Presidente"),
    127,
    IF($C142 = 2 + N("Vice-Presidente"),
        72,
        IF($C142 = 3 + N("Secretária bilíngue"),
            13,
            RANDBETWEEN(5,COUNT(Name!$A:$A) + 1)
        )
    )
)</f>
        <v>125</v>
      </c>
      <c r="G142" s="7" t="str">
        <f ca="1">VLOOKUP($F142,Name!$A:$B,2,FALSE)</f>
        <v>Emmanuel</v>
      </c>
      <c r="H142" s="7">
        <f ca="1" xml:space="preserve">
IF($C142 = 1,
    0,
    RANDBETWEEN(5,COUNT('Last name'!$A:$A) + 1)
)</f>
        <v>119</v>
      </c>
      <c r="I142" s="7" t="str">
        <f ca="1" xml:space="preserve">
IF($C142 = 1 + N("Presidente"),
    "de Orléans e Bragança",
    VLOOKUP($H142,'Last name'!$A:$B,2,FALSE) &amp; " " &amp; VLOOKUP(RANDBETWEEN(5,COUNT('Last name'!$A:$A) + 1),'Last name'!$A:$B,2,FALSE)
)</f>
        <v>Marino Caruso</v>
      </c>
      <c r="J142" s="7" t="str">
        <f t="shared" ca="1" si="22"/>
        <v>Emmanuel Marino Caruso</v>
      </c>
      <c r="K142" s="7" t="str" cm="1">
        <f t="array" aca="1" ref="K142" ca="1">SHA1HASH($J142)</f>
        <v>ce141ec25bea3a7b90c0080b64cc38f600970795</v>
      </c>
      <c r="L142" s="7" cm="1">
        <f t="array" aca="1" ref="L142" ca="1">INDEX(States!$A:$A,N142,1)</f>
        <v>5</v>
      </c>
      <c r="M142" s="7" t="str">
        <f ca="1">VLOOKUP($L142,Countries!$A:$B,2,FALSE)</f>
        <v>Portugal</v>
      </c>
      <c r="N142" s="7" cm="1">
        <f t="array" aca="1" ref="N142" ca="1">INDEX(States!$C:$C,RANDBETWEEN(5,COUNTA(States!$A:$A) + 1),1)</f>
        <v>19</v>
      </c>
      <c r="O142" s="7" t="str">
        <f ca="1">VLOOKUP($N142,States!$C:$D,2,FALSE)</f>
        <v>Beja</v>
      </c>
      <c r="P142" s="7" t="str">
        <f ca="1">VLOOKUP($F142,Name!$A:$C,3,FALSE)</f>
        <v>M</v>
      </c>
      <c r="Q142" s="7" t="str">
        <f ca="1">VLOOKUP($P142,Genders!$B:$C,2,FALSE)</f>
        <v>Male</v>
      </c>
      <c r="R142" s="7" cm="1">
        <f t="array" aca="1" ref="R142" ca="1">INDEX('Marital status'!$A:$A,RANDBETWEEN(5,COUNTA('Marital status'!$A:$A) + 1),1)</f>
        <v>9</v>
      </c>
      <c r="S142" s="7" t="str">
        <f ca="1">VLOOKUP($R142,'Marital status'!$A:$B,2,FALSE)</f>
        <v>DIVORCED</v>
      </c>
      <c r="T142" s="7">
        <f t="shared" ca="1" si="23"/>
        <v>5</v>
      </c>
      <c r="U142" s="7" t="str">
        <f ca="1">VLOOKUP($T142,Ethnicities!$A:$B,2,FALSE)</f>
        <v xml:space="preserve"> white</v>
      </c>
      <c r="V142" s="8">
        <f t="shared" ca="1" si="24"/>
        <v>24467</v>
      </c>
      <c r="W142" s="6">
        <f t="shared" ca="1" si="25"/>
        <v>7</v>
      </c>
      <c r="X142" s="8" t="str">
        <f ca="1">VLOOKUP($W142,'Background education'!$A:$B,2,FALSE)</f>
        <v>Undergraduate degree</v>
      </c>
      <c r="Y142" s="7">
        <f ca="1" xml:space="preserve">
  IF(OR($AA142 = 5, $AA142 = 6, $AA142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2" s="7" t="str">
        <f ca="1">VLOOKUP($Y142,Departments!$A:$B,2,FALSE)</f>
        <v>Administration</v>
      </c>
      <c r="AA142" s="6">
        <f t="shared" ca="1" si="26"/>
        <v>11</v>
      </c>
      <c r="AB142" s="7" t="str">
        <f ca="1">VLOOKUP($AA142,Roles!$A:$B,2,FALSE)</f>
        <v>Analyst</v>
      </c>
      <c r="AC142" s="6">
        <f t="shared" ca="1" si="27"/>
        <v>5</v>
      </c>
      <c r="AD142" s="7" t="str">
        <f ca="1" xml:space="preserve">
IF($AC142 &lt;&gt; "",
    VLOOKUP($AC142,Levels!$A:$B,2,FALSE),
    ""
)</f>
        <v>Junior</v>
      </c>
      <c r="AE142" s="8">
        <f t="shared" ca="1" si="28"/>
        <v>36964</v>
      </c>
      <c r="AF142" s="6">
        <f ca="1">RANDBETWEEN(5,COUNTA('Recruitment source'!$A:$A) + 1)</f>
        <v>6</v>
      </c>
      <c r="AG142" s="6" t="str">
        <f ca="1">VLOOKUP($AF142,'Recruitment source'!$A:$B,2,FALSE)</f>
        <v>Learn4Good</v>
      </c>
      <c r="AH142" s="8"/>
      <c r="AI142" s="1">
        <f t="shared" ca="1" si="20"/>
        <v>2500</v>
      </c>
      <c r="AJ142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138, 1, 'Emmanuel Marino Caruso', 'M', 5, '26/12/1966', 7, 6, 11, 5, 2500);</v>
      </c>
    </row>
    <row r="143" spans="1:36" ht="14.25" customHeight="1" x14ac:dyDescent="0.2">
      <c r="A143" s="7" cm="1">
        <f t="array" aca="1" ref="A143" ca="1">INDEX(Companies!$A:$A,RANDBETWEEN(5,COUNTA(Companies!$A:$A) + 1),1)</f>
        <v>5</v>
      </c>
      <c r="B143" s="7" t="str">
        <f ca="1">VLOOKUP($A143,Companies!$A:$B,2,FALSE)</f>
        <v>ACME Corporation</v>
      </c>
      <c r="C143" s="5">
        <f t="shared" si="21"/>
        <v>139</v>
      </c>
      <c r="D143" s="5" t="str" cm="1">
        <f t="array" ref="D143">SHA1HASH($C143)</f>
        <v>fa755791d0509bb06ae715a2072de724815ed84d</v>
      </c>
      <c r="E143" s="6">
        <v>1</v>
      </c>
      <c r="F143" s="7">
        <f ca="1">IF($C143 = 1 + N("Presidente"),
    127,
    IF($C143 = 2 + N("Vice-Presidente"),
        72,
        IF($C143 = 3 + N("Secretária bilíngue"),
            13,
            RANDBETWEEN(5,COUNT(Name!$A:$A) + 1)
        )
    )
)</f>
        <v>151</v>
      </c>
      <c r="G143" s="7" t="str">
        <f ca="1">VLOOKUP($F143,Name!$A:$B,2,FALSE)</f>
        <v>Gabrielly</v>
      </c>
      <c r="H143" s="7">
        <f ca="1" xml:space="preserve">
IF($C143 = 1,
    0,
    RANDBETWEEN(5,COUNT('Last name'!$A:$A) + 1)
)</f>
        <v>36</v>
      </c>
      <c r="I143" s="7" t="str">
        <f ca="1" xml:space="preserve">
IF($C143 = 1 + N("Presidente"),
    "de Orléans e Bragança",
    VLOOKUP($H143,'Last name'!$A:$B,2,FALSE) &amp; " " &amp; VLOOKUP(RANDBETWEEN(5,COUNT('Last name'!$A:$A) + 1),'Last name'!$A:$B,2,FALSE)
)</f>
        <v>Batista Santoro</v>
      </c>
      <c r="J143" s="7" t="str">
        <f t="shared" ca="1" si="22"/>
        <v>Gabrielly Batista Santoro</v>
      </c>
      <c r="K143" s="7" t="str" cm="1">
        <f t="array" aca="1" ref="K143" ca="1">SHA1HASH($J143)</f>
        <v>5c35d651bf54bcf7c0d6002d4a76c31da65aec9b</v>
      </c>
      <c r="L143" s="7" cm="1">
        <f t="array" aca="1" ref="L143" ca="1">INDEX(States!$A:$A,N143,1)</f>
        <v>5</v>
      </c>
      <c r="M143" s="7" t="str">
        <f ca="1">VLOOKUP($L143,Countries!$A:$B,2,FALSE)</f>
        <v>Portugal</v>
      </c>
      <c r="N143" s="7" cm="1">
        <f t="array" aca="1" ref="N143" ca="1">INDEX(States!$C:$C,RANDBETWEEN(5,COUNTA(States!$A:$A) + 1),1)</f>
        <v>24</v>
      </c>
      <c r="O143" s="7" t="str">
        <f ca="1">VLOOKUP($N143,States!$C:$D,2,FALSE)</f>
        <v>Brangança</v>
      </c>
      <c r="P143" s="7" t="str">
        <f ca="1">VLOOKUP($F143,Name!$A:$C,3,FALSE)</f>
        <v>F</v>
      </c>
      <c r="Q143" s="7" t="str">
        <f ca="1">VLOOKUP($P143,Genders!$B:$C,2,FALSE)</f>
        <v>Female</v>
      </c>
      <c r="R143" s="7" cm="1">
        <f t="array" aca="1" ref="R143" ca="1">INDEX('Marital status'!$A:$A,RANDBETWEEN(5,COUNTA('Marital status'!$A:$A) + 1),1)</f>
        <v>8</v>
      </c>
      <c r="S143" s="7" t="str">
        <f ca="1">VLOOKUP($R143,'Marital status'!$A:$B,2,FALSE)</f>
        <v xml:space="preserve"> Separated </v>
      </c>
      <c r="T143" s="7">
        <f t="shared" ca="1" si="23"/>
        <v>7</v>
      </c>
      <c r="U143" s="7" t="str">
        <f ca="1">VLOOKUP($T143,Ethnicities!$A:$B,2,FALSE)</f>
        <v xml:space="preserve">  Hispanic or LATINO</v>
      </c>
      <c r="V143" s="8">
        <f t="shared" ca="1" si="24"/>
        <v>26416</v>
      </c>
      <c r="W143" s="6">
        <f t="shared" ca="1" si="25"/>
        <v>7</v>
      </c>
      <c r="X143" s="8" t="str">
        <f ca="1">VLOOKUP($W143,'Background education'!$A:$B,2,FALSE)</f>
        <v>Undergraduate degree</v>
      </c>
      <c r="Y143" s="7">
        <f ca="1" xml:space="preserve">
  IF(OR($AA143 = 5, $AA143 = 6, $AA143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3" s="7" t="str">
        <f ca="1">VLOOKUP($Y143,Departments!$A:$B,2,FALSE)</f>
        <v xml:space="preserve"> Commercial</v>
      </c>
      <c r="AA143" s="6">
        <f t="shared" ca="1" si="26"/>
        <v>9</v>
      </c>
      <c r="AB143" s="7" t="str">
        <f ca="1">VLOOKUP($AA143,Roles!$A:$B,2,FALSE)</f>
        <v>Intern</v>
      </c>
      <c r="AC143" s="6" t="str">
        <f t="shared" ca="1" si="27"/>
        <v/>
      </c>
      <c r="AD143" s="7" t="str">
        <f ca="1" xml:space="preserve">
IF($AC143 &lt;&gt; "",
    VLOOKUP($AC143,Levels!$A:$B,2,FALSE),
    ""
)</f>
        <v/>
      </c>
      <c r="AE143" s="8">
        <f t="shared" ca="1" si="28"/>
        <v>39114</v>
      </c>
      <c r="AF143" s="6">
        <f ca="1">RANDBETWEEN(5,COUNTA('Recruitment source'!$A:$A) + 1)</f>
        <v>15</v>
      </c>
      <c r="AG143" s="6" t="str">
        <f ca="1">VLOOKUP($AF143,'Recruitment source'!$A:$B,2,FALSE)</f>
        <v>Website</v>
      </c>
      <c r="AH143" s="8"/>
      <c r="AI143" s="1">
        <f t="shared" ca="1" si="20"/>
        <v>1285</v>
      </c>
      <c r="AJ143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139, 1, 'Gabrielly Batista Santoro', 'F', 7, '27/04/1972', 7, 9, 9, NULL, 1285);</v>
      </c>
    </row>
    <row r="144" spans="1:36" ht="14.25" customHeight="1" x14ac:dyDescent="0.2">
      <c r="A144" s="7" cm="1">
        <f t="array" aca="1" ref="A144" ca="1">INDEX(Companies!$A:$A,RANDBETWEEN(5,COUNTA(Companies!$A:$A) + 1),1)</f>
        <v>5</v>
      </c>
      <c r="B144" s="7" t="str">
        <f ca="1">VLOOKUP($A144,Companies!$A:$B,2,FALSE)</f>
        <v>ACME Corporation</v>
      </c>
      <c r="C144" s="5">
        <f t="shared" si="21"/>
        <v>140</v>
      </c>
      <c r="D144" s="5" t="str" cm="1">
        <f t="array" ref="D144">SHA1HASH($C144)</f>
        <v>c28aca23f1ef3718a464383d925c66842078edaa</v>
      </c>
      <c r="E144" s="6">
        <v>1</v>
      </c>
      <c r="F144" s="7">
        <f ca="1">IF($C144 = 1 + N("Presidente"),
    127,
    IF($C144 = 2 + N("Vice-Presidente"),
        72,
        IF($C144 = 3 + N("Secretária bilíngue"),
            13,
            RANDBETWEEN(5,COUNT(Name!$A:$A) + 1)
        )
    )
)</f>
        <v>194</v>
      </c>
      <c r="G144" s="7" t="str">
        <f ca="1">VLOOKUP($F144,Name!$A:$B,2,FALSE)</f>
        <v>João Vitor</v>
      </c>
      <c r="H144" s="7">
        <f ca="1" xml:space="preserve">
IF($C144 = 1,
    0,
    RANDBETWEEN(5,COUNT('Last name'!$A:$A) + 1)
)</f>
        <v>39</v>
      </c>
      <c r="I144" s="7" t="str">
        <f ca="1" xml:space="preserve">
IF($C144 = 1 + N("Presidente"),
    "de Orléans e Bragança",
    VLOOKUP($H144,'Last name'!$A:$B,2,FALSE) &amp; " " &amp; VLOOKUP(RANDBETWEEN(5,COUNT('Last name'!$A:$A) + 1),'Last name'!$A:$B,2,FALSE)
)</f>
        <v>Bianchi Peçanha</v>
      </c>
      <c r="J144" s="7" t="str">
        <f t="shared" ca="1" si="22"/>
        <v>João Vitor Bianchi Peçanha</v>
      </c>
      <c r="K144" s="7" t="str" cm="1">
        <f t="array" aca="1" ref="K144" ca="1">SHA1HASH($J144)</f>
        <v>808742f56467c324b8414ef2d546113fe2ac1e61</v>
      </c>
      <c r="L144" s="7" cm="1">
        <f t="array" aca="1" ref="L144" ca="1">INDEX(States!$A:$A,N144,1)</f>
        <v>5</v>
      </c>
      <c r="M144" s="7" t="str">
        <f ca="1">VLOOKUP($L144,Countries!$A:$B,2,FALSE)</f>
        <v>Portugal</v>
      </c>
      <c r="N144" s="7" cm="1">
        <f t="array" aca="1" ref="N144" ca="1">INDEX(States!$C:$C,RANDBETWEEN(5,COUNTA(States!$A:$A) + 1),1)</f>
        <v>7</v>
      </c>
      <c r="O144" s="7" t="str">
        <f ca="1">VLOOKUP($N144,States!$C:$D,2,FALSE)</f>
        <v xml:space="preserve"> Setúbal </v>
      </c>
      <c r="P144" s="7" t="str">
        <f ca="1">VLOOKUP($F144,Name!$A:$C,3,FALSE)</f>
        <v>M</v>
      </c>
      <c r="Q144" s="7" t="str">
        <f ca="1">VLOOKUP($P144,Genders!$B:$C,2,FALSE)</f>
        <v>Male</v>
      </c>
      <c r="R144" s="7" cm="1">
        <f t="array" aca="1" ref="R144" ca="1">INDEX('Marital status'!$A:$A,RANDBETWEEN(5,COUNTA('Marital status'!$A:$A) + 1),1)</f>
        <v>5</v>
      </c>
      <c r="S144" s="7" t="str">
        <f ca="1">VLOOKUP($R144,'Marital status'!$A:$B,2,FALSE)</f>
        <v>single</v>
      </c>
      <c r="T144" s="7">
        <f t="shared" ca="1" si="23"/>
        <v>5</v>
      </c>
      <c r="U144" s="7" t="str">
        <f ca="1">VLOOKUP($T144,Ethnicities!$A:$B,2,FALSE)</f>
        <v xml:space="preserve"> white</v>
      </c>
      <c r="V144" s="8">
        <f t="shared" ca="1" si="24"/>
        <v>30676</v>
      </c>
      <c r="W144" s="6">
        <f t="shared" ca="1" si="25"/>
        <v>7</v>
      </c>
      <c r="X144" s="8" t="str">
        <f ca="1">VLOOKUP($W144,'Background education'!$A:$B,2,FALSE)</f>
        <v>Undergraduate degree</v>
      </c>
      <c r="Y144" s="7">
        <f ca="1" xml:space="preserve">
  IF(OR($AA144 = 5, $AA144 = 6, $AA144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4" s="7" t="str">
        <f ca="1">VLOOKUP($Y144,Departments!$A:$B,2,FALSE)</f>
        <v>Administration</v>
      </c>
      <c r="AA144" s="6">
        <f t="shared" ca="1" si="26"/>
        <v>11</v>
      </c>
      <c r="AB144" s="7" t="str">
        <f ca="1">VLOOKUP($AA144,Roles!$A:$B,2,FALSE)</f>
        <v>Analyst</v>
      </c>
      <c r="AC144" s="6">
        <f t="shared" ca="1" si="27"/>
        <v>6</v>
      </c>
      <c r="AD144" s="7" t="str">
        <f ca="1" xml:space="preserve">
IF($AC144 &lt;&gt; "",
    VLOOKUP($AC144,Levels!$A:$B,2,FALSE),
    ""
)</f>
        <v>Pleno</v>
      </c>
      <c r="AE144" s="8">
        <f t="shared" ca="1" si="28"/>
        <v>38419</v>
      </c>
      <c r="AF144" s="6">
        <f ca="1">RANDBETWEEN(5,COUNTA('Recruitment source'!$A:$A) + 1)</f>
        <v>12</v>
      </c>
      <c r="AG144" s="6" t="str">
        <f ca="1">VLOOKUP($AF144,'Recruitment source'!$A:$B,2,FALSE)</f>
        <v xml:space="preserve"> recommendation of employee</v>
      </c>
      <c r="AH144" s="8"/>
      <c r="AI144" s="1">
        <f t="shared" ca="1" si="20"/>
        <v>2500</v>
      </c>
      <c r="AJ144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140, 1, 'João Vitor Bianchi Peçanha', 'M', 5, '26/12/1983', 7, 6, 11, 6, 2500);</v>
      </c>
    </row>
    <row r="145" spans="1:36" ht="14.25" customHeight="1" x14ac:dyDescent="0.2">
      <c r="A145" s="7" cm="1">
        <f t="array" aca="1" ref="A145" ca="1">INDEX(Companies!$A:$A,RANDBETWEEN(5,COUNTA(Companies!$A:$A) + 1),1)</f>
        <v>5</v>
      </c>
      <c r="B145" s="7" t="str">
        <f ca="1">VLOOKUP($A145,Companies!$A:$B,2,FALSE)</f>
        <v>ACME Corporation</v>
      </c>
      <c r="C145" s="5">
        <f t="shared" si="21"/>
        <v>141</v>
      </c>
      <c r="D145" s="5" t="str" cm="1">
        <f t="array" ref="D145">SHA1HASH($C145)</f>
        <v>c9ca442765657fc90e9e779c34d0d2259d2c3c5b</v>
      </c>
      <c r="E145" s="6">
        <v>1</v>
      </c>
      <c r="F145" s="7">
        <f ca="1">IF($C145 = 1 + N("Presidente"),
    127,
    IF($C145 = 2 + N("Vice-Presidente"),
        72,
        IF($C145 = 3 + N("Secretária bilíngue"),
            13,
            RANDBETWEEN(5,COUNT(Name!$A:$A) + 1)
        )
    )
)</f>
        <v>354</v>
      </c>
      <c r="G145" s="7" t="str">
        <f ca="1">VLOOKUP($F145,Name!$A:$B,2,FALSE)</f>
        <v>Victor</v>
      </c>
      <c r="H145" s="7">
        <f ca="1" xml:space="preserve">
IF($C145 = 1,
    0,
    RANDBETWEEN(5,COUNT('Last name'!$A:$A) + 1)
)</f>
        <v>43</v>
      </c>
      <c r="I145" s="7" t="str">
        <f ca="1" xml:space="preserve">
IF($C145 = 1 + N("Presidente"),
    "de Orléans e Bragança",
    VLOOKUP($H145,'Last name'!$A:$B,2,FALSE) &amp; " " &amp; VLOOKUP(RANDBETWEEN(5,COUNT('Last name'!$A:$A) + 1),'Last name'!$A:$B,2,FALSE)
)</f>
        <v>Borges Gonçalves</v>
      </c>
      <c r="J145" s="7" t="str">
        <f t="shared" ca="1" si="22"/>
        <v>Victor Borges Gonçalves</v>
      </c>
      <c r="K145" s="7" t="str" cm="1">
        <f t="array" aca="1" ref="K145" ca="1">SHA1HASH($J145)</f>
        <v>a1570fecd5e6d10a536552b372efce2161d88f6c</v>
      </c>
      <c r="L145" s="7" cm="1">
        <f t="array" aca="1" ref="L145" ca="1">INDEX(States!$A:$A,N145,1)</f>
        <v>5</v>
      </c>
      <c r="M145" s="7" t="str">
        <f ca="1">VLOOKUP($L145,Countries!$A:$B,2,FALSE)</f>
        <v>Portugal</v>
      </c>
      <c r="N145" s="7" cm="1">
        <f t="array" aca="1" ref="N145" ca="1">INDEX(States!$C:$C,RANDBETWEEN(5,COUNTA(States!$A:$A) + 1),1)</f>
        <v>10</v>
      </c>
      <c r="O145" s="7" t="str">
        <f ca="1">VLOOKUP($N145,States!$C:$D,2,FALSE)</f>
        <v>Faro</v>
      </c>
      <c r="P145" s="7" t="str">
        <f ca="1">VLOOKUP($F145,Name!$A:$C,3,FALSE)</f>
        <v>M</v>
      </c>
      <c r="Q145" s="7" t="str">
        <f ca="1">VLOOKUP($P145,Genders!$B:$C,2,FALSE)</f>
        <v>Male</v>
      </c>
      <c r="R145" s="7" cm="1">
        <f t="array" aca="1" ref="R145" ca="1">INDEX('Marital status'!$A:$A,RANDBETWEEN(5,COUNTA('Marital status'!$A:$A) + 1),1)</f>
        <v>8</v>
      </c>
      <c r="S145" s="7" t="str">
        <f ca="1">VLOOKUP($R145,'Marital status'!$A:$B,2,FALSE)</f>
        <v xml:space="preserve"> Separated </v>
      </c>
      <c r="T145" s="7">
        <f t="shared" ca="1" si="23"/>
        <v>5</v>
      </c>
      <c r="U145" s="7" t="str">
        <f ca="1">VLOOKUP($T145,Ethnicities!$A:$B,2,FALSE)</f>
        <v xml:space="preserve"> white</v>
      </c>
      <c r="V145" s="8">
        <f t="shared" ca="1" si="24"/>
        <v>27585</v>
      </c>
      <c r="W145" s="6">
        <f t="shared" ca="1" si="25"/>
        <v>7</v>
      </c>
      <c r="X145" s="8" t="str">
        <f ca="1">VLOOKUP($W145,'Background education'!$A:$B,2,FALSE)</f>
        <v>Undergraduate degree</v>
      </c>
      <c r="Y145" s="7">
        <f ca="1" xml:space="preserve">
  IF(OR($AA145 = 5, $AA145 = 6, $AA145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5" s="7" t="str">
        <f ca="1">VLOOKUP($Y145,Departments!$A:$B,2,FALSE)</f>
        <v>Communication &amp; Marketing</v>
      </c>
      <c r="AA145" s="6">
        <f t="shared" ca="1" si="26"/>
        <v>10</v>
      </c>
      <c r="AB145" s="7" t="str">
        <f ca="1">VLOOKUP($AA145,Roles!$A:$B,2,FALSE)</f>
        <v>Trainee</v>
      </c>
      <c r="AC145" s="6" t="str">
        <f t="shared" ca="1" si="27"/>
        <v/>
      </c>
      <c r="AD145" s="7" t="str">
        <f ca="1" xml:space="preserve">
IF($AC145 &lt;&gt; "",
    VLOOKUP($AC145,Levels!$A:$B,2,FALSE),
    ""
)</f>
        <v/>
      </c>
      <c r="AE145" s="8">
        <f t="shared" ca="1" si="28"/>
        <v>43511</v>
      </c>
      <c r="AF145" s="6">
        <f ca="1">RANDBETWEEN(5,COUNTA('Recruitment source'!$A:$A) + 1)</f>
        <v>5</v>
      </c>
      <c r="AG145" s="6" t="str">
        <f ca="1">VLOOKUP($AF145,'Recruitment source'!$A:$B,2,FALSE)</f>
        <v>Indeed</v>
      </c>
      <c r="AH145" s="8"/>
      <c r="AI145" s="1">
        <f t="shared" ca="1" si="20"/>
        <v>1385</v>
      </c>
      <c r="AJ14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141, 1, 'Victor Borges Gonçalves', 'M', 5, '10/07/1975', 7, 11, 10, NULL, 1385);</v>
      </c>
    </row>
    <row r="146" spans="1:36" ht="14.25" customHeight="1" x14ac:dyDescent="0.2">
      <c r="A146" s="7" cm="1">
        <f t="array" aca="1" ref="A146" ca="1">INDEX(Companies!$A:$A,RANDBETWEEN(5,COUNTA(Companies!$A:$A) + 1),1)</f>
        <v>5</v>
      </c>
      <c r="B146" s="7" t="str">
        <f ca="1">VLOOKUP($A146,Companies!$A:$B,2,FALSE)</f>
        <v>ACME Corporation</v>
      </c>
      <c r="C146" s="5">
        <f t="shared" si="21"/>
        <v>142</v>
      </c>
      <c r="D146" s="5" t="str" cm="1">
        <f t="array" ref="D146">SHA1HASH($C146)</f>
        <v>2a2b47bf21a372f267deccbb420567f3d450b3c0</v>
      </c>
      <c r="E146" s="6">
        <v>1</v>
      </c>
      <c r="F146" s="7">
        <f ca="1">IF($C146 = 1 + N("Presidente"),
    127,
    IF($C146 = 2 + N("Vice-Presidente"),
        72,
        IF($C146 = 3 + N("Secretária bilíngue"),
            13,
            RANDBETWEEN(5,COUNT(Name!$A:$A) + 1)
        )
    )
)</f>
        <v>35</v>
      </c>
      <c r="G146" s="7" t="str">
        <f ca="1">VLOOKUP($F146,Name!$A:$B,2,FALSE)</f>
        <v>Ana Luiza</v>
      </c>
      <c r="H146" s="7">
        <f ca="1" xml:space="preserve">
IF($C146 = 1,
    0,
    RANDBETWEEN(5,COUNT('Last name'!$A:$A) + 1)
)</f>
        <v>105</v>
      </c>
      <c r="I146" s="7" t="str">
        <f ca="1" xml:space="preserve">
IF($C146 = 1 + N("Presidente"),
    "de Orléans e Bragança",
    VLOOKUP($H146,'Last name'!$A:$B,2,FALSE) &amp; " " &amp; VLOOKUP(RANDBETWEEN(5,COUNT('Last name'!$A:$A) + 1),'Last name'!$A:$B,2,FALSE)
)</f>
        <v>Junqueira Sacramento</v>
      </c>
      <c r="J146" s="7" t="str">
        <f t="shared" ca="1" si="22"/>
        <v>Ana Luiza Junqueira Sacramento</v>
      </c>
      <c r="K146" s="7" t="str" cm="1">
        <f t="array" aca="1" ref="K146" ca="1">SHA1HASH($J146)</f>
        <v>3354654db04c064b747ccb3ac0a4ab2aaba802a6</v>
      </c>
      <c r="L146" s="7" cm="1">
        <f t="array" aca="1" ref="L146" ca="1">INDEX(States!$A:$A,N146,1)</f>
        <v>5</v>
      </c>
      <c r="M146" s="7" t="str">
        <f ca="1">VLOOKUP($L146,Countries!$A:$B,2,FALSE)</f>
        <v>Portugal</v>
      </c>
      <c r="N146" s="7" cm="1">
        <f t="array" aca="1" ref="N146" ca="1">INDEX(States!$C:$C,RANDBETWEEN(5,COUNTA(States!$A:$A) + 1),1)</f>
        <v>22</v>
      </c>
      <c r="O146" s="7" t="str">
        <f ca="1">VLOOKUP($N146,States!$C:$D,2,FALSE)</f>
        <v>Vila Real</v>
      </c>
      <c r="P146" s="7" t="str">
        <f ca="1">VLOOKUP($F146,Name!$A:$C,3,FALSE)</f>
        <v>F</v>
      </c>
      <c r="Q146" s="7" t="str">
        <f ca="1">VLOOKUP($P146,Genders!$B:$C,2,FALSE)</f>
        <v>Female</v>
      </c>
      <c r="R146" s="7" cm="1">
        <f t="array" aca="1" ref="R146" ca="1">INDEX('Marital status'!$A:$A,RANDBETWEEN(5,COUNTA('Marital status'!$A:$A) + 1),1)</f>
        <v>5</v>
      </c>
      <c r="S146" s="7" t="str">
        <f ca="1">VLOOKUP($R146,'Marital status'!$A:$B,2,FALSE)</f>
        <v>single</v>
      </c>
      <c r="T146" s="7">
        <f t="shared" ca="1" si="23"/>
        <v>5</v>
      </c>
      <c r="U146" s="7" t="str">
        <f ca="1">VLOOKUP($T146,Ethnicities!$A:$B,2,FALSE)</f>
        <v xml:space="preserve"> white</v>
      </c>
      <c r="V146" s="8">
        <f t="shared" ca="1" si="24"/>
        <v>22443</v>
      </c>
      <c r="W146" s="6">
        <f t="shared" ca="1" si="25"/>
        <v>8</v>
      </c>
      <c r="X146" s="8" t="str">
        <f ca="1">VLOOKUP($W146,'Background education'!$A:$B,2,FALSE)</f>
        <v>Graduate school</v>
      </c>
      <c r="Y146" s="7">
        <f ca="1" xml:space="preserve">
  IF(OR($AA146 = 5, $AA146 = 6, $AA146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6" s="7" t="str">
        <f ca="1">VLOOKUP($Y146,Departments!$A:$B,2,FALSE)</f>
        <v xml:space="preserve"> Commercial</v>
      </c>
      <c r="AA146" s="6">
        <f t="shared" ca="1" si="26"/>
        <v>11</v>
      </c>
      <c r="AB146" s="7" t="str">
        <f ca="1">VLOOKUP($AA146,Roles!$A:$B,2,FALSE)</f>
        <v>Analyst</v>
      </c>
      <c r="AC146" s="6">
        <f t="shared" ca="1" si="27"/>
        <v>7</v>
      </c>
      <c r="AD146" s="7" t="str">
        <f ca="1" xml:space="preserve">
IF($AC146 &lt;&gt; "",
    VLOOKUP($AC146,Levels!$A:$B,2,FALSE),
    ""
)</f>
        <v>Senior</v>
      </c>
      <c r="AE146" s="8">
        <f t="shared" ca="1" si="28"/>
        <v>44255</v>
      </c>
      <c r="AF146" s="6">
        <f ca="1">RANDBETWEEN(5,COUNTA('Recruitment source'!$A:$A) + 1)</f>
        <v>8</v>
      </c>
      <c r="AG146" s="6" t="str">
        <f ca="1">VLOOKUP($AF146,'Recruitment source'!$A:$B,2,FALSE)</f>
        <v>Net Empregos</v>
      </c>
      <c r="AH146" s="8"/>
      <c r="AI146" s="1">
        <f t="shared" ca="1" si="20"/>
        <v>3080</v>
      </c>
      <c r="AJ14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142, 1, 'Ana Luiza Junqueira Sacramento', 'F', 5, '11/06/1961', 8, 9, 11, 7, 3080);</v>
      </c>
    </row>
    <row r="147" spans="1:36" ht="14.25" customHeight="1" x14ac:dyDescent="0.2">
      <c r="A147" s="7" cm="1">
        <f t="array" aca="1" ref="A147" ca="1">INDEX(Companies!$A:$A,RANDBETWEEN(5,COUNTA(Companies!$A:$A) + 1),1)</f>
        <v>5</v>
      </c>
      <c r="B147" s="7" t="str">
        <f ca="1">VLOOKUP($A147,Companies!$A:$B,2,FALSE)</f>
        <v>ACME Corporation</v>
      </c>
      <c r="C147" s="5">
        <f t="shared" si="21"/>
        <v>143</v>
      </c>
      <c r="D147" s="5" t="str" cm="1">
        <f t="array" ref="D147">SHA1HASH($C147)</f>
        <v>f47aea8bdcbd1179a1f3d91e6afeeb259488f2d1</v>
      </c>
      <c r="E147" s="6">
        <v>1</v>
      </c>
      <c r="F147" s="7">
        <f ca="1">IF($C147 = 1 + N("Presidente"),
    127,
    IF($C147 = 2 + N("Vice-Presidente"),
        72,
        IF($C147 = 3 + N("Secretária bilíngue"),
            13,
            RANDBETWEEN(5,COUNT(Name!$A:$A) + 1)
        )
    )
)</f>
        <v>351</v>
      </c>
      <c r="G147" s="7" t="str">
        <f ca="1">VLOOKUP($F147,Name!$A:$B,2,FALSE)</f>
        <v>Vera Lucia</v>
      </c>
      <c r="H147" s="7">
        <f ca="1" xml:space="preserve">
IF($C147 = 1,
    0,
    RANDBETWEEN(5,COUNT('Last name'!$A:$A) + 1)
)</f>
        <v>156</v>
      </c>
      <c r="I147" s="7" t="str">
        <f ca="1" xml:space="preserve">
IF($C147 = 1 + N("Presidente"),
    "de Orléans e Bragança",
    VLOOKUP($H147,'Last name'!$A:$B,2,FALSE) &amp; " " &amp; VLOOKUP(RANDBETWEEN(5,COUNT('Last name'!$A:$A) + 1),'Last name'!$A:$B,2,FALSE)
)</f>
        <v>Poeta Aguiar</v>
      </c>
      <c r="J147" s="7" t="str">
        <f t="shared" ca="1" si="22"/>
        <v>Vera Lucia Poeta Aguiar</v>
      </c>
      <c r="K147" s="7" t="str" cm="1">
        <f t="array" aca="1" ref="K147" ca="1">SHA1HASH($J147)</f>
        <v>cc7de86f2ad5e32255eea92594ecffe7c58fcc2a</v>
      </c>
      <c r="L147" s="7" cm="1">
        <f t="array" aca="1" ref="L147" ca="1">INDEX(States!$A:$A,N147,1)</f>
        <v>5</v>
      </c>
      <c r="M147" s="7" t="str">
        <f ca="1">VLOOKUP($L147,Countries!$A:$B,2,FALSE)</f>
        <v>Portugal</v>
      </c>
      <c r="N147" s="7" cm="1">
        <f t="array" aca="1" ref="N147" ca="1">INDEX(States!$C:$C,RANDBETWEEN(5,COUNTA(States!$A:$A) + 1),1)</f>
        <v>7</v>
      </c>
      <c r="O147" s="7" t="str">
        <f ca="1">VLOOKUP($N147,States!$C:$D,2,FALSE)</f>
        <v xml:space="preserve"> Setúbal </v>
      </c>
      <c r="P147" s="7" t="str">
        <f ca="1">VLOOKUP($F147,Name!$A:$C,3,FALSE)</f>
        <v>F</v>
      </c>
      <c r="Q147" s="7" t="str">
        <f ca="1">VLOOKUP($P147,Genders!$B:$C,2,FALSE)</f>
        <v>Female</v>
      </c>
      <c r="R147" s="7" cm="1">
        <f t="array" aca="1" ref="R147" ca="1">INDEX('Marital status'!$A:$A,RANDBETWEEN(5,COUNTA('Marital status'!$A:$A) + 1),1)</f>
        <v>6</v>
      </c>
      <c r="S147" s="7" t="str">
        <f ca="1">VLOOKUP($R147,'Marital status'!$A:$B,2,FALSE)</f>
        <v>MarrieD</v>
      </c>
      <c r="T147" s="7">
        <f t="shared" ca="1" si="23"/>
        <v>6</v>
      </c>
      <c r="U147" s="7" t="str">
        <f ca="1">VLOOKUP($T147,Ethnicities!$A:$B,2,FALSE)</f>
        <v>Black or African American</v>
      </c>
      <c r="V147" s="8">
        <f t="shared" ca="1" si="24"/>
        <v>24725</v>
      </c>
      <c r="W147" s="6">
        <f t="shared" ca="1" si="25"/>
        <v>7</v>
      </c>
      <c r="X147" s="8" t="str">
        <f ca="1">VLOOKUP($W147,'Background education'!$A:$B,2,FALSE)</f>
        <v>Undergraduate degree</v>
      </c>
      <c r="Y147" s="7">
        <f ca="1" xml:space="preserve">
  IF(OR($AA147 = 5, $AA147 = 6, $AA147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7" s="7" t="str">
        <f ca="1">VLOOKUP($Y147,Departments!$A:$B,2,FALSE)</f>
        <v xml:space="preserve"> Commercial</v>
      </c>
      <c r="AA147" s="6">
        <f t="shared" ca="1" si="26"/>
        <v>10</v>
      </c>
      <c r="AB147" s="7" t="str">
        <f ca="1">VLOOKUP($AA147,Roles!$A:$B,2,FALSE)</f>
        <v>Trainee</v>
      </c>
      <c r="AC147" s="6" t="str">
        <f t="shared" ca="1" si="27"/>
        <v/>
      </c>
      <c r="AD147" s="7" t="str">
        <f ca="1" xml:space="preserve">
IF($AC147 &lt;&gt; "",
    VLOOKUP($AC147,Levels!$A:$B,2,FALSE),
    ""
)</f>
        <v/>
      </c>
      <c r="AE147" s="8">
        <f t="shared" ca="1" si="28"/>
        <v>36949</v>
      </c>
      <c r="AF147" s="6">
        <f ca="1">RANDBETWEEN(5,COUNTA('Recruitment source'!$A:$A) + 1)</f>
        <v>12</v>
      </c>
      <c r="AG147" s="6" t="str">
        <f ca="1">VLOOKUP($AF147,'Recruitment source'!$A:$B,2,FALSE)</f>
        <v xml:space="preserve"> recommendation of employee</v>
      </c>
      <c r="AH147" s="8"/>
      <c r="AI147" s="1">
        <f t="shared" ca="1" si="20"/>
        <v>1385</v>
      </c>
      <c r="AJ14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143, 1, 'Vera Lucia Poeta Aguiar', 'F', 6, '10/09/1967', 7, 9, 10, NULL, 1385);</v>
      </c>
    </row>
    <row r="148" spans="1:36" ht="14.25" customHeight="1" x14ac:dyDescent="0.2">
      <c r="A148" s="7" cm="1">
        <f t="array" aca="1" ref="A148" ca="1">INDEX(Companies!$A:$A,RANDBETWEEN(5,COUNTA(Companies!$A:$A) + 1),1)</f>
        <v>5</v>
      </c>
      <c r="B148" s="7" t="str">
        <f ca="1">VLOOKUP($A148,Companies!$A:$B,2,FALSE)</f>
        <v>ACME Corporation</v>
      </c>
      <c r="C148" s="5">
        <f t="shared" si="21"/>
        <v>144</v>
      </c>
      <c r="D148" s="5" t="str" cm="1">
        <f t="array" ref="D148">SHA1HASH($C148)</f>
        <v>7320828c9153b2a9848d6bc45d3544236b22fc48</v>
      </c>
      <c r="E148" s="6">
        <v>1</v>
      </c>
      <c r="F148" s="7">
        <f ca="1">IF($C148 = 1 + N("Presidente"),
    127,
    IF($C148 = 2 + N("Vice-Presidente"),
        72,
        IF($C148 = 3 + N("Secretária bilíngue"),
            13,
            RANDBETWEEN(5,COUNT(Name!$A:$A) + 1)
        )
    )
)</f>
        <v>226</v>
      </c>
      <c r="G148" s="7" t="str">
        <f ca="1">VLOOKUP($F148,Name!$A:$B,2,FALSE)</f>
        <v>Levy</v>
      </c>
      <c r="H148" s="7">
        <f ca="1" xml:space="preserve">
IF($C148 = 1,
    0,
    RANDBETWEEN(5,COUNT('Last name'!$A:$A) + 1)
)</f>
        <v>46</v>
      </c>
      <c r="I148" s="7" t="str">
        <f ca="1" xml:space="preserve">
IF($C148 = 1 + N("Presidente"),
    "de Orléans e Bragança",
    VLOOKUP($H148,'Last name'!$A:$B,2,FALSE) &amp; " " &amp; VLOOKUP(RANDBETWEEN(5,COUNT('Last name'!$A:$A) + 1),'Last name'!$A:$B,2,FALSE)
)</f>
        <v>Bragança Reis</v>
      </c>
      <c r="J148" s="7" t="str">
        <f t="shared" ca="1" si="22"/>
        <v>Levy Bragança Reis</v>
      </c>
      <c r="K148" s="7" t="str" cm="1">
        <f t="array" aca="1" ref="K148" ca="1">SHA1HASH($J148)</f>
        <v>b946443ff7edaebbd8b2afb9efcfafd535b81fba</v>
      </c>
      <c r="L148" s="7" cm="1">
        <f t="array" aca="1" ref="L148" ca="1">INDEX(States!$A:$A,N148,1)</f>
        <v>5</v>
      </c>
      <c r="M148" s="7" t="str">
        <f ca="1">VLOOKUP($L148,Countries!$A:$B,2,FALSE)</f>
        <v>Portugal</v>
      </c>
      <c r="N148" s="7" cm="1">
        <f t="array" aca="1" ref="N148" ca="1">INDEX(States!$C:$C,RANDBETWEEN(5,COUNTA(States!$A:$A) + 1),1)</f>
        <v>24</v>
      </c>
      <c r="O148" s="7" t="str">
        <f ca="1">VLOOKUP($N148,States!$C:$D,2,FALSE)</f>
        <v>Brangança</v>
      </c>
      <c r="P148" s="7" t="str">
        <f ca="1">VLOOKUP($F148,Name!$A:$C,3,FALSE)</f>
        <v>M</v>
      </c>
      <c r="Q148" s="7" t="str">
        <f ca="1">VLOOKUP($P148,Genders!$B:$C,2,FALSE)</f>
        <v>Male</v>
      </c>
      <c r="R148" s="7" cm="1">
        <f t="array" aca="1" ref="R148" ca="1">INDEX('Marital status'!$A:$A,RANDBETWEEN(5,COUNTA('Marital status'!$A:$A) + 1),1)</f>
        <v>7</v>
      </c>
      <c r="S148" s="7" t="str">
        <f ca="1">VLOOKUP($R148,'Marital status'!$A:$B,2,FALSE)</f>
        <v xml:space="preserve">Widowed </v>
      </c>
      <c r="T148" s="7">
        <f t="shared" ca="1" si="23"/>
        <v>5</v>
      </c>
      <c r="U148" s="7" t="str">
        <f ca="1">VLOOKUP($T148,Ethnicities!$A:$B,2,FALSE)</f>
        <v xml:space="preserve"> white</v>
      </c>
      <c r="V148" s="8">
        <f t="shared" ca="1" si="24"/>
        <v>24620</v>
      </c>
      <c r="W148" s="6">
        <f t="shared" ca="1" si="25"/>
        <v>7</v>
      </c>
      <c r="X148" s="8" t="str">
        <f ca="1">VLOOKUP($W148,'Background education'!$A:$B,2,FALSE)</f>
        <v>Undergraduate degree</v>
      </c>
      <c r="Y148" s="7">
        <f ca="1" xml:space="preserve">
  IF(OR($AA148 = 5, $AA148 = 6, $AA148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8" s="7" t="str">
        <f ca="1">VLOOKUP($Y148,Departments!$A:$B,2,FALSE)</f>
        <v>Operations</v>
      </c>
      <c r="AA148" s="6">
        <f t="shared" ca="1" si="26"/>
        <v>11</v>
      </c>
      <c r="AB148" s="7" t="str">
        <f ca="1">VLOOKUP($AA148,Roles!$A:$B,2,FALSE)</f>
        <v>Analyst</v>
      </c>
      <c r="AC148" s="6">
        <f t="shared" ca="1" si="27"/>
        <v>7</v>
      </c>
      <c r="AD148" s="7" t="str">
        <f ca="1" xml:space="preserve">
IF($AC148 &lt;&gt; "",
    VLOOKUP($AC148,Levels!$A:$B,2,FALSE),
    ""
)</f>
        <v>Senior</v>
      </c>
      <c r="AE148" s="8">
        <f t="shared" ca="1" si="28"/>
        <v>37270</v>
      </c>
      <c r="AF148" s="6">
        <f ca="1">RANDBETWEEN(5,COUNTA('Recruitment source'!$A:$A) + 1)</f>
        <v>8</v>
      </c>
      <c r="AG148" s="6" t="str">
        <f ca="1">VLOOKUP($AF148,'Recruitment source'!$A:$B,2,FALSE)</f>
        <v>Net Empregos</v>
      </c>
      <c r="AH148" s="8"/>
      <c r="AI148" s="1">
        <f t="shared" ca="1" si="20"/>
        <v>2500</v>
      </c>
      <c r="AJ148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144, 1, 'Levy Bragança Reis', 'M', 5, '28/05/1967', 7, 10, 11, 7, 2500);</v>
      </c>
    </row>
    <row r="149" spans="1:36" ht="14.25" customHeight="1" x14ac:dyDescent="0.2">
      <c r="A149" s="7" cm="1">
        <f t="array" aca="1" ref="A149" ca="1">INDEX(Companies!$A:$A,RANDBETWEEN(5,COUNTA(Companies!$A:$A) + 1),1)</f>
        <v>5</v>
      </c>
      <c r="B149" s="7" t="str">
        <f ca="1">VLOOKUP($A149,Companies!$A:$B,2,FALSE)</f>
        <v>ACME Corporation</v>
      </c>
      <c r="C149" s="5">
        <f t="shared" si="21"/>
        <v>145</v>
      </c>
      <c r="D149" s="5" t="str" cm="1">
        <f t="array" ref="D149">SHA1HASH($C149)</f>
        <v>50336bc687eb161ee9fb0ddb8cf2b7e65bad865f</v>
      </c>
      <c r="E149" s="6">
        <v>1</v>
      </c>
      <c r="F149" s="7">
        <f ca="1">IF($C149 = 1 + N("Presidente"),
    127,
    IF($C149 = 2 + N("Vice-Presidente"),
        72,
        IF($C149 = 3 + N("Secretária bilíngue"),
            13,
            RANDBETWEEN(5,COUNT(Name!$A:$A) + 1)
        )
    )
)</f>
        <v>128</v>
      </c>
      <c r="G149" s="7" t="str">
        <f ca="1">VLOOKUP($F149,Name!$A:$B,2,FALSE)</f>
        <v>Enzo Gabriel</v>
      </c>
      <c r="H149" s="7">
        <f ca="1" xml:space="preserve">
IF($C149 = 1,
    0,
    RANDBETWEEN(5,COUNT('Last name'!$A:$A) + 1)
)</f>
        <v>31</v>
      </c>
      <c r="I149" s="7" t="str">
        <f ca="1" xml:space="preserve">
IF($C149 = 1 + N("Presidente"),
    "de Orléans e Bragança",
    VLOOKUP($H149,'Last name'!$A:$B,2,FALSE) &amp; " " &amp; VLOOKUP(RANDBETWEEN(5,COUNT('Last name'!$A:$A) + 1),'Last name'!$A:$B,2,FALSE)
)</f>
        <v>Barbosa Sá</v>
      </c>
      <c r="J149" s="7" t="str">
        <f t="shared" ca="1" si="22"/>
        <v>Enzo Gabriel Barbosa Sá</v>
      </c>
      <c r="K149" s="7" t="str" cm="1">
        <f t="array" aca="1" ref="K149" ca="1">SHA1HASH($J149)</f>
        <v>ecaab75361cd2e410a7f4fb48113b7f12c976aaa</v>
      </c>
      <c r="L149" s="7" cm="1">
        <f t="array" aca="1" ref="L149" ca="1">INDEX(States!$A:$A,N149,1)</f>
        <v>5</v>
      </c>
      <c r="M149" s="7" t="str">
        <f ca="1">VLOOKUP($L149,Countries!$A:$B,2,FALSE)</f>
        <v>Portugal</v>
      </c>
      <c r="N149" s="7" cm="1">
        <f t="array" aca="1" ref="N149" ca="1">INDEX(States!$C:$C,RANDBETWEEN(5,COUNTA(States!$A:$A) + 1),1)</f>
        <v>9</v>
      </c>
      <c r="O149" s="7" t="str">
        <f ca="1">VLOOKUP($N149,States!$C:$D,2,FALSE)</f>
        <v>braga</v>
      </c>
      <c r="P149" s="7" t="str">
        <f ca="1">VLOOKUP($F149,Name!$A:$C,3,FALSE)</f>
        <v>M</v>
      </c>
      <c r="Q149" s="7" t="str">
        <f ca="1">VLOOKUP($P149,Genders!$B:$C,2,FALSE)</f>
        <v>Male</v>
      </c>
      <c r="R149" s="7" cm="1">
        <f t="array" aca="1" ref="R149" ca="1">INDEX('Marital status'!$A:$A,RANDBETWEEN(5,COUNTA('Marital status'!$A:$A) + 1),1)</f>
        <v>8</v>
      </c>
      <c r="S149" s="7" t="str">
        <f ca="1">VLOOKUP($R149,'Marital status'!$A:$B,2,FALSE)</f>
        <v xml:space="preserve"> Separated </v>
      </c>
      <c r="T149" s="7">
        <f t="shared" ca="1" si="23"/>
        <v>5</v>
      </c>
      <c r="U149" s="7" t="str">
        <f ca="1">VLOOKUP($T149,Ethnicities!$A:$B,2,FALSE)</f>
        <v xml:space="preserve"> white</v>
      </c>
      <c r="V149" s="8">
        <f t="shared" ca="1" si="24"/>
        <v>26709</v>
      </c>
      <c r="W149" s="6">
        <f t="shared" ca="1" si="25"/>
        <v>7</v>
      </c>
      <c r="X149" s="8" t="str">
        <f ca="1">VLOOKUP($W149,'Background education'!$A:$B,2,FALSE)</f>
        <v>Undergraduate degree</v>
      </c>
      <c r="Y149" s="7">
        <f ca="1" xml:space="preserve">
  IF(OR($AA149 = 5, $AA149 = 6, $AA149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9" s="7" t="str">
        <f ca="1">VLOOKUP($Y149,Departments!$A:$B,2,FALSE)</f>
        <v xml:space="preserve"> Presidency</v>
      </c>
      <c r="AA149" s="6">
        <f t="shared" ca="1" si="26"/>
        <v>10</v>
      </c>
      <c r="AB149" s="7" t="str">
        <f ca="1">VLOOKUP($AA149,Roles!$A:$B,2,FALSE)</f>
        <v>Trainee</v>
      </c>
      <c r="AC149" s="6" t="str">
        <f t="shared" ca="1" si="27"/>
        <v/>
      </c>
      <c r="AD149" s="7" t="str">
        <f ca="1" xml:space="preserve">
IF($AC149 &lt;&gt; "",
    VLOOKUP($AC149,Levels!$A:$B,2,FALSE),
    ""
)</f>
        <v/>
      </c>
      <c r="AE149" s="8">
        <f t="shared" ca="1" si="28"/>
        <v>43194</v>
      </c>
      <c r="AF149" s="6">
        <f ca="1">RANDBETWEEN(5,COUNTA('Recruitment source'!$A:$A) + 1)</f>
        <v>7</v>
      </c>
      <c r="AG149" s="6" t="str">
        <f ca="1">VLOOKUP($AF149,'Recruitment source'!$A:$B,2,FALSE)</f>
        <v>SAPO Emprego</v>
      </c>
      <c r="AH149" s="8"/>
      <c r="AI149" s="1">
        <f t="shared" ca="1" si="20"/>
        <v>1305</v>
      </c>
      <c r="AJ149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145, 1, 'Enzo Gabriel Barbosa Sá', 'M', 5, '14/02/1973', 7, 5, 10, NULL, 1305);</v>
      </c>
    </row>
    <row r="150" spans="1:36" ht="14.25" customHeight="1" x14ac:dyDescent="0.2">
      <c r="A150" s="7" cm="1">
        <f t="array" aca="1" ref="A150" ca="1">INDEX(Companies!$A:$A,RANDBETWEEN(5,COUNTA(Companies!$A:$A) + 1),1)</f>
        <v>5</v>
      </c>
      <c r="B150" s="7" t="str">
        <f ca="1">VLOOKUP($A150,Companies!$A:$B,2,FALSE)</f>
        <v>ACME Corporation</v>
      </c>
      <c r="C150" s="5">
        <f t="shared" si="21"/>
        <v>146</v>
      </c>
      <c r="D150" s="5" t="str" cm="1">
        <f t="array" ref="D150">SHA1HASH($C150)</f>
        <v>3fcfb99ec010d4a8ba364f43169465d91ca39ada</v>
      </c>
      <c r="E150" s="6">
        <v>1</v>
      </c>
      <c r="F150" s="7">
        <f ca="1">IF($C150 = 1 + N("Presidente"),
    127,
    IF($C150 = 2 + N("Vice-Presidente"),
        72,
        IF($C150 = 3 + N("Secretária bilíngue"),
            13,
            RANDBETWEEN(5,COUNT(Name!$A:$A) + 1)
        )
    )
)</f>
        <v>19</v>
      </c>
      <c r="G150" s="7" t="str">
        <f ca="1">VLOOKUP($F150,Name!$A:$B,2,FALSE)</f>
        <v>Aline</v>
      </c>
      <c r="H150" s="7">
        <f ca="1" xml:space="preserve">
IF($C150 = 1,
    0,
    RANDBETWEEN(5,COUNT('Last name'!$A:$A) + 1)
)</f>
        <v>184</v>
      </c>
      <c r="I150" s="7" t="str">
        <f ca="1" xml:space="preserve">
IF($C150 = 1 + N("Presidente"),
    "de Orléans e Bragança",
    VLOOKUP($H150,'Last name'!$A:$B,2,FALSE) &amp; " " &amp; VLOOKUP(RANDBETWEEN(5,COUNT('Last name'!$A:$A) + 1),'Last name'!$A:$B,2,FALSE)
)</f>
        <v>sobrenome Soares</v>
      </c>
      <c r="J150" s="7" t="str">
        <f t="shared" ca="1" si="22"/>
        <v>Aline sobrenome Soares</v>
      </c>
      <c r="K150" s="7" t="str" cm="1">
        <f t="array" aca="1" ref="K150" ca="1">SHA1HASH($J150)</f>
        <v>38cc8e805e376c2f2f7551ea00d10b7a375d0ea0</v>
      </c>
      <c r="L150" s="7" cm="1">
        <f t="array" aca="1" ref="L150" ca="1">INDEX(States!$A:$A,N150,1)</f>
        <v>5</v>
      </c>
      <c r="M150" s="7" t="str">
        <f ca="1">VLOOKUP($L150,Countries!$A:$B,2,FALSE)</f>
        <v>Portugal</v>
      </c>
      <c r="N150" s="7" cm="1">
        <f t="array" aca="1" ref="N150" ca="1">INDEX(States!$C:$C,RANDBETWEEN(5,COUNTA(States!$A:$A) + 1),1)</f>
        <v>21</v>
      </c>
      <c r="O150" s="7" t="str">
        <f ca="1">VLOOKUP($N150,States!$C:$D,2,FALSE)</f>
        <v>Guarda</v>
      </c>
      <c r="P150" s="7" t="str">
        <f ca="1">VLOOKUP($F150,Name!$A:$C,3,FALSE)</f>
        <v>F</v>
      </c>
      <c r="Q150" s="7" t="str">
        <f ca="1">VLOOKUP($P150,Genders!$B:$C,2,FALSE)</f>
        <v>Female</v>
      </c>
      <c r="R150" s="7" cm="1">
        <f t="array" aca="1" ref="R150" ca="1">INDEX('Marital status'!$A:$A,RANDBETWEEN(5,COUNTA('Marital status'!$A:$A) + 1),1)</f>
        <v>6</v>
      </c>
      <c r="S150" s="7" t="str">
        <f ca="1">VLOOKUP($R150,'Marital status'!$A:$B,2,FALSE)</f>
        <v>MarrieD</v>
      </c>
      <c r="T150" s="7">
        <f t="shared" ca="1" si="23"/>
        <v>5</v>
      </c>
      <c r="U150" s="7" t="str">
        <f ca="1">VLOOKUP($T150,Ethnicities!$A:$B,2,FALSE)</f>
        <v xml:space="preserve"> white</v>
      </c>
      <c r="V150" s="8">
        <f t="shared" ca="1" si="24"/>
        <v>18354</v>
      </c>
      <c r="W150" s="6">
        <f t="shared" ca="1" si="25"/>
        <v>7</v>
      </c>
      <c r="X150" s="8" t="str">
        <f ca="1">VLOOKUP($W150,'Background education'!$A:$B,2,FALSE)</f>
        <v>Undergraduate degree</v>
      </c>
      <c r="Y150" s="7">
        <f ca="1" xml:space="preserve">
  IF(OR($AA150 = 5, $AA150 = 6, $AA150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0" s="7" t="str">
        <f ca="1">VLOOKUP($Y150,Departments!$A:$B,2,FALSE)</f>
        <v xml:space="preserve"> Commercial</v>
      </c>
      <c r="AA150" s="6">
        <f t="shared" ca="1" si="26"/>
        <v>11</v>
      </c>
      <c r="AB150" s="7" t="str">
        <f ca="1">VLOOKUP($AA150,Roles!$A:$B,2,FALSE)</f>
        <v>Analyst</v>
      </c>
      <c r="AC150" s="6">
        <f t="shared" ca="1" si="27"/>
        <v>5</v>
      </c>
      <c r="AD150" s="7" t="str">
        <f ca="1" xml:space="preserve">
IF($AC150 &lt;&gt; "",
    VLOOKUP($AC150,Levels!$A:$B,2,FALSE),
    ""
)</f>
        <v>Junior</v>
      </c>
      <c r="AE150" s="8">
        <f t="shared" ca="1" si="28"/>
        <v>41981</v>
      </c>
      <c r="AF150" s="6">
        <f ca="1">RANDBETWEEN(5,COUNTA('Recruitment source'!$A:$A) + 1)</f>
        <v>15</v>
      </c>
      <c r="AG150" s="6" t="str">
        <f ca="1">VLOOKUP($AF150,'Recruitment source'!$A:$B,2,FALSE)</f>
        <v>Website</v>
      </c>
      <c r="AH150" s="8"/>
      <c r="AI150" s="1">
        <f t="shared" ca="1" si="20"/>
        <v>2580</v>
      </c>
      <c r="AJ150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146, 1, 'Aline sobrenome Soares', 'F', 5, '01/04/1950', 7, 9, 11, 5, 2580);</v>
      </c>
    </row>
    <row r="151" spans="1:36" ht="14.25" customHeight="1" x14ac:dyDescent="0.2">
      <c r="A151" s="7" cm="1">
        <f t="array" aca="1" ref="A151" ca="1">INDEX(Companies!$A:$A,RANDBETWEEN(5,COUNTA(Companies!$A:$A) + 1),1)</f>
        <v>5</v>
      </c>
      <c r="B151" s="7" t="str">
        <f ca="1">VLOOKUP($A151,Companies!$A:$B,2,FALSE)</f>
        <v>ACME Corporation</v>
      </c>
      <c r="C151" s="5">
        <f t="shared" si="21"/>
        <v>147</v>
      </c>
      <c r="D151" s="5" t="str" cm="1">
        <f t="array" ref="D151">SHA1HASH($C151)</f>
        <v>b3c0730cf3f50613e40561e67c871fdb92820cf9</v>
      </c>
      <c r="E151" s="6">
        <v>1</v>
      </c>
      <c r="F151" s="7">
        <f ca="1">IF($C151 = 1 + N("Presidente"),
    127,
    IF($C151 = 2 + N("Vice-Presidente"),
        72,
        IF($C151 = 3 + N("Secretária bilíngue"),
            13,
            RANDBETWEEN(5,COUNT(Name!$A:$A) + 1)
        )
    )
)</f>
        <v>201</v>
      </c>
      <c r="G151" s="7" t="str">
        <f ca="1">VLOOKUP($F151,Name!$A:$B,2,FALSE)</f>
        <v>Júlia</v>
      </c>
      <c r="H151" s="7">
        <f ca="1" xml:space="preserve">
IF($C151 = 1,
    0,
    RANDBETWEEN(5,COUNT('Last name'!$A:$A) + 1)
)</f>
        <v>187</v>
      </c>
      <c r="I151" s="7" t="str">
        <f ca="1" xml:space="preserve">
IF($C151 = 1 + N("Presidente"),
    "de Orléans e Bragança",
    VLOOKUP($H151,'Last name'!$A:$B,2,FALSE) &amp; " " &amp; VLOOKUP(RANDBETWEEN(5,COUNT('Last name'!$A:$A) + 1),'Last name'!$A:$B,2,FALSE)
)</f>
        <v>Tavares Greco</v>
      </c>
      <c r="J151" s="7" t="str">
        <f t="shared" ca="1" si="22"/>
        <v>Júlia Tavares Greco</v>
      </c>
      <c r="K151" s="7" t="str" cm="1">
        <f t="array" aca="1" ref="K151" ca="1">SHA1HASH($J151)</f>
        <v>56512f983f69aa6fa0b1108015a79ec2f5adc509</v>
      </c>
      <c r="L151" s="7" cm="1">
        <f t="array" aca="1" ref="L151" ca="1">INDEX(States!$A:$A,N151,1)</f>
        <v>5</v>
      </c>
      <c r="M151" s="7" t="str">
        <f ca="1">VLOOKUP($L151,Countries!$A:$B,2,FALSE)</f>
        <v>Portugal</v>
      </c>
      <c r="N151" s="7" cm="1">
        <f t="array" aca="1" ref="N151" ca="1">INDEX(States!$C:$C,RANDBETWEEN(5,COUNTA(States!$A:$A) + 1),1)</f>
        <v>13</v>
      </c>
      <c r="O151" s="7" t="str">
        <f ca="1">VLOOKUP($N151,States!$C:$D,2,FALSE)</f>
        <v>Coimbra</v>
      </c>
      <c r="P151" s="7" t="str">
        <f ca="1">VLOOKUP($F151,Name!$A:$C,3,FALSE)</f>
        <v>F</v>
      </c>
      <c r="Q151" s="7" t="str">
        <f ca="1">VLOOKUP($P151,Genders!$B:$C,2,FALSE)</f>
        <v>Female</v>
      </c>
      <c r="R151" s="7" cm="1">
        <f t="array" aca="1" ref="R151" ca="1">INDEX('Marital status'!$A:$A,RANDBETWEEN(5,COUNTA('Marital status'!$A:$A) + 1),1)</f>
        <v>6</v>
      </c>
      <c r="S151" s="7" t="str">
        <f ca="1">VLOOKUP($R151,'Marital status'!$A:$B,2,FALSE)</f>
        <v>MarrieD</v>
      </c>
      <c r="T151" s="7">
        <f t="shared" ca="1" si="23"/>
        <v>5</v>
      </c>
      <c r="U151" s="7" t="str">
        <f ca="1">VLOOKUP($T151,Ethnicities!$A:$B,2,FALSE)</f>
        <v xml:space="preserve"> white</v>
      </c>
      <c r="V151" s="8">
        <f t="shared" ca="1" si="24"/>
        <v>29994</v>
      </c>
      <c r="W151" s="6">
        <f t="shared" ca="1" si="25"/>
        <v>7</v>
      </c>
      <c r="X151" s="8" t="str">
        <f ca="1">VLOOKUP($W151,'Background education'!$A:$B,2,FALSE)</f>
        <v>Undergraduate degree</v>
      </c>
      <c r="Y151" s="7">
        <f ca="1" xml:space="preserve">
  IF(OR($AA151 = 5, $AA151 = 6, $AA151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1" s="7" t="str">
        <f ca="1">VLOOKUP($Y151,Departments!$A:$B,2,FALSE)</f>
        <v>Communication &amp; Marketing</v>
      </c>
      <c r="AA151" s="6">
        <f t="shared" ca="1" si="26"/>
        <v>9</v>
      </c>
      <c r="AB151" s="7" t="str">
        <f ca="1">VLOOKUP($AA151,Roles!$A:$B,2,FALSE)</f>
        <v>Intern</v>
      </c>
      <c r="AC151" s="6" t="str">
        <f t="shared" ca="1" si="27"/>
        <v/>
      </c>
      <c r="AD151" s="7" t="str">
        <f ca="1" xml:space="preserve">
IF($AC151 &lt;&gt; "",
    VLOOKUP($AC151,Levels!$A:$B,2,FALSE),
    ""
)</f>
        <v/>
      </c>
      <c r="AE151" s="8">
        <f t="shared" ca="1" si="28"/>
        <v>39020</v>
      </c>
      <c r="AF151" s="6">
        <f ca="1">RANDBETWEEN(5,COUNTA('Recruitment source'!$A:$A) + 1)</f>
        <v>5</v>
      </c>
      <c r="AG151" s="6" t="str">
        <f ca="1">VLOOKUP($AF151,'Recruitment source'!$A:$B,2,FALSE)</f>
        <v>Indeed</v>
      </c>
      <c r="AH151" s="8"/>
      <c r="AI151" s="1">
        <f t="shared" ca="1" si="20"/>
        <v>1285</v>
      </c>
      <c r="AJ151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147, 1, 'Júlia Tavares Greco', 'F', 5, '12/02/1982', 7, 11, 9, NULL, 1285);</v>
      </c>
    </row>
    <row r="152" spans="1:36" ht="14.25" customHeight="1" x14ac:dyDescent="0.2">
      <c r="A152" s="7" cm="1">
        <f t="array" aca="1" ref="A152" ca="1">INDEX(Companies!$A:$A,RANDBETWEEN(5,COUNTA(Companies!$A:$A) + 1),1)</f>
        <v>5</v>
      </c>
      <c r="B152" s="7" t="str">
        <f ca="1">VLOOKUP($A152,Companies!$A:$B,2,FALSE)</f>
        <v>ACME Corporation</v>
      </c>
      <c r="C152" s="5">
        <f t="shared" si="21"/>
        <v>148</v>
      </c>
      <c r="D152" s="5" t="str" cm="1">
        <f t="array" ref="D152">SHA1HASH($C152)</f>
        <v>536fb6934062440c464ca2eef82b0be8e6b36cc8</v>
      </c>
      <c r="E152" s="6">
        <v>1</v>
      </c>
      <c r="F152" s="7">
        <f ca="1">IF($C152 = 1 + N("Presidente"),
    127,
    IF($C152 = 2 + N("Vice-Presidente"),
        72,
        IF($C152 = 3 + N("Secretária bilíngue"),
            13,
            RANDBETWEEN(5,COUNT(Name!$A:$A) + 1)
        )
    )
)</f>
        <v>340</v>
      </c>
      <c r="G152" s="7" t="str">
        <f ca="1">VLOOKUP($F152,Name!$A:$B,2,FALSE)</f>
        <v>Stella</v>
      </c>
      <c r="H152" s="7">
        <f ca="1" xml:space="preserve">
IF($C152 = 1,
    0,
    RANDBETWEEN(5,COUNT('Last name'!$A:$A) + 1)
)</f>
        <v>19</v>
      </c>
      <c r="I152" s="7" t="str">
        <f ca="1" xml:space="preserve">
IF($C152 = 1 + N("Presidente"),
    "de Orléans e Bragança",
    VLOOKUP($H152,'Last name'!$A:$B,2,FALSE) &amp; " " &amp; VLOOKUP(RANDBETWEEN(5,COUNT('Last name'!$A:$A) + 1),'Last name'!$A:$B,2,FALSE)
)</f>
        <v>Anjos Ramos</v>
      </c>
      <c r="J152" s="7" t="str">
        <f t="shared" ca="1" si="22"/>
        <v>Stella Anjos Ramos</v>
      </c>
      <c r="K152" s="7" t="str" cm="1">
        <f t="array" aca="1" ref="K152" ca="1">SHA1HASH($J152)</f>
        <v>c02e842511cc48c43613a4e03043fa11e6a2113c</v>
      </c>
      <c r="L152" s="7" cm="1">
        <f t="array" aca="1" ref="L152" ca="1">INDEX(States!$A:$A,N152,1)</f>
        <v>5</v>
      </c>
      <c r="M152" s="7" t="str">
        <f ca="1">VLOOKUP($L152,Countries!$A:$B,2,FALSE)</f>
        <v>Portugal</v>
      </c>
      <c r="N152" s="7" cm="1">
        <f t="array" aca="1" ref="N152" ca="1">INDEX(States!$C:$C,RANDBETWEEN(5,COUNTA(States!$A:$A) + 1),1)</f>
        <v>19</v>
      </c>
      <c r="O152" s="7" t="str">
        <f ca="1">VLOOKUP($N152,States!$C:$D,2,FALSE)</f>
        <v>Beja</v>
      </c>
      <c r="P152" s="7" t="str">
        <f ca="1">VLOOKUP($F152,Name!$A:$C,3,FALSE)</f>
        <v>F</v>
      </c>
      <c r="Q152" s="7" t="str">
        <f ca="1">VLOOKUP($P152,Genders!$B:$C,2,FALSE)</f>
        <v>Female</v>
      </c>
      <c r="R152" s="7" cm="1">
        <f t="array" aca="1" ref="R152" ca="1">INDEX('Marital status'!$A:$A,RANDBETWEEN(5,COUNTA('Marital status'!$A:$A) + 1),1)</f>
        <v>9</v>
      </c>
      <c r="S152" s="7" t="str">
        <f ca="1">VLOOKUP($R152,'Marital status'!$A:$B,2,FALSE)</f>
        <v>DIVORCED</v>
      </c>
      <c r="T152" s="7">
        <f t="shared" ca="1" si="23"/>
        <v>8</v>
      </c>
      <c r="U152" s="7" t="str">
        <f ca="1">VLOOKUP($T152,Ethnicities!$A:$B,2,FALSE)</f>
        <v>ASIAN</v>
      </c>
      <c r="V152" s="8">
        <f t="shared" ca="1" si="24"/>
        <v>27558</v>
      </c>
      <c r="W152" s="6">
        <f t="shared" ca="1" si="25"/>
        <v>8</v>
      </c>
      <c r="X152" s="8" t="str">
        <f ca="1">VLOOKUP($W152,'Background education'!$A:$B,2,FALSE)</f>
        <v>Graduate school</v>
      </c>
      <c r="Y152" s="7">
        <f ca="1" xml:space="preserve">
  IF(OR($AA152 = 5, $AA152 = 6, $AA152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2" s="7" t="str">
        <f ca="1">VLOOKUP($Y152,Departments!$A:$B,2,FALSE)</f>
        <v xml:space="preserve"> Commercial</v>
      </c>
      <c r="AA152" s="6">
        <f t="shared" ca="1" si="26"/>
        <v>11</v>
      </c>
      <c r="AB152" s="7" t="str">
        <f ca="1">VLOOKUP($AA152,Roles!$A:$B,2,FALSE)</f>
        <v>Analyst</v>
      </c>
      <c r="AC152" s="6">
        <f t="shared" ca="1" si="27"/>
        <v>7</v>
      </c>
      <c r="AD152" s="7" t="str">
        <f ca="1" xml:space="preserve">
IF($AC152 &lt;&gt; "",
    VLOOKUP($AC152,Levels!$A:$B,2,FALSE),
    ""
)</f>
        <v>Senior</v>
      </c>
      <c r="AE152" s="8">
        <f t="shared" ca="1" si="28"/>
        <v>37222</v>
      </c>
      <c r="AF152" s="6">
        <f ca="1">RANDBETWEEN(5,COUNTA('Recruitment source'!$A:$A) + 1)</f>
        <v>14</v>
      </c>
      <c r="AG152" s="6" t="str">
        <f ca="1">VLOOKUP($AF152,'Recruitment source'!$A:$B,2,FALSE)</f>
        <v>LinkedIn</v>
      </c>
      <c r="AH152" s="8"/>
      <c r="AI152" s="1">
        <f t="shared" ca="1" si="20"/>
        <v>3080</v>
      </c>
      <c r="AJ152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148, 1, 'Stella Anjos Ramos', 'F', 8, '13/06/1975', 8, 9, 11, 7, 3080);</v>
      </c>
    </row>
    <row r="153" spans="1:36" ht="14.25" customHeight="1" x14ac:dyDescent="0.2">
      <c r="A153" s="7" cm="1">
        <f t="array" aca="1" ref="A153" ca="1">INDEX(Companies!$A:$A,RANDBETWEEN(5,COUNTA(Companies!$A:$A) + 1),1)</f>
        <v>5</v>
      </c>
      <c r="B153" s="7" t="str">
        <f ca="1">VLOOKUP($A153,Companies!$A:$B,2,FALSE)</f>
        <v>ACME Corporation</v>
      </c>
      <c r="C153" s="5">
        <f t="shared" si="21"/>
        <v>149</v>
      </c>
      <c r="D153" s="5" t="str" cm="1">
        <f t="array" ref="D153">SHA1HASH($C153)</f>
        <v>39dfc9ffd3253c48c9af5dd55c4b3e4b4b5e6229</v>
      </c>
      <c r="E153" s="6">
        <v>1</v>
      </c>
      <c r="F153" s="7">
        <f ca="1">IF($C153 = 1 + N("Presidente"),
    127,
    IF($C153 = 2 + N("Vice-Presidente"),
        72,
        IF($C153 = 3 + N("Secretária bilíngue"),
            13,
            RANDBETWEEN(5,COUNT(Name!$A:$A) + 1)
        )
    )
)</f>
        <v>14</v>
      </c>
      <c r="G153" s="7" t="str">
        <f ca="1">VLOOKUP($F153,Name!$A:$B,2,FALSE)</f>
        <v>Alexander</v>
      </c>
      <c r="H153" s="7">
        <f ca="1" xml:space="preserve">
IF($C153 = 1,
    0,
    RANDBETWEEN(5,COUNT('Last name'!$A:$A) + 1)
)</f>
        <v>90</v>
      </c>
      <c r="I153" s="7" t="str">
        <f ca="1" xml:space="preserve">
IF($C153 = 1 + N("Presidente"),
    "de Orléans e Bragança",
    VLOOKUP($H153,'Last name'!$A:$B,2,FALSE) &amp; " " &amp; VLOOKUP(RANDBETWEEN(5,COUNT('Last name'!$A:$A) + 1),'Last name'!$A:$B,2,FALSE)
)</f>
        <v>Fontana Caruso</v>
      </c>
      <c r="J153" s="7" t="str">
        <f t="shared" ca="1" si="22"/>
        <v>Alexander Fontana Caruso</v>
      </c>
      <c r="K153" s="7" t="str" cm="1">
        <f t="array" aca="1" ref="K153" ca="1">SHA1HASH($J153)</f>
        <v>af57f59cd213de3ffe715410cd66af6c42a60551</v>
      </c>
      <c r="L153" s="7" cm="1">
        <f t="array" aca="1" ref="L153" ca="1">INDEX(States!$A:$A,N153,1)</f>
        <v>5</v>
      </c>
      <c r="M153" s="7" t="str">
        <f ca="1">VLOOKUP($L153,Countries!$A:$B,2,FALSE)</f>
        <v>Portugal</v>
      </c>
      <c r="N153" s="7" cm="1">
        <f t="array" aca="1" ref="N153" ca="1">INDEX(States!$C:$C,RANDBETWEEN(5,COUNTA(States!$A:$A) + 1),1)</f>
        <v>6</v>
      </c>
      <c r="O153" s="7" t="str">
        <f ca="1">VLOOKUP($N153,States!$C:$D,2,FALSE)</f>
        <v>PORTO</v>
      </c>
      <c r="P153" s="7" t="str">
        <f ca="1">VLOOKUP($F153,Name!$A:$C,3,FALSE)</f>
        <v>M</v>
      </c>
      <c r="Q153" s="7" t="str">
        <f ca="1">VLOOKUP($P153,Genders!$B:$C,2,FALSE)</f>
        <v>Male</v>
      </c>
      <c r="R153" s="7" cm="1">
        <f t="array" aca="1" ref="R153" ca="1">INDEX('Marital status'!$A:$A,RANDBETWEEN(5,COUNTA('Marital status'!$A:$A) + 1),1)</f>
        <v>5</v>
      </c>
      <c r="S153" s="7" t="str">
        <f ca="1">VLOOKUP($R153,'Marital status'!$A:$B,2,FALSE)</f>
        <v>single</v>
      </c>
      <c r="T153" s="7">
        <f t="shared" ca="1" si="23"/>
        <v>5</v>
      </c>
      <c r="U153" s="7" t="str">
        <f ca="1">VLOOKUP($T153,Ethnicities!$A:$B,2,FALSE)</f>
        <v xml:space="preserve"> white</v>
      </c>
      <c r="V153" s="8">
        <f t="shared" ca="1" si="24"/>
        <v>32899</v>
      </c>
      <c r="W153" s="6">
        <f t="shared" ca="1" si="25"/>
        <v>7</v>
      </c>
      <c r="X153" s="8" t="str">
        <f ca="1">VLOOKUP($W153,'Background education'!$A:$B,2,FALSE)</f>
        <v>Undergraduate degree</v>
      </c>
      <c r="Y153" s="7">
        <f ca="1" xml:space="preserve">
  IF(OR($AA153 = 5, $AA153 = 6, $AA153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3" s="7" t="str">
        <f ca="1">VLOOKUP($Y153,Departments!$A:$B,2,FALSE)</f>
        <v>Communication &amp; Marketing</v>
      </c>
      <c r="AA153" s="6">
        <f t="shared" ca="1" si="26"/>
        <v>10</v>
      </c>
      <c r="AB153" s="7" t="str">
        <f ca="1">VLOOKUP($AA153,Roles!$A:$B,2,FALSE)</f>
        <v>Trainee</v>
      </c>
      <c r="AC153" s="6" t="str">
        <f t="shared" ca="1" si="27"/>
        <v/>
      </c>
      <c r="AD153" s="7" t="str">
        <f ca="1" xml:space="preserve">
IF($AC153 &lt;&gt; "",
    VLOOKUP($AC153,Levels!$A:$B,2,FALSE),
    ""
)</f>
        <v/>
      </c>
      <c r="AE153" s="8">
        <f t="shared" ca="1" si="28"/>
        <v>37342</v>
      </c>
      <c r="AF153" s="6">
        <f ca="1">RANDBETWEEN(5,COUNTA('Recruitment source'!$A:$A) + 1)</f>
        <v>5</v>
      </c>
      <c r="AG153" s="6" t="str">
        <f ca="1">VLOOKUP($AF153,'Recruitment source'!$A:$B,2,FALSE)</f>
        <v>Indeed</v>
      </c>
      <c r="AH153" s="8"/>
      <c r="AI153" s="1">
        <f t="shared" ca="1" si="20"/>
        <v>1385</v>
      </c>
      <c r="AJ153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149, 1, 'Alexander Fontana Caruso', 'M', 5, '26/01/1990', 7, 11, 10, NULL, 1385);</v>
      </c>
    </row>
    <row r="154" spans="1:36" ht="14.25" customHeight="1" x14ac:dyDescent="0.2">
      <c r="A154" s="7" cm="1">
        <f t="array" aca="1" ref="A154" ca="1">INDEX(Companies!$A:$A,RANDBETWEEN(5,COUNTA(Companies!$A:$A) + 1),1)</f>
        <v>5</v>
      </c>
      <c r="B154" s="7" t="str">
        <f ca="1">VLOOKUP($A154,Companies!$A:$B,2,FALSE)</f>
        <v>ACME Corporation</v>
      </c>
      <c r="C154" s="5">
        <f t="shared" si="21"/>
        <v>150</v>
      </c>
      <c r="D154" s="5" t="str" cm="1">
        <f t="array" ref="D154">SHA1HASH($C154)</f>
        <v>13682ac418603aa0966369d46bbf282f562acf47</v>
      </c>
      <c r="E154" s="6">
        <v>1</v>
      </c>
      <c r="F154" s="7">
        <f ca="1">IF($C154 = 1 + N("Presidente"),
    127,
    IF($C154 = 2 + N("Vice-Presidente"),
        72,
        IF($C154 = 3 + N("Secretária bilíngue"),
            13,
            RANDBETWEEN(5,COUNT(Name!$A:$A) + 1)
        )
    )
)</f>
        <v>36</v>
      </c>
      <c r="G154" s="7" t="str">
        <f ca="1">VLOOKUP($F154,Name!$A:$B,2,FALSE)</f>
        <v>Ana Sophia</v>
      </c>
      <c r="H154" s="7">
        <f ca="1" xml:space="preserve">
IF($C154 = 1,
    0,
    RANDBETWEEN(5,COUNT('Last name'!$A:$A) + 1)
)</f>
        <v>50</v>
      </c>
      <c r="I154" s="7" t="str">
        <f ca="1" xml:space="preserve">
IF($C154 = 1 + N("Presidente"),
    "de Orléans e Bragança",
    VLOOKUP($H154,'Last name'!$A:$B,2,FALSE) &amp; " " &amp; VLOOKUP(RANDBETWEEN(5,COUNT('Last name'!$A:$A) + 1),'Last name'!$A:$B,2,FALSE)
)</f>
        <v>Cabral Costatini</v>
      </c>
      <c r="J154" s="7" t="str">
        <f t="shared" ca="1" si="22"/>
        <v>Ana Sophia Cabral Costatini</v>
      </c>
      <c r="K154" s="7" t="str" cm="1">
        <f t="array" aca="1" ref="K154" ca="1">SHA1HASH($J154)</f>
        <v>6a98adeef162c6ec9c6a323a8bfcfbac955bb59e</v>
      </c>
      <c r="L154" s="7" cm="1">
        <f t="array" aca="1" ref="L154" ca="1">INDEX(States!$A:$A,N154,1)</f>
        <v>5</v>
      </c>
      <c r="M154" s="7" t="str">
        <f ca="1">VLOOKUP($L154,Countries!$A:$B,2,FALSE)</f>
        <v>Portugal</v>
      </c>
      <c r="N154" s="7" cm="1">
        <f t="array" aca="1" ref="N154" ca="1">INDEX(States!$C:$C,RANDBETWEEN(5,COUNTA(States!$A:$A) + 1),1)</f>
        <v>13</v>
      </c>
      <c r="O154" s="7" t="str">
        <f ca="1">VLOOKUP($N154,States!$C:$D,2,FALSE)</f>
        <v>Coimbra</v>
      </c>
      <c r="P154" s="7" t="str">
        <f ca="1">VLOOKUP($F154,Name!$A:$C,3,FALSE)</f>
        <v>F</v>
      </c>
      <c r="Q154" s="7" t="str">
        <f ca="1">VLOOKUP($P154,Genders!$B:$C,2,FALSE)</f>
        <v>Female</v>
      </c>
      <c r="R154" s="7" cm="1">
        <f t="array" aca="1" ref="R154" ca="1">INDEX('Marital status'!$A:$A,RANDBETWEEN(5,COUNTA('Marital status'!$A:$A) + 1),1)</f>
        <v>9</v>
      </c>
      <c r="S154" s="7" t="str">
        <f ca="1">VLOOKUP($R154,'Marital status'!$A:$B,2,FALSE)</f>
        <v>DIVORCED</v>
      </c>
      <c r="T154" s="7">
        <f t="shared" ca="1" si="23"/>
        <v>7</v>
      </c>
      <c r="U154" s="7" t="str">
        <f ca="1">VLOOKUP($T154,Ethnicities!$A:$B,2,FALSE)</f>
        <v xml:space="preserve">  Hispanic or LATINO</v>
      </c>
      <c r="V154" s="8">
        <f t="shared" ca="1" si="24"/>
        <v>29091</v>
      </c>
      <c r="W154" s="6">
        <f t="shared" ca="1" si="25"/>
        <v>7</v>
      </c>
      <c r="X154" s="8" t="str">
        <f ca="1">VLOOKUP($W154,'Background education'!$A:$B,2,FALSE)</f>
        <v>Undergraduate degree</v>
      </c>
      <c r="Y154" s="7">
        <f ca="1" xml:space="preserve">
  IF(OR($AA154 = 5, $AA154 = 6, $AA154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4" s="7" t="str">
        <f ca="1">VLOOKUP($Y154,Departments!$A:$B,2,FALSE)</f>
        <v>Audit</v>
      </c>
      <c r="AA154" s="6">
        <f t="shared" ca="1" si="26"/>
        <v>11</v>
      </c>
      <c r="AB154" s="7" t="str">
        <f ca="1">VLOOKUP($AA154,Roles!$A:$B,2,FALSE)</f>
        <v>Analyst</v>
      </c>
      <c r="AC154" s="6">
        <f t="shared" ca="1" si="27"/>
        <v>7</v>
      </c>
      <c r="AD154" s="7" t="str">
        <f ca="1" xml:space="preserve">
IF($AC154 &lt;&gt; "",
    VLOOKUP($AC154,Levels!$A:$B,2,FALSE),
    ""
)</f>
        <v>Senior</v>
      </c>
      <c r="AE154" s="8">
        <f t="shared" ca="1" si="28"/>
        <v>43689</v>
      </c>
      <c r="AF154" s="6">
        <f ca="1">RANDBETWEEN(5,COUNTA('Recruitment source'!$A:$A) + 1)</f>
        <v>8</v>
      </c>
      <c r="AG154" s="6" t="str">
        <f ca="1">VLOOKUP($AF154,'Recruitment source'!$A:$B,2,FALSE)</f>
        <v>Net Empregos</v>
      </c>
      <c r="AH154" s="8"/>
      <c r="AI154" s="1">
        <f t="shared" ca="1" si="20"/>
        <v>2500</v>
      </c>
      <c r="AJ154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150, 1, 'Ana Sophia Cabral Costatini', 'F', 7, '24/08/1979', 7, 13, 11, 7, 2500);</v>
      </c>
    </row>
    <row r="155" spans="1:36" ht="14.25" customHeight="1" x14ac:dyDescent="0.2">
      <c r="A155" s="7" cm="1">
        <f t="array" aca="1" ref="A155" ca="1">INDEX(Companies!$A:$A,RANDBETWEEN(5,COUNTA(Companies!$A:$A) + 1),1)</f>
        <v>5</v>
      </c>
      <c r="B155" s="7" t="str">
        <f ca="1">VLOOKUP($A155,Companies!$A:$B,2,FALSE)</f>
        <v>ACME Corporation</v>
      </c>
      <c r="C155" s="5">
        <f t="shared" si="21"/>
        <v>151</v>
      </c>
      <c r="D155" s="5" t="str" cm="1">
        <f t="array" ref="D155">SHA1HASH($C155)</f>
        <v>b16a457a3302d7c1f4563df2ffc96dccf3779af7</v>
      </c>
      <c r="E155" s="6">
        <v>1</v>
      </c>
      <c r="F155" s="7">
        <f ca="1">IF($C155 = 1 + N("Presidente"),
    127,
    IF($C155 = 2 + N("Vice-Presidente"),
        72,
        IF($C155 = 3 + N("Secretária bilíngue"),
            13,
            RANDBETWEEN(5,COUNT(Name!$A:$A) + 1)
        )
    )
)</f>
        <v>106</v>
      </c>
      <c r="G155" s="7" t="str">
        <f ca="1">VLOOKUP($F155,Name!$A:$B,2,FALSE)</f>
        <v>Davi Lucas</v>
      </c>
      <c r="H155" s="7">
        <f ca="1" xml:space="preserve">
IF($C155 = 1,
    0,
    RANDBETWEEN(5,COUNT('Last name'!$A:$A) + 1)
)</f>
        <v>169</v>
      </c>
      <c r="I155" s="7" t="str">
        <f ca="1" xml:space="preserve">
IF($C155 = 1 + N("Presidente"),
    "de Orléans e Bragança",
    VLOOKUP($H155,'Last name'!$A:$B,2,FALSE) &amp; " " &amp; VLOOKUP(RANDBETWEEN(5,COUNT('Last name'!$A:$A) + 1),'Last name'!$A:$B,2,FALSE)
)</f>
        <v>Russo Figo</v>
      </c>
      <c r="J155" s="7" t="str">
        <f t="shared" ca="1" si="22"/>
        <v>Davi Lucas Russo Figo</v>
      </c>
      <c r="K155" s="7" t="str" cm="1">
        <f t="array" aca="1" ref="K155" ca="1">SHA1HASH($J155)</f>
        <v>4f911b2a8c4903f05dc98c8d87d8044406481547</v>
      </c>
      <c r="L155" s="7" cm="1">
        <f t="array" aca="1" ref="L155" ca="1">INDEX(States!$A:$A,N155,1)</f>
        <v>5</v>
      </c>
      <c r="M155" s="7" t="str">
        <f ca="1">VLOOKUP($L155,Countries!$A:$B,2,FALSE)</f>
        <v>Portugal</v>
      </c>
      <c r="N155" s="7" cm="1">
        <f t="array" aca="1" ref="N155" ca="1">INDEX(States!$C:$C,RANDBETWEEN(5,COUNTA(States!$A:$A) + 1),1)</f>
        <v>8</v>
      </c>
      <c r="O155" s="7" t="str">
        <f ca="1">VLOOKUP($N155,States!$C:$D,2,FALSE)</f>
        <v>AveirO</v>
      </c>
      <c r="P155" s="7" t="str">
        <f ca="1">VLOOKUP($F155,Name!$A:$C,3,FALSE)</f>
        <v>M</v>
      </c>
      <c r="Q155" s="7" t="str">
        <f ca="1">VLOOKUP($P155,Genders!$B:$C,2,FALSE)</f>
        <v>Male</v>
      </c>
      <c r="R155" s="7" cm="1">
        <f t="array" aca="1" ref="R155" ca="1">INDEX('Marital status'!$A:$A,RANDBETWEEN(5,COUNTA('Marital status'!$A:$A) + 1),1)</f>
        <v>8</v>
      </c>
      <c r="S155" s="7" t="str">
        <f ca="1">VLOOKUP($R155,'Marital status'!$A:$B,2,FALSE)</f>
        <v xml:space="preserve"> Separated </v>
      </c>
      <c r="T155" s="7">
        <f t="shared" ca="1" si="23"/>
        <v>5</v>
      </c>
      <c r="U155" s="7" t="str">
        <f ca="1">VLOOKUP($T155,Ethnicities!$A:$B,2,FALSE)</f>
        <v xml:space="preserve"> white</v>
      </c>
      <c r="V155" s="8">
        <f t="shared" ca="1" si="24"/>
        <v>27581</v>
      </c>
      <c r="W155" s="6">
        <f t="shared" ca="1" si="25"/>
        <v>7</v>
      </c>
      <c r="X155" s="8" t="str">
        <f ca="1">VLOOKUP($W155,'Background education'!$A:$B,2,FALSE)</f>
        <v>Undergraduate degree</v>
      </c>
      <c r="Y155" s="7">
        <f ca="1" xml:space="preserve">
  IF(OR($AA155 = 5, $AA155 = 6, $AA155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5" s="7" t="str">
        <f ca="1">VLOOKUP($Y155,Departments!$A:$B,2,FALSE)</f>
        <v>Controlling</v>
      </c>
      <c r="AA155" s="6">
        <f t="shared" ca="1" si="26"/>
        <v>9</v>
      </c>
      <c r="AB155" s="7" t="str">
        <f ca="1">VLOOKUP($AA155,Roles!$A:$B,2,FALSE)</f>
        <v>Intern</v>
      </c>
      <c r="AC155" s="6" t="str">
        <f t="shared" ca="1" si="27"/>
        <v/>
      </c>
      <c r="AD155" s="7" t="str">
        <f ca="1" xml:space="preserve">
IF($AC155 &lt;&gt; "",
    VLOOKUP($AC155,Levels!$A:$B,2,FALSE),
    ""
)</f>
        <v/>
      </c>
      <c r="AE155" s="8">
        <f t="shared" ca="1" si="28"/>
        <v>37668</v>
      </c>
      <c r="AF155" s="6">
        <f ca="1">RANDBETWEEN(5,COUNTA('Recruitment source'!$A:$A) + 1)</f>
        <v>11</v>
      </c>
      <c r="AG155" s="6" t="str">
        <f ca="1">VLOOKUP($AF155,'Recruitment source'!$A:$B,2,FALSE)</f>
        <v>Next Station</v>
      </c>
      <c r="AH155" s="8"/>
      <c r="AI155" s="1">
        <f t="shared" ca="1" si="20"/>
        <v>1205</v>
      </c>
      <c r="AJ15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151, 1, 'Davi Lucas Russo Figo', 'M', 5, '06/07/1975', 7, 12, 9, NULL, 1205);</v>
      </c>
    </row>
    <row r="156" spans="1:36" ht="14.25" customHeight="1" x14ac:dyDescent="0.2">
      <c r="A156" s="7" cm="1">
        <f t="array" aca="1" ref="A156" ca="1">INDEX(Companies!$A:$A,RANDBETWEEN(5,COUNTA(Companies!$A:$A) + 1),1)</f>
        <v>5</v>
      </c>
      <c r="B156" s="7" t="str">
        <f ca="1">VLOOKUP($A156,Companies!$A:$B,2,FALSE)</f>
        <v>ACME Corporation</v>
      </c>
      <c r="C156" s="5">
        <f t="shared" si="21"/>
        <v>152</v>
      </c>
      <c r="D156" s="5" t="str" cm="1">
        <f t="array" ref="D156">SHA1HASH($C156)</f>
        <v>ac2646028f5b8b9bbf7a967f4ac71b8866135211</v>
      </c>
      <c r="E156" s="6">
        <v>1</v>
      </c>
      <c r="F156" s="7">
        <f ca="1">IF($C156 = 1 + N("Presidente"),
    127,
    IF($C156 = 2 + N("Vice-Presidente"),
        72,
        IF($C156 = 3 + N("Secretária bilíngue"),
            13,
            RANDBETWEEN(5,COUNT(Name!$A:$A) + 1)
        )
    )
)</f>
        <v>60</v>
      </c>
      <c r="G156" s="7" t="str">
        <f ca="1">VLOOKUP($F156,Name!$A:$B,2,FALSE)</f>
        <v>Augusta</v>
      </c>
      <c r="H156" s="7">
        <f ca="1" xml:space="preserve">
IF($C156 = 1,
    0,
    RANDBETWEEN(5,COUNT('Last name'!$A:$A) + 1)
)</f>
        <v>80</v>
      </c>
      <c r="I156" s="7" t="str">
        <f ca="1" xml:space="preserve">
IF($C156 = 1 + N("Presidente"),
    "de Orléans e Bragança",
    VLOOKUP($H156,'Last name'!$A:$B,2,FALSE) &amp; " " &amp; VLOOKUP(RANDBETWEEN(5,COUNT('Last name'!$A:$A) + 1),'Last name'!$A:$B,2,FALSE)
)</f>
        <v>Faria Café</v>
      </c>
      <c r="J156" s="7" t="str">
        <f t="shared" ca="1" si="22"/>
        <v>Augusta Faria Café</v>
      </c>
      <c r="K156" s="7" t="str" cm="1">
        <f t="array" aca="1" ref="K156" ca="1">SHA1HASH($J156)</f>
        <v>1b24eea74e13d11047449d82732540d0ca17b907</v>
      </c>
      <c r="L156" s="7" cm="1">
        <f t="array" aca="1" ref="L156" ca="1">INDEX(States!$A:$A,N156,1)</f>
        <v>5</v>
      </c>
      <c r="M156" s="7" t="str">
        <f ca="1">VLOOKUP($L156,Countries!$A:$B,2,FALSE)</f>
        <v>Portugal</v>
      </c>
      <c r="N156" s="7" cm="1">
        <f t="array" aca="1" ref="N156" ca="1">INDEX(States!$C:$C,RANDBETWEEN(5,COUNTA(States!$A:$A) + 1),1)</f>
        <v>16</v>
      </c>
      <c r="O156" s="7" t="str">
        <f ca="1">VLOOKUP($N156,States!$C:$D,2,FALSE)</f>
        <v>Azores</v>
      </c>
      <c r="P156" s="7" t="str">
        <f ca="1">VLOOKUP($F156,Name!$A:$C,3,FALSE)</f>
        <v>F</v>
      </c>
      <c r="Q156" s="7" t="str">
        <f ca="1">VLOOKUP($P156,Genders!$B:$C,2,FALSE)</f>
        <v>Female</v>
      </c>
      <c r="R156" s="7" cm="1">
        <f t="array" aca="1" ref="R156" ca="1">INDEX('Marital status'!$A:$A,RANDBETWEEN(5,COUNTA('Marital status'!$A:$A) + 1),1)</f>
        <v>6</v>
      </c>
      <c r="S156" s="7" t="str">
        <f ca="1">VLOOKUP($R156,'Marital status'!$A:$B,2,FALSE)</f>
        <v>MarrieD</v>
      </c>
      <c r="T156" s="7">
        <f t="shared" ca="1" si="23"/>
        <v>5</v>
      </c>
      <c r="U156" s="7" t="str">
        <f ca="1">VLOOKUP($T156,Ethnicities!$A:$B,2,FALSE)</f>
        <v xml:space="preserve"> white</v>
      </c>
      <c r="V156" s="8">
        <f t="shared" ca="1" si="24"/>
        <v>21645</v>
      </c>
      <c r="W156" s="6">
        <f t="shared" ca="1" si="25"/>
        <v>7</v>
      </c>
      <c r="X156" s="8" t="str">
        <f ca="1">VLOOKUP($W156,'Background education'!$A:$B,2,FALSE)</f>
        <v>Undergraduate degree</v>
      </c>
      <c r="Y156" s="7">
        <f ca="1" xml:space="preserve">
  IF(OR($AA156 = 5, $AA156 = 6, $AA156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6" s="7" t="str">
        <f ca="1">VLOOKUP($Y156,Departments!$A:$B,2,FALSE)</f>
        <v xml:space="preserve"> Presidency</v>
      </c>
      <c r="AA156" s="6">
        <f t="shared" ca="1" si="26"/>
        <v>11</v>
      </c>
      <c r="AB156" s="7" t="str">
        <f ca="1">VLOOKUP($AA156,Roles!$A:$B,2,FALSE)</f>
        <v>Analyst</v>
      </c>
      <c r="AC156" s="6">
        <f t="shared" ca="1" si="27"/>
        <v>6</v>
      </c>
      <c r="AD156" s="7" t="str">
        <f ca="1" xml:space="preserve">
IF($AC156 &lt;&gt; "",
    VLOOKUP($AC156,Levels!$A:$B,2,FALSE),
    ""
)</f>
        <v>Pleno</v>
      </c>
      <c r="AE156" s="8">
        <f t="shared" ca="1" si="28"/>
        <v>43021</v>
      </c>
      <c r="AF156" s="6">
        <f ca="1">RANDBETWEEN(5,COUNTA('Recruitment source'!$A:$A) + 1)</f>
        <v>13</v>
      </c>
      <c r="AG156" s="6" t="str">
        <f ca="1">VLOOKUP($AF156,'Recruitment source'!$A:$B,2,FALSE)</f>
        <v>Google</v>
      </c>
      <c r="AH156" s="8"/>
      <c r="AI156" s="1">
        <f t="shared" ca="1" si="20"/>
        <v>2500</v>
      </c>
      <c r="AJ15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152, 1, 'Augusta Faria Café', 'F', 5, '05/04/1959', 7, 5, 11, 6, 2500);</v>
      </c>
    </row>
    <row r="157" spans="1:36" ht="14.25" customHeight="1" x14ac:dyDescent="0.2">
      <c r="A157" s="7" cm="1">
        <f t="array" aca="1" ref="A157" ca="1">INDEX(Companies!$A:$A,RANDBETWEEN(5,COUNTA(Companies!$A:$A) + 1),1)</f>
        <v>5</v>
      </c>
      <c r="B157" s="7" t="str">
        <f ca="1">VLOOKUP($A157,Companies!$A:$B,2,FALSE)</f>
        <v>ACME Corporation</v>
      </c>
      <c r="C157" s="5">
        <f t="shared" si="21"/>
        <v>153</v>
      </c>
      <c r="D157" s="5" t="str" cm="1">
        <f t="array" ref="D157">SHA1HASH($C157)</f>
        <v>a6f16ab483da9847d431a822e6c85e144dc54f30</v>
      </c>
      <c r="E157" s="6">
        <v>1</v>
      </c>
      <c r="F157" s="7">
        <f ca="1">IF($C157 = 1 + N("Presidente"),
    127,
    IF($C157 = 2 + N("Vice-Presidente"),
        72,
        IF($C157 = 3 + N("Secretária bilíngue"),
            13,
            RANDBETWEEN(5,COUNT(Name!$A:$A) + 1)
        )
    )
)</f>
        <v>86</v>
      </c>
      <c r="G157" s="7" t="str">
        <f ca="1">VLOOKUP($F157,Name!$A:$B,2,FALSE)</f>
        <v>Carolina</v>
      </c>
      <c r="H157" s="7">
        <f ca="1" xml:space="preserve">
IF($C157 = 1,
    0,
    RANDBETWEEN(5,COUNT('Last name'!$A:$A) + 1)
)</f>
        <v>88</v>
      </c>
      <c r="I157" s="7" t="str">
        <f ca="1" xml:space="preserve">
IF($C157 = 1 + N("Presidente"),
    "de Orléans e Bragança",
    VLOOKUP($H157,'Last name'!$A:$B,2,FALSE) &amp; " " &amp; VLOOKUP(RANDBETWEEN(5,COUNT('Last name'!$A:$A) + 1),'Last name'!$A:$B,2,FALSE)
)</f>
        <v>Ferreira Pinto</v>
      </c>
      <c r="J157" s="7" t="str">
        <f t="shared" ca="1" si="22"/>
        <v>Carolina Ferreira Pinto</v>
      </c>
      <c r="K157" s="7" t="str" cm="1">
        <f t="array" aca="1" ref="K157" ca="1">SHA1HASH($J157)</f>
        <v>c0f737055f0583d2db0f9062281f435a7ebb798a</v>
      </c>
      <c r="L157" s="7" cm="1">
        <f t="array" aca="1" ref="L157" ca="1">INDEX(States!$A:$A,N157,1)</f>
        <v>5</v>
      </c>
      <c r="M157" s="7" t="str">
        <f ca="1">VLOOKUP($L157,Countries!$A:$B,2,FALSE)</f>
        <v>Portugal</v>
      </c>
      <c r="N157" s="7" cm="1">
        <f t="array" aca="1" ref="N157" ca="1">INDEX(States!$C:$C,RANDBETWEEN(5,COUNTA(States!$A:$A) + 1),1)</f>
        <v>20</v>
      </c>
      <c r="O157" s="7" t="str">
        <f ca="1">VLOOKUP($N157,States!$C:$D,2,FALSE)</f>
        <v>Portalegre</v>
      </c>
      <c r="P157" s="7" t="str">
        <f ca="1">VLOOKUP($F157,Name!$A:$C,3,FALSE)</f>
        <v>F</v>
      </c>
      <c r="Q157" s="7" t="str">
        <f ca="1">VLOOKUP($P157,Genders!$B:$C,2,FALSE)</f>
        <v>Female</v>
      </c>
      <c r="R157" s="7" cm="1">
        <f t="array" aca="1" ref="R157" ca="1">INDEX('Marital status'!$A:$A,RANDBETWEEN(5,COUNTA('Marital status'!$A:$A) + 1),1)</f>
        <v>8</v>
      </c>
      <c r="S157" s="7" t="str">
        <f ca="1">VLOOKUP($R157,'Marital status'!$A:$B,2,FALSE)</f>
        <v xml:space="preserve"> Separated </v>
      </c>
      <c r="T157" s="7">
        <f t="shared" ca="1" si="23"/>
        <v>5</v>
      </c>
      <c r="U157" s="7" t="str">
        <f ca="1">VLOOKUP($T157,Ethnicities!$A:$B,2,FALSE)</f>
        <v xml:space="preserve"> white</v>
      </c>
      <c r="V157" s="8">
        <f t="shared" ca="1" si="24"/>
        <v>27575</v>
      </c>
      <c r="W157" s="6">
        <f t="shared" ca="1" si="25"/>
        <v>7</v>
      </c>
      <c r="X157" s="8" t="str">
        <f ca="1">VLOOKUP($W157,'Background education'!$A:$B,2,FALSE)</f>
        <v>Undergraduate degree</v>
      </c>
      <c r="Y157" s="7">
        <f ca="1" xml:space="preserve">
  IF(OR($AA157 = 5, $AA157 = 6, $AA157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7" s="7" t="str">
        <f ca="1">VLOOKUP($Y157,Departments!$A:$B,2,FALSE)</f>
        <v>Operations</v>
      </c>
      <c r="AA157" s="6">
        <f t="shared" ca="1" si="26"/>
        <v>10</v>
      </c>
      <c r="AB157" s="7" t="str">
        <f ca="1">VLOOKUP($AA157,Roles!$A:$B,2,FALSE)</f>
        <v>Trainee</v>
      </c>
      <c r="AC157" s="6" t="str">
        <f t="shared" ca="1" si="27"/>
        <v/>
      </c>
      <c r="AD157" s="7" t="str">
        <f ca="1" xml:space="preserve">
IF($AC157 &lt;&gt; "",
    VLOOKUP($AC157,Levels!$A:$B,2,FALSE),
    ""
)</f>
        <v/>
      </c>
      <c r="AE157" s="8">
        <f t="shared" ca="1" si="28"/>
        <v>44208</v>
      </c>
      <c r="AF157" s="6">
        <f ca="1">RANDBETWEEN(5,COUNTA('Recruitment source'!$A:$A) + 1)</f>
        <v>10</v>
      </c>
      <c r="AG157" s="6" t="str">
        <f ca="1">VLOOKUP($AF157,'Recruitment source'!$A:$B,2,FALSE)</f>
        <v>Jobs in Lisbon</v>
      </c>
      <c r="AH157" s="8"/>
      <c r="AI157" s="1">
        <f t="shared" ca="1" si="20"/>
        <v>1305</v>
      </c>
      <c r="AJ15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153, 1, 'Carolina Ferreira Pinto', 'F', 5, '30/06/1975', 7, 10, 10, NULL, 1305);</v>
      </c>
    </row>
    <row r="158" spans="1:36" ht="14.25" customHeight="1" x14ac:dyDescent="0.2">
      <c r="A158" s="7" cm="1">
        <f t="array" aca="1" ref="A158" ca="1">INDEX(Companies!$A:$A,RANDBETWEEN(5,COUNTA(Companies!$A:$A) + 1),1)</f>
        <v>5</v>
      </c>
      <c r="B158" s="7" t="str">
        <f ca="1">VLOOKUP($A158,Companies!$A:$B,2,FALSE)</f>
        <v>ACME Corporation</v>
      </c>
      <c r="C158" s="5">
        <f t="shared" si="21"/>
        <v>154</v>
      </c>
      <c r="D158" s="5" t="str" cm="1">
        <f t="array" ref="D158">SHA1HASH($C158)</f>
        <v>06349be70bd2d5dd98d36b9b8dba0a057500fdac</v>
      </c>
      <c r="E158" s="6">
        <v>1</v>
      </c>
      <c r="F158" s="7">
        <f ca="1">IF($C158 = 1 + N("Presidente"),
    127,
    IF($C158 = 2 + N("Vice-Presidente"),
        72,
        IF($C158 = 3 + N("Secretária bilíngue"),
            13,
            RANDBETWEEN(5,COUNT(Name!$A:$A) + 1)
        )
    )
)</f>
        <v>16</v>
      </c>
      <c r="G158" s="7" t="str">
        <f ca="1">VLOOKUP($F158,Name!$A:$B,2,FALSE)</f>
        <v>Alice</v>
      </c>
      <c r="H158" s="7">
        <f ca="1" xml:space="preserve">
IF($C158 = 1,
    0,
    RANDBETWEEN(5,COUNT('Last name'!$A:$A) + 1)
)</f>
        <v>113</v>
      </c>
      <c r="I158" s="7" t="str">
        <f ca="1" xml:space="preserve">
IF($C158 = 1 + N("Presidente"),
    "de Orléans e Bragança",
    VLOOKUP($H158,'Last name'!$A:$B,2,FALSE) &amp; " " &amp; VLOOKUP(RANDBETWEEN(5,COUNT('Last name'!$A:$A) + 1),'Last name'!$A:$B,2,FALSE)
)</f>
        <v>Luz Camões</v>
      </c>
      <c r="J158" s="7" t="str">
        <f t="shared" ca="1" si="22"/>
        <v>Alice Luz Camões</v>
      </c>
      <c r="K158" s="7" t="str" cm="1">
        <f t="array" aca="1" ref="K158" ca="1">SHA1HASH($J158)</f>
        <v>d0e5394f9bd8b6a3b36b61ce3a1326db101e9fdc</v>
      </c>
      <c r="L158" s="7" cm="1">
        <f t="array" aca="1" ref="L158" ca="1">INDEX(States!$A:$A,N158,1)</f>
        <v>5</v>
      </c>
      <c r="M158" s="7" t="str">
        <f ca="1">VLOOKUP($L158,Countries!$A:$B,2,FALSE)</f>
        <v>Portugal</v>
      </c>
      <c r="N158" s="7" cm="1">
        <f t="array" aca="1" ref="N158" ca="1">INDEX(States!$C:$C,RANDBETWEEN(5,COUNTA(States!$A:$A) + 1),1)</f>
        <v>17</v>
      </c>
      <c r="O158" s="7" t="str">
        <f ca="1">VLOOKUP($N158,States!$C:$D,2,FALSE)</f>
        <v>Viseu</v>
      </c>
      <c r="P158" s="7" t="str">
        <f ca="1">VLOOKUP($F158,Name!$A:$C,3,FALSE)</f>
        <v>F</v>
      </c>
      <c r="Q158" s="7" t="str">
        <f ca="1">VLOOKUP($P158,Genders!$B:$C,2,FALSE)</f>
        <v>Female</v>
      </c>
      <c r="R158" s="7" cm="1">
        <f t="array" aca="1" ref="R158" ca="1">INDEX('Marital status'!$A:$A,RANDBETWEEN(5,COUNTA('Marital status'!$A:$A) + 1),1)</f>
        <v>9</v>
      </c>
      <c r="S158" s="7" t="str">
        <f ca="1">VLOOKUP($R158,'Marital status'!$A:$B,2,FALSE)</f>
        <v>DIVORCED</v>
      </c>
      <c r="T158" s="7">
        <f t="shared" ca="1" si="23"/>
        <v>5</v>
      </c>
      <c r="U158" s="7" t="str">
        <f ca="1">VLOOKUP($T158,Ethnicities!$A:$B,2,FALSE)</f>
        <v xml:space="preserve"> white</v>
      </c>
      <c r="V158" s="8">
        <f t="shared" ca="1" si="24"/>
        <v>31230</v>
      </c>
      <c r="W158" s="6">
        <f t="shared" ca="1" si="25"/>
        <v>7</v>
      </c>
      <c r="X158" s="8" t="str">
        <f ca="1">VLOOKUP($W158,'Background education'!$A:$B,2,FALSE)</f>
        <v>Undergraduate degree</v>
      </c>
      <c r="Y158" s="7">
        <f ca="1" xml:space="preserve">
  IF(OR($AA158 = 5, $AA158 = 6, $AA158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8" s="7" t="str">
        <f ca="1">VLOOKUP($Y158,Departments!$A:$B,2,FALSE)</f>
        <v>Finance</v>
      </c>
      <c r="AA158" s="6">
        <f t="shared" ca="1" si="26"/>
        <v>11</v>
      </c>
      <c r="AB158" s="7" t="str">
        <f ca="1">VLOOKUP($AA158,Roles!$A:$B,2,FALSE)</f>
        <v>Analyst</v>
      </c>
      <c r="AC158" s="6">
        <f t="shared" ca="1" si="27"/>
        <v>6</v>
      </c>
      <c r="AD158" s="7" t="str">
        <f ca="1" xml:space="preserve">
IF($AC158 &lt;&gt; "",
    VLOOKUP($AC158,Levels!$A:$B,2,FALSE),
    ""
)</f>
        <v>Pleno</v>
      </c>
      <c r="AE158" s="8">
        <f t="shared" ca="1" si="28"/>
        <v>37769</v>
      </c>
      <c r="AF158" s="6">
        <f ca="1">RANDBETWEEN(5,COUNTA('Recruitment source'!$A:$A) + 1)</f>
        <v>6</v>
      </c>
      <c r="AG158" s="6" t="str">
        <f ca="1">VLOOKUP($AF158,'Recruitment source'!$A:$B,2,FALSE)</f>
        <v>Learn4Good</v>
      </c>
      <c r="AH158" s="8"/>
      <c r="AI158" s="1">
        <f t="shared" ca="1" si="20"/>
        <v>2500</v>
      </c>
      <c r="AJ158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154, 1, 'Alice Luz Camões', 'F', 5, '02/07/1985', 7, 7, 11, 6, 2500);</v>
      </c>
    </row>
    <row r="159" spans="1:36" ht="14.25" customHeight="1" x14ac:dyDescent="0.2">
      <c r="A159" s="7" cm="1">
        <f t="array" aca="1" ref="A159" ca="1">INDEX(Companies!$A:$A,RANDBETWEEN(5,COUNTA(Companies!$A:$A) + 1),1)</f>
        <v>5</v>
      </c>
      <c r="B159" s="7" t="str">
        <f ca="1">VLOOKUP($A159,Companies!$A:$B,2,FALSE)</f>
        <v>ACME Corporation</v>
      </c>
      <c r="C159" s="5">
        <f t="shared" si="21"/>
        <v>155</v>
      </c>
      <c r="D159" s="5" t="str" cm="1">
        <f t="array" ref="D159">SHA1HASH($C159)</f>
        <v>9d8974baddfc0e53300829f37e5fc88b0f5ce61b</v>
      </c>
      <c r="E159" s="6">
        <v>1</v>
      </c>
      <c r="F159" s="7">
        <f ca="1">IF($C159 = 1 + N("Presidente"),
    127,
    IF($C159 = 2 + N("Vice-Presidente"),
        72,
        IF($C159 = 3 + N("Secretária bilíngue"),
            13,
            RANDBETWEEN(5,COUNT(Name!$A:$A) + 1)
        )
    )
)</f>
        <v>333</v>
      </c>
      <c r="G159" s="7" t="str">
        <f ca="1">VLOOKUP($F159,Name!$A:$B,2,FALSE)</f>
        <v>Ruan</v>
      </c>
      <c r="H159" s="7">
        <f ca="1" xml:space="preserve">
IF($C159 = 1,
    0,
    RANDBETWEEN(5,COUNT('Last name'!$A:$A) + 1)
)</f>
        <v>154</v>
      </c>
      <c r="I159" s="7" t="str">
        <f ca="1" xml:space="preserve">
IF($C159 = 1 + N("Presidente"),
    "de Orléans e Bragança",
    VLOOKUP($H159,'Last name'!$A:$B,2,FALSE) &amp; " " &amp; VLOOKUP(RANDBETWEEN(5,COUNT('Last name'!$A:$A) + 1),'Last name'!$A:$B,2,FALSE)
)</f>
        <v>Pinheiro Resende</v>
      </c>
      <c r="J159" s="7" t="str">
        <f t="shared" ca="1" si="22"/>
        <v>Ruan Pinheiro Resende</v>
      </c>
      <c r="K159" s="7" t="str" cm="1">
        <f t="array" aca="1" ref="K159" ca="1">SHA1HASH($J159)</f>
        <v>56834943d16b16fc4c02096b8ca910db6040f344</v>
      </c>
      <c r="L159" s="7" cm="1">
        <f t="array" aca="1" ref="L159" ca="1">INDEX(States!$A:$A,N159,1)</f>
        <v>5</v>
      </c>
      <c r="M159" s="7" t="str">
        <f ca="1">VLOOKUP($L159,Countries!$A:$B,2,FALSE)</f>
        <v>Portugal</v>
      </c>
      <c r="N159" s="7" cm="1">
        <f t="array" aca="1" ref="N159" ca="1">INDEX(States!$C:$C,RANDBETWEEN(5,COUNTA(States!$A:$A) + 1),1)</f>
        <v>23</v>
      </c>
      <c r="O159" s="7" t="str">
        <f ca="1">VLOOKUP($N159,States!$C:$D,2,FALSE)</f>
        <v>Viana do Castelo</v>
      </c>
      <c r="P159" s="7" t="str">
        <f ca="1">VLOOKUP($F159,Name!$A:$C,3,FALSE)</f>
        <v>M</v>
      </c>
      <c r="Q159" s="7" t="str">
        <f ca="1">VLOOKUP($P159,Genders!$B:$C,2,FALSE)</f>
        <v>Male</v>
      </c>
      <c r="R159" s="7" cm="1">
        <f t="array" aca="1" ref="R159" ca="1">INDEX('Marital status'!$A:$A,RANDBETWEEN(5,COUNTA('Marital status'!$A:$A) + 1),1)</f>
        <v>6</v>
      </c>
      <c r="S159" s="7" t="str">
        <f ca="1">VLOOKUP($R159,'Marital status'!$A:$B,2,FALSE)</f>
        <v>MarrieD</v>
      </c>
      <c r="T159" s="7">
        <f t="shared" ca="1" si="23"/>
        <v>5</v>
      </c>
      <c r="U159" s="7" t="str">
        <f ca="1">VLOOKUP($T159,Ethnicities!$A:$B,2,FALSE)</f>
        <v xml:space="preserve"> white</v>
      </c>
      <c r="V159" s="8">
        <f t="shared" ca="1" si="24"/>
        <v>32270</v>
      </c>
      <c r="W159" s="6">
        <f t="shared" ca="1" si="25"/>
        <v>7</v>
      </c>
      <c r="X159" s="8" t="str">
        <f ca="1">VLOOKUP($W159,'Background education'!$A:$B,2,FALSE)</f>
        <v>Undergraduate degree</v>
      </c>
      <c r="Y159" s="7">
        <f ca="1" xml:space="preserve">
  IF(OR($AA159 = 5, $AA159 = 6, $AA159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9" s="7" t="str">
        <f ca="1">VLOOKUP($Y159,Departments!$A:$B,2,FALSE)</f>
        <v>Operations</v>
      </c>
      <c r="AA159" s="6">
        <f t="shared" ca="1" si="26"/>
        <v>9</v>
      </c>
      <c r="AB159" s="7" t="str">
        <f ca="1">VLOOKUP($AA159,Roles!$A:$B,2,FALSE)</f>
        <v>Intern</v>
      </c>
      <c r="AC159" s="6" t="str">
        <f t="shared" ca="1" si="27"/>
        <v/>
      </c>
      <c r="AD159" s="7" t="str">
        <f ca="1" xml:space="preserve">
IF($AC159 &lt;&gt; "",
    VLOOKUP($AC159,Levels!$A:$B,2,FALSE),
    ""
)</f>
        <v/>
      </c>
      <c r="AE159" s="8">
        <f t="shared" ca="1" si="28"/>
        <v>42060</v>
      </c>
      <c r="AF159" s="6">
        <f ca="1">RANDBETWEEN(5,COUNTA('Recruitment source'!$A:$A) + 1)</f>
        <v>10</v>
      </c>
      <c r="AG159" s="6" t="str">
        <f ca="1">VLOOKUP($AF159,'Recruitment source'!$A:$B,2,FALSE)</f>
        <v>Jobs in Lisbon</v>
      </c>
      <c r="AH159" s="8"/>
      <c r="AI159" s="1">
        <f t="shared" ca="1" si="20"/>
        <v>1205</v>
      </c>
      <c r="AJ159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155, 1, 'Ruan Pinheiro Resende', 'M', 5, '07/05/1988', 7, 10, 9, NULL, 1205);</v>
      </c>
    </row>
    <row r="160" spans="1:36" ht="14.25" customHeight="1" x14ac:dyDescent="0.2">
      <c r="A160" s="7" cm="1">
        <f t="array" aca="1" ref="A160" ca="1">INDEX(Companies!$A:$A,RANDBETWEEN(5,COUNTA(Companies!$A:$A) + 1),1)</f>
        <v>5</v>
      </c>
      <c r="B160" s="7" t="str">
        <f ca="1">VLOOKUP($A160,Companies!$A:$B,2,FALSE)</f>
        <v>ACME Corporation</v>
      </c>
      <c r="C160" s="5">
        <f t="shared" si="21"/>
        <v>156</v>
      </c>
      <c r="D160" s="5" t="str" cm="1">
        <f t="array" ref="D160">SHA1HASH($C160)</f>
        <v>6052521b7625e31d4ee9cc706732484fcf850877</v>
      </c>
      <c r="E160" s="6">
        <v>1</v>
      </c>
      <c r="F160" s="7">
        <f ca="1">IF($C160 = 1 + N("Presidente"),
    127,
    IF($C160 = 2 + N("Vice-Presidente"),
        72,
        IF($C160 = 3 + N("Secretária bilíngue"),
            13,
            RANDBETWEEN(5,COUNT(Name!$A:$A) + 1)
        )
    )
)</f>
        <v>265</v>
      </c>
      <c r="G160" s="7" t="str">
        <f ca="1">VLOOKUP($F160,Name!$A:$B,2,FALSE)</f>
        <v>Maria Glória</v>
      </c>
      <c r="H160" s="7">
        <f ca="1" xml:space="preserve">
IF($C160 = 1,
    0,
    RANDBETWEEN(5,COUNT('Last name'!$A:$A) + 1)
)</f>
        <v>81</v>
      </c>
      <c r="I160" s="7" t="str">
        <f ca="1" xml:space="preserve">
IF($C160 = 1 + N("Presidente"),
    "de Orléans e Bragança",
    VLOOKUP($H160,'Last name'!$A:$B,2,FALSE) &amp; " " &amp; VLOOKUP(RANDBETWEEN(5,COUNT('Last name'!$A:$A) + 1),'Last name'!$A:$B,2,FALSE)
)</f>
        <v>Farias Bragança</v>
      </c>
      <c r="J160" s="7" t="str">
        <f t="shared" ca="1" si="22"/>
        <v>Maria Glória Farias Bragança</v>
      </c>
      <c r="K160" s="7" t="str" cm="1">
        <f t="array" aca="1" ref="K160" ca="1">SHA1HASH($J160)</f>
        <v>816d4d4ad9037260b29a8bee8ae1d46ba46c7706</v>
      </c>
      <c r="L160" s="7" cm="1">
        <f t="array" aca="1" ref="L160" ca="1">INDEX(States!$A:$A,N160,1)</f>
        <v>5</v>
      </c>
      <c r="M160" s="7" t="str">
        <f ca="1">VLOOKUP($L160,Countries!$A:$B,2,FALSE)</f>
        <v>Portugal</v>
      </c>
      <c r="N160" s="7" cm="1">
        <f t="array" aca="1" ref="N160" ca="1">INDEX(States!$C:$C,RANDBETWEEN(5,COUNTA(States!$A:$A) + 1),1)</f>
        <v>6</v>
      </c>
      <c r="O160" s="7" t="str">
        <f ca="1">VLOOKUP($N160,States!$C:$D,2,FALSE)</f>
        <v>PORTO</v>
      </c>
      <c r="P160" s="7" t="str">
        <f ca="1">VLOOKUP($F160,Name!$A:$C,3,FALSE)</f>
        <v>F</v>
      </c>
      <c r="Q160" s="7" t="str">
        <f ca="1">VLOOKUP($P160,Genders!$B:$C,2,FALSE)</f>
        <v>Female</v>
      </c>
      <c r="R160" s="7" cm="1">
        <f t="array" aca="1" ref="R160" ca="1">INDEX('Marital status'!$A:$A,RANDBETWEEN(5,COUNTA('Marital status'!$A:$A) + 1),1)</f>
        <v>7</v>
      </c>
      <c r="S160" s="7" t="str">
        <f ca="1">VLOOKUP($R160,'Marital status'!$A:$B,2,FALSE)</f>
        <v xml:space="preserve">Widowed </v>
      </c>
      <c r="T160" s="7">
        <f t="shared" ca="1" si="23"/>
        <v>5</v>
      </c>
      <c r="U160" s="7" t="str">
        <f ca="1">VLOOKUP($T160,Ethnicities!$A:$B,2,FALSE)</f>
        <v xml:space="preserve"> white</v>
      </c>
      <c r="V160" s="8">
        <f t="shared" ca="1" si="24"/>
        <v>21723</v>
      </c>
      <c r="W160" s="6">
        <f t="shared" ca="1" si="25"/>
        <v>7</v>
      </c>
      <c r="X160" s="8" t="str">
        <f ca="1">VLOOKUP($W160,'Background education'!$A:$B,2,FALSE)</f>
        <v>Undergraduate degree</v>
      </c>
      <c r="Y160" s="7">
        <f ca="1" xml:space="preserve">
  IF(OR($AA160 = 5, $AA160 = 6, $AA160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0" s="7" t="str">
        <f ca="1">VLOOKUP($Y160,Departments!$A:$B,2,FALSE)</f>
        <v xml:space="preserve"> Presidency</v>
      </c>
      <c r="AA160" s="6">
        <f t="shared" ca="1" si="26"/>
        <v>11</v>
      </c>
      <c r="AB160" s="7" t="str">
        <f ca="1">VLOOKUP($AA160,Roles!$A:$B,2,FALSE)</f>
        <v>Analyst</v>
      </c>
      <c r="AC160" s="6">
        <f t="shared" ca="1" si="27"/>
        <v>6</v>
      </c>
      <c r="AD160" s="7" t="str">
        <f ca="1" xml:space="preserve">
IF($AC160 &lt;&gt; "",
    VLOOKUP($AC160,Levels!$A:$B,2,FALSE),
    ""
)</f>
        <v>Pleno</v>
      </c>
      <c r="AE160" s="8">
        <f t="shared" ca="1" si="28"/>
        <v>40162</v>
      </c>
      <c r="AF160" s="6">
        <f ca="1">RANDBETWEEN(5,COUNTA('Recruitment source'!$A:$A) + 1)</f>
        <v>10</v>
      </c>
      <c r="AG160" s="6" t="str">
        <f ca="1">VLOOKUP($AF160,'Recruitment source'!$A:$B,2,FALSE)</f>
        <v>Jobs in Lisbon</v>
      </c>
      <c r="AH160" s="8"/>
      <c r="AI160" s="1">
        <f t="shared" ca="1" si="20"/>
        <v>2500</v>
      </c>
      <c r="AJ160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156, 1, 'Maria Glória Farias Bragança', 'F', 5, '22/06/1959', 7, 5, 11, 6, 2500);</v>
      </c>
    </row>
    <row r="161" spans="1:36" ht="14.25" customHeight="1" x14ac:dyDescent="0.2">
      <c r="A161" s="7" cm="1">
        <f t="array" aca="1" ref="A161" ca="1">INDEX(Companies!$A:$A,RANDBETWEEN(5,COUNTA(Companies!$A:$A) + 1),1)</f>
        <v>5</v>
      </c>
      <c r="B161" s="7" t="str">
        <f ca="1">VLOOKUP($A161,Companies!$A:$B,2,FALSE)</f>
        <v>ACME Corporation</v>
      </c>
      <c r="C161" s="5">
        <f t="shared" si="21"/>
        <v>157</v>
      </c>
      <c r="D161" s="5" t="str" cm="1">
        <f t="array" ref="D161">SHA1HASH($C161)</f>
        <v>097ccd4f03d962011101c1221009e53461a0993f</v>
      </c>
      <c r="E161" s="6">
        <v>1</v>
      </c>
      <c r="F161" s="7">
        <f ca="1">IF($C161 = 1 + N("Presidente"),
    127,
    IF($C161 = 2 + N("Vice-Presidente"),
        72,
        IF($C161 = 3 + N("Secretária bilíngue"),
            13,
            RANDBETWEEN(5,COUNT(Name!$A:$A) + 1)
        )
    )
)</f>
        <v>71</v>
      </c>
      <c r="G161" s="7" t="str">
        <f ca="1">VLOOKUP($F161,Name!$A:$B,2,FALSE)</f>
        <v>Bernardo</v>
      </c>
      <c r="H161" s="7">
        <f ca="1" xml:space="preserve">
IF($C161 = 1,
    0,
    RANDBETWEEN(5,COUNT('Last name'!$A:$A) + 1)
)</f>
        <v>141</v>
      </c>
      <c r="I161" s="7" t="str">
        <f ca="1" xml:space="preserve">
IF($C161 = 1 + N("Presidente"),
    "de Orléans e Bragança",
    VLOOKUP($H161,'Last name'!$A:$B,2,FALSE) &amp; " " &amp; VLOOKUP(RANDBETWEEN(5,COUNT('Last name'!$A:$A) + 1),'Last name'!$A:$B,2,FALSE)
)</f>
        <v>Noronha Morais</v>
      </c>
      <c r="J161" s="7" t="str">
        <f t="shared" ca="1" si="22"/>
        <v>Bernardo Noronha Morais</v>
      </c>
      <c r="K161" s="7" t="str" cm="1">
        <f t="array" aca="1" ref="K161" ca="1">SHA1HASH($J161)</f>
        <v>2f4cec1ab1ab18b42d26d97d71ead6730bf1e8aa</v>
      </c>
      <c r="L161" s="7" cm="1">
        <f t="array" aca="1" ref="L161" ca="1">INDEX(States!$A:$A,N161,1)</f>
        <v>5</v>
      </c>
      <c r="M161" s="7" t="str">
        <f ca="1">VLOOKUP($L161,Countries!$A:$B,2,FALSE)</f>
        <v>Portugal</v>
      </c>
      <c r="N161" s="7" cm="1">
        <f t="array" aca="1" ref="N161" ca="1">INDEX(States!$C:$C,RANDBETWEEN(5,COUNTA(States!$A:$A) + 1),1)</f>
        <v>6</v>
      </c>
      <c r="O161" s="7" t="str">
        <f ca="1">VLOOKUP($N161,States!$C:$D,2,FALSE)</f>
        <v>PORTO</v>
      </c>
      <c r="P161" s="7" t="str">
        <f ca="1">VLOOKUP($F161,Name!$A:$C,3,FALSE)</f>
        <v>M</v>
      </c>
      <c r="Q161" s="7" t="str">
        <f ca="1">VLOOKUP($P161,Genders!$B:$C,2,FALSE)</f>
        <v>Male</v>
      </c>
      <c r="R161" s="7" cm="1">
        <f t="array" aca="1" ref="R161" ca="1">INDEX('Marital status'!$A:$A,RANDBETWEEN(5,COUNTA('Marital status'!$A:$A) + 1),1)</f>
        <v>6</v>
      </c>
      <c r="S161" s="7" t="str">
        <f ca="1">VLOOKUP($R161,'Marital status'!$A:$B,2,FALSE)</f>
        <v>MarrieD</v>
      </c>
      <c r="T161" s="7">
        <f t="shared" ca="1" si="23"/>
        <v>6</v>
      </c>
      <c r="U161" s="7" t="str">
        <f ca="1">VLOOKUP($T161,Ethnicities!$A:$B,2,FALSE)</f>
        <v>Black or African American</v>
      </c>
      <c r="V161" s="8">
        <f t="shared" ca="1" si="24"/>
        <v>23045</v>
      </c>
      <c r="W161" s="6">
        <f t="shared" ca="1" si="25"/>
        <v>7</v>
      </c>
      <c r="X161" s="8" t="str">
        <f ca="1">VLOOKUP($W161,'Background education'!$A:$B,2,FALSE)</f>
        <v>Undergraduate degree</v>
      </c>
      <c r="Y161" s="7">
        <f ca="1" xml:space="preserve">
  IF(OR($AA161 = 5, $AA161 = 6, $AA161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1" s="7" t="str">
        <f ca="1">VLOOKUP($Y161,Departments!$A:$B,2,FALSE)</f>
        <v>Operations</v>
      </c>
      <c r="AA161" s="6">
        <f t="shared" ca="1" si="26"/>
        <v>10</v>
      </c>
      <c r="AB161" s="7" t="str">
        <f ca="1">VLOOKUP($AA161,Roles!$A:$B,2,FALSE)</f>
        <v>Trainee</v>
      </c>
      <c r="AC161" s="6" t="str">
        <f t="shared" ca="1" si="27"/>
        <v/>
      </c>
      <c r="AD161" s="7" t="str">
        <f ca="1" xml:space="preserve">
IF($AC161 &lt;&gt; "",
    VLOOKUP($AC161,Levels!$A:$B,2,FALSE),
    ""
)</f>
        <v/>
      </c>
      <c r="AE161" s="8">
        <f t="shared" ca="1" si="28"/>
        <v>41885</v>
      </c>
      <c r="AF161" s="6">
        <f ca="1">RANDBETWEEN(5,COUNTA('Recruitment source'!$A:$A) + 1)</f>
        <v>13</v>
      </c>
      <c r="AG161" s="6" t="str">
        <f ca="1">VLOOKUP($AF161,'Recruitment source'!$A:$B,2,FALSE)</f>
        <v>Google</v>
      </c>
      <c r="AH161" s="8"/>
      <c r="AI161" s="1">
        <f t="shared" ca="1" si="20"/>
        <v>1305</v>
      </c>
      <c r="AJ161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157, 1, 'Bernardo Noronha Morais', 'M', 6, '03/02/1963', 7, 10, 10, NULL, 1305);</v>
      </c>
    </row>
    <row r="162" spans="1:36" ht="14.25" customHeight="1" x14ac:dyDescent="0.2">
      <c r="A162" s="7" cm="1">
        <f t="array" aca="1" ref="A162" ca="1">INDEX(Companies!$A:$A,RANDBETWEEN(5,COUNTA(Companies!$A:$A) + 1),1)</f>
        <v>5</v>
      </c>
      <c r="B162" s="7" t="str">
        <f ca="1">VLOOKUP($A162,Companies!$A:$B,2,FALSE)</f>
        <v>ACME Corporation</v>
      </c>
      <c r="C162" s="5">
        <f t="shared" si="21"/>
        <v>158</v>
      </c>
      <c r="D162" s="5" t="str" cm="1">
        <f t="array" ref="D162">SHA1HASH($C162)</f>
        <v>a3d12597f93e80f7f6a229cebb1c3e10d4f34ec3</v>
      </c>
      <c r="E162" s="6">
        <v>1</v>
      </c>
      <c r="F162" s="7">
        <f ca="1">IF($C162 = 1 + N("Presidente"),
    127,
    IF($C162 = 2 + N("Vice-Presidente"),
        72,
        IF($C162 = 3 + N("Secretária bilíngue"),
            13,
            RANDBETWEEN(5,COUNT(Name!$A:$A) + 1)
        )
    )
)</f>
        <v>211</v>
      </c>
      <c r="G162" s="7" t="str">
        <f ca="1">VLOOKUP($F162,Name!$A:$B,2,FALSE)</f>
        <v>Kauê</v>
      </c>
      <c r="H162" s="7">
        <f ca="1" xml:space="preserve">
IF($C162 = 1,
    0,
    RANDBETWEEN(5,COUNT('Last name'!$A:$A) + 1)
)</f>
        <v>99</v>
      </c>
      <c r="I162" s="7" t="str">
        <f ca="1" xml:space="preserve">
IF($C162 = 1 + N("Presidente"),
    "de Orléans e Bragança",
    VLOOKUP($H162,'Last name'!$A:$B,2,FALSE) &amp; " " &amp; VLOOKUP(RANDBETWEEN(5,COUNT('Last name'!$A:$A) + 1),'Last name'!$A:$B,2,FALSE)
)</f>
        <v>Gomes Gonçalves</v>
      </c>
      <c r="J162" s="7" t="str">
        <f t="shared" ca="1" si="22"/>
        <v>Kauê Gomes Gonçalves</v>
      </c>
      <c r="K162" s="7" t="str" cm="1">
        <f t="array" aca="1" ref="K162" ca="1">SHA1HASH($J162)</f>
        <v>69fa0f37101d02d355cda1072764cdca2d83941a</v>
      </c>
      <c r="L162" s="7" cm="1">
        <f t="array" aca="1" ref="L162" ca="1">INDEX(States!$A:$A,N162,1)</f>
        <v>5</v>
      </c>
      <c r="M162" s="7" t="str">
        <f ca="1">VLOOKUP($L162,Countries!$A:$B,2,FALSE)</f>
        <v>Portugal</v>
      </c>
      <c r="N162" s="7" cm="1">
        <f t="array" aca="1" ref="N162" ca="1">INDEX(States!$C:$C,RANDBETWEEN(5,COUNTA(States!$A:$A) + 1),1)</f>
        <v>9</v>
      </c>
      <c r="O162" s="7" t="str">
        <f ca="1">VLOOKUP($N162,States!$C:$D,2,FALSE)</f>
        <v>braga</v>
      </c>
      <c r="P162" s="7" t="str">
        <f ca="1">VLOOKUP($F162,Name!$A:$C,3,FALSE)</f>
        <v>M</v>
      </c>
      <c r="Q162" s="7" t="str">
        <f ca="1">VLOOKUP($P162,Genders!$B:$C,2,FALSE)</f>
        <v>Male</v>
      </c>
      <c r="R162" s="7" cm="1">
        <f t="array" aca="1" ref="R162" ca="1">INDEX('Marital status'!$A:$A,RANDBETWEEN(5,COUNTA('Marital status'!$A:$A) + 1),1)</f>
        <v>7</v>
      </c>
      <c r="S162" s="7" t="str">
        <f ca="1">VLOOKUP($R162,'Marital status'!$A:$B,2,FALSE)</f>
        <v xml:space="preserve">Widowed </v>
      </c>
      <c r="T162" s="7">
        <f t="shared" ca="1" si="23"/>
        <v>5</v>
      </c>
      <c r="U162" s="7" t="str">
        <f ca="1">VLOOKUP($T162,Ethnicities!$A:$B,2,FALSE)</f>
        <v xml:space="preserve"> white</v>
      </c>
      <c r="V162" s="8">
        <f t="shared" ca="1" si="24"/>
        <v>24926</v>
      </c>
      <c r="W162" s="6">
        <f t="shared" ca="1" si="25"/>
        <v>7</v>
      </c>
      <c r="X162" s="8" t="str">
        <f ca="1">VLOOKUP($W162,'Background education'!$A:$B,2,FALSE)</f>
        <v>Undergraduate degree</v>
      </c>
      <c r="Y162" s="7">
        <f ca="1" xml:space="preserve">
  IF(OR($AA162 = 5, $AA162 = 6, $AA162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2" s="7" t="str">
        <f ca="1">VLOOKUP($Y162,Departments!$A:$B,2,FALSE)</f>
        <v>Human Resource</v>
      </c>
      <c r="AA162" s="6">
        <f t="shared" ca="1" si="26"/>
        <v>11</v>
      </c>
      <c r="AB162" s="7" t="str">
        <f ca="1">VLOOKUP($AA162,Roles!$A:$B,2,FALSE)</f>
        <v>Analyst</v>
      </c>
      <c r="AC162" s="6">
        <f t="shared" ca="1" si="27"/>
        <v>7</v>
      </c>
      <c r="AD162" s="7" t="str">
        <f ca="1" xml:space="preserve">
IF($AC162 &lt;&gt; "",
    VLOOKUP($AC162,Levels!$A:$B,2,FALSE),
    ""
)</f>
        <v>Senior</v>
      </c>
      <c r="AE162" s="8">
        <f t="shared" ca="1" si="28"/>
        <v>41491</v>
      </c>
      <c r="AF162" s="6">
        <f ca="1">RANDBETWEEN(5,COUNTA('Recruitment source'!$A:$A) + 1)</f>
        <v>8</v>
      </c>
      <c r="AG162" s="6" t="str">
        <f ca="1">VLOOKUP($AF162,'Recruitment source'!$A:$B,2,FALSE)</f>
        <v>Net Empregos</v>
      </c>
      <c r="AH162" s="8"/>
      <c r="AI162" s="1">
        <f t="shared" ca="1" si="20"/>
        <v>2580</v>
      </c>
      <c r="AJ162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158, 1, 'Kauê Gomes Gonçalves', 'M', 5, '29/03/1968', 7, 8, 11, 7, 2580);</v>
      </c>
    </row>
    <row r="163" spans="1:36" ht="14.25" customHeight="1" x14ac:dyDescent="0.2">
      <c r="A163" s="7" cm="1">
        <f t="array" aca="1" ref="A163" ca="1">INDEX(Companies!$A:$A,RANDBETWEEN(5,COUNTA(Companies!$A:$A) + 1),1)</f>
        <v>5</v>
      </c>
      <c r="B163" s="7" t="str">
        <f ca="1">VLOOKUP($A163,Companies!$A:$B,2,FALSE)</f>
        <v>ACME Corporation</v>
      </c>
      <c r="C163" s="5">
        <f t="shared" si="21"/>
        <v>159</v>
      </c>
      <c r="D163" s="5" t="str" cm="1">
        <f t="array" ref="D163">SHA1HASH($C163)</f>
        <v>6b6277afcb65d33525545904e95c2fa240632660</v>
      </c>
      <c r="E163" s="6">
        <v>1</v>
      </c>
      <c r="F163" s="7">
        <f ca="1">IF($C163 = 1 + N("Presidente"),
    127,
    IF($C163 = 2 + N("Vice-Presidente"),
        72,
        IF($C163 = 3 + N("Secretária bilíngue"),
            13,
            RANDBETWEEN(5,COUNT(Name!$A:$A) + 1)
        )
    )
)</f>
        <v>220</v>
      </c>
      <c r="G163" s="7" t="str">
        <f ca="1">VLOOKUP($F163,Name!$A:$B,2,FALSE)</f>
        <v>Laura</v>
      </c>
      <c r="H163" s="7">
        <f ca="1" xml:space="preserve">
IF($C163 = 1,
    0,
    RANDBETWEEN(5,COUNT('Last name'!$A:$A) + 1)
)</f>
        <v>113</v>
      </c>
      <c r="I163" s="7" t="str">
        <f ca="1" xml:space="preserve">
IF($C163 = 1 + N("Presidente"),
    "de Orléans e Bragança",
    VLOOKUP($H163,'Last name'!$A:$B,2,FALSE) &amp; " " &amp; VLOOKUP(RANDBETWEEN(5,COUNT('Last name'!$A:$A) + 1),'Last name'!$A:$B,2,FALSE)
)</f>
        <v>Luz Moreira</v>
      </c>
      <c r="J163" s="7" t="str">
        <f t="shared" ca="1" si="22"/>
        <v>Laura Luz Moreira</v>
      </c>
      <c r="K163" s="7" t="str" cm="1">
        <f t="array" aca="1" ref="K163" ca="1">SHA1HASH($J163)</f>
        <v>345d6c3b9a1fa80cbc71cdd1b44c12d74af1bdb4</v>
      </c>
      <c r="L163" s="7" cm="1">
        <f t="array" aca="1" ref="L163" ca="1">INDEX(States!$A:$A,N163,1)</f>
        <v>5</v>
      </c>
      <c r="M163" s="7" t="str">
        <f ca="1">VLOOKUP($L163,Countries!$A:$B,2,FALSE)</f>
        <v>Portugal</v>
      </c>
      <c r="N163" s="7" cm="1">
        <f t="array" aca="1" ref="N163" ca="1">INDEX(States!$C:$C,RANDBETWEEN(5,COUNTA(States!$A:$A) + 1),1)</f>
        <v>5</v>
      </c>
      <c r="O163" s="7" t="str">
        <f ca="1">VLOOKUP($N163,States!$C:$D,2,FALSE)</f>
        <v xml:space="preserve"> Lisboa</v>
      </c>
      <c r="P163" s="7" t="str">
        <f ca="1">VLOOKUP($F163,Name!$A:$C,3,FALSE)</f>
        <v>F</v>
      </c>
      <c r="Q163" s="7" t="str">
        <f ca="1">VLOOKUP($P163,Genders!$B:$C,2,FALSE)</f>
        <v>Female</v>
      </c>
      <c r="R163" s="7" cm="1">
        <f t="array" aca="1" ref="R163" ca="1">INDEX('Marital status'!$A:$A,RANDBETWEEN(5,COUNTA('Marital status'!$A:$A) + 1),1)</f>
        <v>6</v>
      </c>
      <c r="S163" s="7" t="str">
        <f ca="1">VLOOKUP($R163,'Marital status'!$A:$B,2,FALSE)</f>
        <v>MarrieD</v>
      </c>
      <c r="T163" s="7">
        <f t="shared" ca="1" si="23"/>
        <v>5</v>
      </c>
      <c r="U163" s="7" t="str">
        <f ca="1">VLOOKUP($T163,Ethnicities!$A:$B,2,FALSE)</f>
        <v xml:space="preserve"> white</v>
      </c>
      <c r="V163" s="8">
        <f t="shared" ca="1" si="24"/>
        <v>18809</v>
      </c>
      <c r="W163" s="6">
        <f t="shared" ca="1" si="25"/>
        <v>7</v>
      </c>
      <c r="X163" s="8" t="str">
        <f ca="1">VLOOKUP($W163,'Background education'!$A:$B,2,FALSE)</f>
        <v>Undergraduate degree</v>
      </c>
      <c r="Y163" s="7">
        <f ca="1" xml:space="preserve">
  IF(OR($AA163 = 5, $AA163 = 6, $AA163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3" s="7" t="str">
        <f ca="1">VLOOKUP($Y163,Departments!$A:$B,2,FALSE)</f>
        <v xml:space="preserve"> Commercial</v>
      </c>
      <c r="AA163" s="6">
        <f t="shared" ca="1" si="26"/>
        <v>9</v>
      </c>
      <c r="AB163" s="7" t="str">
        <f ca="1">VLOOKUP($AA163,Roles!$A:$B,2,FALSE)</f>
        <v>Intern</v>
      </c>
      <c r="AC163" s="6" t="str">
        <f t="shared" ca="1" si="27"/>
        <v/>
      </c>
      <c r="AD163" s="7" t="str">
        <f ca="1" xml:space="preserve">
IF($AC163 &lt;&gt; "",
    VLOOKUP($AC163,Levels!$A:$B,2,FALSE),
    ""
)</f>
        <v/>
      </c>
      <c r="AE163" s="8">
        <f t="shared" ca="1" si="28"/>
        <v>38507</v>
      </c>
      <c r="AF163" s="6">
        <f ca="1">RANDBETWEEN(5,COUNTA('Recruitment source'!$A:$A) + 1)</f>
        <v>7</v>
      </c>
      <c r="AG163" s="6" t="str">
        <f ca="1">VLOOKUP($AF163,'Recruitment source'!$A:$B,2,FALSE)</f>
        <v>SAPO Emprego</v>
      </c>
      <c r="AH163" s="8"/>
      <c r="AI163" s="1">
        <f t="shared" ca="1" si="20"/>
        <v>1285</v>
      </c>
      <c r="AJ163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159, 1, 'Laura Luz Moreira', 'F', 5, '30/06/1951', 7, 9, 9, NULL, 1285);</v>
      </c>
    </row>
    <row r="164" spans="1:36" ht="14.25" customHeight="1" x14ac:dyDescent="0.2">
      <c r="A164" s="7" cm="1">
        <f t="array" aca="1" ref="A164" ca="1">INDEX(Companies!$A:$A,RANDBETWEEN(5,COUNTA(Companies!$A:$A) + 1),1)</f>
        <v>5</v>
      </c>
      <c r="B164" s="7" t="str">
        <f ca="1">VLOOKUP($A164,Companies!$A:$B,2,FALSE)</f>
        <v>ACME Corporation</v>
      </c>
      <c r="C164" s="5">
        <f t="shared" si="21"/>
        <v>160</v>
      </c>
      <c r="D164" s="5" t="str" cm="1">
        <f t="array" ref="D164">SHA1HASH($C164)</f>
        <v>be057d4ca44c10a0fc1dfcffd99cce1490291dc7</v>
      </c>
      <c r="E164" s="6">
        <v>1</v>
      </c>
      <c r="F164" s="7">
        <f ca="1">IF($C164 = 1 + N("Presidente"),
    127,
    IF($C164 = 2 + N("Vice-Presidente"),
        72,
        IF($C164 = 3 + N("Secretária bilíngue"),
            13,
            RANDBETWEEN(5,COUNT(Name!$A:$A) + 1)
        )
    )
)</f>
        <v>79</v>
      </c>
      <c r="G164" s="7" t="str">
        <f ca="1">VLOOKUP($F164,Name!$A:$B,2,FALSE)</f>
        <v>Byanca</v>
      </c>
      <c r="H164" s="7">
        <f ca="1" xml:space="preserve">
IF($C164 = 1,
    0,
    RANDBETWEEN(5,COUNT('Last name'!$A:$A) + 1)
)</f>
        <v>129</v>
      </c>
      <c r="I164" s="7" t="str">
        <f ca="1" xml:space="preserve">
IF($C164 = 1 + N("Presidente"),
    "de Orléans e Bragança",
    VLOOKUP($H164,'Last name'!$A:$B,2,FALSE) &amp; " " &amp; VLOOKUP(RANDBETWEEN(5,COUNT('Last name'!$A:$A) + 1),'Last name'!$A:$B,2,FALSE)
)</f>
        <v>Miranda Negreiros</v>
      </c>
      <c r="J164" s="7" t="str">
        <f t="shared" ca="1" si="22"/>
        <v>Byanca Miranda Negreiros</v>
      </c>
      <c r="K164" s="7" t="str" cm="1">
        <f t="array" aca="1" ref="K164" ca="1">SHA1HASH($J164)</f>
        <v>9f4168889c9f8ccbed2843ebff1be695afc3a4d6</v>
      </c>
      <c r="L164" s="7" cm="1">
        <f t="array" aca="1" ref="L164" ca="1">INDEX(States!$A:$A,N164,1)</f>
        <v>5</v>
      </c>
      <c r="M164" s="7" t="str">
        <f ca="1">VLOOKUP($L164,Countries!$A:$B,2,FALSE)</f>
        <v>Portugal</v>
      </c>
      <c r="N164" s="7" cm="1">
        <f t="array" aca="1" ref="N164" ca="1">INDEX(States!$C:$C,RANDBETWEEN(5,COUNTA(States!$A:$A) + 1),1)</f>
        <v>10</v>
      </c>
      <c r="O164" s="7" t="str">
        <f ca="1">VLOOKUP($N164,States!$C:$D,2,FALSE)</f>
        <v>Faro</v>
      </c>
      <c r="P164" s="7" t="str">
        <f ca="1">VLOOKUP($F164,Name!$A:$C,3,FALSE)</f>
        <v>F</v>
      </c>
      <c r="Q164" s="7" t="str">
        <f ca="1">VLOOKUP($P164,Genders!$B:$C,2,FALSE)</f>
        <v>Female</v>
      </c>
      <c r="R164" s="7" cm="1">
        <f t="array" aca="1" ref="R164" ca="1">INDEX('Marital status'!$A:$A,RANDBETWEEN(5,COUNTA('Marital status'!$A:$A) + 1),1)</f>
        <v>9</v>
      </c>
      <c r="S164" s="7" t="str">
        <f ca="1">VLOOKUP($R164,'Marital status'!$A:$B,2,FALSE)</f>
        <v>DIVORCED</v>
      </c>
      <c r="T164" s="7">
        <f t="shared" ca="1" si="23"/>
        <v>5</v>
      </c>
      <c r="U164" s="7" t="str">
        <f ca="1">VLOOKUP($T164,Ethnicities!$A:$B,2,FALSE)</f>
        <v xml:space="preserve"> white</v>
      </c>
      <c r="V164" s="8">
        <f t="shared" ca="1" si="24"/>
        <v>19477</v>
      </c>
      <c r="W164" s="6">
        <f t="shared" ca="1" si="25"/>
        <v>7</v>
      </c>
      <c r="X164" s="8" t="str">
        <f ca="1">VLOOKUP($W164,'Background education'!$A:$B,2,FALSE)</f>
        <v>Undergraduate degree</v>
      </c>
      <c r="Y164" s="7">
        <f ca="1" xml:space="preserve">
  IF(OR($AA164 = 5, $AA164 = 6, $AA164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4" s="7" t="str">
        <f ca="1">VLOOKUP($Y164,Departments!$A:$B,2,FALSE)</f>
        <v>Administration</v>
      </c>
      <c r="AA164" s="6">
        <f t="shared" ca="1" si="26"/>
        <v>11</v>
      </c>
      <c r="AB164" s="7" t="str">
        <f ca="1">VLOOKUP($AA164,Roles!$A:$B,2,FALSE)</f>
        <v>Analyst</v>
      </c>
      <c r="AC164" s="6">
        <f t="shared" ca="1" si="27"/>
        <v>5</v>
      </c>
      <c r="AD164" s="7" t="str">
        <f ca="1" xml:space="preserve">
IF($AC164 &lt;&gt; "",
    VLOOKUP($AC164,Levels!$A:$B,2,FALSE),
    ""
)</f>
        <v>Junior</v>
      </c>
      <c r="AE164" s="8">
        <f t="shared" ca="1" si="28"/>
        <v>36710</v>
      </c>
      <c r="AF164" s="6">
        <f ca="1">RANDBETWEEN(5,COUNTA('Recruitment source'!$A:$A) + 1)</f>
        <v>15</v>
      </c>
      <c r="AG164" s="6" t="str">
        <f ca="1">VLOOKUP($AF164,'Recruitment source'!$A:$B,2,FALSE)</f>
        <v>Website</v>
      </c>
      <c r="AH164" s="8"/>
      <c r="AI164" s="1">
        <f t="shared" ca="1" si="20"/>
        <v>2500</v>
      </c>
      <c r="AJ164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160, 1, 'Byanca Miranda Negreiros', 'F', 5, '28/04/1953', 7, 6, 11, 5, 2500);</v>
      </c>
    </row>
    <row r="165" spans="1:36" ht="14.25" customHeight="1" x14ac:dyDescent="0.2">
      <c r="A165" s="7" cm="1">
        <f t="array" aca="1" ref="A165" ca="1">INDEX(Companies!$A:$A,RANDBETWEEN(5,COUNTA(Companies!$A:$A) + 1),1)</f>
        <v>5</v>
      </c>
      <c r="B165" s="7" t="str">
        <f ca="1">VLOOKUP($A165,Companies!$A:$B,2,FALSE)</f>
        <v>ACME Corporation</v>
      </c>
      <c r="C165" s="5">
        <f t="shared" si="21"/>
        <v>161</v>
      </c>
      <c r="D165" s="5" t="str" cm="1">
        <f t="array" ref="D165">SHA1HASH($C165)</f>
        <v>0159a99ed28b0581890608d24ada9decc4874197</v>
      </c>
      <c r="E165" s="6">
        <v>1</v>
      </c>
      <c r="F165" s="7">
        <f ca="1">IF($C165 = 1 + N("Presidente"),
    127,
    IF($C165 = 2 + N("Vice-Presidente"),
        72,
        IF($C165 = 3 + N("Secretária bilíngue"),
            13,
            RANDBETWEEN(5,COUNT(Name!$A:$A) + 1)
        )
    )
)</f>
        <v>79</v>
      </c>
      <c r="G165" s="7" t="str">
        <f ca="1">VLOOKUP($F165,Name!$A:$B,2,FALSE)</f>
        <v>Byanca</v>
      </c>
      <c r="H165" s="7">
        <f ca="1" xml:space="preserve">
IF($C165 = 1,
    0,
    RANDBETWEEN(5,COUNT('Last name'!$A:$A) + 1)
)</f>
        <v>8</v>
      </c>
      <c r="I165" s="7" t="str">
        <f ca="1" xml:space="preserve">
IF($C165 = 1 + N("Presidente"),
    "de Orléans e Bragança",
    VLOOKUP($H165,'Last name'!$A:$B,2,FALSE) &amp; " " &amp; VLOOKUP(RANDBETWEEN(5,COUNT('Last name'!$A:$A) + 1),'Last name'!$A:$B,2,FALSE)
)</f>
        <v>Alcantara Bragança</v>
      </c>
      <c r="J165" s="7" t="str">
        <f t="shared" ca="1" si="22"/>
        <v>Byanca Alcantara Bragança</v>
      </c>
      <c r="K165" s="7" t="str" cm="1">
        <f t="array" aca="1" ref="K165" ca="1">SHA1HASH($J165)</f>
        <v>8f1c89986c30e0577cc5423d27ef73e5837e5e08</v>
      </c>
      <c r="L165" s="7" cm="1">
        <f t="array" aca="1" ref="L165" ca="1">INDEX(States!$A:$A,N165,1)</f>
        <v>5</v>
      </c>
      <c r="M165" s="7" t="str">
        <f ca="1">VLOOKUP($L165,Countries!$A:$B,2,FALSE)</f>
        <v>Portugal</v>
      </c>
      <c r="N165" s="7" cm="1">
        <f t="array" aca="1" ref="N165" ca="1">INDEX(States!$C:$C,RANDBETWEEN(5,COUNTA(States!$A:$A) + 1),1)</f>
        <v>8</v>
      </c>
      <c r="O165" s="7" t="str">
        <f ca="1">VLOOKUP($N165,States!$C:$D,2,FALSE)</f>
        <v>AveirO</v>
      </c>
      <c r="P165" s="7" t="str">
        <f ca="1">VLOOKUP($F165,Name!$A:$C,3,FALSE)</f>
        <v>F</v>
      </c>
      <c r="Q165" s="7" t="str">
        <f ca="1">VLOOKUP($P165,Genders!$B:$C,2,FALSE)</f>
        <v>Female</v>
      </c>
      <c r="R165" s="7" cm="1">
        <f t="array" aca="1" ref="R165" ca="1">INDEX('Marital status'!$A:$A,RANDBETWEEN(5,COUNTA('Marital status'!$A:$A) + 1),1)</f>
        <v>5</v>
      </c>
      <c r="S165" s="7" t="str">
        <f ca="1">VLOOKUP($R165,'Marital status'!$A:$B,2,FALSE)</f>
        <v>single</v>
      </c>
      <c r="T165" s="7">
        <f t="shared" ca="1" si="23"/>
        <v>7</v>
      </c>
      <c r="U165" s="7" t="str">
        <f ca="1">VLOOKUP($T165,Ethnicities!$A:$B,2,FALSE)</f>
        <v xml:space="preserve">  Hispanic or LATINO</v>
      </c>
      <c r="V165" s="8">
        <f t="shared" ca="1" si="24"/>
        <v>32246</v>
      </c>
      <c r="W165" s="6">
        <f t="shared" ca="1" si="25"/>
        <v>7</v>
      </c>
      <c r="X165" s="8" t="str">
        <f ca="1">VLOOKUP($W165,'Background education'!$A:$B,2,FALSE)</f>
        <v>Undergraduate degree</v>
      </c>
      <c r="Y165" s="7">
        <f ca="1" xml:space="preserve">
  IF(OR($AA165 = 5, $AA165 = 6, $AA165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5" s="7" t="str">
        <f ca="1">VLOOKUP($Y165,Departments!$A:$B,2,FALSE)</f>
        <v>Communication &amp; Marketing</v>
      </c>
      <c r="AA165" s="6">
        <f t="shared" ca="1" si="26"/>
        <v>9</v>
      </c>
      <c r="AB165" s="7" t="str">
        <f ca="1">VLOOKUP($AA165,Roles!$A:$B,2,FALSE)</f>
        <v>Intern</v>
      </c>
      <c r="AC165" s="6" t="str">
        <f t="shared" ca="1" si="27"/>
        <v/>
      </c>
      <c r="AD165" s="7" t="str">
        <f ca="1" xml:space="preserve">
IF($AC165 &lt;&gt; "",
    VLOOKUP($AC165,Levels!$A:$B,2,FALSE),
    ""
)</f>
        <v/>
      </c>
      <c r="AE165" s="8">
        <f t="shared" ca="1" si="28"/>
        <v>41876</v>
      </c>
      <c r="AF165" s="6">
        <f ca="1">RANDBETWEEN(5,COUNTA('Recruitment source'!$A:$A) + 1)</f>
        <v>5</v>
      </c>
      <c r="AG165" s="6" t="str">
        <f ca="1">VLOOKUP($AF165,'Recruitment source'!$A:$B,2,FALSE)</f>
        <v>Indeed</v>
      </c>
      <c r="AH165" s="8"/>
      <c r="AI165" s="1">
        <f t="shared" ca="1" si="20"/>
        <v>1285</v>
      </c>
      <c r="AJ16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161, 1, 'Byanca Alcantara Bragança', 'F', 7, '13/04/1988', 7, 11, 9, NULL, 1285);</v>
      </c>
    </row>
    <row r="166" spans="1:36" ht="14.25" customHeight="1" x14ac:dyDescent="0.2">
      <c r="A166" s="7" cm="1">
        <f t="array" aca="1" ref="A166" ca="1">INDEX(Companies!$A:$A,RANDBETWEEN(5,COUNTA(Companies!$A:$A) + 1),1)</f>
        <v>5</v>
      </c>
      <c r="B166" s="7" t="str">
        <f ca="1">VLOOKUP($A166,Companies!$A:$B,2,FALSE)</f>
        <v>ACME Corporation</v>
      </c>
      <c r="C166" s="5">
        <f t="shared" si="21"/>
        <v>162</v>
      </c>
      <c r="D166" s="5" t="str" cm="1">
        <f t="array" ref="D166">SHA1HASH($C166)</f>
        <v>ae1e7198bc3074ff1b2e9ff520c30bc1898d038e</v>
      </c>
      <c r="E166" s="6">
        <v>1</v>
      </c>
      <c r="F166" s="7">
        <f ca="1">IF($C166 = 1 + N("Presidente"),
    127,
    IF($C166 = 2 + N("Vice-Presidente"),
        72,
        IF($C166 = 3 + N("Secretária bilíngue"),
            13,
            RANDBETWEEN(5,COUNT(Name!$A:$A) + 1)
        )
    )
)</f>
        <v>282</v>
      </c>
      <c r="G166" s="7" t="str">
        <f ca="1">VLOOKUP($F166,Name!$A:$B,2,FALSE)</f>
        <v>Marinah</v>
      </c>
      <c r="H166" s="7">
        <f ca="1" xml:space="preserve">
IF($C166 = 1,
    0,
    RANDBETWEEN(5,COUNT('Last name'!$A:$A) + 1)
)</f>
        <v>62</v>
      </c>
      <c r="I166" s="7" t="str">
        <f ca="1" xml:space="preserve">
IF($C166 = 1 + N("Presidente"),
    "de Orléans e Bragança",
    VLOOKUP($H166,'Last name'!$A:$B,2,FALSE) &amp; " " &amp; VLOOKUP(RANDBETWEEN(5,COUNT('Last name'!$A:$A) + 1),'Last name'!$A:$B,2,FALSE)
)</f>
        <v>Carvalho Monteiro</v>
      </c>
      <c r="J166" s="7" t="str">
        <f t="shared" ca="1" si="22"/>
        <v>Marinah Carvalho Monteiro</v>
      </c>
      <c r="K166" s="7" t="str" cm="1">
        <f t="array" aca="1" ref="K166" ca="1">SHA1HASH($J166)</f>
        <v>9581084e7ad4992b25e4276a748466c1301ecae1</v>
      </c>
      <c r="L166" s="7" cm="1">
        <f t="array" aca="1" ref="L166" ca="1">INDEX(States!$A:$A,N166,1)</f>
        <v>5</v>
      </c>
      <c r="M166" s="7" t="str">
        <f ca="1">VLOOKUP($L166,Countries!$A:$B,2,FALSE)</f>
        <v>Portugal</v>
      </c>
      <c r="N166" s="7" cm="1">
        <f t="array" aca="1" ref="N166" ca="1">INDEX(States!$C:$C,RANDBETWEEN(5,COUNTA(States!$A:$A) + 1),1)</f>
        <v>14</v>
      </c>
      <c r="O166" s="7" t="str">
        <f ca="1">VLOOKUP($N166,States!$C:$D,2,FALSE)</f>
        <v>Madeira</v>
      </c>
      <c r="P166" s="7" t="str">
        <f ca="1">VLOOKUP($F166,Name!$A:$C,3,FALSE)</f>
        <v>F</v>
      </c>
      <c r="Q166" s="7" t="str">
        <f ca="1">VLOOKUP($P166,Genders!$B:$C,2,FALSE)</f>
        <v>Female</v>
      </c>
      <c r="R166" s="7" cm="1">
        <f t="array" aca="1" ref="R166" ca="1">INDEX('Marital status'!$A:$A,RANDBETWEEN(5,COUNTA('Marital status'!$A:$A) + 1),1)</f>
        <v>9</v>
      </c>
      <c r="S166" s="7" t="str">
        <f ca="1">VLOOKUP($R166,'Marital status'!$A:$B,2,FALSE)</f>
        <v>DIVORCED</v>
      </c>
      <c r="T166" s="7">
        <f t="shared" ca="1" si="23"/>
        <v>5</v>
      </c>
      <c r="U166" s="7" t="str">
        <f ca="1">VLOOKUP($T166,Ethnicities!$A:$B,2,FALSE)</f>
        <v xml:space="preserve"> white</v>
      </c>
      <c r="V166" s="8">
        <f t="shared" ca="1" si="24"/>
        <v>19419</v>
      </c>
      <c r="W166" s="6">
        <f t="shared" ca="1" si="25"/>
        <v>7</v>
      </c>
      <c r="X166" s="8" t="str">
        <f ca="1">VLOOKUP($W166,'Background education'!$A:$B,2,FALSE)</f>
        <v>Undergraduate degree</v>
      </c>
      <c r="Y166" s="7">
        <f ca="1" xml:space="preserve">
  IF(OR($AA166 = 5, $AA166 = 6, $AA166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6" s="7" t="str">
        <f ca="1">VLOOKUP($Y166,Departments!$A:$B,2,FALSE)</f>
        <v>Administration</v>
      </c>
      <c r="AA166" s="6">
        <f t="shared" ca="1" si="26"/>
        <v>11</v>
      </c>
      <c r="AB166" s="7" t="str">
        <f ca="1">VLOOKUP($AA166,Roles!$A:$B,2,FALSE)</f>
        <v>Analyst</v>
      </c>
      <c r="AC166" s="6">
        <f t="shared" ca="1" si="27"/>
        <v>5</v>
      </c>
      <c r="AD166" s="7" t="str">
        <f ca="1" xml:space="preserve">
IF($AC166 &lt;&gt; "",
    VLOOKUP($AC166,Levels!$A:$B,2,FALSE),
    ""
)</f>
        <v>Junior</v>
      </c>
      <c r="AE166" s="8">
        <f t="shared" ca="1" si="28"/>
        <v>36254</v>
      </c>
      <c r="AF166" s="6">
        <f ca="1">RANDBETWEEN(5,COUNTA('Recruitment source'!$A:$A) + 1)</f>
        <v>7</v>
      </c>
      <c r="AG166" s="6" t="str">
        <f ca="1">VLOOKUP($AF166,'Recruitment source'!$A:$B,2,FALSE)</f>
        <v>SAPO Emprego</v>
      </c>
      <c r="AH166" s="8"/>
      <c r="AI166" s="1">
        <f t="shared" ca="1" si="20"/>
        <v>2500</v>
      </c>
      <c r="AJ16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162, 1, 'Marinah Carvalho Monteiro', 'F', 5, '01/03/1953', 7, 6, 11, 5, 2500);</v>
      </c>
    </row>
    <row r="167" spans="1:36" ht="14.25" customHeight="1" x14ac:dyDescent="0.2">
      <c r="A167" s="7" cm="1">
        <f t="array" aca="1" ref="A167" ca="1">INDEX(Companies!$A:$A,RANDBETWEEN(5,COUNTA(Companies!$A:$A) + 1),1)</f>
        <v>5</v>
      </c>
      <c r="B167" s="7" t="str">
        <f ca="1">VLOOKUP($A167,Companies!$A:$B,2,FALSE)</f>
        <v>ACME Corporation</v>
      </c>
      <c r="C167" s="5">
        <f t="shared" si="21"/>
        <v>163</v>
      </c>
      <c r="D167" s="5" t="str" cm="1">
        <f t="array" ref="D167">SHA1HASH($C167)</f>
        <v>fd93751649ac3ea8f8772ba49c8c1fe068002835</v>
      </c>
      <c r="E167" s="6">
        <v>1</v>
      </c>
      <c r="F167" s="7">
        <f ca="1">IF($C167 = 1 + N("Presidente"),
    127,
    IF($C167 = 2 + N("Vice-Presidente"),
        72,
        IF($C167 = 3 + N("Secretária bilíngue"),
            13,
            RANDBETWEEN(5,COUNT(Name!$A:$A) + 1)
        )
    )
)</f>
        <v>218</v>
      </c>
      <c r="G167" s="7" t="str">
        <f ca="1">VLOOKUP($F167,Name!$A:$B,2,FALSE)</f>
        <v>Larisa</v>
      </c>
      <c r="H167" s="7">
        <f ca="1" xml:space="preserve">
IF($C167 = 1,
    0,
    RANDBETWEEN(5,COUNT('Last name'!$A:$A) + 1)
)</f>
        <v>68</v>
      </c>
      <c r="I167" s="7" t="str">
        <f ca="1" xml:space="preserve">
IF($C167 = 1 + N("Presidente"),
    "de Orléans e Bragança",
    VLOOKUP($H167,'Last name'!$A:$B,2,FALSE) &amp; " " &amp; VLOOKUP(RANDBETWEEN(5,COUNT('Last name'!$A:$A) + 1),'Last name'!$A:$B,2,FALSE)
)</f>
        <v>Costa Paulista</v>
      </c>
      <c r="J167" s="7" t="str">
        <f t="shared" ca="1" si="22"/>
        <v>Larisa Costa Paulista</v>
      </c>
      <c r="K167" s="7" t="str" cm="1">
        <f t="array" aca="1" ref="K167" ca="1">SHA1HASH($J167)</f>
        <v>9488e7607df69fafeedff7f2744ad812a43b9431</v>
      </c>
      <c r="L167" s="7" cm="1">
        <f t="array" aca="1" ref="L167" ca="1">INDEX(States!$A:$A,N167,1)</f>
        <v>5</v>
      </c>
      <c r="M167" s="7" t="str">
        <f ca="1">VLOOKUP($L167,Countries!$A:$B,2,FALSE)</f>
        <v>Portugal</v>
      </c>
      <c r="N167" s="7" cm="1">
        <f t="array" aca="1" ref="N167" ca="1">INDEX(States!$C:$C,RANDBETWEEN(5,COUNTA(States!$A:$A) + 1),1)</f>
        <v>7</v>
      </c>
      <c r="O167" s="7" t="str">
        <f ca="1">VLOOKUP($N167,States!$C:$D,2,FALSE)</f>
        <v xml:space="preserve"> Setúbal </v>
      </c>
      <c r="P167" s="7" t="str">
        <f ca="1">VLOOKUP($F167,Name!$A:$C,3,FALSE)</f>
        <v>F</v>
      </c>
      <c r="Q167" s="7" t="str">
        <f ca="1">VLOOKUP($P167,Genders!$B:$C,2,FALSE)</f>
        <v>Female</v>
      </c>
      <c r="R167" s="7" cm="1">
        <f t="array" aca="1" ref="R167" ca="1">INDEX('Marital status'!$A:$A,RANDBETWEEN(5,COUNTA('Marital status'!$A:$A) + 1),1)</f>
        <v>8</v>
      </c>
      <c r="S167" s="7" t="str">
        <f ca="1">VLOOKUP($R167,'Marital status'!$A:$B,2,FALSE)</f>
        <v xml:space="preserve"> Separated </v>
      </c>
      <c r="T167" s="7">
        <f t="shared" ca="1" si="23"/>
        <v>5</v>
      </c>
      <c r="U167" s="7" t="str">
        <f ca="1">VLOOKUP($T167,Ethnicities!$A:$B,2,FALSE)</f>
        <v xml:space="preserve"> white</v>
      </c>
      <c r="V167" s="8">
        <f t="shared" ca="1" si="24"/>
        <v>31880</v>
      </c>
      <c r="W167" s="6">
        <f t="shared" ca="1" si="25"/>
        <v>7</v>
      </c>
      <c r="X167" s="8" t="str">
        <f ca="1">VLOOKUP($W167,'Background education'!$A:$B,2,FALSE)</f>
        <v>Undergraduate degree</v>
      </c>
      <c r="Y167" s="7">
        <f ca="1" xml:space="preserve">
  IF(OR($AA167 = 5, $AA167 = 6, $AA167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7" s="7" t="str">
        <f ca="1">VLOOKUP($Y167,Departments!$A:$B,2,FALSE)</f>
        <v>Controlling</v>
      </c>
      <c r="AA167" s="6">
        <f t="shared" ca="1" si="26"/>
        <v>10</v>
      </c>
      <c r="AB167" s="7" t="str">
        <f ca="1">VLOOKUP($AA167,Roles!$A:$B,2,FALSE)</f>
        <v>Trainee</v>
      </c>
      <c r="AC167" s="6" t="str">
        <f t="shared" ca="1" si="27"/>
        <v/>
      </c>
      <c r="AD167" s="7" t="str">
        <f ca="1" xml:space="preserve">
IF($AC167 &lt;&gt; "",
    VLOOKUP($AC167,Levels!$A:$B,2,FALSE),
    ""
)</f>
        <v/>
      </c>
      <c r="AE167" s="8">
        <f t="shared" ca="1" si="28"/>
        <v>37079</v>
      </c>
      <c r="AF167" s="6">
        <f ca="1">RANDBETWEEN(5,COUNTA('Recruitment source'!$A:$A) + 1)</f>
        <v>13</v>
      </c>
      <c r="AG167" s="6" t="str">
        <f ca="1">VLOOKUP($AF167,'Recruitment source'!$A:$B,2,FALSE)</f>
        <v>Google</v>
      </c>
      <c r="AH167" s="8"/>
      <c r="AI167" s="1">
        <f t="shared" ca="1" si="20"/>
        <v>1305</v>
      </c>
      <c r="AJ16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163, 1, 'Larisa Costa Paulista', 'F', 5, '13/04/1987', 7, 12, 10, NULL, 1305);</v>
      </c>
    </row>
    <row r="168" spans="1:36" ht="14.25" customHeight="1" x14ac:dyDescent="0.2">
      <c r="A168" s="7" cm="1">
        <f t="array" aca="1" ref="A168" ca="1">INDEX(Companies!$A:$A,RANDBETWEEN(5,COUNTA(Companies!$A:$A) + 1),1)</f>
        <v>5</v>
      </c>
      <c r="B168" s="7" t="str">
        <f ca="1">VLOOKUP($A168,Companies!$A:$B,2,FALSE)</f>
        <v>ACME Corporation</v>
      </c>
      <c r="C168" s="5">
        <f t="shared" si="21"/>
        <v>164</v>
      </c>
      <c r="D168" s="5" t="str" cm="1">
        <f t="array" ref="D168">SHA1HASH($C168)</f>
        <v>a929eb33e338738d2a91e955ce7623764480253c</v>
      </c>
      <c r="E168" s="6">
        <v>1</v>
      </c>
      <c r="F168" s="7">
        <f ca="1">IF($C168 = 1 + N("Presidente"),
    127,
    IF($C168 = 2 + N("Vice-Presidente"),
        72,
        IF($C168 = 3 + N("Secretária bilíngue"),
            13,
            RANDBETWEEN(5,COUNT(Name!$A:$A) + 1)
        )
    )
)</f>
        <v>195</v>
      </c>
      <c r="G168" s="7" t="str">
        <f ca="1">VLOOKUP($F168,Name!$A:$B,2,FALSE)</f>
        <v>Joaquim</v>
      </c>
      <c r="H168" s="7">
        <f ca="1" xml:space="preserve">
IF($C168 = 1,
    0,
    RANDBETWEEN(5,COUNT('Last name'!$A:$A) + 1)
)</f>
        <v>136</v>
      </c>
      <c r="I168" s="7" t="str">
        <f ca="1" xml:space="preserve">
IF($C168 = 1 + N("Presidente"),
    "de Orléans e Bragança",
    VLOOKUP($H168,'Last name'!$A:$B,2,FALSE) &amp; " " &amp; VLOOKUP(RANDBETWEEN(5,COUNT('Last name'!$A:$A) + 1),'Last name'!$A:$B,2,FALSE)
)</f>
        <v>Moretti Rinaldi</v>
      </c>
      <c r="J168" s="7" t="str">
        <f t="shared" ca="1" si="22"/>
        <v>Joaquim Moretti Rinaldi</v>
      </c>
      <c r="K168" s="7" t="str" cm="1">
        <f t="array" aca="1" ref="K168" ca="1">SHA1HASH($J168)</f>
        <v>e9638b44555875e9adcc07b5c1b1bf0ac7b3c730</v>
      </c>
      <c r="L168" s="7" cm="1">
        <f t="array" aca="1" ref="L168" ca="1">INDEX(States!$A:$A,N168,1)</f>
        <v>5</v>
      </c>
      <c r="M168" s="7" t="str">
        <f ca="1">VLOOKUP($L168,Countries!$A:$B,2,FALSE)</f>
        <v>Portugal</v>
      </c>
      <c r="N168" s="7" cm="1">
        <f t="array" aca="1" ref="N168" ca="1">INDEX(States!$C:$C,RANDBETWEEN(5,COUNTA(States!$A:$A) + 1),1)</f>
        <v>19</v>
      </c>
      <c r="O168" s="7" t="str">
        <f ca="1">VLOOKUP($N168,States!$C:$D,2,FALSE)</f>
        <v>Beja</v>
      </c>
      <c r="P168" s="7" t="str">
        <f ca="1">VLOOKUP($F168,Name!$A:$C,3,FALSE)</f>
        <v>M</v>
      </c>
      <c r="Q168" s="7" t="str">
        <f ca="1">VLOOKUP($P168,Genders!$B:$C,2,FALSE)</f>
        <v>Male</v>
      </c>
      <c r="R168" s="7" cm="1">
        <f t="array" aca="1" ref="R168" ca="1">INDEX('Marital status'!$A:$A,RANDBETWEEN(5,COUNTA('Marital status'!$A:$A) + 1),1)</f>
        <v>6</v>
      </c>
      <c r="S168" s="7" t="str">
        <f ca="1">VLOOKUP($R168,'Marital status'!$A:$B,2,FALSE)</f>
        <v>MarrieD</v>
      </c>
      <c r="T168" s="7">
        <f t="shared" ca="1" si="23"/>
        <v>6</v>
      </c>
      <c r="U168" s="7" t="str">
        <f ca="1">VLOOKUP($T168,Ethnicities!$A:$B,2,FALSE)</f>
        <v>Black or African American</v>
      </c>
      <c r="V168" s="8">
        <f t="shared" ca="1" si="24"/>
        <v>30512</v>
      </c>
      <c r="W168" s="6">
        <f t="shared" ca="1" si="25"/>
        <v>7</v>
      </c>
      <c r="X168" s="8" t="str">
        <f ca="1">VLOOKUP($W168,'Background education'!$A:$B,2,FALSE)</f>
        <v>Undergraduate degree</v>
      </c>
      <c r="Y168" s="7">
        <f ca="1" xml:space="preserve">
  IF(OR($AA168 = 5, $AA168 = 6, $AA168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8" s="7" t="str">
        <f ca="1">VLOOKUP($Y168,Departments!$A:$B,2,FALSE)</f>
        <v>Audit</v>
      </c>
      <c r="AA168" s="6">
        <f t="shared" ca="1" si="26"/>
        <v>11</v>
      </c>
      <c r="AB168" s="7" t="str">
        <f ca="1">VLOOKUP($AA168,Roles!$A:$B,2,FALSE)</f>
        <v>Analyst</v>
      </c>
      <c r="AC168" s="6">
        <f t="shared" ca="1" si="27"/>
        <v>7</v>
      </c>
      <c r="AD168" s="7" t="str">
        <f ca="1" xml:space="preserve">
IF($AC168 &lt;&gt; "",
    VLOOKUP($AC168,Levels!$A:$B,2,FALSE),
    ""
)</f>
        <v>Senior</v>
      </c>
      <c r="AE168" s="8">
        <f t="shared" ca="1" si="28"/>
        <v>42424</v>
      </c>
      <c r="AF168" s="6">
        <f ca="1">RANDBETWEEN(5,COUNTA('Recruitment source'!$A:$A) + 1)</f>
        <v>7</v>
      </c>
      <c r="AG168" s="6" t="str">
        <f ca="1">VLOOKUP($AF168,'Recruitment source'!$A:$B,2,FALSE)</f>
        <v>SAPO Emprego</v>
      </c>
      <c r="AH168" s="8"/>
      <c r="AI168" s="1">
        <f t="shared" ca="1" si="20"/>
        <v>2500</v>
      </c>
      <c r="AJ168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164, 1, 'Joaquim Moretti Rinaldi', 'M', 6, '15/07/1983', 7, 13, 11, 7, 2500);</v>
      </c>
    </row>
    <row r="169" spans="1:36" ht="14.25" customHeight="1" x14ac:dyDescent="0.2">
      <c r="A169" s="7" cm="1">
        <f t="array" aca="1" ref="A169" ca="1">INDEX(Companies!$A:$A,RANDBETWEEN(5,COUNTA(Companies!$A:$A) + 1),1)</f>
        <v>5</v>
      </c>
      <c r="B169" s="7" t="str">
        <f ca="1">VLOOKUP($A169,Companies!$A:$B,2,FALSE)</f>
        <v>ACME Corporation</v>
      </c>
      <c r="C169" s="5">
        <f t="shared" si="21"/>
        <v>165</v>
      </c>
      <c r="D169" s="5" t="str" cm="1">
        <f t="array" ref="D169">SHA1HASH($C169)</f>
        <v>74cbd2c215c2c13c4b6110ada96de8891b355dda</v>
      </c>
      <c r="E169" s="6">
        <v>1</v>
      </c>
      <c r="F169" s="7">
        <f ca="1">IF($C169 = 1 + N("Presidente"),
    127,
    IF($C169 = 2 + N("Vice-Presidente"),
        72,
        IF($C169 = 3 + N("Secretária bilíngue"),
            13,
            RANDBETWEEN(5,COUNT(Name!$A:$A) + 1)
        )
    )
)</f>
        <v>220</v>
      </c>
      <c r="G169" s="7" t="str">
        <f ca="1">VLOOKUP($F169,Name!$A:$B,2,FALSE)</f>
        <v>Laura</v>
      </c>
      <c r="H169" s="7">
        <f ca="1" xml:space="preserve">
IF($C169 = 1,
    0,
    RANDBETWEEN(5,COUNT('Last name'!$A:$A) + 1)
)</f>
        <v>106</v>
      </c>
      <c r="I169" s="7" t="str">
        <f ca="1" xml:space="preserve">
IF($C169 = 1 + N("Presidente"),
    "de Orléans e Bragança",
    VLOOKUP($H169,'Last name'!$A:$B,2,FALSE) &amp; " " &amp; VLOOKUP(RANDBETWEEN(5,COUNT('Last name'!$A:$A) + 1),'Last name'!$A:$B,2,FALSE)
)</f>
        <v>Leitão Brito</v>
      </c>
      <c r="J169" s="7" t="str">
        <f t="shared" ca="1" si="22"/>
        <v>Laura Leitão Brito</v>
      </c>
      <c r="K169" s="7" t="str" cm="1">
        <f t="array" aca="1" ref="K169" ca="1">SHA1HASH($J169)</f>
        <v>50013d7580468b6a91893c026ce1d74d637d55ce</v>
      </c>
      <c r="L169" s="7" cm="1">
        <f t="array" aca="1" ref="L169" ca="1">INDEX(States!$A:$A,N169,1)</f>
        <v>5</v>
      </c>
      <c r="M169" s="7" t="str">
        <f ca="1">VLOOKUP($L169,Countries!$A:$B,2,FALSE)</f>
        <v>Portugal</v>
      </c>
      <c r="N169" s="7" cm="1">
        <f t="array" aca="1" ref="N169" ca="1">INDEX(States!$C:$C,RANDBETWEEN(5,COUNTA(States!$A:$A) + 1),1)</f>
        <v>7</v>
      </c>
      <c r="O169" s="7" t="str">
        <f ca="1">VLOOKUP($N169,States!$C:$D,2,FALSE)</f>
        <v xml:space="preserve"> Setúbal </v>
      </c>
      <c r="P169" s="7" t="str">
        <f ca="1">VLOOKUP($F169,Name!$A:$C,3,FALSE)</f>
        <v>F</v>
      </c>
      <c r="Q169" s="7" t="str">
        <f ca="1">VLOOKUP($P169,Genders!$B:$C,2,FALSE)</f>
        <v>Female</v>
      </c>
      <c r="R169" s="7" cm="1">
        <f t="array" aca="1" ref="R169" ca="1">INDEX('Marital status'!$A:$A,RANDBETWEEN(5,COUNTA('Marital status'!$A:$A) + 1),1)</f>
        <v>6</v>
      </c>
      <c r="S169" s="7" t="str">
        <f ca="1">VLOOKUP($R169,'Marital status'!$A:$B,2,FALSE)</f>
        <v>MarrieD</v>
      </c>
      <c r="T169" s="7">
        <f t="shared" ca="1" si="23"/>
        <v>5</v>
      </c>
      <c r="U169" s="7" t="str">
        <f ca="1">VLOOKUP($T169,Ethnicities!$A:$B,2,FALSE)</f>
        <v xml:space="preserve"> white</v>
      </c>
      <c r="V169" s="8">
        <f t="shared" ca="1" si="24"/>
        <v>32126</v>
      </c>
      <c r="W169" s="6">
        <f t="shared" ca="1" si="25"/>
        <v>7</v>
      </c>
      <c r="X169" s="8" t="str">
        <f ca="1">VLOOKUP($W169,'Background education'!$A:$B,2,FALSE)</f>
        <v>Undergraduate degree</v>
      </c>
      <c r="Y169" s="7">
        <f ca="1" xml:space="preserve">
  IF(OR($AA169 = 5, $AA169 = 6, $AA169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9" s="7" t="str">
        <f ca="1">VLOOKUP($Y169,Departments!$A:$B,2,FALSE)</f>
        <v xml:space="preserve"> Presidency</v>
      </c>
      <c r="AA169" s="6">
        <f t="shared" ca="1" si="26"/>
        <v>9</v>
      </c>
      <c r="AB169" s="7" t="str">
        <f ca="1">VLOOKUP($AA169,Roles!$A:$B,2,FALSE)</f>
        <v>Intern</v>
      </c>
      <c r="AC169" s="6" t="str">
        <f t="shared" ca="1" si="27"/>
        <v/>
      </c>
      <c r="AD169" s="7" t="str">
        <f ca="1" xml:space="preserve">
IF($AC169 &lt;&gt; "",
    VLOOKUP($AC169,Levels!$A:$B,2,FALSE),
    ""
)</f>
        <v/>
      </c>
      <c r="AE169" s="8">
        <f t="shared" ca="1" si="28"/>
        <v>36649</v>
      </c>
      <c r="AF169" s="6">
        <f ca="1">RANDBETWEEN(5,COUNTA('Recruitment source'!$A:$A) + 1)</f>
        <v>5</v>
      </c>
      <c r="AG169" s="6" t="str">
        <f ca="1">VLOOKUP($AF169,'Recruitment source'!$A:$B,2,FALSE)</f>
        <v>Indeed</v>
      </c>
      <c r="AH169" s="8"/>
      <c r="AI169" s="1">
        <f t="shared" ca="1" si="20"/>
        <v>1205</v>
      </c>
      <c r="AJ169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165, 1, 'Laura Leitão Brito', 'F', 5, '15/12/1987', 7, 5, 9, NULL, 1205);</v>
      </c>
    </row>
    <row r="170" spans="1:36" ht="14.25" customHeight="1" x14ac:dyDescent="0.2">
      <c r="A170" s="7" cm="1">
        <f t="array" aca="1" ref="A170" ca="1">INDEX(Companies!$A:$A,RANDBETWEEN(5,COUNTA(Companies!$A:$A) + 1),1)</f>
        <v>5</v>
      </c>
      <c r="B170" s="7" t="str">
        <f ca="1">VLOOKUP($A170,Companies!$A:$B,2,FALSE)</f>
        <v>ACME Corporation</v>
      </c>
      <c r="C170" s="5">
        <f t="shared" si="21"/>
        <v>166</v>
      </c>
      <c r="D170" s="5" t="str" cm="1">
        <f t="array" ref="D170">SHA1HASH($C170)</f>
        <v>69e56976fc9bee70c1d2eaa85c0c8dea9f722a2f</v>
      </c>
      <c r="E170" s="6">
        <v>1</v>
      </c>
      <c r="F170" s="7">
        <f ca="1">IF($C170 = 1 + N("Presidente"),
    127,
    IF($C170 = 2 + N("Vice-Presidente"),
        72,
        IF($C170 = 3 + N("Secretária bilíngue"),
            13,
            RANDBETWEEN(5,COUNT(Name!$A:$A) + 1)
        )
    )
)</f>
        <v>301</v>
      </c>
      <c r="G170" s="7" t="str">
        <f ca="1">VLOOKUP($F170,Name!$A:$B,2,FALSE)</f>
        <v>Murilo</v>
      </c>
      <c r="H170" s="7">
        <f ca="1" xml:space="preserve">
IF($C170 = 1,
    0,
    RANDBETWEEN(5,COUNT('Last name'!$A:$A) + 1)
)</f>
        <v>92</v>
      </c>
      <c r="I170" s="7" t="str">
        <f ca="1" xml:space="preserve">
IF($C170 = 1 + N("Presidente"),
    "de Orléans e Bragança",
    VLOOKUP($H170,'Last name'!$A:$B,2,FALSE) &amp; " " &amp; VLOOKUP(RANDBETWEEN(5,COUNT('Last name'!$A:$A) + 1),'Last name'!$A:$B,2,FALSE)
)</f>
        <v>Freitas Pedroso</v>
      </c>
      <c r="J170" s="7" t="str">
        <f t="shared" ca="1" si="22"/>
        <v>Murilo Freitas Pedroso</v>
      </c>
      <c r="K170" s="7" t="str" cm="1">
        <f t="array" aca="1" ref="K170" ca="1">SHA1HASH($J170)</f>
        <v>d7fced75b2af0db3d361004081748edfb6644e18</v>
      </c>
      <c r="L170" s="7" cm="1">
        <f t="array" aca="1" ref="L170" ca="1">INDEX(States!$A:$A,N170,1)</f>
        <v>5</v>
      </c>
      <c r="M170" s="7" t="str">
        <f ca="1">VLOOKUP($L170,Countries!$A:$B,2,FALSE)</f>
        <v>Portugal</v>
      </c>
      <c r="N170" s="7" cm="1">
        <f t="array" aca="1" ref="N170" ca="1">INDEX(States!$C:$C,RANDBETWEEN(5,COUNTA(States!$A:$A) + 1),1)</f>
        <v>7</v>
      </c>
      <c r="O170" s="7" t="str">
        <f ca="1">VLOOKUP($N170,States!$C:$D,2,FALSE)</f>
        <v xml:space="preserve"> Setúbal </v>
      </c>
      <c r="P170" s="7" t="str">
        <f ca="1">VLOOKUP($F170,Name!$A:$C,3,FALSE)</f>
        <v>M</v>
      </c>
      <c r="Q170" s="7" t="str">
        <f ca="1">VLOOKUP($P170,Genders!$B:$C,2,FALSE)</f>
        <v>Male</v>
      </c>
      <c r="R170" s="7" cm="1">
        <f t="array" aca="1" ref="R170" ca="1">INDEX('Marital status'!$A:$A,RANDBETWEEN(5,COUNTA('Marital status'!$A:$A) + 1),1)</f>
        <v>9</v>
      </c>
      <c r="S170" s="7" t="str">
        <f ca="1">VLOOKUP($R170,'Marital status'!$A:$B,2,FALSE)</f>
        <v>DIVORCED</v>
      </c>
      <c r="T170" s="7">
        <f t="shared" ca="1" si="23"/>
        <v>5</v>
      </c>
      <c r="U170" s="7" t="str">
        <f ca="1">VLOOKUP($T170,Ethnicities!$A:$B,2,FALSE)</f>
        <v xml:space="preserve"> white</v>
      </c>
      <c r="V170" s="8">
        <f t="shared" ca="1" si="24"/>
        <v>31265</v>
      </c>
      <c r="W170" s="6">
        <f t="shared" ca="1" si="25"/>
        <v>7</v>
      </c>
      <c r="X170" s="8" t="str">
        <f ca="1">VLOOKUP($W170,'Background education'!$A:$B,2,FALSE)</f>
        <v>Undergraduate degree</v>
      </c>
      <c r="Y170" s="7">
        <f ca="1" xml:space="preserve">
  IF(OR($AA170 = 5, $AA170 = 6, $AA170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0" s="7" t="str">
        <f ca="1">VLOOKUP($Y170,Departments!$A:$B,2,FALSE)</f>
        <v>Operations</v>
      </c>
      <c r="AA170" s="6">
        <f t="shared" ca="1" si="26"/>
        <v>11</v>
      </c>
      <c r="AB170" s="7" t="str">
        <f ca="1">VLOOKUP($AA170,Roles!$A:$B,2,FALSE)</f>
        <v>Analyst</v>
      </c>
      <c r="AC170" s="6">
        <f t="shared" ca="1" si="27"/>
        <v>5</v>
      </c>
      <c r="AD170" s="7" t="str">
        <f ca="1" xml:space="preserve">
IF($AC170 &lt;&gt; "",
    VLOOKUP($AC170,Levels!$A:$B,2,FALSE),
    ""
)</f>
        <v>Junior</v>
      </c>
      <c r="AE170" s="8">
        <f t="shared" ca="1" si="28"/>
        <v>37930</v>
      </c>
      <c r="AF170" s="6">
        <f ca="1">RANDBETWEEN(5,COUNTA('Recruitment source'!$A:$A) + 1)</f>
        <v>8</v>
      </c>
      <c r="AG170" s="6" t="str">
        <f ca="1">VLOOKUP($AF170,'Recruitment source'!$A:$B,2,FALSE)</f>
        <v>Net Empregos</v>
      </c>
      <c r="AH170" s="8"/>
      <c r="AI170" s="1">
        <f t="shared" ca="1" si="20"/>
        <v>2500</v>
      </c>
      <c r="AJ170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166, 1, 'Murilo Freitas Pedroso', 'M', 5, '06/08/1985', 7, 10, 11, 5, 2500);</v>
      </c>
    </row>
    <row r="171" spans="1:36" ht="14.25" customHeight="1" x14ac:dyDescent="0.2">
      <c r="A171" s="7" cm="1">
        <f t="array" aca="1" ref="A171" ca="1">INDEX(Companies!$A:$A,RANDBETWEEN(5,COUNTA(Companies!$A:$A) + 1),1)</f>
        <v>5</v>
      </c>
      <c r="B171" s="7" t="str">
        <f ca="1">VLOOKUP($A171,Companies!$A:$B,2,FALSE)</f>
        <v>ACME Corporation</v>
      </c>
      <c r="C171" s="5">
        <f t="shared" si="21"/>
        <v>167</v>
      </c>
      <c r="D171" s="5" t="str" cm="1">
        <f t="array" ref="D171">SHA1HASH($C171)</f>
        <v>708a77db476d737e54b8bf4663fc79b346d696d2</v>
      </c>
      <c r="E171" s="6">
        <v>1</v>
      </c>
      <c r="F171" s="7">
        <f ca="1">IF($C171 = 1 + N("Presidente"),
    127,
    IF($C171 = 2 + N("Vice-Presidente"),
        72,
        IF($C171 = 3 + N("Secretária bilíngue"),
            13,
            RANDBETWEEN(5,COUNT(Name!$A:$A) + 1)
        )
    )
)</f>
        <v>138</v>
      </c>
      <c r="G171" s="7" t="str">
        <f ca="1">VLOOKUP($F171,Name!$A:$B,2,FALSE)</f>
        <v>Fernando</v>
      </c>
      <c r="H171" s="7">
        <f ca="1" xml:space="preserve">
IF($C171 = 1,
    0,
    RANDBETWEEN(5,COUNT('Last name'!$A:$A) + 1)
)</f>
        <v>129</v>
      </c>
      <c r="I171" s="7" t="str">
        <f ca="1" xml:space="preserve">
IF($C171 = 1 + N("Presidente"),
    "de Orléans e Bragança",
    VLOOKUP($H171,'Last name'!$A:$B,2,FALSE) &amp; " " &amp; VLOOKUP(RANDBETWEEN(5,COUNT('Last name'!$A:$A) + 1),'Last name'!$A:$B,2,FALSE)
)</f>
        <v>Miranda Medeiros</v>
      </c>
      <c r="J171" s="7" t="str">
        <f t="shared" ca="1" si="22"/>
        <v>Fernando Miranda Medeiros</v>
      </c>
      <c r="K171" s="7" t="str" cm="1">
        <f t="array" aca="1" ref="K171" ca="1">SHA1HASH($J171)</f>
        <v>a9b456db241daa8886a1cca7fdf271b21698373e</v>
      </c>
      <c r="L171" s="7" cm="1">
        <f t="array" aca="1" ref="L171" ca="1">INDEX(States!$A:$A,N171,1)</f>
        <v>5</v>
      </c>
      <c r="M171" s="7" t="str">
        <f ca="1">VLOOKUP($L171,Countries!$A:$B,2,FALSE)</f>
        <v>Portugal</v>
      </c>
      <c r="N171" s="7" cm="1">
        <f t="array" aca="1" ref="N171" ca="1">INDEX(States!$C:$C,RANDBETWEEN(5,COUNTA(States!$A:$A) + 1),1)</f>
        <v>22</v>
      </c>
      <c r="O171" s="7" t="str">
        <f ca="1">VLOOKUP($N171,States!$C:$D,2,FALSE)</f>
        <v>Vila Real</v>
      </c>
      <c r="P171" s="7" t="str">
        <f ca="1">VLOOKUP($F171,Name!$A:$C,3,FALSE)</f>
        <v>M</v>
      </c>
      <c r="Q171" s="7" t="str">
        <f ca="1">VLOOKUP($P171,Genders!$B:$C,2,FALSE)</f>
        <v>Male</v>
      </c>
      <c r="R171" s="7" cm="1">
        <f t="array" aca="1" ref="R171" ca="1">INDEX('Marital status'!$A:$A,RANDBETWEEN(5,COUNTA('Marital status'!$A:$A) + 1),1)</f>
        <v>9</v>
      </c>
      <c r="S171" s="7" t="str">
        <f ca="1">VLOOKUP($R171,'Marital status'!$A:$B,2,FALSE)</f>
        <v>DIVORCED</v>
      </c>
      <c r="T171" s="7">
        <f t="shared" ca="1" si="23"/>
        <v>8</v>
      </c>
      <c r="U171" s="7" t="str">
        <f ca="1">VLOOKUP($T171,Ethnicities!$A:$B,2,FALSE)</f>
        <v>ASIAN</v>
      </c>
      <c r="V171" s="8">
        <f t="shared" ca="1" si="24"/>
        <v>25237</v>
      </c>
      <c r="W171" s="6">
        <f t="shared" ca="1" si="25"/>
        <v>7</v>
      </c>
      <c r="X171" s="8" t="str">
        <f ca="1">VLOOKUP($W171,'Background education'!$A:$B,2,FALSE)</f>
        <v>Undergraduate degree</v>
      </c>
      <c r="Y171" s="7">
        <f ca="1" xml:space="preserve">
  IF(OR($AA171 = 5, $AA171 = 6, $AA171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1" s="7" t="str">
        <f ca="1">VLOOKUP($Y171,Departments!$A:$B,2,FALSE)</f>
        <v xml:space="preserve"> Presidency</v>
      </c>
      <c r="AA171" s="6">
        <f t="shared" ca="1" si="26"/>
        <v>10</v>
      </c>
      <c r="AB171" s="7" t="str">
        <f ca="1">VLOOKUP($AA171,Roles!$A:$B,2,FALSE)</f>
        <v>Trainee</v>
      </c>
      <c r="AC171" s="6" t="str">
        <f t="shared" ca="1" si="27"/>
        <v/>
      </c>
      <c r="AD171" s="7" t="str">
        <f ca="1" xml:space="preserve">
IF($AC171 &lt;&gt; "",
    VLOOKUP($AC171,Levels!$A:$B,2,FALSE),
    ""
)</f>
        <v/>
      </c>
      <c r="AE171" s="8">
        <f t="shared" ca="1" si="28"/>
        <v>41666</v>
      </c>
      <c r="AF171" s="6">
        <f ca="1">RANDBETWEEN(5,COUNTA('Recruitment source'!$A:$A) + 1)</f>
        <v>13</v>
      </c>
      <c r="AG171" s="6" t="str">
        <f ca="1">VLOOKUP($AF171,'Recruitment source'!$A:$B,2,FALSE)</f>
        <v>Google</v>
      </c>
      <c r="AH171" s="8"/>
      <c r="AI171" s="1">
        <f t="shared" ca="1" si="20"/>
        <v>1305</v>
      </c>
      <c r="AJ171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167, 1, 'Fernando Miranda Medeiros', 'M', 8, '03/02/1969', 7, 5, 10, NULL, 1305);</v>
      </c>
    </row>
    <row r="172" spans="1:36" ht="14.25" customHeight="1" x14ac:dyDescent="0.2">
      <c r="A172" s="7" cm="1">
        <f t="array" aca="1" ref="A172" ca="1">INDEX(Companies!$A:$A,RANDBETWEEN(5,COUNTA(Companies!$A:$A) + 1),1)</f>
        <v>5</v>
      </c>
      <c r="B172" s="7" t="str">
        <f ca="1">VLOOKUP($A172,Companies!$A:$B,2,FALSE)</f>
        <v>ACME Corporation</v>
      </c>
      <c r="C172" s="5">
        <f t="shared" si="21"/>
        <v>168</v>
      </c>
      <c r="D172" s="5" t="str" cm="1">
        <f t="array" ref="D172">SHA1HASH($C172)</f>
        <v>f76b2ea6b45eff3bc8e4399145cc17a0601f5c8d</v>
      </c>
      <c r="E172" s="6">
        <v>1</v>
      </c>
      <c r="F172" s="7">
        <f ca="1">IF($C172 = 1 + N("Presidente"),
    127,
    IF($C172 = 2 + N("Vice-Presidente"),
        72,
        IF($C172 = 3 + N("Secretária bilíngue"),
            13,
            RANDBETWEEN(5,COUNT(Name!$A:$A) + 1)
        )
    )
)</f>
        <v>223</v>
      </c>
      <c r="G172" s="7" t="str">
        <f ca="1">VLOOKUP($F172,Name!$A:$B,2,FALSE)</f>
        <v>Leonardo</v>
      </c>
      <c r="H172" s="7">
        <f ca="1" xml:space="preserve">
IF($C172 = 1,
    0,
    RANDBETWEEN(5,COUNT('Last name'!$A:$A) + 1)
)</f>
        <v>177</v>
      </c>
      <c r="I172" s="7" t="str">
        <f ca="1" xml:space="preserve">
IF($C172 = 1 + N("Presidente"),
    "de Orléans e Bragança",
    VLOOKUP($H172,'Last name'!$A:$B,2,FALSE) &amp; " " &amp; VLOOKUP(RANDBETWEEN(5,COUNT('Last name'!$A:$A) + 1),'Last name'!$A:$B,2,FALSE)
)</f>
        <v>Saragoça Bianchi</v>
      </c>
      <c r="J172" s="7" t="str">
        <f t="shared" ca="1" si="22"/>
        <v>Leonardo Saragoça Bianchi</v>
      </c>
      <c r="K172" s="7" t="str" cm="1">
        <f t="array" aca="1" ref="K172" ca="1">SHA1HASH($J172)</f>
        <v>15d62b04db676b084926dfcb436d0a4e5a346578</v>
      </c>
      <c r="L172" s="7" cm="1">
        <f t="array" aca="1" ref="L172" ca="1">INDEX(States!$A:$A,N172,1)</f>
        <v>5</v>
      </c>
      <c r="M172" s="7" t="str">
        <f ca="1">VLOOKUP($L172,Countries!$A:$B,2,FALSE)</f>
        <v>Portugal</v>
      </c>
      <c r="N172" s="7" cm="1">
        <f t="array" aca="1" ref="N172" ca="1">INDEX(States!$C:$C,RANDBETWEEN(5,COUNTA(States!$A:$A) + 1),1)</f>
        <v>8</v>
      </c>
      <c r="O172" s="7" t="str">
        <f ca="1">VLOOKUP($N172,States!$C:$D,2,FALSE)</f>
        <v>AveirO</v>
      </c>
      <c r="P172" s="7" t="str">
        <f ca="1">VLOOKUP($F172,Name!$A:$C,3,FALSE)</f>
        <v>M</v>
      </c>
      <c r="Q172" s="7" t="str">
        <f ca="1">VLOOKUP($P172,Genders!$B:$C,2,FALSE)</f>
        <v>Male</v>
      </c>
      <c r="R172" s="7" cm="1">
        <f t="array" aca="1" ref="R172" ca="1">INDEX('Marital status'!$A:$A,RANDBETWEEN(5,COUNTA('Marital status'!$A:$A) + 1),1)</f>
        <v>5</v>
      </c>
      <c r="S172" s="7" t="str">
        <f ca="1">VLOOKUP($R172,'Marital status'!$A:$B,2,FALSE)</f>
        <v>single</v>
      </c>
      <c r="T172" s="7">
        <f t="shared" ca="1" si="23"/>
        <v>5</v>
      </c>
      <c r="U172" s="7" t="str">
        <f ca="1">VLOOKUP($T172,Ethnicities!$A:$B,2,FALSE)</f>
        <v xml:space="preserve"> white</v>
      </c>
      <c r="V172" s="8">
        <f t="shared" ca="1" si="24"/>
        <v>24685</v>
      </c>
      <c r="W172" s="6">
        <f t="shared" ca="1" si="25"/>
        <v>7</v>
      </c>
      <c r="X172" s="8" t="str">
        <f ca="1">VLOOKUP($W172,'Background education'!$A:$B,2,FALSE)</f>
        <v>Undergraduate degree</v>
      </c>
      <c r="Y172" s="7">
        <f ca="1" xml:space="preserve">
  IF(OR($AA172 = 5, $AA172 = 6, $AA172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2" s="7" t="str">
        <f ca="1">VLOOKUP($Y172,Departments!$A:$B,2,FALSE)</f>
        <v>Communication &amp; Marketing</v>
      </c>
      <c r="AA172" s="6">
        <f t="shared" ca="1" si="26"/>
        <v>11</v>
      </c>
      <c r="AB172" s="7" t="str">
        <f ca="1">VLOOKUP($AA172,Roles!$A:$B,2,FALSE)</f>
        <v>Analyst</v>
      </c>
      <c r="AC172" s="6">
        <f t="shared" ca="1" si="27"/>
        <v>6</v>
      </c>
      <c r="AD172" s="7" t="str">
        <f ca="1" xml:space="preserve">
IF($AC172 &lt;&gt; "",
    VLOOKUP($AC172,Levels!$A:$B,2,FALSE),
    ""
)</f>
        <v>Pleno</v>
      </c>
      <c r="AE172" s="8">
        <f t="shared" ca="1" si="28"/>
        <v>41187</v>
      </c>
      <c r="AF172" s="6">
        <f ca="1">RANDBETWEEN(5,COUNTA('Recruitment source'!$A:$A) + 1)</f>
        <v>11</v>
      </c>
      <c r="AG172" s="6" t="str">
        <f ca="1">VLOOKUP($AF172,'Recruitment source'!$A:$B,2,FALSE)</f>
        <v>Next Station</v>
      </c>
      <c r="AH172" s="8"/>
      <c r="AI172" s="1">
        <f t="shared" ca="1" si="20"/>
        <v>2580</v>
      </c>
      <c r="AJ172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168, 1, 'Leonardo Saragoça Bianchi', 'M', 5, '01/08/1967', 7, 11, 11, 6, 2580);</v>
      </c>
    </row>
    <row r="173" spans="1:36" ht="14.25" customHeight="1" x14ac:dyDescent="0.2">
      <c r="A173" s="7" cm="1">
        <f t="array" aca="1" ref="A173" ca="1">INDEX(Companies!$A:$A,RANDBETWEEN(5,COUNTA(Companies!$A:$A) + 1),1)</f>
        <v>5</v>
      </c>
      <c r="B173" s="7" t="str">
        <f ca="1">VLOOKUP($A173,Companies!$A:$B,2,FALSE)</f>
        <v>ACME Corporation</v>
      </c>
      <c r="C173" s="5">
        <f t="shared" si="21"/>
        <v>169</v>
      </c>
      <c r="D173" s="5" t="str" cm="1">
        <f t="array" ref="D173">SHA1HASH($C173)</f>
        <v>2659fc519890c924f82b4475ddd71b058178d02b</v>
      </c>
      <c r="E173" s="6">
        <v>1</v>
      </c>
      <c r="F173" s="7">
        <f ca="1">IF($C173 = 1 + N("Presidente"),
    127,
    IF($C173 = 2 + N("Vice-Presidente"),
        72,
        IF($C173 = 3 + N("Secretária bilíngue"),
            13,
            RANDBETWEEN(5,COUNT(Name!$A:$A) + 1)
        )
    )
)</f>
        <v>86</v>
      </c>
      <c r="G173" s="7" t="str">
        <f ca="1">VLOOKUP($F173,Name!$A:$B,2,FALSE)</f>
        <v>Carolina</v>
      </c>
      <c r="H173" s="7">
        <f ca="1" xml:space="preserve">
IF($C173 = 1,
    0,
    RANDBETWEEN(5,COUNT('Last name'!$A:$A) + 1)
)</f>
        <v>119</v>
      </c>
      <c r="I173" s="7" t="str">
        <f ca="1" xml:space="preserve">
IF($C173 = 1 + N("Presidente"),
    "de Orléans e Bragança",
    VLOOKUP($H173,'Last name'!$A:$B,2,FALSE) &amp; " " &amp; VLOOKUP(RANDBETWEEN(5,COUNT('Last name'!$A:$A) + 1),'Last name'!$A:$B,2,FALSE)
)</f>
        <v>Marino Bianchi</v>
      </c>
      <c r="J173" s="7" t="str">
        <f t="shared" ca="1" si="22"/>
        <v>Carolina Marino Bianchi</v>
      </c>
      <c r="K173" s="7" t="str" cm="1">
        <f t="array" aca="1" ref="K173" ca="1">SHA1HASH($J173)</f>
        <v>0a0d2ff2fc0fe9dc89678ac6f7d52857db6db8d8</v>
      </c>
      <c r="L173" s="7" cm="1">
        <f t="array" aca="1" ref="L173" ca="1">INDEX(States!$A:$A,N173,1)</f>
        <v>5</v>
      </c>
      <c r="M173" s="7" t="str">
        <f ca="1">VLOOKUP($L173,Countries!$A:$B,2,FALSE)</f>
        <v>Portugal</v>
      </c>
      <c r="N173" s="7" cm="1">
        <f t="array" aca="1" ref="N173" ca="1">INDEX(States!$C:$C,RANDBETWEEN(5,COUNTA(States!$A:$A) + 1),1)</f>
        <v>9</v>
      </c>
      <c r="O173" s="7" t="str">
        <f ca="1">VLOOKUP($N173,States!$C:$D,2,FALSE)</f>
        <v>braga</v>
      </c>
      <c r="P173" s="7" t="str">
        <f ca="1">VLOOKUP($F173,Name!$A:$C,3,FALSE)</f>
        <v>F</v>
      </c>
      <c r="Q173" s="7" t="str">
        <f ca="1">VLOOKUP($P173,Genders!$B:$C,2,FALSE)</f>
        <v>Female</v>
      </c>
      <c r="R173" s="7" cm="1">
        <f t="array" aca="1" ref="R173" ca="1">INDEX('Marital status'!$A:$A,RANDBETWEEN(5,COUNTA('Marital status'!$A:$A) + 1),1)</f>
        <v>7</v>
      </c>
      <c r="S173" s="7" t="str">
        <f ca="1">VLOOKUP($R173,'Marital status'!$A:$B,2,FALSE)</f>
        <v xml:space="preserve">Widowed </v>
      </c>
      <c r="T173" s="7">
        <f t="shared" ca="1" si="23"/>
        <v>5</v>
      </c>
      <c r="U173" s="7" t="str">
        <f ca="1">VLOOKUP($T173,Ethnicities!$A:$B,2,FALSE)</f>
        <v xml:space="preserve"> white</v>
      </c>
      <c r="V173" s="8">
        <f t="shared" ca="1" si="24"/>
        <v>30811</v>
      </c>
      <c r="W173" s="6">
        <f t="shared" ca="1" si="25"/>
        <v>7</v>
      </c>
      <c r="X173" s="8" t="str">
        <f ca="1">VLOOKUP($W173,'Background education'!$A:$B,2,FALSE)</f>
        <v>Undergraduate degree</v>
      </c>
      <c r="Y173" s="7">
        <f ca="1" xml:space="preserve">
  IF(OR($AA173 = 5, $AA173 = 6, $AA173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3" s="7" t="str">
        <f ca="1">VLOOKUP($Y173,Departments!$A:$B,2,FALSE)</f>
        <v>Finance</v>
      </c>
      <c r="AA173" s="6">
        <f t="shared" ca="1" si="26"/>
        <v>9</v>
      </c>
      <c r="AB173" s="7" t="str">
        <f ca="1">VLOOKUP($AA173,Roles!$A:$B,2,FALSE)</f>
        <v>Intern</v>
      </c>
      <c r="AC173" s="6" t="str">
        <f t="shared" ca="1" si="27"/>
        <v/>
      </c>
      <c r="AD173" s="7" t="str">
        <f ca="1" xml:space="preserve">
IF($AC173 &lt;&gt; "",
    VLOOKUP($AC173,Levels!$A:$B,2,FALSE),
    ""
)</f>
        <v/>
      </c>
      <c r="AE173" s="8">
        <f t="shared" ca="1" si="28"/>
        <v>43993</v>
      </c>
      <c r="AF173" s="6">
        <f ca="1">RANDBETWEEN(5,COUNTA('Recruitment source'!$A:$A) + 1)</f>
        <v>5</v>
      </c>
      <c r="AG173" s="6" t="str">
        <f ca="1">VLOOKUP($AF173,'Recruitment source'!$A:$B,2,FALSE)</f>
        <v>Indeed</v>
      </c>
      <c r="AH173" s="8"/>
      <c r="AI173" s="1">
        <f t="shared" ca="1" si="20"/>
        <v>1205</v>
      </c>
      <c r="AJ173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169, 1, 'Carolina Marino Bianchi', 'F', 5, '09/05/1984', 7, 7, 9, NULL, 1205);</v>
      </c>
    </row>
    <row r="174" spans="1:36" ht="14.25" customHeight="1" x14ac:dyDescent="0.2">
      <c r="A174" s="7" cm="1">
        <f t="array" aca="1" ref="A174" ca="1">INDEX(Companies!$A:$A,RANDBETWEEN(5,COUNTA(Companies!$A:$A) + 1),1)</f>
        <v>5</v>
      </c>
      <c r="B174" s="7" t="str">
        <f ca="1">VLOOKUP($A174,Companies!$A:$B,2,FALSE)</f>
        <v>ACME Corporation</v>
      </c>
      <c r="C174" s="5">
        <f t="shared" si="21"/>
        <v>170</v>
      </c>
      <c r="D174" s="5" t="str" cm="1">
        <f t="array" ref="D174">SHA1HASH($C174)</f>
        <v>717b2f3d8816830549097908c134e1729c516542</v>
      </c>
      <c r="E174" s="6">
        <v>1</v>
      </c>
      <c r="F174" s="7">
        <f ca="1">IF($C174 = 1 + N("Presidente"),
    127,
    IF($C174 = 2 + N("Vice-Presidente"),
        72,
        IF($C174 = 3 + N("Secretária bilíngue"),
            13,
            RANDBETWEEN(5,COUNT(Name!$A:$A) + 1)
        )
    )
)</f>
        <v>39</v>
      </c>
      <c r="G174" s="7" t="str">
        <f ca="1">VLOOKUP($F174,Name!$A:$B,2,FALSE)</f>
        <v>Ananda</v>
      </c>
      <c r="H174" s="7">
        <f ca="1" xml:space="preserve">
IF($C174 = 1,
    0,
    RANDBETWEEN(5,COUNT('Last name'!$A:$A) + 1)
)</f>
        <v>79</v>
      </c>
      <c r="I174" s="7" t="str">
        <f ca="1" xml:space="preserve">
IF($C174 = 1 + N("Presidente"),
    "de Orléans e Bragança",
    VLOOKUP($H174,'Last name'!$A:$B,2,FALSE) &amp; " " &amp; VLOOKUP(RANDBETWEEN(5,COUNT('Last name'!$A:$A) + 1),'Last name'!$A:$B,2,FALSE)
)</f>
        <v>Evangelista Rodrigues</v>
      </c>
      <c r="J174" s="7" t="str">
        <f t="shared" ca="1" si="22"/>
        <v>Ananda Evangelista Rodrigues</v>
      </c>
      <c r="K174" s="7" t="str" cm="1">
        <f t="array" aca="1" ref="K174" ca="1">SHA1HASH($J174)</f>
        <v>c3cd816f0c6af620eaae166b004b768bf04d2949</v>
      </c>
      <c r="L174" s="7" cm="1">
        <f t="array" aca="1" ref="L174" ca="1">INDEX(States!$A:$A,N174,1)</f>
        <v>5</v>
      </c>
      <c r="M174" s="7" t="str">
        <f ca="1">VLOOKUP($L174,Countries!$A:$B,2,FALSE)</f>
        <v>Portugal</v>
      </c>
      <c r="N174" s="7" cm="1">
        <f t="array" aca="1" ref="N174" ca="1">INDEX(States!$C:$C,RANDBETWEEN(5,COUNTA(States!$A:$A) + 1),1)</f>
        <v>24</v>
      </c>
      <c r="O174" s="7" t="str">
        <f ca="1">VLOOKUP($N174,States!$C:$D,2,FALSE)</f>
        <v>Brangança</v>
      </c>
      <c r="P174" s="7" t="str">
        <f ca="1">VLOOKUP($F174,Name!$A:$C,3,FALSE)</f>
        <v>F</v>
      </c>
      <c r="Q174" s="7" t="str">
        <f ca="1">VLOOKUP($P174,Genders!$B:$C,2,FALSE)</f>
        <v>Female</v>
      </c>
      <c r="R174" s="7" cm="1">
        <f t="array" aca="1" ref="R174" ca="1">INDEX('Marital status'!$A:$A,RANDBETWEEN(5,COUNTA('Marital status'!$A:$A) + 1),1)</f>
        <v>5</v>
      </c>
      <c r="S174" s="7" t="str">
        <f ca="1">VLOOKUP($R174,'Marital status'!$A:$B,2,FALSE)</f>
        <v>single</v>
      </c>
      <c r="T174" s="7">
        <f t="shared" ca="1" si="23"/>
        <v>5</v>
      </c>
      <c r="U174" s="7" t="str">
        <f ca="1">VLOOKUP($T174,Ethnicities!$A:$B,2,FALSE)</f>
        <v xml:space="preserve"> white</v>
      </c>
      <c r="V174" s="8">
        <f t="shared" ca="1" si="24"/>
        <v>23798</v>
      </c>
      <c r="W174" s="6">
        <f t="shared" ca="1" si="25"/>
        <v>7</v>
      </c>
      <c r="X174" s="8" t="str">
        <f ca="1">VLOOKUP($W174,'Background education'!$A:$B,2,FALSE)</f>
        <v>Undergraduate degree</v>
      </c>
      <c r="Y174" s="7">
        <f ca="1" xml:space="preserve">
  IF(OR($AA174 = 5, $AA174 = 6, $AA174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4" s="7" t="str">
        <f ca="1">VLOOKUP($Y174,Departments!$A:$B,2,FALSE)</f>
        <v>Controlling</v>
      </c>
      <c r="AA174" s="6">
        <f t="shared" ca="1" si="26"/>
        <v>11</v>
      </c>
      <c r="AB174" s="7" t="str">
        <f ca="1">VLOOKUP($AA174,Roles!$A:$B,2,FALSE)</f>
        <v>Analyst</v>
      </c>
      <c r="AC174" s="6">
        <f t="shared" ca="1" si="27"/>
        <v>7</v>
      </c>
      <c r="AD174" s="7" t="str">
        <f ca="1" xml:space="preserve">
IF($AC174 &lt;&gt; "",
    VLOOKUP($AC174,Levels!$A:$B,2,FALSE),
    ""
)</f>
        <v>Senior</v>
      </c>
      <c r="AE174" s="8">
        <f t="shared" ca="1" si="28"/>
        <v>41049</v>
      </c>
      <c r="AF174" s="6">
        <f ca="1">RANDBETWEEN(5,COUNTA('Recruitment source'!$A:$A) + 1)</f>
        <v>10</v>
      </c>
      <c r="AG174" s="6" t="str">
        <f ca="1">VLOOKUP($AF174,'Recruitment source'!$A:$B,2,FALSE)</f>
        <v>Jobs in Lisbon</v>
      </c>
      <c r="AH174" s="8"/>
      <c r="AI174" s="1">
        <f t="shared" ca="1" si="20"/>
        <v>2500</v>
      </c>
      <c r="AJ174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170, 1, 'Ananda Evangelista Rodrigues', 'F', 5, '25/02/1965', 7, 12, 11, 7, 2500);</v>
      </c>
    </row>
    <row r="175" spans="1:36" ht="14.25" customHeight="1" x14ac:dyDescent="0.2">
      <c r="A175" s="7" cm="1">
        <f t="array" aca="1" ref="A175" ca="1">INDEX(Companies!$A:$A,RANDBETWEEN(5,COUNTA(Companies!$A:$A) + 1),1)</f>
        <v>5</v>
      </c>
      <c r="B175" s="7" t="str">
        <f ca="1">VLOOKUP($A175,Companies!$A:$B,2,FALSE)</f>
        <v>ACME Corporation</v>
      </c>
      <c r="C175" s="5">
        <f t="shared" si="21"/>
        <v>171</v>
      </c>
      <c r="D175" s="5" t="str" cm="1">
        <f t="array" ref="D175">SHA1HASH($C175)</f>
        <v>94940e534aedd3f6d9bb77c6322f6641dbb7432a</v>
      </c>
      <c r="E175" s="6">
        <v>1</v>
      </c>
      <c r="F175" s="7">
        <f ca="1">IF($C175 = 1 + N("Presidente"),
    127,
    IF($C175 = 2 + N("Vice-Presidente"),
        72,
        IF($C175 = 3 + N("Secretária bilíngue"),
            13,
            RANDBETWEEN(5,COUNT(Name!$A:$A) + 1)
        )
    )
)</f>
        <v>143</v>
      </c>
      <c r="G175" s="7" t="str">
        <f ca="1">VLOOKUP($F175,Name!$A:$B,2,FALSE)</f>
        <v>Flavio</v>
      </c>
      <c r="H175" s="7">
        <f ca="1" xml:space="preserve">
IF($C175 = 1,
    0,
    RANDBETWEEN(5,COUNT('Last name'!$A:$A) + 1)
)</f>
        <v>151</v>
      </c>
      <c r="I175" s="7" t="str">
        <f ca="1" xml:space="preserve">
IF($C175 = 1 + N("Presidente"),
    "de Orléans e Bragança",
    VLOOKUP($H175,'Last name'!$A:$B,2,FALSE) &amp; " " &amp; VLOOKUP(RANDBETWEEN(5,COUNT('Last name'!$A:$A) + 1),'Last name'!$A:$B,2,FALSE)
)</f>
        <v>Pereira Aguiar</v>
      </c>
      <c r="J175" s="7" t="str">
        <f t="shared" ca="1" si="22"/>
        <v>Flavio Pereira Aguiar</v>
      </c>
      <c r="K175" s="7" t="str" cm="1">
        <f t="array" aca="1" ref="K175" ca="1">SHA1HASH($J175)</f>
        <v>971ce29bf0eafdbede310f73ce27730b6206a730</v>
      </c>
      <c r="L175" s="7" cm="1">
        <f t="array" aca="1" ref="L175" ca="1">INDEX(States!$A:$A,N175,1)</f>
        <v>5</v>
      </c>
      <c r="M175" s="7" t="str">
        <f ca="1">VLOOKUP($L175,Countries!$A:$B,2,FALSE)</f>
        <v>Portugal</v>
      </c>
      <c r="N175" s="7" cm="1">
        <f t="array" aca="1" ref="N175" ca="1">INDEX(States!$C:$C,RANDBETWEEN(5,COUNTA(States!$A:$A) + 1),1)</f>
        <v>19</v>
      </c>
      <c r="O175" s="7" t="str">
        <f ca="1">VLOOKUP($N175,States!$C:$D,2,FALSE)</f>
        <v>Beja</v>
      </c>
      <c r="P175" s="7" t="str">
        <f ca="1">VLOOKUP($F175,Name!$A:$C,3,FALSE)</f>
        <v>M</v>
      </c>
      <c r="Q175" s="7" t="str">
        <f ca="1">VLOOKUP($P175,Genders!$B:$C,2,FALSE)</f>
        <v>Male</v>
      </c>
      <c r="R175" s="7" cm="1">
        <f t="array" aca="1" ref="R175" ca="1">INDEX('Marital status'!$A:$A,RANDBETWEEN(5,COUNTA('Marital status'!$A:$A) + 1),1)</f>
        <v>8</v>
      </c>
      <c r="S175" s="7" t="str">
        <f ca="1">VLOOKUP($R175,'Marital status'!$A:$B,2,FALSE)</f>
        <v xml:space="preserve"> Separated </v>
      </c>
      <c r="T175" s="7">
        <f t="shared" ca="1" si="23"/>
        <v>6</v>
      </c>
      <c r="U175" s="7" t="str">
        <f ca="1">VLOOKUP($T175,Ethnicities!$A:$B,2,FALSE)</f>
        <v>Black or African American</v>
      </c>
      <c r="V175" s="8">
        <f t="shared" ca="1" si="24"/>
        <v>30569</v>
      </c>
      <c r="W175" s="6">
        <f t="shared" ca="1" si="25"/>
        <v>7</v>
      </c>
      <c r="X175" s="8" t="str">
        <f ca="1">VLOOKUP($W175,'Background education'!$A:$B,2,FALSE)</f>
        <v>Undergraduate degree</v>
      </c>
      <c r="Y175" s="7">
        <f ca="1" xml:space="preserve">
  IF(OR($AA175 = 5, $AA175 = 6, $AA175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5" s="7" t="str">
        <f ca="1">VLOOKUP($Y175,Departments!$A:$B,2,FALSE)</f>
        <v>Communication &amp; Marketing</v>
      </c>
      <c r="AA175" s="6">
        <f t="shared" ca="1" si="26"/>
        <v>10</v>
      </c>
      <c r="AB175" s="7" t="str">
        <f ca="1">VLOOKUP($AA175,Roles!$A:$B,2,FALSE)</f>
        <v>Trainee</v>
      </c>
      <c r="AC175" s="6" t="str">
        <f t="shared" ca="1" si="27"/>
        <v/>
      </c>
      <c r="AD175" s="7" t="str">
        <f ca="1" xml:space="preserve">
IF($AC175 &lt;&gt; "",
    VLOOKUP($AC175,Levels!$A:$B,2,FALSE),
    ""
)</f>
        <v/>
      </c>
      <c r="AE175" s="8">
        <f t="shared" ca="1" si="28"/>
        <v>39231</v>
      </c>
      <c r="AF175" s="6">
        <f ca="1">RANDBETWEEN(5,COUNTA('Recruitment source'!$A:$A) + 1)</f>
        <v>15</v>
      </c>
      <c r="AG175" s="6" t="str">
        <f ca="1">VLOOKUP($AF175,'Recruitment source'!$A:$B,2,FALSE)</f>
        <v>Website</v>
      </c>
      <c r="AH175" s="8"/>
      <c r="AI175" s="1">
        <f t="shared" ca="1" si="20"/>
        <v>1385</v>
      </c>
      <c r="AJ17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171, 1, 'Flavio Pereira Aguiar', 'M', 6, '10/09/1983', 7, 11, 10, NULL, 1385);</v>
      </c>
    </row>
    <row r="176" spans="1:36" ht="14.25" customHeight="1" x14ac:dyDescent="0.2">
      <c r="A176" s="7" cm="1">
        <f t="array" aca="1" ref="A176" ca="1">INDEX(Companies!$A:$A,RANDBETWEEN(5,COUNTA(Companies!$A:$A) + 1),1)</f>
        <v>5</v>
      </c>
      <c r="B176" s="7" t="str">
        <f ca="1">VLOOKUP($A176,Companies!$A:$B,2,FALSE)</f>
        <v>ACME Corporation</v>
      </c>
      <c r="C176" s="5">
        <f t="shared" si="21"/>
        <v>172</v>
      </c>
      <c r="D176" s="5" t="str" cm="1">
        <f t="array" ref="D176">SHA1HASH($C176)</f>
        <v>c1aa04bf421e5b38c3d18933e9994d3f289def65</v>
      </c>
      <c r="E176" s="6">
        <v>1</v>
      </c>
      <c r="F176" s="7">
        <f ca="1">IF($C176 = 1 + N("Presidente"),
    127,
    IF($C176 = 2 + N("Vice-Presidente"),
        72,
        IF($C176 = 3 + N("Secretária bilíngue"),
            13,
            RANDBETWEEN(5,COUNT(Name!$A:$A) + 1)
        )
    )
)</f>
        <v>174</v>
      </c>
      <c r="G176" s="7" t="str">
        <f ca="1">VLOOKUP($F176,Name!$A:$B,2,FALSE)</f>
        <v>Isabel</v>
      </c>
      <c r="H176" s="7">
        <f ca="1" xml:space="preserve">
IF($C176 = 1,
    0,
    RANDBETWEEN(5,COUNT('Last name'!$A:$A) + 1)
)</f>
        <v>161</v>
      </c>
      <c r="I176" s="7" t="str">
        <f ca="1" xml:space="preserve">
IF($C176 = 1 + N("Presidente"),
    "de Orléans e Bragança",
    VLOOKUP($H176,'Last name'!$A:$B,2,FALSE) &amp; " " &amp; VLOOKUP(RANDBETWEEN(5,COUNT('Last name'!$A:$A) + 1),'Last name'!$A:$B,2,FALSE)
)</f>
        <v>Ribeiro Amor</v>
      </c>
      <c r="J176" s="7" t="str">
        <f t="shared" ca="1" si="22"/>
        <v>Isabel Ribeiro Amor</v>
      </c>
      <c r="K176" s="7" t="str" cm="1">
        <f t="array" aca="1" ref="K176" ca="1">SHA1HASH($J176)</f>
        <v>bb843a041fc035c686ba7a41d1692d4d2f175477</v>
      </c>
      <c r="L176" s="7" cm="1">
        <f t="array" aca="1" ref="L176" ca="1">INDEX(States!$A:$A,N176,1)</f>
        <v>5</v>
      </c>
      <c r="M176" s="7" t="str">
        <f ca="1">VLOOKUP($L176,Countries!$A:$B,2,FALSE)</f>
        <v>Portugal</v>
      </c>
      <c r="N176" s="7" cm="1">
        <f t="array" aca="1" ref="N176" ca="1">INDEX(States!$C:$C,RANDBETWEEN(5,COUNTA(States!$A:$A) + 1),1)</f>
        <v>24</v>
      </c>
      <c r="O176" s="7" t="str">
        <f ca="1">VLOOKUP($N176,States!$C:$D,2,FALSE)</f>
        <v>Brangança</v>
      </c>
      <c r="P176" s="7" t="str">
        <f ca="1">VLOOKUP($F176,Name!$A:$C,3,FALSE)</f>
        <v>F</v>
      </c>
      <c r="Q176" s="7" t="str">
        <f ca="1">VLOOKUP($P176,Genders!$B:$C,2,FALSE)</f>
        <v>Female</v>
      </c>
      <c r="R176" s="7" cm="1">
        <f t="array" aca="1" ref="R176" ca="1">INDEX('Marital status'!$A:$A,RANDBETWEEN(5,COUNTA('Marital status'!$A:$A) + 1),1)</f>
        <v>8</v>
      </c>
      <c r="S176" s="7" t="str">
        <f ca="1">VLOOKUP($R176,'Marital status'!$A:$B,2,FALSE)</f>
        <v xml:space="preserve"> Separated </v>
      </c>
      <c r="T176" s="7">
        <f t="shared" ca="1" si="23"/>
        <v>7</v>
      </c>
      <c r="U176" s="7" t="str">
        <f ca="1">VLOOKUP($T176,Ethnicities!$A:$B,2,FALSE)</f>
        <v xml:space="preserve">  Hispanic or LATINO</v>
      </c>
      <c r="V176" s="8">
        <f t="shared" ca="1" si="24"/>
        <v>22995</v>
      </c>
      <c r="W176" s="6">
        <f t="shared" ca="1" si="25"/>
        <v>8</v>
      </c>
      <c r="X176" s="8" t="str">
        <f ca="1">VLOOKUP($W176,'Background education'!$A:$B,2,FALSE)</f>
        <v>Graduate school</v>
      </c>
      <c r="Y176" s="7">
        <f ca="1" xml:space="preserve">
  IF(OR($AA176 = 5, $AA176 = 6, $AA176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6" s="7" t="str">
        <f ca="1">VLOOKUP($Y176,Departments!$A:$B,2,FALSE)</f>
        <v>Audit</v>
      </c>
      <c r="AA176" s="6">
        <f t="shared" ca="1" si="26"/>
        <v>11</v>
      </c>
      <c r="AB176" s="7" t="str">
        <f ca="1">VLOOKUP($AA176,Roles!$A:$B,2,FALSE)</f>
        <v>Analyst</v>
      </c>
      <c r="AC176" s="6">
        <f t="shared" ca="1" si="27"/>
        <v>6</v>
      </c>
      <c r="AD176" s="7" t="str">
        <f ca="1" xml:space="preserve">
IF($AC176 &lt;&gt; "",
    VLOOKUP($AC176,Levels!$A:$B,2,FALSE),
    ""
)</f>
        <v>Pleno</v>
      </c>
      <c r="AE176" s="8">
        <f t="shared" ca="1" si="28"/>
        <v>42586</v>
      </c>
      <c r="AF176" s="6">
        <f ca="1">RANDBETWEEN(5,COUNTA('Recruitment source'!$A:$A) + 1)</f>
        <v>7</v>
      </c>
      <c r="AG176" s="6" t="str">
        <f ca="1">VLOOKUP($AF176,'Recruitment source'!$A:$B,2,FALSE)</f>
        <v>SAPO Emprego</v>
      </c>
      <c r="AH176" s="8"/>
      <c r="AI176" s="1">
        <f t="shared" ca="1" si="20"/>
        <v>3000</v>
      </c>
      <c r="AJ17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172, 1, 'Isabel Ribeiro Amor', 'F', 7, '15/12/1962', 8, 13, 11, 6, 3000);</v>
      </c>
    </row>
    <row r="177" spans="1:36" ht="14.25" customHeight="1" x14ac:dyDescent="0.2">
      <c r="A177" s="7" cm="1">
        <f t="array" aca="1" ref="A177" ca="1">INDEX(Companies!$A:$A,RANDBETWEEN(5,COUNTA(Companies!$A:$A) + 1),1)</f>
        <v>5</v>
      </c>
      <c r="B177" s="7" t="str">
        <f ca="1">VLOOKUP($A177,Companies!$A:$B,2,FALSE)</f>
        <v>ACME Corporation</v>
      </c>
      <c r="C177" s="5">
        <f t="shared" si="21"/>
        <v>173</v>
      </c>
      <c r="D177" s="5" t="str" cm="1">
        <f t="array" ref="D177">SHA1HASH($C177)</f>
        <v>572e20738130fddc7c389f2ab14f4e4b22a97c39</v>
      </c>
      <c r="E177" s="6">
        <v>1</v>
      </c>
      <c r="F177" s="7">
        <f ca="1">IF($C177 = 1 + N("Presidente"),
    127,
    IF($C177 = 2 + N("Vice-Presidente"),
        72,
        IF($C177 = 3 + N("Secretária bilíngue"),
            13,
            RANDBETWEEN(5,COUNT(Name!$A:$A) + 1)
        )
    )
)</f>
        <v>23</v>
      </c>
      <c r="G177" s="7" t="str">
        <f ca="1">VLOOKUP($F177,Name!$A:$B,2,FALSE)</f>
        <v>Amanda</v>
      </c>
      <c r="H177" s="7">
        <f ca="1" xml:space="preserve">
IF($C177 = 1,
    0,
    RANDBETWEEN(5,COUNT('Last name'!$A:$A) + 1)
)</f>
        <v>11</v>
      </c>
      <c r="I177" s="7" t="str">
        <f ca="1" xml:space="preserve">
IF($C177 = 1 + N("Presidente"),
    "de Orléans e Bragança",
    VLOOKUP($H177,'Last name'!$A:$B,2,FALSE) &amp; " " &amp; VLOOKUP(RANDBETWEEN(5,COUNT('Last name'!$A:$A) + 1),'Last name'!$A:$B,2,FALSE)
)</f>
        <v>Almeida Brasil</v>
      </c>
      <c r="J177" s="7" t="str">
        <f t="shared" ca="1" si="22"/>
        <v>Amanda Almeida Brasil</v>
      </c>
      <c r="K177" s="7" t="str" cm="1">
        <f t="array" aca="1" ref="K177" ca="1">SHA1HASH($J177)</f>
        <v>bbee6a22864c768034d9602f3e910783a7732934</v>
      </c>
      <c r="L177" s="7" cm="1">
        <f t="array" aca="1" ref="L177" ca="1">INDEX(States!$A:$A,N177,1)</f>
        <v>5</v>
      </c>
      <c r="M177" s="7" t="str">
        <f ca="1">VLOOKUP($L177,Countries!$A:$B,2,FALSE)</f>
        <v>Portugal</v>
      </c>
      <c r="N177" s="7" cm="1">
        <f t="array" aca="1" ref="N177" ca="1">INDEX(States!$C:$C,RANDBETWEEN(5,COUNTA(States!$A:$A) + 1),1)</f>
        <v>7</v>
      </c>
      <c r="O177" s="7" t="str">
        <f ca="1">VLOOKUP($N177,States!$C:$D,2,FALSE)</f>
        <v xml:space="preserve"> Setúbal </v>
      </c>
      <c r="P177" s="7" t="str">
        <f ca="1">VLOOKUP($F177,Name!$A:$C,3,FALSE)</f>
        <v>F</v>
      </c>
      <c r="Q177" s="7" t="str">
        <f ca="1">VLOOKUP($P177,Genders!$B:$C,2,FALSE)</f>
        <v>Female</v>
      </c>
      <c r="R177" s="7" cm="1">
        <f t="array" aca="1" ref="R177" ca="1">INDEX('Marital status'!$A:$A,RANDBETWEEN(5,COUNTA('Marital status'!$A:$A) + 1),1)</f>
        <v>8</v>
      </c>
      <c r="S177" s="7" t="str">
        <f ca="1">VLOOKUP($R177,'Marital status'!$A:$B,2,FALSE)</f>
        <v xml:space="preserve"> Separated </v>
      </c>
      <c r="T177" s="7">
        <f t="shared" ca="1" si="23"/>
        <v>5</v>
      </c>
      <c r="U177" s="7" t="str">
        <f ca="1">VLOOKUP($T177,Ethnicities!$A:$B,2,FALSE)</f>
        <v xml:space="preserve"> white</v>
      </c>
      <c r="V177" s="8">
        <f t="shared" ca="1" si="24"/>
        <v>30638</v>
      </c>
      <c r="W177" s="6">
        <f t="shared" ca="1" si="25"/>
        <v>7</v>
      </c>
      <c r="X177" s="8" t="str">
        <f ca="1">VLOOKUP($W177,'Background education'!$A:$B,2,FALSE)</f>
        <v>Undergraduate degree</v>
      </c>
      <c r="Y177" s="7">
        <f ca="1" xml:space="preserve">
  IF(OR($AA177 = 5, $AA177 = 6, $AA177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7" s="7" t="str">
        <f ca="1">VLOOKUP($Y177,Departments!$A:$B,2,FALSE)</f>
        <v xml:space="preserve"> Presidency</v>
      </c>
      <c r="AA177" s="6">
        <f t="shared" ca="1" si="26"/>
        <v>10</v>
      </c>
      <c r="AB177" s="7" t="str">
        <f ca="1">VLOOKUP($AA177,Roles!$A:$B,2,FALSE)</f>
        <v>Trainee</v>
      </c>
      <c r="AC177" s="6" t="str">
        <f t="shared" ca="1" si="27"/>
        <v/>
      </c>
      <c r="AD177" s="7" t="str">
        <f ca="1" xml:space="preserve">
IF($AC177 &lt;&gt; "",
    VLOOKUP($AC177,Levels!$A:$B,2,FALSE),
    ""
)</f>
        <v/>
      </c>
      <c r="AE177" s="8">
        <f t="shared" ca="1" si="28"/>
        <v>38644</v>
      </c>
      <c r="AF177" s="6">
        <f ca="1">RANDBETWEEN(5,COUNTA('Recruitment source'!$A:$A) + 1)</f>
        <v>5</v>
      </c>
      <c r="AG177" s="6" t="str">
        <f ca="1">VLOOKUP($AF177,'Recruitment source'!$A:$B,2,FALSE)</f>
        <v>Indeed</v>
      </c>
      <c r="AH177" s="8"/>
      <c r="AI177" s="1">
        <f t="shared" ca="1" si="20"/>
        <v>1305</v>
      </c>
      <c r="AJ17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173, 1, 'Amanda Almeida Brasil', 'F', 5, '18/11/1983', 7, 5, 10, NULL, 1305);</v>
      </c>
    </row>
    <row r="178" spans="1:36" ht="14.25" customHeight="1" x14ac:dyDescent="0.2">
      <c r="A178" s="7" cm="1">
        <f t="array" aca="1" ref="A178" ca="1">INDEX(Companies!$A:$A,RANDBETWEEN(5,COUNTA(Companies!$A:$A) + 1),1)</f>
        <v>5</v>
      </c>
      <c r="B178" s="7" t="str">
        <f ca="1">VLOOKUP($A178,Companies!$A:$B,2,FALSE)</f>
        <v>ACME Corporation</v>
      </c>
      <c r="C178" s="5">
        <f t="shared" si="21"/>
        <v>174</v>
      </c>
      <c r="D178" s="5" t="str" cm="1">
        <f t="array" ref="D178">SHA1HASH($C178)</f>
        <v>d094700e379f0fb3b543e25c77f8e4b3e068f057</v>
      </c>
      <c r="E178" s="6">
        <v>1</v>
      </c>
      <c r="F178" s="7">
        <f ca="1">IF($C178 = 1 + N("Presidente"),
    127,
    IF($C178 = 2 + N("Vice-Presidente"),
        72,
        IF($C178 = 3 + N("Secretária bilíngue"),
            13,
            RANDBETWEEN(5,COUNT(Name!$A:$A) + 1)
        )
    )
)</f>
        <v>209</v>
      </c>
      <c r="G178" s="7" t="str">
        <f ca="1">VLOOKUP($F178,Name!$A:$B,2,FALSE)</f>
        <v>Katerine</v>
      </c>
      <c r="H178" s="7">
        <f ca="1" xml:space="preserve">
IF($C178 = 1,
    0,
    RANDBETWEEN(5,COUNT('Last name'!$A:$A) + 1)
)</f>
        <v>154</v>
      </c>
      <c r="I178" s="7" t="str">
        <f ca="1" xml:space="preserve">
IF($C178 = 1 + N("Presidente"),
    "de Orléans e Bragança",
    VLOOKUP($H178,'Last name'!$A:$B,2,FALSE) &amp; " " &amp; VLOOKUP(RANDBETWEEN(5,COUNT('Last name'!$A:$A) + 1),'Last name'!$A:$B,2,FALSE)
)</f>
        <v>Pinheiro Fernandes</v>
      </c>
      <c r="J178" s="7" t="str">
        <f t="shared" ca="1" si="22"/>
        <v>Katerine Pinheiro Fernandes</v>
      </c>
      <c r="K178" s="7" t="str" cm="1">
        <f t="array" aca="1" ref="K178" ca="1">SHA1HASH($J178)</f>
        <v>48145ece6bfb7a0f7c14988fd0bc982d2e7f5916</v>
      </c>
      <c r="L178" s="7" cm="1">
        <f t="array" aca="1" ref="L178" ca="1">INDEX(States!$A:$A,N178,1)</f>
        <v>5</v>
      </c>
      <c r="M178" s="7" t="str">
        <f ca="1">VLOOKUP($L178,Countries!$A:$B,2,FALSE)</f>
        <v>Portugal</v>
      </c>
      <c r="N178" s="7" cm="1">
        <f t="array" aca="1" ref="N178" ca="1">INDEX(States!$C:$C,RANDBETWEEN(5,COUNTA(States!$A:$A) + 1),1)</f>
        <v>18</v>
      </c>
      <c r="O178" s="7" t="str">
        <f ca="1">VLOOKUP($N178,States!$C:$D,2,FALSE)</f>
        <v>Castelo Branco</v>
      </c>
      <c r="P178" s="7" t="str">
        <f ca="1">VLOOKUP($F178,Name!$A:$C,3,FALSE)</f>
        <v>F</v>
      </c>
      <c r="Q178" s="7" t="str">
        <f ca="1">VLOOKUP($P178,Genders!$B:$C,2,FALSE)</f>
        <v>Female</v>
      </c>
      <c r="R178" s="7" cm="1">
        <f t="array" aca="1" ref="R178" ca="1">INDEX('Marital status'!$A:$A,RANDBETWEEN(5,COUNTA('Marital status'!$A:$A) + 1),1)</f>
        <v>7</v>
      </c>
      <c r="S178" s="7" t="str">
        <f ca="1">VLOOKUP($R178,'Marital status'!$A:$B,2,FALSE)</f>
        <v xml:space="preserve">Widowed </v>
      </c>
      <c r="T178" s="7">
        <f t="shared" ca="1" si="23"/>
        <v>5</v>
      </c>
      <c r="U178" s="7" t="str">
        <f ca="1">VLOOKUP($T178,Ethnicities!$A:$B,2,FALSE)</f>
        <v xml:space="preserve"> white</v>
      </c>
      <c r="V178" s="8">
        <f t="shared" ca="1" si="24"/>
        <v>28823</v>
      </c>
      <c r="W178" s="6">
        <f t="shared" ca="1" si="25"/>
        <v>8</v>
      </c>
      <c r="X178" s="8" t="str">
        <f ca="1">VLOOKUP($W178,'Background education'!$A:$B,2,FALSE)</f>
        <v>Graduate school</v>
      </c>
      <c r="Y178" s="7">
        <f ca="1" xml:space="preserve">
  IF(OR($AA178 = 5, $AA178 = 6, $AA178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8" s="7" t="str">
        <f ca="1">VLOOKUP($Y178,Departments!$A:$B,2,FALSE)</f>
        <v>Audit</v>
      </c>
      <c r="AA178" s="6">
        <f t="shared" ca="1" si="26"/>
        <v>11</v>
      </c>
      <c r="AB178" s="7" t="str">
        <f ca="1">VLOOKUP($AA178,Roles!$A:$B,2,FALSE)</f>
        <v>Analyst</v>
      </c>
      <c r="AC178" s="6">
        <f t="shared" ca="1" si="27"/>
        <v>6</v>
      </c>
      <c r="AD178" s="7" t="str">
        <f ca="1" xml:space="preserve">
IF($AC178 &lt;&gt; "",
    VLOOKUP($AC178,Levels!$A:$B,2,FALSE),
    ""
)</f>
        <v>Pleno</v>
      </c>
      <c r="AE178" s="8">
        <f t="shared" ca="1" si="28"/>
        <v>38349</v>
      </c>
      <c r="AF178" s="6">
        <f ca="1">RANDBETWEEN(5,COUNTA('Recruitment source'!$A:$A) + 1)</f>
        <v>6</v>
      </c>
      <c r="AG178" s="6" t="str">
        <f ca="1">VLOOKUP($AF178,'Recruitment source'!$A:$B,2,FALSE)</f>
        <v>Learn4Good</v>
      </c>
      <c r="AH178" s="8"/>
      <c r="AI178" s="1">
        <f t="shared" ca="1" si="20"/>
        <v>3000</v>
      </c>
      <c r="AJ178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174, 1, 'Katerine Pinheiro Fernandes', 'F', 5, '29/11/1978', 8, 13, 11, 6, 3000);</v>
      </c>
    </row>
    <row r="179" spans="1:36" ht="14.25" customHeight="1" x14ac:dyDescent="0.2">
      <c r="A179" s="7" cm="1">
        <f t="array" aca="1" ref="A179" ca="1">INDEX(Companies!$A:$A,RANDBETWEEN(5,COUNTA(Companies!$A:$A) + 1),1)</f>
        <v>5</v>
      </c>
      <c r="B179" s="7" t="str">
        <f ca="1">VLOOKUP($A179,Companies!$A:$B,2,FALSE)</f>
        <v>ACME Corporation</v>
      </c>
      <c r="C179" s="5">
        <f t="shared" si="21"/>
        <v>175</v>
      </c>
      <c r="D179" s="5" t="str" cm="1">
        <f t="array" ref="D179">SHA1HASH($C179)</f>
        <v>04f1241ed2b1b531c2c853ce1eeff952cd0f40f3</v>
      </c>
      <c r="E179" s="6">
        <v>1</v>
      </c>
      <c r="F179" s="7">
        <f ca="1">IF($C179 = 1 + N("Presidente"),
    127,
    IF($C179 = 2 + N("Vice-Presidente"),
        72,
        IF($C179 = 3 + N("Secretária bilíngue"),
            13,
            RANDBETWEEN(5,COUNT(Name!$A:$A) + 1)
        )
    )
)</f>
        <v>174</v>
      </c>
      <c r="G179" s="7" t="str">
        <f ca="1">VLOOKUP($F179,Name!$A:$B,2,FALSE)</f>
        <v>Isabel</v>
      </c>
      <c r="H179" s="7">
        <f ca="1" xml:space="preserve">
IF($C179 = 1,
    0,
    RANDBETWEEN(5,COUNT('Last name'!$A:$A) + 1)
)</f>
        <v>58</v>
      </c>
      <c r="I179" s="7" t="str">
        <f ca="1" xml:space="preserve">
IF($C179 = 1 + N("Presidente"),
    "de Orléans e Bragança",
    VLOOKUP($H179,'Last name'!$A:$B,2,FALSE) &amp; " " &amp; VLOOKUP(RANDBETWEEN(5,COUNT('Last name'!$A:$A) + 1),'Last name'!$A:$B,2,FALSE)
)</f>
        <v>Cardoso Trindade</v>
      </c>
      <c r="J179" s="7" t="str">
        <f t="shared" ca="1" si="22"/>
        <v>Isabel Cardoso Trindade</v>
      </c>
      <c r="K179" s="7" t="str" cm="1">
        <f t="array" aca="1" ref="K179" ca="1">SHA1HASH($J179)</f>
        <v>df81c170bfcb43810e60761e7e2cad26aaa2cdaa</v>
      </c>
      <c r="L179" s="7" cm="1">
        <f t="array" aca="1" ref="L179" ca="1">INDEX(States!$A:$A,N179,1)</f>
        <v>5</v>
      </c>
      <c r="M179" s="7" t="str">
        <f ca="1">VLOOKUP($L179,Countries!$A:$B,2,FALSE)</f>
        <v>Portugal</v>
      </c>
      <c r="N179" s="7" cm="1">
        <f t="array" aca="1" ref="N179" ca="1">INDEX(States!$C:$C,RANDBETWEEN(5,COUNTA(States!$A:$A) + 1),1)</f>
        <v>22</v>
      </c>
      <c r="O179" s="7" t="str">
        <f ca="1">VLOOKUP($N179,States!$C:$D,2,FALSE)</f>
        <v>Vila Real</v>
      </c>
      <c r="P179" s="7" t="str">
        <f ca="1">VLOOKUP($F179,Name!$A:$C,3,FALSE)</f>
        <v>F</v>
      </c>
      <c r="Q179" s="7" t="str">
        <f ca="1">VLOOKUP($P179,Genders!$B:$C,2,FALSE)</f>
        <v>Female</v>
      </c>
      <c r="R179" s="7" cm="1">
        <f t="array" aca="1" ref="R179" ca="1">INDEX('Marital status'!$A:$A,RANDBETWEEN(5,COUNTA('Marital status'!$A:$A) + 1),1)</f>
        <v>8</v>
      </c>
      <c r="S179" s="7" t="str">
        <f ca="1">VLOOKUP($R179,'Marital status'!$A:$B,2,FALSE)</f>
        <v xml:space="preserve"> Separated </v>
      </c>
      <c r="T179" s="7">
        <f t="shared" ca="1" si="23"/>
        <v>5</v>
      </c>
      <c r="U179" s="7" t="str">
        <f ca="1">VLOOKUP($T179,Ethnicities!$A:$B,2,FALSE)</f>
        <v xml:space="preserve"> white</v>
      </c>
      <c r="V179" s="8">
        <f t="shared" ca="1" si="24"/>
        <v>23807</v>
      </c>
      <c r="W179" s="6">
        <f t="shared" ca="1" si="25"/>
        <v>7</v>
      </c>
      <c r="X179" s="8" t="str">
        <f ca="1">VLOOKUP($W179,'Background education'!$A:$B,2,FALSE)</f>
        <v>Undergraduate degree</v>
      </c>
      <c r="Y179" s="7">
        <f ca="1" xml:space="preserve">
  IF(OR($AA179 = 5, $AA179 = 6, $AA179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9" s="7" t="str">
        <f ca="1">VLOOKUP($Y179,Departments!$A:$B,2,FALSE)</f>
        <v xml:space="preserve"> Presidency</v>
      </c>
      <c r="AA179" s="6">
        <f t="shared" ca="1" si="26"/>
        <v>9</v>
      </c>
      <c r="AB179" s="7" t="str">
        <f ca="1">VLOOKUP($AA179,Roles!$A:$B,2,FALSE)</f>
        <v>Intern</v>
      </c>
      <c r="AC179" s="6" t="str">
        <f t="shared" ca="1" si="27"/>
        <v/>
      </c>
      <c r="AD179" s="7" t="str">
        <f ca="1" xml:space="preserve">
IF($AC179 &lt;&gt; "",
    VLOOKUP($AC179,Levels!$A:$B,2,FALSE),
    ""
)</f>
        <v/>
      </c>
      <c r="AE179" s="8">
        <f t="shared" ca="1" si="28"/>
        <v>38687</v>
      </c>
      <c r="AF179" s="6">
        <f ca="1">RANDBETWEEN(5,COUNTA('Recruitment source'!$A:$A) + 1)</f>
        <v>13</v>
      </c>
      <c r="AG179" s="6" t="str">
        <f ca="1">VLOOKUP($AF179,'Recruitment source'!$A:$B,2,FALSE)</f>
        <v>Google</v>
      </c>
      <c r="AH179" s="8"/>
      <c r="AI179" s="1">
        <f t="shared" ca="1" si="20"/>
        <v>1205</v>
      </c>
      <c r="AJ179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175, 1, 'Isabel Cardoso Trindade', 'F', 5, '06/03/1965', 7, 5, 9, NULL, 1205);</v>
      </c>
    </row>
    <row r="180" spans="1:36" ht="14.25" customHeight="1" x14ac:dyDescent="0.2">
      <c r="A180" s="7" cm="1">
        <f t="array" aca="1" ref="A180" ca="1">INDEX(Companies!$A:$A,RANDBETWEEN(5,COUNTA(Companies!$A:$A) + 1),1)</f>
        <v>5</v>
      </c>
      <c r="B180" s="7" t="str">
        <f ca="1">VLOOKUP($A180,Companies!$A:$B,2,FALSE)</f>
        <v>ACME Corporation</v>
      </c>
      <c r="C180" s="5">
        <f t="shared" si="21"/>
        <v>176</v>
      </c>
      <c r="D180" s="5" t="str" cm="1">
        <f t="array" ref="D180">SHA1HASH($C180)</f>
        <v>5c8f5ac0b7ad23c110793ad1fcf4d3c8d41344d5</v>
      </c>
      <c r="E180" s="6">
        <v>1</v>
      </c>
      <c r="F180" s="7">
        <f ca="1">IF($C180 = 1 + N("Presidente"),
    127,
    IF($C180 = 2 + N("Vice-Presidente"),
        72,
        IF($C180 = 3 + N("Secretária bilíngue"),
            13,
            RANDBETWEEN(5,COUNT(Name!$A:$A) + 1)
        )
    )
)</f>
        <v>316</v>
      </c>
      <c r="G180" s="7" t="str">
        <f ca="1">VLOOKUP($F180,Name!$A:$B,2,FALSE)</f>
        <v>Pedro</v>
      </c>
      <c r="H180" s="7">
        <f ca="1" xml:space="preserve">
IF($C180 = 1,
    0,
    RANDBETWEEN(5,COUNT('Last name'!$A:$A) + 1)
)</f>
        <v>47</v>
      </c>
      <c r="I180" s="7" t="str">
        <f ca="1" xml:space="preserve">
IF($C180 = 1 + N("Presidente"),
    "de Orléans e Bragança",
    VLOOKUP($H180,'Last name'!$A:$B,2,FALSE) &amp; " " &amp; VLOOKUP(RANDBETWEEN(5,COUNT('Last name'!$A:$A) + 1),'Last name'!$A:$B,2,FALSE)
)</f>
        <v>Brasão Albuquerque</v>
      </c>
      <c r="J180" s="7" t="str">
        <f t="shared" ca="1" si="22"/>
        <v>Pedro Brasão Albuquerque</v>
      </c>
      <c r="K180" s="7" t="str" cm="1">
        <f t="array" aca="1" ref="K180" ca="1">SHA1HASH($J180)</f>
        <v>3b656836c814f44c3803ab69273812611d81ba7a</v>
      </c>
      <c r="L180" s="7" cm="1">
        <f t="array" aca="1" ref="L180" ca="1">INDEX(States!$A:$A,N180,1)</f>
        <v>5</v>
      </c>
      <c r="M180" s="7" t="str">
        <f ca="1">VLOOKUP($L180,Countries!$A:$B,2,FALSE)</f>
        <v>Portugal</v>
      </c>
      <c r="N180" s="7" cm="1">
        <f t="array" aca="1" ref="N180" ca="1">INDEX(States!$C:$C,RANDBETWEEN(5,COUNTA(States!$A:$A) + 1),1)</f>
        <v>18</v>
      </c>
      <c r="O180" s="7" t="str">
        <f ca="1">VLOOKUP($N180,States!$C:$D,2,FALSE)</f>
        <v>Castelo Branco</v>
      </c>
      <c r="P180" s="7" t="str">
        <f ca="1">VLOOKUP($F180,Name!$A:$C,3,FALSE)</f>
        <v>M</v>
      </c>
      <c r="Q180" s="7" t="str">
        <f ca="1">VLOOKUP($P180,Genders!$B:$C,2,FALSE)</f>
        <v>Male</v>
      </c>
      <c r="R180" s="7" cm="1">
        <f t="array" aca="1" ref="R180" ca="1">INDEX('Marital status'!$A:$A,RANDBETWEEN(5,COUNTA('Marital status'!$A:$A) + 1),1)</f>
        <v>6</v>
      </c>
      <c r="S180" s="7" t="str">
        <f ca="1">VLOOKUP($R180,'Marital status'!$A:$B,2,FALSE)</f>
        <v>MarrieD</v>
      </c>
      <c r="T180" s="7">
        <f t="shared" ca="1" si="23"/>
        <v>5</v>
      </c>
      <c r="U180" s="7" t="str">
        <f ca="1">VLOOKUP($T180,Ethnicities!$A:$B,2,FALSE)</f>
        <v xml:space="preserve"> white</v>
      </c>
      <c r="V180" s="8">
        <f t="shared" ca="1" si="24"/>
        <v>19458</v>
      </c>
      <c r="W180" s="6">
        <f t="shared" ca="1" si="25"/>
        <v>8</v>
      </c>
      <c r="X180" s="8" t="str">
        <f ca="1">VLOOKUP($W180,'Background education'!$A:$B,2,FALSE)</f>
        <v>Graduate school</v>
      </c>
      <c r="Y180" s="7">
        <f ca="1" xml:space="preserve">
  IF(OR($AA180 = 5, $AA180 = 6, $AA180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0" s="7" t="str">
        <f ca="1">VLOOKUP($Y180,Departments!$A:$B,2,FALSE)</f>
        <v>Administration</v>
      </c>
      <c r="AA180" s="6">
        <f t="shared" ca="1" si="26"/>
        <v>11</v>
      </c>
      <c r="AB180" s="7" t="str">
        <f ca="1">VLOOKUP($AA180,Roles!$A:$B,2,FALSE)</f>
        <v>Analyst</v>
      </c>
      <c r="AC180" s="6">
        <f t="shared" ca="1" si="27"/>
        <v>7</v>
      </c>
      <c r="AD180" s="7" t="str">
        <f ca="1" xml:space="preserve">
IF($AC180 &lt;&gt; "",
    VLOOKUP($AC180,Levels!$A:$B,2,FALSE),
    ""
)</f>
        <v>Senior</v>
      </c>
      <c r="AE180" s="8">
        <f t="shared" ca="1" si="28"/>
        <v>40193</v>
      </c>
      <c r="AF180" s="6">
        <f ca="1">RANDBETWEEN(5,COUNTA('Recruitment source'!$A:$A) + 1)</f>
        <v>7</v>
      </c>
      <c r="AG180" s="6" t="str">
        <f ca="1">VLOOKUP($AF180,'Recruitment source'!$A:$B,2,FALSE)</f>
        <v>SAPO Emprego</v>
      </c>
      <c r="AH180" s="8"/>
      <c r="AI180" s="1">
        <f t="shared" ca="1" si="20"/>
        <v>3000</v>
      </c>
      <c r="AJ180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176, 1, 'Pedro Brasão Albuquerque', 'M', 5, '09/04/1953', 8, 6, 11, 7, 3000);</v>
      </c>
    </row>
    <row r="181" spans="1:36" ht="14.25" customHeight="1" x14ac:dyDescent="0.2">
      <c r="A181" s="7" cm="1">
        <f t="array" aca="1" ref="A181" ca="1">INDEX(Companies!$A:$A,RANDBETWEEN(5,COUNTA(Companies!$A:$A) + 1),1)</f>
        <v>5</v>
      </c>
      <c r="B181" s="7" t="str">
        <f ca="1">VLOOKUP($A181,Companies!$A:$B,2,FALSE)</f>
        <v>ACME Corporation</v>
      </c>
      <c r="C181" s="5">
        <f t="shared" si="21"/>
        <v>177</v>
      </c>
      <c r="D181" s="5" t="str" cm="1">
        <f t="array" ref="D181">SHA1HASH($C181)</f>
        <v>26e7458dc56ab2830fadba7bd2c1aa10e981518d</v>
      </c>
      <c r="E181" s="6">
        <v>1</v>
      </c>
      <c r="F181" s="7">
        <f ca="1">IF($C181 = 1 + N("Presidente"),
    127,
    IF($C181 = 2 + N("Vice-Presidente"),
        72,
        IF($C181 = 3 + N("Secretária bilíngue"),
            13,
            RANDBETWEEN(5,COUNT(Name!$A:$A) + 1)
        )
    )
)</f>
        <v>288</v>
      </c>
      <c r="G181" s="7" t="str">
        <f ca="1">VLOOKUP($F181,Name!$A:$B,2,FALSE)</f>
        <v>Matheus Bruno</v>
      </c>
      <c r="H181" s="7">
        <f ca="1" xml:space="preserve">
IF($C181 = 1,
    0,
    RANDBETWEEN(5,COUNT('Last name'!$A:$A) + 1)
)</f>
        <v>48</v>
      </c>
      <c r="I181" s="7" t="str">
        <f ca="1" xml:space="preserve">
IF($C181 = 1 + N("Presidente"),
    "de Orléans e Bragança",
    VLOOKUP($H181,'Last name'!$A:$B,2,FALSE) &amp; " " &amp; VLOOKUP(RANDBETWEEN(5,COUNT('Last name'!$A:$A) + 1),'Last name'!$A:$B,2,FALSE)
)</f>
        <v>Brasil sobrenome</v>
      </c>
      <c r="J181" s="7" t="str">
        <f t="shared" ca="1" si="22"/>
        <v>Matheus Bruno Brasil sobrenome</v>
      </c>
      <c r="K181" s="7" t="str" cm="1">
        <f t="array" aca="1" ref="K181" ca="1">SHA1HASH($J181)</f>
        <v>4c7a7dd67cfb0718686189bb00a9583324c43fd7</v>
      </c>
      <c r="L181" s="7" cm="1">
        <f t="array" aca="1" ref="L181" ca="1">INDEX(States!$A:$A,N181,1)</f>
        <v>5</v>
      </c>
      <c r="M181" s="7" t="str">
        <f ca="1">VLOOKUP($L181,Countries!$A:$B,2,FALSE)</f>
        <v>Portugal</v>
      </c>
      <c r="N181" s="7" cm="1">
        <f t="array" aca="1" ref="N181" ca="1">INDEX(States!$C:$C,RANDBETWEEN(5,COUNTA(States!$A:$A) + 1),1)</f>
        <v>13</v>
      </c>
      <c r="O181" s="7" t="str">
        <f ca="1">VLOOKUP($N181,States!$C:$D,2,FALSE)</f>
        <v>Coimbra</v>
      </c>
      <c r="P181" s="7" t="str">
        <f ca="1">VLOOKUP($F181,Name!$A:$C,3,FALSE)</f>
        <v>M</v>
      </c>
      <c r="Q181" s="7" t="str">
        <f ca="1">VLOOKUP($P181,Genders!$B:$C,2,FALSE)</f>
        <v>Male</v>
      </c>
      <c r="R181" s="7" cm="1">
        <f t="array" aca="1" ref="R181" ca="1">INDEX('Marital status'!$A:$A,RANDBETWEEN(5,COUNTA('Marital status'!$A:$A) + 1),1)</f>
        <v>8</v>
      </c>
      <c r="S181" s="7" t="str">
        <f ca="1">VLOOKUP($R181,'Marital status'!$A:$B,2,FALSE)</f>
        <v xml:space="preserve"> Separated </v>
      </c>
      <c r="T181" s="7">
        <f t="shared" ca="1" si="23"/>
        <v>5</v>
      </c>
      <c r="U181" s="7" t="str">
        <f ca="1">VLOOKUP($T181,Ethnicities!$A:$B,2,FALSE)</f>
        <v xml:space="preserve"> white</v>
      </c>
      <c r="V181" s="8">
        <f t="shared" ca="1" si="24"/>
        <v>33638</v>
      </c>
      <c r="W181" s="6">
        <f t="shared" ca="1" si="25"/>
        <v>7</v>
      </c>
      <c r="X181" s="8" t="str">
        <f ca="1">VLOOKUP($W181,'Background education'!$A:$B,2,FALSE)</f>
        <v>Undergraduate degree</v>
      </c>
      <c r="Y181" s="7">
        <f ca="1" xml:space="preserve">
  IF(OR($AA181 = 5, $AA181 = 6, $AA181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1" s="7" t="str">
        <f ca="1">VLOOKUP($Y181,Departments!$A:$B,2,FALSE)</f>
        <v>Human Resource</v>
      </c>
      <c r="AA181" s="6">
        <f t="shared" ca="1" si="26"/>
        <v>9</v>
      </c>
      <c r="AB181" s="7" t="str">
        <f ca="1">VLOOKUP($AA181,Roles!$A:$B,2,FALSE)</f>
        <v>Intern</v>
      </c>
      <c r="AC181" s="6" t="str">
        <f t="shared" ca="1" si="27"/>
        <v/>
      </c>
      <c r="AD181" s="7" t="str">
        <f ca="1" xml:space="preserve">
IF($AC181 &lt;&gt; "",
    VLOOKUP($AC181,Levels!$A:$B,2,FALSE),
    ""
)</f>
        <v/>
      </c>
      <c r="AE181" s="8">
        <f t="shared" ca="1" si="28"/>
        <v>43453</v>
      </c>
      <c r="AF181" s="6">
        <f ca="1">RANDBETWEEN(5,COUNTA('Recruitment source'!$A:$A) + 1)</f>
        <v>14</v>
      </c>
      <c r="AG181" s="6" t="str">
        <f ca="1">VLOOKUP($AF181,'Recruitment source'!$A:$B,2,FALSE)</f>
        <v>LinkedIn</v>
      </c>
      <c r="AH181" s="8"/>
      <c r="AI181" s="1">
        <f t="shared" ca="1" si="20"/>
        <v>1285</v>
      </c>
      <c r="AJ181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177, 1, 'Matheus Bruno Brasil sobrenome', 'M', 5, '04/02/1992', 7, 8, 9, NULL, 1285);</v>
      </c>
    </row>
    <row r="182" spans="1:36" ht="14.25" customHeight="1" x14ac:dyDescent="0.2">
      <c r="A182" s="7" cm="1">
        <f t="array" aca="1" ref="A182" ca="1">INDEX(Companies!$A:$A,RANDBETWEEN(5,COUNTA(Companies!$A:$A) + 1),1)</f>
        <v>5</v>
      </c>
      <c r="B182" s="7" t="str">
        <f ca="1">VLOOKUP($A182,Companies!$A:$B,2,FALSE)</f>
        <v>ACME Corporation</v>
      </c>
      <c r="C182" s="5">
        <f t="shared" si="21"/>
        <v>178</v>
      </c>
      <c r="D182" s="5" t="str" cm="1">
        <f t="array" ref="D182">SHA1HASH($C182)</f>
        <v>25293f2761d658cc70c19515861842d712751bdc</v>
      </c>
      <c r="E182" s="6">
        <v>1</v>
      </c>
      <c r="F182" s="7">
        <f ca="1">IF($C182 = 1 + N("Presidente"),
    127,
    IF($C182 = 2 + N("Vice-Presidente"),
        72,
        IF($C182 = 3 + N("Secretária bilíngue"),
            13,
            RANDBETWEEN(5,COUNT(Name!$A:$A) + 1)
        )
    )
)</f>
        <v>321</v>
      </c>
      <c r="G182" s="7" t="str">
        <f ca="1">VLOOKUP($F182,Name!$A:$B,2,FALSE)</f>
        <v>Pietra</v>
      </c>
      <c r="H182" s="7">
        <f ca="1" xml:space="preserve">
IF($C182 = 1,
    0,
    RANDBETWEEN(5,COUNT('Last name'!$A:$A) + 1)
)</f>
        <v>21</v>
      </c>
      <c r="I182" s="7" t="str">
        <f ca="1" xml:space="preserve">
IF($C182 = 1 + N("Presidente"),
    "de Orléans e Bragança",
    VLOOKUP($H182,'Last name'!$A:$B,2,FALSE) &amp; " " &amp; VLOOKUP(RANDBETWEEN(5,COUNT('Last name'!$A:$A) + 1),'Last name'!$A:$B,2,FALSE)
)</f>
        <v>Aragão Botelho</v>
      </c>
      <c r="J182" s="7" t="str">
        <f t="shared" ca="1" si="22"/>
        <v>Pietra Aragão Botelho</v>
      </c>
      <c r="K182" s="7" t="str" cm="1">
        <f t="array" aca="1" ref="K182" ca="1">SHA1HASH($J182)</f>
        <v>9f7f4781b682344e731474cc1e3335f353371afb</v>
      </c>
      <c r="L182" s="7" cm="1">
        <f t="array" aca="1" ref="L182" ca="1">INDEX(States!$A:$A,N182,1)</f>
        <v>5</v>
      </c>
      <c r="M182" s="7" t="str">
        <f ca="1">VLOOKUP($L182,Countries!$A:$B,2,FALSE)</f>
        <v>Portugal</v>
      </c>
      <c r="N182" s="7" cm="1">
        <f t="array" aca="1" ref="N182" ca="1">INDEX(States!$C:$C,RANDBETWEEN(5,COUNTA(States!$A:$A) + 1),1)</f>
        <v>8</v>
      </c>
      <c r="O182" s="7" t="str">
        <f ca="1">VLOOKUP($N182,States!$C:$D,2,FALSE)</f>
        <v>AveirO</v>
      </c>
      <c r="P182" s="7" t="str">
        <f ca="1">VLOOKUP($F182,Name!$A:$C,3,FALSE)</f>
        <v>F</v>
      </c>
      <c r="Q182" s="7" t="str">
        <f ca="1">VLOOKUP($P182,Genders!$B:$C,2,FALSE)</f>
        <v>Female</v>
      </c>
      <c r="R182" s="7" cm="1">
        <f t="array" aca="1" ref="R182" ca="1">INDEX('Marital status'!$A:$A,RANDBETWEEN(5,COUNTA('Marital status'!$A:$A) + 1),1)</f>
        <v>7</v>
      </c>
      <c r="S182" s="7" t="str">
        <f ca="1">VLOOKUP($R182,'Marital status'!$A:$B,2,FALSE)</f>
        <v xml:space="preserve">Widowed </v>
      </c>
      <c r="T182" s="7">
        <f t="shared" ca="1" si="23"/>
        <v>6</v>
      </c>
      <c r="U182" s="7" t="str">
        <f ca="1">VLOOKUP($T182,Ethnicities!$A:$B,2,FALSE)</f>
        <v>Black or African American</v>
      </c>
      <c r="V182" s="8">
        <f t="shared" ca="1" si="24"/>
        <v>25179</v>
      </c>
      <c r="W182" s="6">
        <f t="shared" ca="1" si="25"/>
        <v>7</v>
      </c>
      <c r="X182" s="8" t="str">
        <f ca="1">VLOOKUP($W182,'Background education'!$A:$B,2,FALSE)</f>
        <v>Undergraduate degree</v>
      </c>
      <c r="Y182" s="7">
        <f ca="1" xml:space="preserve">
  IF(OR($AA182 = 5, $AA182 = 6, $AA182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2" s="7" t="str">
        <f ca="1">VLOOKUP($Y182,Departments!$A:$B,2,FALSE)</f>
        <v>Finance</v>
      </c>
      <c r="AA182" s="6">
        <f t="shared" ca="1" si="26"/>
        <v>11</v>
      </c>
      <c r="AB182" s="7" t="str">
        <f ca="1">VLOOKUP($AA182,Roles!$A:$B,2,FALSE)</f>
        <v>Analyst</v>
      </c>
      <c r="AC182" s="6">
        <f t="shared" ca="1" si="27"/>
        <v>6</v>
      </c>
      <c r="AD182" s="7" t="str">
        <f ca="1" xml:space="preserve">
IF($AC182 &lt;&gt; "",
    VLOOKUP($AC182,Levels!$A:$B,2,FALSE),
    ""
)</f>
        <v>Pleno</v>
      </c>
      <c r="AE182" s="8">
        <f t="shared" ca="1" si="28"/>
        <v>38456</v>
      </c>
      <c r="AF182" s="6">
        <f ca="1">RANDBETWEEN(5,COUNTA('Recruitment source'!$A:$A) + 1)</f>
        <v>13</v>
      </c>
      <c r="AG182" s="6" t="str">
        <f ca="1">VLOOKUP($AF182,'Recruitment source'!$A:$B,2,FALSE)</f>
        <v>Google</v>
      </c>
      <c r="AH182" s="8"/>
      <c r="AI182" s="1">
        <f t="shared" ca="1" si="20"/>
        <v>2500</v>
      </c>
      <c r="AJ182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178, 1, 'Pietra Aragão Botelho', 'F', 6, '07/12/1968', 7, 7, 11, 6, 2500);</v>
      </c>
    </row>
    <row r="183" spans="1:36" ht="14.25" customHeight="1" x14ac:dyDescent="0.2">
      <c r="A183" s="7" cm="1">
        <f t="array" aca="1" ref="A183" ca="1">INDEX(Companies!$A:$A,RANDBETWEEN(5,COUNTA(Companies!$A:$A) + 1),1)</f>
        <v>5</v>
      </c>
      <c r="B183" s="7" t="str">
        <f ca="1">VLOOKUP($A183,Companies!$A:$B,2,FALSE)</f>
        <v>ACME Corporation</v>
      </c>
      <c r="C183" s="5">
        <f t="shared" si="21"/>
        <v>179</v>
      </c>
      <c r="D183" s="5" t="str" cm="1">
        <f t="array" ref="D183">SHA1HASH($C183)</f>
        <v>9e44d2771c052d44058245eda6cb334689ca78cc</v>
      </c>
      <c r="E183" s="6">
        <v>1</v>
      </c>
      <c r="F183" s="7">
        <f ca="1">IF($C183 = 1 + N("Presidente"),
    127,
    IF($C183 = 2 + N("Vice-Presidente"),
        72,
        IF($C183 = 3 + N("Secretária bilíngue"),
            13,
            RANDBETWEEN(5,COUNT(Name!$A:$A) + 1)
        )
    )
)</f>
        <v>16</v>
      </c>
      <c r="G183" s="7" t="str">
        <f ca="1">VLOOKUP($F183,Name!$A:$B,2,FALSE)</f>
        <v>Alice</v>
      </c>
      <c r="H183" s="7">
        <f ca="1" xml:space="preserve">
IF($C183 = 1,
    0,
    RANDBETWEEN(5,COUNT('Last name'!$A:$A) + 1)
)</f>
        <v>122</v>
      </c>
      <c r="I183" s="7" t="str">
        <f ca="1" xml:space="preserve">
IF($C183 = 1 + N("Presidente"),
    "de Orléans e Bragança",
    VLOOKUP($H183,'Last name'!$A:$B,2,FALSE) &amp; " " &amp; VLOOKUP(RANDBETWEEN(5,COUNT('Last name'!$A:$A) + 1),'Last name'!$A:$B,2,FALSE)
)</f>
        <v>Martini dos Santos</v>
      </c>
      <c r="J183" s="7" t="str">
        <f t="shared" ca="1" si="22"/>
        <v>Alice Martini dos Santos</v>
      </c>
      <c r="K183" s="7" t="str" cm="1">
        <f t="array" aca="1" ref="K183" ca="1">SHA1HASH($J183)</f>
        <v>74a4b7fc3a4e88445022208d6beda44c40e7d41f</v>
      </c>
      <c r="L183" s="7" cm="1">
        <f t="array" aca="1" ref="L183" ca="1">INDEX(States!$A:$A,N183,1)</f>
        <v>5</v>
      </c>
      <c r="M183" s="7" t="str">
        <f ca="1">VLOOKUP($L183,Countries!$A:$B,2,FALSE)</f>
        <v>Portugal</v>
      </c>
      <c r="N183" s="7" cm="1">
        <f t="array" aca="1" ref="N183" ca="1">INDEX(States!$C:$C,RANDBETWEEN(5,COUNTA(States!$A:$A) + 1),1)</f>
        <v>12</v>
      </c>
      <c r="O183" s="7" t="str">
        <f ca="1">VLOOKUP($N183,States!$C:$D,2,FALSE)</f>
        <v>Leiria</v>
      </c>
      <c r="P183" s="7" t="str">
        <f ca="1">VLOOKUP($F183,Name!$A:$C,3,FALSE)</f>
        <v>F</v>
      </c>
      <c r="Q183" s="7" t="str">
        <f ca="1">VLOOKUP($P183,Genders!$B:$C,2,FALSE)</f>
        <v>Female</v>
      </c>
      <c r="R183" s="7" cm="1">
        <f t="array" aca="1" ref="R183" ca="1">INDEX('Marital status'!$A:$A,RANDBETWEEN(5,COUNTA('Marital status'!$A:$A) + 1),1)</f>
        <v>8</v>
      </c>
      <c r="S183" s="7" t="str">
        <f ca="1">VLOOKUP($R183,'Marital status'!$A:$B,2,FALSE)</f>
        <v xml:space="preserve"> Separated </v>
      </c>
      <c r="T183" s="7">
        <f t="shared" ca="1" si="23"/>
        <v>5</v>
      </c>
      <c r="U183" s="7" t="str">
        <f ca="1">VLOOKUP($T183,Ethnicities!$A:$B,2,FALSE)</f>
        <v xml:space="preserve"> white</v>
      </c>
      <c r="V183" s="8">
        <f t="shared" ca="1" si="24"/>
        <v>32036</v>
      </c>
      <c r="W183" s="6">
        <f t="shared" ca="1" si="25"/>
        <v>7</v>
      </c>
      <c r="X183" s="8" t="str">
        <f ca="1">VLOOKUP($W183,'Background education'!$A:$B,2,FALSE)</f>
        <v>Undergraduate degree</v>
      </c>
      <c r="Y183" s="7">
        <f ca="1" xml:space="preserve">
  IF(OR($AA183 = 5, $AA183 = 6, $AA183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3" s="7" t="str">
        <f ca="1">VLOOKUP($Y183,Departments!$A:$B,2,FALSE)</f>
        <v xml:space="preserve"> Presidency</v>
      </c>
      <c r="AA183" s="6">
        <f t="shared" ca="1" si="26"/>
        <v>10</v>
      </c>
      <c r="AB183" s="7" t="str">
        <f ca="1">VLOOKUP($AA183,Roles!$A:$B,2,FALSE)</f>
        <v>Trainee</v>
      </c>
      <c r="AC183" s="6" t="str">
        <f t="shared" ca="1" si="27"/>
        <v/>
      </c>
      <c r="AD183" s="7" t="str">
        <f ca="1" xml:space="preserve">
IF($AC183 &lt;&gt; "",
    VLOOKUP($AC183,Levels!$A:$B,2,FALSE),
    ""
)</f>
        <v/>
      </c>
      <c r="AE183" s="8">
        <f t="shared" ca="1" si="28"/>
        <v>42427</v>
      </c>
      <c r="AF183" s="6">
        <f ca="1">RANDBETWEEN(5,COUNTA('Recruitment source'!$A:$A) + 1)</f>
        <v>7</v>
      </c>
      <c r="AG183" s="6" t="str">
        <f ca="1">VLOOKUP($AF183,'Recruitment source'!$A:$B,2,FALSE)</f>
        <v>SAPO Emprego</v>
      </c>
      <c r="AH183" s="8"/>
      <c r="AI183" s="1">
        <f t="shared" ca="1" si="20"/>
        <v>1305</v>
      </c>
      <c r="AJ183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179, 1, 'Alice Martini dos Santos', 'F', 5, '16/09/1987', 7, 5, 10, NULL, 1305);</v>
      </c>
    </row>
    <row r="184" spans="1:36" ht="14.25" customHeight="1" x14ac:dyDescent="0.2">
      <c r="A184" s="7" cm="1">
        <f t="array" aca="1" ref="A184" ca="1">INDEX(Companies!$A:$A,RANDBETWEEN(5,COUNTA(Companies!$A:$A) + 1),1)</f>
        <v>5</v>
      </c>
      <c r="B184" s="7" t="str">
        <f ca="1">VLOOKUP($A184,Companies!$A:$B,2,FALSE)</f>
        <v>ACME Corporation</v>
      </c>
      <c r="C184" s="5">
        <f t="shared" si="21"/>
        <v>180</v>
      </c>
      <c r="D184" s="5" t="str" cm="1">
        <f t="array" ref="D184">SHA1HASH($C184)</f>
        <v>ec7f1f65067126f3b2bd1037de8a18d0db2ec84b</v>
      </c>
      <c r="E184" s="6">
        <v>1</v>
      </c>
      <c r="F184" s="7">
        <f ca="1">IF($C184 = 1 + N("Presidente"),
    127,
    IF($C184 = 2 + N("Vice-Presidente"),
        72,
        IF($C184 = 3 + N("Secretária bilíngue"),
            13,
            RANDBETWEEN(5,COUNT(Name!$A:$A) + 1)
        )
    )
)</f>
        <v>156</v>
      </c>
      <c r="G184" s="7" t="str">
        <f ca="1">VLOOKUP($F184,Name!$A:$B,2,FALSE)</f>
        <v>Glória Maria</v>
      </c>
      <c r="H184" s="7">
        <f ca="1" xml:space="preserve">
IF($C184 = 1,
    0,
    RANDBETWEEN(5,COUNT('Last name'!$A:$A) + 1)
)</f>
        <v>130</v>
      </c>
      <c r="I184" s="7" t="str">
        <f ca="1" xml:space="preserve">
IF($C184 = 1 + N("Presidente"),
    "de Orléans e Bragança",
    VLOOKUP($H184,'Last name'!$A:$B,2,FALSE) &amp; " " &amp; VLOOKUP(RANDBETWEEN(5,COUNT('Last name'!$A:$A) + 1),'Last name'!$A:$B,2,FALSE)
)</f>
        <v>Monteiro Carvalho</v>
      </c>
      <c r="J184" s="7" t="str">
        <f t="shared" ca="1" si="22"/>
        <v>Glória Maria Monteiro Carvalho</v>
      </c>
      <c r="K184" s="7" t="str" cm="1">
        <f t="array" aca="1" ref="K184" ca="1">SHA1HASH($J184)</f>
        <v>ff5e7e1d1274c40c3ff29ff56209b33733f500e0</v>
      </c>
      <c r="L184" s="7" cm="1">
        <f t="array" aca="1" ref="L184" ca="1">INDEX(States!$A:$A,N184,1)</f>
        <v>5</v>
      </c>
      <c r="M184" s="7" t="str">
        <f ca="1">VLOOKUP($L184,Countries!$A:$B,2,FALSE)</f>
        <v>Portugal</v>
      </c>
      <c r="N184" s="7" cm="1">
        <f t="array" aca="1" ref="N184" ca="1">INDEX(States!$C:$C,RANDBETWEEN(5,COUNTA(States!$A:$A) + 1),1)</f>
        <v>13</v>
      </c>
      <c r="O184" s="7" t="str">
        <f ca="1">VLOOKUP($N184,States!$C:$D,2,FALSE)</f>
        <v>Coimbra</v>
      </c>
      <c r="P184" s="7" t="str">
        <f ca="1">VLOOKUP($F184,Name!$A:$C,3,FALSE)</f>
        <v>F</v>
      </c>
      <c r="Q184" s="7" t="str">
        <f ca="1">VLOOKUP($P184,Genders!$B:$C,2,FALSE)</f>
        <v>Female</v>
      </c>
      <c r="R184" s="7" cm="1">
        <f t="array" aca="1" ref="R184" ca="1">INDEX('Marital status'!$A:$A,RANDBETWEEN(5,COUNTA('Marital status'!$A:$A) + 1),1)</f>
        <v>8</v>
      </c>
      <c r="S184" s="7" t="str">
        <f ca="1">VLOOKUP($R184,'Marital status'!$A:$B,2,FALSE)</f>
        <v xml:space="preserve"> Separated </v>
      </c>
      <c r="T184" s="7">
        <f t="shared" ca="1" si="23"/>
        <v>5</v>
      </c>
      <c r="U184" s="7" t="str">
        <f ca="1">VLOOKUP($T184,Ethnicities!$A:$B,2,FALSE)</f>
        <v xml:space="preserve"> white</v>
      </c>
      <c r="V184" s="8">
        <f t="shared" ca="1" si="24"/>
        <v>27076</v>
      </c>
      <c r="W184" s="6">
        <f t="shared" ca="1" si="25"/>
        <v>8</v>
      </c>
      <c r="X184" s="8" t="str">
        <f ca="1">VLOOKUP($W184,'Background education'!$A:$B,2,FALSE)</f>
        <v>Graduate school</v>
      </c>
      <c r="Y184" s="7">
        <f ca="1" xml:space="preserve">
  IF(OR($AA184 = 5, $AA184 = 6, $AA184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4" s="7" t="str">
        <f ca="1">VLOOKUP($Y184,Departments!$A:$B,2,FALSE)</f>
        <v>Audit</v>
      </c>
      <c r="AA184" s="6">
        <f t="shared" ca="1" si="26"/>
        <v>11</v>
      </c>
      <c r="AB184" s="7" t="str">
        <f ca="1">VLOOKUP($AA184,Roles!$A:$B,2,FALSE)</f>
        <v>Analyst</v>
      </c>
      <c r="AC184" s="6">
        <f t="shared" ca="1" si="27"/>
        <v>5</v>
      </c>
      <c r="AD184" s="7" t="str">
        <f ca="1" xml:space="preserve">
IF($AC184 &lt;&gt; "",
    VLOOKUP($AC184,Levels!$A:$B,2,FALSE),
    ""
)</f>
        <v>Junior</v>
      </c>
      <c r="AE184" s="8">
        <f t="shared" ca="1" si="28"/>
        <v>39926</v>
      </c>
      <c r="AF184" s="6">
        <f ca="1">RANDBETWEEN(5,COUNTA('Recruitment source'!$A:$A) + 1)</f>
        <v>13</v>
      </c>
      <c r="AG184" s="6" t="str">
        <f ca="1">VLOOKUP($AF184,'Recruitment source'!$A:$B,2,FALSE)</f>
        <v>Google</v>
      </c>
      <c r="AH184" s="8"/>
      <c r="AI184" s="1">
        <f t="shared" ca="1" si="20"/>
        <v>3000</v>
      </c>
      <c r="AJ184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180, 1, 'Glória Maria Monteiro Carvalho', 'F', 5, '16/02/1974', 8, 13, 11, 5, 3000);</v>
      </c>
    </row>
    <row r="185" spans="1:36" ht="14.25" customHeight="1" x14ac:dyDescent="0.2">
      <c r="A185" s="7" cm="1">
        <f t="array" aca="1" ref="A185" ca="1">INDEX(Companies!$A:$A,RANDBETWEEN(5,COUNTA(Companies!$A:$A) + 1),1)</f>
        <v>5</v>
      </c>
      <c r="B185" s="7" t="str">
        <f ca="1">VLOOKUP($A185,Companies!$A:$B,2,FALSE)</f>
        <v>ACME Corporation</v>
      </c>
      <c r="C185" s="5">
        <f t="shared" si="21"/>
        <v>181</v>
      </c>
      <c r="D185" s="5" t="str" cm="1">
        <f t="array" ref="D185">SHA1HASH($C185)</f>
        <v>aee544ceddfe7ab69a02f82bdf8ce6ea3862ff02</v>
      </c>
      <c r="E185" s="6">
        <v>1</v>
      </c>
      <c r="F185" s="7">
        <f ca="1">IF($C185 = 1 + N("Presidente"),
    127,
    IF($C185 = 2 + N("Vice-Presidente"),
        72,
        IF($C185 = 3 + N("Secretária bilíngue"),
            13,
            RANDBETWEEN(5,COUNT(Name!$A:$A) + 1)
        )
    )
)</f>
        <v>123</v>
      </c>
      <c r="G185" s="7" t="str">
        <f ca="1">VLOOKUP($F185,Name!$A:$B,2,FALSE)</f>
        <v>Emanuelly</v>
      </c>
      <c r="H185" s="7">
        <f ca="1" xml:space="preserve">
IF($C185 = 1,
    0,
    RANDBETWEEN(5,COUNT('Last name'!$A:$A) + 1)
)</f>
        <v>11</v>
      </c>
      <c r="I185" s="7" t="str">
        <f ca="1" xml:space="preserve">
IF($C185 = 1 + N("Presidente"),
    "de Orléans e Bragança",
    VLOOKUP($H185,'Last name'!$A:$B,2,FALSE) &amp; " " &amp; VLOOKUP(RANDBETWEEN(5,COUNT('Last name'!$A:$A) + 1),'Last name'!$A:$B,2,FALSE)
)</f>
        <v>Almeida Gouveia</v>
      </c>
      <c r="J185" s="7" t="str">
        <f t="shared" ca="1" si="22"/>
        <v>Emanuelly Almeida Gouveia</v>
      </c>
      <c r="K185" s="7" t="str" cm="1">
        <f t="array" aca="1" ref="K185" ca="1">SHA1HASH($J185)</f>
        <v>1370819ecf52562a1b8203828f3747577bd5498d</v>
      </c>
      <c r="L185" s="7" cm="1">
        <f t="array" aca="1" ref="L185" ca="1">INDEX(States!$A:$A,N185,1)</f>
        <v>5</v>
      </c>
      <c r="M185" s="7" t="str">
        <f ca="1">VLOOKUP($L185,Countries!$A:$B,2,FALSE)</f>
        <v>Portugal</v>
      </c>
      <c r="N185" s="7" cm="1">
        <f t="array" aca="1" ref="N185" ca="1">INDEX(States!$C:$C,RANDBETWEEN(5,COUNTA(States!$A:$A) + 1),1)</f>
        <v>24</v>
      </c>
      <c r="O185" s="7" t="str">
        <f ca="1">VLOOKUP($N185,States!$C:$D,2,FALSE)</f>
        <v>Brangança</v>
      </c>
      <c r="P185" s="7" t="str">
        <f ca="1">VLOOKUP($F185,Name!$A:$C,3,FALSE)</f>
        <v>F</v>
      </c>
      <c r="Q185" s="7" t="str">
        <f ca="1">VLOOKUP($P185,Genders!$B:$C,2,FALSE)</f>
        <v>Female</v>
      </c>
      <c r="R185" s="7" cm="1">
        <f t="array" aca="1" ref="R185" ca="1">INDEX('Marital status'!$A:$A,RANDBETWEEN(5,COUNTA('Marital status'!$A:$A) + 1),1)</f>
        <v>9</v>
      </c>
      <c r="S185" s="7" t="str">
        <f ca="1">VLOOKUP($R185,'Marital status'!$A:$B,2,FALSE)</f>
        <v>DIVORCED</v>
      </c>
      <c r="T185" s="7">
        <f t="shared" ca="1" si="23"/>
        <v>5</v>
      </c>
      <c r="U185" s="7" t="str">
        <f ca="1">VLOOKUP($T185,Ethnicities!$A:$B,2,FALSE)</f>
        <v xml:space="preserve"> white</v>
      </c>
      <c r="V185" s="8">
        <f t="shared" ca="1" si="24"/>
        <v>30944</v>
      </c>
      <c r="W185" s="6">
        <f t="shared" ca="1" si="25"/>
        <v>7</v>
      </c>
      <c r="X185" s="8" t="str">
        <f ca="1">VLOOKUP($W185,'Background education'!$A:$B,2,FALSE)</f>
        <v>Undergraduate degree</v>
      </c>
      <c r="Y185" s="7">
        <f ca="1" xml:space="preserve">
  IF(OR($AA185 = 5, $AA185 = 6, $AA185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5" s="7" t="str">
        <f ca="1">VLOOKUP($Y185,Departments!$A:$B,2,FALSE)</f>
        <v xml:space="preserve"> Commercial</v>
      </c>
      <c r="AA185" s="6">
        <f t="shared" ca="1" si="26"/>
        <v>10</v>
      </c>
      <c r="AB185" s="7" t="str">
        <f ca="1">VLOOKUP($AA185,Roles!$A:$B,2,FALSE)</f>
        <v>Trainee</v>
      </c>
      <c r="AC185" s="6" t="str">
        <f t="shared" ca="1" si="27"/>
        <v/>
      </c>
      <c r="AD185" s="7" t="str">
        <f ca="1" xml:space="preserve">
IF($AC185 &lt;&gt; "",
    VLOOKUP($AC185,Levels!$A:$B,2,FALSE),
    ""
)</f>
        <v/>
      </c>
      <c r="AE185" s="8">
        <f t="shared" ca="1" si="28"/>
        <v>38191</v>
      </c>
      <c r="AF185" s="6">
        <f ca="1">RANDBETWEEN(5,COUNTA('Recruitment source'!$A:$A) + 1)</f>
        <v>6</v>
      </c>
      <c r="AG185" s="6" t="str">
        <f ca="1">VLOOKUP($AF185,'Recruitment source'!$A:$B,2,FALSE)</f>
        <v>Learn4Good</v>
      </c>
      <c r="AH185" s="8"/>
      <c r="AI185" s="1">
        <f t="shared" ca="1" si="20"/>
        <v>1385</v>
      </c>
      <c r="AJ18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181, 1, 'Emanuelly Almeida Gouveia', 'F', 5, '19/09/1984', 7, 9, 10, NULL, 1385);</v>
      </c>
    </row>
    <row r="186" spans="1:36" ht="14.25" customHeight="1" x14ac:dyDescent="0.2">
      <c r="A186" s="7" cm="1">
        <f t="array" aca="1" ref="A186" ca="1">INDEX(Companies!$A:$A,RANDBETWEEN(5,COUNTA(Companies!$A:$A) + 1),1)</f>
        <v>5</v>
      </c>
      <c r="B186" s="7" t="str">
        <f ca="1">VLOOKUP($A186,Companies!$A:$B,2,FALSE)</f>
        <v>ACME Corporation</v>
      </c>
      <c r="C186" s="5">
        <f t="shared" si="21"/>
        <v>182</v>
      </c>
      <c r="D186" s="5" t="str" cm="1">
        <f t="array" ref="D186">SHA1HASH($C186)</f>
        <v>58f0744907ea8bd8e0f51e568f1536289ceb40a5</v>
      </c>
      <c r="E186" s="6">
        <v>1</v>
      </c>
      <c r="F186" s="7">
        <f ca="1">IF($C186 = 1 + N("Presidente"),
    127,
    IF($C186 = 2 + N("Vice-Presidente"),
        72,
        IF($C186 = 3 + N("Secretária bilíngue"),
            13,
            RANDBETWEEN(5,COUNT(Name!$A:$A) + 1)
        )
    )
)</f>
        <v>284</v>
      </c>
      <c r="G186" s="7" t="str">
        <f ca="1">VLOOKUP($F186,Name!$A:$B,2,FALSE)</f>
        <v>Martim</v>
      </c>
      <c r="H186" s="7">
        <f ca="1" xml:space="preserve">
IF($C186 = 1,
    0,
    RANDBETWEEN(5,COUNT('Last name'!$A:$A) + 1)
)</f>
        <v>16</v>
      </c>
      <c r="I186" s="7" t="str">
        <f ca="1" xml:space="preserve">
IF($C186 = 1 + N("Presidente"),
    "de Orléans e Bragança",
    VLOOKUP($H186,'Last name'!$A:$B,2,FALSE) &amp; " " &amp; VLOOKUP(RANDBETWEEN(5,COUNT('Last name'!$A:$A) + 1),'Last name'!$A:$B,2,FALSE)
)</f>
        <v>Amor Camacho</v>
      </c>
      <c r="J186" s="7" t="str">
        <f t="shared" ca="1" si="22"/>
        <v>Martim Amor Camacho</v>
      </c>
      <c r="K186" s="7" t="str" cm="1">
        <f t="array" aca="1" ref="K186" ca="1">SHA1HASH($J186)</f>
        <v>485c22e65ea29b8011b977d55fe78706f6e00688</v>
      </c>
      <c r="L186" s="7" cm="1">
        <f t="array" aca="1" ref="L186" ca="1">INDEX(States!$A:$A,N186,1)</f>
        <v>5</v>
      </c>
      <c r="M186" s="7" t="str">
        <f ca="1">VLOOKUP($L186,Countries!$A:$B,2,FALSE)</f>
        <v>Portugal</v>
      </c>
      <c r="N186" s="7" cm="1">
        <f t="array" aca="1" ref="N186" ca="1">INDEX(States!$C:$C,RANDBETWEEN(5,COUNTA(States!$A:$A) + 1),1)</f>
        <v>17</v>
      </c>
      <c r="O186" s="7" t="str">
        <f ca="1">VLOOKUP($N186,States!$C:$D,2,FALSE)</f>
        <v>Viseu</v>
      </c>
      <c r="P186" s="7" t="str">
        <f ca="1">VLOOKUP($F186,Name!$A:$C,3,FALSE)</f>
        <v>M</v>
      </c>
      <c r="Q186" s="7" t="str">
        <f ca="1">VLOOKUP($P186,Genders!$B:$C,2,FALSE)</f>
        <v>Male</v>
      </c>
      <c r="R186" s="7" cm="1">
        <f t="array" aca="1" ref="R186" ca="1">INDEX('Marital status'!$A:$A,RANDBETWEEN(5,COUNTA('Marital status'!$A:$A) + 1),1)</f>
        <v>8</v>
      </c>
      <c r="S186" s="7" t="str">
        <f ca="1">VLOOKUP($R186,'Marital status'!$A:$B,2,FALSE)</f>
        <v xml:space="preserve"> Separated </v>
      </c>
      <c r="T186" s="7">
        <f t="shared" ca="1" si="23"/>
        <v>5</v>
      </c>
      <c r="U186" s="7" t="str">
        <f ca="1">VLOOKUP($T186,Ethnicities!$A:$B,2,FALSE)</f>
        <v xml:space="preserve"> white</v>
      </c>
      <c r="V186" s="8">
        <f t="shared" ca="1" si="24"/>
        <v>18100</v>
      </c>
      <c r="W186" s="6">
        <f t="shared" ca="1" si="25"/>
        <v>7</v>
      </c>
      <c r="X186" s="8" t="str">
        <f ca="1">VLOOKUP($W186,'Background education'!$A:$B,2,FALSE)</f>
        <v>Undergraduate degree</v>
      </c>
      <c r="Y186" s="7">
        <f ca="1" xml:space="preserve">
  IF(OR($AA186 = 5, $AA186 = 6, $AA186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6" s="7" t="str">
        <f ca="1">VLOOKUP($Y186,Departments!$A:$B,2,FALSE)</f>
        <v>Finance</v>
      </c>
      <c r="AA186" s="6">
        <f t="shared" ca="1" si="26"/>
        <v>11</v>
      </c>
      <c r="AB186" s="7" t="str">
        <f ca="1">VLOOKUP($AA186,Roles!$A:$B,2,FALSE)</f>
        <v>Analyst</v>
      </c>
      <c r="AC186" s="6">
        <f t="shared" ca="1" si="27"/>
        <v>6</v>
      </c>
      <c r="AD186" s="7" t="str">
        <f ca="1" xml:space="preserve">
IF($AC186 &lt;&gt; "",
    VLOOKUP($AC186,Levels!$A:$B,2,FALSE),
    ""
)</f>
        <v>Pleno</v>
      </c>
      <c r="AE186" s="8">
        <f t="shared" ca="1" si="28"/>
        <v>36165</v>
      </c>
      <c r="AF186" s="6">
        <f ca="1">RANDBETWEEN(5,COUNTA('Recruitment source'!$A:$A) + 1)</f>
        <v>12</v>
      </c>
      <c r="AG186" s="6" t="str">
        <f ca="1">VLOOKUP($AF186,'Recruitment source'!$A:$B,2,FALSE)</f>
        <v xml:space="preserve"> recommendation of employee</v>
      </c>
      <c r="AH186" s="8"/>
      <c r="AI186" s="1">
        <f t="shared" ca="1" si="20"/>
        <v>2500</v>
      </c>
      <c r="AJ18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182, 1, 'Martim Amor Camacho', 'M', 5, '21/07/1949', 7, 7, 11, 6, 2500);</v>
      </c>
    </row>
    <row r="187" spans="1:36" ht="14.25" customHeight="1" x14ac:dyDescent="0.2">
      <c r="A187" s="7" cm="1">
        <f t="array" aca="1" ref="A187" ca="1">INDEX(Companies!$A:$A,RANDBETWEEN(5,COUNTA(Companies!$A:$A) + 1),1)</f>
        <v>5</v>
      </c>
      <c r="B187" s="7" t="str">
        <f ca="1">VLOOKUP($A187,Companies!$A:$B,2,FALSE)</f>
        <v>ACME Corporation</v>
      </c>
      <c r="C187" s="5">
        <f t="shared" si="21"/>
        <v>183</v>
      </c>
      <c r="D187" s="5" t="str" cm="1">
        <f t="array" ref="D187">SHA1HASH($C187)</f>
        <v>dc685e2c3fd7a3a63944383a54aa249ea27f5fdd</v>
      </c>
      <c r="E187" s="6">
        <v>1</v>
      </c>
      <c r="F187" s="7">
        <f ca="1">IF($C187 = 1 + N("Presidente"),
    127,
    IF($C187 = 2 + N("Vice-Presidente"),
        72,
        IF($C187 = 3 + N("Secretária bilíngue"),
            13,
            RANDBETWEEN(5,COUNT(Name!$A:$A) + 1)
        )
    )
)</f>
        <v>87</v>
      </c>
      <c r="G187" s="7" t="str">
        <f ca="1">VLOOKUP($F187,Name!$A:$B,2,FALSE)</f>
        <v>Caroline</v>
      </c>
      <c r="H187" s="7">
        <f ca="1" xml:space="preserve">
IF($C187 = 1,
    0,
    RANDBETWEEN(5,COUNT('Last name'!$A:$A) + 1)
)</f>
        <v>102</v>
      </c>
      <c r="I187" s="7" t="str">
        <f ca="1" xml:space="preserve">
IF($C187 = 1 + N("Presidente"),
    "de Orléans e Bragança",
    VLOOKUP($H187,'Last name'!$A:$B,2,FALSE) &amp; " " &amp; VLOOKUP(RANDBETWEEN(5,COUNT('Last name'!$A:$A) + 1),'Last name'!$A:$B,2,FALSE)
)</f>
        <v>Greco Barbieri</v>
      </c>
      <c r="J187" s="7" t="str">
        <f t="shared" ca="1" si="22"/>
        <v>Caroline Greco Barbieri</v>
      </c>
      <c r="K187" s="7" t="str" cm="1">
        <f t="array" aca="1" ref="K187" ca="1">SHA1HASH($J187)</f>
        <v>9f67fb7b3ce6d4252e7522627509160fe1a266d9</v>
      </c>
      <c r="L187" s="7" cm="1">
        <f t="array" aca="1" ref="L187" ca="1">INDEX(States!$A:$A,N187,1)</f>
        <v>5</v>
      </c>
      <c r="M187" s="7" t="str">
        <f ca="1">VLOOKUP($L187,Countries!$A:$B,2,FALSE)</f>
        <v>Portugal</v>
      </c>
      <c r="N187" s="7" cm="1">
        <f t="array" aca="1" ref="N187" ca="1">INDEX(States!$C:$C,RANDBETWEEN(5,COUNTA(States!$A:$A) + 1),1)</f>
        <v>12</v>
      </c>
      <c r="O187" s="7" t="str">
        <f ca="1">VLOOKUP($N187,States!$C:$D,2,FALSE)</f>
        <v>Leiria</v>
      </c>
      <c r="P187" s="7" t="str">
        <f ca="1">VLOOKUP($F187,Name!$A:$C,3,FALSE)</f>
        <v>F</v>
      </c>
      <c r="Q187" s="7" t="str">
        <f ca="1">VLOOKUP($P187,Genders!$B:$C,2,FALSE)</f>
        <v>Female</v>
      </c>
      <c r="R187" s="7" cm="1">
        <f t="array" aca="1" ref="R187" ca="1">INDEX('Marital status'!$A:$A,RANDBETWEEN(5,COUNTA('Marital status'!$A:$A) + 1),1)</f>
        <v>5</v>
      </c>
      <c r="S187" s="7" t="str">
        <f ca="1">VLOOKUP($R187,'Marital status'!$A:$B,2,FALSE)</f>
        <v>single</v>
      </c>
      <c r="T187" s="7">
        <f t="shared" ca="1" si="23"/>
        <v>7</v>
      </c>
      <c r="U187" s="7" t="str">
        <f ca="1">VLOOKUP($T187,Ethnicities!$A:$B,2,FALSE)</f>
        <v xml:space="preserve">  Hispanic or LATINO</v>
      </c>
      <c r="V187" s="8">
        <f t="shared" ca="1" si="24"/>
        <v>25652</v>
      </c>
      <c r="W187" s="6">
        <f t="shared" ca="1" si="25"/>
        <v>7</v>
      </c>
      <c r="X187" s="8" t="str">
        <f ca="1">VLOOKUP($W187,'Background education'!$A:$B,2,FALSE)</f>
        <v>Undergraduate degree</v>
      </c>
      <c r="Y187" s="7">
        <f ca="1" xml:space="preserve">
  IF(OR($AA187 = 5, $AA187 = 6, $AA187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7" s="7" t="str">
        <f ca="1">VLOOKUP($Y187,Departments!$A:$B,2,FALSE)</f>
        <v>Audit</v>
      </c>
      <c r="AA187" s="6">
        <f t="shared" ca="1" si="26"/>
        <v>10</v>
      </c>
      <c r="AB187" s="7" t="str">
        <f ca="1">VLOOKUP($AA187,Roles!$A:$B,2,FALSE)</f>
        <v>Trainee</v>
      </c>
      <c r="AC187" s="6" t="str">
        <f t="shared" ca="1" si="27"/>
        <v/>
      </c>
      <c r="AD187" s="7" t="str">
        <f ca="1" xml:space="preserve">
IF($AC187 &lt;&gt; "",
    VLOOKUP($AC187,Levels!$A:$B,2,FALSE),
    ""
)</f>
        <v/>
      </c>
      <c r="AE187" s="8">
        <f t="shared" ca="1" si="28"/>
        <v>38654</v>
      </c>
      <c r="AF187" s="6">
        <f ca="1">RANDBETWEEN(5,COUNTA('Recruitment source'!$A:$A) + 1)</f>
        <v>14</v>
      </c>
      <c r="AG187" s="6" t="str">
        <f ca="1">VLOOKUP($AF187,'Recruitment source'!$A:$B,2,FALSE)</f>
        <v>LinkedIn</v>
      </c>
      <c r="AH187" s="8"/>
      <c r="AI187" s="1">
        <f t="shared" ca="1" si="20"/>
        <v>1305</v>
      </c>
      <c r="AJ18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183, 1, 'Caroline Greco Barbieri', 'F', 7, '25/03/1970', 7, 13, 10, NULL, 1305);</v>
      </c>
    </row>
    <row r="188" spans="1:36" ht="14.25" customHeight="1" x14ac:dyDescent="0.2">
      <c r="A188" s="7" cm="1">
        <f t="array" aca="1" ref="A188" ca="1">INDEX(Companies!$A:$A,RANDBETWEEN(5,COUNTA(Companies!$A:$A) + 1),1)</f>
        <v>5</v>
      </c>
      <c r="B188" s="7" t="str">
        <f ca="1">VLOOKUP($A188,Companies!$A:$B,2,FALSE)</f>
        <v>ACME Corporation</v>
      </c>
      <c r="C188" s="5">
        <f t="shared" si="21"/>
        <v>184</v>
      </c>
      <c r="D188" s="5" t="str" cm="1">
        <f t="array" ref="D188">SHA1HASH($C188)</f>
        <v>bcf814ab41506290ab1b8158ebda6ee61b4bb579</v>
      </c>
      <c r="E188" s="6">
        <v>1</v>
      </c>
      <c r="F188" s="7">
        <f ca="1">IF($C188 = 1 + N("Presidente"),
    127,
    IF($C188 = 2 + N("Vice-Presidente"),
        72,
        IF($C188 = 3 + N("Secretária bilíngue"),
            13,
            RANDBETWEEN(5,COUNT(Name!$A:$A) + 1)
        )
    )
)</f>
        <v>116</v>
      </c>
      <c r="G188" s="7" t="str">
        <f ca="1">VLOOKUP($F188,Name!$A:$B,2,FALSE)</f>
        <v>Eduarda</v>
      </c>
      <c r="H188" s="7">
        <f ca="1" xml:space="preserve">
IF($C188 = 1,
    0,
    RANDBETWEEN(5,COUNT('Last name'!$A:$A) + 1)
)</f>
        <v>28</v>
      </c>
      <c r="I188" s="7" t="str">
        <f ca="1" xml:space="preserve">
IF($C188 = 1 + N("Presidente"),
    "de Orléans e Bragança",
    VLOOKUP($H188,'Last name'!$A:$B,2,FALSE) &amp; " " &amp; VLOOKUP(RANDBETWEEN(5,COUNT('Last name'!$A:$A) + 1),'Last name'!$A:$B,2,FALSE)
)</f>
        <v>Badu Chaves</v>
      </c>
      <c r="J188" s="7" t="str">
        <f t="shared" ca="1" si="22"/>
        <v>Eduarda Badu Chaves</v>
      </c>
      <c r="K188" s="7" t="str" cm="1">
        <f t="array" aca="1" ref="K188" ca="1">SHA1HASH($J188)</f>
        <v>7ac053ab92932a72c6e84a0344e8a27bbc04d6e1</v>
      </c>
      <c r="L188" s="7" cm="1">
        <f t="array" aca="1" ref="L188" ca="1">INDEX(States!$A:$A,N188,1)</f>
        <v>5</v>
      </c>
      <c r="M188" s="7" t="str">
        <f ca="1">VLOOKUP($L188,Countries!$A:$B,2,FALSE)</f>
        <v>Portugal</v>
      </c>
      <c r="N188" s="7" cm="1">
        <f t="array" aca="1" ref="N188" ca="1">INDEX(States!$C:$C,RANDBETWEEN(5,COUNTA(States!$A:$A) + 1),1)</f>
        <v>20</v>
      </c>
      <c r="O188" s="7" t="str">
        <f ca="1">VLOOKUP($N188,States!$C:$D,2,FALSE)</f>
        <v>Portalegre</v>
      </c>
      <c r="P188" s="7" t="str">
        <f ca="1">VLOOKUP($F188,Name!$A:$C,3,FALSE)</f>
        <v>F</v>
      </c>
      <c r="Q188" s="7" t="str">
        <f ca="1">VLOOKUP($P188,Genders!$B:$C,2,FALSE)</f>
        <v>Female</v>
      </c>
      <c r="R188" s="7" cm="1">
        <f t="array" aca="1" ref="R188" ca="1">INDEX('Marital status'!$A:$A,RANDBETWEEN(5,COUNTA('Marital status'!$A:$A) + 1),1)</f>
        <v>9</v>
      </c>
      <c r="S188" s="7" t="str">
        <f ca="1">VLOOKUP($R188,'Marital status'!$A:$B,2,FALSE)</f>
        <v>DIVORCED</v>
      </c>
      <c r="T188" s="7">
        <f t="shared" ca="1" si="23"/>
        <v>5</v>
      </c>
      <c r="U188" s="7" t="str">
        <f ca="1">VLOOKUP($T188,Ethnicities!$A:$B,2,FALSE)</f>
        <v xml:space="preserve"> white</v>
      </c>
      <c r="V188" s="8">
        <f t="shared" ca="1" si="24"/>
        <v>28144</v>
      </c>
      <c r="W188" s="6">
        <f t="shared" ca="1" si="25"/>
        <v>7</v>
      </c>
      <c r="X188" s="8" t="str">
        <f ca="1">VLOOKUP($W188,'Background education'!$A:$B,2,FALSE)</f>
        <v>Undergraduate degree</v>
      </c>
      <c r="Y188" s="7">
        <f ca="1" xml:space="preserve">
  IF(OR($AA188 = 5, $AA188 = 6, $AA188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8" s="7" t="str">
        <f ca="1">VLOOKUP($Y188,Departments!$A:$B,2,FALSE)</f>
        <v>Human Resource</v>
      </c>
      <c r="AA188" s="6">
        <f t="shared" ca="1" si="26"/>
        <v>11</v>
      </c>
      <c r="AB188" s="7" t="str">
        <f ca="1">VLOOKUP($AA188,Roles!$A:$B,2,FALSE)</f>
        <v>Analyst</v>
      </c>
      <c r="AC188" s="6">
        <f t="shared" ca="1" si="27"/>
        <v>5</v>
      </c>
      <c r="AD188" s="7" t="str">
        <f ca="1" xml:space="preserve">
IF($AC188 &lt;&gt; "",
    VLOOKUP($AC188,Levels!$A:$B,2,FALSE),
    ""
)</f>
        <v>Junior</v>
      </c>
      <c r="AE188" s="8">
        <f t="shared" ca="1" si="28"/>
        <v>44431</v>
      </c>
      <c r="AF188" s="6">
        <f ca="1">RANDBETWEEN(5,COUNTA('Recruitment source'!$A:$A) + 1)</f>
        <v>8</v>
      </c>
      <c r="AG188" s="6" t="str">
        <f ca="1">VLOOKUP($AF188,'Recruitment source'!$A:$B,2,FALSE)</f>
        <v>Net Empregos</v>
      </c>
      <c r="AH188" s="8"/>
      <c r="AI188" s="1">
        <f t="shared" ca="1" si="20"/>
        <v>2580</v>
      </c>
      <c r="AJ188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184, 1, 'Eduarda Badu Chaves', 'F', 5, '19/01/1977', 7, 8, 11, 5, 2580);</v>
      </c>
    </row>
    <row r="189" spans="1:36" ht="14.25" customHeight="1" x14ac:dyDescent="0.2">
      <c r="A189" s="7" cm="1">
        <f t="array" aca="1" ref="A189" ca="1">INDEX(Companies!$A:$A,RANDBETWEEN(5,COUNTA(Companies!$A:$A) + 1),1)</f>
        <v>5</v>
      </c>
      <c r="B189" s="7" t="str">
        <f ca="1">VLOOKUP($A189,Companies!$A:$B,2,FALSE)</f>
        <v>ACME Corporation</v>
      </c>
      <c r="C189" s="5">
        <f t="shared" si="21"/>
        <v>185</v>
      </c>
      <c r="D189" s="5" t="str" cm="1">
        <f t="array" ref="D189">SHA1HASH($C189)</f>
        <v>cfa2ed2aac6d61f44ca9cba73e1e8946b7cd7d22</v>
      </c>
      <c r="E189" s="6">
        <v>1</v>
      </c>
      <c r="F189" s="7">
        <f ca="1">IF($C189 = 1 + N("Presidente"),
    127,
    IF($C189 = 2 + N("Vice-Presidente"),
        72,
        IF($C189 = 3 + N("Secretária bilíngue"),
            13,
            RANDBETWEEN(5,COUNT(Name!$A:$A) + 1)
        )
    )
)</f>
        <v>286</v>
      </c>
      <c r="G189" s="7" t="str">
        <f ca="1">VLOOKUP($F189,Name!$A:$B,2,FALSE)</f>
        <v>Mateus</v>
      </c>
      <c r="H189" s="7">
        <f ca="1" xml:space="preserve">
IF($C189 = 1,
    0,
    RANDBETWEEN(5,COUNT('Last name'!$A:$A) + 1)
)</f>
        <v>69</v>
      </c>
      <c r="I189" s="7" t="str">
        <f ca="1" xml:space="preserve">
IF($C189 = 1 + N("Presidente"),
    "de Orléans e Bragança",
    VLOOKUP($H189,'Last name'!$A:$B,2,FALSE) &amp; " " &amp; VLOOKUP(RANDBETWEEN(5,COUNT('Last name'!$A:$A) + 1),'Last name'!$A:$B,2,FALSE)
)</f>
        <v>Costatini Saragoça</v>
      </c>
      <c r="J189" s="7" t="str">
        <f t="shared" ca="1" si="22"/>
        <v>Mateus Costatini Saragoça</v>
      </c>
      <c r="K189" s="7" t="str" cm="1">
        <f t="array" aca="1" ref="K189" ca="1">SHA1HASH($J189)</f>
        <v>fafdc6b9b072aef901afeb710a3973b88034a71d</v>
      </c>
      <c r="L189" s="7" cm="1">
        <f t="array" aca="1" ref="L189" ca="1">INDEX(States!$A:$A,N189,1)</f>
        <v>5</v>
      </c>
      <c r="M189" s="7" t="str">
        <f ca="1">VLOOKUP($L189,Countries!$A:$B,2,FALSE)</f>
        <v>Portugal</v>
      </c>
      <c r="N189" s="7" cm="1">
        <f t="array" aca="1" ref="N189" ca="1">INDEX(States!$C:$C,RANDBETWEEN(5,COUNTA(States!$A:$A) + 1),1)</f>
        <v>13</v>
      </c>
      <c r="O189" s="7" t="str">
        <f ca="1">VLOOKUP($N189,States!$C:$D,2,FALSE)</f>
        <v>Coimbra</v>
      </c>
      <c r="P189" s="7" t="str">
        <f ca="1">VLOOKUP($F189,Name!$A:$C,3,FALSE)</f>
        <v>M</v>
      </c>
      <c r="Q189" s="7" t="str">
        <f ca="1">VLOOKUP($P189,Genders!$B:$C,2,FALSE)</f>
        <v>Male</v>
      </c>
      <c r="R189" s="7" cm="1">
        <f t="array" aca="1" ref="R189" ca="1">INDEX('Marital status'!$A:$A,RANDBETWEEN(5,COUNTA('Marital status'!$A:$A) + 1),1)</f>
        <v>9</v>
      </c>
      <c r="S189" s="7" t="str">
        <f ca="1">VLOOKUP($R189,'Marital status'!$A:$B,2,FALSE)</f>
        <v>DIVORCED</v>
      </c>
      <c r="T189" s="7">
        <f t="shared" ca="1" si="23"/>
        <v>6</v>
      </c>
      <c r="U189" s="7" t="str">
        <f ca="1">VLOOKUP($T189,Ethnicities!$A:$B,2,FALSE)</f>
        <v>Black or African American</v>
      </c>
      <c r="V189" s="8">
        <f t="shared" ca="1" si="24"/>
        <v>31435</v>
      </c>
      <c r="W189" s="6">
        <f t="shared" ca="1" si="25"/>
        <v>7</v>
      </c>
      <c r="X189" s="8" t="str">
        <f ca="1">VLOOKUP($W189,'Background education'!$A:$B,2,FALSE)</f>
        <v>Undergraduate degree</v>
      </c>
      <c r="Y189" s="7">
        <f ca="1" xml:space="preserve">
  IF(OR($AA189 = 5, $AA189 = 6, $AA189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9" s="7" t="str">
        <f ca="1">VLOOKUP($Y189,Departments!$A:$B,2,FALSE)</f>
        <v>Human Resource</v>
      </c>
      <c r="AA189" s="6">
        <f t="shared" ca="1" si="26"/>
        <v>10</v>
      </c>
      <c r="AB189" s="7" t="str">
        <f ca="1">VLOOKUP($AA189,Roles!$A:$B,2,FALSE)</f>
        <v>Trainee</v>
      </c>
      <c r="AC189" s="6" t="str">
        <f t="shared" ca="1" si="27"/>
        <v/>
      </c>
      <c r="AD189" s="7" t="str">
        <f ca="1" xml:space="preserve">
IF($AC189 &lt;&gt; "",
    VLOOKUP($AC189,Levels!$A:$B,2,FALSE),
    ""
)</f>
        <v/>
      </c>
      <c r="AE189" s="8">
        <f t="shared" ca="1" si="28"/>
        <v>40244</v>
      </c>
      <c r="AF189" s="6">
        <f ca="1">RANDBETWEEN(5,COUNTA('Recruitment source'!$A:$A) + 1)</f>
        <v>10</v>
      </c>
      <c r="AG189" s="6" t="str">
        <f ca="1">VLOOKUP($AF189,'Recruitment source'!$A:$B,2,FALSE)</f>
        <v>Jobs in Lisbon</v>
      </c>
      <c r="AH189" s="8"/>
      <c r="AI189" s="1">
        <f t="shared" ca="1" si="20"/>
        <v>1385</v>
      </c>
      <c r="AJ189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185, 1, 'Mateus Costatini Saragoça', 'M', 6, '23/01/1986', 7, 8, 10, NULL, 1385);</v>
      </c>
    </row>
    <row r="190" spans="1:36" ht="14.25" customHeight="1" x14ac:dyDescent="0.2">
      <c r="A190" s="7" cm="1">
        <f t="array" aca="1" ref="A190" ca="1">INDEX(Companies!$A:$A,RANDBETWEEN(5,COUNTA(Companies!$A:$A) + 1),1)</f>
        <v>5</v>
      </c>
      <c r="B190" s="7" t="str">
        <f ca="1">VLOOKUP($A190,Companies!$A:$B,2,FALSE)</f>
        <v>ACME Corporation</v>
      </c>
      <c r="C190" s="5">
        <f t="shared" si="21"/>
        <v>186</v>
      </c>
      <c r="D190" s="5" t="str" cm="1">
        <f t="array" ref="D190">SHA1HASH($C190)</f>
        <v>87d538ef1c1db71603e60f278446c86470162380</v>
      </c>
      <c r="E190" s="6">
        <v>1</v>
      </c>
      <c r="F190" s="7">
        <f ca="1">IF($C190 = 1 + N("Presidente"),
    127,
    IF($C190 = 2 + N("Vice-Presidente"),
        72,
        IF($C190 = 3 + N("Secretária bilíngue"),
            13,
            RANDBETWEEN(5,COUNT(Name!$A:$A) + 1)
        )
    )
)</f>
        <v>252</v>
      </c>
      <c r="G190" s="7" t="str">
        <f ca="1">VLOOKUP($F190,Name!$A:$B,2,FALSE)</f>
        <v>Malco</v>
      </c>
      <c r="H190" s="7">
        <f ca="1" xml:space="preserve">
IF($C190 = 1,
    0,
    RANDBETWEEN(5,COUNT('Last name'!$A:$A) + 1)
)</f>
        <v>88</v>
      </c>
      <c r="I190" s="7" t="str">
        <f ca="1" xml:space="preserve">
IF($C190 = 1 + N("Presidente"),
    "de Orléans e Bragança",
    VLOOKUP($H190,'Last name'!$A:$B,2,FALSE) &amp; " " &amp; VLOOKUP(RANDBETWEEN(5,COUNT('Last name'!$A:$A) + 1),'Last name'!$A:$B,2,FALSE)
)</f>
        <v>Ferreira Ferreira</v>
      </c>
      <c r="J190" s="7" t="str">
        <f t="shared" ca="1" si="22"/>
        <v>Malco Ferreira Ferreira</v>
      </c>
      <c r="K190" s="7" t="str" cm="1">
        <f t="array" aca="1" ref="K190" ca="1">SHA1HASH($J190)</f>
        <v>b9327e18e39b405c26068c112b05722fd2f242fc</v>
      </c>
      <c r="L190" s="7" cm="1">
        <f t="array" aca="1" ref="L190" ca="1">INDEX(States!$A:$A,N190,1)</f>
        <v>5</v>
      </c>
      <c r="M190" s="7" t="str">
        <f ca="1">VLOOKUP($L190,Countries!$A:$B,2,FALSE)</f>
        <v>Portugal</v>
      </c>
      <c r="N190" s="7" cm="1">
        <f t="array" aca="1" ref="N190" ca="1">INDEX(States!$C:$C,RANDBETWEEN(5,COUNTA(States!$A:$A) + 1),1)</f>
        <v>16</v>
      </c>
      <c r="O190" s="7" t="str">
        <f ca="1">VLOOKUP($N190,States!$C:$D,2,FALSE)</f>
        <v>Azores</v>
      </c>
      <c r="P190" s="7" t="str">
        <f ca="1">VLOOKUP($F190,Name!$A:$C,3,FALSE)</f>
        <v>M</v>
      </c>
      <c r="Q190" s="7" t="str">
        <f ca="1">VLOOKUP($P190,Genders!$B:$C,2,FALSE)</f>
        <v>Male</v>
      </c>
      <c r="R190" s="7" cm="1">
        <f t="array" aca="1" ref="R190" ca="1">INDEX('Marital status'!$A:$A,RANDBETWEEN(5,COUNTA('Marital status'!$A:$A) + 1),1)</f>
        <v>5</v>
      </c>
      <c r="S190" s="7" t="str">
        <f ca="1">VLOOKUP($R190,'Marital status'!$A:$B,2,FALSE)</f>
        <v>single</v>
      </c>
      <c r="T190" s="7">
        <f t="shared" ca="1" si="23"/>
        <v>8</v>
      </c>
      <c r="U190" s="7" t="str">
        <f ca="1">VLOOKUP($T190,Ethnicities!$A:$B,2,FALSE)</f>
        <v>ASIAN</v>
      </c>
      <c r="V190" s="8">
        <f t="shared" ca="1" si="24"/>
        <v>25725</v>
      </c>
      <c r="W190" s="6">
        <f t="shared" ca="1" si="25"/>
        <v>8</v>
      </c>
      <c r="X190" s="8" t="str">
        <f ca="1">VLOOKUP($W190,'Background education'!$A:$B,2,FALSE)</f>
        <v>Graduate school</v>
      </c>
      <c r="Y190" s="7">
        <f ca="1" xml:space="preserve">
  IF(OR($AA190 = 5, $AA190 = 6, $AA190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0" s="7" t="str">
        <f ca="1">VLOOKUP($Y190,Departments!$A:$B,2,FALSE)</f>
        <v>Finance</v>
      </c>
      <c r="AA190" s="6">
        <f t="shared" ca="1" si="26"/>
        <v>11</v>
      </c>
      <c r="AB190" s="7" t="str">
        <f ca="1">VLOOKUP($AA190,Roles!$A:$B,2,FALSE)</f>
        <v>Analyst</v>
      </c>
      <c r="AC190" s="6">
        <f t="shared" ca="1" si="27"/>
        <v>5</v>
      </c>
      <c r="AD190" s="7" t="str">
        <f ca="1" xml:space="preserve">
IF($AC190 &lt;&gt; "",
    VLOOKUP($AC190,Levels!$A:$B,2,FALSE),
    ""
)</f>
        <v>Junior</v>
      </c>
      <c r="AE190" s="8">
        <f t="shared" ca="1" si="28"/>
        <v>42422</v>
      </c>
      <c r="AF190" s="6">
        <f ca="1">RANDBETWEEN(5,COUNTA('Recruitment source'!$A:$A) + 1)</f>
        <v>15</v>
      </c>
      <c r="AG190" s="6" t="str">
        <f ca="1">VLOOKUP($AF190,'Recruitment source'!$A:$B,2,FALSE)</f>
        <v>Website</v>
      </c>
      <c r="AH190" s="8"/>
      <c r="AI190" s="1">
        <f t="shared" ca="1" si="20"/>
        <v>3000</v>
      </c>
      <c r="AJ190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186, 1, 'Malco Ferreira Ferreira', 'M', 8, '06/06/1970', 8, 7, 11, 5, 3000);</v>
      </c>
    </row>
    <row r="191" spans="1:36" ht="14.25" customHeight="1" x14ac:dyDescent="0.2">
      <c r="A191" s="7" cm="1">
        <f t="array" aca="1" ref="A191" ca="1">INDEX(Companies!$A:$A,RANDBETWEEN(5,COUNTA(Companies!$A:$A) + 1),1)</f>
        <v>5</v>
      </c>
      <c r="B191" s="7" t="str">
        <f ca="1">VLOOKUP($A191,Companies!$A:$B,2,FALSE)</f>
        <v>ACME Corporation</v>
      </c>
      <c r="C191" s="5">
        <f t="shared" si="21"/>
        <v>187</v>
      </c>
      <c r="D191" s="5" t="str" cm="1">
        <f t="array" ref="D191">SHA1HASH($C191)</f>
        <v>f67462663a512121ffada791890b558ee8b38773</v>
      </c>
      <c r="E191" s="6">
        <v>1</v>
      </c>
      <c r="F191" s="7">
        <f ca="1">IF($C191 = 1 + N("Presidente"),
    127,
    IF($C191 = 2 + N("Vice-Presidente"),
        72,
        IF($C191 = 3 + N("Secretária bilíngue"),
            13,
            RANDBETWEEN(5,COUNT(Name!$A:$A) + 1)
        )
    )
)</f>
        <v>109</v>
      </c>
      <c r="G191" s="7" t="str">
        <f ca="1">VLOOKUP($F191,Name!$A:$B,2,FALSE)</f>
        <v>Davi Luiz</v>
      </c>
      <c r="H191" s="7">
        <f ca="1" xml:space="preserve">
IF($C191 = 1,
    0,
    RANDBETWEEN(5,COUNT('Last name'!$A:$A) + 1)
)</f>
        <v>180</v>
      </c>
      <c r="I191" s="7" t="str">
        <f ca="1" xml:space="preserve">
IF($C191 = 1 + N("Presidente"),
    "de Orléans e Bragança",
    VLOOKUP($H191,'Last name'!$A:$B,2,FALSE) &amp; " " &amp; VLOOKUP(RANDBETWEEN(5,COUNT('Last name'!$A:$A) + 1),'Last name'!$A:$B,2,FALSE)
)</f>
        <v>Silva Monteiro</v>
      </c>
      <c r="J191" s="7" t="str">
        <f t="shared" ca="1" si="22"/>
        <v>Davi Luiz Silva Monteiro</v>
      </c>
      <c r="K191" s="7" t="str" cm="1">
        <f t="array" aca="1" ref="K191" ca="1">SHA1HASH($J191)</f>
        <v>d7fb34cf2e053376b8148cb27a0d0d70712b83f3</v>
      </c>
      <c r="L191" s="7" cm="1">
        <f t="array" aca="1" ref="L191" ca="1">INDEX(States!$A:$A,N191,1)</f>
        <v>5</v>
      </c>
      <c r="M191" s="7" t="str">
        <f ca="1">VLOOKUP($L191,Countries!$A:$B,2,FALSE)</f>
        <v>Portugal</v>
      </c>
      <c r="N191" s="7" cm="1">
        <f t="array" aca="1" ref="N191" ca="1">INDEX(States!$C:$C,RANDBETWEEN(5,COUNTA(States!$A:$A) + 1),1)</f>
        <v>15</v>
      </c>
      <c r="O191" s="7" t="str">
        <f ca="1">VLOOKUP($N191,States!$C:$D,2,FALSE)</f>
        <v xml:space="preserve"> ÉVORA</v>
      </c>
      <c r="P191" s="7" t="str">
        <f ca="1">VLOOKUP($F191,Name!$A:$C,3,FALSE)</f>
        <v>M</v>
      </c>
      <c r="Q191" s="7" t="str">
        <f ca="1">VLOOKUP($P191,Genders!$B:$C,2,FALSE)</f>
        <v>Male</v>
      </c>
      <c r="R191" s="7" cm="1">
        <f t="array" aca="1" ref="R191" ca="1">INDEX('Marital status'!$A:$A,RANDBETWEEN(5,COUNTA('Marital status'!$A:$A) + 1),1)</f>
        <v>8</v>
      </c>
      <c r="S191" s="7" t="str">
        <f ca="1">VLOOKUP($R191,'Marital status'!$A:$B,2,FALSE)</f>
        <v xml:space="preserve"> Separated </v>
      </c>
      <c r="T191" s="7">
        <f t="shared" ca="1" si="23"/>
        <v>5</v>
      </c>
      <c r="U191" s="7" t="str">
        <f ca="1">VLOOKUP($T191,Ethnicities!$A:$B,2,FALSE)</f>
        <v xml:space="preserve"> white</v>
      </c>
      <c r="V191" s="8">
        <f t="shared" ca="1" si="24"/>
        <v>19238</v>
      </c>
      <c r="W191" s="6">
        <f t="shared" ca="1" si="25"/>
        <v>7</v>
      </c>
      <c r="X191" s="8" t="str">
        <f ca="1">VLOOKUP($W191,'Background education'!$A:$B,2,FALSE)</f>
        <v>Undergraduate degree</v>
      </c>
      <c r="Y191" s="7">
        <f ca="1" xml:space="preserve">
  IF(OR($AA191 = 5, $AA191 = 6, $AA191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1" s="7" t="str">
        <f ca="1">VLOOKUP($Y191,Departments!$A:$B,2,FALSE)</f>
        <v>Human Resource</v>
      </c>
      <c r="AA191" s="6">
        <f t="shared" ca="1" si="26"/>
        <v>9</v>
      </c>
      <c r="AB191" s="7" t="str">
        <f ca="1">VLOOKUP($AA191,Roles!$A:$B,2,FALSE)</f>
        <v>Intern</v>
      </c>
      <c r="AC191" s="6" t="str">
        <f t="shared" ca="1" si="27"/>
        <v/>
      </c>
      <c r="AD191" s="7" t="str">
        <f ca="1" xml:space="preserve">
IF($AC191 &lt;&gt; "",
    VLOOKUP($AC191,Levels!$A:$B,2,FALSE),
    ""
)</f>
        <v/>
      </c>
      <c r="AE191" s="8">
        <f t="shared" ca="1" si="28"/>
        <v>41781</v>
      </c>
      <c r="AF191" s="6">
        <f ca="1">RANDBETWEEN(5,COUNTA('Recruitment source'!$A:$A) + 1)</f>
        <v>8</v>
      </c>
      <c r="AG191" s="6" t="str">
        <f ca="1">VLOOKUP($AF191,'Recruitment source'!$A:$B,2,FALSE)</f>
        <v>Net Empregos</v>
      </c>
      <c r="AH191" s="8"/>
      <c r="AI191" s="1">
        <f t="shared" ca="1" si="20"/>
        <v>1285</v>
      </c>
      <c r="AJ191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187, 1, 'Davi Luiz Silva Monteiro', 'M', 5, '01/09/1952', 7, 8, 9, NULL, 1285);</v>
      </c>
    </row>
    <row r="192" spans="1:36" ht="14.25" customHeight="1" x14ac:dyDescent="0.2">
      <c r="A192" s="7" cm="1">
        <f t="array" aca="1" ref="A192" ca="1">INDEX(Companies!$A:$A,RANDBETWEEN(5,COUNTA(Companies!$A:$A) + 1),1)</f>
        <v>5</v>
      </c>
      <c r="B192" s="7" t="str">
        <f ca="1">VLOOKUP($A192,Companies!$A:$B,2,FALSE)</f>
        <v>ACME Corporation</v>
      </c>
      <c r="C192" s="5">
        <f t="shared" si="21"/>
        <v>188</v>
      </c>
      <c r="D192" s="5" t="str" cm="1">
        <f t="array" ref="D192">SHA1HASH($C192)</f>
        <v>acf1fffc01dc0193aa07d0b1de723c292a2c826d</v>
      </c>
      <c r="E192" s="6">
        <v>1</v>
      </c>
      <c r="F192" s="7">
        <f ca="1">IF($C192 = 1 + N("Presidente"),
    127,
    IF($C192 = 2 + N("Vice-Presidente"),
        72,
        IF($C192 = 3 + N("Secretária bilíngue"),
            13,
            RANDBETWEEN(5,COUNT(Name!$A:$A) + 1)
        )
    )
)</f>
        <v>312</v>
      </c>
      <c r="G192" s="7" t="str">
        <f ca="1">VLOOKUP($F192,Name!$A:$B,2,FALSE)</f>
        <v>Otávio</v>
      </c>
      <c r="H192" s="7">
        <f ca="1" xml:space="preserve">
IF($C192 = 1,
    0,
    RANDBETWEEN(5,COUNT('Last name'!$A:$A) + 1)
)</f>
        <v>140</v>
      </c>
      <c r="I192" s="7" t="str">
        <f ca="1" xml:space="preserve">
IF($C192 = 1 + N("Presidente"),
    "de Orléans e Bragança",
    VLOOKUP($H192,'Last name'!$A:$B,2,FALSE) &amp; " " &amp; VLOOKUP(RANDBETWEEN(5,COUNT('Last name'!$A:$A) + 1),'Last name'!$A:$B,2,FALSE)
)</f>
        <v>Negreiros Paulista</v>
      </c>
      <c r="J192" s="7" t="str">
        <f t="shared" ca="1" si="22"/>
        <v>Otávio Negreiros Paulista</v>
      </c>
      <c r="K192" s="7" t="str" cm="1">
        <f t="array" aca="1" ref="K192" ca="1">SHA1HASH($J192)</f>
        <v>480250c83a0b5d000ce8170eecb5e78c77d3f631</v>
      </c>
      <c r="L192" s="7" cm="1">
        <f t="array" aca="1" ref="L192" ca="1">INDEX(States!$A:$A,N192,1)</f>
        <v>5</v>
      </c>
      <c r="M192" s="7" t="str">
        <f ca="1">VLOOKUP($L192,Countries!$A:$B,2,FALSE)</f>
        <v>Portugal</v>
      </c>
      <c r="N192" s="7" cm="1">
        <f t="array" aca="1" ref="N192" ca="1">INDEX(States!$C:$C,RANDBETWEEN(5,COUNTA(States!$A:$A) + 1),1)</f>
        <v>21</v>
      </c>
      <c r="O192" s="7" t="str">
        <f ca="1">VLOOKUP($N192,States!$C:$D,2,FALSE)</f>
        <v>Guarda</v>
      </c>
      <c r="P192" s="7" t="str">
        <f ca="1">VLOOKUP($F192,Name!$A:$C,3,FALSE)</f>
        <v>M</v>
      </c>
      <c r="Q192" s="7" t="str">
        <f ca="1">VLOOKUP($P192,Genders!$B:$C,2,FALSE)</f>
        <v>Male</v>
      </c>
      <c r="R192" s="7" cm="1">
        <f t="array" aca="1" ref="R192" ca="1">INDEX('Marital status'!$A:$A,RANDBETWEEN(5,COUNTA('Marital status'!$A:$A) + 1),1)</f>
        <v>9</v>
      </c>
      <c r="S192" s="7" t="str">
        <f ca="1">VLOOKUP($R192,'Marital status'!$A:$B,2,FALSE)</f>
        <v>DIVORCED</v>
      </c>
      <c r="T192" s="7">
        <f t="shared" ca="1" si="23"/>
        <v>5</v>
      </c>
      <c r="U192" s="7" t="str">
        <f ca="1">VLOOKUP($T192,Ethnicities!$A:$B,2,FALSE)</f>
        <v xml:space="preserve"> white</v>
      </c>
      <c r="V192" s="8">
        <f t="shared" ca="1" si="24"/>
        <v>17637</v>
      </c>
      <c r="W192" s="6">
        <f t="shared" ca="1" si="25"/>
        <v>8</v>
      </c>
      <c r="X192" s="8" t="str">
        <f ca="1">VLOOKUP($W192,'Background education'!$A:$B,2,FALSE)</f>
        <v>Graduate school</v>
      </c>
      <c r="Y192" s="7">
        <f ca="1" xml:space="preserve">
  IF(OR($AA192 = 5, $AA192 = 6, $AA192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2" s="7" t="str">
        <f ca="1">VLOOKUP($Y192,Departments!$A:$B,2,FALSE)</f>
        <v>Communication &amp; Marketing</v>
      </c>
      <c r="AA192" s="6">
        <f t="shared" ca="1" si="26"/>
        <v>11</v>
      </c>
      <c r="AB192" s="7" t="str">
        <f ca="1">VLOOKUP($AA192,Roles!$A:$B,2,FALSE)</f>
        <v>Analyst</v>
      </c>
      <c r="AC192" s="6">
        <f t="shared" ca="1" si="27"/>
        <v>5</v>
      </c>
      <c r="AD192" s="7" t="str">
        <f ca="1" xml:space="preserve">
IF($AC192 &lt;&gt; "",
    VLOOKUP($AC192,Levels!$A:$B,2,FALSE),
    ""
)</f>
        <v>Junior</v>
      </c>
      <c r="AE192" s="8">
        <f t="shared" ca="1" si="28"/>
        <v>42330</v>
      </c>
      <c r="AF192" s="6">
        <f ca="1">RANDBETWEEN(5,COUNTA('Recruitment source'!$A:$A) + 1)</f>
        <v>14</v>
      </c>
      <c r="AG192" s="6" t="str">
        <f ca="1">VLOOKUP($AF192,'Recruitment source'!$A:$B,2,FALSE)</f>
        <v>LinkedIn</v>
      </c>
      <c r="AH192" s="8"/>
      <c r="AI192" s="1">
        <f t="shared" ca="1" si="20"/>
        <v>3080</v>
      </c>
      <c r="AJ192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188, 1, 'Otávio Negreiros Paulista', 'M', 5, '14/04/1948', 8, 11, 11, 5, 3080);</v>
      </c>
    </row>
    <row r="193" spans="1:36" ht="14.25" customHeight="1" x14ac:dyDescent="0.2">
      <c r="A193" s="7" cm="1">
        <f t="array" aca="1" ref="A193" ca="1">INDEX(Companies!$A:$A,RANDBETWEEN(5,COUNTA(Companies!$A:$A) + 1),1)</f>
        <v>5</v>
      </c>
      <c r="B193" s="7" t="str">
        <f ca="1">VLOOKUP($A193,Companies!$A:$B,2,FALSE)</f>
        <v>ACME Corporation</v>
      </c>
      <c r="C193" s="5">
        <f t="shared" si="21"/>
        <v>189</v>
      </c>
      <c r="D193" s="5" t="str" cm="1">
        <f t="array" ref="D193">SHA1HASH($C193)</f>
        <v>e54183e2a040e6c09e61eb22d542e3d57074b351</v>
      </c>
      <c r="E193" s="6">
        <v>1</v>
      </c>
      <c r="F193" s="7">
        <f ca="1">IF($C193 = 1 + N("Presidente"),
    127,
    IF($C193 = 2 + N("Vice-Presidente"),
        72,
        IF($C193 = 3 + N("Secretária bilíngue"),
            13,
            RANDBETWEEN(5,COUNT(Name!$A:$A) + 1)
        )
    )
)</f>
        <v>232</v>
      </c>
      <c r="G193" s="7" t="str">
        <f ca="1">VLOOKUP($F193,Name!$A:$B,2,FALSE)</f>
        <v>Lorenzo</v>
      </c>
      <c r="H193" s="7">
        <f ca="1" xml:space="preserve">
IF($C193 = 1,
    0,
    RANDBETWEEN(5,COUNT('Last name'!$A:$A) + 1)
)</f>
        <v>191</v>
      </c>
      <c r="I193" s="7" t="str">
        <f ca="1" xml:space="preserve">
IF($C193 = 1 + N("Presidente"),
    "de Orléans e Bragança",
    VLOOKUP($H193,'Last name'!$A:$B,2,FALSE) &amp; " " &amp; VLOOKUP(RANDBETWEEN(5,COUNT('Last name'!$A:$A) + 1),'Last name'!$A:$B,2,FALSE)
)</f>
        <v>Trindade Gonçalves</v>
      </c>
      <c r="J193" s="7" t="str">
        <f t="shared" ca="1" si="22"/>
        <v>Lorenzo Trindade Gonçalves</v>
      </c>
      <c r="K193" s="7" t="str" cm="1">
        <f t="array" aca="1" ref="K193" ca="1">SHA1HASH($J193)</f>
        <v>150e498ecf1277c63cf67d47e85a1f2b6567d6cb</v>
      </c>
      <c r="L193" s="7" cm="1">
        <f t="array" aca="1" ref="L193" ca="1">INDEX(States!$A:$A,N193,1)</f>
        <v>5</v>
      </c>
      <c r="M193" s="7" t="str">
        <f ca="1">VLOOKUP($L193,Countries!$A:$B,2,FALSE)</f>
        <v>Portugal</v>
      </c>
      <c r="N193" s="7" cm="1">
        <f t="array" aca="1" ref="N193" ca="1">INDEX(States!$C:$C,RANDBETWEEN(5,COUNTA(States!$A:$A) + 1),1)</f>
        <v>8</v>
      </c>
      <c r="O193" s="7" t="str">
        <f ca="1">VLOOKUP($N193,States!$C:$D,2,FALSE)</f>
        <v>AveirO</v>
      </c>
      <c r="P193" s="7" t="str">
        <f ca="1">VLOOKUP($F193,Name!$A:$C,3,FALSE)</f>
        <v>M</v>
      </c>
      <c r="Q193" s="7" t="str">
        <f ca="1">VLOOKUP($P193,Genders!$B:$C,2,FALSE)</f>
        <v>Male</v>
      </c>
      <c r="R193" s="7" cm="1">
        <f t="array" aca="1" ref="R193" ca="1">INDEX('Marital status'!$A:$A,RANDBETWEEN(5,COUNTA('Marital status'!$A:$A) + 1),1)</f>
        <v>9</v>
      </c>
      <c r="S193" s="7" t="str">
        <f ca="1">VLOOKUP($R193,'Marital status'!$A:$B,2,FALSE)</f>
        <v>DIVORCED</v>
      </c>
      <c r="T193" s="7">
        <f t="shared" ca="1" si="23"/>
        <v>5</v>
      </c>
      <c r="U193" s="7" t="str">
        <f ca="1">VLOOKUP($T193,Ethnicities!$A:$B,2,FALSE)</f>
        <v xml:space="preserve"> white</v>
      </c>
      <c r="V193" s="8">
        <f t="shared" ca="1" si="24"/>
        <v>22579</v>
      </c>
      <c r="W193" s="6">
        <f t="shared" ca="1" si="25"/>
        <v>7</v>
      </c>
      <c r="X193" s="8" t="str">
        <f ca="1">VLOOKUP($W193,'Background education'!$A:$B,2,FALSE)</f>
        <v>Undergraduate degree</v>
      </c>
      <c r="Y193" s="7">
        <f ca="1" xml:space="preserve">
  IF(OR($AA193 = 5, $AA193 = 6, $AA193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3" s="7" t="str">
        <f ca="1">VLOOKUP($Y193,Departments!$A:$B,2,FALSE)</f>
        <v>Administration</v>
      </c>
      <c r="AA193" s="6">
        <f t="shared" ca="1" si="26"/>
        <v>9</v>
      </c>
      <c r="AB193" s="7" t="str">
        <f ca="1">VLOOKUP($AA193,Roles!$A:$B,2,FALSE)</f>
        <v>Intern</v>
      </c>
      <c r="AC193" s="6" t="str">
        <f t="shared" ca="1" si="27"/>
        <v/>
      </c>
      <c r="AD193" s="7" t="str">
        <f ca="1" xml:space="preserve">
IF($AC193 &lt;&gt; "",
    VLOOKUP($AC193,Levels!$A:$B,2,FALSE),
    ""
)</f>
        <v/>
      </c>
      <c r="AE193" s="8">
        <f t="shared" ca="1" si="28"/>
        <v>42135</v>
      </c>
      <c r="AF193" s="6">
        <f ca="1">RANDBETWEEN(5,COUNTA('Recruitment source'!$A:$A) + 1)</f>
        <v>10</v>
      </c>
      <c r="AG193" s="6" t="str">
        <f ca="1">VLOOKUP($AF193,'Recruitment source'!$A:$B,2,FALSE)</f>
        <v>Jobs in Lisbon</v>
      </c>
      <c r="AH193" s="8"/>
      <c r="AI193" s="1">
        <f t="shared" ca="1" si="20"/>
        <v>1205</v>
      </c>
      <c r="AJ193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189, 1, 'Lorenzo Trindade Gonçalves', 'M', 5, '25/10/1961', 7, 6, 9, NULL, 1205);</v>
      </c>
    </row>
    <row r="194" spans="1:36" ht="14.25" customHeight="1" x14ac:dyDescent="0.2">
      <c r="A194" s="7" cm="1">
        <f t="array" aca="1" ref="A194" ca="1">INDEX(Companies!$A:$A,RANDBETWEEN(5,COUNTA(Companies!$A:$A) + 1),1)</f>
        <v>5</v>
      </c>
      <c r="B194" s="7" t="str">
        <f ca="1">VLOOKUP($A194,Companies!$A:$B,2,FALSE)</f>
        <v>ACME Corporation</v>
      </c>
      <c r="C194" s="5">
        <f t="shared" si="21"/>
        <v>190</v>
      </c>
      <c r="D194" s="5" t="str" cm="1">
        <f t="array" ref="D194">SHA1HASH($C194)</f>
        <v>3a2dc677d8e85ac856541744e288d504882feb36</v>
      </c>
      <c r="E194" s="6">
        <v>1</v>
      </c>
      <c r="F194" s="7">
        <f ca="1">IF($C194 = 1 + N("Presidente"),
    127,
    IF($C194 = 2 + N("Vice-Presidente"),
        72,
        IF($C194 = 3 + N("Secretária bilíngue"),
            13,
            RANDBETWEEN(5,COUNT(Name!$A:$A) + 1)
        )
    )
)</f>
        <v>213</v>
      </c>
      <c r="G194" s="7" t="str">
        <f ca="1">VLOOKUP($F194,Name!$A:$B,2,FALSE)</f>
        <v>Kelvin</v>
      </c>
      <c r="H194" s="7">
        <f ca="1" xml:space="preserve">
IF($C194 = 1,
    0,
    RANDBETWEEN(5,COUNT('Last name'!$A:$A) + 1)
)</f>
        <v>133</v>
      </c>
      <c r="I194" s="7" t="str">
        <f ca="1" xml:space="preserve">
IF($C194 = 1 + N("Presidente"),
    "de Orléans e Bragança",
    VLOOKUP($H194,'Last name'!$A:$B,2,FALSE) &amp; " " &amp; VLOOKUP(RANDBETWEEN(5,COUNT('Last name'!$A:$A) + 1),'Last name'!$A:$B,2,FALSE)
)</f>
        <v>Morais Noronha</v>
      </c>
      <c r="J194" s="7" t="str">
        <f t="shared" ca="1" si="22"/>
        <v>Kelvin Morais Noronha</v>
      </c>
      <c r="K194" s="7" t="str" cm="1">
        <f t="array" aca="1" ref="K194" ca="1">SHA1HASH($J194)</f>
        <v>160e90abee538a8a2b2dcd3be55bdacfc22f44d4</v>
      </c>
      <c r="L194" s="7" cm="1">
        <f t="array" aca="1" ref="L194" ca="1">INDEX(States!$A:$A,N194,1)</f>
        <v>5</v>
      </c>
      <c r="M194" s="7" t="str">
        <f ca="1">VLOOKUP($L194,Countries!$A:$B,2,FALSE)</f>
        <v>Portugal</v>
      </c>
      <c r="N194" s="7" cm="1">
        <f t="array" aca="1" ref="N194" ca="1">INDEX(States!$C:$C,RANDBETWEEN(5,COUNTA(States!$A:$A) + 1),1)</f>
        <v>20</v>
      </c>
      <c r="O194" s="7" t="str">
        <f ca="1">VLOOKUP($N194,States!$C:$D,2,FALSE)</f>
        <v>Portalegre</v>
      </c>
      <c r="P194" s="7" t="str">
        <f ca="1">VLOOKUP($F194,Name!$A:$C,3,FALSE)</f>
        <v>M</v>
      </c>
      <c r="Q194" s="7" t="str">
        <f ca="1">VLOOKUP($P194,Genders!$B:$C,2,FALSE)</f>
        <v>Male</v>
      </c>
      <c r="R194" s="7" cm="1">
        <f t="array" aca="1" ref="R194" ca="1">INDEX('Marital status'!$A:$A,RANDBETWEEN(5,COUNTA('Marital status'!$A:$A) + 1),1)</f>
        <v>7</v>
      </c>
      <c r="S194" s="7" t="str">
        <f ca="1">VLOOKUP($R194,'Marital status'!$A:$B,2,FALSE)</f>
        <v xml:space="preserve">Widowed </v>
      </c>
      <c r="T194" s="7">
        <f t="shared" ca="1" si="23"/>
        <v>5</v>
      </c>
      <c r="U194" s="7" t="str">
        <f ca="1">VLOOKUP($T194,Ethnicities!$A:$B,2,FALSE)</f>
        <v xml:space="preserve"> white</v>
      </c>
      <c r="V194" s="8">
        <f t="shared" ca="1" si="24"/>
        <v>21438</v>
      </c>
      <c r="W194" s="6">
        <f t="shared" ca="1" si="25"/>
        <v>7</v>
      </c>
      <c r="X194" s="8" t="str">
        <f ca="1">VLOOKUP($W194,'Background education'!$A:$B,2,FALSE)</f>
        <v>Undergraduate degree</v>
      </c>
      <c r="Y194" s="7">
        <f ca="1" xml:space="preserve">
  IF(OR($AA194 = 5, $AA194 = 6, $AA194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4" s="7" t="str">
        <f ca="1">VLOOKUP($Y194,Departments!$A:$B,2,FALSE)</f>
        <v>Audit</v>
      </c>
      <c r="AA194" s="6">
        <f t="shared" ca="1" si="26"/>
        <v>11</v>
      </c>
      <c r="AB194" s="7" t="str">
        <f ca="1">VLOOKUP($AA194,Roles!$A:$B,2,FALSE)</f>
        <v>Analyst</v>
      </c>
      <c r="AC194" s="6">
        <f t="shared" ca="1" si="27"/>
        <v>5</v>
      </c>
      <c r="AD194" s="7" t="str">
        <f ca="1" xml:space="preserve">
IF($AC194 &lt;&gt; "",
    VLOOKUP($AC194,Levels!$A:$B,2,FALSE),
    ""
)</f>
        <v>Junior</v>
      </c>
      <c r="AE194" s="8">
        <f t="shared" ca="1" si="28"/>
        <v>36949</v>
      </c>
      <c r="AF194" s="6">
        <f ca="1">RANDBETWEEN(5,COUNTA('Recruitment source'!$A:$A) + 1)</f>
        <v>6</v>
      </c>
      <c r="AG194" s="6" t="str">
        <f ca="1">VLOOKUP($AF194,'Recruitment source'!$A:$B,2,FALSE)</f>
        <v>Learn4Good</v>
      </c>
      <c r="AH194" s="8"/>
      <c r="AI194" s="1">
        <f t="shared" ca="1" si="20"/>
        <v>2500</v>
      </c>
      <c r="AJ194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190, 1, 'Kelvin Morais Noronha', 'M', 5, '10/09/1958', 7, 13, 11, 5, 2500);</v>
      </c>
    </row>
    <row r="195" spans="1:36" ht="14.25" customHeight="1" x14ac:dyDescent="0.2">
      <c r="A195" s="7" cm="1">
        <f t="array" aca="1" ref="A195" ca="1">INDEX(Companies!$A:$A,RANDBETWEEN(5,COUNTA(Companies!$A:$A) + 1),1)</f>
        <v>5</v>
      </c>
      <c r="B195" s="7" t="str">
        <f ca="1">VLOOKUP($A195,Companies!$A:$B,2,FALSE)</f>
        <v>ACME Corporation</v>
      </c>
      <c r="C195" s="5">
        <f t="shared" si="21"/>
        <v>191</v>
      </c>
      <c r="D195" s="5" t="str" cm="1">
        <f t="array" ref="D195">SHA1HASH($C195)</f>
        <v>2fcc820fc1d95b1e8a3a219c7e3689bb8d65042c</v>
      </c>
      <c r="E195" s="6">
        <v>1</v>
      </c>
      <c r="F195" s="7">
        <f ca="1">IF($C195 = 1 + N("Presidente"),
    127,
    IF($C195 = 2 + N("Vice-Presidente"),
        72,
        IF($C195 = 3 + N("Secretária bilíngue"),
            13,
            RANDBETWEEN(5,COUNT(Name!$A:$A) + 1)
        )
    )
)</f>
        <v>87</v>
      </c>
      <c r="G195" s="7" t="str">
        <f ca="1">VLOOKUP($F195,Name!$A:$B,2,FALSE)</f>
        <v>Caroline</v>
      </c>
      <c r="H195" s="7">
        <f ca="1" xml:space="preserve">
IF($C195 = 1,
    0,
    RANDBETWEEN(5,COUNT('Last name'!$A:$A) + 1)
)</f>
        <v>104</v>
      </c>
      <c r="I195" s="7" t="str">
        <f ca="1" xml:space="preserve">
IF($C195 = 1 + N("Presidente"),
    "de Orléans e Bragança",
    VLOOKUP($H195,'Last name'!$A:$B,2,FALSE) &amp; " " &amp; VLOOKUP(RANDBETWEEN(5,COUNT('Last name'!$A:$A) + 1),'Last name'!$A:$B,2,FALSE)
)</f>
        <v>Ildelfonso Amor</v>
      </c>
      <c r="J195" s="7" t="str">
        <f t="shared" ca="1" si="22"/>
        <v>Caroline Ildelfonso Amor</v>
      </c>
      <c r="K195" s="7" t="str" cm="1">
        <f t="array" aca="1" ref="K195" ca="1">SHA1HASH($J195)</f>
        <v>690a28456aef24b4a8dbc19bb9b584377ad87ade</v>
      </c>
      <c r="L195" s="7" cm="1">
        <f t="array" aca="1" ref="L195" ca="1">INDEX(States!$A:$A,N195,1)</f>
        <v>5</v>
      </c>
      <c r="M195" s="7" t="str">
        <f ca="1">VLOOKUP($L195,Countries!$A:$B,2,FALSE)</f>
        <v>Portugal</v>
      </c>
      <c r="N195" s="7" cm="1">
        <f t="array" aca="1" ref="N195" ca="1">INDEX(States!$C:$C,RANDBETWEEN(5,COUNTA(States!$A:$A) + 1),1)</f>
        <v>24</v>
      </c>
      <c r="O195" s="7" t="str">
        <f ca="1">VLOOKUP($N195,States!$C:$D,2,FALSE)</f>
        <v>Brangança</v>
      </c>
      <c r="P195" s="7" t="str">
        <f ca="1">VLOOKUP($F195,Name!$A:$C,3,FALSE)</f>
        <v>F</v>
      </c>
      <c r="Q195" s="7" t="str">
        <f ca="1">VLOOKUP($P195,Genders!$B:$C,2,FALSE)</f>
        <v>Female</v>
      </c>
      <c r="R195" s="7" cm="1">
        <f t="array" aca="1" ref="R195" ca="1">INDEX('Marital status'!$A:$A,RANDBETWEEN(5,COUNTA('Marital status'!$A:$A) + 1),1)</f>
        <v>9</v>
      </c>
      <c r="S195" s="7" t="str">
        <f ca="1">VLOOKUP($R195,'Marital status'!$A:$B,2,FALSE)</f>
        <v>DIVORCED</v>
      </c>
      <c r="T195" s="7">
        <f t="shared" ca="1" si="23"/>
        <v>5</v>
      </c>
      <c r="U195" s="7" t="str">
        <f ca="1">VLOOKUP($T195,Ethnicities!$A:$B,2,FALSE)</f>
        <v xml:space="preserve"> white</v>
      </c>
      <c r="V195" s="8">
        <f t="shared" ca="1" si="24"/>
        <v>23175</v>
      </c>
      <c r="W195" s="6">
        <f t="shared" ca="1" si="25"/>
        <v>7</v>
      </c>
      <c r="X195" s="8" t="str">
        <f ca="1">VLOOKUP($W195,'Background education'!$A:$B,2,FALSE)</f>
        <v>Undergraduate degree</v>
      </c>
      <c r="Y195" s="7">
        <f ca="1" xml:space="preserve">
  IF(OR($AA195 = 5, $AA195 = 6, $AA195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5" s="7" t="str">
        <f ca="1">VLOOKUP($Y195,Departments!$A:$B,2,FALSE)</f>
        <v>Human Resource</v>
      </c>
      <c r="AA195" s="6">
        <f t="shared" ca="1" si="26"/>
        <v>10</v>
      </c>
      <c r="AB195" s="7" t="str">
        <f ca="1">VLOOKUP($AA195,Roles!$A:$B,2,FALSE)</f>
        <v>Trainee</v>
      </c>
      <c r="AC195" s="6" t="str">
        <f t="shared" ca="1" si="27"/>
        <v/>
      </c>
      <c r="AD195" s="7" t="str">
        <f ca="1" xml:space="preserve">
IF($AC195 &lt;&gt; "",
    VLOOKUP($AC195,Levels!$A:$B,2,FALSE),
    ""
)</f>
        <v/>
      </c>
      <c r="AE195" s="8">
        <f t="shared" ca="1" si="28"/>
        <v>37403</v>
      </c>
      <c r="AF195" s="6">
        <f ca="1">RANDBETWEEN(5,COUNTA('Recruitment source'!$A:$A) + 1)</f>
        <v>15</v>
      </c>
      <c r="AG195" s="6" t="str">
        <f ca="1">VLOOKUP($AF195,'Recruitment source'!$A:$B,2,FALSE)</f>
        <v>Website</v>
      </c>
      <c r="AH195" s="8"/>
      <c r="AI195" s="1">
        <f t="shared" ca="1" si="20"/>
        <v>1385</v>
      </c>
      <c r="AJ195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191, 1, 'Caroline Ildelfonso Amor', 'F', 5, '13/06/1963', 7, 8, 10, NULL, 1385);</v>
      </c>
    </row>
    <row r="196" spans="1:36" ht="14.25" customHeight="1" x14ac:dyDescent="0.2">
      <c r="A196" s="7" cm="1">
        <f t="array" aca="1" ref="A196" ca="1">INDEX(Companies!$A:$A,RANDBETWEEN(5,COUNTA(Companies!$A:$A) + 1),1)</f>
        <v>5</v>
      </c>
      <c r="B196" s="7" t="str">
        <f ca="1">VLOOKUP($A196,Companies!$A:$B,2,FALSE)</f>
        <v>ACME Corporation</v>
      </c>
      <c r="C196" s="5">
        <f t="shared" si="21"/>
        <v>192</v>
      </c>
      <c r="D196" s="5" t="str" cm="1">
        <f t="array" ref="D196">SHA1HASH($C196)</f>
        <v>19a448c01aa2e7d55979473b647e282459995b85</v>
      </c>
      <c r="E196" s="6">
        <v>1</v>
      </c>
      <c r="F196" s="7">
        <f ca="1">IF($C196 = 1 + N("Presidente"),
    127,
    IF($C196 = 2 + N("Vice-Presidente"),
        72,
        IF($C196 = 3 + N("Secretária bilíngue"),
            13,
            RANDBETWEEN(5,COUNT(Name!$A:$A) + 1)
        )
    )
)</f>
        <v>121</v>
      </c>
      <c r="G196" s="7" t="str">
        <f ca="1">VLOOKUP($F196,Name!$A:$B,2,FALSE)</f>
        <v>Eloá</v>
      </c>
      <c r="H196" s="7">
        <f ca="1" xml:space="preserve">
IF($C196 = 1,
    0,
    RANDBETWEEN(5,COUNT('Last name'!$A:$A) + 1)
)</f>
        <v>186</v>
      </c>
      <c r="I196" s="7" t="str">
        <f ca="1" xml:space="preserve">
IF($C196 = 1 + N("Presidente"),
    "de Orléans e Bragança",
    VLOOKUP($H196,'Last name'!$A:$B,2,FALSE) &amp; " " &amp; VLOOKUP(RANDBETWEEN(5,COUNT('Last name'!$A:$A) + 1),'Last name'!$A:$B,2,FALSE)
)</f>
        <v>Souza Faria</v>
      </c>
      <c r="J196" s="7" t="str">
        <f t="shared" ca="1" si="22"/>
        <v>Eloá Souza Faria</v>
      </c>
      <c r="K196" s="7" t="str" cm="1">
        <f t="array" aca="1" ref="K196" ca="1">SHA1HASH($J196)</f>
        <v>aef8f0e623ece99e18b3d609d35acb72d1527f01</v>
      </c>
      <c r="L196" s="7" cm="1">
        <f t="array" aca="1" ref="L196" ca="1">INDEX(States!$A:$A,N196,1)</f>
        <v>5</v>
      </c>
      <c r="M196" s="7" t="str">
        <f ca="1">VLOOKUP($L196,Countries!$A:$B,2,FALSE)</f>
        <v>Portugal</v>
      </c>
      <c r="N196" s="7" cm="1">
        <f t="array" aca="1" ref="N196" ca="1">INDEX(States!$C:$C,RANDBETWEEN(5,COUNTA(States!$A:$A) + 1),1)</f>
        <v>5</v>
      </c>
      <c r="O196" s="7" t="str">
        <f ca="1">VLOOKUP($N196,States!$C:$D,2,FALSE)</f>
        <v xml:space="preserve"> Lisboa</v>
      </c>
      <c r="P196" s="7" t="str">
        <f ca="1">VLOOKUP($F196,Name!$A:$C,3,FALSE)</f>
        <v>F</v>
      </c>
      <c r="Q196" s="7" t="str">
        <f ca="1">VLOOKUP($P196,Genders!$B:$C,2,FALSE)</f>
        <v>Female</v>
      </c>
      <c r="R196" s="7" cm="1">
        <f t="array" aca="1" ref="R196" ca="1">INDEX('Marital status'!$A:$A,RANDBETWEEN(5,COUNTA('Marital status'!$A:$A) + 1),1)</f>
        <v>6</v>
      </c>
      <c r="S196" s="7" t="str">
        <f ca="1">VLOOKUP($R196,'Marital status'!$A:$B,2,FALSE)</f>
        <v>MarrieD</v>
      </c>
      <c r="T196" s="7">
        <f t="shared" ca="1" si="23"/>
        <v>6</v>
      </c>
      <c r="U196" s="7" t="str">
        <f ca="1">VLOOKUP($T196,Ethnicities!$A:$B,2,FALSE)</f>
        <v>Black or African American</v>
      </c>
      <c r="V196" s="8">
        <f t="shared" ca="1" si="24"/>
        <v>30900</v>
      </c>
      <c r="W196" s="6">
        <f t="shared" ca="1" si="25"/>
        <v>7</v>
      </c>
      <c r="X196" s="8" t="str">
        <f ca="1">VLOOKUP($W196,'Background education'!$A:$B,2,FALSE)</f>
        <v>Undergraduate degree</v>
      </c>
      <c r="Y196" s="7">
        <f ca="1" xml:space="preserve">
  IF(OR($AA196 = 5, $AA196 = 6, $AA196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6" s="7" t="str">
        <f ca="1">VLOOKUP($Y196,Departments!$A:$B,2,FALSE)</f>
        <v>Communication &amp; Marketing</v>
      </c>
      <c r="AA196" s="6">
        <f t="shared" ca="1" si="26"/>
        <v>11</v>
      </c>
      <c r="AB196" s="7" t="str">
        <f ca="1">VLOOKUP($AA196,Roles!$A:$B,2,FALSE)</f>
        <v>Analyst</v>
      </c>
      <c r="AC196" s="6">
        <f t="shared" ca="1" si="27"/>
        <v>6</v>
      </c>
      <c r="AD196" s="7" t="str">
        <f ca="1" xml:space="preserve">
IF($AC196 &lt;&gt; "",
    VLOOKUP($AC196,Levels!$A:$B,2,FALSE),
    ""
)</f>
        <v>Pleno</v>
      </c>
      <c r="AE196" s="8">
        <f t="shared" ca="1" si="28"/>
        <v>37628</v>
      </c>
      <c r="AF196" s="6">
        <f ca="1">RANDBETWEEN(5,COUNTA('Recruitment source'!$A:$A) + 1)</f>
        <v>7</v>
      </c>
      <c r="AG196" s="6" t="str">
        <f ca="1">VLOOKUP($AF196,'Recruitment source'!$A:$B,2,FALSE)</f>
        <v>SAPO Emprego</v>
      </c>
      <c r="AH196" s="8"/>
      <c r="AI196" s="1">
        <f t="shared" ca="1" si="20"/>
        <v>2580</v>
      </c>
      <c r="AJ196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192, 1, 'Eloá Souza Faria', 'F', 6, '06/08/1984', 7, 11, 11, 6, 2580);</v>
      </c>
    </row>
    <row r="197" spans="1:36" ht="14.25" customHeight="1" x14ac:dyDescent="0.2">
      <c r="A197" s="7" cm="1">
        <f t="array" aca="1" ref="A197" ca="1">INDEX(Companies!$A:$A,RANDBETWEEN(5,COUNTA(Companies!$A:$A) + 1),1)</f>
        <v>5</v>
      </c>
      <c r="B197" s="7" t="str">
        <f ca="1">VLOOKUP($A197,Companies!$A:$B,2,FALSE)</f>
        <v>ACME Corporation</v>
      </c>
      <c r="C197" s="5">
        <f t="shared" si="21"/>
        <v>193</v>
      </c>
      <c r="D197" s="5" t="str" cm="1">
        <f t="array" ref="D197">SHA1HASH($C197)</f>
        <v>14bb99f81147d2705f53a1d75337b2ec3e10d23a</v>
      </c>
      <c r="E197" s="6">
        <v>1</v>
      </c>
      <c r="F197" s="7">
        <f ca="1">IF($C197 = 1 + N("Presidente"),
    127,
    IF($C197 = 2 + N("Vice-Presidente"),
        72,
        IF($C197 = 3 + N("Secretária bilíngue"),
            13,
            RANDBETWEEN(5,COUNT(Name!$A:$A) + 1)
        )
    )
)</f>
        <v>221</v>
      </c>
      <c r="G197" s="7" t="str">
        <f ca="1">VLOOKUP($F197,Name!$A:$B,2,FALSE)</f>
        <v>Lavínia</v>
      </c>
      <c r="H197" s="7">
        <f ca="1" xml:space="preserve">
IF($C197 = 1,
    0,
    RANDBETWEEN(5,COUNT('Last name'!$A:$A) + 1)
)</f>
        <v>27</v>
      </c>
      <c r="I197" s="7" t="str">
        <f ca="1" xml:space="preserve">
IF($C197 = 1 + N("Presidente"),
    "de Orléans e Bragança",
    VLOOKUP($H197,'Last name'!$A:$B,2,FALSE) &amp; " " &amp; VLOOKUP(RANDBETWEEN(5,COUNT('Last name'!$A:$A) + 1),'Last name'!$A:$B,2,FALSE)
)</f>
        <v>Bactista Lopes</v>
      </c>
      <c r="J197" s="7" t="str">
        <f t="shared" ca="1" si="22"/>
        <v>Lavínia Bactista Lopes</v>
      </c>
      <c r="K197" s="7" t="str" cm="1">
        <f t="array" aca="1" ref="K197" ca="1">SHA1HASH($J197)</f>
        <v>5318e6e54acf4d08666ad4be6595a2f56b4ffae5</v>
      </c>
      <c r="L197" s="7" cm="1">
        <f t="array" aca="1" ref="L197" ca="1">INDEX(States!$A:$A,N197,1)</f>
        <v>5</v>
      </c>
      <c r="M197" s="7" t="str">
        <f ca="1">VLOOKUP($L197,Countries!$A:$B,2,FALSE)</f>
        <v>Portugal</v>
      </c>
      <c r="N197" s="7" cm="1">
        <f t="array" aca="1" ref="N197" ca="1">INDEX(States!$C:$C,RANDBETWEEN(5,COUNTA(States!$A:$A) + 1),1)</f>
        <v>8</v>
      </c>
      <c r="O197" s="7" t="str">
        <f ca="1">VLOOKUP($N197,States!$C:$D,2,FALSE)</f>
        <v>AveirO</v>
      </c>
      <c r="P197" s="7" t="str">
        <f ca="1">VLOOKUP($F197,Name!$A:$C,3,FALSE)</f>
        <v>F</v>
      </c>
      <c r="Q197" s="7" t="str">
        <f ca="1">VLOOKUP($P197,Genders!$B:$C,2,FALSE)</f>
        <v>Female</v>
      </c>
      <c r="R197" s="7" cm="1">
        <f t="array" aca="1" ref="R197" ca="1">INDEX('Marital status'!$A:$A,RANDBETWEEN(5,COUNTA('Marital status'!$A:$A) + 1),1)</f>
        <v>8</v>
      </c>
      <c r="S197" s="7" t="str">
        <f ca="1">VLOOKUP($R197,'Marital status'!$A:$B,2,FALSE)</f>
        <v xml:space="preserve"> Separated </v>
      </c>
      <c r="T197" s="7">
        <f t="shared" ca="1" si="23"/>
        <v>5</v>
      </c>
      <c r="U197" s="7" t="str">
        <f ca="1">VLOOKUP($T197,Ethnicities!$A:$B,2,FALSE)</f>
        <v xml:space="preserve"> white</v>
      </c>
      <c r="V197" s="8">
        <f t="shared" ca="1" si="24"/>
        <v>33029</v>
      </c>
      <c r="W197" s="6">
        <f t="shared" ca="1" si="25"/>
        <v>7</v>
      </c>
      <c r="X197" s="8" t="str">
        <f ca="1">VLOOKUP($W197,'Background education'!$A:$B,2,FALSE)</f>
        <v>Undergraduate degree</v>
      </c>
      <c r="Y197" s="7">
        <f ca="1" xml:space="preserve">
  IF(OR($AA197 = 5, $AA197 = 6, $AA197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7" s="7" t="str">
        <f ca="1">VLOOKUP($Y197,Departments!$A:$B,2,FALSE)</f>
        <v xml:space="preserve"> Commercial</v>
      </c>
      <c r="AA197" s="6">
        <f t="shared" ca="1" si="26"/>
        <v>9</v>
      </c>
      <c r="AB197" s="7" t="str">
        <f ca="1">VLOOKUP($AA197,Roles!$A:$B,2,FALSE)</f>
        <v>Intern</v>
      </c>
      <c r="AC197" s="6" t="str">
        <f t="shared" ca="1" si="27"/>
        <v/>
      </c>
      <c r="AD197" s="7" t="str">
        <f ca="1" xml:space="preserve">
IF($AC197 &lt;&gt; "",
    VLOOKUP($AC197,Levels!$A:$B,2,FALSE),
    ""
)</f>
        <v/>
      </c>
      <c r="AE197" s="8">
        <f t="shared" ca="1" si="28"/>
        <v>40186</v>
      </c>
      <c r="AF197" s="6">
        <f ca="1">RANDBETWEEN(5,COUNTA('Recruitment source'!$A:$A) + 1)</f>
        <v>7</v>
      </c>
      <c r="AG197" s="6" t="str">
        <f ca="1">VLOOKUP($AF197,'Recruitment source'!$A:$B,2,FALSE)</f>
        <v>SAPO Emprego</v>
      </c>
      <c r="AH197" s="8"/>
      <c r="AI197" s="1">
        <f t="shared" ref="AI197:AI260" ca="1" si="30" xml:space="preserve">
IF($AA197 = 5 + N("Presidente"),
    27000,
    IF($AA197 = 6 + N("Vice-presidente"),
        23000,
        IF(OR($AA197 = 8, $AA197= 13, $AA197 = 12) + N("Secretária bilíngue ou coordenador ou especialista"),
            8000,
            IF($AA197 = 7 + N("Diretor"),
                15000,
                IF($AA197 = 14 + N("Gerente"),
                    12000,
                    IF($AA197 = 9 + N("Estagiário"),
                        705,
                        IF($AA197 = 10 + N("Trainee"),
                            805,
                            IF($AA197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IF($W197 = 7,
  500,
  IF($W197 = 8,
    1000,
    IF($W197 = 9,
      1500,
      IF($W197 = 10,
        2000,
        0
      )
    )
  )
)
+
N("Adicional no salário por área")
+
IF($Y197 = 14 + N("Tecnologia da Informação"),
  120,
  IF($Y197 = 16 + N("Vendas"),
    110,
    IF($Y197 = 15 + N("Jurídico"),
      100,
      IF(OR($Y197 = 8, $Y197 = 9, $Y197 = 11) + N("Recursos humanos ou comercial ou comunicação e marketing"),
        80,
        0
      )
    )
  )
)
+
N("Adicionando pegadinha")
+
IF(AND($Y197 = 16, $W197 = 9, $AA197 = 11, $AC197 = 5) + N("Se for de vendas, com mestrado, analista sênior"),
  IF($T197 = 5,
    100,
    0
  )
  +
  IF($P197 = "M",
    200,
    0
  ),
  0
)</f>
        <v>1285</v>
      </c>
      <c r="AJ197" s="12" t="str">
        <f t="shared" ca="1" si="29"/>
        <v>INSERT INTO bi4all.fac_employees (id_company_fk, id_employee_pk, flg_active, employee_name, id_gender_fk, id_race_fk, birthday, id_schooling_fk, id_department_fk, id_role_fk, id_level_fk, actual_salary) VALUES (5, 193, 1, 'Lavínia Bactista Lopes', 'F', 5, '05/06/1990', 7, 9, 9, NULL, 1285);</v>
      </c>
    </row>
    <row r="198" spans="1:36" ht="14.25" customHeight="1" x14ac:dyDescent="0.2">
      <c r="A198" s="7" cm="1">
        <f t="array" aca="1" ref="A198" ca="1">INDEX(Companies!$A:$A,RANDBETWEEN(5,COUNTA(Companies!$A:$A) + 1),1)</f>
        <v>5</v>
      </c>
      <c r="B198" s="7" t="str">
        <f ca="1">VLOOKUP($A198,Companies!$A:$B,2,FALSE)</f>
        <v>ACME Corporation</v>
      </c>
      <c r="C198" s="5">
        <f t="shared" ref="C198:C261" si="31">ROW() - 4</f>
        <v>194</v>
      </c>
      <c r="D198" s="5" t="str" cm="1">
        <f t="array" ref="D198">SHA1HASH($C198)</f>
        <v>2a79f14120945873482b7823caabe2fcde848722</v>
      </c>
      <c r="E198" s="6">
        <v>1</v>
      </c>
      <c r="F198" s="7">
        <f ca="1">IF($C198 = 1 + N("Presidente"),
    127,
    IF($C198 = 2 + N("Vice-Presidente"),
        72,
        IF($C198 = 3 + N("Secretária bilíngue"),
            13,
            RANDBETWEEN(5,COUNT(Name!$A:$A) + 1)
        )
    )
)</f>
        <v>214</v>
      </c>
      <c r="G198" s="7" t="str">
        <f ca="1">VLOOKUP($F198,Name!$A:$B,2,FALSE)</f>
        <v>Kleriston</v>
      </c>
      <c r="H198" s="7">
        <f ca="1" xml:space="preserve">
IF($C198 = 1,
    0,
    RANDBETWEEN(5,COUNT('Last name'!$A:$A) + 1)
)</f>
        <v>48</v>
      </c>
      <c r="I198" s="7" t="str">
        <f ca="1" xml:space="preserve">
IF($C198 = 1 + N("Presidente"),
    "de Orléans e Bragança",
    VLOOKUP($H198,'Last name'!$A:$B,2,FALSE) &amp; " " &amp; VLOOKUP(RANDBETWEEN(5,COUNT('Last name'!$A:$A) + 1),'Last name'!$A:$B,2,FALSE)
)</f>
        <v>Brasil Holanda</v>
      </c>
      <c r="J198" s="7" t="str">
        <f t="shared" ref="J198:J261" ca="1" si="32">$G198 &amp; " " &amp; $I198</f>
        <v>Kleriston Brasil Holanda</v>
      </c>
      <c r="K198" s="7" t="str" cm="1">
        <f t="array" aca="1" ref="K198" ca="1">SHA1HASH($J198)</f>
        <v>5c6ffffab5b72232a9326a7690ffcacbab4d05eb</v>
      </c>
      <c r="L198" s="7" cm="1">
        <f t="array" aca="1" ref="L198" ca="1">INDEX(States!$A:$A,N198,1)</f>
        <v>5</v>
      </c>
      <c r="M198" s="7" t="str">
        <f ca="1">VLOOKUP($L198,Countries!$A:$B,2,FALSE)</f>
        <v>Portugal</v>
      </c>
      <c r="N198" s="7" cm="1">
        <f t="array" aca="1" ref="N198" ca="1">INDEX(States!$C:$C,RANDBETWEEN(5,COUNTA(States!$A:$A) + 1),1)</f>
        <v>21</v>
      </c>
      <c r="O198" s="7" t="str">
        <f ca="1">VLOOKUP($N198,States!$C:$D,2,FALSE)</f>
        <v>Guarda</v>
      </c>
      <c r="P198" s="7" t="str">
        <f ca="1">VLOOKUP($F198,Name!$A:$C,3,FALSE)</f>
        <v>M</v>
      </c>
      <c r="Q198" s="7" t="str">
        <f ca="1">VLOOKUP($P198,Genders!$B:$C,2,FALSE)</f>
        <v>Male</v>
      </c>
      <c r="R198" s="7" cm="1">
        <f t="array" aca="1" ref="R198" ca="1">INDEX('Marital status'!$A:$A,RANDBETWEEN(5,COUNTA('Marital status'!$A:$A) + 1),1)</f>
        <v>6</v>
      </c>
      <c r="S198" s="7" t="str">
        <f ca="1">VLOOKUP($R198,'Marital status'!$A:$B,2,FALSE)</f>
        <v>MarrieD</v>
      </c>
      <c r="T198" s="7">
        <f t="shared" ref="T198:T261" ca="1" si="33" xml:space="preserve">
IF(AND($AA198 &gt;= 5, $AA198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7</v>
      </c>
      <c r="U198" s="7" t="str">
        <f ca="1">VLOOKUP($T198,Ethnicities!$A:$B,2,FALSE)</f>
        <v xml:space="preserve">  Hispanic or LATINO</v>
      </c>
      <c r="V198" s="8">
        <f t="shared" ref="V198:V261" ca="1" si="34" xml:space="preserve">
IF($AA198 = 5 + N("CEO"),
    TODAY() - 16340,
    IF($AA198 = 8 + N("Secretary"),
        RANDBETWEEN(TODAY() - 12418.5, TODAY()-6574.5),
        IF(OR($AA198 = 7, $AA198 = 14),
            RANDBETWEEN(TODAY() - 16071, TODAY() - 8766),
            IF(OR($AA198 = 13, $AA198 = 12, $AA198 = 11),
                RANDBETWEEN(TODAY() - 27393.75, TODAY() - 12783.75),
                RANDBETWEEN(TODAY() - 27393.75, TODAY()-10957.5)
            )
        )
    )
)</f>
        <v>30466</v>
      </c>
      <c r="W198" s="6">
        <f t="shared" ref="W198:W261" ca="1" si="35" xml:space="preserve">
IF(OR($AA198 = 5, $AA198 = 6) + N("Se for presidente ou vice-presidente"),
    10 + N("Doutor"),
    IF($AA198 = 7 + N("Se for diretor"),
        RANDBETWEEN(8,10) + N("Graduate school or Master’s degree or Doctorate"),
        IF($AA198 = 14 + N("If a manager"),
            RANDBETWEEN(7,9),
            IF(OR($AA198 = 13, $AA198 = 12, $AA198 = 11) + N("If coordinator or specialist or analyst"),
                RANDBETWEEN(7,8),
                7
            )
        )
    )
)</f>
        <v>7</v>
      </c>
      <c r="X198" s="8" t="str">
        <f ca="1">VLOOKUP($W198,'Background education'!$A:$B,2,FALSE)</f>
        <v>Undergraduate degree</v>
      </c>
      <c r="Y198" s="7">
        <f ca="1" xml:space="preserve">
  IF(OR($AA198 = 5, $AA198 = 6, $AA198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8" s="7" t="str">
        <f ca="1">VLOOKUP($Y198,Departments!$A:$B,2,FALSE)</f>
        <v>Communication &amp; Marketing</v>
      </c>
      <c r="AA198" s="6">
        <f t="shared" ref="AA198:AA261" ca="1" si="36" xml:space="preserve">
IF($C198 = 1 + N("Se matrícula for 1"),
  5 + N("Presidente"),
  IF($C198 = 2 + N("Se matrícula for 2"),
    6 + N("Vice-presidente"),
    IF($C198 = 3 + N("Se matrícula for 3"),
      8 + N("Secretária bilíngue"),
      IF(AND($C198 &gt;= 4, $C198 &lt;=14),
        7 + N("Diretor"),
        IF(AND($C198 &gt;= 15, $C198 &lt;= 25),
          14 + N("Manager"),
          IF(AND($C198 &gt;= 26, $C198 &lt;= 36),
            13 + N("Coordinador"),
            IF(AND($C198 &gt;= 37, $C198 &lt;= 47),
              12 + N("Especialista"),
                IF(MOD($C198,2) = 0,
                  11 + N("Analista"),
                  RANDBETWEEN(9,10) + N("Estagiário ou Trainee")
                )
            )
          )
        )
      )
    )
  )
)</f>
        <v>11</v>
      </c>
      <c r="AB198" s="7" t="str">
        <f ca="1">VLOOKUP($AA198,Roles!$A:$B,2,FALSE)</f>
        <v>Analyst</v>
      </c>
      <c r="AC198" s="6">
        <f t="shared" ref="AC198:AC261" ca="1" si="37" xml:space="preserve">
IF($AA198 = 11 + N("Analyst"),
    RANDBETWEEN(5, 7) + N("Jr, Pleno, Sr"),
    ""
)</f>
        <v>7</v>
      </c>
      <c r="AD198" s="7" t="str">
        <f ca="1" xml:space="preserve">
IF($AC198 &lt;&gt; "",
    VLOOKUP($AC198,Levels!$A:$B,2,FALSE),
    ""
)</f>
        <v>Senior</v>
      </c>
      <c r="AE198" s="8">
        <f t="shared" ref="AE198:AE261" ca="1" si="38" xml:space="preserve">
IF(
  OR(
    $AA198=5,$AA198=6,$AA198=7,$AA198=8,$AA198=14
  ),
  36161,
  IF(
     (
      (TODAY() - $V198) / 365
     ) &lt; 19,
      TODAY(),
      RANDBETWEEN(36161,TODAY())
  )
)</f>
        <v>42821</v>
      </c>
      <c r="AF198" s="6">
        <f ca="1">RANDBETWEEN(5,COUNTA('Recruitment source'!$A:$A) + 1)</f>
        <v>11</v>
      </c>
      <c r="AG198" s="6" t="str">
        <f ca="1">VLOOKUP($AF198,'Recruitment source'!$A:$B,2,FALSE)</f>
        <v>Next Station</v>
      </c>
      <c r="AH198" s="8"/>
      <c r="AI198" s="1">
        <f t="shared" ca="1" si="30"/>
        <v>2580</v>
      </c>
      <c r="AJ198" s="12" t="str">
        <f t="shared" ref="AJ198:AJ261" ca="1" si="3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$A198  &amp; ", "   &amp;
$C198  &amp; ", "   &amp;
$E198  &amp; ", '"  &amp;
$J198  &amp; "', '" &amp;
$P198  &amp; "', "  &amp;
$T198  &amp; ", '"  &amp;
TEXT($V198,"dd/mm/aaaa")  &amp; "', "   &amp;
$W198  &amp; ", "   &amp;
$Y198  &amp; ", "   &amp;
$AA198  &amp; ", "   &amp;
IF($AC198 &lt;&gt; "", $AC198, "NULL")  &amp; ", "   &amp;
$AI198  &amp; ");"</f>
        <v>INSERT INTO bi4all.fac_employees (id_company_fk, id_employee_pk, flg_active, employee_name, id_gender_fk, id_race_fk, birthday, id_schooling_fk, id_department_fk, id_role_fk, id_level_fk, actual_salary) VALUES (5, 194, 1, 'Kleriston Brasil Holanda', 'M', 7, '30/05/1983', 7, 11, 11, 7, 2580);</v>
      </c>
    </row>
    <row r="199" spans="1:36" ht="14.25" customHeight="1" x14ac:dyDescent="0.2">
      <c r="A199" s="7" cm="1">
        <f t="array" aca="1" ref="A199" ca="1">INDEX(Companies!$A:$A,RANDBETWEEN(5,COUNTA(Companies!$A:$A) + 1),1)</f>
        <v>5</v>
      </c>
      <c r="B199" s="7" t="str">
        <f ca="1">VLOOKUP($A199,Companies!$A:$B,2,FALSE)</f>
        <v>ACME Corporation</v>
      </c>
      <c r="C199" s="5">
        <f t="shared" si="31"/>
        <v>195</v>
      </c>
      <c r="D199" s="5" t="str" cm="1">
        <f t="array" ref="D199">SHA1HASH($C199)</f>
        <v>752ae7bdbb96bf25280b55990570beabf2048ce0</v>
      </c>
      <c r="E199" s="6">
        <v>1</v>
      </c>
      <c r="F199" s="7">
        <f ca="1">IF($C199 = 1 + N("Presidente"),
    127,
    IF($C199 = 2 + N("Vice-Presidente"),
        72,
        IF($C199 = 3 + N("Secretária bilíngue"),
            13,
            RANDBETWEEN(5,COUNT(Name!$A:$A) + 1)
        )
    )
)</f>
        <v>288</v>
      </c>
      <c r="G199" s="7" t="str">
        <f ca="1">VLOOKUP($F199,Name!$A:$B,2,FALSE)</f>
        <v>Matheus Bruno</v>
      </c>
      <c r="H199" s="7">
        <f ca="1" xml:space="preserve">
IF($C199 = 1,
    0,
    RANDBETWEEN(5,COUNT('Last name'!$A:$A) + 1)
)</f>
        <v>25</v>
      </c>
      <c r="I199" s="7" t="str">
        <f ca="1" xml:space="preserve">
IF($C199 = 1 + N("Presidente"),
    "de Orléans e Bragança",
    VLOOKUP($H199,'Last name'!$A:$B,2,FALSE) &amp; " " &amp; VLOOKUP(RANDBETWEEN(5,COUNT('Last name'!$A:$A) + 1),'Last name'!$A:$B,2,FALSE)
)</f>
        <v>Auth Simões</v>
      </c>
      <c r="J199" s="7" t="str">
        <f t="shared" ca="1" si="32"/>
        <v>Matheus Bruno Auth Simões</v>
      </c>
      <c r="K199" s="7" t="str" cm="1">
        <f t="array" aca="1" ref="K199" ca="1">SHA1HASH($J199)</f>
        <v>65ae7d0b5088aa60770702875f394476cc1600c7</v>
      </c>
      <c r="L199" s="7" cm="1">
        <f t="array" aca="1" ref="L199" ca="1">INDEX(States!$A:$A,N199,1)</f>
        <v>5</v>
      </c>
      <c r="M199" s="7" t="str">
        <f ca="1">VLOOKUP($L199,Countries!$A:$B,2,FALSE)</f>
        <v>Portugal</v>
      </c>
      <c r="N199" s="7" cm="1">
        <f t="array" aca="1" ref="N199" ca="1">INDEX(States!$C:$C,RANDBETWEEN(5,COUNTA(States!$A:$A) + 1),1)</f>
        <v>8</v>
      </c>
      <c r="O199" s="7" t="str">
        <f ca="1">VLOOKUP($N199,States!$C:$D,2,FALSE)</f>
        <v>AveirO</v>
      </c>
      <c r="P199" s="7" t="str">
        <f ca="1">VLOOKUP($F199,Name!$A:$C,3,FALSE)</f>
        <v>M</v>
      </c>
      <c r="Q199" s="7" t="str">
        <f ca="1">VLOOKUP($P199,Genders!$B:$C,2,FALSE)</f>
        <v>Male</v>
      </c>
      <c r="R199" s="7" cm="1">
        <f t="array" aca="1" ref="R199" ca="1">INDEX('Marital status'!$A:$A,RANDBETWEEN(5,COUNTA('Marital status'!$A:$A) + 1),1)</f>
        <v>6</v>
      </c>
      <c r="S199" s="7" t="str">
        <f ca="1">VLOOKUP($R199,'Marital status'!$A:$B,2,FALSE)</f>
        <v>MarrieD</v>
      </c>
      <c r="T199" s="7">
        <f t="shared" ca="1" si="33"/>
        <v>5</v>
      </c>
      <c r="U199" s="7" t="str">
        <f ca="1">VLOOKUP($T199,Ethnicities!$A:$B,2,FALSE)</f>
        <v xml:space="preserve"> white</v>
      </c>
      <c r="V199" s="8">
        <f t="shared" ca="1" si="34"/>
        <v>19637</v>
      </c>
      <c r="W199" s="6">
        <f t="shared" ca="1" si="35"/>
        <v>7</v>
      </c>
      <c r="X199" s="8" t="str">
        <f ca="1">VLOOKUP($W199,'Background education'!$A:$B,2,FALSE)</f>
        <v>Undergraduate degree</v>
      </c>
      <c r="Y199" s="7">
        <f ca="1" xml:space="preserve">
  IF(OR($AA199 = 5, $AA199 = 6, $AA199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9" s="7" t="str">
        <f ca="1">VLOOKUP($Y199,Departments!$A:$B,2,FALSE)</f>
        <v>Finance</v>
      </c>
      <c r="AA199" s="6">
        <f t="shared" ca="1" si="36"/>
        <v>9</v>
      </c>
      <c r="AB199" s="7" t="str">
        <f ca="1">VLOOKUP($AA199,Roles!$A:$B,2,FALSE)</f>
        <v>Intern</v>
      </c>
      <c r="AC199" s="6" t="str">
        <f t="shared" ca="1" si="37"/>
        <v/>
      </c>
      <c r="AD199" s="7" t="str">
        <f ca="1" xml:space="preserve">
IF($AC199 &lt;&gt; "",
    VLOOKUP($AC199,Levels!$A:$B,2,FALSE),
    ""
)</f>
        <v/>
      </c>
      <c r="AE199" s="8">
        <f t="shared" ca="1" si="38"/>
        <v>44364</v>
      </c>
      <c r="AF199" s="6">
        <f ca="1">RANDBETWEEN(5,COUNTA('Recruitment source'!$A:$A) + 1)</f>
        <v>8</v>
      </c>
      <c r="AG199" s="6" t="str">
        <f ca="1">VLOOKUP($AF199,'Recruitment source'!$A:$B,2,FALSE)</f>
        <v>Net Empregos</v>
      </c>
      <c r="AH199" s="8"/>
      <c r="AI199" s="1">
        <f t="shared" ca="1" si="30"/>
        <v>1205</v>
      </c>
      <c r="AJ19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195, 1, 'Matheus Bruno Auth Simões', 'M', 5, '05/10/1953', 7, 7, 9, NULL, 1205);</v>
      </c>
    </row>
    <row r="200" spans="1:36" ht="14.25" customHeight="1" x14ac:dyDescent="0.2">
      <c r="A200" s="7" cm="1">
        <f t="array" aca="1" ref="A200" ca="1">INDEX(Companies!$A:$A,RANDBETWEEN(5,COUNTA(Companies!$A:$A) + 1),1)</f>
        <v>5</v>
      </c>
      <c r="B200" s="7" t="str">
        <f ca="1">VLOOKUP($A200,Companies!$A:$B,2,FALSE)</f>
        <v>ACME Corporation</v>
      </c>
      <c r="C200" s="5">
        <f t="shared" si="31"/>
        <v>196</v>
      </c>
      <c r="D200" s="5" t="str" cm="1">
        <f t="array" ref="D200">SHA1HASH($C200)</f>
        <v>4dea1daedbe9dc1d643b0f0eb8ab57c7d532f771</v>
      </c>
      <c r="E200" s="6">
        <v>1</v>
      </c>
      <c r="F200" s="7">
        <f ca="1">IF($C200 = 1 + N("Presidente"),
    127,
    IF($C200 = 2 + N("Vice-Presidente"),
        72,
        IF($C200 = 3 + N("Secretária bilíngue"),
            13,
            RANDBETWEEN(5,COUNT(Name!$A:$A) + 1)
        )
    )
)</f>
        <v>21</v>
      </c>
      <c r="G200" s="7" t="str">
        <f ca="1">VLOOKUP($F200,Name!$A:$B,2,FALSE)</f>
        <v>Allana</v>
      </c>
      <c r="H200" s="7">
        <f ca="1" xml:space="preserve">
IF($C200 = 1,
    0,
    RANDBETWEEN(5,COUNT('Last name'!$A:$A) + 1)
)</f>
        <v>20</v>
      </c>
      <c r="I200" s="7" t="str">
        <f ca="1" xml:space="preserve">
IF($C200 = 1 + N("Presidente"),
    "de Orléans e Bragança",
    VLOOKUP($H200,'Last name'!$A:$B,2,FALSE) &amp; " " &amp; VLOOKUP(RANDBETWEEN(5,COUNT('Last name'!$A:$A) + 1),'Last name'!$A:$B,2,FALSE)
)</f>
        <v>Anunciação Brasil</v>
      </c>
      <c r="J200" s="7" t="str">
        <f t="shared" ca="1" si="32"/>
        <v>Allana Anunciação Brasil</v>
      </c>
      <c r="K200" s="7" t="str" cm="1">
        <f t="array" aca="1" ref="K200" ca="1">SHA1HASH($J200)</f>
        <v>30e960e66370ecf57be287e1fb6c9661a72a04e8</v>
      </c>
      <c r="L200" s="7" cm="1">
        <f t="array" aca="1" ref="L200" ca="1">INDEX(States!$A:$A,N200,1)</f>
        <v>5</v>
      </c>
      <c r="M200" s="7" t="str">
        <f ca="1">VLOOKUP($L200,Countries!$A:$B,2,FALSE)</f>
        <v>Portugal</v>
      </c>
      <c r="N200" s="7" cm="1">
        <f t="array" aca="1" ref="N200" ca="1">INDEX(States!$C:$C,RANDBETWEEN(5,COUNTA(States!$A:$A) + 1),1)</f>
        <v>15</v>
      </c>
      <c r="O200" s="7" t="str">
        <f ca="1">VLOOKUP($N200,States!$C:$D,2,FALSE)</f>
        <v xml:space="preserve"> ÉVORA</v>
      </c>
      <c r="P200" s="7" t="str">
        <f ca="1">VLOOKUP($F200,Name!$A:$C,3,FALSE)</f>
        <v>F</v>
      </c>
      <c r="Q200" s="7" t="str">
        <f ca="1">VLOOKUP($P200,Genders!$B:$C,2,FALSE)</f>
        <v>Female</v>
      </c>
      <c r="R200" s="7" cm="1">
        <f t="array" aca="1" ref="R200" ca="1">INDEX('Marital status'!$A:$A,RANDBETWEEN(5,COUNTA('Marital status'!$A:$A) + 1),1)</f>
        <v>9</v>
      </c>
      <c r="S200" s="7" t="str">
        <f ca="1">VLOOKUP($R200,'Marital status'!$A:$B,2,FALSE)</f>
        <v>DIVORCED</v>
      </c>
      <c r="T200" s="7">
        <f t="shared" ca="1" si="33"/>
        <v>5</v>
      </c>
      <c r="U200" s="7" t="str">
        <f ca="1">VLOOKUP($T200,Ethnicities!$A:$B,2,FALSE)</f>
        <v xml:space="preserve"> white</v>
      </c>
      <c r="V200" s="8">
        <f t="shared" ca="1" si="34"/>
        <v>19989</v>
      </c>
      <c r="W200" s="6">
        <f t="shared" ca="1" si="35"/>
        <v>7</v>
      </c>
      <c r="X200" s="8" t="str">
        <f ca="1">VLOOKUP($W200,'Background education'!$A:$B,2,FALSE)</f>
        <v>Undergraduate degree</v>
      </c>
      <c r="Y200" s="7">
        <f ca="1" xml:space="preserve">
  IF(OR($AA200 = 5, $AA200 = 6, $AA200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00" s="7" t="str">
        <f ca="1">VLOOKUP($Y200,Departments!$A:$B,2,FALSE)</f>
        <v xml:space="preserve"> Presidency</v>
      </c>
      <c r="AA200" s="6">
        <f t="shared" ca="1" si="36"/>
        <v>11</v>
      </c>
      <c r="AB200" s="7" t="str">
        <f ca="1">VLOOKUP($AA200,Roles!$A:$B,2,FALSE)</f>
        <v>Analyst</v>
      </c>
      <c r="AC200" s="6">
        <f t="shared" ca="1" si="37"/>
        <v>5</v>
      </c>
      <c r="AD200" s="7" t="str">
        <f ca="1" xml:space="preserve">
IF($AC200 &lt;&gt; "",
    VLOOKUP($AC200,Levels!$A:$B,2,FALSE),
    ""
)</f>
        <v>Junior</v>
      </c>
      <c r="AE200" s="8">
        <f t="shared" ca="1" si="38"/>
        <v>44700</v>
      </c>
      <c r="AF200" s="6">
        <f ca="1">RANDBETWEEN(5,COUNTA('Recruitment source'!$A:$A) + 1)</f>
        <v>7</v>
      </c>
      <c r="AG200" s="6" t="str">
        <f ca="1">VLOOKUP($AF200,'Recruitment source'!$A:$B,2,FALSE)</f>
        <v>SAPO Emprego</v>
      </c>
      <c r="AH200" s="8"/>
      <c r="AI200" s="1">
        <f t="shared" ca="1" si="30"/>
        <v>2500</v>
      </c>
      <c r="AJ20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196, 1, 'Allana Anunciação Brasil', 'F', 5, '22/09/1954', 7, 5, 11, 5, 2500);</v>
      </c>
    </row>
    <row r="201" spans="1:36" ht="14.25" customHeight="1" x14ac:dyDescent="0.2">
      <c r="A201" s="7" cm="1">
        <f t="array" aca="1" ref="A201" ca="1">INDEX(Companies!$A:$A,RANDBETWEEN(5,COUNTA(Companies!$A:$A) + 1),1)</f>
        <v>5</v>
      </c>
      <c r="B201" s="7" t="str">
        <f ca="1">VLOOKUP($A201,Companies!$A:$B,2,FALSE)</f>
        <v>ACME Corporation</v>
      </c>
      <c r="C201" s="5">
        <f t="shared" si="31"/>
        <v>197</v>
      </c>
      <c r="D201" s="5" t="str" cm="1">
        <f t="array" ref="D201">SHA1HASH($C201)</f>
        <v>61188f24396807ba7ca38919a158766de935852e</v>
      </c>
      <c r="E201" s="6">
        <v>1</v>
      </c>
      <c r="F201" s="7">
        <f ca="1">IF($C201 = 1 + N("Presidente"),
    127,
    IF($C201 = 2 + N("Vice-Presidente"),
        72,
        IF($C201 = 3 + N("Secretária bilíngue"),
            13,
            RANDBETWEEN(5,COUNT(Name!$A:$A) + 1)
        )
    )
)</f>
        <v>177</v>
      </c>
      <c r="G201" s="7" t="str">
        <f ca="1">VLOOKUP($F201,Name!$A:$B,2,FALSE)</f>
        <v>Isabelly</v>
      </c>
      <c r="H201" s="7">
        <f ca="1" xml:space="preserve">
IF($C201 = 1,
    0,
    RANDBETWEEN(5,COUNT('Last name'!$A:$A) + 1)
)</f>
        <v>71</v>
      </c>
      <c r="I201" s="7" t="str">
        <f ca="1" xml:space="preserve">
IF($C201 = 1 + N("Presidente"),
    "de Orléans e Bragança",
    VLOOKUP($H201,'Last name'!$A:$B,2,FALSE) &amp; " " &amp; VLOOKUP(RANDBETWEEN(5,COUNT('Last name'!$A:$A) + 1),'Last name'!$A:$B,2,FALSE)
)</f>
        <v>Dantas Machado</v>
      </c>
      <c r="J201" s="7" t="str">
        <f t="shared" ca="1" si="32"/>
        <v>Isabelly Dantas Machado</v>
      </c>
      <c r="K201" s="7" t="str" cm="1">
        <f t="array" aca="1" ref="K201" ca="1">SHA1HASH($J201)</f>
        <v>4fd4d2c4d7a19e6203ad3aa91f5d99ca7978ac1a</v>
      </c>
      <c r="L201" s="7" cm="1">
        <f t="array" aca="1" ref="L201" ca="1">INDEX(States!$A:$A,N201,1)</f>
        <v>5</v>
      </c>
      <c r="M201" s="7" t="str">
        <f ca="1">VLOOKUP($L201,Countries!$A:$B,2,FALSE)</f>
        <v>Portugal</v>
      </c>
      <c r="N201" s="7" cm="1">
        <f t="array" aca="1" ref="N201" ca="1">INDEX(States!$C:$C,RANDBETWEEN(5,COUNTA(States!$A:$A) + 1),1)</f>
        <v>18</v>
      </c>
      <c r="O201" s="7" t="str">
        <f ca="1">VLOOKUP($N201,States!$C:$D,2,FALSE)</f>
        <v>Castelo Branco</v>
      </c>
      <c r="P201" s="7" t="str">
        <f ca="1">VLOOKUP($F201,Name!$A:$C,3,FALSE)</f>
        <v>F</v>
      </c>
      <c r="Q201" s="7" t="str">
        <f ca="1">VLOOKUP($P201,Genders!$B:$C,2,FALSE)</f>
        <v>Female</v>
      </c>
      <c r="R201" s="7" cm="1">
        <f t="array" aca="1" ref="R201" ca="1">INDEX('Marital status'!$A:$A,RANDBETWEEN(5,COUNTA('Marital status'!$A:$A) + 1),1)</f>
        <v>8</v>
      </c>
      <c r="S201" s="7" t="str">
        <f ca="1">VLOOKUP($R201,'Marital status'!$A:$B,2,FALSE)</f>
        <v xml:space="preserve"> Separated </v>
      </c>
      <c r="T201" s="7">
        <f t="shared" ca="1" si="33"/>
        <v>5</v>
      </c>
      <c r="U201" s="7" t="str">
        <f ca="1">VLOOKUP($T201,Ethnicities!$A:$B,2,FALSE)</f>
        <v xml:space="preserve"> white</v>
      </c>
      <c r="V201" s="8">
        <f t="shared" ca="1" si="34"/>
        <v>28515</v>
      </c>
      <c r="W201" s="6">
        <f t="shared" ca="1" si="35"/>
        <v>7</v>
      </c>
      <c r="X201" s="8" t="str">
        <f ca="1">VLOOKUP($W201,'Background education'!$A:$B,2,FALSE)</f>
        <v>Undergraduate degree</v>
      </c>
      <c r="Y201" s="7">
        <f ca="1" xml:space="preserve">
  IF(OR($AA201 = 5, $AA201 = 6, $AA201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1" s="7" t="str">
        <f ca="1">VLOOKUP($Y201,Departments!$A:$B,2,FALSE)</f>
        <v>Finance</v>
      </c>
      <c r="AA201" s="6">
        <f t="shared" ca="1" si="36"/>
        <v>9</v>
      </c>
      <c r="AB201" s="7" t="str">
        <f ca="1">VLOOKUP($AA201,Roles!$A:$B,2,FALSE)</f>
        <v>Intern</v>
      </c>
      <c r="AC201" s="6" t="str">
        <f t="shared" ca="1" si="37"/>
        <v/>
      </c>
      <c r="AD201" s="7" t="str">
        <f ca="1" xml:space="preserve">
IF($AC201 &lt;&gt; "",
    VLOOKUP($AC201,Levels!$A:$B,2,FALSE),
    ""
)</f>
        <v/>
      </c>
      <c r="AE201" s="8">
        <f t="shared" ca="1" si="38"/>
        <v>40244</v>
      </c>
      <c r="AF201" s="6">
        <f ca="1">RANDBETWEEN(5,COUNTA('Recruitment source'!$A:$A) + 1)</f>
        <v>6</v>
      </c>
      <c r="AG201" s="6" t="str">
        <f ca="1">VLOOKUP($AF201,'Recruitment source'!$A:$B,2,FALSE)</f>
        <v>Learn4Good</v>
      </c>
      <c r="AH201" s="8"/>
      <c r="AI201" s="1">
        <f t="shared" ca="1" si="30"/>
        <v>1205</v>
      </c>
      <c r="AJ20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197, 1, 'Isabelly Dantas Machado', 'F', 5, '25/01/1978', 7, 7, 9, NULL, 1205);</v>
      </c>
    </row>
    <row r="202" spans="1:36" ht="14.25" customHeight="1" x14ac:dyDescent="0.2">
      <c r="A202" s="7" cm="1">
        <f t="array" aca="1" ref="A202" ca="1">INDEX(Companies!$A:$A,RANDBETWEEN(5,COUNTA(Companies!$A:$A) + 1),1)</f>
        <v>5</v>
      </c>
      <c r="B202" s="7" t="str">
        <f ca="1">VLOOKUP($A202,Companies!$A:$B,2,FALSE)</f>
        <v>ACME Corporation</v>
      </c>
      <c r="C202" s="5">
        <f t="shared" si="31"/>
        <v>198</v>
      </c>
      <c r="D202" s="5" t="str" cm="1">
        <f t="array" ref="D202">SHA1HASH($C202)</f>
        <v>c837307a9a2ad4d08ca61a4f1bd848ba3d6890fc</v>
      </c>
      <c r="E202" s="6">
        <v>1</v>
      </c>
      <c r="F202" s="7">
        <f ca="1">IF($C202 = 1 + N("Presidente"),
    127,
    IF($C202 = 2 + N("Vice-Presidente"),
        72,
        IF($C202 = 3 + N("Secretária bilíngue"),
            13,
            RANDBETWEEN(5,COUNT(Name!$A:$A) + 1)
        )
    )
)</f>
        <v>332</v>
      </c>
      <c r="G202" s="7" t="str">
        <f ca="1">VLOOKUP($F202,Name!$A:$B,2,FALSE)</f>
        <v>Rodrigo</v>
      </c>
      <c r="H202" s="7">
        <f ca="1" xml:space="preserve">
IF($C202 = 1,
    0,
    RANDBETWEEN(5,COUNT('Last name'!$A:$A) + 1)
)</f>
        <v>171</v>
      </c>
      <c r="I202" s="7" t="str">
        <f ca="1" xml:space="preserve">
IF($C202 = 1 + N("Presidente"),
    "de Orléans e Bragança",
    VLOOKUP($H202,'Last name'!$A:$B,2,FALSE) &amp; " " &amp; VLOOKUP(RANDBETWEEN(5,COUNT('Last name'!$A:$A) + 1),'Last name'!$A:$B,2,FALSE)
)</f>
        <v>Sacramento Ricci</v>
      </c>
      <c r="J202" s="7" t="str">
        <f t="shared" ca="1" si="32"/>
        <v>Rodrigo Sacramento Ricci</v>
      </c>
      <c r="K202" s="7" t="str" cm="1">
        <f t="array" aca="1" ref="K202" ca="1">SHA1HASH($J202)</f>
        <v>b3c5dcb5ac47f1c61ccdb30961189fad2f73e7c4</v>
      </c>
      <c r="L202" s="7" cm="1">
        <f t="array" aca="1" ref="L202" ca="1">INDEX(States!$A:$A,N202,1)</f>
        <v>5</v>
      </c>
      <c r="M202" s="7" t="str">
        <f ca="1">VLOOKUP($L202,Countries!$A:$B,2,FALSE)</f>
        <v>Portugal</v>
      </c>
      <c r="N202" s="7" cm="1">
        <f t="array" aca="1" ref="N202" ca="1">INDEX(States!$C:$C,RANDBETWEEN(5,COUNTA(States!$A:$A) + 1),1)</f>
        <v>12</v>
      </c>
      <c r="O202" s="7" t="str">
        <f ca="1">VLOOKUP($N202,States!$C:$D,2,FALSE)</f>
        <v>Leiria</v>
      </c>
      <c r="P202" s="7" t="str">
        <f ca="1">VLOOKUP($F202,Name!$A:$C,3,FALSE)</f>
        <v>M</v>
      </c>
      <c r="Q202" s="7" t="str">
        <f ca="1">VLOOKUP($P202,Genders!$B:$C,2,FALSE)</f>
        <v>Male</v>
      </c>
      <c r="R202" s="7" cm="1">
        <f t="array" aca="1" ref="R202" ca="1">INDEX('Marital status'!$A:$A,RANDBETWEEN(5,COUNTA('Marital status'!$A:$A) + 1),1)</f>
        <v>7</v>
      </c>
      <c r="S202" s="7" t="str">
        <f ca="1">VLOOKUP($R202,'Marital status'!$A:$B,2,FALSE)</f>
        <v xml:space="preserve">Widowed </v>
      </c>
      <c r="T202" s="7">
        <f t="shared" ca="1" si="33"/>
        <v>5</v>
      </c>
      <c r="U202" s="7" t="str">
        <f ca="1">VLOOKUP($T202,Ethnicities!$A:$B,2,FALSE)</f>
        <v xml:space="preserve"> white</v>
      </c>
      <c r="V202" s="8">
        <f t="shared" ca="1" si="34"/>
        <v>21283</v>
      </c>
      <c r="W202" s="6">
        <f t="shared" ca="1" si="35"/>
        <v>8</v>
      </c>
      <c r="X202" s="8" t="str">
        <f ca="1">VLOOKUP($W202,'Background education'!$A:$B,2,FALSE)</f>
        <v>Graduate school</v>
      </c>
      <c r="Y202" s="7">
        <f ca="1" xml:space="preserve">
  IF(OR($AA202 = 5, $AA202 = 6, $AA202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2" s="7" t="str">
        <f ca="1">VLOOKUP($Y202,Departments!$A:$B,2,FALSE)</f>
        <v>Finance</v>
      </c>
      <c r="AA202" s="6">
        <f t="shared" ca="1" si="36"/>
        <v>11</v>
      </c>
      <c r="AB202" s="7" t="str">
        <f ca="1">VLOOKUP($AA202,Roles!$A:$B,2,FALSE)</f>
        <v>Analyst</v>
      </c>
      <c r="AC202" s="6">
        <f t="shared" ca="1" si="37"/>
        <v>5</v>
      </c>
      <c r="AD202" s="7" t="str">
        <f ca="1" xml:space="preserve">
IF($AC202 &lt;&gt; "",
    VLOOKUP($AC202,Levels!$A:$B,2,FALSE),
    ""
)</f>
        <v>Junior</v>
      </c>
      <c r="AE202" s="8">
        <f t="shared" ca="1" si="38"/>
        <v>44128</v>
      </c>
      <c r="AF202" s="6">
        <f ca="1">RANDBETWEEN(5,COUNTA('Recruitment source'!$A:$A) + 1)</f>
        <v>13</v>
      </c>
      <c r="AG202" s="6" t="str">
        <f ca="1">VLOOKUP($AF202,'Recruitment source'!$A:$B,2,FALSE)</f>
        <v>Google</v>
      </c>
      <c r="AH202" s="8"/>
      <c r="AI202" s="1">
        <f t="shared" ca="1" si="30"/>
        <v>3000</v>
      </c>
      <c r="AJ202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198, 1, 'Rodrigo Sacramento Ricci', 'M', 5, '08/04/1958', 8, 7, 11, 5, 3000);</v>
      </c>
    </row>
    <row r="203" spans="1:36" ht="14.25" customHeight="1" x14ac:dyDescent="0.2">
      <c r="A203" s="7" cm="1">
        <f t="array" aca="1" ref="A203" ca="1">INDEX(Companies!$A:$A,RANDBETWEEN(5,COUNTA(Companies!$A:$A) + 1),1)</f>
        <v>5</v>
      </c>
      <c r="B203" s="7" t="str">
        <f ca="1">VLOOKUP($A203,Companies!$A:$B,2,FALSE)</f>
        <v>ACME Corporation</v>
      </c>
      <c r="C203" s="5">
        <f t="shared" si="31"/>
        <v>199</v>
      </c>
      <c r="D203" s="5" t="str" cm="1">
        <f t="array" ref="D203">SHA1HASH($C203)</f>
        <v>2952aeca0fe15cf310ede96c437acb94b2b208f1</v>
      </c>
      <c r="E203" s="6">
        <v>1</v>
      </c>
      <c r="F203" s="7">
        <f ca="1">IF($C203 = 1 + N("Presidente"),
    127,
    IF($C203 = 2 + N("Vice-Presidente"),
        72,
        IF($C203 = 3 + N("Secretária bilíngue"),
            13,
            RANDBETWEEN(5,COUNT(Name!$A:$A) + 1)
        )
    )
)</f>
        <v>14</v>
      </c>
      <c r="G203" s="7" t="str">
        <f ca="1">VLOOKUP($F203,Name!$A:$B,2,FALSE)</f>
        <v>Alexander</v>
      </c>
      <c r="H203" s="7">
        <f ca="1" xml:space="preserve">
IF($C203 = 1,
    0,
    RANDBETWEEN(5,COUNT('Last name'!$A:$A) + 1)
)</f>
        <v>80</v>
      </c>
      <c r="I203" s="7" t="str">
        <f ca="1" xml:space="preserve">
IF($C203 = 1 + N("Presidente"),
    "de Orléans e Bragança",
    VLOOKUP($H203,'Last name'!$A:$B,2,FALSE) &amp; " " &amp; VLOOKUP(RANDBETWEEN(5,COUNT('Last name'!$A:$A) + 1),'Last name'!$A:$B,2,FALSE)
)</f>
        <v>Faria Aleluia</v>
      </c>
      <c r="J203" s="7" t="str">
        <f t="shared" ca="1" si="32"/>
        <v>Alexander Faria Aleluia</v>
      </c>
      <c r="K203" s="7" t="str" cm="1">
        <f t="array" aca="1" ref="K203" ca="1">SHA1HASH($J203)</f>
        <v>256be0409e3ffa86156e1ab9a1ea1bbe5e8c4965</v>
      </c>
      <c r="L203" s="7" cm="1">
        <f t="array" aca="1" ref="L203" ca="1">INDEX(States!$A:$A,N203,1)</f>
        <v>5</v>
      </c>
      <c r="M203" s="7" t="str">
        <f ca="1">VLOOKUP($L203,Countries!$A:$B,2,FALSE)</f>
        <v>Portugal</v>
      </c>
      <c r="N203" s="7" cm="1">
        <f t="array" aca="1" ref="N203" ca="1">INDEX(States!$C:$C,RANDBETWEEN(5,COUNTA(States!$A:$A) + 1),1)</f>
        <v>16</v>
      </c>
      <c r="O203" s="7" t="str">
        <f ca="1">VLOOKUP($N203,States!$C:$D,2,FALSE)</f>
        <v>Azores</v>
      </c>
      <c r="P203" s="7" t="str">
        <f ca="1">VLOOKUP($F203,Name!$A:$C,3,FALSE)</f>
        <v>M</v>
      </c>
      <c r="Q203" s="7" t="str">
        <f ca="1">VLOOKUP($P203,Genders!$B:$C,2,FALSE)</f>
        <v>Male</v>
      </c>
      <c r="R203" s="7" cm="1">
        <f t="array" aca="1" ref="R203" ca="1">INDEX('Marital status'!$A:$A,RANDBETWEEN(5,COUNTA('Marital status'!$A:$A) + 1),1)</f>
        <v>5</v>
      </c>
      <c r="S203" s="7" t="str">
        <f ca="1">VLOOKUP($R203,'Marital status'!$A:$B,2,FALSE)</f>
        <v>single</v>
      </c>
      <c r="T203" s="7">
        <f t="shared" ca="1" si="33"/>
        <v>6</v>
      </c>
      <c r="U203" s="7" t="str">
        <f ca="1">VLOOKUP($T203,Ethnicities!$A:$B,2,FALSE)</f>
        <v>Black or African American</v>
      </c>
      <c r="V203" s="8">
        <f t="shared" ca="1" si="34"/>
        <v>33586</v>
      </c>
      <c r="W203" s="6">
        <f t="shared" ca="1" si="35"/>
        <v>7</v>
      </c>
      <c r="X203" s="8" t="str">
        <f ca="1">VLOOKUP($W203,'Background education'!$A:$B,2,FALSE)</f>
        <v>Undergraduate degree</v>
      </c>
      <c r="Y203" s="7">
        <f ca="1" xml:space="preserve">
  IF(OR($AA203 = 5, $AA203 = 6, $AA203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03" s="7" t="str">
        <f ca="1">VLOOKUP($Y203,Departments!$A:$B,2,FALSE)</f>
        <v>Administration</v>
      </c>
      <c r="AA203" s="6">
        <f t="shared" ca="1" si="36"/>
        <v>9</v>
      </c>
      <c r="AB203" s="7" t="str">
        <f ca="1">VLOOKUP($AA203,Roles!$A:$B,2,FALSE)</f>
        <v>Intern</v>
      </c>
      <c r="AC203" s="6" t="str">
        <f t="shared" ca="1" si="37"/>
        <v/>
      </c>
      <c r="AD203" s="7" t="str">
        <f ca="1" xml:space="preserve">
IF($AC203 &lt;&gt; "",
    VLOOKUP($AC203,Levels!$A:$B,2,FALSE),
    ""
)</f>
        <v/>
      </c>
      <c r="AE203" s="8">
        <f t="shared" ca="1" si="38"/>
        <v>41344</v>
      </c>
      <c r="AF203" s="6">
        <f ca="1">RANDBETWEEN(5,COUNTA('Recruitment source'!$A:$A) + 1)</f>
        <v>15</v>
      </c>
      <c r="AG203" s="6" t="str">
        <f ca="1">VLOOKUP($AF203,'Recruitment source'!$A:$B,2,FALSE)</f>
        <v>Website</v>
      </c>
      <c r="AH203" s="8"/>
      <c r="AI203" s="1">
        <f t="shared" ca="1" si="30"/>
        <v>1205</v>
      </c>
      <c r="AJ203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199, 1, 'Alexander Faria Aleluia', 'M', 6, '14/12/1991', 7, 6, 9, NULL, 1205);</v>
      </c>
    </row>
    <row r="204" spans="1:36" ht="14.25" customHeight="1" x14ac:dyDescent="0.2">
      <c r="A204" s="7" cm="1">
        <f t="array" aca="1" ref="A204" ca="1">INDEX(Companies!$A:$A,RANDBETWEEN(5,COUNTA(Companies!$A:$A) + 1),1)</f>
        <v>5</v>
      </c>
      <c r="B204" s="7" t="str">
        <f ca="1">VLOOKUP($A204,Companies!$A:$B,2,FALSE)</f>
        <v>ACME Corporation</v>
      </c>
      <c r="C204" s="5">
        <f t="shared" si="31"/>
        <v>200</v>
      </c>
      <c r="D204" s="5" t="str" cm="1">
        <f t="array" ref="D204">SHA1HASH($C204)</f>
        <v>9f9af029585ba014e07cd3910ca976cf56160616</v>
      </c>
      <c r="E204" s="6">
        <v>1</v>
      </c>
      <c r="F204" s="7">
        <f ca="1">IF($C204 = 1 + N("Presidente"),
    127,
    IF($C204 = 2 + N("Vice-Presidente"),
        72,
        IF($C204 = 3 + N("Secretária bilíngue"),
            13,
            RANDBETWEEN(5,COUNT(Name!$A:$A) + 1)
        )
    )
)</f>
        <v>274</v>
      </c>
      <c r="G204" s="7" t="str">
        <f ca="1">VLOOKUP($F204,Name!$A:$B,2,FALSE)</f>
        <v>Maria Valentina</v>
      </c>
      <c r="H204" s="7">
        <f ca="1" xml:space="preserve">
IF($C204 = 1,
    0,
    RANDBETWEEN(5,COUNT('Last name'!$A:$A) + 1)
)</f>
        <v>31</v>
      </c>
      <c r="I204" s="7" t="str">
        <f ca="1" xml:space="preserve">
IF($C204 = 1 + N("Presidente"),
    "de Orléans e Bragança",
    VLOOKUP($H204,'Last name'!$A:$B,2,FALSE) &amp; " " &amp; VLOOKUP(RANDBETWEEN(5,COUNT('Last name'!$A:$A) + 1),'Last name'!$A:$B,2,FALSE)
)</f>
        <v>Barbosa Carneiro</v>
      </c>
      <c r="J204" s="7" t="str">
        <f t="shared" ca="1" si="32"/>
        <v>Maria Valentina Barbosa Carneiro</v>
      </c>
      <c r="K204" s="7" t="str" cm="1">
        <f t="array" aca="1" ref="K204" ca="1">SHA1HASH($J204)</f>
        <v>1912198ad334d2dd3e2799ae370243d9739f5f97</v>
      </c>
      <c r="L204" s="7" cm="1">
        <f t="array" aca="1" ref="L204" ca="1">INDEX(States!$A:$A,N204,1)</f>
        <v>5</v>
      </c>
      <c r="M204" s="7" t="str">
        <f ca="1">VLOOKUP($L204,Countries!$A:$B,2,FALSE)</f>
        <v>Portugal</v>
      </c>
      <c r="N204" s="7" cm="1">
        <f t="array" aca="1" ref="N204" ca="1">INDEX(States!$C:$C,RANDBETWEEN(5,COUNTA(States!$A:$A) + 1),1)</f>
        <v>5</v>
      </c>
      <c r="O204" s="7" t="str">
        <f ca="1">VLOOKUP($N204,States!$C:$D,2,FALSE)</f>
        <v xml:space="preserve"> Lisboa</v>
      </c>
      <c r="P204" s="7" t="str">
        <f ca="1">VLOOKUP($F204,Name!$A:$C,3,FALSE)</f>
        <v>F</v>
      </c>
      <c r="Q204" s="7" t="str">
        <f ca="1">VLOOKUP($P204,Genders!$B:$C,2,FALSE)</f>
        <v>Female</v>
      </c>
      <c r="R204" s="7" cm="1">
        <f t="array" aca="1" ref="R204" ca="1">INDEX('Marital status'!$A:$A,RANDBETWEEN(5,COUNTA('Marital status'!$A:$A) + 1),1)</f>
        <v>9</v>
      </c>
      <c r="S204" s="7" t="str">
        <f ca="1">VLOOKUP($R204,'Marital status'!$A:$B,2,FALSE)</f>
        <v>DIVORCED</v>
      </c>
      <c r="T204" s="7">
        <f t="shared" ca="1" si="33"/>
        <v>5</v>
      </c>
      <c r="U204" s="7" t="str">
        <f ca="1">VLOOKUP($T204,Ethnicities!$A:$B,2,FALSE)</f>
        <v xml:space="preserve"> white</v>
      </c>
      <c r="V204" s="8">
        <f t="shared" ca="1" si="34"/>
        <v>17784</v>
      </c>
      <c r="W204" s="6">
        <f t="shared" ca="1" si="35"/>
        <v>7</v>
      </c>
      <c r="X204" s="8" t="str">
        <f ca="1">VLOOKUP($W204,'Background education'!$A:$B,2,FALSE)</f>
        <v>Undergraduate degree</v>
      </c>
      <c r="Y204" s="7">
        <f ca="1" xml:space="preserve">
  IF(OR($AA204 = 5, $AA204 = 6, $AA204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4" s="7" t="str">
        <f ca="1">VLOOKUP($Y204,Departments!$A:$B,2,FALSE)</f>
        <v>Controlling</v>
      </c>
      <c r="AA204" s="6">
        <f t="shared" ca="1" si="36"/>
        <v>11</v>
      </c>
      <c r="AB204" s="7" t="str">
        <f ca="1">VLOOKUP($AA204,Roles!$A:$B,2,FALSE)</f>
        <v>Analyst</v>
      </c>
      <c r="AC204" s="6">
        <f t="shared" ca="1" si="37"/>
        <v>6</v>
      </c>
      <c r="AD204" s="7" t="str">
        <f ca="1" xml:space="preserve">
IF($AC204 &lt;&gt; "",
    VLOOKUP($AC204,Levels!$A:$B,2,FALSE),
    ""
)</f>
        <v>Pleno</v>
      </c>
      <c r="AE204" s="8">
        <f t="shared" ca="1" si="38"/>
        <v>41206</v>
      </c>
      <c r="AF204" s="6">
        <f ca="1">RANDBETWEEN(5,COUNTA('Recruitment source'!$A:$A) + 1)</f>
        <v>7</v>
      </c>
      <c r="AG204" s="6" t="str">
        <f ca="1">VLOOKUP($AF204,'Recruitment source'!$A:$B,2,FALSE)</f>
        <v>SAPO Emprego</v>
      </c>
      <c r="AH204" s="8"/>
      <c r="AI204" s="1">
        <f t="shared" ca="1" si="30"/>
        <v>2500</v>
      </c>
      <c r="AJ204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200, 1, 'Maria Valentina Barbosa Carneiro', 'F', 5, '08/09/1948', 7, 12, 11, 6, 2500);</v>
      </c>
    </row>
    <row r="205" spans="1:36" ht="14.25" customHeight="1" x14ac:dyDescent="0.2">
      <c r="A205" s="7" cm="1">
        <f t="array" aca="1" ref="A205" ca="1">INDEX(Companies!$A:$A,RANDBETWEEN(5,COUNTA(Companies!$A:$A) + 1),1)</f>
        <v>5</v>
      </c>
      <c r="B205" s="7" t="str">
        <f ca="1">VLOOKUP($A205,Companies!$A:$B,2,FALSE)</f>
        <v>ACME Corporation</v>
      </c>
      <c r="C205" s="5">
        <f t="shared" si="31"/>
        <v>201</v>
      </c>
      <c r="D205" s="5" t="str" cm="1">
        <f t="array" ref="D205">SHA1HASH($C205)</f>
        <v>7f03f3f2febc46f3fa832d98251b0c98f64bc19b</v>
      </c>
      <c r="E205" s="6">
        <v>1</v>
      </c>
      <c r="F205" s="7">
        <f ca="1">IF($C205 = 1 + N("Presidente"),
    127,
    IF($C205 = 2 + N("Vice-Presidente"),
        72,
        IF($C205 = 3 + N("Secretária bilíngue"),
            13,
            RANDBETWEEN(5,COUNT(Name!$A:$A) + 1)
        )
    )
)</f>
        <v>350</v>
      </c>
      <c r="G205" s="7" t="str">
        <f ca="1">VLOOKUP($F205,Name!$A:$B,2,FALSE)</f>
        <v>Vanessa</v>
      </c>
      <c r="H205" s="7">
        <f ca="1" xml:space="preserve">
IF($C205 = 1,
    0,
    RANDBETWEEN(5,COUNT('Last name'!$A:$A) + 1)
)</f>
        <v>83</v>
      </c>
      <c r="I205" s="7" t="str">
        <f ca="1" xml:space="preserve">
IF($C205 = 1 + N("Presidente"),
    "de Orléans e Bragança",
    VLOOKUP($H205,'Last name'!$A:$B,2,FALSE) &amp; " " &amp; VLOOKUP(RANDBETWEEN(5,COUNT('Last name'!$A:$A) + 1),'Last name'!$A:$B,2,FALSE)
)</f>
        <v>Faro Colombo</v>
      </c>
      <c r="J205" s="7" t="str">
        <f t="shared" ca="1" si="32"/>
        <v>Vanessa Faro Colombo</v>
      </c>
      <c r="K205" s="7" t="str" cm="1">
        <f t="array" aca="1" ref="K205" ca="1">SHA1HASH($J205)</f>
        <v>133084a285db7cce10012c9d3ad835430cace317</v>
      </c>
      <c r="L205" s="7" cm="1">
        <f t="array" aca="1" ref="L205" ca="1">INDEX(States!$A:$A,N205,1)</f>
        <v>5</v>
      </c>
      <c r="M205" s="7" t="str">
        <f ca="1">VLOOKUP($L205,Countries!$A:$B,2,FALSE)</f>
        <v>Portugal</v>
      </c>
      <c r="N205" s="7" cm="1">
        <f t="array" aca="1" ref="N205" ca="1">INDEX(States!$C:$C,RANDBETWEEN(5,COUNTA(States!$A:$A) + 1),1)</f>
        <v>14</v>
      </c>
      <c r="O205" s="7" t="str">
        <f ca="1">VLOOKUP($N205,States!$C:$D,2,FALSE)</f>
        <v>Madeira</v>
      </c>
      <c r="P205" s="7" t="str">
        <f ca="1">VLOOKUP($F205,Name!$A:$C,3,FALSE)</f>
        <v>F</v>
      </c>
      <c r="Q205" s="7" t="str">
        <f ca="1">VLOOKUP($P205,Genders!$B:$C,2,FALSE)</f>
        <v>Female</v>
      </c>
      <c r="R205" s="7" cm="1">
        <f t="array" aca="1" ref="R205" ca="1">INDEX('Marital status'!$A:$A,RANDBETWEEN(5,COUNTA('Marital status'!$A:$A) + 1),1)</f>
        <v>6</v>
      </c>
      <c r="S205" s="7" t="str">
        <f ca="1">VLOOKUP($R205,'Marital status'!$A:$B,2,FALSE)</f>
        <v>MarrieD</v>
      </c>
      <c r="T205" s="7">
        <f t="shared" ca="1" si="33"/>
        <v>5</v>
      </c>
      <c r="U205" s="7" t="str">
        <f ca="1">VLOOKUP($T205,Ethnicities!$A:$B,2,FALSE)</f>
        <v xml:space="preserve"> white</v>
      </c>
      <c r="V205" s="8">
        <f t="shared" ca="1" si="34"/>
        <v>24130</v>
      </c>
      <c r="W205" s="6">
        <f t="shared" ca="1" si="35"/>
        <v>7</v>
      </c>
      <c r="X205" s="8" t="str">
        <f ca="1">VLOOKUP($W205,'Background education'!$A:$B,2,FALSE)</f>
        <v>Undergraduate degree</v>
      </c>
      <c r="Y205" s="7">
        <f ca="1" xml:space="preserve">
  IF(OR($AA205 = 5, $AA205 = 6, $AA205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05" s="7" t="str">
        <f ca="1">VLOOKUP($Y205,Departments!$A:$B,2,FALSE)</f>
        <v xml:space="preserve"> Presidency</v>
      </c>
      <c r="AA205" s="6">
        <f t="shared" ca="1" si="36"/>
        <v>9</v>
      </c>
      <c r="AB205" s="7" t="str">
        <f ca="1">VLOOKUP($AA205,Roles!$A:$B,2,FALSE)</f>
        <v>Intern</v>
      </c>
      <c r="AC205" s="6" t="str">
        <f t="shared" ca="1" si="37"/>
        <v/>
      </c>
      <c r="AD205" s="7" t="str">
        <f ca="1" xml:space="preserve">
IF($AC205 &lt;&gt; "",
    VLOOKUP($AC205,Levels!$A:$B,2,FALSE),
    ""
)</f>
        <v/>
      </c>
      <c r="AE205" s="8">
        <f t="shared" ca="1" si="38"/>
        <v>40071</v>
      </c>
      <c r="AF205" s="6">
        <f ca="1">RANDBETWEEN(5,COUNTA('Recruitment source'!$A:$A) + 1)</f>
        <v>14</v>
      </c>
      <c r="AG205" s="6" t="str">
        <f ca="1">VLOOKUP($AF205,'Recruitment source'!$A:$B,2,FALSE)</f>
        <v>LinkedIn</v>
      </c>
      <c r="AH205" s="8"/>
      <c r="AI205" s="1">
        <f t="shared" ca="1" si="30"/>
        <v>1205</v>
      </c>
      <c r="AJ205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201, 1, 'Vanessa Faro Colombo', 'F', 5, '23/01/1966', 7, 5, 9, NULL, 1205);</v>
      </c>
    </row>
    <row r="206" spans="1:36" ht="14.25" customHeight="1" x14ac:dyDescent="0.2">
      <c r="A206" s="7" cm="1">
        <f t="array" aca="1" ref="A206" ca="1">INDEX(Companies!$A:$A,RANDBETWEEN(5,COUNTA(Companies!$A:$A) + 1),1)</f>
        <v>5</v>
      </c>
      <c r="B206" s="7" t="str">
        <f ca="1">VLOOKUP($A206,Companies!$A:$B,2,FALSE)</f>
        <v>ACME Corporation</v>
      </c>
      <c r="C206" s="5">
        <f t="shared" si="31"/>
        <v>202</v>
      </c>
      <c r="D206" s="5" t="str" cm="1">
        <f t="array" ref="D206">SHA1HASH($C206)</f>
        <v>1e7b95c5614637fdcde70eb7f2d109134c95c6bf</v>
      </c>
      <c r="E206" s="6">
        <v>1</v>
      </c>
      <c r="F206" s="7">
        <f ca="1">IF($C206 = 1 + N("Presidente"),
    127,
    IF($C206 = 2 + N("Vice-Presidente"),
        72,
        IF($C206 = 3 + N("Secretária bilíngue"),
            13,
            RANDBETWEEN(5,COUNT(Name!$A:$A) + 1)
        )
    )
)</f>
        <v>71</v>
      </c>
      <c r="G206" s="7" t="str">
        <f ca="1">VLOOKUP($F206,Name!$A:$B,2,FALSE)</f>
        <v>Bernardo</v>
      </c>
      <c r="H206" s="7">
        <f ca="1" xml:space="preserve">
IF($C206 = 1,
    0,
    RANDBETWEEN(5,COUNT('Last name'!$A:$A) + 1)
)</f>
        <v>158</v>
      </c>
      <c r="I206" s="7" t="str">
        <f ca="1" xml:space="preserve">
IF($C206 = 1 + N("Presidente"),
    "de Orléans e Bragança",
    VLOOKUP($H206,'Last name'!$A:$B,2,FALSE) &amp; " " &amp; VLOOKUP(RANDBETWEEN(5,COUNT('Last name'!$A:$A) + 1),'Last name'!$A:$B,2,FALSE)
)</f>
        <v>Rangel Cabral</v>
      </c>
      <c r="J206" s="7" t="str">
        <f t="shared" ca="1" si="32"/>
        <v>Bernardo Rangel Cabral</v>
      </c>
      <c r="K206" s="7" t="str" cm="1">
        <f t="array" aca="1" ref="K206" ca="1">SHA1HASH($J206)</f>
        <v>427404a2a2b2204f2bcfea44d4ba4378543ae180</v>
      </c>
      <c r="L206" s="7" cm="1">
        <f t="array" aca="1" ref="L206" ca="1">INDEX(States!$A:$A,N206,1)</f>
        <v>5</v>
      </c>
      <c r="M206" s="7" t="str">
        <f ca="1">VLOOKUP($L206,Countries!$A:$B,2,FALSE)</f>
        <v>Portugal</v>
      </c>
      <c r="N206" s="7" cm="1">
        <f t="array" aca="1" ref="N206" ca="1">INDEX(States!$C:$C,RANDBETWEEN(5,COUNTA(States!$A:$A) + 1),1)</f>
        <v>6</v>
      </c>
      <c r="O206" s="7" t="str">
        <f ca="1">VLOOKUP($N206,States!$C:$D,2,FALSE)</f>
        <v>PORTO</v>
      </c>
      <c r="P206" s="7" t="str">
        <f ca="1">VLOOKUP($F206,Name!$A:$C,3,FALSE)</f>
        <v>M</v>
      </c>
      <c r="Q206" s="7" t="str">
        <f ca="1">VLOOKUP($P206,Genders!$B:$C,2,FALSE)</f>
        <v>Male</v>
      </c>
      <c r="R206" s="7" cm="1">
        <f t="array" aca="1" ref="R206" ca="1">INDEX('Marital status'!$A:$A,RANDBETWEEN(5,COUNTA('Marital status'!$A:$A) + 1),1)</f>
        <v>8</v>
      </c>
      <c r="S206" s="7" t="str">
        <f ca="1">VLOOKUP($R206,'Marital status'!$A:$B,2,FALSE)</f>
        <v xml:space="preserve"> Separated </v>
      </c>
      <c r="T206" s="7">
        <f t="shared" ca="1" si="33"/>
        <v>5</v>
      </c>
      <c r="U206" s="7" t="str">
        <f ca="1">VLOOKUP($T206,Ethnicities!$A:$B,2,FALSE)</f>
        <v xml:space="preserve"> white</v>
      </c>
      <c r="V206" s="8">
        <f t="shared" ca="1" si="34"/>
        <v>29569</v>
      </c>
      <c r="W206" s="6">
        <f t="shared" ca="1" si="35"/>
        <v>7</v>
      </c>
      <c r="X206" s="8" t="str">
        <f ca="1">VLOOKUP($W206,'Background education'!$A:$B,2,FALSE)</f>
        <v>Undergraduate degree</v>
      </c>
      <c r="Y206" s="7">
        <f ca="1" xml:space="preserve">
  IF(OR($AA206 = 5, $AA206 = 6, $AA206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06" s="7" t="str">
        <f ca="1">VLOOKUP($Y206,Departments!$A:$B,2,FALSE)</f>
        <v>Operations</v>
      </c>
      <c r="AA206" s="6">
        <f t="shared" ca="1" si="36"/>
        <v>11</v>
      </c>
      <c r="AB206" s="7" t="str">
        <f ca="1">VLOOKUP($AA206,Roles!$A:$B,2,FALSE)</f>
        <v>Analyst</v>
      </c>
      <c r="AC206" s="6">
        <f t="shared" ca="1" si="37"/>
        <v>6</v>
      </c>
      <c r="AD206" s="7" t="str">
        <f ca="1" xml:space="preserve">
IF($AC206 &lt;&gt; "",
    VLOOKUP($AC206,Levels!$A:$B,2,FALSE),
    ""
)</f>
        <v>Pleno</v>
      </c>
      <c r="AE206" s="8">
        <f t="shared" ca="1" si="38"/>
        <v>43525</v>
      </c>
      <c r="AF206" s="6">
        <f ca="1">RANDBETWEEN(5,COUNTA('Recruitment source'!$A:$A) + 1)</f>
        <v>6</v>
      </c>
      <c r="AG206" s="6" t="str">
        <f ca="1">VLOOKUP($AF206,'Recruitment source'!$A:$B,2,FALSE)</f>
        <v>Learn4Good</v>
      </c>
      <c r="AH206" s="8"/>
      <c r="AI206" s="1">
        <f t="shared" ca="1" si="30"/>
        <v>2500</v>
      </c>
      <c r="AJ206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202, 1, 'Bernardo Rangel Cabral', 'M', 5, '14/12/1980', 7, 10, 11, 6, 2500);</v>
      </c>
    </row>
    <row r="207" spans="1:36" ht="14.25" customHeight="1" x14ac:dyDescent="0.2">
      <c r="A207" s="7" cm="1">
        <f t="array" aca="1" ref="A207" ca="1">INDEX(Companies!$A:$A,RANDBETWEEN(5,COUNTA(Companies!$A:$A) + 1),1)</f>
        <v>5</v>
      </c>
      <c r="B207" s="7" t="str">
        <f ca="1">VLOOKUP($A207,Companies!$A:$B,2,FALSE)</f>
        <v>ACME Corporation</v>
      </c>
      <c r="C207" s="5">
        <f t="shared" si="31"/>
        <v>203</v>
      </c>
      <c r="D207" s="5" t="str" cm="1">
        <f t="array" ref="D207">SHA1HASH($C207)</f>
        <v>a165fbd61c277745f187eaac7182d9c05d0d1171</v>
      </c>
      <c r="E207" s="6">
        <v>1</v>
      </c>
      <c r="F207" s="7">
        <f ca="1">IF($C207 = 1 + N("Presidente"),
    127,
    IF($C207 = 2 + N("Vice-Presidente"),
        72,
        IF($C207 = 3 + N("Secretária bilíngue"),
            13,
            RANDBETWEEN(5,COUNT(Name!$A:$A) + 1)
        )
    )
)</f>
        <v>108</v>
      </c>
      <c r="G207" s="7" t="str">
        <f ca="1">VLOOKUP($F207,Name!$A:$B,2,FALSE)</f>
        <v>Davi Luccas</v>
      </c>
      <c r="H207" s="7">
        <f ca="1" xml:space="preserve">
IF($C207 = 1,
    0,
    RANDBETWEEN(5,COUNT('Last name'!$A:$A) + 1)
)</f>
        <v>107</v>
      </c>
      <c r="I207" s="7" t="str">
        <f ca="1" xml:space="preserve">
IF($C207 = 1 + N("Presidente"),
    "de Orléans e Bragança",
    VLOOKUP($H207,'Last name'!$A:$B,2,FALSE) &amp; " " &amp; VLOOKUP(RANDBETWEEN(5,COUNT('Last name'!$A:$A) + 1),'Last name'!$A:$B,2,FALSE)
)</f>
        <v>Leite Battaglia</v>
      </c>
      <c r="J207" s="7" t="str">
        <f t="shared" ca="1" si="32"/>
        <v>Davi Luccas Leite Battaglia</v>
      </c>
      <c r="K207" s="7" t="str" cm="1">
        <f t="array" aca="1" ref="K207" ca="1">SHA1HASH($J207)</f>
        <v>9c390a3972a39cd28788b60c98e2e78ea277e84b</v>
      </c>
      <c r="L207" s="7" cm="1">
        <f t="array" aca="1" ref="L207" ca="1">INDEX(States!$A:$A,N207,1)</f>
        <v>5</v>
      </c>
      <c r="M207" s="7" t="str">
        <f ca="1">VLOOKUP($L207,Countries!$A:$B,2,FALSE)</f>
        <v>Portugal</v>
      </c>
      <c r="N207" s="7" cm="1">
        <f t="array" aca="1" ref="N207" ca="1">INDEX(States!$C:$C,RANDBETWEEN(5,COUNTA(States!$A:$A) + 1),1)</f>
        <v>23</v>
      </c>
      <c r="O207" s="7" t="str">
        <f ca="1">VLOOKUP($N207,States!$C:$D,2,FALSE)</f>
        <v>Viana do Castelo</v>
      </c>
      <c r="P207" s="7" t="str">
        <f ca="1">VLOOKUP($F207,Name!$A:$C,3,FALSE)</f>
        <v>M</v>
      </c>
      <c r="Q207" s="7" t="str">
        <f ca="1">VLOOKUP($P207,Genders!$B:$C,2,FALSE)</f>
        <v>Male</v>
      </c>
      <c r="R207" s="7" cm="1">
        <f t="array" aca="1" ref="R207" ca="1">INDEX('Marital status'!$A:$A,RANDBETWEEN(5,COUNTA('Marital status'!$A:$A) + 1),1)</f>
        <v>8</v>
      </c>
      <c r="S207" s="7" t="str">
        <f ca="1">VLOOKUP($R207,'Marital status'!$A:$B,2,FALSE)</f>
        <v xml:space="preserve"> Separated </v>
      </c>
      <c r="T207" s="7">
        <f t="shared" ca="1" si="33"/>
        <v>5</v>
      </c>
      <c r="U207" s="7" t="str">
        <f ca="1">VLOOKUP($T207,Ethnicities!$A:$B,2,FALSE)</f>
        <v xml:space="preserve"> white</v>
      </c>
      <c r="V207" s="8">
        <f t="shared" ca="1" si="34"/>
        <v>32118</v>
      </c>
      <c r="W207" s="6">
        <f t="shared" ca="1" si="35"/>
        <v>7</v>
      </c>
      <c r="X207" s="8" t="str">
        <f ca="1">VLOOKUP($W207,'Background education'!$A:$B,2,FALSE)</f>
        <v>Undergraduate degree</v>
      </c>
      <c r="Y207" s="7">
        <f ca="1" xml:space="preserve">
  IF(OR($AA207 = 5, $AA207 = 6, $AA207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7" s="7" t="str">
        <f ca="1">VLOOKUP($Y207,Departments!$A:$B,2,FALSE)</f>
        <v>Controlling</v>
      </c>
      <c r="AA207" s="6">
        <f t="shared" ca="1" si="36"/>
        <v>9</v>
      </c>
      <c r="AB207" s="7" t="str">
        <f ca="1">VLOOKUP($AA207,Roles!$A:$B,2,FALSE)</f>
        <v>Intern</v>
      </c>
      <c r="AC207" s="6" t="str">
        <f t="shared" ca="1" si="37"/>
        <v/>
      </c>
      <c r="AD207" s="7" t="str">
        <f ca="1" xml:space="preserve">
IF($AC207 &lt;&gt; "",
    VLOOKUP($AC207,Levels!$A:$B,2,FALSE),
    ""
)</f>
        <v/>
      </c>
      <c r="AE207" s="8">
        <f t="shared" ca="1" si="38"/>
        <v>42776</v>
      </c>
      <c r="AF207" s="6">
        <f ca="1">RANDBETWEEN(5,COUNTA('Recruitment source'!$A:$A) + 1)</f>
        <v>5</v>
      </c>
      <c r="AG207" s="6" t="str">
        <f ca="1">VLOOKUP($AF207,'Recruitment source'!$A:$B,2,FALSE)</f>
        <v>Indeed</v>
      </c>
      <c r="AH207" s="8"/>
      <c r="AI207" s="1">
        <f t="shared" ca="1" si="30"/>
        <v>1205</v>
      </c>
      <c r="AJ207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203, 1, 'Davi Luccas Leite Battaglia', 'M', 5, '07/12/1987', 7, 12, 9, NULL, 1205);</v>
      </c>
    </row>
    <row r="208" spans="1:36" ht="14.25" customHeight="1" x14ac:dyDescent="0.2">
      <c r="A208" s="7" cm="1">
        <f t="array" aca="1" ref="A208" ca="1">INDEX(Companies!$A:$A,RANDBETWEEN(5,COUNTA(Companies!$A:$A) + 1),1)</f>
        <v>5</v>
      </c>
      <c r="B208" s="7" t="str">
        <f ca="1">VLOOKUP($A208,Companies!$A:$B,2,FALSE)</f>
        <v>ACME Corporation</v>
      </c>
      <c r="C208" s="5">
        <f t="shared" si="31"/>
        <v>204</v>
      </c>
      <c r="D208" s="5" t="str" cm="1">
        <f t="array" ref="D208">SHA1HASH($C208)</f>
        <v>1cc641954099c249e0e4ef0402da3fd0364d95f0</v>
      </c>
      <c r="E208" s="6">
        <v>1</v>
      </c>
      <c r="F208" s="7">
        <f ca="1">IF($C208 = 1 + N("Presidente"),
    127,
    IF($C208 = 2 + N("Vice-Presidente"),
        72,
        IF($C208 = 3 + N("Secretária bilíngue"),
            13,
            RANDBETWEEN(5,COUNT(Name!$A:$A) + 1)
        )
    )
)</f>
        <v>221</v>
      </c>
      <c r="G208" s="7" t="str">
        <f ca="1">VLOOKUP($F208,Name!$A:$B,2,FALSE)</f>
        <v>Lavínia</v>
      </c>
      <c r="H208" s="7">
        <f ca="1" xml:space="preserve">
IF($C208 = 1,
    0,
    RANDBETWEEN(5,COUNT('Last name'!$A:$A) + 1)
)</f>
        <v>149</v>
      </c>
      <c r="I208" s="7" t="str">
        <f ca="1" xml:space="preserve">
IF($C208 = 1 + N("Presidente"),
    "de Orléans e Bragança",
    VLOOKUP($H208,'Last name'!$A:$B,2,FALSE) &amp; " " &amp; VLOOKUP(RANDBETWEEN(5,COUNT('Last name'!$A:$A) + 1),'Last name'!$A:$B,2,FALSE)
)</f>
        <v>Pedroso Teixeira</v>
      </c>
      <c r="J208" s="7" t="str">
        <f t="shared" ca="1" si="32"/>
        <v>Lavínia Pedroso Teixeira</v>
      </c>
      <c r="K208" s="7" t="str" cm="1">
        <f t="array" aca="1" ref="K208" ca="1">SHA1HASH($J208)</f>
        <v>60579a384089e74b2c63b5b338c23143163b6eb9</v>
      </c>
      <c r="L208" s="7" cm="1">
        <f t="array" aca="1" ref="L208" ca="1">INDEX(States!$A:$A,N208,1)</f>
        <v>5</v>
      </c>
      <c r="M208" s="7" t="str">
        <f ca="1">VLOOKUP($L208,Countries!$A:$B,2,FALSE)</f>
        <v>Portugal</v>
      </c>
      <c r="N208" s="7" cm="1">
        <f t="array" aca="1" ref="N208" ca="1">INDEX(States!$C:$C,RANDBETWEEN(5,COUNTA(States!$A:$A) + 1),1)</f>
        <v>24</v>
      </c>
      <c r="O208" s="7" t="str">
        <f ca="1">VLOOKUP($N208,States!$C:$D,2,FALSE)</f>
        <v>Brangança</v>
      </c>
      <c r="P208" s="7" t="str">
        <f ca="1">VLOOKUP($F208,Name!$A:$C,3,FALSE)</f>
        <v>F</v>
      </c>
      <c r="Q208" s="7" t="str">
        <f ca="1">VLOOKUP($P208,Genders!$B:$C,2,FALSE)</f>
        <v>Female</v>
      </c>
      <c r="R208" s="7" cm="1">
        <f t="array" aca="1" ref="R208" ca="1">INDEX('Marital status'!$A:$A,RANDBETWEEN(5,COUNTA('Marital status'!$A:$A) + 1),1)</f>
        <v>7</v>
      </c>
      <c r="S208" s="7" t="str">
        <f ca="1">VLOOKUP($R208,'Marital status'!$A:$B,2,FALSE)</f>
        <v xml:space="preserve">Widowed </v>
      </c>
      <c r="T208" s="7">
        <f t="shared" ca="1" si="33"/>
        <v>5</v>
      </c>
      <c r="U208" s="7" t="str">
        <f ca="1">VLOOKUP($T208,Ethnicities!$A:$B,2,FALSE)</f>
        <v xml:space="preserve"> white</v>
      </c>
      <c r="V208" s="8">
        <f t="shared" ca="1" si="34"/>
        <v>22476</v>
      </c>
      <c r="W208" s="6">
        <f t="shared" ca="1" si="35"/>
        <v>8</v>
      </c>
      <c r="X208" s="8" t="str">
        <f ca="1">VLOOKUP($W208,'Background education'!$A:$B,2,FALSE)</f>
        <v>Graduate school</v>
      </c>
      <c r="Y208" s="7">
        <f ca="1" xml:space="preserve">
  IF(OR($AA208 = 5, $AA208 = 6, $AA208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8" s="7" t="str">
        <f ca="1">VLOOKUP($Y208,Departments!$A:$B,2,FALSE)</f>
        <v>Finance</v>
      </c>
      <c r="AA208" s="6">
        <f t="shared" ca="1" si="36"/>
        <v>11</v>
      </c>
      <c r="AB208" s="7" t="str">
        <f ca="1">VLOOKUP($AA208,Roles!$A:$B,2,FALSE)</f>
        <v>Analyst</v>
      </c>
      <c r="AC208" s="6">
        <f t="shared" ca="1" si="37"/>
        <v>5</v>
      </c>
      <c r="AD208" s="7" t="str">
        <f ca="1" xml:space="preserve">
IF($AC208 &lt;&gt; "",
    VLOOKUP($AC208,Levels!$A:$B,2,FALSE),
    ""
)</f>
        <v>Junior</v>
      </c>
      <c r="AE208" s="8">
        <f t="shared" ca="1" si="38"/>
        <v>38528</v>
      </c>
      <c r="AF208" s="6">
        <f ca="1">RANDBETWEEN(5,COUNTA('Recruitment source'!$A:$A) + 1)</f>
        <v>12</v>
      </c>
      <c r="AG208" s="6" t="str">
        <f ca="1">VLOOKUP($AF208,'Recruitment source'!$A:$B,2,FALSE)</f>
        <v xml:space="preserve"> recommendation of employee</v>
      </c>
      <c r="AH208" s="8"/>
      <c r="AI208" s="1">
        <f t="shared" ca="1" si="30"/>
        <v>3000</v>
      </c>
      <c r="AJ208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204, 1, 'Lavínia Pedroso Teixeira', 'F', 5, '14/07/1961', 8, 7, 11, 5, 3000);</v>
      </c>
    </row>
    <row r="209" spans="1:36" ht="14.25" customHeight="1" x14ac:dyDescent="0.2">
      <c r="A209" s="7" cm="1">
        <f t="array" aca="1" ref="A209" ca="1">INDEX(Companies!$A:$A,RANDBETWEEN(5,COUNTA(Companies!$A:$A) + 1),1)</f>
        <v>5</v>
      </c>
      <c r="B209" s="7" t="str">
        <f ca="1">VLOOKUP($A209,Companies!$A:$B,2,FALSE)</f>
        <v>ACME Corporation</v>
      </c>
      <c r="C209" s="5">
        <f t="shared" si="31"/>
        <v>205</v>
      </c>
      <c r="D209" s="5" t="str" cm="1">
        <f t="array" ref="D209">SHA1HASH($C209)</f>
        <v>5f1cd7c3fb68ae7c679f8c33966610670d32ff1e</v>
      </c>
      <c r="E209" s="6">
        <v>1</v>
      </c>
      <c r="F209" s="7">
        <f ca="1">IF($C209 = 1 + N("Presidente"),
    127,
    IF($C209 = 2 + N("Vice-Presidente"),
        72,
        IF($C209 = 3 + N("Secretária bilíngue"),
            13,
            RANDBETWEEN(5,COUNT(Name!$A:$A) + 1)
        )
    )
)</f>
        <v>290</v>
      </c>
      <c r="G209" s="7" t="str">
        <f ca="1">VLOOKUP($F209,Name!$A:$B,2,FALSE)</f>
        <v>Melissa</v>
      </c>
      <c r="H209" s="7">
        <f ca="1" xml:space="preserve">
IF($C209 = 1,
    0,
    RANDBETWEEN(5,COUNT('Last name'!$A:$A) + 1)
)</f>
        <v>43</v>
      </c>
      <c r="I209" s="7" t="str">
        <f ca="1" xml:space="preserve">
IF($C209 = 1 + N("Presidente"),
    "de Orléans e Bragança",
    VLOOKUP($H209,'Last name'!$A:$B,2,FALSE) &amp; " " &amp; VLOOKUP(RANDBETWEEN(5,COUNT('Last name'!$A:$A) + 1),'Last name'!$A:$B,2,FALSE)
)</f>
        <v>Borges Santacruz</v>
      </c>
      <c r="J209" s="7" t="str">
        <f t="shared" ca="1" si="32"/>
        <v>Melissa Borges Santacruz</v>
      </c>
      <c r="K209" s="7" t="str" cm="1">
        <f t="array" aca="1" ref="K209" ca="1">SHA1HASH($J209)</f>
        <v>51c2ed51a409f73468d3c48bc3153d0c058c3477</v>
      </c>
      <c r="L209" s="7" cm="1">
        <f t="array" aca="1" ref="L209" ca="1">INDEX(States!$A:$A,N209,1)</f>
        <v>5</v>
      </c>
      <c r="M209" s="7" t="str">
        <f ca="1">VLOOKUP($L209,Countries!$A:$B,2,FALSE)</f>
        <v>Portugal</v>
      </c>
      <c r="N209" s="7" cm="1">
        <f t="array" aca="1" ref="N209" ca="1">INDEX(States!$C:$C,RANDBETWEEN(5,COUNTA(States!$A:$A) + 1),1)</f>
        <v>18</v>
      </c>
      <c r="O209" s="7" t="str">
        <f ca="1">VLOOKUP($N209,States!$C:$D,2,FALSE)</f>
        <v>Castelo Branco</v>
      </c>
      <c r="P209" s="7" t="str">
        <f ca="1">VLOOKUP($F209,Name!$A:$C,3,FALSE)</f>
        <v>F</v>
      </c>
      <c r="Q209" s="7" t="str">
        <f ca="1">VLOOKUP($P209,Genders!$B:$C,2,FALSE)</f>
        <v>Female</v>
      </c>
      <c r="R209" s="7" cm="1">
        <f t="array" aca="1" ref="R209" ca="1">INDEX('Marital status'!$A:$A,RANDBETWEEN(5,COUNTA('Marital status'!$A:$A) + 1),1)</f>
        <v>8</v>
      </c>
      <c r="S209" s="7" t="str">
        <f ca="1">VLOOKUP($R209,'Marital status'!$A:$B,2,FALSE)</f>
        <v xml:space="preserve"> Separated </v>
      </c>
      <c r="T209" s="7">
        <f t="shared" ca="1" si="33"/>
        <v>8</v>
      </c>
      <c r="U209" s="7" t="str">
        <f ca="1">VLOOKUP($T209,Ethnicities!$A:$B,2,FALSE)</f>
        <v>ASIAN</v>
      </c>
      <c r="V209" s="8">
        <f t="shared" ca="1" si="34"/>
        <v>26221</v>
      </c>
      <c r="W209" s="6">
        <f t="shared" ca="1" si="35"/>
        <v>7</v>
      </c>
      <c r="X209" s="8" t="str">
        <f ca="1">VLOOKUP($W209,'Background education'!$A:$B,2,FALSE)</f>
        <v>Undergraduate degree</v>
      </c>
      <c r="Y209" s="7">
        <f ca="1" xml:space="preserve">
  IF(OR($AA209 = 5, $AA209 = 6, $AA209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9" s="7" t="str">
        <f ca="1">VLOOKUP($Y209,Departments!$A:$B,2,FALSE)</f>
        <v>Controlling</v>
      </c>
      <c r="AA209" s="6">
        <f t="shared" ca="1" si="36"/>
        <v>9</v>
      </c>
      <c r="AB209" s="7" t="str">
        <f ca="1">VLOOKUP($AA209,Roles!$A:$B,2,FALSE)</f>
        <v>Intern</v>
      </c>
      <c r="AC209" s="6" t="str">
        <f t="shared" ca="1" si="37"/>
        <v/>
      </c>
      <c r="AD209" s="7" t="str">
        <f ca="1" xml:space="preserve">
IF($AC209 &lt;&gt; "",
    VLOOKUP($AC209,Levels!$A:$B,2,FALSE),
    ""
)</f>
        <v/>
      </c>
      <c r="AE209" s="8">
        <f t="shared" ca="1" si="38"/>
        <v>37711</v>
      </c>
      <c r="AF209" s="6">
        <f ca="1">RANDBETWEEN(5,COUNTA('Recruitment source'!$A:$A) + 1)</f>
        <v>14</v>
      </c>
      <c r="AG209" s="6" t="str">
        <f ca="1">VLOOKUP($AF209,'Recruitment source'!$A:$B,2,FALSE)</f>
        <v>LinkedIn</v>
      </c>
      <c r="AH209" s="8"/>
      <c r="AI209" s="1">
        <f t="shared" ca="1" si="30"/>
        <v>1205</v>
      </c>
      <c r="AJ20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205, 1, 'Melissa Borges Santacruz', 'F', 8, '15/10/1971', 7, 12, 9, NULL, 1205);</v>
      </c>
    </row>
    <row r="210" spans="1:36" ht="14.25" customHeight="1" x14ac:dyDescent="0.2">
      <c r="A210" s="7" cm="1">
        <f t="array" aca="1" ref="A210" ca="1">INDEX(Companies!$A:$A,RANDBETWEEN(5,COUNTA(Companies!$A:$A) + 1),1)</f>
        <v>5</v>
      </c>
      <c r="B210" s="7" t="str">
        <f ca="1">VLOOKUP($A210,Companies!$A:$B,2,FALSE)</f>
        <v>ACME Corporation</v>
      </c>
      <c r="C210" s="5">
        <f t="shared" si="31"/>
        <v>206</v>
      </c>
      <c r="D210" s="5" t="str" cm="1">
        <f t="array" ref="D210">SHA1HASH($C210)</f>
        <v>4afa8f9e90756f0f919a124a1dfbba19be004edc</v>
      </c>
      <c r="E210" s="6">
        <v>1</v>
      </c>
      <c r="F210" s="7">
        <f ca="1">IF($C210 = 1 + N("Presidente"),
    127,
    IF($C210 = 2 + N("Vice-Presidente"),
        72,
        IF($C210 = 3 + N("Secretária bilíngue"),
            13,
            RANDBETWEEN(5,COUNT(Name!$A:$A) + 1)
        )
    )
)</f>
        <v>235</v>
      </c>
      <c r="G210" s="7" t="str">
        <f ca="1">VLOOKUP($F210,Name!$A:$B,2,FALSE)</f>
        <v>Luan</v>
      </c>
      <c r="H210" s="7">
        <f ca="1" xml:space="preserve">
IF($C210 = 1,
    0,
    RANDBETWEEN(5,COUNT('Last name'!$A:$A) + 1)
)</f>
        <v>91</v>
      </c>
      <c r="I210" s="7" t="str">
        <f ca="1" xml:space="preserve">
IF($C210 = 1 + N("Presidente"),
    "de Orléans e Bragança",
    VLOOKUP($H210,'Last name'!$A:$B,2,FALSE) &amp; " " &amp; VLOOKUP(RANDBETWEEN(5,COUNT('Last name'!$A:$A) + 1),'Last name'!$A:$B,2,FALSE)
)</f>
        <v>Frasão Trindade</v>
      </c>
      <c r="J210" s="7" t="str">
        <f t="shared" ca="1" si="32"/>
        <v>Luan Frasão Trindade</v>
      </c>
      <c r="K210" s="7" t="str" cm="1">
        <f t="array" aca="1" ref="K210" ca="1">SHA1HASH($J210)</f>
        <v>b96da3e854c1721eb97f89d140e68705e08ada26</v>
      </c>
      <c r="L210" s="7" cm="1">
        <f t="array" aca="1" ref="L210" ca="1">INDEX(States!$A:$A,N210,1)</f>
        <v>5</v>
      </c>
      <c r="M210" s="7" t="str">
        <f ca="1">VLOOKUP($L210,Countries!$A:$B,2,FALSE)</f>
        <v>Portugal</v>
      </c>
      <c r="N210" s="7" cm="1">
        <f t="array" aca="1" ref="N210" ca="1">INDEX(States!$C:$C,RANDBETWEEN(5,COUNTA(States!$A:$A) + 1),1)</f>
        <v>23</v>
      </c>
      <c r="O210" s="7" t="str">
        <f ca="1">VLOOKUP($N210,States!$C:$D,2,FALSE)</f>
        <v>Viana do Castelo</v>
      </c>
      <c r="P210" s="7" t="str">
        <f ca="1">VLOOKUP($F210,Name!$A:$C,3,FALSE)</f>
        <v>M</v>
      </c>
      <c r="Q210" s="7" t="str">
        <f ca="1">VLOOKUP($P210,Genders!$B:$C,2,FALSE)</f>
        <v>Male</v>
      </c>
      <c r="R210" s="7" cm="1">
        <f t="array" aca="1" ref="R210" ca="1">INDEX('Marital status'!$A:$A,RANDBETWEEN(5,COUNTA('Marital status'!$A:$A) + 1),1)</f>
        <v>7</v>
      </c>
      <c r="S210" s="7" t="str">
        <f ca="1">VLOOKUP($R210,'Marital status'!$A:$B,2,FALSE)</f>
        <v xml:space="preserve">Widowed </v>
      </c>
      <c r="T210" s="7">
        <f t="shared" ca="1" si="33"/>
        <v>6</v>
      </c>
      <c r="U210" s="7" t="str">
        <f ca="1">VLOOKUP($T210,Ethnicities!$A:$B,2,FALSE)</f>
        <v>Black or African American</v>
      </c>
      <c r="V210" s="8">
        <f t="shared" ca="1" si="34"/>
        <v>19775</v>
      </c>
      <c r="W210" s="6">
        <f t="shared" ca="1" si="35"/>
        <v>8</v>
      </c>
      <c r="X210" s="8" t="str">
        <f ca="1">VLOOKUP($W210,'Background education'!$A:$B,2,FALSE)</f>
        <v>Graduate school</v>
      </c>
      <c r="Y210" s="7">
        <f ca="1" xml:space="preserve">
  IF(OR($AA210 = 5, $AA210 = 6, $AA210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10" s="7" t="str">
        <f ca="1">VLOOKUP($Y210,Departments!$A:$B,2,FALSE)</f>
        <v>Audit</v>
      </c>
      <c r="AA210" s="6">
        <f t="shared" ca="1" si="36"/>
        <v>11</v>
      </c>
      <c r="AB210" s="7" t="str">
        <f ca="1">VLOOKUP($AA210,Roles!$A:$B,2,FALSE)</f>
        <v>Analyst</v>
      </c>
      <c r="AC210" s="6">
        <f t="shared" ca="1" si="37"/>
        <v>6</v>
      </c>
      <c r="AD210" s="7" t="str">
        <f ca="1" xml:space="preserve">
IF($AC210 &lt;&gt; "",
    VLOOKUP($AC210,Levels!$A:$B,2,FALSE),
    ""
)</f>
        <v>Pleno</v>
      </c>
      <c r="AE210" s="8">
        <f t="shared" ca="1" si="38"/>
        <v>43602</v>
      </c>
      <c r="AF210" s="6">
        <f ca="1">RANDBETWEEN(5,COUNTA('Recruitment source'!$A:$A) + 1)</f>
        <v>5</v>
      </c>
      <c r="AG210" s="6" t="str">
        <f ca="1">VLOOKUP($AF210,'Recruitment source'!$A:$B,2,FALSE)</f>
        <v>Indeed</v>
      </c>
      <c r="AH210" s="8"/>
      <c r="AI210" s="1">
        <f t="shared" ca="1" si="30"/>
        <v>3000</v>
      </c>
      <c r="AJ21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206, 1, 'Luan Frasão Trindade', 'M', 6, '20/02/1954', 8, 13, 11, 6, 3000);</v>
      </c>
    </row>
    <row r="211" spans="1:36" ht="14.25" customHeight="1" x14ac:dyDescent="0.2">
      <c r="A211" s="7" cm="1">
        <f t="array" aca="1" ref="A211" ca="1">INDEX(Companies!$A:$A,RANDBETWEEN(5,COUNTA(Companies!$A:$A) + 1),1)</f>
        <v>5</v>
      </c>
      <c r="B211" s="7" t="str">
        <f ca="1">VLOOKUP($A211,Companies!$A:$B,2,FALSE)</f>
        <v>ACME Corporation</v>
      </c>
      <c r="C211" s="5">
        <f t="shared" si="31"/>
        <v>207</v>
      </c>
      <c r="D211" s="5" t="str" cm="1">
        <f t="array" ref="D211">SHA1HASH($C211)</f>
        <v>3be76cc016a8c850661956c5f71d14c621cf6a69</v>
      </c>
      <c r="E211" s="6">
        <v>1</v>
      </c>
      <c r="F211" s="7">
        <f ca="1">IF($C211 = 1 + N("Presidente"),
    127,
    IF($C211 = 2 + N("Vice-Presidente"),
        72,
        IF($C211 = 3 + N("Secretária bilíngue"),
            13,
            RANDBETWEEN(5,COUNT(Name!$A:$A) + 1)
        )
    )
)</f>
        <v>198</v>
      </c>
      <c r="G211" s="7" t="str">
        <f ca="1">VLOOKUP($F211,Name!$A:$B,2,FALSE)</f>
        <v>José Emanuel</v>
      </c>
      <c r="H211" s="7">
        <f ca="1" xml:space="preserve">
IF($C211 = 1,
    0,
    RANDBETWEEN(5,COUNT('Last name'!$A:$A) + 1)
)</f>
        <v>45</v>
      </c>
      <c r="I211" s="7" t="str">
        <f ca="1" xml:space="preserve">
IF($C211 = 1 + N("Presidente"),
    "de Orléans e Bragança",
    VLOOKUP($H211,'Last name'!$A:$B,2,FALSE) &amp; " " &amp; VLOOKUP(RANDBETWEEN(5,COUNT('Last name'!$A:$A) + 1),'Last name'!$A:$B,2,FALSE)
)</f>
        <v>Braga Bactista</v>
      </c>
      <c r="J211" s="7" t="str">
        <f t="shared" ca="1" si="32"/>
        <v>José Emanuel Braga Bactista</v>
      </c>
      <c r="K211" s="7" t="str" cm="1">
        <f t="array" aca="1" ref="K211" ca="1">SHA1HASH($J211)</f>
        <v>41f6fb119e6e506b81e428c61f38a446d2ad2735</v>
      </c>
      <c r="L211" s="7" cm="1">
        <f t="array" aca="1" ref="L211" ca="1">INDEX(States!$A:$A,N211,1)</f>
        <v>5</v>
      </c>
      <c r="M211" s="7" t="str">
        <f ca="1">VLOOKUP($L211,Countries!$A:$B,2,FALSE)</f>
        <v>Portugal</v>
      </c>
      <c r="N211" s="7" cm="1">
        <f t="array" aca="1" ref="N211" ca="1">INDEX(States!$C:$C,RANDBETWEEN(5,COUNTA(States!$A:$A) + 1),1)</f>
        <v>19</v>
      </c>
      <c r="O211" s="7" t="str">
        <f ca="1">VLOOKUP($N211,States!$C:$D,2,FALSE)</f>
        <v>Beja</v>
      </c>
      <c r="P211" s="7" t="str">
        <f ca="1">VLOOKUP($F211,Name!$A:$C,3,FALSE)</f>
        <v>M</v>
      </c>
      <c r="Q211" s="7" t="str">
        <f ca="1">VLOOKUP($P211,Genders!$B:$C,2,FALSE)</f>
        <v>Male</v>
      </c>
      <c r="R211" s="7" cm="1">
        <f t="array" aca="1" ref="R211" ca="1">INDEX('Marital status'!$A:$A,RANDBETWEEN(5,COUNTA('Marital status'!$A:$A) + 1),1)</f>
        <v>6</v>
      </c>
      <c r="S211" s="7" t="str">
        <f ca="1">VLOOKUP($R211,'Marital status'!$A:$B,2,FALSE)</f>
        <v>MarrieD</v>
      </c>
      <c r="T211" s="7">
        <f t="shared" ca="1" si="33"/>
        <v>5</v>
      </c>
      <c r="U211" s="7" t="str">
        <f ca="1">VLOOKUP($T211,Ethnicities!$A:$B,2,FALSE)</f>
        <v xml:space="preserve"> white</v>
      </c>
      <c r="V211" s="8">
        <f t="shared" ca="1" si="34"/>
        <v>29985</v>
      </c>
      <c r="W211" s="6">
        <f t="shared" ca="1" si="35"/>
        <v>7</v>
      </c>
      <c r="X211" s="8" t="str">
        <f ca="1">VLOOKUP($W211,'Background education'!$A:$B,2,FALSE)</f>
        <v>Undergraduate degree</v>
      </c>
      <c r="Y211" s="7">
        <f ca="1" xml:space="preserve">
  IF(OR($AA211 = 5, $AA211 = 6, $AA211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11" s="7" t="str">
        <f ca="1">VLOOKUP($Y211,Departments!$A:$B,2,FALSE)</f>
        <v xml:space="preserve"> Commercial</v>
      </c>
      <c r="AA211" s="6">
        <f t="shared" ca="1" si="36"/>
        <v>10</v>
      </c>
      <c r="AB211" s="7" t="str">
        <f ca="1">VLOOKUP($AA211,Roles!$A:$B,2,FALSE)</f>
        <v>Trainee</v>
      </c>
      <c r="AC211" s="6" t="str">
        <f t="shared" ca="1" si="37"/>
        <v/>
      </c>
      <c r="AD211" s="7" t="str">
        <f ca="1" xml:space="preserve">
IF($AC211 &lt;&gt; "",
    VLOOKUP($AC211,Levels!$A:$B,2,FALSE),
    ""
)</f>
        <v/>
      </c>
      <c r="AE211" s="8">
        <f t="shared" ca="1" si="38"/>
        <v>38734</v>
      </c>
      <c r="AF211" s="6">
        <f ca="1">RANDBETWEEN(5,COUNTA('Recruitment source'!$A:$A) + 1)</f>
        <v>10</v>
      </c>
      <c r="AG211" s="6" t="str">
        <f ca="1">VLOOKUP($AF211,'Recruitment source'!$A:$B,2,FALSE)</f>
        <v>Jobs in Lisbon</v>
      </c>
      <c r="AH211" s="8"/>
      <c r="AI211" s="1">
        <f t="shared" ca="1" si="30"/>
        <v>1385</v>
      </c>
      <c r="AJ21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207, 1, 'José Emanuel Braga Bactista', 'M', 5, '03/02/1982', 7, 9, 10, NULL, 1385);</v>
      </c>
    </row>
    <row r="212" spans="1:36" ht="14.25" customHeight="1" x14ac:dyDescent="0.2">
      <c r="A212" s="7" cm="1">
        <f t="array" aca="1" ref="A212" ca="1">INDEX(Companies!$A:$A,RANDBETWEEN(5,COUNTA(Companies!$A:$A) + 1),1)</f>
        <v>5</v>
      </c>
      <c r="B212" s="7" t="str">
        <f ca="1">VLOOKUP($A212,Companies!$A:$B,2,FALSE)</f>
        <v>ACME Corporation</v>
      </c>
      <c r="C212" s="5">
        <f t="shared" si="31"/>
        <v>208</v>
      </c>
      <c r="D212" s="5" t="str" cm="1">
        <f t="array" ref="D212">SHA1HASH($C212)</f>
        <v>baab34018148392463ef4c49b5a924409cf5f7b0</v>
      </c>
      <c r="E212" s="6">
        <v>1</v>
      </c>
      <c r="F212" s="7">
        <f ca="1">IF($C212 = 1 + N("Presidente"),
    127,
    IF($C212 = 2 + N("Vice-Presidente"),
        72,
        IF($C212 = 3 + N("Secretária bilíngue"),
            13,
            RANDBETWEEN(5,COUNT(Name!$A:$A) + 1)
        )
    )
)</f>
        <v>74</v>
      </c>
      <c r="G212" s="7" t="str">
        <f ca="1">VLOOKUP($F212,Name!$A:$B,2,FALSE)</f>
        <v>Brenda</v>
      </c>
      <c r="H212" s="7">
        <f ca="1" xml:space="preserve">
IF($C212 = 1,
    0,
    RANDBETWEEN(5,COUNT('Last name'!$A:$A) + 1)
)</f>
        <v>9</v>
      </c>
      <c r="I212" s="7" t="str">
        <f ca="1" xml:space="preserve">
IF($C212 = 1 + N("Presidente"),
    "de Orléans e Bragança",
    VLOOKUP($H212,'Last name'!$A:$B,2,FALSE) &amp; " " &amp; VLOOKUP(RANDBETWEEN(5,COUNT('Last name'!$A:$A) + 1),'Last name'!$A:$B,2,FALSE)
)</f>
        <v>Aleluia Caminha</v>
      </c>
      <c r="J212" s="7" t="str">
        <f t="shared" ca="1" si="32"/>
        <v>Brenda Aleluia Caminha</v>
      </c>
      <c r="K212" s="7" t="str" cm="1">
        <f t="array" aca="1" ref="K212" ca="1">SHA1HASH($J212)</f>
        <v>f9459bf4f2693a004217e4a35613c41f73e5af3e</v>
      </c>
      <c r="L212" s="7" cm="1">
        <f t="array" aca="1" ref="L212" ca="1">INDEX(States!$A:$A,N212,1)</f>
        <v>5</v>
      </c>
      <c r="M212" s="7" t="str">
        <f ca="1">VLOOKUP($L212,Countries!$A:$B,2,FALSE)</f>
        <v>Portugal</v>
      </c>
      <c r="N212" s="7" cm="1">
        <f t="array" aca="1" ref="N212" ca="1">INDEX(States!$C:$C,RANDBETWEEN(5,COUNTA(States!$A:$A) + 1),1)</f>
        <v>11</v>
      </c>
      <c r="O212" s="7" t="str">
        <f ca="1">VLOOKUP($N212,States!$C:$D,2,FALSE)</f>
        <v>Santarém</v>
      </c>
      <c r="P212" s="7" t="str">
        <f ca="1">VLOOKUP($F212,Name!$A:$C,3,FALSE)</f>
        <v>F</v>
      </c>
      <c r="Q212" s="7" t="str">
        <f ca="1">VLOOKUP($P212,Genders!$B:$C,2,FALSE)</f>
        <v>Female</v>
      </c>
      <c r="R212" s="7" cm="1">
        <f t="array" aca="1" ref="R212" ca="1">INDEX('Marital status'!$A:$A,RANDBETWEEN(5,COUNTA('Marital status'!$A:$A) + 1),1)</f>
        <v>6</v>
      </c>
      <c r="S212" s="7" t="str">
        <f ca="1">VLOOKUP($R212,'Marital status'!$A:$B,2,FALSE)</f>
        <v>MarrieD</v>
      </c>
      <c r="T212" s="7">
        <f t="shared" ca="1" si="33"/>
        <v>5</v>
      </c>
      <c r="U212" s="7" t="str">
        <f ca="1">VLOOKUP($T212,Ethnicities!$A:$B,2,FALSE)</f>
        <v xml:space="preserve"> white</v>
      </c>
      <c r="V212" s="8">
        <f t="shared" ca="1" si="34"/>
        <v>24587</v>
      </c>
      <c r="W212" s="6">
        <f t="shared" ca="1" si="35"/>
        <v>8</v>
      </c>
      <c r="X212" s="8" t="str">
        <f ca="1">VLOOKUP($W212,'Background education'!$A:$B,2,FALSE)</f>
        <v>Graduate school</v>
      </c>
      <c r="Y212" s="7">
        <f ca="1" xml:space="preserve">
  IF(OR($AA212 = 5, $AA212 = 6, $AA212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12" s="7" t="str">
        <f ca="1">VLOOKUP($Y212,Departments!$A:$B,2,FALSE)</f>
        <v>Controlling</v>
      </c>
      <c r="AA212" s="6">
        <f t="shared" ca="1" si="36"/>
        <v>11</v>
      </c>
      <c r="AB212" s="7" t="str">
        <f ca="1">VLOOKUP($AA212,Roles!$A:$B,2,FALSE)</f>
        <v>Analyst</v>
      </c>
      <c r="AC212" s="6">
        <f t="shared" ca="1" si="37"/>
        <v>7</v>
      </c>
      <c r="AD212" s="7" t="str">
        <f ca="1" xml:space="preserve">
IF($AC212 &lt;&gt; "",
    VLOOKUP($AC212,Levels!$A:$B,2,FALSE),
    ""
)</f>
        <v>Senior</v>
      </c>
      <c r="AE212" s="8">
        <f t="shared" ca="1" si="38"/>
        <v>44563</v>
      </c>
      <c r="AF212" s="6">
        <f ca="1">RANDBETWEEN(5,COUNTA('Recruitment source'!$A:$A) + 1)</f>
        <v>10</v>
      </c>
      <c r="AG212" s="6" t="str">
        <f ca="1">VLOOKUP($AF212,'Recruitment source'!$A:$B,2,FALSE)</f>
        <v>Jobs in Lisbon</v>
      </c>
      <c r="AH212" s="8"/>
      <c r="AI212" s="1">
        <f t="shared" ca="1" si="30"/>
        <v>3000</v>
      </c>
      <c r="AJ212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208, 1, 'Brenda Aleluia Caminha', 'F', 5, '25/04/1967', 8, 12, 11, 7, 3000);</v>
      </c>
    </row>
    <row r="213" spans="1:36" ht="14.25" customHeight="1" x14ac:dyDescent="0.2">
      <c r="A213" s="7" cm="1">
        <f t="array" aca="1" ref="A213" ca="1">INDEX(Companies!$A:$A,RANDBETWEEN(5,COUNTA(Companies!$A:$A) + 1),1)</f>
        <v>5</v>
      </c>
      <c r="B213" s="7" t="str">
        <f ca="1">VLOOKUP($A213,Companies!$A:$B,2,FALSE)</f>
        <v>ACME Corporation</v>
      </c>
      <c r="C213" s="5">
        <f t="shared" si="31"/>
        <v>209</v>
      </c>
      <c r="D213" s="5" t="str" cm="1">
        <f t="array" ref="D213">SHA1HASH($C213)</f>
        <v>acfdd18ea7f4a2ba74132ba977dc207204142994</v>
      </c>
      <c r="E213" s="6">
        <v>1</v>
      </c>
      <c r="F213" s="7">
        <f ca="1">IF($C213 = 1 + N("Presidente"),
    127,
    IF($C213 = 2 + N("Vice-Presidente"),
        72,
        IF($C213 = 3 + N("Secretária bilíngue"),
            13,
            RANDBETWEEN(5,COUNT(Name!$A:$A) + 1)
        )
    )
)</f>
        <v>12</v>
      </c>
      <c r="G213" s="7" t="str">
        <f ca="1">VLOOKUP($F213,Name!$A:$B,2,FALSE)</f>
        <v>Alana</v>
      </c>
      <c r="H213" s="7">
        <f ca="1" xml:space="preserve">
IF($C213 = 1,
    0,
    RANDBETWEEN(5,COUNT('Last name'!$A:$A) + 1)
)</f>
        <v>152</v>
      </c>
      <c r="I213" s="7" t="str">
        <f ca="1" xml:space="preserve">
IF($C213 = 1 + N("Presidente"),
    "de Orléans e Bragança",
    VLOOKUP($H213,'Last name'!$A:$B,2,FALSE) &amp; " " &amp; VLOOKUP(RANDBETWEEN(5,COUNT('Last name'!$A:$A) + 1),'Last name'!$A:$B,2,FALSE)
)</f>
        <v>Pimenta Bicalho</v>
      </c>
      <c r="J213" s="7" t="str">
        <f t="shared" ca="1" si="32"/>
        <v>Alana Pimenta Bicalho</v>
      </c>
      <c r="K213" s="7" t="str" cm="1">
        <f t="array" aca="1" ref="K213" ca="1">SHA1HASH($J213)</f>
        <v>37d5fa18668500458cd455aaa23bbc78ec352e12</v>
      </c>
      <c r="L213" s="7" cm="1">
        <f t="array" aca="1" ref="L213" ca="1">INDEX(States!$A:$A,N213,1)</f>
        <v>5</v>
      </c>
      <c r="M213" s="7" t="str">
        <f ca="1">VLOOKUP($L213,Countries!$A:$B,2,FALSE)</f>
        <v>Portugal</v>
      </c>
      <c r="N213" s="7" cm="1">
        <f t="array" aca="1" ref="N213" ca="1">INDEX(States!$C:$C,RANDBETWEEN(5,COUNTA(States!$A:$A) + 1),1)</f>
        <v>8</v>
      </c>
      <c r="O213" s="7" t="str">
        <f ca="1">VLOOKUP($N213,States!$C:$D,2,FALSE)</f>
        <v>AveirO</v>
      </c>
      <c r="P213" s="7" t="str">
        <f ca="1">VLOOKUP($F213,Name!$A:$C,3,FALSE)</f>
        <v>F</v>
      </c>
      <c r="Q213" s="7" t="str">
        <f ca="1">VLOOKUP($P213,Genders!$B:$C,2,FALSE)</f>
        <v>Female</v>
      </c>
      <c r="R213" s="7" cm="1">
        <f t="array" aca="1" ref="R213" ca="1">INDEX('Marital status'!$A:$A,RANDBETWEEN(5,COUNTA('Marital status'!$A:$A) + 1),1)</f>
        <v>8</v>
      </c>
      <c r="S213" s="7" t="str">
        <f ca="1">VLOOKUP($R213,'Marital status'!$A:$B,2,FALSE)</f>
        <v xml:space="preserve"> Separated </v>
      </c>
      <c r="T213" s="7">
        <f t="shared" ca="1" si="33"/>
        <v>5</v>
      </c>
      <c r="U213" s="7" t="str">
        <f ca="1">VLOOKUP($T213,Ethnicities!$A:$B,2,FALSE)</f>
        <v xml:space="preserve"> white</v>
      </c>
      <c r="V213" s="8">
        <f t="shared" ca="1" si="34"/>
        <v>22629</v>
      </c>
      <c r="W213" s="6">
        <f t="shared" ca="1" si="35"/>
        <v>7</v>
      </c>
      <c r="X213" s="8" t="str">
        <f ca="1">VLOOKUP($W213,'Background education'!$A:$B,2,FALSE)</f>
        <v>Undergraduate degree</v>
      </c>
      <c r="Y213" s="7">
        <f ca="1" xml:space="preserve">
  IF(OR($AA213 = 5, $AA213 = 6, $AA213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13" s="7" t="str">
        <f ca="1">VLOOKUP($Y213,Departments!$A:$B,2,FALSE)</f>
        <v>Finance</v>
      </c>
      <c r="AA213" s="6">
        <f t="shared" ca="1" si="36"/>
        <v>10</v>
      </c>
      <c r="AB213" s="7" t="str">
        <f ca="1">VLOOKUP($AA213,Roles!$A:$B,2,FALSE)</f>
        <v>Trainee</v>
      </c>
      <c r="AC213" s="6" t="str">
        <f t="shared" ca="1" si="37"/>
        <v/>
      </c>
      <c r="AD213" s="7" t="str">
        <f ca="1" xml:space="preserve">
IF($AC213 &lt;&gt; "",
    VLOOKUP($AC213,Levels!$A:$B,2,FALSE),
    ""
)</f>
        <v/>
      </c>
      <c r="AE213" s="8">
        <f t="shared" ca="1" si="38"/>
        <v>41925</v>
      </c>
      <c r="AF213" s="6">
        <f ca="1">RANDBETWEEN(5,COUNTA('Recruitment source'!$A:$A) + 1)</f>
        <v>8</v>
      </c>
      <c r="AG213" s="6" t="str">
        <f ca="1">VLOOKUP($AF213,'Recruitment source'!$A:$B,2,FALSE)</f>
        <v>Net Empregos</v>
      </c>
      <c r="AH213" s="8"/>
      <c r="AI213" s="1">
        <f t="shared" ca="1" si="30"/>
        <v>1305</v>
      </c>
      <c r="AJ213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209, 1, 'Alana Pimenta Bicalho', 'F', 5, '14/12/1961', 7, 7, 10, NULL, 1305);</v>
      </c>
    </row>
    <row r="214" spans="1:36" ht="14.25" customHeight="1" x14ac:dyDescent="0.2">
      <c r="A214" s="7" cm="1">
        <f t="array" aca="1" ref="A214" ca="1">INDEX(Companies!$A:$A,RANDBETWEEN(5,COUNTA(Companies!$A:$A) + 1),1)</f>
        <v>5</v>
      </c>
      <c r="B214" s="7" t="str">
        <f ca="1">VLOOKUP($A214,Companies!$A:$B,2,FALSE)</f>
        <v>ACME Corporation</v>
      </c>
      <c r="C214" s="5">
        <f t="shared" si="31"/>
        <v>210</v>
      </c>
      <c r="D214" s="5" t="str" cm="1">
        <f t="array" ref="D214">SHA1HASH($C214)</f>
        <v>135debd4837026bf06c7bfc5d1e0c6a31611af1d</v>
      </c>
      <c r="E214" s="6">
        <v>1</v>
      </c>
      <c r="F214" s="7">
        <f ca="1">IF($C214 = 1 + N("Presidente"),
    127,
    IF($C214 = 2 + N("Vice-Presidente"),
        72,
        IF($C214 = 3 + N("Secretária bilíngue"),
            13,
            RANDBETWEEN(5,COUNT(Name!$A:$A) + 1)
        )
    )
)</f>
        <v>229</v>
      </c>
      <c r="G214" s="7" t="str">
        <f ca="1">VLOOKUP($F214,Name!$A:$B,2,FALSE)</f>
        <v>Liz</v>
      </c>
      <c r="H214" s="7">
        <f ca="1" xml:space="preserve">
IF($C214 = 1,
    0,
    RANDBETWEEN(5,COUNT('Last name'!$A:$A) + 1)
)</f>
        <v>159</v>
      </c>
      <c r="I214" s="7" t="str">
        <f ca="1" xml:space="preserve">
IF($C214 = 1 + N("Presidente"),
    "de Orléans e Bragança",
    VLOOKUP($H214,'Last name'!$A:$B,2,FALSE) &amp; " " &amp; VLOOKUP(RANDBETWEEN(5,COUNT('Last name'!$A:$A) + 1),'Last name'!$A:$B,2,FALSE)
)</f>
        <v>Reis Alvim</v>
      </c>
      <c r="J214" s="7" t="str">
        <f t="shared" ca="1" si="32"/>
        <v>Liz Reis Alvim</v>
      </c>
      <c r="K214" s="7" t="str" cm="1">
        <f t="array" aca="1" ref="K214" ca="1">SHA1HASH($J214)</f>
        <v>816c65c65aa7ccb6eea79239e302736de2acb582</v>
      </c>
      <c r="L214" s="7" cm="1">
        <f t="array" aca="1" ref="L214" ca="1">INDEX(States!$A:$A,N214,1)</f>
        <v>5</v>
      </c>
      <c r="M214" s="7" t="str">
        <f ca="1">VLOOKUP($L214,Countries!$A:$B,2,FALSE)</f>
        <v>Portugal</v>
      </c>
      <c r="N214" s="7" cm="1">
        <f t="array" aca="1" ref="N214" ca="1">INDEX(States!$C:$C,RANDBETWEEN(5,COUNTA(States!$A:$A) + 1),1)</f>
        <v>6</v>
      </c>
      <c r="O214" s="7" t="str">
        <f ca="1">VLOOKUP($N214,States!$C:$D,2,FALSE)</f>
        <v>PORTO</v>
      </c>
      <c r="P214" s="7" t="str">
        <f ca="1">VLOOKUP($F214,Name!$A:$C,3,FALSE)</f>
        <v>F</v>
      </c>
      <c r="Q214" s="7" t="str">
        <f ca="1">VLOOKUP($P214,Genders!$B:$C,2,FALSE)</f>
        <v>Female</v>
      </c>
      <c r="R214" s="7" cm="1">
        <f t="array" aca="1" ref="R214" ca="1">INDEX('Marital status'!$A:$A,RANDBETWEEN(5,COUNTA('Marital status'!$A:$A) + 1),1)</f>
        <v>8</v>
      </c>
      <c r="S214" s="7" t="str">
        <f ca="1">VLOOKUP($R214,'Marital status'!$A:$B,2,FALSE)</f>
        <v xml:space="preserve"> Separated </v>
      </c>
      <c r="T214" s="7">
        <f t="shared" ca="1" si="33"/>
        <v>5</v>
      </c>
      <c r="U214" s="7" t="str">
        <f ca="1">VLOOKUP($T214,Ethnicities!$A:$B,2,FALSE)</f>
        <v xml:space="preserve"> white</v>
      </c>
      <c r="V214" s="8">
        <f t="shared" ca="1" si="34"/>
        <v>19475</v>
      </c>
      <c r="W214" s="6">
        <f t="shared" ca="1" si="35"/>
        <v>7</v>
      </c>
      <c r="X214" s="8" t="str">
        <f ca="1">VLOOKUP($W214,'Background education'!$A:$B,2,FALSE)</f>
        <v>Undergraduate degree</v>
      </c>
      <c r="Y214" s="7">
        <f ca="1" xml:space="preserve">
  IF(OR($AA214 = 5, $AA214 = 6, $AA214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14" s="7" t="str">
        <f ca="1">VLOOKUP($Y214,Departments!$A:$B,2,FALSE)</f>
        <v>Finance</v>
      </c>
      <c r="AA214" s="6">
        <f t="shared" ca="1" si="36"/>
        <v>11</v>
      </c>
      <c r="AB214" s="7" t="str">
        <f ca="1">VLOOKUP($AA214,Roles!$A:$B,2,FALSE)</f>
        <v>Analyst</v>
      </c>
      <c r="AC214" s="6">
        <f t="shared" ca="1" si="37"/>
        <v>6</v>
      </c>
      <c r="AD214" s="7" t="str">
        <f ca="1" xml:space="preserve">
IF($AC214 &lt;&gt; "",
    VLOOKUP($AC214,Levels!$A:$B,2,FALSE),
    ""
)</f>
        <v>Pleno</v>
      </c>
      <c r="AE214" s="8">
        <f t="shared" ca="1" si="38"/>
        <v>41295</v>
      </c>
      <c r="AF214" s="6">
        <f ca="1">RANDBETWEEN(5,COUNTA('Recruitment source'!$A:$A) + 1)</f>
        <v>9</v>
      </c>
      <c r="AG214" s="6" t="str">
        <f ca="1">VLOOKUP($AF214,'Recruitment source'!$A:$B,2,FALSE)</f>
        <v>Empregos Online</v>
      </c>
      <c r="AH214" s="8"/>
      <c r="AI214" s="1">
        <f t="shared" ca="1" si="30"/>
        <v>2500</v>
      </c>
      <c r="AJ214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210, 1, 'Liz Reis Alvim', 'F', 5, '26/04/1953', 7, 7, 11, 6, 2500);</v>
      </c>
    </row>
    <row r="215" spans="1:36" ht="14.25" customHeight="1" x14ac:dyDescent="0.2">
      <c r="A215" s="7" cm="1">
        <f t="array" aca="1" ref="A215" ca="1">INDEX(Companies!$A:$A,RANDBETWEEN(5,COUNTA(Companies!$A:$A) + 1),1)</f>
        <v>5</v>
      </c>
      <c r="B215" s="7" t="str">
        <f ca="1">VLOOKUP($A215,Companies!$A:$B,2,FALSE)</f>
        <v>ACME Corporation</v>
      </c>
      <c r="C215" s="5">
        <f t="shared" si="31"/>
        <v>211</v>
      </c>
      <c r="D215" s="5" t="str" cm="1">
        <f t="array" ref="D215">SHA1HASH($C215)</f>
        <v>1b4a364f76e9fa8073516100ed65590c50a6d5e9</v>
      </c>
      <c r="E215" s="6">
        <v>1</v>
      </c>
      <c r="F215" s="7">
        <f ca="1">IF($C215 = 1 + N("Presidente"),
    127,
    IF($C215 = 2 + N("Vice-Presidente"),
        72,
        IF($C215 = 3 + N("Secretária bilíngue"),
            13,
            RANDBETWEEN(5,COUNT(Name!$A:$A) + 1)
        )
    )
)</f>
        <v>259</v>
      </c>
      <c r="G215" s="7" t="str">
        <f ca="1">VLOOKUP($F215,Name!$A:$B,2,FALSE)</f>
        <v>Maria Carolina</v>
      </c>
      <c r="H215" s="7">
        <f ca="1" xml:space="preserve">
IF($C215 = 1,
    0,
    RANDBETWEEN(5,COUNT('Last name'!$A:$A) + 1)
)</f>
        <v>149</v>
      </c>
      <c r="I215" s="7" t="str">
        <f ca="1" xml:space="preserve">
IF($C215 = 1 + N("Presidente"),
    "de Orléans e Bragança",
    VLOOKUP($H215,'Last name'!$A:$B,2,FALSE) &amp; " " &amp; VLOOKUP(RANDBETWEEN(5,COUNT('Last name'!$A:$A) + 1),'Last name'!$A:$B,2,FALSE)
)</f>
        <v>Pedroso Oliveira</v>
      </c>
      <c r="J215" s="7" t="str">
        <f t="shared" ca="1" si="32"/>
        <v>Maria Carolina Pedroso Oliveira</v>
      </c>
      <c r="K215" s="7" t="str" cm="1">
        <f t="array" aca="1" ref="K215" ca="1">SHA1HASH($J215)</f>
        <v>2af126816f552346a9d20227c4d49e34a2e97b48</v>
      </c>
      <c r="L215" s="7" cm="1">
        <f t="array" aca="1" ref="L215" ca="1">INDEX(States!$A:$A,N215,1)</f>
        <v>5</v>
      </c>
      <c r="M215" s="7" t="str">
        <f ca="1">VLOOKUP($L215,Countries!$A:$B,2,FALSE)</f>
        <v>Portugal</v>
      </c>
      <c r="N215" s="7" cm="1">
        <f t="array" aca="1" ref="N215" ca="1">INDEX(States!$C:$C,RANDBETWEEN(5,COUNTA(States!$A:$A) + 1),1)</f>
        <v>8</v>
      </c>
      <c r="O215" s="7" t="str">
        <f ca="1">VLOOKUP($N215,States!$C:$D,2,FALSE)</f>
        <v>AveirO</v>
      </c>
      <c r="P215" s="7" t="str">
        <f ca="1">VLOOKUP($F215,Name!$A:$C,3,FALSE)</f>
        <v>F</v>
      </c>
      <c r="Q215" s="7" t="str">
        <f ca="1">VLOOKUP($P215,Genders!$B:$C,2,FALSE)</f>
        <v>Female</v>
      </c>
      <c r="R215" s="7" cm="1">
        <f t="array" aca="1" ref="R215" ca="1">INDEX('Marital status'!$A:$A,RANDBETWEEN(5,COUNTA('Marital status'!$A:$A) + 1),1)</f>
        <v>9</v>
      </c>
      <c r="S215" s="7" t="str">
        <f ca="1">VLOOKUP($R215,'Marital status'!$A:$B,2,FALSE)</f>
        <v>DIVORCED</v>
      </c>
      <c r="T215" s="7">
        <f t="shared" ca="1" si="33"/>
        <v>5</v>
      </c>
      <c r="U215" s="7" t="str">
        <f ca="1">VLOOKUP($T215,Ethnicities!$A:$B,2,FALSE)</f>
        <v xml:space="preserve"> white</v>
      </c>
      <c r="V215" s="8">
        <f t="shared" ca="1" si="34"/>
        <v>20051</v>
      </c>
      <c r="W215" s="6">
        <f t="shared" ca="1" si="35"/>
        <v>7</v>
      </c>
      <c r="X215" s="8" t="str">
        <f ca="1">VLOOKUP($W215,'Background education'!$A:$B,2,FALSE)</f>
        <v>Undergraduate degree</v>
      </c>
      <c r="Y215" s="7">
        <f ca="1" xml:space="preserve">
  IF(OR($AA215 = 5, $AA215 = 6, $AA215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15" s="7" t="str">
        <f ca="1">VLOOKUP($Y215,Departments!$A:$B,2,FALSE)</f>
        <v>Operations</v>
      </c>
      <c r="AA215" s="6">
        <f t="shared" ca="1" si="36"/>
        <v>9</v>
      </c>
      <c r="AB215" s="7" t="str">
        <f ca="1">VLOOKUP($AA215,Roles!$A:$B,2,FALSE)</f>
        <v>Intern</v>
      </c>
      <c r="AC215" s="6" t="str">
        <f t="shared" ca="1" si="37"/>
        <v/>
      </c>
      <c r="AD215" s="7" t="str">
        <f ca="1" xml:space="preserve">
IF($AC215 &lt;&gt; "",
    VLOOKUP($AC215,Levels!$A:$B,2,FALSE),
    ""
)</f>
        <v/>
      </c>
      <c r="AE215" s="8">
        <f t="shared" ca="1" si="38"/>
        <v>43388</v>
      </c>
      <c r="AF215" s="6">
        <f ca="1">RANDBETWEEN(5,COUNTA('Recruitment source'!$A:$A) + 1)</f>
        <v>10</v>
      </c>
      <c r="AG215" s="6" t="str">
        <f ca="1">VLOOKUP($AF215,'Recruitment source'!$A:$B,2,FALSE)</f>
        <v>Jobs in Lisbon</v>
      </c>
      <c r="AH215" s="8"/>
      <c r="AI215" s="1">
        <f t="shared" ca="1" si="30"/>
        <v>1205</v>
      </c>
      <c r="AJ215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211, 1, 'Maria Carolina Pedroso Oliveira', 'F', 5, '23/11/1954', 7, 10, 9, NULL, 1205);</v>
      </c>
    </row>
    <row r="216" spans="1:36" ht="14.25" customHeight="1" x14ac:dyDescent="0.2">
      <c r="A216" s="7" cm="1">
        <f t="array" aca="1" ref="A216" ca="1">INDEX(Companies!$A:$A,RANDBETWEEN(5,COUNTA(Companies!$A:$A) + 1),1)</f>
        <v>5</v>
      </c>
      <c r="B216" s="7" t="str">
        <f ca="1">VLOOKUP($A216,Companies!$A:$B,2,FALSE)</f>
        <v>ACME Corporation</v>
      </c>
      <c r="C216" s="5">
        <f t="shared" si="31"/>
        <v>212</v>
      </c>
      <c r="D216" s="5" t="str" cm="1">
        <f t="array" ref="D216">SHA1HASH($C216)</f>
        <v>e2154fea5da2dd0d1732ff30931723c2973003a0</v>
      </c>
      <c r="E216" s="6">
        <v>1</v>
      </c>
      <c r="F216" s="7">
        <f ca="1">IF($C216 = 1 + N("Presidente"),
    127,
    IF($C216 = 2 + N("Vice-Presidente"),
        72,
        IF($C216 = 3 + N("Secretária bilíngue"),
            13,
            RANDBETWEEN(5,COUNT(Name!$A:$A) + 1)
        )
    )
)</f>
        <v>324</v>
      </c>
      <c r="G216" s="7" t="str">
        <f ca="1">VLOOKUP($F216,Name!$A:$B,2,FALSE)</f>
        <v>Rafael</v>
      </c>
      <c r="H216" s="7">
        <f ca="1" xml:space="preserve">
IF($C216 = 1,
    0,
    RANDBETWEEN(5,COUNT('Last name'!$A:$A) + 1)
)</f>
        <v>111</v>
      </c>
      <c r="I216" s="7" t="str">
        <f ca="1" xml:space="preserve">
IF($C216 = 1 + N("Presidente"),
    "de Orléans e Bragança",
    VLOOKUP($H216,'Last name'!$A:$B,2,FALSE) &amp; " " &amp; VLOOKUP(RANDBETWEEN(5,COUNT('Last name'!$A:$A) + 1),'Last name'!$A:$B,2,FALSE)
)</f>
        <v>Longo Leone</v>
      </c>
      <c r="J216" s="7" t="str">
        <f t="shared" ca="1" si="32"/>
        <v>Rafael Longo Leone</v>
      </c>
      <c r="K216" s="7" t="str" cm="1">
        <f t="array" aca="1" ref="K216" ca="1">SHA1HASH($J216)</f>
        <v>54ae2bfca800444709cf2bf6ceabd34935ca4fd7</v>
      </c>
      <c r="L216" s="7" cm="1">
        <f t="array" aca="1" ref="L216" ca="1">INDEX(States!$A:$A,N216,1)</f>
        <v>5</v>
      </c>
      <c r="M216" s="7" t="str">
        <f ca="1">VLOOKUP($L216,Countries!$A:$B,2,FALSE)</f>
        <v>Portugal</v>
      </c>
      <c r="N216" s="7" cm="1">
        <f t="array" aca="1" ref="N216" ca="1">INDEX(States!$C:$C,RANDBETWEEN(5,COUNTA(States!$A:$A) + 1),1)</f>
        <v>10</v>
      </c>
      <c r="O216" s="7" t="str">
        <f ca="1">VLOOKUP($N216,States!$C:$D,2,FALSE)</f>
        <v>Faro</v>
      </c>
      <c r="P216" s="7" t="str">
        <f ca="1">VLOOKUP($F216,Name!$A:$C,3,FALSE)</f>
        <v>M</v>
      </c>
      <c r="Q216" s="7" t="str">
        <f ca="1">VLOOKUP($P216,Genders!$B:$C,2,FALSE)</f>
        <v>Male</v>
      </c>
      <c r="R216" s="7" cm="1">
        <f t="array" aca="1" ref="R216" ca="1">INDEX('Marital status'!$A:$A,RANDBETWEEN(5,COUNTA('Marital status'!$A:$A) + 1),1)</f>
        <v>8</v>
      </c>
      <c r="S216" s="7" t="str">
        <f ca="1">VLOOKUP($R216,'Marital status'!$A:$B,2,FALSE)</f>
        <v xml:space="preserve"> Separated </v>
      </c>
      <c r="T216" s="7">
        <f t="shared" ca="1" si="33"/>
        <v>5</v>
      </c>
      <c r="U216" s="7" t="str">
        <f ca="1">VLOOKUP($T216,Ethnicities!$A:$B,2,FALSE)</f>
        <v xml:space="preserve"> white</v>
      </c>
      <c r="V216" s="8">
        <f t="shared" ca="1" si="34"/>
        <v>21654</v>
      </c>
      <c r="W216" s="6">
        <f t="shared" ca="1" si="35"/>
        <v>7</v>
      </c>
      <c r="X216" s="8" t="str">
        <f ca="1">VLOOKUP($W216,'Background education'!$A:$B,2,FALSE)</f>
        <v>Undergraduate degree</v>
      </c>
      <c r="Y216" s="7">
        <f ca="1" xml:space="preserve">
  IF(OR($AA216 = 5, $AA216 = 6, $AA216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16" s="7" t="str">
        <f ca="1">VLOOKUP($Y216,Departments!$A:$B,2,FALSE)</f>
        <v xml:space="preserve"> Commercial</v>
      </c>
      <c r="AA216" s="6">
        <f t="shared" ca="1" si="36"/>
        <v>11</v>
      </c>
      <c r="AB216" s="7" t="str">
        <f ca="1">VLOOKUP($AA216,Roles!$A:$B,2,FALSE)</f>
        <v>Analyst</v>
      </c>
      <c r="AC216" s="6">
        <f t="shared" ca="1" si="37"/>
        <v>6</v>
      </c>
      <c r="AD216" s="7" t="str">
        <f ca="1" xml:space="preserve">
IF($AC216 &lt;&gt; "",
    VLOOKUP($AC216,Levels!$A:$B,2,FALSE),
    ""
)</f>
        <v>Pleno</v>
      </c>
      <c r="AE216" s="8">
        <f t="shared" ca="1" si="38"/>
        <v>40207</v>
      </c>
      <c r="AF216" s="6">
        <f ca="1">RANDBETWEEN(5,COUNTA('Recruitment source'!$A:$A) + 1)</f>
        <v>14</v>
      </c>
      <c r="AG216" s="6" t="str">
        <f ca="1">VLOOKUP($AF216,'Recruitment source'!$A:$B,2,FALSE)</f>
        <v>LinkedIn</v>
      </c>
      <c r="AH216" s="8"/>
      <c r="AI216" s="1">
        <f t="shared" ca="1" si="30"/>
        <v>2580</v>
      </c>
      <c r="AJ216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212, 1, 'Rafael Longo Leone', 'M', 5, '14/04/1959', 7, 9, 11, 6, 2580);</v>
      </c>
    </row>
    <row r="217" spans="1:36" ht="14.25" customHeight="1" x14ac:dyDescent="0.2">
      <c r="A217" s="7" cm="1">
        <f t="array" aca="1" ref="A217" ca="1">INDEX(Companies!$A:$A,RANDBETWEEN(5,COUNTA(Companies!$A:$A) + 1),1)</f>
        <v>5</v>
      </c>
      <c r="B217" s="7" t="str">
        <f ca="1">VLOOKUP($A217,Companies!$A:$B,2,FALSE)</f>
        <v>ACME Corporation</v>
      </c>
      <c r="C217" s="5">
        <f t="shared" si="31"/>
        <v>213</v>
      </c>
      <c r="D217" s="5" t="str" cm="1">
        <f t="array" ref="D217">SHA1HASH($C217)</f>
        <v>19187dc98dce52fa4c4e8e05b341a9b77a51fd26</v>
      </c>
      <c r="E217" s="6">
        <v>1</v>
      </c>
      <c r="F217" s="7">
        <f ca="1">IF($C217 = 1 + N("Presidente"),
    127,
    IF($C217 = 2 + N("Vice-Presidente"),
        72,
        IF($C217 = 3 + N("Secretária bilíngue"),
            13,
            RANDBETWEEN(5,COUNT(Name!$A:$A) + 1)
        )
    )
)</f>
        <v>258</v>
      </c>
      <c r="G217" s="7" t="str">
        <f ca="1">VLOOKUP($F217,Name!$A:$B,2,FALSE)</f>
        <v>Maria Alice</v>
      </c>
      <c r="H217" s="7">
        <f ca="1" xml:space="preserve">
IF($C217 = 1,
    0,
    RANDBETWEEN(5,COUNT('Last name'!$A:$A) + 1)
)</f>
        <v>111</v>
      </c>
      <c r="I217" s="7" t="str">
        <f ca="1" xml:space="preserve">
IF($C217 = 1 + N("Presidente"),
    "de Orléans e Bragança",
    VLOOKUP($H217,'Last name'!$A:$B,2,FALSE) &amp; " " &amp; VLOOKUP(RANDBETWEEN(5,COUNT('Last name'!$A:$A) + 1),'Last name'!$A:$B,2,FALSE)
)</f>
        <v>Longo Furtado</v>
      </c>
      <c r="J217" s="7" t="str">
        <f t="shared" ca="1" si="32"/>
        <v>Maria Alice Longo Furtado</v>
      </c>
      <c r="K217" s="7" t="str" cm="1">
        <f t="array" aca="1" ref="K217" ca="1">SHA1HASH($J217)</f>
        <v>f037ad7c6b8025df8ee78db96829e3b9ecc0282b</v>
      </c>
      <c r="L217" s="7" cm="1">
        <f t="array" aca="1" ref="L217" ca="1">INDEX(States!$A:$A,N217,1)</f>
        <v>5</v>
      </c>
      <c r="M217" s="7" t="str">
        <f ca="1">VLOOKUP($L217,Countries!$A:$B,2,FALSE)</f>
        <v>Portugal</v>
      </c>
      <c r="N217" s="7" cm="1">
        <f t="array" aca="1" ref="N217" ca="1">INDEX(States!$C:$C,RANDBETWEEN(5,COUNTA(States!$A:$A) + 1),1)</f>
        <v>7</v>
      </c>
      <c r="O217" s="7" t="str">
        <f ca="1">VLOOKUP($N217,States!$C:$D,2,FALSE)</f>
        <v xml:space="preserve"> Setúbal </v>
      </c>
      <c r="P217" s="7" t="str">
        <f ca="1">VLOOKUP($F217,Name!$A:$C,3,FALSE)</f>
        <v>F</v>
      </c>
      <c r="Q217" s="7" t="str">
        <f ca="1">VLOOKUP($P217,Genders!$B:$C,2,FALSE)</f>
        <v>Female</v>
      </c>
      <c r="R217" s="7" cm="1">
        <f t="array" aca="1" ref="R217" ca="1">INDEX('Marital status'!$A:$A,RANDBETWEEN(5,COUNTA('Marital status'!$A:$A) + 1),1)</f>
        <v>7</v>
      </c>
      <c r="S217" s="7" t="str">
        <f ca="1">VLOOKUP($R217,'Marital status'!$A:$B,2,FALSE)</f>
        <v xml:space="preserve">Widowed </v>
      </c>
      <c r="T217" s="7">
        <f t="shared" ca="1" si="33"/>
        <v>6</v>
      </c>
      <c r="U217" s="7" t="str">
        <f ca="1">VLOOKUP($T217,Ethnicities!$A:$B,2,FALSE)</f>
        <v>Black or African American</v>
      </c>
      <c r="V217" s="8">
        <f t="shared" ca="1" si="34"/>
        <v>28861</v>
      </c>
      <c r="W217" s="6">
        <f t="shared" ca="1" si="35"/>
        <v>7</v>
      </c>
      <c r="X217" s="8" t="str">
        <f ca="1">VLOOKUP($W217,'Background education'!$A:$B,2,FALSE)</f>
        <v>Undergraduate degree</v>
      </c>
      <c r="Y217" s="7">
        <f ca="1" xml:space="preserve">
  IF(OR($AA217 = 5, $AA217 = 6, $AA217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17" s="7" t="str">
        <f ca="1">VLOOKUP($Y217,Departments!$A:$B,2,FALSE)</f>
        <v>Administration</v>
      </c>
      <c r="AA217" s="6">
        <f t="shared" ca="1" si="36"/>
        <v>10</v>
      </c>
      <c r="AB217" s="7" t="str">
        <f ca="1">VLOOKUP($AA217,Roles!$A:$B,2,FALSE)</f>
        <v>Trainee</v>
      </c>
      <c r="AC217" s="6" t="str">
        <f t="shared" ca="1" si="37"/>
        <v/>
      </c>
      <c r="AD217" s="7" t="str">
        <f ca="1" xml:space="preserve">
IF($AC217 &lt;&gt; "",
    VLOOKUP($AC217,Levels!$A:$B,2,FALSE),
    ""
)</f>
        <v/>
      </c>
      <c r="AE217" s="8">
        <f t="shared" ca="1" si="38"/>
        <v>40291</v>
      </c>
      <c r="AF217" s="6">
        <f ca="1">RANDBETWEEN(5,COUNTA('Recruitment source'!$A:$A) + 1)</f>
        <v>9</v>
      </c>
      <c r="AG217" s="6" t="str">
        <f ca="1">VLOOKUP($AF217,'Recruitment source'!$A:$B,2,FALSE)</f>
        <v>Empregos Online</v>
      </c>
      <c r="AH217" s="8"/>
      <c r="AI217" s="1">
        <f t="shared" ca="1" si="30"/>
        <v>1305</v>
      </c>
      <c r="AJ217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213, 1, 'Maria Alice Longo Furtado', 'F', 6, '06/01/1979', 7, 6, 10, NULL, 1305);</v>
      </c>
    </row>
    <row r="218" spans="1:36" ht="14.25" customHeight="1" x14ac:dyDescent="0.2">
      <c r="A218" s="7" cm="1">
        <f t="array" aca="1" ref="A218" ca="1">INDEX(Companies!$A:$A,RANDBETWEEN(5,COUNTA(Companies!$A:$A) + 1),1)</f>
        <v>5</v>
      </c>
      <c r="B218" s="7" t="str">
        <f ca="1">VLOOKUP($A218,Companies!$A:$B,2,FALSE)</f>
        <v>ACME Corporation</v>
      </c>
      <c r="C218" s="5">
        <f t="shared" si="31"/>
        <v>214</v>
      </c>
      <c r="D218" s="5" t="str" cm="1">
        <f t="array" ref="D218">SHA1HASH($C218)</f>
        <v>9a15f42d1c524c306eb91c3df1216db248a8f224</v>
      </c>
      <c r="E218" s="6">
        <v>1</v>
      </c>
      <c r="F218" s="7">
        <f ca="1">IF($C218 = 1 + N("Presidente"),
    127,
    IF($C218 = 2 + N("Vice-Presidente"),
        72,
        IF($C218 = 3 + N("Secretária bilíngue"),
            13,
            RANDBETWEEN(5,COUNT(Name!$A:$A) + 1)
        )
    )
)</f>
        <v>84</v>
      </c>
      <c r="G218" s="7" t="str">
        <f ca="1">VLOOKUP($F218,Name!$A:$B,2,FALSE)</f>
        <v>Carlos</v>
      </c>
      <c r="H218" s="7">
        <f ca="1" xml:space="preserve">
IF($C218 = 1,
    0,
    RANDBETWEEN(5,COUNT('Last name'!$A:$A) + 1)
)</f>
        <v>105</v>
      </c>
      <c r="I218" s="7" t="str">
        <f ca="1" xml:space="preserve">
IF($C218 = 1 + N("Presidente"),
    "de Orléans e Bragança",
    VLOOKUP($H218,'Last name'!$A:$B,2,FALSE) &amp; " " &amp; VLOOKUP(RANDBETWEEN(5,COUNT('Last name'!$A:$A) + 1),'Last name'!$A:$B,2,FALSE)
)</f>
        <v>Junqueira Sacramento</v>
      </c>
      <c r="J218" s="7" t="str">
        <f t="shared" ca="1" si="32"/>
        <v>Carlos Junqueira Sacramento</v>
      </c>
      <c r="K218" s="7" t="str" cm="1">
        <f t="array" aca="1" ref="K218" ca="1">SHA1HASH($J218)</f>
        <v>620f8ccd19a5ac895aab5c066cac8f71c8f6678f</v>
      </c>
      <c r="L218" s="7" cm="1">
        <f t="array" aca="1" ref="L218" ca="1">INDEX(States!$A:$A,N218,1)</f>
        <v>5</v>
      </c>
      <c r="M218" s="7" t="str">
        <f ca="1">VLOOKUP($L218,Countries!$A:$B,2,FALSE)</f>
        <v>Portugal</v>
      </c>
      <c r="N218" s="7" cm="1">
        <f t="array" aca="1" ref="N218" ca="1">INDEX(States!$C:$C,RANDBETWEEN(5,COUNTA(States!$A:$A) + 1),1)</f>
        <v>16</v>
      </c>
      <c r="O218" s="7" t="str">
        <f ca="1">VLOOKUP($N218,States!$C:$D,2,FALSE)</f>
        <v>Azores</v>
      </c>
      <c r="P218" s="7" t="str">
        <f ca="1">VLOOKUP($F218,Name!$A:$C,3,FALSE)</f>
        <v>M</v>
      </c>
      <c r="Q218" s="7" t="str">
        <f ca="1">VLOOKUP($P218,Genders!$B:$C,2,FALSE)</f>
        <v>Male</v>
      </c>
      <c r="R218" s="7" cm="1">
        <f t="array" aca="1" ref="R218" ca="1">INDEX('Marital status'!$A:$A,RANDBETWEEN(5,COUNTA('Marital status'!$A:$A) + 1),1)</f>
        <v>9</v>
      </c>
      <c r="S218" s="7" t="str">
        <f ca="1">VLOOKUP($R218,'Marital status'!$A:$B,2,FALSE)</f>
        <v>DIVORCED</v>
      </c>
      <c r="T218" s="7">
        <f t="shared" ca="1" si="33"/>
        <v>5</v>
      </c>
      <c r="U218" s="7" t="str">
        <f ca="1">VLOOKUP($T218,Ethnicities!$A:$B,2,FALSE)</f>
        <v xml:space="preserve"> white</v>
      </c>
      <c r="V218" s="8">
        <f t="shared" ca="1" si="34"/>
        <v>18878</v>
      </c>
      <c r="W218" s="6">
        <f t="shared" ca="1" si="35"/>
        <v>8</v>
      </c>
      <c r="X218" s="8" t="str">
        <f ca="1">VLOOKUP($W218,'Background education'!$A:$B,2,FALSE)</f>
        <v>Graduate school</v>
      </c>
      <c r="Y218" s="7">
        <f ca="1" xml:space="preserve">
  IF(OR($AA218 = 5, $AA218 = 6, $AA218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18" s="7" t="str">
        <f ca="1">VLOOKUP($Y218,Departments!$A:$B,2,FALSE)</f>
        <v xml:space="preserve"> Commercial</v>
      </c>
      <c r="AA218" s="6">
        <f t="shared" ca="1" si="36"/>
        <v>11</v>
      </c>
      <c r="AB218" s="7" t="str">
        <f ca="1">VLOOKUP($AA218,Roles!$A:$B,2,FALSE)</f>
        <v>Analyst</v>
      </c>
      <c r="AC218" s="6">
        <f t="shared" ca="1" si="37"/>
        <v>6</v>
      </c>
      <c r="AD218" s="7" t="str">
        <f ca="1" xml:space="preserve">
IF($AC218 &lt;&gt; "",
    VLOOKUP($AC218,Levels!$A:$B,2,FALSE),
    ""
)</f>
        <v>Pleno</v>
      </c>
      <c r="AE218" s="8">
        <f t="shared" ca="1" si="38"/>
        <v>39301</v>
      </c>
      <c r="AF218" s="6">
        <f ca="1">RANDBETWEEN(5,COUNTA('Recruitment source'!$A:$A) + 1)</f>
        <v>13</v>
      </c>
      <c r="AG218" s="6" t="str">
        <f ca="1">VLOOKUP($AF218,'Recruitment source'!$A:$B,2,FALSE)</f>
        <v>Google</v>
      </c>
      <c r="AH218" s="8"/>
      <c r="AI218" s="1">
        <f t="shared" ca="1" si="30"/>
        <v>3080</v>
      </c>
      <c r="AJ218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214, 1, 'Carlos Junqueira Sacramento', 'M', 5, '07/09/1951', 8, 9, 11, 6, 3080);</v>
      </c>
    </row>
    <row r="219" spans="1:36" ht="14.25" customHeight="1" x14ac:dyDescent="0.2">
      <c r="A219" s="7" cm="1">
        <f t="array" aca="1" ref="A219" ca="1">INDEX(Companies!$A:$A,RANDBETWEEN(5,COUNTA(Companies!$A:$A) + 1),1)</f>
        <v>5</v>
      </c>
      <c r="B219" s="7" t="str">
        <f ca="1">VLOOKUP($A219,Companies!$A:$B,2,FALSE)</f>
        <v>ACME Corporation</v>
      </c>
      <c r="C219" s="5">
        <f t="shared" si="31"/>
        <v>215</v>
      </c>
      <c r="D219" s="5" t="str" cm="1">
        <f t="array" ref="D219">SHA1HASH($C219)</f>
        <v>828f720439cefaeb3acc7a7babce0a28abaa07a3</v>
      </c>
      <c r="E219" s="6">
        <v>1</v>
      </c>
      <c r="F219" s="7">
        <f ca="1">IF($C219 = 1 + N("Presidente"),
    127,
    IF($C219 = 2 + N("Vice-Presidente"),
        72,
        IF($C219 = 3 + N("Secretária bilíngue"),
            13,
            RANDBETWEEN(5,COUNT(Name!$A:$A) + 1)
        )
    )
)</f>
        <v>254</v>
      </c>
      <c r="G219" s="7" t="str">
        <f ca="1">VLOOKUP($F219,Name!$A:$B,2,FALSE)</f>
        <v>Manuel</v>
      </c>
      <c r="H219" s="7">
        <f ca="1" xml:space="preserve">
IF($C219 = 1,
    0,
    RANDBETWEEN(5,COUNT('Last name'!$A:$A) + 1)
)</f>
        <v>185</v>
      </c>
      <c r="I219" s="7" t="str">
        <f ca="1" xml:space="preserve">
IF($C219 = 1 + N("Presidente"),
    "de Orléans e Bragança",
    VLOOKUP($H219,'Last name'!$A:$B,2,FALSE) &amp; " " &amp; VLOOKUP(RANDBETWEEN(5,COUNT('Last name'!$A:$A) + 1),'Last name'!$A:$B,2,FALSE)
)</f>
        <v>Sousa Alvim</v>
      </c>
      <c r="J219" s="7" t="str">
        <f t="shared" ca="1" si="32"/>
        <v>Manuel Sousa Alvim</v>
      </c>
      <c r="K219" s="7" t="str" cm="1">
        <f t="array" aca="1" ref="K219" ca="1">SHA1HASH($J219)</f>
        <v>f5b6342096882142020f2dfc83e2d8ed4ab00dc1</v>
      </c>
      <c r="L219" s="7" cm="1">
        <f t="array" aca="1" ref="L219" ca="1">INDEX(States!$A:$A,N219,1)</f>
        <v>5</v>
      </c>
      <c r="M219" s="7" t="str">
        <f ca="1">VLOOKUP($L219,Countries!$A:$B,2,FALSE)</f>
        <v>Portugal</v>
      </c>
      <c r="N219" s="7" cm="1">
        <f t="array" aca="1" ref="N219" ca="1">INDEX(States!$C:$C,RANDBETWEEN(5,COUNTA(States!$A:$A) + 1),1)</f>
        <v>16</v>
      </c>
      <c r="O219" s="7" t="str">
        <f ca="1">VLOOKUP($N219,States!$C:$D,2,FALSE)</f>
        <v>Azores</v>
      </c>
      <c r="P219" s="7" t="str">
        <f ca="1">VLOOKUP($F219,Name!$A:$C,3,FALSE)</f>
        <v>M</v>
      </c>
      <c r="Q219" s="7" t="str">
        <f ca="1">VLOOKUP($P219,Genders!$B:$C,2,FALSE)</f>
        <v>Male</v>
      </c>
      <c r="R219" s="7" cm="1">
        <f t="array" aca="1" ref="R219" ca="1">INDEX('Marital status'!$A:$A,RANDBETWEEN(5,COUNTA('Marital status'!$A:$A) + 1),1)</f>
        <v>5</v>
      </c>
      <c r="S219" s="7" t="str">
        <f ca="1">VLOOKUP($R219,'Marital status'!$A:$B,2,FALSE)</f>
        <v>single</v>
      </c>
      <c r="T219" s="7">
        <f t="shared" ca="1" si="33"/>
        <v>5</v>
      </c>
      <c r="U219" s="7" t="str">
        <f ca="1">VLOOKUP($T219,Ethnicities!$A:$B,2,FALSE)</f>
        <v xml:space="preserve"> white</v>
      </c>
      <c r="V219" s="8">
        <f t="shared" ca="1" si="34"/>
        <v>19146</v>
      </c>
      <c r="W219" s="6">
        <f t="shared" ca="1" si="35"/>
        <v>7</v>
      </c>
      <c r="X219" s="8" t="str">
        <f ca="1">VLOOKUP($W219,'Background education'!$A:$B,2,FALSE)</f>
        <v>Undergraduate degree</v>
      </c>
      <c r="Y219" s="7">
        <f ca="1" xml:space="preserve">
  IF(OR($AA219 = 5, $AA219 = 6, $AA219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19" s="7" t="str">
        <f ca="1">VLOOKUP($Y219,Departments!$A:$B,2,FALSE)</f>
        <v>Human Resource</v>
      </c>
      <c r="AA219" s="6">
        <f t="shared" ca="1" si="36"/>
        <v>10</v>
      </c>
      <c r="AB219" s="7" t="str">
        <f ca="1">VLOOKUP($AA219,Roles!$A:$B,2,FALSE)</f>
        <v>Trainee</v>
      </c>
      <c r="AC219" s="6" t="str">
        <f t="shared" ca="1" si="37"/>
        <v/>
      </c>
      <c r="AD219" s="7" t="str">
        <f ca="1" xml:space="preserve">
IF($AC219 &lt;&gt; "",
    VLOOKUP($AC219,Levels!$A:$B,2,FALSE),
    ""
)</f>
        <v/>
      </c>
      <c r="AE219" s="8">
        <f t="shared" ca="1" si="38"/>
        <v>36233</v>
      </c>
      <c r="AF219" s="6">
        <f ca="1">RANDBETWEEN(5,COUNTA('Recruitment source'!$A:$A) + 1)</f>
        <v>7</v>
      </c>
      <c r="AG219" s="6" t="str">
        <f ca="1">VLOOKUP($AF219,'Recruitment source'!$A:$B,2,FALSE)</f>
        <v>SAPO Emprego</v>
      </c>
      <c r="AH219" s="8"/>
      <c r="AI219" s="1">
        <f t="shared" ca="1" si="30"/>
        <v>1385</v>
      </c>
      <c r="AJ21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215, 1, 'Manuel Sousa Alvim', 'M', 5, '01/06/1952', 7, 8, 10, NULL, 1385);</v>
      </c>
    </row>
    <row r="220" spans="1:36" ht="14.25" customHeight="1" x14ac:dyDescent="0.2">
      <c r="A220" s="7" cm="1">
        <f t="array" aca="1" ref="A220" ca="1">INDEX(Companies!$A:$A,RANDBETWEEN(5,COUNTA(Companies!$A:$A) + 1),1)</f>
        <v>5</v>
      </c>
      <c r="B220" s="7" t="str">
        <f ca="1">VLOOKUP($A220,Companies!$A:$B,2,FALSE)</f>
        <v>ACME Corporation</v>
      </c>
      <c r="C220" s="5">
        <f t="shared" si="31"/>
        <v>216</v>
      </c>
      <c r="D220" s="5" t="str" cm="1">
        <f t="array" ref="D220">SHA1HASH($C220)</f>
        <v>0bad865a02d82f4970687ffe1b80822b76cc0626</v>
      </c>
      <c r="E220" s="6">
        <v>1</v>
      </c>
      <c r="F220" s="7">
        <f ca="1">IF($C220 = 1 + N("Presidente"),
    127,
    IF($C220 = 2 + N("Vice-Presidente"),
        72,
        IF($C220 = 3 + N("Secretária bilíngue"),
            13,
            RANDBETWEEN(5,COUNT(Name!$A:$A) + 1)
        )
    )
)</f>
        <v>218</v>
      </c>
      <c r="G220" s="7" t="str">
        <f ca="1">VLOOKUP($F220,Name!$A:$B,2,FALSE)</f>
        <v>Larisa</v>
      </c>
      <c r="H220" s="7">
        <f ca="1" xml:space="preserve">
IF($C220 = 1,
    0,
    RANDBETWEEN(5,COUNT('Last name'!$A:$A) + 1)
)</f>
        <v>16</v>
      </c>
      <c r="I220" s="7" t="str">
        <f ca="1" xml:space="preserve">
IF($C220 = 1 + N("Presidente"),
    "de Orléans e Bragança",
    VLOOKUP($H220,'Last name'!$A:$B,2,FALSE) &amp; " " &amp; VLOOKUP(RANDBETWEEN(5,COUNT('Last name'!$A:$A) + 1),'Last name'!$A:$B,2,FALSE)
)</f>
        <v>Amor Barbieri</v>
      </c>
      <c r="J220" s="7" t="str">
        <f t="shared" ca="1" si="32"/>
        <v>Larisa Amor Barbieri</v>
      </c>
      <c r="K220" s="7" t="str" cm="1">
        <f t="array" aca="1" ref="K220" ca="1">SHA1HASH($J220)</f>
        <v>dae08a396efe008a76baff0b57312b1c9b158783</v>
      </c>
      <c r="L220" s="7" cm="1">
        <f t="array" aca="1" ref="L220" ca="1">INDEX(States!$A:$A,N220,1)</f>
        <v>5</v>
      </c>
      <c r="M220" s="7" t="str">
        <f ca="1">VLOOKUP($L220,Countries!$A:$B,2,FALSE)</f>
        <v>Portugal</v>
      </c>
      <c r="N220" s="7" cm="1">
        <f t="array" aca="1" ref="N220" ca="1">INDEX(States!$C:$C,RANDBETWEEN(5,COUNTA(States!$A:$A) + 1),1)</f>
        <v>24</v>
      </c>
      <c r="O220" s="7" t="str">
        <f ca="1">VLOOKUP($N220,States!$C:$D,2,FALSE)</f>
        <v>Brangança</v>
      </c>
      <c r="P220" s="7" t="str">
        <f ca="1">VLOOKUP($F220,Name!$A:$C,3,FALSE)</f>
        <v>F</v>
      </c>
      <c r="Q220" s="7" t="str">
        <f ca="1">VLOOKUP($P220,Genders!$B:$C,2,FALSE)</f>
        <v>Female</v>
      </c>
      <c r="R220" s="7" cm="1">
        <f t="array" aca="1" ref="R220" ca="1">INDEX('Marital status'!$A:$A,RANDBETWEEN(5,COUNTA('Marital status'!$A:$A) + 1),1)</f>
        <v>8</v>
      </c>
      <c r="S220" s="7" t="str">
        <f ca="1">VLOOKUP($R220,'Marital status'!$A:$B,2,FALSE)</f>
        <v xml:space="preserve"> Separated </v>
      </c>
      <c r="T220" s="7">
        <f t="shared" ca="1" si="33"/>
        <v>7</v>
      </c>
      <c r="U220" s="7" t="str">
        <f ca="1">VLOOKUP($T220,Ethnicities!$A:$B,2,FALSE)</f>
        <v xml:space="preserve">  Hispanic or LATINO</v>
      </c>
      <c r="V220" s="8">
        <f t="shared" ca="1" si="34"/>
        <v>24168</v>
      </c>
      <c r="W220" s="6">
        <f t="shared" ca="1" si="35"/>
        <v>8</v>
      </c>
      <c r="X220" s="8" t="str">
        <f ca="1">VLOOKUP($W220,'Background education'!$A:$B,2,FALSE)</f>
        <v>Graduate school</v>
      </c>
      <c r="Y220" s="7">
        <f ca="1" xml:space="preserve">
  IF(OR($AA220 = 5, $AA220 = 6, $AA220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20" s="7" t="str">
        <f ca="1">VLOOKUP($Y220,Departments!$A:$B,2,FALSE)</f>
        <v>Administration</v>
      </c>
      <c r="AA220" s="6">
        <f t="shared" ca="1" si="36"/>
        <v>11</v>
      </c>
      <c r="AB220" s="7" t="str">
        <f ca="1">VLOOKUP($AA220,Roles!$A:$B,2,FALSE)</f>
        <v>Analyst</v>
      </c>
      <c r="AC220" s="6">
        <f t="shared" ca="1" si="37"/>
        <v>5</v>
      </c>
      <c r="AD220" s="7" t="str">
        <f ca="1" xml:space="preserve">
IF($AC220 &lt;&gt; "",
    VLOOKUP($AC220,Levels!$A:$B,2,FALSE),
    ""
)</f>
        <v>Junior</v>
      </c>
      <c r="AE220" s="8">
        <f t="shared" ca="1" si="38"/>
        <v>37208</v>
      </c>
      <c r="AF220" s="6">
        <f ca="1">RANDBETWEEN(5,COUNTA('Recruitment source'!$A:$A) + 1)</f>
        <v>6</v>
      </c>
      <c r="AG220" s="6" t="str">
        <f ca="1">VLOOKUP($AF220,'Recruitment source'!$A:$B,2,FALSE)</f>
        <v>Learn4Good</v>
      </c>
      <c r="AH220" s="8"/>
      <c r="AI220" s="1">
        <f t="shared" ca="1" si="30"/>
        <v>3000</v>
      </c>
      <c r="AJ22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216, 1, 'Larisa Amor Barbieri', 'F', 7, '02/03/1966', 8, 6, 11, 5, 3000);</v>
      </c>
    </row>
    <row r="221" spans="1:36" ht="14.25" customHeight="1" x14ac:dyDescent="0.2">
      <c r="A221" s="7" cm="1">
        <f t="array" aca="1" ref="A221" ca="1">INDEX(Companies!$A:$A,RANDBETWEEN(5,COUNTA(Companies!$A:$A) + 1),1)</f>
        <v>5</v>
      </c>
      <c r="B221" s="7" t="str">
        <f ca="1">VLOOKUP($A221,Companies!$A:$B,2,FALSE)</f>
        <v>ACME Corporation</v>
      </c>
      <c r="C221" s="5">
        <f t="shared" si="31"/>
        <v>217</v>
      </c>
      <c r="D221" s="5" t="str" cm="1">
        <f t="array" ref="D221">SHA1HASH($C221)</f>
        <v>49e3d046636e06b2d82ee046db8e6eb9a2e11e16</v>
      </c>
      <c r="E221" s="6">
        <v>1</v>
      </c>
      <c r="F221" s="7">
        <f ca="1">IF($C221 = 1 + N("Presidente"),
    127,
    IF($C221 = 2 + N("Vice-Presidente"),
        72,
        IF($C221 = 3 + N("Secretária bilíngue"),
            13,
            RANDBETWEEN(5,COUNT(Name!$A:$A) + 1)
        )
    )
)</f>
        <v>234</v>
      </c>
      <c r="G221" s="7" t="str">
        <f ca="1">VLOOKUP($F221,Name!$A:$B,2,FALSE)</f>
        <v>Louise</v>
      </c>
      <c r="H221" s="7">
        <f ca="1" xml:space="preserve">
IF($C221 = 1,
    0,
    RANDBETWEEN(5,COUNT('Last name'!$A:$A) + 1)
)</f>
        <v>155</v>
      </c>
      <c r="I221" s="7" t="str">
        <f ca="1" xml:space="preserve">
IF($C221 = 1 + N("Presidente"),
    "de Orléans e Bragança",
    VLOOKUP($H221,'Last name'!$A:$B,2,FALSE) &amp; " " &amp; VLOOKUP(RANDBETWEEN(5,COUNT('Last name'!$A:$A) + 1),'Last name'!$A:$B,2,FALSE)
)</f>
        <v>Pinto Ildelfonso</v>
      </c>
      <c r="J221" s="7" t="str">
        <f t="shared" ca="1" si="32"/>
        <v>Louise Pinto Ildelfonso</v>
      </c>
      <c r="K221" s="7" t="str" cm="1">
        <f t="array" aca="1" ref="K221" ca="1">SHA1HASH($J221)</f>
        <v>d616f6a41d01ec8f1c604714925a0141e5f429e3</v>
      </c>
      <c r="L221" s="7" cm="1">
        <f t="array" aca="1" ref="L221" ca="1">INDEX(States!$A:$A,N221,1)</f>
        <v>5</v>
      </c>
      <c r="M221" s="7" t="str">
        <f ca="1">VLOOKUP($L221,Countries!$A:$B,2,FALSE)</f>
        <v>Portugal</v>
      </c>
      <c r="N221" s="7" cm="1">
        <f t="array" aca="1" ref="N221" ca="1">INDEX(States!$C:$C,RANDBETWEEN(5,COUNTA(States!$A:$A) + 1),1)</f>
        <v>19</v>
      </c>
      <c r="O221" s="7" t="str">
        <f ca="1">VLOOKUP($N221,States!$C:$D,2,FALSE)</f>
        <v>Beja</v>
      </c>
      <c r="P221" s="7" t="str">
        <f ca="1">VLOOKUP($F221,Name!$A:$C,3,FALSE)</f>
        <v>F</v>
      </c>
      <c r="Q221" s="7" t="str">
        <f ca="1">VLOOKUP($P221,Genders!$B:$C,2,FALSE)</f>
        <v>Female</v>
      </c>
      <c r="R221" s="7" cm="1">
        <f t="array" aca="1" ref="R221" ca="1">INDEX('Marital status'!$A:$A,RANDBETWEEN(5,COUNTA('Marital status'!$A:$A) + 1),1)</f>
        <v>5</v>
      </c>
      <c r="S221" s="7" t="str">
        <f ca="1">VLOOKUP($R221,'Marital status'!$A:$B,2,FALSE)</f>
        <v>single</v>
      </c>
      <c r="T221" s="7">
        <f t="shared" ca="1" si="33"/>
        <v>5</v>
      </c>
      <c r="U221" s="7" t="str">
        <f ca="1">VLOOKUP($T221,Ethnicities!$A:$B,2,FALSE)</f>
        <v xml:space="preserve"> white</v>
      </c>
      <c r="V221" s="8">
        <f t="shared" ca="1" si="34"/>
        <v>23532</v>
      </c>
      <c r="W221" s="6">
        <f t="shared" ca="1" si="35"/>
        <v>7</v>
      </c>
      <c r="X221" s="8" t="str">
        <f ca="1">VLOOKUP($W221,'Background education'!$A:$B,2,FALSE)</f>
        <v>Undergraduate degree</v>
      </c>
      <c r="Y221" s="7">
        <f ca="1" xml:space="preserve">
  IF(OR($AA221 = 5, $AA221 = 6, $AA221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21" s="7" t="str">
        <f ca="1">VLOOKUP($Y221,Departments!$A:$B,2,FALSE)</f>
        <v>Audit</v>
      </c>
      <c r="AA221" s="6">
        <f t="shared" ca="1" si="36"/>
        <v>9</v>
      </c>
      <c r="AB221" s="7" t="str">
        <f ca="1">VLOOKUP($AA221,Roles!$A:$B,2,FALSE)</f>
        <v>Intern</v>
      </c>
      <c r="AC221" s="6" t="str">
        <f t="shared" ca="1" si="37"/>
        <v/>
      </c>
      <c r="AD221" s="7" t="str">
        <f ca="1" xml:space="preserve">
IF($AC221 &lt;&gt; "",
    VLOOKUP($AC221,Levels!$A:$B,2,FALSE),
    ""
)</f>
        <v/>
      </c>
      <c r="AE221" s="8">
        <f t="shared" ca="1" si="38"/>
        <v>36181</v>
      </c>
      <c r="AF221" s="6">
        <f ca="1">RANDBETWEEN(5,COUNTA('Recruitment source'!$A:$A) + 1)</f>
        <v>13</v>
      </c>
      <c r="AG221" s="6" t="str">
        <f ca="1">VLOOKUP($AF221,'Recruitment source'!$A:$B,2,FALSE)</f>
        <v>Google</v>
      </c>
      <c r="AH221" s="8"/>
      <c r="AI221" s="1">
        <f t="shared" ca="1" si="30"/>
        <v>1205</v>
      </c>
      <c r="AJ22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217, 1, 'Louise Pinto Ildelfonso', 'F', 5, '04/06/1964', 7, 13, 9, NULL, 1205);</v>
      </c>
    </row>
    <row r="222" spans="1:36" ht="14.25" customHeight="1" x14ac:dyDescent="0.2">
      <c r="A222" s="7" cm="1">
        <f t="array" aca="1" ref="A222" ca="1">INDEX(Companies!$A:$A,RANDBETWEEN(5,COUNTA(Companies!$A:$A) + 1),1)</f>
        <v>5</v>
      </c>
      <c r="B222" s="7" t="str">
        <f ca="1">VLOOKUP($A222,Companies!$A:$B,2,FALSE)</f>
        <v>ACME Corporation</v>
      </c>
      <c r="C222" s="5">
        <f t="shared" si="31"/>
        <v>218</v>
      </c>
      <c r="D222" s="5" t="str" cm="1">
        <f t="array" ref="D222">SHA1HASH($C222)</f>
        <v>3d5bdf107de596ce77e8ce48a61b585f52bbb61d</v>
      </c>
      <c r="E222" s="6">
        <v>1</v>
      </c>
      <c r="F222" s="7">
        <f ca="1">IF($C222 = 1 + N("Presidente"),
    127,
    IF($C222 = 2 + N("Vice-Presidente"),
        72,
        IF($C222 = 3 + N("Secretária bilíngue"),
            13,
            RANDBETWEEN(5,COUNT(Name!$A:$A) + 1)
        )
    )
)</f>
        <v>162</v>
      </c>
      <c r="G222" s="7" t="str">
        <f ca="1">VLOOKUP($F222,Name!$A:$B,2,FALSE)</f>
        <v>Helena</v>
      </c>
      <c r="H222" s="7">
        <f ca="1" xml:space="preserve">
IF($C222 = 1,
    0,
    RANDBETWEEN(5,COUNT('Last name'!$A:$A) + 1)
)</f>
        <v>157</v>
      </c>
      <c r="I222" s="7" t="str">
        <f ca="1" xml:space="preserve">
IF($C222 = 1 + N("Presidente"),
    "de Orléans e Bragança",
    VLOOKUP($H222,'Last name'!$A:$B,2,FALSE) &amp; " " &amp; VLOOKUP(RANDBETWEEN(5,COUNT('Last name'!$A:$A) + 1),'Last name'!$A:$B,2,FALSE)
)</f>
        <v>Ramos Martins</v>
      </c>
      <c r="J222" s="7" t="str">
        <f t="shared" ca="1" si="32"/>
        <v>Helena Ramos Martins</v>
      </c>
      <c r="K222" s="7" t="str" cm="1">
        <f t="array" aca="1" ref="K222" ca="1">SHA1HASH($J222)</f>
        <v>81a833322ac8bc741164e8f154db3a1b565c3861</v>
      </c>
      <c r="L222" s="7" cm="1">
        <f t="array" aca="1" ref="L222" ca="1">INDEX(States!$A:$A,N222,1)</f>
        <v>5</v>
      </c>
      <c r="M222" s="7" t="str">
        <f ca="1">VLOOKUP($L222,Countries!$A:$B,2,FALSE)</f>
        <v>Portugal</v>
      </c>
      <c r="N222" s="7" cm="1">
        <f t="array" aca="1" ref="N222" ca="1">INDEX(States!$C:$C,RANDBETWEEN(5,COUNTA(States!$A:$A) + 1),1)</f>
        <v>5</v>
      </c>
      <c r="O222" s="7" t="str">
        <f ca="1">VLOOKUP($N222,States!$C:$D,2,FALSE)</f>
        <v xml:space="preserve"> Lisboa</v>
      </c>
      <c r="P222" s="7" t="str">
        <f ca="1">VLOOKUP($F222,Name!$A:$C,3,FALSE)</f>
        <v>F</v>
      </c>
      <c r="Q222" s="7" t="str">
        <f ca="1">VLOOKUP($P222,Genders!$B:$C,2,FALSE)</f>
        <v>Female</v>
      </c>
      <c r="R222" s="7" cm="1">
        <f t="array" aca="1" ref="R222" ca="1">INDEX('Marital status'!$A:$A,RANDBETWEEN(5,COUNTA('Marital status'!$A:$A) + 1),1)</f>
        <v>9</v>
      </c>
      <c r="S222" s="7" t="str">
        <f ca="1">VLOOKUP($R222,'Marital status'!$A:$B,2,FALSE)</f>
        <v>DIVORCED</v>
      </c>
      <c r="T222" s="7">
        <f t="shared" ca="1" si="33"/>
        <v>5</v>
      </c>
      <c r="U222" s="7" t="str">
        <f ca="1">VLOOKUP($T222,Ethnicities!$A:$B,2,FALSE)</f>
        <v xml:space="preserve"> white</v>
      </c>
      <c r="V222" s="8">
        <f t="shared" ca="1" si="34"/>
        <v>28726</v>
      </c>
      <c r="W222" s="6">
        <f t="shared" ca="1" si="35"/>
        <v>7</v>
      </c>
      <c r="X222" s="8" t="str">
        <f ca="1">VLOOKUP($W222,'Background education'!$A:$B,2,FALSE)</f>
        <v>Undergraduate degree</v>
      </c>
      <c r="Y222" s="7">
        <f ca="1" xml:space="preserve">
  IF(OR($AA222 = 5, $AA222 = 6, $AA222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22" s="7" t="str">
        <f ca="1">VLOOKUP($Y222,Departments!$A:$B,2,FALSE)</f>
        <v xml:space="preserve"> Commercial</v>
      </c>
      <c r="AA222" s="6">
        <f t="shared" ca="1" si="36"/>
        <v>11</v>
      </c>
      <c r="AB222" s="7" t="str">
        <f ca="1">VLOOKUP($AA222,Roles!$A:$B,2,FALSE)</f>
        <v>Analyst</v>
      </c>
      <c r="AC222" s="6">
        <f t="shared" ca="1" si="37"/>
        <v>5</v>
      </c>
      <c r="AD222" s="7" t="str">
        <f ca="1" xml:space="preserve">
IF($AC222 &lt;&gt; "",
    VLOOKUP($AC222,Levels!$A:$B,2,FALSE),
    ""
)</f>
        <v>Junior</v>
      </c>
      <c r="AE222" s="8">
        <f t="shared" ca="1" si="38"/>
        <v>36321</v>
      </c>
      <c r="AF222" s="6">
        <f ca="1">RANDBETWEEN(5,COUNTA('Recruitment source'!$A:$A) + 1)</f>
        <v>6</v>
      </c>
      <c r="AG222" s="6" t="str">
        <f ca="1">VLOOKUP($AF222,'Recruitment source'!$A:$B,2,FALSE)</f>
        <v>Learn4Good</v>
      </c>
      <c r="AH222" s="8"/>
      <c r="AI222" s="1">
        <f t="shared" ca="1" si="30"/>
        <v>2580</v>
      </c>
      <c r="AJ222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218, 1, 'Helena Ramos Martins', 'F', 5, '24/08/1978', 7, 9, 11, 5, 2580);</v>
      </c>
    </row>
    <row r="223" spans="1:36" ht="14.25" customHeight="1" x14ac:dyDescent="0.2">
      <c r="A223" s="7" cm="1">
        <f t="array" aca="1" ref="A223" ca="1">INDEX(Companies!$A:$A,RANDBETWEEN(5,COUNTA(Companies!$A:$A) + 1),1)</f>
        <v>5</v>
      </c>
      <c r="B223" s="7" t="str">
        <f ca="1">VLOOKUP($A223,Companies!$A:$B,2,FALSE)</f>
        <v>ACME Corporation</v>
      </c>
      <c r="C223" s="5">
        <f t="shared" si="31"/>
        <v>219</v>
      </c>
      <c r="D223" s="5" t="str" cm="1">
        <f t="array" ref="D223">SHA1HASH($C223)</f>
        <v>c0ba17c23a26ff8c314478bc69f30963a6e4a754</v>
      </c>
      <c r="E223" s="6">
        <v>1</v>
      </c>
      <c r="F223" s="7">
        <f ca="1">IF($C223 = 1 + N("Presidente"),
    127,
    IF($C223 = 2 + N("Vice-Presidente"),
        72,
        IF($C223 = 3 + N("Secretária bilíngue"),
            13,
            RANDBETWEEN(5,COUNT(Name!$A:$A) + 1)
        )
    )
)</f>
        <v>149</v>
      </c>
      <c r="G223" s="7" t="str">
        <f ca="1">VLOOKUP($F223,Name!$A:$B,2,FALSE)</f>
        <v>Gabriel</v>
      </c>
      <c r="H223" s="7">
        <f ca="1" xml:space="preserve">
IF($C223 = 1,
    0,
    RANDBETWEEN(5,COUNT('Last name'!$A:$A) + 1)
)</f>
        <v>83</v>
      </c>
      <c r="I223" s="7" t="str">
        <f ca="1" xml:space="preserve">
IF($C223 = 1 + N("Presidente"),
    "de Orléans e Bragança",
    VLOOKUP($H223,'Last name'!$A:$B,2,FALSE) &amp; " " &amp; VLOOKUP(RANDBETWEEN(5,COUNT('Last name'!$A:$A) + 1),'Last name'!$A:$B,2,FALSE)
)</f>
        <v>Faro Freitas</v>
      </c>
      <c r="J223" s="7" t="str">
        <f t="shared" ca="1" si="32"/>
        <v>Gabriel Faro Freitas</v>
      </c>
      <c r="K223" s="7" t="str" cm="1">
        <f t="array" aca="1" ref="K223" ca="1">SHA1HASH($J223)</f>
        <v>492d6efb0dbb0727620f4f6934516f12729a70a3</v>
      </c>
      <c r="L223" s="7" cm="1">
        <f t="array" aca="1" ref="L223" ca="1">INDEX(States!$A:$A,N223,1)</f>
        <v>5</v>
      </c>
      <c r="M223" s="7" t="str">
        <f ca="1">VLOOKUP($L223,Countries!$A:$B,2,FALSE)</f>
        <v>Portugal</v>
      </c>
      <c r="N223" s="7" cm="1">
        <f t="array" aca="1" ref="N223" ca="1">INDEX(States!$C:$C,RANDBETWEEN(5,COUNTA(States!$A:$A) + 1),1)</f>
        <v>8</v>
      </c>
      <c r="O223" s="7" t="str">
        <f ca="1">VLOOKUP($N223,States!$C:$D,2,FALSE)</f>
        <v>AveirO</v>
      </c>
      <c r="P223" s="7" t="str">
        <f ca="1">VLOOKUP($F223,Name!$A:$C,3,FALSE)</f>
        <v>M</v>
      </c>
      <c r="Q223" s="7" t="str">
        <f ca="1">VLOOKUP($P223,Genders!$B:$C,2,FALSE)</f>
        <v>Male</v>
      </c>
      <c r="R223" s="7" cm="1">
        <f t="array" aca="1" ref="R223" ca="1">INDEX('Marital status'!$A:$A,RANDBETWEEN(5,COUNTA('Marital status'!$A:$A) + 1),1)</f>
        <v>7</v>
      </c>
      <c r="S223" s="7" t="str">
        <f ca="1">VLOOKUP($R223,'Marital status'!$A:$B,2,FALSE)</f>
        <v xml:space="preserve">Widowed </v>
      </c>
      <c r="T223" s="7">
        <f t="shared" ca="1" si="33"/>
        <v>5</v>
      </c>
      <c r="U223" s="7" t="str">
        <f ca="1">VLOOKUP($T223,Ethnicities!$A:$B,2,FALSE)</f>
        <v xml:space="preserve"> white</v>
      </c>
      <c r="V223" s="8">
        <f t="shared" ca="1" si="34"/>
        <v>30212</v>
      </c>
      <c r="W223" s="6">
        <f t="shared" ca="1" si="35"/>
        <v>7</v>
      </c>
      <c r="X223" s="8" t="str">
        <f ca="1">VLOOKUP($W223,'Background education'!$A:$B,2,FALSE)</f>
        <v>Undergraduate degree</v>
      </c>
      <c r="Y223" s="7">
        <f ca="1" xml:space="preserve">
  IF(OR($AA223 = 5, $AA223 = 6, $AA223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23" s="7" t="str">
        <f ca="1">VLOOKUP($Y223,Departments!$A:$B,2,FALSE)</f>
        <v>Human Resource</v>
      </c>
      <c r="AA223" s="6">
        <f t="shared" ca="1" si="36"/>
        <v>10</v>
      </c>
      <c r="AB223" s="7" t="str">
        <f ca="1">VLOOKUP($AA223,Roles!$A:$B,2,FALSE)</f>
        <v>Trainee</v>
      </c>
      <c r="AC223" s="6" t="str">
        <f t="shared" ca="1" si="37"/>
        <v/>
      </c>
      <c r="AD223" s="7" t="str">
        <f ca="1" xml:space="preserve">
IF($AC223 &lt;&gt; "",
    VLOOKUP($AC223,Levels!$A:$B,2,FALSE),
    ""
)</f>
        <v/>
      </c>
      <c r="AE223" s="8">
        <f t="shared" ca="1" si="38"/>
        <v>44450</v>
      </c>
      <c r="AF223" s="6">
        <f ca="1">RANDBETWEEN(5,COUNTA('Recruitment source'!$A:$A) + 1)</f>
        <v>13</v>
      </c>
      <c r="AG223" s="6" t="str">
        <f ca="1">VLOOKUP($AF223,'Recruitment source'!$A:$B,2,FALSE)</f>
        <v>Google</v>
      </c>
      <c r="AH223" s="8"/>
      <c r="AI223" s="1">
        <f t="shared" ca="1" si="30"/>
        <v>1385</v>
      </c>
      <c r="AJ223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219, 1, 'Gabriel Faro Freitas', 'M', 5, '18/09/1982', 7, 8, 10, NULL, 1385);</v>
      </c>
    </row>
    <row r="224" spans="1:36" ht="14.25" customHeight="1" x14ac:dyDescent="0.2">
      <c r="A224" s="7" cm="1">
        <f t="array" aca="1" ref="A224" ca="1">INDEX(Companies!$A:$A,RANDBETWEEN(5,COUNTA(Companies!$A:$A) + 1),1)</f>
        <v>5</v>
      </c>
      <c r="B224" s="7" t="str">
        <f ca="1">VLOOKUP($A224,Companies!$A:$B,2,FALSE)</f>
        <v>ACME Corporation</v>
      </c>
      <c r="C224" s="5">
        <f t="shared" si="31"/>
        <v>220</v>
      </c>
      <c r="D224" s="5" t="str" cm="1">
        <f t="array" ref="D224">SHA1HASH($C224)</f>
        <v>f37062d9a65543a46f2ba13299ba77a370a1c4eb</v>
      </c>
      <c r="E224" s="6">
        <v>1</v>
      </c>
      <c r="F224" s="7">
        <f ca="1">IF($C224 = 1 + N("Presidente"),
    127,
    IF($C224 = 2 + N("Vice-Presidente"),
        72,
        IF($C224 = 3 + N("Secretária bilíngue"),
            13,
            RANDBETWEEN(5,COUNT(Name!$A:$A) + 1)
        )
    )
)</f>
        <v>294</v>
      </c>
      <c r="G224" s="7" t="str">
        <f ca="1">VLOOKUP($F224,Name!$A:$B,2,FALSE)</f>
        <v>Michel</v>
      </c>
      <c r="H224" s="7">
        <f ca="1" xml:space="preserve">
IF($C224 = 1,
    0,
    RANDBETWEEN(5,COUNT('Last name'!$A:$A) + 1)
)</f>
        <v>162</v>
      </c>
      <c r="I224" s="7" t="str">
        <f ca="1" xml:space="preserve">
IF($C224 = 1 + N("Presidente"),
    "de Orléans e Bragança",
    VLOOKUP($H224,'Last name'!$A:$B,2,FALSE) &amp; " " &amp; VLOOKUP(RANDBETWEEN(5,COUNT('Last name'!$A:$A) + 1),'Last name'!$A:$B,2,FALSE)
)</f>
        <v>Ricci Testa</v>
      </c>
      <c r="J224" s="7" t="str">
        <f t="shared" ca="1" si="32"/>
        <v>Michel Ricci Testa</v>
      </c>
      <c r="K224" s="7" t="str" cm="1">
        <f t="array" aca="1" ref="K224" ca="1">SHA1HASH($J224)</f>
        <v>37b10b9ff3065830f71f2c044305c159880e822d</v>
      </c>
      <c r="L224" s="7" cm="1">
        <f t="array" aca="1" ref="L224" ca="1">INDEX(States!$A:$A,N224,1)</f>
        <v>5</v>
      </c>
      <c r="M224" s="7" t="str">
        <f ca="1">VLOOKUP($L224,Countries!$A:$B,2,FALSE)</f>
        <v>Portugal</v>
      </c>
      <c r="N224" s="7" cm="1">
        <f t="array" aca="1" ref="N224" ca="1">INDEX(States!$C:$C,RANDBETWEEN(5,COUNTA(States!$A:$A) + 1),1)</f>
        <v>23</v>
      </c>
      <c r="O224" s="7" t="str">
        <f ca="1">VLOOKUP($N224,States!$C:$D,2,FALSE)</f>
        <v>Viana do Castelo</v>
      </c>
      <c r="P224" s="7" t="str">
        <f ca="1">VLOOKUP($F224,Name!$A:$C,3,FALSE)</f>
        <v>M</v>
      </c>
      <c r="Q224" s="7" t="str">
        <f ca="1">VLOOKUP($P224,Genders!$B:$C,2,FALSE)</f>
        <v>Male</v>
      </c>
      <c r="R224" s="7" cm="1">
        <f t="array" aca="1" ref="R224" ca="1">INDEX('Marital status'!$A:$A,RANDBETWEEN(5,COUNTA('Marital status'!$A:$A) + 1),1)</f>
        <v>5</v>
      </c>
      <c r="S224" s="7" t="str">
        <f ca="1">VLOOKUP($R224,'Marital status'!$A:$B,2,FALSE)</f>
        <v>single</v>
      </c>
      <c r="T224" s="7">
        <f t="shared" ca="1" si="33"/>
        <v>6</v>
      </c>
      <c r="U224" s="7" t="str">
        <f ca="1">VLOOKUP($T224,Ethnicities!$A:$B,2,FALSE)</f>
        <v>Black or African American</v>
      </c>
      <c r="V224" s="8">
        <f t="shared" ca="1" si="34"/>
        <v>17777</v>
      </c>
      <c r="W224" s="6">
        <f t="shared" ca="1" si="35"/>
        <v>7</v>
      </c>
      <c r="X224" s="8" t="str">
        <f ca="1">VLOOKUP($W224,'Background education'!$A:$B,2,FALSE)</f>
        <v>Undergraduate degree</v>
      </c>
      <c r="Y224" s="7">
        <f ca="1" xml:space="preserve">
  IF(OR($AA224 = 5, $AA224 = 6, $AA224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24" s="7" t="str">
        <f ca="1">VLOOKUP($Y224,Departments!$A:$B,2,FALSE)</f>
        <v xml:space="preserve"> Commercial</v>
      </c>
      <c r="AA224" s="6">
        <f t="shared" ca="1" si="36"/>
        <v>11</v>
      </c>
      <c r="AB224" s="7" t="str">
        <f ca="1">VLOOKUP($AA224,Roles!$A:$B,2,FALSE)</f>
        <v>Analyst</v>
      </c>
      <c r="AC224" s="6">
        <f t="shared" ca="1" si="37"/>
        <v>6</v>
      </c>
      <c r="AD224" s="7" t="str">
        <f ca="1" xml:space="preserve">
IF($AC224 &lt;&gt; "",
    VLOOKUP($AC224,Levels!$A:$B,2,FALSE),
    ""
)</f>
        <v>Pleno</v>
      </c>
      <c r="AE224" s="8">
        <f t="shared" ca="1" si="38"/>
        <v>41181</v>
      </c>
      <c r="AF224" s="6">
        <f ca="1">RANDBETWEEN(5,COUNTA('Recruitment source'!$A:$A) + 1)</f>
        <v>13</v>
      </c>
      <c r="AG224" s="6" t="str">
        <f ca="1">VLOOKUP($AF224,'Recruitment source'!$A:$B,2,FALSE)</f>
        <v>Google</v>
      </c>
      <c r="AH224" s="8"/>
      <c r="AI224" s="1">
        <f t="shared" ca="1" si="30"/>
        <v>2580</v>
      </c>
      <c r="AJ224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220, 1, 'Michel Ricci Testa', 'M', 6, '01/09/1948', 7, 9, 11, 6, 2580);</v>
      </c>
    </row>
    <row r="225" spans="1:36" ht="14.25" customHeight="1" x14ac:dyDescent="0.2">
      <c r="A225" s="7" cm="1">
        <f t="array" aca="1" ref="A225" ca="1">INDEX(Companies!$A:$A,RANDBETWEEN(5,COUNTA(Companies!$A:$A) + 1),1)</f>
        <v>5</v>
      </c>
      <c r="B225" s="7" t="str">
        <f ca="1">VLOOKUP($A225,Companies!$A:$B,2,FALSE)</f>
        <v>ACME Corporation</v>
      </c>
      <c r="C225" s="5">
        <f t="shared" si="31"/>
        <v>221</v>
      </c>
      <c r="D225" s="5" t="str" cm="1">
        <f t="array" ref="D225">SHA1HASH($C225)</f>
        <v>9a70776c743352cfcf688e52512673332e5e4007</v>
      </c>
      <c r="E225" s="6">
        <v>1</v>
      </c>
      <c r="F225" s="7">
        <f ca="1">IF($C225 = 1 + N("Presidente"),
    127,
    IF($C225 = 2 + N("Vice-Presidente"),
        72,
        IF($C225 = 3 + N("Secretária bilíngue"),
            13,
            RANDBETWEEN(5,COUNT(Name!$A:$A) + 1)
        )
    )
)</f>
        <v>250</v>
      </c>
      <c r="G225" s="7" t="str">
        <f ca="1">VLOOKUP($F225,Name!$A:$B,2,FALSE)</f>
        <v>Madalena</v>
      </c>
      <c r="H225" s="7">
        <f ca="1" xml:space="preserve">
IF($C225 = 1,
    0,
    RANDBETWEEN(5,COUNT('Last name'!$A:$A) + 1)
)</f>
        <v>73</v>
      </c>
      <c r="I225" s="7" t="str">
        <f ca="1" xml:space="preserve">
IF($C225 = 1 + N("Presidente"),
    "de Orléans e Bragança",
    VLOOKUP($H225,'Last name'!$A:$B,2,FALSE) &amp; " " &amp; VLOOKUP(RANDBETWEEN(5,COUNT('Last name'!$A:$A) + 1),'Last name'!$A:$B,2,FALSE)
)</f>
        <v>de Oliveira Lombardi</v>
      </c>
      <c r="J225" s="7" t="str">
        <f t="shared" ca="1" si="32"/>
        <v>Madalena de Oliveira Lombardi</v>
      </c>
      <c r="K225" s="7" t="str" cm="1">
        <f t="array" aca="1" ref="K225" ca="1">SHA1HASH($J225)</f>
        <v>af283ff51e1787275751576887f91fbfa272b7eb</v>
      </c>
      <c r="L225" s="7" cm="1">
        <f t="array" aca="1" ref="L225" ca="1">INDEX(States!$A:$A,N225,1)</f>
        <v>5</v>
      </c>
      <c r="M225" s="7" t="str">
        <f ca="1">VLOOKUP($L225,Countries!$A:$B,2,FALSE)</f>
        <v>Portugal</v>
      </c>
      <c r="N225" s="7" cm="1">
        <f t="array" aca="1" ref="N225" ca="1">INDEX(States!$C:$C,RANDBETWEEN(5,COUNTA(States!$A:$A) + 1),1)</f>
        <v>18</v>
      </c>
      <c r="O225" s="7" t="str">
        <f ca="1">VLOOKUP($N225,States!$C:$D,2,FALSE)</f>
        <v>Castelo Branco</v>
      </c>
      <c r="P225" s="7" t="str">
        <f ca="1">VLOOKUP($F225,Name!$A:$C,3,FALSE)</f>
        <v>F</v>
      </c>
      <c r="Q225" s="7" t="str">
        <f ca="1">VLOOKUP($P225,Genders!$B:$C,2,FALSE)</f>
        <v>Female</v>
      </c>
      <c r="R225" s="7" cm="1">
        <f t="array" aca="1" ref="R225" ca="1">INDEX('Marital status'!$A:$A,RANDBETWEEN(5,COUNTA('Marital status'!$A:$A) + 1),1)</f>
        <v>8</v>
      </c>
      <c r="S225" s="7" t="str">
        <f ca="1">VLOOKUP($R225,'Marital status'!$A:$B,2,FALSE)</f>
        <v xml:space="preserve"> Separated </v>
      </c>
      <c r="T225" s="7">
        <f t="shared" ca="1" si="33"/>
        <v>5</v>
      </c>
      <c r="U225" s="7" t="str">
        <f ca="1">VLOOKUP($T225,Ethnicities!$A:$B,2,FALSE)</f>
        <v xml:space="preserve"> white</v>
      </c>
      <c r="V225" s="8">
        <f t="shared" ca="1" si="34"/>
        <v>18083</v>
      </c>
      <c r="W225" s="6">
        <f t="shared" ca="1" si="35"/>
        <v>7</v>
      </c>
      <c r="X225" s="8" t="str">
        <f ca="1">VLOOKUP($W225,'Background education'!$A:$B,2,FALSE)</f>
        <v>Undergraduate degree</v>
      </c>
      <c r="Y225" s="7">
        <f ca="1" xml:space="preserve">
  IF(OR($AA225 = 5, $AA225 = 6, $AA225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25" s="7" t="str">
        <f ca="1">VLOOKUP($Y225,Departments!$A:$B,2,FALSE)</f>
        <v>Finance</v>
      </c>
      <c r="AA225" s="6">
        <f t="shared" ca="1" si="36"/>
        <v>10</v>
      </c>
      <c r="AB225" s="7" t="str">
        <f ca="1">VLOOKUP($AA225,Roles!$A:$B,2,FALSE)</f>
        <v>Trainee</v>
      </c>
      <c r="AC225" s="6" t="str">
        <f t="shared" ca="1" si="37"/>
        <v/>
      </c>
      <c r="AD225" s="7" t="str">
        <f ca="1" xml:space="preserve">
IF($AC225 &lt;&gt; "",
    VLOOKUP($AC225,Levels!$A:$B,2,FALSE),
    ""
)</f>
        <v/>
      </c>
      <c r="AE225" s="8">
        <f t="shared" ca="1" si="38"/>
        <v>38552</v>
      </c>
      <c r="AF225" s="6">
        <f ca="1">RANDBETWEEN(5,COUNTA('Recruitment source'!$A:$A) + 1)</f>
        <v>6</v>
      </c>
      <c r="AG225" s="6" t="str">
        <f ca="1">VLOOKUP($AF225,'Recruitment source'!$A:$B,2,FALSE)</f>
        <v>Learn4Good</v>
      </c>
      <c r="AH225" s="8"/>
      <c r="AI225" s="1">
        <f t="shared" ca="1" si="30"/>
        <v>1305</v>
      </c>
      <c r="AJ225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221, 1, 'Madalena de Oliveira Lombardi', 'F', 5, '04/07/1949', 7, 7, 10, NULL, 1305);</v>
      </c>
    </row>
    <row r="226" spans="1:36" ht="14.25" customHeight="1" x14ac:dyDescent="0.2">
      <c r="A226" s="7" cm="1">
        <f t="array" aca="1" ref="A226" ca="1">INDEX(Companies!$A:$A,RANDBETWEEN(5,COUNTA(Companies!$A:$A) + 1),1)</f>
        <v>5</v>
      </c>
      <c r="B226" s="7" t="str">
        <f ca="1">VLOOKUP($A226,Companies!$A:$B,2,FALSE)</f>
        <v>ACME Corporation</v>
      </c>
      <c r="C226" s="5">
        <f t="shared" si="31"/>
        <v>222</v>
      </c>
      <c r="D226" s="5" t="str" cm="1">
        <f t="array" ref="D226">SHA1HASH($C226)</f>
        <v>1c6637a8f2e1f75e06ff9984894d6bd16a3a36a9</v>
      </c>
      <c r="E226" s="6">
        <v>1</v>
      </c>
      <c r="F226" s="7">
        <f ca="1">IF($C226 = 1 + N("Presidente"),
    127,
    IF($C226 = 2 + N("Vice-Presidente"),
        72,
        IF($C226 = 3 + N("Secretária bilíngue"),
            13,
            RANDBETWEEN(5,COUNT(Name!$A:$A) + 1)
        )
    )
)</f>
        <v>131</v>
      </c>
      <c r="G226" s="7" t="str">
        <f ca="1">VLOOKUP($F226,Name!$A:$B,2,FALSE)</f>
        <v>Erick</v>
      </c>
      <c r="H226" s="7">
        <f ca="1" xml:space="preserve">
IF($C226 = 1,
    0,
    RANDBETWEEN(5,COUNT('Last name'!$A:$A) + 1)
)</f>
        <v>146</v>
      </c>
      <c r="I226" s="7" t="str">
        <f ca="1" xml:space="preserve">
IF($C226 = 1 + N("Presidente"),
    "de Orléans e Bragança",
    VLOOKUP($H226,'Last name'!$A:$B,2,FALSE) &amp; " " &amp; VLOOKUP(RANDBETWEEN(5,COUNT('Last name'!$A:$A) + 1),'Last name'!$A:$B,2,FALSE)
)</f>
        <v>Paulista Junqueira</v>
      </c>
      <c r="J226" s="7" t="str">
        <f t="shared" ca="1" si="32"/>
        <v>Erick Paulista Junqueira</v>
      </c>
      <c r="K226" s="7" t="str" cm="1">
        <f t="array" aca="1" ref="K226" ca="1">SHA1HASH($J226)</f>
        <v>3eb60dc2e1654abbbac13b466cf7c310c111040b</v>
      </c>
      <c r="L226" s="7" cm="1">
        <f t="array" aca="1" ref="L226" ca="1">INDEX(States!$A:$A,N226,1)</f>
        <v>5</v>
      </c>
      <c r="M226" s="7" t="str">
        <f ca="1">VLOOKUP($L226,Countries!$A:$B,2,FALSE)</f>
        <v>Portugal</v>
      </c>
      <c r="N226" s="7" cm="1">
        <f t="array" aca="1" ref="N226" ca="1">INDEX(States!$C:$C,RANDBETWEEN(5,COUNTA(States!$A:$A) + 1),1)</f>
        <v>20</v>
      </c>
      <c r="O226" s="7" t="str">
        <f ca="1">VLOOKUP($N226,States!$C:$D,2,FALSE)</f>
        <v>Portalegre</v>
      </c>
      <c r="P226" s="7" t="str">
        <f ca="1">VLOOKUP($F226,Name!$A:$C,3,FALSE)</f>
        <v>M</v>
      </c>
      <c r="Q226" s="7" t="str">
        <f ca="1">VLOOKUP($P226,Genders!$B:$C,2,FALSE)</f>
        <v>Male</v>
      </c>
      <c r="R226" s="7" cm="1">
        <f t="array" aca="1" ref="R226" ca="1">INDEX('Marital status'!$A:$A,RANDBETWEEN(5,COUNTA('Marital status'!$A:$A) + 1),1)</f>
        <v>9</v>
      </c>
      <c r="S226" s="7" t="str">
        <f ca="1">VLOOKUP($R226,'Marital status'!$A:$B,2,FALSE)</f>
        <v>DIVORCED</v>
      </c>
      <c r="T226" s="7">
        <f t="shared" ca="1" si="33"/>
        <v>5</v>
      </c>
      <c r="U226" s="7" t="str">
        <f ca="1">VLOOKUP($T226,Ethnicities!$A:$B,2,FALSE)</f>
        <v xml:space="preserve"> white</v>
      </c>
      <c r="V226" s="8">
        <f t="shared" ca="1" si="34"/>
        <v>27597</v>
      </c>
      <c r="W226" s="6">
        <f t="shared" ca="1" si="35"/>
        <v>8</v>
      </c>
      <c r="X226" s="8" t="str">
        <f ca="1">VLOOKUP($W226,'Background education'!$A:$B,2,FALSE)</f>
        <v>Graduate school</v>
      </c>
      <c r="Y226" s="7">
        <f ca="1" xml:space="preserve">
  IF(OR($AA226 = 5, $AA226 = 6, $AA226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26" s="7" t="str">
        <f ca="1">VLOOKUP($Y226,Departments!$A:$B,2,FALSE)</f>
        <v>Operations</v>
      </c>
      <c r="AA226" s="6">
        <f t="shared" ca="1" si="36"/>
        <v>11</v>
      </c>
      <c r="AB226" s="7" t="str">
        <f ca="1">VLOOKUP($AA226,Roles!$A:$B,2,FALSE)</f>
        <v>Analyst</v>
      </c>
      <c r="AC226" s="6">
        <f t="shared" ca="1" si="37"/>
        <v>7</v>
      </c>
      <c r="AD226" s="7" t="str">
        <f ca="1" xml:space="preserve">
IF($AC226 &lt;&gt; "",
    VLOOKUP($AC226,Levels!$A:$B,2,FALSE),
    ""
)</f>
        <v>Senior</v>
      </c>
      <c r="AE226" s="8">
        <f t="shared" ca="1" si="38"/>
        <v>42268</v>
      </c>
      <c r="AF226" s="6">
        <f ca="1">RANDBETWEEN(5,COUNTA('Recruitment source'!$A:$A) + 1)</f>
        <v>5</v>
      </c>
      <c r="AG226" s="6" t="str">
        <f ca="1">VLOOKUP($AF226,'Recruitment source'!$A:$B,2,FALSE)</f>
        <v>Indeed</v>
      </c>
      <c r="AH226" s="8"/>
      <c r="AI226" s="1">
        <f t="shared" ca="1" si="30"/>
        <v>3000</v>
      </c>
      <c r="AJ226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222, 1, 'Erick Paulista Junqueira', 'M', 5, '22/07/1975', 8, 10, 11, 7, 3000);</v>
      </c>
    </row>
    <row r="227" spans="1:36" ht="14.25" customHeight="1" x14ac:dyDescent="0.2">
      <c r="A227" s="7" cm="1">
        <f t="array" aca="1" ref="A227" ca="1">INDEX(Companies!$A:$A,RANDBETWEEN(5,COUNTA(Companies!$A:$A) + 1),1)</f>
        <v>5</v>
      </c>
      <c r="B227" s="7" t="str">
        <f ca="1">VLOOKUP($A227,Companies!$A:$B,2,FALSE)</f>
        <v>ACME Corporation</v>
      </c>
      <c r="C227" s="5">
        <f t="shared" si="31"/>
        <v>223</v>
      </c>
      <c r="D227" s="5" t="str" cm="1">
        <f t="array" ref="D227">SHA1HASH($C227)</f>
        <v>af06318c33c8e41c70083ee23dbe19426f1f9c5b</v>
      </c>
      <c r="E227" s="6">
        <v>1</v>
      </c>
      <c r="F227" s="7">
        <f ca="1">IF($C227 = 1 + N("Presidente"),
    127,
    IF($C227 = 2 + N("Vice-Presidente"),
        72,
        IF($C227 = 3 + N("Secretária bilíngue"),
            13,
            RANDBETWEEN(5,COUNT(Name!$A:$A) + 1)
        )
    )
)</f>
        <v>322</v>
      </c>
      <c r="G227" s="7" t="str">
        <f ca="1">VLOOKUP($F227,Name!$A:$B,2,FALSE)</f>
        <v>Pietro</v>
      </c>
      <c r="H227" s="7">
        <f ca="1" xml:space="preserve">
IF($C227 = 1,
    0,
    RANDBETWEEN(5,COUNT('Last name'!$A:$A) + 1)
)</f>
        <v>72</v>
      </c>
      <c r="I227" s="7" t="str">
        <f ca="1" xml:space="preserve">
IF($C227 = 1 + N("Presidente"),
    "de Orléans e Bragança",
    VLOOKUP($H227,'Last name'!$A:$B,2,FALSE) &amp; " " &amp; VLOOKUP(RANDBETWEEN(5,COUNT('Last name'!$A:$A) + 1),'Last name'!$A:$B,2,FALSE)
)</f>
        <v>De Luca Padrão</v>
      </c>
      <c r="J227" s="7" t="str">
        <f t="shared" ca="1" si="32"/>
        <v>Pietro De Luca Padrão</v>
      </c>
      <c r="K227" s="7" t="str" cm="1">
        <f t="array" aca="1" ref="K227" ca="1">SHA1HASH($J227)</f>
        <v>9fad9c885c520373a176f40552b6c78f32e15ea2</v>
      </c>
      <c r="L227" s="7" cm="1">
        <f t="array" aca="1" ref="L227" ca="1">INDEX(States!$A:$A,N227,1)</f>
        <v>5</v>
      </c>
      <c r="M227" s="7" t="str">
        <f ca="1">VLOOKUP($L227,Countries!$A:$B,2,FALSE)</f>
        <v>Portugal</v>
      </c>
      <c r="N227" s="7" cm="1">
        <f t="array" aca="1" ref="N227" ca="1">INDEX(States!$C:$C,RANDBETWEEN(5,COUNTA(States!$A:$A) + 1),1)</f>
        <v>21</v>
      </c>
      <c r="O227" s="7" t="str">
        <f ca="1">VLOOKUP($N227,States!$C:$D,2,FALSE)</f>
        <v>Guarda</v>
      </c>
      <c r="P227" s="7" t="str">
        <f ca="1">VLOOKUP($F227,Name!$A:$C,3,FALSE)</f>
        <v>M</v>
      </c>
      <c r="Q227" s="7" t="str">
        <f ca="1">VLOOKUP($P227,Genders!$B:$C,2,FALSE)</f>
        <v>Male</v>
      </c>
      <c r="R227" s="7" cm="1">
        <f t="array" aca="1" ref="R227" ca="1">INDEX('Marital status'!$A:$A,RANDBETWEEN(5,COUNTA('Marital status'!$A:$A) + 1),1)</f>
        <v>8</v>
      </c>
      <c r="S227" s="7" t="str">
        <f ca="1">VLOOKUP($R227,'Marital status'!$A:$B,2,FALSE)</f>
        <v xml:space="preserve"> Separated </v>
      </c>
      <c r="T227" s="7">
        <f t="shared" ca="1" si="33"/>
        <v>5</v>
      </c>
      <c r="U227" s="7" t="str">
        <f ca="1">VLOOKUP($T227,Ethnicities!$A:$B,2,FALSE)</f>
        <v xml:space="preserve"> white</v>
      </c>
      <c r="V227" s="8">
        <f t="shared" ca="1" si="34"/>
        <v>23530</v>
      </c>
      <c r="W227" s="6">
        <f t="shared" ca="1" si="35"/>
        <v>7</v>
      </c>
      <c r="X227" s="8" t="str">
        <f ca="1">VLOOKUP($W227,'Background education'!$A:$B,2,FALSE)</f>
        <v>Undergraduate degree</v>
      </c>
      <c r="Y227" s="7">
        <f ca="1" xml:space="preserve">
  IF(OR($AA227 = 5, $AA227 = 6, $AA227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27" s="7" t="str">
        <f ca="1">VLOOKUP($Y227,Departments!$A:$B,2,FALSE)</f>
        <v xml:space="preserve"> Presidency</v>
      </c>
      <c r="AA227" s="6">
        <f t="shared" ca="1" si="36"/>
        <v>9</v>
      </c>
      <c r="AB227" s="7" t="str">
        <f ca="1">VLOOKUP($AA227,Roles!$A:$B,2,FALSE)</f>
        <v>Intern</v>
      </c>
      <c r="AC227" s="6" t="str">
        <f t="shared" ca="1" si="37"/>
        <v/>
      </c>
      <c r="AD227" s="7" t="str">
        <f ca="1" xml:space="preserve">
IF($AC227 &lt;&gt; "",
    VLOOKUP($AC227,Levels!$A:$B,2,FALSE),
    ""
)</f>
        <v/>
      </c>
      <c r="AE227" s="8">
        <f t="shared" ca="1" si="38"/>
        <v>41520</v>
      </c>
      <c r="AF227" s="6">
        <f ca="1">RANDBETWEEN(5,COUNTA('Recruitment source'!$A:$A) + 1)</f>
        <v>12</v>
      </c>
      <c r="AG227" s="6" t="str">
        <f ca="1">VLOOKUP($AF227,'Recruitment source'!$A:$B,2,FALSE)</f>
        <v xml:space="preserve"> recommendation of employee</v>
      </c>
      <c r="AH227" s="8"/>
      <c r="AI227" s="1">
        <f t="shared" ca="1" si="30"/>
        <v>1205</v>
      </c>
      <c r="AJ227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223, 1, 'Pietro De Luca Padrão', 'M', 5, '02/06/1964', 7, 5, 9, NULL, 1205);</v>
      </c>
    </row>
    <row r="228" spans="1:36" ht="14.25" customHeight="1" x14ac:dyDescent="0.2">
      <c r="A228" s="7" cm="1">
        <f t="array" aca="1" ref="A228" ca="1">INDEX(Companies!$A:$A,RANDBETWEEN(5,COUNTA(Companies!$A:$A) + 1),1)</f>
        <v>5</v>
      </c>
      <c r="B228" s="7" t="str">
        <f ca="1">VLOOKUP($A228,Companies!$A:$B,2,FALSE)</f>
        <v>ACME Corporation</v>
      </c>
      <c r="C228" s="5">
        <f t="shared" si="31"/>
        <v>224</v>
      </c>
      <c r="D228" s="5" t="str" cm="1">
        <f t="array" ref="D228">SHA1HASH($C228)</f>
        <v>bc15c774dca4499ea6fb42da7d216ca54f8c697e</v>
      </c>
      <c r="E228" s="6">
        <v>1</v>
      </c>
      <c r="F228" s="7">
        <f ca="1">IF($C228 = 1 + N("Presidente"),
    127,
    IF($C228 = 2 + N("Vice-Presidente"),
        72,
        IF($C228 = 3 + N("Secretária bilíngue"),
            13,
            RANDBETWEEN(5,COUNT(Name!$A:$A) + 1)
        )
    )
)</f>
        <v>152</v>
      </c>
      <c r="G228" s="7" t="str">
        <f ca="1">VLOOKUP($F228,Name!$A:$B,2,FALSE)</f>
        <v>Gael</v>
      </c>
      <c r="H228" s="7">
        <f ca="1" xml:space="preserve">
IF($C228 = 1,
    0,
    RANDBETWEEN(5,COUNT('Last name'!$A:$A) + 1)
)</f>
        <v>67</v>
      </c>
      <c r="I228" s="7" t="str">
        <f ca="1" xml:space="preserve">
IF($C228 = 1 + N("Presidente"),
    "de Orléans e Bragança",
    VLOOKUP($H228,'Last name'!$A:$B,2,FALSE) &amp; " " &amp; VLOOKUP(RANDBETWEEN(5,COUNT('Last name'!$A:$A) + 1),'Last name'!$A:$B,2,FALSE)
)</f>
        <v>Conti Mancini</v>
      </c>
      <c r="J228" s="7" t="str">
        <f t="shared" ca="1" si="32"/>
        <v>Gael Conti Mancini</v>
      </c>
      <c r="K228" s="7" t="str" cm="1">
        <f t="array" aca="1" ref="K228" ca="1">SHA1HASH($J228)</f>
        <v>6b6f68bfdb1b637f1379c3ee48fe1f7c717ba764</v>
      </c>
      <c r="L228" s="7" cm="1">
        <f t="array" aca="1" ref="L228" ca="1">INDEX(States!$A:$A,N228,1)</f>
        <v>5</v>
      </c>
      <c r="M228" s="7" t="str">
        <f ca="1">VLOOKUP($L228,Countries!$A:$B,2,FALSE)</f>
        <v>Portugal</v>
      </c>
      <c r="N228" s="7" cm="1">
        <f t="array" aca="1" ref="N228" ca="1">INDEX(States!$C:$C,RANDBETWEEN(5,COUNTA(States!$A:$A) + 1),1)</f>
        <v>12</v>
      </c>
      <c r="O228" s="7" t="str">
        <f ca="1">VLOOKUP($N228,States!$C:$D,2,FALSE)</f>
        <v>Leiria</v>
      </c>
      <c r="P228" s="7" t="str">
        <f ca="1">VLOOKUP($F228,Name!$A:$C,3,FALSE)</f>
        <v>M</v>
      </c>
      <c r="Q228" s="7" t="str">
        <f ca="1">VLOOKUP($P228,Genders!$B:$C,2,FALSE)</f>
        <v>Male</v>
      </c>
      <c r="R228" s="7" cm="1">
        <f t="array" aca="1" ref="R228" ca="1">INDEX('Marital status'!$A:$A,RANDBETWEEN(5,COUNTA('Marital status'!$A:$A) + 1),1)</f>
        <v>8</v>
      </c>
      <c r="S228" s="7" t="str">
        <f ca="1">VLOOKUP($R228,'Marital status'!$A:$B,2,FALSE)</f>
        <v xml:space="preserve"> Separated </v>
      </c>
      <c r="T228" s="7">
        <f t="shared" ca="1" si="33"/>
        <v>8</v>
      </c>
      <c r="U228" s="7" t="str">
        <f ca="1">VLOOKUP($T228,Ethnicities!$A:$B,2,FALSE)</f>
        <v>ASIAN</v>
      </c>
      <c r="V228" s="8">
        <f t="shared" ca="1" si="34"/>
        <v>30205</v>
      </c>
      <c r="W228" s="6">
        <f t="shared" ca="1" si="35"/>
        <v>8</v>
      </c>
      <c r="X228" s="8" t="str">
        <f ca="1">VLOOKUP($W228,'Background education'!$A:$B,2,FALSE)</f>
        <v>Graduate school</v>
      </c>
      <c r="Y228" s="7">
        <f ca="1" xml:space="preserve">
  IF(OR($AA228 = 5, $AA228 = 6, $AA228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28" s="7" t="str">
        <f ca="1">VLOOKUP($Y228,Departments!$A:$B,2,FALSE)</f>
        <v>Communication &amp; Marketing</v>
      </c>
      <c r="AA228" s="6">
        <f t="shared" ca="1" si="36"/>
        <v>11</v>
      </c>
      <c r="AB228" s="7" t="str">
        <f ca="1">VLOOKUP($AA228,Roles!$A:$B,2,FALSE)</f>
        <v>Analyst</v>
      </c>
      <c r="AC228" s="6">
        <f t="shared" ca="1" si="37"/>
        <v>7</v>
      </c>
      <c r="AD228" s="7" t="str">
        <f ca="1" xml:space="preserve">
IF($AC228 &lt;&gt; "",
    VLOOKUP($AC228,Levels!$A:$B,2,FALSE),
    ""
)</f>
        <v>Senior</v>
      </c>
      <c r="AE228" s="8">
        <f t="shared" ca="1" si="38"/>
        <v>36884</v>
      </c>
      <c r="AF228" s="6">
        <f ca="1">RANDBETWEEN(5,COUNTA('Recruitment source'!$A:$A) + 1)</f>
        <v>12</v>
      </c>
      <c r="AG228" s="6" t="str">
        <f ca="1">VLOOKUP($AF228,'Recruitment source'!$A:$B,2,FALSE)</f>
        <v xml:space="preserve"> recommendation of employee</v>
      </c>
      <c r="AH228" s="8"/>
      <c r="AI228" s="1">
        <f t="shared" ca="1" si="30"/>
        <v>3080</v>
      </c>
      <c r="AJ228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224, 1, 'Gael Conti Mancini', 'M', 8, '11/09/1982', 8, 11, 11, 7, 3080);</v>
      </c>
    </row>
    <row r="229" spans="1:36" ht="14.25" customHeight="1" x14ac:dyDescent="0.2">
      <c r="A229" s="7" cm="1">
        <f t="array" aca="1" ref="A229" ca="1">INDEX(Companies!$A:$A,RANDBETWEEN(5,COUNTA(Companies!$A:$A) + 1),1)</f>
        <v>5</v>
      </c>
      <c r="B229" s="7" t="str">
        <f ca="1">VLOOKUP($A229,Companies!$A:$B,2,FALSE)</f>
        <v>ACME Corporation</v>
      </c>
      <c r="C229" s="5">
        <f t="shared" si="31"/>
        <v>225</v>
      </c>
      <c r="D229" s="5" t="str" cm="1">
        <f t="array" ref="D229">SHA1HASH($C229)</f>
        <v>cfe21c6800c88f06d7d0683b1535821c75c954ad</v>
      </c>
      <c r="E229" s="6">
        <v>1</v>
      </c>
      <c r="F229" s="7">
        <f ca="1">IF($C229 = 1 + N("Presidente"),
    127,
    IF($C229 = 2 + N("Vice-Presidente"),
        72,
        IF($C229 = 3 + N("Secretária bilíngue"),
            13,
            RANDBETWEEN(5,COUNT(Name!$A:$A) + 1)
        )
    )
)</f>
        <v>292</v>
      </c>
      <c r="G229" s="7" t="str">
        <f ca="1">VLOOKUP($F229,Name!$A:$B,2,FALSE)</f>
        <v>Micaela</v>
      </c>
      <c r="H229" s="7">
        <f ca="1" xml:space="preserve">
IF($C229 = 1,
    0,
    RANDBETWEEN(5,COUNT('Last name'!$A:$A) + 1)
)</f>
        <v>97</v>
      </c>
      <c r="I229" s="7" t="str">
        <f ca="1" xml:space="preserve">
IF($C229 = 1 + N("Presidente"),
    "de Orléans e Bragança",
    VLOOKUP($H229,'Last name'!$A:$B,2,FALSE) &amp; " " &amp; VLOOKUP(RANDBETWEEN(5,COUNT('Last name'!$A:$A) + 1),'Last name'!$A:$B,2,FALSE)
)</f>
        <v>Garcia Ferreira</v>
      </c>
      <c r="J229" s="7" t="str">
        <f t="shared" ca="1" si="32"/>
        <v>Micaela Garcia Ferreira</v>
      </c>
      <c r="K229" s="7" t="str" cm="1">
        <f t="array" aca="1" ref="K229" ca="1">SHA1HASH($J229)</f>
        <v>a2d014aa1a1c6ac60d48bdfdd7a19820759cd06c</v>
      </c>
      <c r="L229" s="7" cm="1">
        <f t="array" aca="1" ref="L229" ca="1">INDEX(States!$A:$A,N229,1)</f>
        <v>5</v>
      </c>
      <c r="M229" s="7" t="str">
        <f ca="1">VLOOKUP($L229,Countries!$A:$B,2,FALSE)</f>
        <v>Portugal</v>
      </c>
      <c r="N229" s="7" cm="1">
        <f t="array" aca="1" ref="N229" ca="1">INDEX(States!$C:$C,RANDBETWEEN(5,COUNTA(States!$A:$A) + 1),1)</f>
        <v>22</v>
      </c>
      <c r="O229" s="7" t="str">
        <f ca="1">VLOOKUP($N229,States!$C:$D,2,FALSE)</f>
        <v>Vila Real</v>
      </c>
      <c r="P229" s="7" t="str">
        <f ca="1">VLOOKUP($F229,Name!$A:$C,3,FALSE)</f>
        <v>F</v>
      </c>
      <c r="Q229" s="7" t="str">
        <f ca="1">VLOOKUP($P229,Genders!$B:$C,2,FALSE)</f>
        <v>Female</v>
      </c>
      <c r="R229" s="7" cm="1">
        <f t="array" aca="1" ref="R229" ca="1">INDEX('Marital status'!$A:$A,RANDBETWEEN(5,COUNTA('Marital status'!$A:$A) + 1),1)</f>
        <v>7</v>
      </c>
      <c r="S229" s="7" t="str">
        <f ca="1">VLOOKUP($R229,'Marital status'!$A:$B,2,FALSE)</f>
        <v xml:space="preserve">Widowed </v>
      </c>
      <c r="T229" s="7">
        <f t="shared" ca="1" si="33"/>
        <v>5</v>
      </c>
      <c r="U229" s="7" t="str">
        <f ca="1">VLOOKUP($T229,Ethnicities!$A:$B,2,FALSE)</f>
        <v xml:space="preserve"> white</v>
      </c>
      <c r="V229" s="8">
        <f t="shared" ca="1" si="34"/>
        <v>21232</v>
      </c>
      <c r="W229" s="6">
        <f t="shared" ca="1" si="35"/>
        <v>7</v>
      </c>
      <c r="X229" s="8" t="str">
        <f ca="1">VLOOKUP($W229,'Background education'!$A:$B,2,FALSE)</f>
        <v>Undergraduate degree</v>
      </c>
      <c r="Y229" s="7">
        <f ca="1" xml:space="preserve">
  IF(OR($AA229 = 5, $AA229 = 6, $AA229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29" s="7" t="str">
        <f ca="1">VLOOKUP($Y229,Departments!$A:$B,2,FALSE)</f>
        <v>Human Resource</v>
      </c>
      <c r="AA229" s="6">
        <f t="shared" ca="1" si="36"/>
        <v>9</v>
      </c>
      <c r="AB229" s="7" t="str">
        <f ca="1">VLOOKUP($AA229,Roles!$A:$B,2,FALSE)</f>
        <v>Intern</v>
      </c>
      <c r="AC229" s="6" t="str">
        <f t="shared" ca="1" si="37"/>
        <v/>
      </c>
      <c r="AD229" s="7" t="str">
        <f ca="1" xml:space="preserve">
IF($AC229 &lt;&gt; "",
    VLOOKUP($AC229,Levels!$A:$B,2,FALSE),
    ""
)</f>
        <v/>
      </c>
      <c r="AE229" s="8">
        <f t="shared" ca="1" si="38"/>
        <v>36903</v>
      </c>
      <c r="AF229" s="6">
        <f ca="1">RANDBETWEEN(5,COUNTA('Recruitment source'!$A:$A) + 1)</f>
        <v>15</v>
      </c>
      <c r="AG229" s="6" t="str">
        <f ca="1">VLOOKUP($AF229,'Recruitment source'!$A:$B,2,FALSE)</f>
        <v>Website</v>
      </c>
      <c r="AH229" s="8"/>
      <c r="AI229" s="1">
        <f t="shared" ca="1" si="30"/>
        <v>1285</v>
      </c>
      <c r="AJ22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225, 1, 'Micaela Garcia Ferreira', 'F', 5, '16/02/1958', 7, 8, 9, NULL, 1285);</v>
      </c>
    </row>
    <row r="230" spans="1:36" ht="14.25" customHeight="1" x14ac:dyDescent="0.2">
      <c r="A230" s="7" cm="1">
        <f t="array" aca="1" ref="A230" ca="1">INDEX(Companies!$A:$A,RANDBETWEEN(5,COUNTA(Companies!$A:$A) + 1),1)</f>
        <v>5</v>
      </c>
      <c r="B230" s="7" t="str">
        <f ca="1">VLOOKUP($A230,Companies!$A:$B,2,FALSE)</f>
        <v>ACME Corporation</v>
      </c>
      <c r="C230" s="5">
        <f t="shared" si="31"/>
        <v>226</v>
      </c>
      <c r="D230" s="5" t="str" cm="1">
        <f t="array" ref="D230">SHA1HASH($C230)</f>
        <v>c1a38b8a671f58b20d4079b68d6533216db2a364</v>
      </c>
      <c r="E230" s="6">
        <v>1</v>
      </c>
      <c r="F230" s="7">
        <f ca="1">IF($C230 = 1 + N("Presidente"),
    127,
    IF($C230 = 2 + N("Vice-Presidente"),
        72,
        IF($C230 = 3 + N("Secretária bilíngue"),
            13,
            RANDBETWEEN(5,COUNT(Name!$A:$A) + 1)
        )
    )
)</f>
        <v>44</v>
      </c>
      <c r="G230" s="7" t="str">
        <f ca="1">VLOOKUP($F230,Name!$A:$B,2,FALSE)</f>
        <v>Anna Carolina</v>
      </c>
      <c r="H230" s="7">
        <f ca="1" xml:space="preserve">
IF($C230 = 1,
    0,
    RANDBETWEEN(5,COUNT('Last name'!$A:$A) + 1)
)</f>
        <v>67</v>
      </c>
      <c r="I230" s="7" t="str">
        <f ca="1" xml:space="preserve">
IF($C230 = 1 + N("Presidente"),
    "de Orléans e Bragança",
    VLOOKUP($H230,'Last name'!$A:$B,2,FALSE) &amp; " " &amp; VLOOKUP(RANDBETWEEN(5,COUNT('Last name'!$A:$A) + 1),'Last name'!$A:$B,2,FALSE)
)</f>
        <v>Conti Camargo</v>
      </c>
      <c r="J230" s="7" t="str">
        <f t="shared" ca="1" si="32"/>
        <v>Anna Carolina Conti Camargo</v>
      </c>
      <c r="K230" s="7" t="str" cm="1">
        <f t="array" aca="1" ref="K230" ca="1">SHA1HASH($J230)</f>
        <v>bd696088b9b74fafc7e51c996776bd05946165e9</v>
      </c>
      <c r="L230" s="7" cm="1">
        <f t="array" aca="1" ref="L230" ca="1">INDEX(States!$A:$A,N230,1)</f>
        <v>5</v>
      </c>
      <c r="M230" s="7" t="str">
        <f ca="1">VLOOKUP($L230,Countries!$A:$B,2,FALSE)</f>
        <v>Portugal</v>
      </c>
      <c r="N230" s="7" cm="1">
        <f t="array" aca="1" ref="N230" ca="1">INDEX(States!$C:$C,RANDBETWEEN(5,COUNTA(States!$A:$A) + 1),1)</f>
        <v>16</v>
      </c>
      <c r="O230" s="7" t="str">
        <f ca="1">VLOOKUP($N230,States!$C:$D,2,FALSE)</f>
        <v>Azores</v>
      </c>
      <c r="P230" s="7" t="str">
        <f ca="1">VLOOKUP($F230,Name!$A:$C,3,FALSE)</f>
        <v>F</v>
      </c>
      <c r="Q230" s="7" t="str">
        <f ca="1">VLOOKUP($P230,Genders!$B:$C,2,FALSE)</f>
        <v>Female</v>
      </c>
      <c r="R230" s="7" cm="1">
        <f t="array" aca="1" ref="R230" ca="1">INDEX('Marital status'!$A:$A,RANDBETWEEN(5,COUNTA('Marital status'!$A:$A) + 1),1)</f>
        <v>9</v>
      </c>
      <c r="S230" s="7" t="str">
        <f ca="1">VLOOKUP($R230,'Marital status'!$A:$B,2,FALSE)</f>
        <v>DIVORCED</v>
      </c>
      <c r="T230" s="7">
        <f t="shared" ca="1" si="33"/>
        <v>5</v>
      </c>
      <c r="U230" s="7" t="str">
        <f ca="1">VLOOKUP($T230,Ethnicities!$A:$B,2,FALSE)</f>
        <v xml:space="preserve"> white</v>
      </c>
      <c r="V230" s="8">
        <f t="shared" ca="1" si="34"/>
        <v>19138</v>
      </c>
      <c r="W230" s="6">
        <f t="shared" ca="1" si="35"/>
        <v>7</v>
      </c>
      <c r="X230" s="8" t="str">
        <f ca="1">VLOOKUP($W230,'Background education'!$A:$B,2,FALSE)</f>
        <v>Undergraduate degree</v>
      </c>
      <c r="Y230" s="7">
        <f ca="1" xml:space="preserve">
  IF(OR($AA230 = 5, $AA230 = 6, $AA230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30" s="7" t="str">
        <f ca="1">VLOOKUP($Y230,Departments!$A:$B,2,FALSE)</f>
        <v xml:space="preserve"> Commercial</v>
      </c>
      <c r="AA230" s="6">
        <f t="shared" ca="1" si="36"/>
        <v>11</v>
      </c>
      <c r="AB230" s="7" t="str">
        <f ca="1">VLOOKUP($AA230,Roles!$A:$B,2,FALSE)</f>
        <v>Analyst</v>
      </c>
      <c r="AC230" s="6">
        <f t="shared" ca="1" si="37"/>
        <v>6</v>
      </c>
      <c r="AD230" s="7" t="str">
        <f ca="1" xml:space="preserve">
IF($AC230 &lt;&gt; "",
    VLOOKUP($AC230,Levels!$A:$B,2,FALSE),
    ""
)</f>
        <v>Pleno</v>
      </c>
      <c r="AE230" s="8">
        <f t="shared" ca="1" si="38"/>
        <v>42985</v>
      </c>
      <c r="AF230" s="6">
        <f ca="1">RANDBETWEEN(5,COUNTA('Recruitment source'!$A:$A) + 1)</f>
        <v>13</v>
      </c>
      <c r="AG230" s="6" t="str">
        <f ca="1">VLOOKUP($AF230,'Recruitment source'!$A:$B,2,FALSE)</f>
        <v>Google</v>
      </c>
      <c r="AH230" s="8"/>
      <c r="AI230" s="1">
        <f t="shared" ca="1" si="30"/>
        <v>2580</v>
      </c>
      <c r="AJ23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226, 1, 'Anna Carolina Conti Camargo', 'F', 5, '24/05/1952', 7, 9, 11, 6, 2580);</v>
      </c>
    </row>
    <row r="231" spans="1:36" ht="14.25" customHeight="1" x14ac:dyDescent="0.2">
      <c r="A231" s="7" cm="1">
        <f t="array" aca="1" ref="A231" ca="1">INDEX(Companies!$A:$A,RANDBETWEEN(5,COUNTA(Companies!$A:$A) + 1),1)</f>
        <v>5</v>
      </c>
      <c r="B231" s="7" t="str">
        <f ca="1">VLOOKUP($A231,Companies!$A:$B,2,FALSE)</f>
        <v>ACME Corporation</v>
      </c>
      <c r="C231" s="5">
        <f t="shared" si="31"/>
        <v>227</v>
      </c>
      <c r="D231" s="5" t="str" cm="1">
        <f t="array" ref="D231">SHA1HASH($C231)</f>
        <v>42d2a6ad49f93ab4b987b1a9e738425aacb8d2af</v>
      </c>
      <c r="E231" s="6">
        <v>1</v>
      </c>
      <c r="F231" s="7">
        <f ca="1">IF($C231 = 1 + N("Presidente"),
    127,
    IF($C231 = 2 + N("Vice-Presidente"),
        72,
        IF($C231 = 3 + N("Secretária bilíngue"),
            13,
            RANDBETWEEN(5,COUNT(Name!$A:$A) + 1)
        )
    )
)</f>
        <v>224</v>
      </c>
      <c r="G231" s="7" t="str">
        <f ca="1">VLOOKUP($F231,Name!$A:$B,2,FALSE)</f>
        <v>Letícia</v>
      </c>
      <c r="H231" s="7">
        <f ca="1" xml:space="preserve">
IF($C231 = 1,
    0,
    RANDBETWEEN(5,COUNT('Last name'!$A:$A) + 1)
)</f>
        <v>51</v>
      </c>
      <c r="I231" s="7" t="str">
        <f ca="1" xml:space="preserve">
IF($C231 = 1 + N("Presidente"),
    "de Orléans e Bragança",
    VLOOKUP($H231,'Last name'!$A:$B,2,FALSE) &amp; " " &amp; VLOOKUP(RANDBETWEEN(5,COUNT('Last name'!$A:$A) + 1),'Last name'!$A:$B,2,FALSE)
)</f>
        <v>Café Faro</v>
      </c>
      <c r="J231" s="7" t="str">
        <f t="shared" ca="1" si="32"/>
        <v>Letícia Café Faro</v>
      </c>
      <c r="K231" s="7" t="str" cm="1">
        <f t="array" aca="1" ref="K231" ca="1">SHA1HASH($J231)</f>
        <v>1da5ce15faa0bd08fe1a7b046dda36924926a623</v>
      </c>
      <c r="L231" s="7" cm="1">
        <f t="array" aca="1" ref="L231" ca="1">INDEX(States!$A:$A,N231,1)</f>
        <v>5</v>
      </c>
      <c r="M231" s="7" t="str">
        <f ca="1">VLOOKUP($L231,Countries!$A:$B,2,FALSE)</f>
        <v>Portugal</v>
      </c>
      <c r="N231" s="7" cm="1">
        <f t="array" aca="1" ref="N231" ca="1">INDEX(States!$C:$C,RANDBETWEEN(5,COUNTA(States!$A:$A) + 1),1)</f>
        <v>7</v>
      </c>
      <c r="O231" s="7" t="str">
        <f ca="1">VLOOKUP($N231,States!$C:$D,2,FALSE)</f>
        <v xml:space="preserve"> Setúbal </v>
      </c>
      <c r="P231" s="7" t="str">
        <f ca="1">VLOOKUP($F231,Name!$A:$C,3,FALSE)</f>
        <v>F</v>
      </c>
      <c r="Q231" s="7" t="str">
        <f ca="1">VLOOKUP($P231,Genders!$B:$C,2,FALSE)</f>
        <v>Female</v>
      </c>
      <c r="R231" s="7" cm="1">
        <f t="array" aca="1" ref="R231" ca="1">INDEX('Marital status'!$A:$A,RANDBETWEEN(5,COUNTA('Marital status'!$A:$A) + 1),1)</f>
        <v>5</v>
      </c>
      <c r="S231" s="7" t="str">
        <f ca="1">VLOOKUP($R231,'Marital status'!$A:$B,2,FALSE)</f>
        <v>single</v>
      </c>
      <c r="T231" s="7">
        <f t="shared" ca="1" si="33"/>
        <v>7</v>
      </c>
      <c r="U231" s="7" t="str">
        <f ca="1">VLOOKUP($T231,Ethnicities!$A:$B,2,FALSE)</f>
        <v xml:space="preserve">  Hispanic or LATINO</v>
      </c>
      <c r="V231" s="8">
        <f t="shared" ca="1" si="34"/>
        <v>20680</v>
      </c>
      <c r="W231" s="6">
        <f t="shared" ca="1" si="35"/>
        <v>7</v>
      </c>
      <c r="X231" s="8" t="str">
        <f ca="1">VLOOKUP($W231,'Background education'!$A:$B,2,FALSE)</f>
        <v>Undergraduate degree</v>
      </c>
      <c r="Y231" s="7">
        <f ca="1" xml:space="preserve">
  IF(OR($AA231 = 5, $AA231 = 6, $AA231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31" s="7" t="str">
        <f ca="1">VLOOKUP($Y231,Departments!$A:$B,2,FALSE)</f>
        <v>Operations</v>
      </c>
      <c r="AA231" s="6">
        <f t="shared" ca="1" si="36"/>
        <v>9</v>
      </c>
      <c r="AB231" s="7" t="str">
        <f ca="1">VLOOKUP($AA231,Roles!$A:$B,2,FALSE)</f>
        <v>Intern</v>
      </c>
      <c r="AC231" s="6" t="str">
        <f t="shared" ca="1" si="37"/>
        <v/>
      </c>
      <c r="AD231" s="7" t="str">
        <f ca="1" xml:space="preserve">
IF($AC231 &lt;&gt; "",
    VLOOKUP($AC231,Levels!$A:$B,2,FALSE),
    ""
)</f>
        <v/>
      </c>
      <c r="AE231" s="8">
        <f t="shared" ca="1" si="38"/>
        <v>38211</v>
      </c>
      <c r="AF231" s="6">
        <f ca="1">RANDBETWEEN(5,COUNTA('Recruitment source'!$A:$A) + 1)</f>
        <v>11</v>
      </c>
      <c r="AG231" s="6" t="str">
        <f ca="1">VLOOKUP($AF231,'Recruitment source'!$A:$B,2,FALSE)</f>
        <v>Next Station</v>
      </c>
      <c r="AH231" s="8"/>
      <c r="AI231" s="1">
        <f t="shared" ca="1" si="30"/>
        <v>1205</v>
      </c>
      <c r="AJ23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227, 1, 'Letícia Café Faro', 'F', 7, '13/08/1956', 7, 10, 9, NULL, 1205);</v>
      </c>
    </row>
    <row r="232" spans="1:36" ht="14.25" customHeight="1" x14ac:dyDescent="0.2">
      <c r="A232" s="7" cm="1">
        <f t="array" aca="1" ref="A232" ca="1">INDEX(Companies!$A:$A,RANDBETWEEN(5,COUNTA(Companies!$A:$A) + 1),1)</f>
        <v>5</v>
      </c>
      <c r="B232" s="7" t="str">
        <f ca="1">VLOOKUP($A232,Companies!$A:$B,2,FALSE)</f>
        <v>ACME Corporation</v>
      </c>
      <c r="C232" s="5">
        <f t="shared" si="31"/>
        <v>228</v>
      </c>
      <c r="D232" s="5" t="str" cm="1">
        <f t="array" ref="D232">SHA1HASH($C232)</f>
        <v>cad06f3c4901bbcd4a396dd83c4544a146d6e3e8</v>
      </c>
      <c r="E232" s="6">
        <v>1</v>
      </c>
      <c r="F232" s="7">
        <f ca="1">IF($C232 = 1 + N("Presidente"),
    127,
    IF($C232 = 2 + N("Vice-Presidente"),
        72,
        IF($C232 = 3 + N("Secretária bilíngue"),
            13,
            RANDBETWEEN(5,COUNT(Name!$A:$A) + 1)
        )
    )
)</f>
        <v>79</v>
      </c>
      <c r="G232" s="7" t="str">
        <f ca="1">VLOOKUP($F232,Name!$A:$B,2,FALSE)</f>
        <v>Byanca</v>
      </c>
      <c r="H232" s="7">
        <f ca="1" xml:space="preserve">
IF($C232 = 1,
    0,
    RANDBETWEEN(5,COUNT('Last name'!$A:$A) + 1)
)</f>
        <v>120</v>
      </c>
      <c r="I232" s="7" t="str">
        <f ca="1" xml:space="preserve">
IF($C232 = 1 + N("Presidente"),
    "de Orléans e Bragança",
    VLOOKUP($H232,'Last name'!$A:$B,2,FALSE) &amp; " " &amp; VLOOKUP(RANDBETWEEN(5,COUNT('Last name'!$A:$A) + 1),'Last name'!$A:$B,2,FALSE)
)</f>
        <v>Marques Gonçalves</v>
      </c>
      <c r="J232" s="7" t="str">
        <f t="shared" ca="1" si="32"/>
        <v>Byanca Marques Gonçalves</v>
      </c>
      <c r="K232" s="7" t="str" cm="1">
        <f t="array" aca="1" ref="K232" ca="1">SHA1HASH($J232)</f>
        <v>21b4de6fb5ce492abbaae0511e2228d8ed999d7f</v>
      </c>
      <c r="L232" s="7" cm="1">
        <f t="array" aca="1" ref="L232" ca="1">INDEX(States!$A:$A,N232,1)</f>
        <v>5</v>
      </c>
      <c r="M232" s="7" t="str">
        <f ca="1">VLOOKUP($L232,Countries!$A:$B,2,FALSE)</f>
        <v>Portugal</v>
      </c>
      <c r="N232" s="7" cm="1">
        <f t="array" aca="1" ref="N232" ca="1">INDEX(States!$C:$C,RANDBETWEEN(5,COUNTA(States!$A:$A) + 1),1)</f>
        <v>18</v>
      </c>
      <c r="O232" s="7" t="str">
        <f ca="1">VLOOKUP($N232,States!$C:$D,2,FALSE)</f>
        <v>Castelo Branco</v>
      </c>
      <c r="P232" s="7" t="str">
        <f ca="1">VLOOKUP($F232,Name!$A:$C,3,FALSE)</f>
        <v>F</v>
      </c>
      <c r="Q232" s="7" t="str">
        <f ca="1">VLOOKUP($P232,Genders!$B:$C,2,FALSE)</f>
        <v>Female</v>
      </c>
      <c r="R232" s="7" cm="1">
        <f t="array" aca="1" ref="R232" ca="1">INDEX('Marital status'!$A:$A,RANDBETWEEN(5,COUNTA('Marital status'!$A:$A) + 1),1)</f>
        <v>5</v>
      </c>
      <c r="S232" s="7" t="str">
        <f ca="1">VLOOKUP($R232,'Marital status'!$A:$B,2,FALSE)</f>
        <v>single</v>
      </c>
      <c r="T232" s="7">
        <f t="shared" ca="1" si="33"/>
        <v>5</v>
      </c>
      <c r="U232" s="7" t="str">
        <f ca="1">VLOOKUP($T232,Ethnicities!$A:$B,2,FALSE)</f>
        <v xml:space="preserve"> white</v>
      </c>
      <c r="V232" s="8">
        <f t="shared" ca="1" si="34"/>
        <v>30615</v>
      </c>
      <c r="W232" s="6">
        <f t="shared" ca="1" si="35"/>
        <v>7</v>
      </c>
      <c r="X232" s="8" t="str">
        <f ca="1">VLOOKUP($W232,'Background education'!$A:$B,2,FALSE)</f>
        <v>Undergraduate degree</v>
      </c>
      <c r="Y232" s="7">
        <f ca="1" xml:space="preserve">
  IF(OR($AA232 = 5, $AA232 = 6, $AA232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32" s="7" t="str">
        <f ca="1">VLOOKUP($Y232,Departments!$A:$B,2,FALSE)</f>
        <v>Finance</v>
      </c>
      <c r="AA232" s="6">
        <f t="shared" ca="1" si="36"/>
        <v>11</v>
      </c>
      <c r="AB232" s="7" t="str">
        <f ca="1">VLOOKUP($AA232,Roles!$A:$B,2,FALSE)</f>
        <v>Analyst</v>
      </c>
      <c r="AC232" s="6">
        <f t="shared" ca="1" si="37"/>
        <v>6</v>
      </c>
      <c r="AD232" s="7" t="str">
        <f ca="1" xml:space="preserve">
IF($AC232 &lt;&gt; "",
    VLOOKUP($AC232,Levels!$A:$B,2,FALSE),
    ""
)</f>
        <v>Pleno</v>
      </c>
      <c r="AE232" s="8">
        <f t="shared" ca="1" si="38"/>
        <v>40111</v>
      </c>
      <c r="AF232" s="6">
        <f ca="1">RANDBETWEEN(5,COUNTA('Recruitment source'!$A:$A) + 1)</f>
        <v>5</v>
      </c>
      <c r="AG232" s="6" t="str">
        <f ca="1">VLOOKUP($AF232,'Recruitment source'!$A:$B,2,FALSE)</f>
        <v>Indeed</v>
      </c>
      <c r="AH232" s="8"/>
      <c r="AI232" s="1">
        <f t="shared" ca="1" si="30"/>
        <v>2500</v>
      </c>
      <c r="AJ232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228, 1, 'Byanca Marques Gonçalves', 'F', 5, '26/10/1983', 7, 7, 11, 6, 2500);</v>
      </c>
    </row>
    <row r="233" spans="1:36" ht="14.25" customHeight="1" x14ac:dyDescent="0.2">
      <c r="A233" s="7" cm="1">
        <f t="array" aca="1" ref="A233" ca="1">INDEX(Companies!$A:$A,RANDBETWEEN(5,COUNTA(Companies!$A:$A) + 1),1)</f>
        <v>5</v>
      </c>
      <c r="B233" s="7" t="str">
        <f ca="1">VLOOKUP($A233,Companies!$A:$B,2,FALSE)</f>
        <v>ACME Corporation</v>
      </c>
      <c r="C233" s="5">
        <f t="shared" si="31"/>
        <v>229</v>
      </c>
      <c r="D233" s="5" t="str" cm="1">
        <f t="array" ref="D233">SHA1HASH($C233)</f>
        <v>4c8205da3610a61583b64c7faeb86dd040cace63</v>
      </c>
      <c r="E233" s="6">
        <v>1</v>
      </c>
      <c r="F233" s="7">
        <f ca="1">IF($C233 = 1 + N("Presidente"),
    127,
    IF($C233 = 2 + N("Vice-Presidente"),
        72,
        IF($C233 = 3 + N("Secretária bilíngue"),
            13,
            RANDBETWEEN(5,COUNT(Name!$A:$A) + 1)
        )
    )
)</f>
        <v>332</v>
      </c>
      <c r="G233" s="7" t="str">
        <f ca="1">VLOOKUP($F233,Name!$A:$B,2,FALSE)</f>
        <v>Rodrigo</v>
      </c>
      <c r="H233" s="7">
        <f ca="1" xml:space="preserve">
IF($C233 = 1,
    0,
    RANDBETWEEN(5,COUNT('Last name'!$A:$A) + 1)
)</f>
        <v>31</v>
      </c>
      <c r="I233" s="7" t="str">
        <f ca="1" xml:space="preserve">
IF($C233 = 1 + N("Presidente"),
    "de Orléans e Bragança",
    VLOOKUP($H233,'Last name'!$A:$B,2,FALSE) &amp; " " &amp; VLOOKUP(RANDBETWEEN(5,COUNT('Last name'!$A:$A) + 1),'Last name'!$A:$B,2,FALSE)
)</f>
        <v>Barbosa Barbieri</v>
      </c>
      <c r="J233" s="7" t="str">
        <f t="shared" ca="1" si="32"/>
        <v>Rodrigo Barbosa Barbieri</v>
      </c>
      <c r="K233" s="7" t="str" cm="1">
        <f t="array" aca="1" ref="K233" ca="1">SHA1HASH($J233)</f>
        <v>083d8297181017870a2403c496756b47664ace91</v>
      </c>
      <c r="L233" s="7" cm="1">
        <f t="array" aca="1" ref="L233" ca="1">INDEX(States!$A:$A,N233,1)</f>
        <v>5</v>
      </c>
      <c r="M233" s="7" t="str">
        <f ca="1">VLOOKUP($L233,Countries!$A:$B,2,FALSE)</f>
        <v>Portugal</v>
      </c>
      <c r="N233" s="7" cm="1">
        <f t="array" aca="1" ref="N233" ca="1">INDEX(States!$C:$C,RANDBETWEEN(5,COUNTA(States!$A:$A) + 1),1)</f>
        <v>21</v>
      </c>
      <c r="O233" s="7" t="str">
        <f ca="1">VLOOKUP($N233,States!$C:$D,2,FALSE)</f>
        <v>Guarda</v>
      </c>
      <c r="P233" s="7" t="str">
        <f ca="1">VLOOKUP($F233,Name!$A:$C,3,FALSE)</f>
        <v>M</v>
      </c>
      <c r="Q233" s="7" t="str">
        <f ca="1">VLOOKUP($P233,Genders!$B:$C,2,FALSE)</f>
        <v>Male</v>
      </c>
      <c r="R233" s="7" cm="1">
        <f t="array" aca="1" ref="R233" ca="1">INDEX('Marital status'!$A:$A,RANDBETWEEN(5,COUNTA('Marital status'!$A:$A) + 1),1)</f>
        <v>7</v>
      </c>
      <c r="S233" s="7" t="str">
        <f ca="1">VLOOKUP($R233,'Marital status'!$A:$B,2,FALSE)</f>
        <v xml:space="preserve">Widowed </v>
      </c>
      <c r="T233" s="7">
        <f t="shared" ca="1" si="33"/>
        <v>5</v>
      </c>
      <c r="U233" s="7" t="str">
        <f ca="1">VLOOKUP($T233,Ethnicities!$A:$B,2,FALSE)</f>
        <v xml:space="preserve"> white</v>
      </c>
      <c r="V233" s="8">
        <f t="shared" ca="1" si="34"/>
        <v>18551</v>
      </c>
      <c r="W233" s="6">
        <f t="shared" ca="1" si="35"/>
        <v>7</v>
      </c>
      <c r="X233" s="8" t="str">
        <f ca="1">VLOOKUP($W233,'Background education'!$A:$B,2,FALSE)</f>
        <v>Undergraduate degree</v>
      </c>
      <c r="Y233" s="7">
        <f ca="1" xml:space="preserve">
  IF(OR($AA233 = 5, $AA233 = 6, $AA233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33" s="7" t="str">
        <f ca="1">VLOOKUP($Y233,Departments!$A:$B,2,FALSE)</f>
        <v>Audit</v>
      </c>
      <c r="AA233" s="6">
        <f t="shared" ca="1" si="36"/>
        <v>9</v>
      </c>
      <c r="AB233" s="7" t="str">
        <f ca="1">VLOOKUP($AA233,Roles!$A:$B,2,FALSE)</f>
        <v>Intern</v>
      </c>
      <c r="AC233" s="6" t="str">
        <f t="shared" ca="1" si="37"/>
        <v/>
      </c>
      <c r="AD233" s="7" t="str">
        <f ca="1" xml:space="preserve">
IF($AC233 &lt;&gt; "",
    VLOOKUP($AC233,Levels!$A:$B,2,FALSE),
    ""
)</f>
        <v/>
      </c>
      <c r="AE233" s="8">
        <f t="shared" ca="1" si="38"/>
        <v>41370</v>
      </c>
      <c r="AF233" s="6">
        <f ca="1">RANDBETWEEN(5,COUNTA('Recruitment source'!$A:$A) + 1)</f>
        <v>8</v>
      </c>
      <c r="AG233" s="6" t="str">
        <f ca="1">VLOOKUP($AF233,'Recruitment source'!$A:$B,2,FALSE)</f>
        <v>Net Empregos</v>
      </c>
      <c r="AH233" s="8"/>
      <c r="AI233" s="1">
        <f t="shared" ca="1" si="30"/>
        <v>1205</v>
      </c>
      <c r="AJ233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229, 1, 'Rodrigo Barbosa Barbieri', 'M', 5, '15/10/1950', 7, 13, 9, NULL, 1205);</v>
      </c>
    </row>
    <row r="234" spans="1:36" ht="14.25" customHeight="1" x14ac:dyDescent="0.2">
      <c r="A234" s="7" cm="1">
        <f t="array" aca="1" ref="A234" ca="1">INDEX(Companies!$A:$A,RANDBETWEEN(5,COUNTA(Companies!$A:$A) + 1),1)</f>
        <v>5</v>
      </c>
      <c r="B234" s="7" t="str">
        <f ca="1">VLOOKUP($A234,Companies!$A:$B,2,FALSE)</f>
        <v>ACME Corporation</v>
      </c>
      <c r="C234" s="5">
        <f t="shared" si="31"/>
        <v>230</v>
      </c>
      <c r="D234" s="5" t="str" cm="1">
        <f t="array" ref="D234">SHA1HASH($C234)</f>
        <v>2815f6b98b7a1fc00fc6bbb6d86583c410d86af7</v>
      </c>
      <c r="E234" s="6">
        <v>1</v>
      </c>
      <c r="F234" s="7">
        <f ca="1">IF($C234 = 1 + N("Presidente"),
    127,
    IF($C234 = 2 + N("Vice-Presidente"),
        72,
        IF($C234 = 3 + N("Secretária bilíngue"),
            13,
            RANDBETWEEN(5,COUNT(Name!$A:$A) + 1)
        )
    )
)</f>
        <v>59</v>
      </c>
      <c r="G234" s="7" t="str">
        <f ca="1">VLOOKUP($F234,Name!$A:$B,2,FALSE)</f>
        <v>Artur</v>
      </c>
      <c r="H234" s="7">
        <f ca="1" xml:space="preserve">
IF($C234 = 1,
    0,
    RANDBETWEEN(5,COUNT('Last name'!$A:$A) + 1)
)</f>
        <v>25</v>
      </c>
      <c r="I234" s="7" t="str">
        <f ca="1" xml:space="preserve">
IF($C234 = 1 + N("Presidente"),
    "de Orléans e Bragança",
    VLOOKUP($H234,'Last name'!$A:$B,2,FALSE) &amp; " " &amp; VLOOKUP(RANDBETWEEN(5,COUNT('Last name'!$A:$A) + 1),'Last name'!$A:$B,2,FALSE)
)</f>
        <v>Auth De Luca</v>
      </c>
      <c r="J234" s="7" t="str">
        <f t="shared" ca="1" si="32"/>
        <v>Artur Auth De Luca</v>
      </c>
      <c r="K234" s="7" t="str" cm="1">
        <f t="array" aca="1" ref="K234" ca="1">SHA1HASH($J234)</f>
        <v>2c34644a20b68cf3615a15cf28a8b0bf995156ed</v>
      </c>
      <c r="L234" s="7" cm="1">
        <f t="array" aca="1" ref="L234" ca="1">INDEX(States!$A:$A,N234,1)</f>
        <v>5</v>
      </c>
      <c r="M234" s="7" t="str">
        <f ca="1">VLOOKUP($L234,Countries!$A:$B,2,FALSE)</f>
        <v>Portugal</v>
      </c>
      <c r="N234" s="7" cm="1">
        <f t="array" aca="1" ref="N234" ca="1">INDEX(States!$C:$C,RANDBETWEEN(5,COUNTA(States!$A:$A) + 1),1)</f>
        <v>20</v>
      </c>
      <c r="O234" s="7" t="str">
        <f ca="1">VLOOKUP($N234,States!$C:$D,2,FALSE)</f>
        <v>Portalegre</v>
      </c>
      <c r="P234" s="7" t="str">
        <f ca="1">VLOOKUP($F234,Name!$A:$C,3,FALSE)</f>
        <v>M</v>
      </c>
      <c r="Q234" s="7" t="str">
        <f ca="1">VLOOKUP($P234,Genders!$B:$C,2,FALSE)</f>
        <v>Male</v>
      </c>
      <c r="R234" s="7" cm="1">
        <f t="array" aca="1" ref="R234" ca="1">INDEX('Marital status'!$A:$A,RANDBETWEEN(5,COUNTA('Marital status'!$A:$A) + 1),1)</f>
        <v>5</v>
      </c>
      <c r="S234" s="7" t="str">
        <f ca="1">VLOOKUP($R234,'Marital status'!$A:$B,2,FALSE)</f>
        <v>single</v>
      </c>
      <c r="T234" s="7">
        <f t="shared" ca="1" si="33"/>
        <v>5</v>
      </c>
      <c r="U234" s="7" t="str">
        <f ca="1">VLOOKUP($T234,Ethnicities!$A:$B,2,FALSE)</f>
        <v xml:space="preserve"> white</v>
      </c>
      <c r="V234" s="8">
        <f t="shared" ca="1" si="34"/>
        <v>22483</v>
      </c>
      <c r="W234" s="6">
        <f t="shared" ca="1" si="35"/>
        <v>7</v>
      </c>
      <c r="X234" s="8" t="str">
        <f ca="1">VLOOKUP($W234,'Background education'!$A:$B,2,FALSE)</f>
        <v>Undergraduate degree</v>
      </c>
      <c r="Y234" s="7">
        <f ca="1" xml:space="preserve">
  IF(OR($AA234 = 5, $AA234 = 6, $AA234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34" s="7" t="str">
        <f ca="1">VLOOKUP($Y234,Departments!$A:$B,2,FALSE)</f>
        <v>Operations</v>
      </c>
      <c r="AA234" s="6">
        <f t="shared" ca="1" si="36"/>
        <v>11</v>
      </c>
      <c r="AB234" s="7" t="str">
        <f ca="1">VLOOKUP($AA234,Roles!$A:$B,2,FALSE)</f>
        <v>Analyst</v>
      </c>
      <c r="AC234" s="6">
        <f t="shared" ca="1" si="37"/>
        <v>5</v>
      </c>
      <c r="AD234" s="7" t="str">
        <f ca="1" xml:space="preserve">
IF($AC234 &lt;&gt; "",
    VLOOKUP($AC234,Levels!$A:$B,2,FALSE),
    ""
)</f>
        <v>Junior</v>
      </c>
      <c r="AE234" s="8">
        <f t="shared" ca="1" si="38"/>
        <v>42215</v>
      </c>
      <c r="AF234" s="6">
        <f ca="1">RANDBETWEEN(5,COUNTA('Recruitment source'!$A:$A) + 1)</f>
        <v>6</v>
      </c>
      <c r="AG234" s="6" t="str">
        <f ca="1">VLOOKUP($AF234,'Recruitment source'!$A:$B,2,FALSE)</f>
        <v>Learn4Good</v>
      </c>
      <c r="AH234" s="8"/>
      <c r="AI234" s="1">
        <f t="shared" ca="1" si="30"/>
        <v>2500</v>
      </c>
      <c r="AJ234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230, 1, 'Artur Auth De Luca', 'M', 5, '21/07/1961', 7, 10, 11, 5, 2500);</v>
      </c>
    </row>
    <row r="235" spans="1:36" ht="14.25" customHeight="1" x14ac:dyDescent="0.2">
      <c r="A235" s="7" cm="1">
        <f t="array" aca="1" ref="A235" ca="1">INDEX(Companies!$A:$A,RANDBETWEEN(5,COUNTA(Companies!$A:$A) + 1),1)</f>
        <v>5</v>
      </c>
      <c r="B235" s="7" t="str">
        <f ca="1">VLOOKUP($A235,Companies!$A:$B,2,FALSE)</f>
        <v>ACME Corporation</v>
      </c>
      <c r="C235" s="5">
        <f t="shared" si="31"/>
        <v>231</v>
      </c>
      <c r="D235" s="5" t="str" cm="1">
        <f t="array" ref="D235">SHA1HASH($C235)</f>
        <v>eadc1dd8fc279583d5552700ae5d248e3fa123bd</v>
      </c>
      <c r="E235" s="6">
        <v>1</v>
      </c>
      <c r="F235" s="7">
        <f ca="1">IF($C235 = 1 + N("Presidente"),
    127,
    IF($C235 = 2 + N("Vice-Presidente"),
        72,
        IF($C235 = 3 + N("Secretária bilíngue"),
            13,
            RANDBETWEEN(5,COUNT(Name!$A:$A) + 1)
        )
    )
)</f>
        <v>146</v>
      </c>
      <c r="G235" s="7" t="str">
        <f ca="1">VLOOKUP($F235,Name!$A:$B,2,FALSE)</f>
        <v>Francisco</v>
      </c>
      <c r="H235" s="7">
        <f ca="1" xml:space="preserve">
IF($C235 = 1,
    0,
    RANDBETWEEN(5,COUNT('Last name'!$A:$A) + 1)
)</f>
        <v>132</v>
      </c>
      <c r="I235" s="7" t="str">
        <f ca="1" xml:space="preserve">
IF($C235 = 1 + N("Presidente"),
    "de Orléans e Bragança",
    VLOOKUP($H235,'Last name'!$A:$B,2,FALSE) &amp; " " &amp; VLOOKUP(RANDBETWEEN(5,COUNT('Last name'!$A:$A) + 1),'Last name'!$A:$B,2,FALSE)
)</f>
        <v>Moraes Vaz</v>
      </c>
      <c r="J235" s="7" t="str">
        <f t="shared" ca="1" si="32"/>
        <v>Francisco Moraes Vaz</v>
      </c>
      <c r="K235" s="7" t="str" cm="1">
        <f t="array" aca="1" ref="K235" ca="1">SHA1HASH($J235)</f>
        <v>6c33272025b2d3fb22aed65341b168fdb64ca341</v>
      </c>
      <c r="L235" s="7" cm="1">
        <f t="array" aca="1" ref="L235" ca="1">INDEX(States!$A:$A,N235,1)</f>
        <v>5</v>
      </c>
      <c r="M235" s="7" t="str">
        <f ca="1">VLOOKUP($L235,Countries!$A:$B,2,FALSE)</f>
        <v>Portugal</v>
      </c>
      <c r="N235" s="7" cm="1">
        <f t="array" aca="1" ref="N235" ca="1">INDEX(States!$C:$C,RANDBETWEEN(5,COUNTA(States!$A:$A) + 1),1)</f>
        <v>24</v>
      </c>
      <c r="O235" s="7" t="str">
        <f ca="1">VLOOKUP($N235,States!$C:$D,2,FALSE)</f>
        <v>Brangança</v>
      </c>
      <c r="P235" s="7" t="str">
        <f ca="1">VLOOKUP($F235,Name!$A:$C,3,FALSE)</f>
        <v>M</v>
      </c>
      <c r="Q235" s="7" t="str">
        <f ca="1">VLOOKUP($P235,Genders!$B:$C,2,FALSE)</f>
        <v>Male</v>
      </c>
      <c r="R235" s="7" cm="1">
        <f t="array" aca="1" ref="R235" ca="1">INDEX('Marital status'!$A:$A,RANDBETWEEN(5,COUNTA('Marital status'!$A:$A) + 1),1)</f>
        <v>9</v>
      </c>
      <c r="S235" s="7" t="str">
        <f ca="1">VLOOKUP($R235,'Marital status'!$A:$B,2,FALSE)</f>
        <v>DIVORCED</v>
      </c>
      <c r="T235" s="7">
        <f t="shared" ca="1" si="33"/>
        <v>5</v>
      </c>
      <c r="U235" s="7" t="str">
        <f ca="1">VLOOKUP($T235,Ethnicities!$A:$B,2,FALSE)</f>
        <v xml:space="preserve"> white</v>
      </c>
      <c r="V235" s="8">
        <f t="shared" ca="1" si="34"/>
        <v>18893</v>
      </c>
      <c r="W235" s="6">
        <f t="shared" ca="1" si="35"/>
        <v>7</v>
      </c>
      <c r="X235" s="8" t="str">
        <f ca="1">VLOOKUP($W235,'Background education'!$A:$B,2,FALSE)</f>
        <v>Undergraduate degree</v>
      </c>
      <c r="Y235" s="7">
        <f ca="1" xml:space="preserve">
  IF(OR($AA235 = 5, $AA235 = 6, $AA235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35" s="7" t="str">
        <f ca="1">VLOOKUP($Y235,Departments!$A:$B,2,FALSE)</f>
        <v xml:space="preserve"> Commercial</v>
      </c>
      <c r="AA235" s="6">
        <f t="shared" ca="1" si="36"/>
        <v>9</v>
      </c>
      <c r="AB235" s="7" t="str">
        <f ca="1">VLOOKUP($AA235,Roles!$A:$B,2,FALSE)</f>
        <v>Intern</v>
      </c>
      <c r="AC235" s="6" t="str">
        <f t="shared" ca="1" si="37"/>
        <v/>
      </c>
      <c r="AD235" s="7" t="str">
        <f ca="1" xml:space="preserve">
IF($AC235 &lt;&gt; "",
    VLOOKUP($AC235,Levels!$A:$B,2,FALSE),
    ""
)</f>
        <v/>
      </c>
      <c r="AE235" s="8">
        <f t="shared" ca="1" si="38"/>
        <v>38767</v>
      </c>
      <c r="AF235" s="6">
        <f ca="1">RANDBETWEEN(5,COUNTA('Recruitment source'!$A:$A) + 1)</f>
        <v>8</v>
      </c>
      <c r="AG235" s="6" t="str">
        <f ca="1">VLOOKUP($AF235,'Recruitment source'!$A:$B,2,FALSE)</f>
        <v>Net Empregos</v>
      </c>
      <c r="AH235" s="8"/>
      <c r="AI235" s="1">
        <f t="shared" ca="1" si="30"/>
        <v>1285</v>
      </c>
      <c r="AJ235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231, 1, 'Francisco Moraes Vaz', 'M', 5, '22/09/1951', 7, 9, 9, NULL, 1285);</v>
      </c>
    </row>
    <row r="236" spans="1:36" ht="14.25" customHeight="1" x14ac:dyDescent="0.2">
      <c r="A236" s="7" cm="1">
        <f t="array" aca="1" ref="A236" ca="1">INDEX(Companies!$A:$A,RANDBETWEEN(5,COUNTA(Companies!$A:$A) + 1),1)</f>
        <v>5</v>
      </c>
      <c r="B236" s="7" t="str">
        <f ca="1">VLOOKUP($A236,Companies!$A:$B,2,FALSE)</f>
        <v>ACME Corporation</v>
      </c>
      <c r="C236" s="5">
        <f t="shared" si="31"/>
        <v>232</v>
      </c>
      <c r="D236" s="5" t="str" cm="1">
        <f t="array" ref="D236">SHA1HASH($C236)</f>
        <v>4f0f5c96ca8457ccd84c30f91c0555bd7e615c81</v>
      </c>
      <c r="E236" s="6">
        <v>1</v>
      </c>
      <c r="F236" s="7">
        <f ca="1">IF($C236 = 1 + N("Presidente"),
    127,
    IF($C236 = 2 + N("Vice-Presidente"),
        72,
        IF($C236 = 3 + N("Secretária bilíngue"),
            13,
            RANDBETWEEN(5,COUNT(Name!$A:$A) + 1)
        )
    )
)</f>
        <v>200</v>
      </c>
      <c r="G236" s="7" t="str">
        <f ca="1">VLOOKUP($F236,Name!$A:$B,2,FALSE)</f>
        <v>José Heleno</v>
      </c>
      <c r="H236" s="7">
        <f ca="1" xml:space="preserve">
IF($C236 = 1,
    0,
    RANDBETWEEN(5,COUNT('Last name'!$A:$A) + 1)
)</f>
        <v>41</v>
      </c>
      <c r="I236" s="7" t="str">
        <f ca="1" xml:space="preserve">
IF($C236 = 1 + N("Presidente"),
    "de Orléans e Bragança",
    VLOOKUP($H236,'Last name'!$A:$B,2,FALSE) &amp; " " &amp; VLOOKUP(RANDBETWEEN(5,COUNT('Last name'!$A:$A) + 1),'Last name'!$A:$B,2,FALSE)
)</f>
        <v>Bispo Mazza</v>
      </c>
      <c r="J236" s="7" t="str">
        <f t="shared" ca="1" si="32"/>
        <v>José Heleno Bispo Mazza</v>
      </c>
      <c r="K236" s="7" t="str" cm="1">
        <f t="array" aca="1" ref="K236" ca="1">SHA1HASH($J236)</f>
        <v>761acab4350afce08c2e61436b68918252e28896</v>
      </c>
      <c r="L236" s="7" cm="1">
        <f t="array" aca="1" ref="L236" ca="1">INDEX(States!$A:$A,N236,1)</f>
        <v>5</v>
      </c>
      <c r="M236" s="7" t="str">
        <f ca="1">VLOOKUP($L236,Countries!$A:$B,2,FALSE)</f>
        <v>Portugal</v>
      </c>
      <c r="N236" s="7" cm="1">
        <f t="array" aca="1" ref="N236" ca="1">INDEX(States!$C:$C,RANDBETWEEN(5,COUNTA(States!$A:$A) + 1),1)</f>
        <v>22</v>
      </c>
      <c r="O236" s="7" t="str">
        <f ca="1">VLOOKUP($N236,States!$C:$D,2,FALSE)</f>
        <v>Vila Real</v>
      </c>
      <c r="P236" s="7" t="str">
        <f ca="1">VLOOKUP($F236,Name!$A:$C,3,FALSE)</f>
        <v>M</v>
      </c>
      <c r="Q236" s="7" t="str">
        <f ca="1">VLOOKUP($P236,Genders!$B:$C,2,FALSE)</f>
        <v>Male</v>
      </c>
      <c r="R236" s="7" cm="1">
        <f t="array" aca="1" ref="R236" ca="1">INDEX('Marital status'!$A:$A,RANDBETWEEN(5,COUNTA('Marital status'!$A:$A) + 1),1)</f>
        <v>8</v>
      </c>
      <c r="S236" s="7" t="str">
        <f ca="1">VLOOKUP($R236,'Marital status'!$A:$B,2,FALSE)</f>
        <v xml:space="preserve"> Separated </v>
      </c>
      <c r="T236" s="7">
        <f t="shared" ca="1" si="33"/>
        <v>5</v>
      </c>
      <c r="U236" s="7" t="str">
        <f ca="1">VLOOKUP($T236,Ethnicities!$A:$B,2,FALSE)</f>
        <v xml:space="preserve"> white</v>
      </c>
      <c r="V236" s="8">
        <f t="shared" ca="1" si="34"/>
        <v>23092</v>
      </c>
      <c r="W236" s="6">
        <f t="shared" ca="1" si="35"/>
        <v>8</v>
      </c>
      <c r="X236" s="8" t="str">
        <f ca="1">VLOOKUP($W236,'Background education'!$A:$B,2,FALSE)</f>
        <v>Graduate school</v>
      </c>
      <c r="Y236" s="7">
        <f ca="1" xml:space="preserve">
  IF(OR($AA236 = 5, $AA236 = 6, $AA236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36" s="7" t="str">
        <f ca="1">VLOOKUP($Y236,Departments!$A:$B,2,FALSE)</f>
        <v>Administration</v>
      </c>
      <c r="AA236" s="6">
        <f t="shared" ca="1" si="36"/>
        <v>11</v>
      </c>
      <c r="AB236" s="7" t="str">
        <f ca="1">VLOOKUP($AA236,Roles!$A:$B,2,FALSE)</f>
        <v>Analyst</v>
      </c>
      <c r="AC236" s="6">
        <f t="shared" ca="1" si="37"/>
        <v>5</v>
      </c>
      <c r="AD236" s="7" t="str">
        <f ca="1" xml:space="preserve">
IF($AC236 &lt;&gt; "",
    VLOOKUP($AC236,Levels!$A:$B,2,FALSE),
    ""
)</f>
        <v>Junior</v>
      </c>
      <c r="AE236" s="8">
        <f t="shared" ca="1" si="38"/>
        <v>41652</v>
      </c>
      <c r="AF236" s="6">
        <f ca="1">RANDBETWEEN(5,COUNTA('Recruitment source'!$A:$A) + 1)</f>
        <v>12</v>
      </c>
      <c r="AG236" s="6" t="str">
        <f ca="1">VLOOKUP($AF236,'Recruitment source'!$A:$B,2,FALSE)</f>
        <v xml:space="preserve"> recommendation of employee</v>
      </c>
      <c r="AH236" s="8"/>
      <c r="AI236" s="1">
        <f t="shared" ca="1" si="30"/>
        <v>3000</v>
      </c>
      <c r="AJ236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232, 1, 'José Heleno Bispo Mazza', 'M', 5, '22/03/1963', 8, 6, 11, 5, 3000);</v>
      </c>
    </row>
    <row r="237" spans="1:36" ht="14.25" customHeight="1" x14ac:dyDescent="0.2">
      <c r="A237" s="7" cm="1">
        <f t="array" aca="1" ref="A237" ca="1">INDEX(Companies!$A:$A,RANDBETWEEN(5,COUNTA(Companies!$A:$A) + 1),1)</f>
        <v>5</v>
      </c>
      <c r="B237" s="7" t="str">
        <f ca="1">VLOOKUP($A237,Companies!$A:$B,2,FALSE)</f>
        <v>ACME Corporation</v>
      </c>
      <c r="C237" s="5">
        <f t="shared" si="31"/>
        <v>233</v>
      </c>
      <c r="D237" s="5" t="str" cm="1">
        <f t="array" ref="D237">SHA1HASH($C237)</f>
        <v>52fdb9f68c503e11d168fe52035901864c0a4861</v>
      </c>
      <c r="E237" s="6">
        <v>1</v>
      </c>
      <c r="F237" s="7">
        <f ca="1">IF($C237 = 1 + N("Presidente"),
    127,
    IF($C237 = 2 + N("Vice-Presidente"),
        72,
        IF($C237 = 3 + N("Secretária bilíngue"),
            13,
            RANDBETWEEN(5,COUNT(Name!$A:$A) + 1)
        )
    )
)</f>
        <v>305</v>
      </c>
      <c r="G237" s="7" t="str">
        <f ca="1">VLOOKUP($F237,Name!$A:$B,2,FALSE)</f>
        <v>Nathan</v>
      </c>
      <c r="H237" s="7">
        <f ca="1" xml:space="preserve">
IF($C237 = 1,
    0,
    RANDBETWEEN(5,COUNT('Last name'!$A:$A) + 1)
)</f>
        <v>176</v>
      </c>
      <c r="I237" s="7" t="str">
        <f ca="1" xml:space="preserve">
IF($C237 = 1 + N("Presidente"),
    "de Orléans e Bragança",
    VLOOKUP($H237,'Last name'!$A:$B,2,FALSE) &amp; " " &amp; VLOOKUP(RANDBETWEEN(5,COUNT('Last name'!$A:$A) + 1),'Last name'!$A:$B,2,FALSE)
)</f>
        <v>Santos Batista</v>
      </c>
      <c r="J237" s="7" t="str">
        <f t="shared" ca="1" si="32"/>
        <v>Nathan Santos Batista</v>
      </c>
      <c r="K237" s="7" t="str" cm="1">
        <f t="array" aca="1" ref="K237" ca="1">SHA1HASH($J237)</f>
        <v>81ebe6bd087cdf78f23240146859cd5c35471040</v>
      </c>
      <c r="L237" s="7" cm="1">
        <f t="array" aca="1" ref="L237" ca="1">INDEX(States!$A:$A,N237,1)</f>
        <v>5</v>
      </c>
      <c r="M237" s="7" t="str">
        <f ca="1">VLOOKUP($L237,Countries!$A:$B,2,FALSE)</f>
        <v>Portugal</v>
      </c>
      <c r="N237" s="7" cm="1">
        <f t="array" aca="1" ref="N237" ca="1">INDEX(States!$C:$C,RANDBETWEEN(5,COUNTA(States!$A:$A) + 1),1)</f>
        <v>8</v>
      </c>
      <c r="O237" s="7" t="str">
        <f ca="1">VLOOKUP($N237,States!$C:$D,2,FALSE)</f>
        <v>AveirO</v>
      </c>
      <c r="P237" s="7" t="str">
        <f ca="1">VLOOKUP($F237,Name!$A:$C,3,FALSE)</f>
        <v>M</v>
      </c>
      <c r="Q237" s="7" t="str">
        <f ca="1">VLOOKUP($P237,Genders!$B:$C,2,FALSE)</f>
        <v>Male</v>
      </c>
      <c r="R237" s="7" cm="1">
        <f t="array" aca="1" ref="R237" ca="1">INDEX('Marital status'!$A:$A,RANDBETWEEN(5,COUNTA('Marital status'!$A:$A) + 1),1)</f>
        <v>9</v>
      </c>
      <c r="S237" s="7" t="str">
        <f ca="1">VLOOKUP($R237,'Marital status'!$A:$B,2,FALSE)</f>
        <v>DIVORCED</v>
      </c>
      <c r="T237" s="7">
        <f t="shared" ca="1" si="33"/>
        <v>5</v>
      </c>
      <c r="U237" s="7" t="str">
        <f ca="1">VLOOKUP($T237,Ethnicities!$A:$B,2,FALSE)</f>
        <v xml:space="preserve"> white</v>
      </c>
      <c r="V237" s="8">
        <f t="shared" ca="1" si="34"/>
        <v>23871</v>
      </c>
      <c r="W237" s="6">
        <f t="shared" ca="1" si="35"/>
        <v>7</v>
      </c>
      <c r="X237" s="8" t="str">
        <f ca="1">VLOOKUP($W237,'Background education'!$A:$B,2,FALSE)</f>
        <v>Undergraduate degree</v>
      </c>
      <c r="Y237" s="7">
        <f ca="1" xml:space="preserve">
  IF(OR($AA237 = 5, $AA237 = 6, $AA237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37" s="7" t="str">
        <f ca="1">VLOOKUP($Y237,Departments!$A:$B,2,FALSE)</f>
        <v>Controlling</v>
      </c>
      <c r="AA237" s="6">
        <f t="shared" ca="1" si="36"/>
        <v>10</v>
      </c>
      <c r="AB237" s="7" t="str">
        <f ca="1">VLOOKUP($AA237,Roles!$A:$B,2,FALSE)</f>
        <v>Trainee</v>
      </c>
      <c r="AC237" s="6" t="str">
        <f t="shared" ca="1" si="37"/>
        <v/>
      </c>
      <c r="AD237" s="7" t="str">
        <f ca="1" xml:space="preserve">
IF($AC237 &lt;&gt; "",
    VLOOKUP($AC237,Levels!$A:$B,2,FALSE),
    ""
)</f>
        <v/>
      </c>
      <c r="AE237" s="8">
        <f t="shared" ca="1" si="38"/>
        <v>42945</v>
      </c>
      <c r="AF237" s="6">
        <f ca="1">RANDBETWEEN(5,COUNTA('Recruitment source'!$A:$A) + 1)</f>
        <v>7</v>
      </c>
      <c r="AG237" s="6" t="str">
        <f ca="1">VLOOKUP($AF237,'Recruitment source'!$A:$B,2,FALSE)</f>
        <v>SAPO Emprego</v>
      </c>
      <c r="AH237" s="8"/>
      <c r="AI237" s="1">
        <f t="shared" ca="1" si="30"/>
        <v>1305</v>
      </c>
      <c r="AJ237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233, 1, 'Nathan Santos Batista', 'M', 5, '09/05/1965', 7, 12, 10, NULL, 1305);</v>
      </c>
    </row>
    <row r="238" spans="1:36" ht="14.25" customHeight="1" x14ac:dyDescent="0.2">
      <c r="A238" s="7" cm="1">
        <f t="array" aca="1" ref="A238" ca="1">INDEX(Companies!$A:$A,RANDBETWEEN(5,COUNTA(Companies!$A:$A) + 1),1)</f>
        <v>5</v>
      </c>
      <c r="B238" s="7" t="str">
        <f ca="1">VLOOKUP($A238,Companies!$A:$B,2,FALSE)</f>
        <v>ACME Corporation</v>
      </c>
      <c r="C238" s="5">
        <f t="shared" si="31"/>
        <v>234</v>
      </c>
      <c r="D238" s="5" t="str" cm="1">
        <f t="array" ref="D238">SHA1HASH($C238)</f>
        <v>0ec09ef9836da03f1add21e3ef607627e687e790</v>
      </c>
      <c r="E238" s="6">
        <v>1</v>
      </c>
      <c r="F238" s="7">
        <f ca="1">IF($C238 = 1 + N("Presidente"),
    127,
    IF($C238 = 2 + N("Vice-Presidente"),
        72,
        IF($C238 = 3 + N("Secretária bilíngue"),
            13,
            RANDBETWEEN(5,COUNT(Name!$A:$A) + 1)
        )
    )
)</f>
        <v>303</v>
      </c>
      <c r="G238" s="7" t="str">
        <f ca="1">VLOOKUP($F238,Name!$A:$B,2,FALSE)</f>
        <v>Nathália</v>
      </c>
      <c r="H238" s="7">
        <f ca="1" xml:space="preserve">
IF($C238 = 1,
    0,
    RANDBETWEEN(5,COUNT('Last name'!$A:$A) + 1)
)</f>
        <v>147</v>
      </c>
      <c r="I238" s="7" t="str">
        <f ca="1" xml:space="preserve">
IF($C238 = 1 + N("Presidente"),
    "de Orléans e Bragança",
    VLOOKUP($H238,'Last name'!$A:$B,2,FALSE) &amp; " " &amp; VLOOKUP(RANDBETWEEN(5,COUNT('Last name'!$A:$A) + 1),'Last name'!$A:$B,2,FALSE)
)</f>
        <v>Peçanha De Luca</v>
      </c>
      <c r="J238" s="7" t="str">
        <f t="shared" ca="1" si="32"/>
        <v>Nathália Peçanha De Luca</v>
      </c>
      <c r="K238" s="7" t="str" cm="1">
        <f t="array" aca="1" ref="K238" ca="1">SHA1HASH($J238)</f>
        <v>3be2736021ad7b6739d61eb09a87eface58db706</v>
      </c>
      <c r="L238" s="7" cm="1">
        <f t="array" aca="1" ref="L238" ca="1">INDEX(States!$A:$A,N238,1)</f>
        <v>5</v>
      </c>
      <c r="M238" s="7" t="str">
        <f ca="1">VLOOKUP($L238,Countries!$A:$B,2,FALSE)</f>
        <v>Portugal</v>
      </c>
      <c r="N238" s="7" cm="1">
        <f t="array" aca="1" ref="N238" ca="1">INDEX(States!$C:$C,RANDBETWEEN(5,COUNTA(States!$A:$A) + 1),1)</f>
        <v>18</v>
      </c>
      <c r="O238" s="7" t="str">
        <f ca="1">VLOOKUP($N238,States!$C:$D,2,FALSE)</f>
        <v>Castelo Branco</v>
      </c>
      <c r="P238" s="7" t="str">
        <f ca="1">VLOOKUP($F238,Name!$A:$C,3,FALSE)</f>
        <v>F</v>
      </c>
      <c r="Q238" s="7" t="str">
        <f ca="1">VLOOKUP($P238,Genders!$B:$C,2,FALSE)</f>
        <v>Female</v>
      </c>
      <c r="R238" s="7" cm="1">
        <f t="array" aca="1" ref="R238" ca="1">INDEX('Marital status'!$A:$A,RANDBETWEEN(5,COUNTA('Marital status'!$A:$A) + 1),1)</f>
        <v>5</v>
      </c>
      <c r="S238" s="7" t="str">
        <f ca="1">VLOOKUP($R238,'Marital status'!$A:$B,2,FALSE)</f>
        <v>single</v>
      </c>
      <c r="T238" s="7">
        <f t="shared" ca="1" si="33"/>
        <v>6</v>
      </c>
      <c r="U238" s="7" t="str">
        <f ca="1">VLOOKUP($T238,Ethnicities!$A:$B,2,FALSE)</f>
        <v>Black or African American</v>
      </c>
      <c r="V238" s="8">
        <f t="shared" ca="1" si="34"/>
        <v>18433</v>
      </c>
      <c r="W238" s="6">
        <f t="shared" ca="1" si="35"/>
        <v>7</v>
      </c>
      <c r="X238" s="8" t="str">
        <f ca="1">VLOOKUP($W238,'Background education'!$A:$B,2,FALSE)</f>
        <v>Undergraduate degree</v>
      </c>
      <c r="Y238" s="7">
        <f ca="1" xml:space="preserve">
  IF(OR($AA238 = 5, $AA238 = 6, $AA238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38" s="7" t="str">
        <f ca="1">VLOOKUP($Y238,Departments!$A:$B,2,FALSE)</f>
        <v xml:space="preserve"> Commercial</v>
      </c>
      <c r="AA238" s="6">
        <f t="shared" ca="1" si="36"/>
        <v>11</v>
      </c>
      <c r="AB238" s="7" t="str">
        <f ca="1">VLOOKUP($AA238,Roles!$A:$B,2,FALSE)</f>
        <v>Analyst</v>
      </c>
      <c r="AC238" s="6">
        <f t="shared" ca="1" si="37"/>
        <v>5</v>
      </c>
      <c r="AD238" s="7" t="str">
        <f ca="1" xml:space="preserve">
IF($AC238 &lt;&gt; "",
    VLOOKUP($AC238,Levels!$A:$B,2,FALSE),
    ""
)</f>
        <v>Junior</v>
      </c>
      <c r="AE238" s="8">
        <f t="shared" ca="1" si="38"/>
        <v>40132</v>
      </c>
      <c r="AF238" s="6">
        <f ca="1">RANDBETWEEN(5,COUNTA('Recruitment source'!$A:$A) + 1)</f>
        <v>15</v>
      </c>
      <c r="AG238" s="6" t="str">
        <f ca="1">VLOOKUP($AF238,'Recruitment source'!$A:$B,2,FALSE)</f>
        <v>Website</v>
      </c>
      <c r="AH238" s="8"/>
      <c r="AI238" s="1">
        <f t="shared" ca="1" si="30"/>
        <v>2580</v>
      </c>
      <c r="AJ238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234, 1, 'Nathália Peçanha De Luca', 'F', 6, '19/06/1950', 7, 9, 11, 5, 2580);</v>
      </c>
    </row>
    <row r="239" spans="1:36" ht="14.25" customHeight="1" x14ac:dyDescent="0.2">
      <c r="A239" s="7" cm="1">
        <f t="array" aca="1" ref="A239" ca="1">INDEX(Companies!$A:$A,RANDBETWEEN(5,COUNTA(Companies!$A:$A) + 1),1)</f>
        <v>5</v>
      </c>
      <c r="B239" s="7" t="str">
        <f ca="1">VLOOKUP($A239,Companies!$A:$B,2,FALSE)</f>
        <v>ACME Corporation</v>
      </c>
      <c r="C239" s="5">
        <f t="shared" si="31"/>
        <v>235</v>
      </c>
      <c r="D239" s="5" t="str" cm="1">
        <f t="array" ref="D239">SHA1HASH($C239)</f>
        <v>0b7f5ada6bdd5e4844b1dc6da915ace79a38c463</v>
      </c>
      <c r="E239" s="6">
        <v>1</v>
      </c>
      <c r="F239" s="7">
        <f ca="1">IF($C239 = 1 + N("Presidente"),
    127,
    IF($C239 = 2 + N("Vice-Presidente"),
        72,
        IF($C239 = 3 + N("Secretária bilíngue"),
            13,
            RANDBETWEEN(5,COUNT(Name!$A:$A) + 1)
        )
    )
)</f>
        <v>42</v>
      </c>
      <c r="G239" s="7" t="str">
        <f ca="1">VLOOKUP($F239,Name!$A:$B,2,FALSE)</f>
        <v>Ângelo</v>
      </c>
      <c r="H239" s="7">
        <f ca="1" xml:space="preserve">
IF($C239 = 1,
    0,
    RANDBETWEEN(5,COUNT('Last name'!$A:$A) + 1)
)</f>
        <v>104</v>
      </c>
      <c r="I239" s="7" t="str">
        <f ca="1" xml:space="preserve">
IF($C239 = 1 + N("Presidente"),
    "de Orléans e Bragança",
    VLOOKUP($H239,'Last name'!$A:$B,2,FALSE) &amp; " " &amp; VLOOKUP(RANDBETWEEN(5,COUNT('Last name'!$A:$A) + 1),'Last name'!$A:$B,2,FALSE)
)</f>
        <v>Ildelfonso Figo</v>
      </c>
      <c r="J239" s="7" t="str">
        <f t="shared" ca="1" si="32"/>
        <v>Ângelo Ildelfonso Figo</v>
      </c>
      <c r="K239" s="7" t="str" cm="1">
        <f t="array" aca="1" ref="K239" ca="1">SHA1HASH($J239)</f>
        <v>3bde5b20295f08d1650509adab0568a4f20ef7cb</v>
      </c>
      <c r="L239" s="7" cm="1">
        <f t="array" aca="1" ref="L239" ca="1">INDEX(States!$A:$A,N239,1)</f>
        <v>5</v>
      </c>
      <c r="M239" s="7" t="str">
        <f ca="1">VLOOKUP($L239,Countries!$A:$B,2,FALSE)</f>
        <v>Portugal</v>
      </c>
      <c r="N239" s="7" cm="1">
        <f t="array" aca="1" ref="N239" ca="1">INDEX(States!$C:$C,RANDBETWEEN(5,COUNTA(States!$A:$A) + 1),1)</f>
        <v>24</v>
      </c>
      <c r="O239" s="7" t="str">
        <f ca="1">VLOOKUP($N239,States!$C:$D,2,FALSE)</f>
        <v>Brangança</v>
      </c>
      <c r="P239" s="7" t="str">
        <f ca="1">VLOOKUP($F239,Name!$A:$C,3,FALSE)</f>
        <v>M</v>
      </c>
      <c r="Q239" s="7" t="str">
        <f ca="1">VLOOKUP($P239,Genders!$B:$C,2,FALSE)</f>
        <v>Male</v>
      </c>
      <c r="R239" s="7" cm="1">
        <f t="array" aca="1" ref="R239" ca="1">INDEX('Marital status'!$A:$A,RANDBETWEEN(5,COUNTA('Marital status'!$A:$A) + 1),1)</f>
        <v>9</v>
      </c>
      <c r="S239" s="7" t="str">
        <f ca="1">VLOOKUP($R239,'Marital status'!$A:$B,2,FALSE)</f>
        <v>DIVORCED</v>
      </c>
      <c r="T239" s="7">
        <f t="shared" ca="1" si="33"/>
        <v>5</v>
      </c>
      <c r="U239" s="7" t="str">
        <f ca="1">VLOOKUP($T239,Ethnicities!$A:$B,2,FALSE)</f>
        <v xml:space="preserve"> white</v>
      </c>
      <c r="V239" s="8">
        <f t="shared" ca="1" si="34"/>
        <v>23045</v>
      </c>
      <c r="W239" s="6">
        <f t="shared" ca="1" si="35"/>
        <v>7</v>
      </c>
      <c r="X239" s="8" t="str">
        <f ca="1">VLOOKUP($W239,'Background education'!$A:$B,2,FALSE)</f>
        <v>Undergraduate degree</v>
      </c>
      <c r="Y239" s="7">
        <f ca="1" xml:space="preserve">
  IF(OR($AA239 = 5, $AA239 = 6, $AA239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39" s="7" t="str">
        <f ca="1">VLOOKUP($Y239,Departments!$A:$B,2,FALSE)</f>
        <v>Audit</v>
      </c>
      <c r="AA239" s="6">
        <f t="shared" ca="1" si="36"/>
        <v>10</v>
      </c>
      <c r="AB239" s="7" t="str">
        <f ca="1">VLOOKUP($AA239,Roles!$A:$B,2,FALSE)</f>
        <v>Trainee</v>
      </c>
      <c r="AC239" s="6" t="str">
        <f t="shared" ca="1" si="37"/>
        <v/>
      </c>
      <c r="AD239" s="7" t="str">
        <f ca="1" xml:space="preserve">
IF($AC239 &lt;&gt; "",
    VLOOKUP($AC239,Levels!$A:$B,2,FALSE),
    ""
)</f>
        <v/>
      </c>
      <c r="AE239" s="8">
        <f t="shared" ca="1" si="38"/>
        <v>43986</v>
      </c>
      <c r="AF239" s="6">
        <f ca="1">RANDBETWEEN(5,COUNTA('Recruitment source'!$A:$A) + 1)</f>
        <v>8</v>
      </c>
      <c r="AG239" s="6" t="str">
        <f ca="1">VLOOKUP($AF239,'Recruitment source'!$A:$B,2,FALSE)</f>
        <v>Net Empregos</v>
      </c>
      <c r="AH239" s="8"/>
      <c r="AI239" s="1">
        <f t="shared" ca="1" si="30"/>
        <v>1305</v>
      </c>
      <c r="AJ23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235, 1, 'Ângelo Ildelfonso Figo', 'M', 5, '03/02/1963', 7, 13, 10, NULL, 1305);</v>
      </c>
    </row>
    <row r="240" spans="1:36" ht="14.25" customHeight="1" x14ac:dyDescent="0.2">
      <c r="A240" s="7" cm="1">
        <f t="array" aca="1" ref="A240" ca="1">INDEX(Companies!$A:$A,RANDBETWEEN(5,COUNTA(Companies!$A:$A) + 1),1)</f>
        <v>5</v>
      </c>
      <c r="B240" s="7" t="str">
        <f ca="1">VLOOKUP($A240,Companies!$A:$B,2,FALSE)</f>
        <v>ACME Corporation</v>
      </c>
      <c r="C240" s="5">
        <f t="shared" si="31"/>
        <v>236</v>
      </c>
      <c r="D240" s="5" t="str" cm="1">
        <f t="array" ref="D240">SHA1HASH($C240)</f>
        <v>5d23e965603269f7674c2fc33318f5d5af406f6f</v>
      </c>
      <c r="E240" s="6">
        <v>1</v>
      </c>
      <c r="F240" s="7">
        <f ca="1">IF($C240 = 1 + N("Presidente"),
    127,
    IF($C240 = 2 + N("Vice-Presidente"),
        72,
        IF($C240 = 3 + N("Secretária bilíngue"),
            13,
            RANDBETWEEN(5,COUNT(Name!$A:$A) + 1)
        )
    )
)</f>
        <v>359</v>
      </c>
      <c r="G240" s="7" t="str">
        <f ca="1">VLOOKUP($F240,Name!$A:$B,2,FALSE)</f>
        <v>Vitor</v>
      </c>
      <c r="H240" s="7">
        <f ca="1" xml:space="preserve">
IF($C240 = 1,
    0,
    RANDBETWEEN(5,COUNT('Last name'!$A:$A) + 1)
)</f>
        <v>15</v>
      </c>
      <c r="I240" s="7" t="str">
        <f ca="1" xml:space="preserve">
IF($C240 = 1 + N("Presidente"),
    "de Orléans e Bragança",
    VLOOKUP($H240,'Last name'!$A:$B,2,FALSE) &amp; " " &amp; VLOOKUP(RANDBETWEEN(5,COUNT('Last name'!$A:$A) + 1),'Last name'!$A:$B,2,FALSE)
)</f>
        <v>Alvim Moretti</v>
      </c>
      <c r="J240" s="7" t="str">
        <f t="shared" ca="1" si="32"/>
        <v>Vitor Alvim Moretti</v>
      </c>
      <c r="K240" s="7" t="str" cm="1">
        <f t="array" aca="1" ref="K240" ca="1">SHA1HASH($J240)</f>
        <v>4b50ad231f230cf5675b357c2d33ddaef7a67e8c</v>
      </c>
      <c r="L240" s="7" cm="1">
        <f t="array" aca="1" ref="L240" ca="1">INDEX(States!$A:$A,N240,1)</f>
        <v>5</v>
      </c>
      <c r="M240" s="7" t="str">
        <f ca="1">VLOOKUP($L240,Countries!$A:$B,2,FALSE)</f>
        <v>Portugal</v>
      </c>
      <c r="N240" s="7" cm="1">
        <f t="array" aca="1" ref="N240" ca="1">INDEX(States!$C:$C,RANDBETWEEN(5,COUNTA(States!$A:$A) + 1),1)</f>
        <v>22</v>
      </c>
      <c r="O240" s="7" t="str">
        <f ca="1">VLOOKUP($N240,States!$C:$D,2,FALSE)</f>
        <v>Vila Real</v>
      </c>
      <c r="P240" s="7" t="str">
        <f ca="1">VLOOKUP($F240,Name!$A:$C,3,FALSE)</f>
        <v>M</v>
      </c>
      <c r="Q240" s="7" t="str">
        <f ca="1">VLOOKUP($P240,Genders!$B:$C,2,FALSE)</f>
        <v>Male</v>
      </c>
      <c r="R240" s="7" cm="1">
        <f t="array" aca="1" ref="R240" ca="1">INDEX('Marital status'!$A:$A,RANDBETWEEN(5,COUNTA('Marital status'!$A:$A) + 1),1)</f>
        <v>8</v>
      </c>
      <c r="S240" s="7" t="str">
        <f ca="1">VLOOKUP($R240,'Marital status'!$A:$B,2,FALSE)</f>
        <v xml:space="preserve"> Separated </v>
      </c>
      <c r="T240" s="7">
        <f t="shared" ca="1" si="33"/>
        <v>5</v>
      </c>
      <c r="U240" s="7" t="str">
        <f ca="1">VLOOKUP($T240,Ethnicities!$A:$B,2,FALSE)</f>
        <v xml:space="preserve"> white</v>
      </c>
      <c r="V240" s="8">
        <f t="shared" ca="1" si="34"/>
        <v>23181</v>
      </c>
      <c r="W240" s="6">
        <f t="shared" ca="1" si="35"/>
        <v>8</v>
      </c>
      <c r="X240" s="8" t="str">
        <f ca="1">VLOOKUP($W240,'Background education'!$A:$B,2,FALSE)</f>
        <v>Graduate school</v>
      </c>
      <c r="Y240" s="7">
        <f ca="1" xml:space="preserve">
  IF(OR($AA240 = 5, $AA240 = 6, $AA240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40" s="7" t="str">
        <f ca="1">VLOOKUP($Y240,Departments!$A:$B,2,FALSE)</f>
        <v>Operations</v>
      </c>
      <c r="AA240" s="6">
        <f t="shared" ca="1" si="36"/>
        <v>11</v>
      </c>
      <c r="AB240" s="7" t="str">
        <f ca="1">VLOOKUP($AA240,Roles!$A:$B,2,FALSE)</f>
        <v>Analyst</v>
      </c>
      <c r="AC240" s="6">
        <f t="shared" ca="1" si="37"/>
        <v>7</v>
      </c>
      <c r="AD240" s="7" t="str">
        <f ca="1" xml:space="preserve">
IF($AC240 &lt;&gt; "",
    VLOOKUP($AC240,Levels!$A:$B,2,FALSE),
    ""
)</f>
        <v>Senior</v>
      </c>
      <c r="AE240" s="8">
        <f t="shared" ca="1" si="38"/>
        <v>38658</v>
      </c>
      <c r="AF240" s="6">
        <f ca="1">RANDBETWEEN(5,COUNTA('Recruitment source'!$A:$A) + 1)</f>
        <v>9</v>
      </c>
      <c r="AG240" s="6" t="str">
        <f ca="1">VLOOKUP($AF240,'Recruitment source'!$A:$B,2,FALSE)</f>
        <v>Empregos Online</v>
      </c>
      <c r="AH240" s="8"/>
      <c r="AI240" s="1">
        <f t="shared" ca="1" si="30"/>
        <v>3000</v>
      </c>
      <c r="AJ24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236, 1, 'Vitor Alvim Moretti', 'M', 5, '19/06/1963', 8, 10, 11, 7, 3000);</v>
      </c>
    </row>
    <row r="241" spans="1:36" ht="14.25" customHeight="1" x14ac:dyDescent="0.2">
      <c r="A241" s="7" cm="1">
        <f t="array" aca="1" ref="A241" ca="1">INDEX(Companies!$A:$A,RANDBETWEEN(5,COUNTA(Companies!$A:$A) + 1),1)</f>
        <v>5</v>
      </c>
      <c r="B241" s="7" t="str">
        <f ca="1">VLOOKUP($A241,Companies!$A:$B,2,FALSE)</f>
        <v>ACME Corporation</v>
      </c>
      <c r="C241" s="5">
        <f t="shared" si="31"/>
        <v>237</v>
      </c>
      <c r="D241" s="5" t="str" cm="1">
        <f t="array" ref="D241">SHA1HASH($C241)</f>
        <v>3c331613a26f366446dd2bb9297a8b4104e340d5</v>
      </c>
      <c r="E241" s="6">
        <v>1</v>
      </c>
      <c r="F241" s="7">
        <f ca="1">IF($C241 = 1 + N("Presidente"),
    127,
    IF($C241 = 2 + N("Vice-Presidente"),
        72,
        IF($C241 = 3 + N("Secretária bilíngue"),
            13,
            RANDBETWEEN(5,COUNT(Name!$A:$A) + 1)
        )
    )
)</f>
        <v>108</v>
      </c>
      <c r="G241" s="7" t="str">
        <f ca="1">VLOOKUP($F241,Name!$A:$B,2,FALSE)</f>
        <v>Davi Luccas</v>
      </c>
      <c r="H241" s="7">
        <f ca="1" xml:space="preserve">
IF($C241 = 1,
    0,
    RANDBETWEEN(5,COUNT('Last name'!$A:$A) + 1)
)</f>
        <v>75</v>
      </c>
      <c r="I241" s="7" t="str">
        <f ca="1" xml:space="preserve">
IF($C241 = 1 + N("Presidente"),
    "de Orléans e Bragança",
    VLOOKUP($H241,'Last name'!$A:$B,2,FALSE) &amp; " " &amp; VLOOKUP(RANDBETWEEN(5,COUNT('Last name'!$A:$A) + 1),'Last name'!$A:$B,2,FALSE)
)</f>
        <v>dos Santos Bianchi</v>
      </c>
      <c r="J241" s="7" t="str">
        <f t="shared" ca="1" si="32"/>
        <v>Davi Luccas dos Santos Bianchi</v>
      </c>
      <c r="K241" s="7" t="str" cm="1">
        <f t="array" aca="1" ref="K241" ca="1">SHA1HASH($J241)</f>
        <v>60d206b24fd7a68a74dbf1685423d79e4af15db3</v>
      </c>
      <c r="L241" s="7" cm="1">
        <f t="array" aca="1" ref="L241" ca="1">INDEX(States!$A:$A,N241,1)</f>
        <v>5</v>
      </c>
      <c r="M241" s="7" t="str">
        <f ca="1">VLOOKUP($L241,Countries!$A:$B,2,FALSE)</f>
        <v>Portugal</v>
      </c>
      <c r="N241" s="7" cm="1">
        <f t="array" aca="1" ref="N241" ca="1">INDEX(States!$C:$C,RANDBETWEEN(5,COUNTA(States!$A:$A) + 1),1)</f>
        <v>21</v>
      </c>
      <c r="O241" s="7" t="str">
        <f ca="1">VLOOKUP($N241,States!$C:$D,2,FALSE)</f>
        <v>Guarda</v>
      </c>
      <c r="P241" s="7" t="str">
        <f ca="1">VLOOKUP($F241,Name!$A:$C,3,FALSE)</f>
        <v>M</v>
      </c>
      <c r="Q241" s="7" t="str">
        <f ca="1">VLOOKUP($P241,Genders!$B:$C,2,FALSE)</f>
        <v>Male</v>
      </c>
      <c r="R241" s="7" cm="1">
        <f t="array" aca="1" ref="R241" ca="1">INDEX('Marital status'!$A:$A,RANDBETWEEN(5,COUNTA('Marital status'!$A:$A) + 1),1)</f>
        <v>5</v>
      </c>
      <c r="S241" s="7" t="str">
        <f ca="1">VLOOKUP($R241,'Marital status'!$A:$B,2,FALSE)</f>
        <v>single</v>
      </c>
      <c r="T241" s="7">
        <f t="shared" ca="1" si="33"/>
        <v>5</v>
      </c>
      <c r="U241" s="7" t="str">
        <f ca="1">VLOOKUP($T241,Ethnicities!$A:$B,2,FALSE)</f>
        <v xml:space="preserve"> white</v>
      </c>
      <c r="V241" s="8">
        <f t="shared" ca="1" si="34"/>
        <v>25323</v>
      </c>
      <c r="W241" s="6">
        <f t="shared" ca="1" si="35"/>
        <v>7</v>
      </c>
      <c r="X241" s="8" t="str">
        <f ca="1">VLOOKUP($W241,'Background education'!$A:$B,2,FALSE)</f>
        <v>Undergraduate degree</v>
      </c>
      <c r="Y241" s="7">
        <f ca="1" xml:space="preserve">
  IF(OR($AA241 = 5, $AA241 = 6, $AA241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41" s="7" t="str">
        <f ca="1">VLOOKUP($Y241,Departments!$A:$B,2,FALSE)</f>
        <v>Finance</v>
      </c>
      <c r="AA241" s="6">
        <f t="shared" ca="1" si="36"/>
        <v>9</v>
      </c>
      <c r="AB241" s="7" t="str">
        <f ca="1">VLOOKUP($AA241,Roles!$A:$B,2,FALSE)</f>
        <v>Intern</v>
      </c>
      <c r="AC241" s="6" t="str">
        <f t="shared" ca="1" si="37"/>
        <v/>
      </c>
      <c r="AD241" s="7" t="str">
        <f ca="1" xml:space="preserve">
IF($AC241 &lt;&gt; "",
    VLOOKUP($AC241,Levels!$A:$B,2,FALSE),
    ""
)</f>
        <v/>
      </c>
      <c r="AE241" s="8">
        <f t="shared" ca="1" si="38"/>
        <v>44334</v>
      </c>
      <c r="AF241" s="6">
        <f ca="1">RANDBETWEEN(5,COUNTA('Recruitment source'!$A:$A) + 1)</f>
        <v>14</v>
      </c>
      <c r="AG241" s="6" t="str">
        <f ca="1">VLOOKUP($AF241,'Recruitment source'!$A:$B,2,FALSE)</f>
        <v>LinkedIn</v>
      </c>
      <c r="AH241" s="8"/>
      <c r="AI241" s="1">
        <f t="shared" ca="1" si="30"/>
        <v>1205</v>
      </c>
      <c r="AJ24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237, 1, 'Davi Luccas dos Santos Bianchi', 'M', 5, '30/04/1969', 7, 7, 9, NULL, 1205);</v>
      </c>
    </row>
    <row r="242" spans="1:36" ht="14.25" customHeight="1" x14ac:dyDescent="0.2">
      <c r="A242" s="7" cm="1">
        <f t="array" aca="1" ref="A242" ca="1">INDEX(Companies!$A:$A,RANDBETWEEN(5,COUNTA(Companies!$A:$A) + 1),1)</f>
        <v>5</v>
      </c>
      <c r="B242" s="7" t="str">
        <f ca="1">VLOOKUP($A242,Companies!$A:$B,2,FALSE)</f>
        <v>ACME Corporation</v>
      </c>
      <c r="C242" s="5">
        <f t="shared" si="31"/>
        <v>238</v>
      </c>
      <c r="D242" s="5" t="str" cm="1">
        <f t="array" ref="D242">SHA1HASH($C242)</f>
        <v>5b7d26c4d99b922929b7c30ce06be0fd58a71500</v>
      </c>
      <c r="E242" s="6">
        <v>1</v>
      </c>
      <c r="F242" s="7">
        <f ca="1">IF($C242 = 1 + N("Presidente"),
    127,
    IF($C242 = 2 + N("Vice-Presidente"),
        72,
        IF($C242 = 3 + N("Secretária bilíngue"),
            13,
            RANDBETWEEN(5,COUNT(Name!$A:$A) + 1)
        )
    )
)</f>
        <v>356</v>
      </c>
      <c r="G242" s="7" t="str">
        <f ca="1">VLOOKUP($F242,Name!$A:$B,2,FALSE)</f>
        <v>Victória</v>
      </c>
      <c r="H242" s="7">
        <f ca="1" xml:space="preserve">
IF($C242 = 1,
    0,
    RANDBETWEEN(5,COUNT('Last name'!$A:$A) + 1)
)</f>
        <v>187</v>
      </c>
      <c r="I242" s="7" t="str">
        <f ca="1" xml:space="preserve">
IF($C242 = 1 + N("Presidente"),
    "de Orléans e Bragança",
    VLOOKUP($H242,'Last name'!$A:$B,2,FALSE) &amp; " " &amp; VLOOKUP(RANDBETWEEN(5,COUNT('Last name'!$A:$A) + 1),'Last name'!$A:$B,2,FALSE)
)</f>
        <v>Tavares Cardozo</v>
      </c>
      <c r="J242" s="7" t="str">
        <f t="shared" ca="1" si="32"/>
        <v>Victória Tavares Cardozo</v>
      </c>
      <c r="K242" s="7" t="str" cm="1">
        <f t="array" aca="1" ref="K242" ca="1">SHA1HASH($J242)</f>
        <v>65d3299f5afe7e83ca805b4cb994072175e3f42c</v>
      </c>
      <c r="L242" s="7" cm="1">
        <f t="array" aca="1" ref="L242" ca="1">INDEX(States!$A:$A,N242,1)</f>
        <v>5</v>
      </c>
      <c r="M242" s="7" t="str">
        <f ca="1">VLOOKUP($L242,Countries!$A:$B,2,FALSE)</f>
        <v>Portugal</v>
      </c>
      <c r="N242" s="7" cm="1">
        <f t="array" aca="1" ref="N242" ca="1">INDEX(States!$C:$C,RANDBETWEEN(5,COUNTA(States!$A:$A) + 1),1)</f>
        <v>16</v>
      </c>
      <c r="O242" s="7" t="str">
        <f ca="1">VLOOKUP($N242,States!$C:$D,2,FALSE)</f>
        <v>Azores</v>
      </c>
      <c r="P242" s="7" t="str">
        <f ca="1">VLOOKUP($F242,Name!$A:$C,3,FALSE)</f>
        <v>F</v>
      </c>
      <c r="Q242" s="7" t="str">
        <f ca="1">VLOOKUP($P242,Genders!$B:$C,2,FALSE)</f>
        <v>Female</v>
      </c>
      <c r="R242" s="7" cm="1">
        <f t="array" aca="1" ref="R242" ca="1">INDEX('Marital status'!$A:$A,RANDBETWEEN(5,COUNTA('Marital status'!$A:$A) + 1),1)</f>
        <v>9</v>
      </c>
      <c r="S242" s="7" t="str">
        <f ca="1">VLOOKUP($R242,'Marital status'!$A:$B,2,FALSE)</f>
        <v>DIVORCED</v>
      </c>
      <c r="T242" s="7">
        <f t="shared" ca="1" si="33"/>
        <v>7</v>
      </c>
      <c r="U242" s="7" t="str">
        <f ca="1">VLOOKUP($T242,Ethnicities!$A:$B,2,FALSE)</f>
        <v xml:space="preserve">  Hispanic or LATINO</v>
      </c>
      <c r="V242" s="8">
        <f t="shared" ca="1" si="34"/>
        <v>31079</v>
      </c>
      <c r="W242" s="6">
        <f t="shared" ca="1" si="35"/>
        <v>7</v>
      </c>
      <c r="X242" s="8" t="str">
        <f ca="1">VLOOKUP($W242,'Background education'!$A:$B,2,FALSE)</f>
        <v>Undergraduate degree</v>
      </c>
      <c r="Y242" s="7">
        <f ca="1" xml:space="preserve">
  IF(OR($AA242 = 5, $AA242 = 6, $AA242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42" s="7" t="str">
        <f ca="1">VLOOKUP($Y242,Departments!$A:$B,2,FALSE)</f>
        <v xml:space="preserve"> Presidency</v>
      </c>
      <c r="AA242" s="6">
        <f t="shared" ca="1" si="36"/>
        <v>11</v>
      </c>
      <c r="AB242" s="7" t="str">
        <f ca="1">VLOOKUP($AA242,Roles!$A:$B,2,FALSE)</f>
        <v>Analyst</v>
      </c>
      <c r="AC242" s="6">
        <f t="shared" ca="1" si="37"/>
        <v>5</v>
      </c>
      <c r="AD242" s="7" t="str">
        <f ca="1" xml:space="preserve">
IF($AC242 &lt;&gt; "",
    VLOOKUP($AC242,Levels!$A:$B,2,FALSE),
    ""
)</f>
        <v>Junior</v>
      </c>
      <c r="AE242" s="8">
        <f t="shared" ca="1" si="38"/>
        <v>43562</v>
      </c>
      <c r="AF242" s="6">
        <f ca="1">RANDBETWEEN(5,COUNTA('Recruitment source'!$A:$A) + 1)</f>
        <v>10</v>
      </c>
      <c r="AG242" s="6" t="str">
        <f ca="1">VLOOKUP($AF242,'Recruitment source'!$A:$B,2,FALSE)</f>
        <v>Jobs in Lisbon</v>
      </c>
      <c r="AH242" s="8"/>
      <c r="AI242" s="1">
        <f t="shared" ca="1" si="30"/>
        <v>2500</v>
      </c>
      <c r="AJ242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238, 1, 'Victória Tavares Cardozo', 'F', 7, '01/02/1985', 7, 5, 11, 5, 2500);</v>
      </c>
    </row>
    <row r="243" spans="1:36" ht="14.25" customHeight="1" x14ac:dyDescent="0.2">
      <c r="A243" s="7" cm="1">
        <f t="array" aca="1" ref="A243" ca="1">INDEX(Companies!$A:$A,RANDBETWEEN(5,COUNTA(Companies!$A:$A) + 1),1)</f>
        <v>5</v>
      </c>
      <c r="B243" s="7" t="str">
        <f ca="1">VLOOKUP($A243,Companies!$A:$B,2,FALSE)</f>
        <v>ACME Corporation</v>
      </c>
      <c r="C243" s="5">
        <f t="shared" si="31"/>
        <v>239</v>
      </c>
      <c r="D243" s="5" t="str" cm="1">
        <f t="array" ref="D243">SHA1HASH($C243)</f>
        <v>584130e068c3f0f36bf0a7ef9308031af8fb6462</v>
      </c>
      <c r="E243" s="6">
        <v>1</v>
      </c>
      <c r="F243" s="7">
        <f ca="1">IF($C243 = 1 + N("Presidente"),
    127,
    IF($C243 = 2 + N("Vice-Presidente"),
        72,
        IF($C243 = 3 + N("Secretária bilíngue"),
            13,
            RANDBETWEEN(5,COUNT(Name!$A:$A) + 1)
        )
    )
)</f>
        <v>221</v>
      </c>
      <c r="G243" s="7" t="str">
        <f ca="1">VLOOKUP($F243,Name!$A:$B,2,FALSE)</f>
        <v>Lavínia</v>
      </c>
      <c r="H243" s="7">
        <f ca="1" xml:space="preserve">
IF($C243 = 1,
    0,
    RANDBETWEEN(5,COUNT('Last name'!$A:$A) + 1)
)</f>
        <v>147</v>
      </c>
      <c r="I243" s="7" t="str">
        <f ca="1" xml:space="preserve">
IF($C243 = 1 + N("Presidente"),
    "de Orléans e Bragança",
    VLOOKUP($H243,'Last name'!$A:$B,2,FALSE) &amp; " " &amp; VLOOKUP(RANDBETWEEN(5,COUNT('Last name'!$A:$A) + 1),'Last name'!$A:$B,2,FALSE)
)</f>
        <v>Peçanha Galli</v>
      </c>
      <c r="J243" s="7" t="str">
        <f t="shared" ca="1" si="32"/>
        <v>Lavínia Peçanha Galli</v>
      </c>
      <c r="K243" s="7" t="str" cm="1">
        <f t="array" aca="1" ref="K243" ca="1">SHA1HASH($J243)</f>
        <v>ea0cc9d38f7e735a392e183233914b7fd94550a1</v>
      </c>
      <c r="L243" s="7" cm="1">
        <f t="array" aca="1" ref="L243" ca="1">INDEX(States!$A:$A,N243,1)</f>
        <v>5</v>
      </c>
      <c r="M243" s="7" t="str">
        <f ca="1">VLOOKUP($L243,Countries!$A:$B,2,FALSE)</f>
        <v>Portugal</v>
      </c>
      <c r="N243" s="7" cm="1">
        <f t="array" aca="1" ref="N243" ca="1">INDEX(States!$C:$C,RANDBETWEEN(5,COUNTA(States!$A:$A) + 1),1)</f>
        <v>12</v>
      </c>
      <c r="O243" s="7" t="str">
        <f ca="1">VLOOKUP($N243,States!$C:$D,2,FALSE)</f>
        <v>Leiria</v>
      </c>
      <c r="P243" s="7" t="str">
        <f ca="1">VLOOKUP($F243,Name!$A:$C,3,FALSE)</f>
        <v>F</v>
      </c>
      <c r="Q243" s="7" t="str">
        <f ca="1">VLOOKUP($P243,Genders!$B:$C,2,FALSE)</f>
        <v>Female</v>
      </c>
      <c r="R243" s="7" cm="1">
        <f t="array" aca="1" ref="R243" ca="1">INDEX('Marital status'!$A:$A,RANDBETWEEN(5,COUNTA('Marital status'!$A:$A) + 1),1)</f>
        <v>5</v>
      </c>
      <c r="S243" s="7" t="str">
        <f ca="1">VLOOKUP($R243,'Marital status'!$A:$B,2,FALSE)</f>
        <v>single</v>
      </c>
      <c r="T243" s="7">
        <f t="shared" ca="1" si="33"/>
        <v>5</v>
      </c>
      <c r="U243" s="7" t="str">
        <f ca="1">VLOOKUP($T243,Ethnicities!$A:$B,2,FALSE)</f>
        <v xml:space="preserve"> white</v>
      </c>
      <c r="V243" s="8">
        <f t="shared" ca="1" si="34"/>
        <v>27115</v>
      </c>
      <c r="W243" s="6">
        <f t="shared" ca="1" si="35"/>
        <v>7</v>
      </c>
      <c r="X243" s="8" t="str">
        <f ca="1">VLOOKUP($W243,'Background education'!$A:$B,2,FALSE)</f>
        <v>Undergraduate degree</v>
      </c>
      <c r="Y243" s="7">
        <f ca="1" xml:space="preserve">
  IF(OR($AA243 = 5, $AA243 = 6, $AA243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43" s="7" t="str">
        <f ca="1">VLOOKUP($Y243,Departments!$A:$B,2,FALSE)</f>
        <v xml:space="preserve"> Presidency</v>
      </c>
      <c r="AA243" s="6">
        <f t="shared" ca="1" si="36"/>
        <v>9</v>
      </c>
      <c r="AB243" s="7" t="str">
        <f ca="1">VLOOKUP($AA243,Roles!$A:$B,2,FALSE)</f>
        <v>Intern</v>
      </c>
      <c r="AC243" s="6" t="str">
        <f t="shared" ca="1" si="37"/>
        <v/>
      </c>
      <c r="AD243" s="7" t="str">
        <f ca="1" xml:space="preserve">
IF($AC243 &lt;&gt; "",
    VLOOKUP($AC243,Levels!$A:$B,2,FALSE),
    ""
)</f>
        <v/>
      </c>
      <c r="AE243" s="8">
        <f t="shared" ca="1" si="38"/>
        <v>40358</v>
      </c>
      <c r="AF243" s="6">
        <f ca="1">RANDBETWEEN(5,COUNTA('Recruitment source'!$A:$A) + 1)</f>
        <v>9</v>
      </c>
      <c r="AG243" s="6" t="str">
        <f ca="1">VLOOKUP($AF243,'Recruitment source'!$A:$B,2,FALSE)</f>
        <v>Empregos Online</v>
      </c>
      <c r="AH243" s="8"/>
      <c r="AI243" s="1">
        <f t="shared" ca="1" si="30"/>
        <v>1205</v>
      </c>
      <c r="AJ243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239, 1, 'Lavínia Peçanha Galli', 'F', 5, '27/03/1974', 7, 5, 9, NULL, 1205);</v>
      </c>
    </row>
    <row r="244" spans="1:36" ht="14.25" customHeight="1" x14ac:dyDescent="0.2">
      <c r="A244" s="7" cm="1">
        <f t="array" aca="1" ref="A244" ca="1">INDEX(Companies!$A:$A,RANDBETWEEN(5,COUNTA(Companies!$A:$A) + 1),1)</f>
        <v>5</v>
      </c>
      <c r="B244" s="7" t="str">
        <f ca="1">VLOOKUP($A244,Companies!$A:$B,2,FALSE)</f>
        <v>ACME Corporation</v>
      </c>
      <c r="C244" s="5">
        <f t="shared" si="31"/>
        <v>240</v>
      </c>
      <c r="D244" s="5" t="str" cm="1">
        <f t="array" ref="D244">SHA1HASH($C244)</f>
        <v>cae91e45aed80f3a3fe285c3c8c1a7e78d82d473</v>
      </c>
      <c r="E244" s="6">
        <v>1</v>
      </c>
      <c r="F244" s="7">
        <f ca="1">IF($C244 = 1 + N("Presidente"),
    127,
    IF($C244 = 2 + N("Vice-Presidente"),
        72,
        IF($C244 = 3 + N("Secretária bilíngue"),
            13,
            RANDBETWEEN(5,COUNT(Name!$A:$A) + 1)
        )
    )
)</f>
        <v>331</v>
      </c>
      <c r="G244" s="7" t="str">
        <f ca="1">VLOOKUP($F244,Name!$A:$B,2,FALSE)</f>
        <v>Renato</v>
      </c>
      <c r="H244" s="7">
        <f ca="1" xml:space="preserve">
IF($C244 = 1,
    0,
    RANDBETWEEN(5,COUNT('Last name'!$A:$A) + 1)
)</f>
        <v>118</v>
      </c>
      <c r="I244" s="7" t="str">
        <f ca="1" xml:space="preserve">
IF($C244 = 1 + N("Presidente"),
    "de Orléans e Bragança",
    VLOOKUP($H244,'Last name'!$A:$B,2,FALSE) &amp; " " &amp; VLOOKUP(RANDBETWEEN(5,COUNT('Last name'!$A:$A) + 1),'Last name'!$A:$B,2,FALSE)
)</f>
        <v>Mariani Borges</v>
      </c>
      <c r="J244" s="7" t="str">
        <f t="shared" ca="1" si="32"/>
        <v>Renato Mariani Borges</v>
      </c>
      <c r="K244" s="7" t="str" cm="1">
        <f t="array" aca="1" ref="K244" ca="1">SHA1HASH($J244)</f>
        <v>3969ed0f06b6da03bef4ebd3c63ec61812403346</v>
      </c>
      <c r="L244" s="7" cm="1">
        <f t="array" aca="1" ref="L244" ca="1">INDEX(States!$A:$A,N244,1)</f>
        <v>5</v>
      </c>
      <c r="M244" s="7" t="str">
        <f ca="1">VLOOKUP($L244,Countries!$A:$B,2,FALSE)</f>
        <v>Portugal</v>
      </c>
      <c r="N244" s="7" cm="1">
        <f t="array" aca="1" ref="N244" ca="1">INDEX(States!$C:$C,RANDBETWEEN(5,COUNTA(States!$A:$A) + 1),1)</f>
        <v>5</v>
      </c>
      <c r="O244" s="7" t="str">
        <f ca="1">VLOOKUP($N244,States!$C:$D,2,FALSE)</f>
        <v xml:space="preserve"> Lisboa</v>
      </c>
      <c r="P244" s="7" t="str">
        <f ca="1">VLOOKUP($F244,Name!$A:$C,3,FALSE)</f>
        <v>M</v>
      </c>
      <c r="Q244" s="7" t="str">
        <f ca="1">VLOOKUP($P244,Genders!$B:$C,2,FALSE)</f>
        <v>Male</v>
      </c>
      <c r="R244" s="7" cm="1">
        <f t="array" aca="1" ref="R244" ca="1">INDEX('Marital status'!$A:$A,RANDBETWEEN(5,COUNTA('Marital status'!$A:$A) + 1),1)</f>
        <v>6</v>
      </c>
      <c r="S244" s="7" t="str">
        <f ca="1">VLOOKUP($R244,'Marital status'!$A:$B,2,FALSE)</f>
        <v>MarrieD</v>
      </c>
      <c r="T244" s="7">
        <f t="shared" ca="1" si="33"/>
        <v>5</v>
      </c>
      <c r="U244" s="7" t="str">
        <f ca="1">VLOOKUP($T244,Ethnicities!$A:$B,2,FALSE)</f>
        <v xml:space="preserve"> white</v>
      </c>
      <c r="V244" s="8">
        <f t="shared" ca="1" si="34"/>
        <v>22147</v>
      </c>
      <c r="W244" s="6">
        <f t="shared" ca="1" si="35"/>
        <v>7</v>
      </c>
      <c r="X244" s="8" t="str">
        <f ca="1">VLOOKUP($W244,'Background education'!$A:$B,2,FALSE)</f>
        <v>Undergraduate degree</v>
      </c>
      <c r="Y244" s="7">
        <f ca="1" xml:space="preserve">
  IF(OR($AA244 = 5, $AA244 = 6, $AA244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44" s="7" t="str">
        <f ca="1">VLOOKUP($Y244,Departments!$A:$B,2,FALSE)</f>
        <v>Finance</v>
      </c>
      <c r="AA244" s="6">
        <f t="shared" ca="1" si="36"/>
        <v>11</v>
      </c>
      <c r="AB244" s="7" t="str">
        <f ca="1">VLOOKUP($AA244,Roles!$A:$B,2,FALSE)</f>
        <v>Analyst</v>
      </c>
      <c r="AC244" s="6">
        <f t="shared" ca="1" si="37"/>
        <v>7</v>
      </c>
      <c r="AD244" s="7" t="str">
        <f ca="1" xml:space="preserve">
IF($AC244 &lt;&gt; "",
    VLOOKUP($AC244,Levels!$A:$B,2,FALSE),
    ""
)</f>
        <v>Senior</v>
      </c>
      <c r="AE244" s="8">
        <f t="shared" ca="1" si="38"/>
        <v>39506</v>
      </c>
      <c r="AF244" s="6">
        <f ca="1">RANDBETWEEN(5,COUNTA('Recruitment source'!$A:$A) + 1)</f>
        <v>5</v>
      </c>
      <c r="AG244" s="6" t="str">
        <f ca="1">VLOOKUP($AF244,'Recruitment source'!$A:$B,2,FALSE)</f>
        <v>Indeed</v>
      </c>
      <c r="AH244" s="8"/>
      <c r="AI244" s="1">
        <f t="shared" ca="1" si="30"/>
        <v>2500</v>
      </c>
      <c r="AJ244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240, 1, 'Renato Mariani Borges', 'M', 5, '19/08/1960', 7, 7, 11, 7, 2500);</v>
      </c>
    </row>
    <row r="245" spans="1:36" ht="14.25" customHeight="1" x14ac:dyDescent="0.2">
      <c r="A245" s="7" cm="1">
        <f t="array" aca="1" ref="A245" ca="1">INDEX(Companies!$A:$A,RANDBETWEEN(5,COUNTA(Companies!$A:$A) + 1),1)</f>
        <v>5</v>
      </c>
      <c r="B245" s="7" t="str">
        <f ca="1">VLOOKUP($A245,Companies!$A:$B,2,FALSE)</f>
        <v>ACME Corporation</v>
      </c>
      <c r="C245" s="5">
        <f t="shared" si="31"/>
        <v>241</v>
      </c>
      <c r="D245" s="5" t="str" cm="1">
        <f t="array" ref="D245">SHA1HASH($C245)</f>
        <v>9ffd1ae121c4f26fe7f0c45ecdc85fa6ac245bf0</v>
      </c>
      <c r="E245" s="6">
        <v>1</v>
      </c>
      <c r="F245" s="7">
        <f ca="1">IF($C245 = 1 + N("Presidente"),
    127,
    IF($C245 = 2 + N("Vice-Presidente"),
        72,
        IF($C245 = 3 + N("Secretária bilíngue"),
            13,
            RANDBETWEEN(5,COUNT(Name!$A:$A) + 1)
        )
    )
)</f>
        <v>155</v>
      </c>
      <c r="G245" s="7" t="str">
        <f ca="1">VLOOKUP($F245,Name!$A:$B,2,FALSE)</f>
        <v>Gloria</v>
      </c>
      <c r="H245" s="7">
        <f ca="1" xml:space="preserve">
IF($C245 = 1,
    0,
    RANDBETWEEN(5,COUNT('Last name'!$A:$A) + 1)
)</f>
        <v>65</v>
      </c>
      <c r="I245" s="7" t="str">
        <f ca="1" xml:space="preserve">
IF($C245 = 1 + N("Presidente"),
    "de Orléans e Bragança",
    VLOOKUP($H245,'Last name'!$A:$B,2,FALSE) &amp; " " &amp; VLOOKUP(RANDBETWEEN(5,COUNT('Last name'!$A:$A) + 1),'Last name'!$A:$B,2,FALSE)
)</f>
        <v>Coelho Santoro</v>
      </c>
      <c r="J245" s="7" t="str">
        <f t="shared" ca="1" si="32"/>
        <v>Gloria Coelho Santoro</v>
      </c>
      <c r="K245" s="7" t="str" cm="1">
        <f t="array" aca="1" ref="K245" ca="1">SHA1HASH($J245)</f>
        <v>6281923c3738e7bcaf40f9a98647065838f77b4a</v>
      </c>
      <c r="L245" s="7" cm="1">
        <f t="array" aca="1" ref="L245" ca="1">INDEX(States!$A:$A,N245,1)</f>
        <v>5</v>
      </c>
      <c r="M245" s="7" t="str">
        <f ca="1">VLOOKUP($L245,Countries!$A:$B,2,FALSE)</f>
        <v>Portugal</v>
      </c>
      <c r="N245" s="7" cm="1">
        <f t="array" aca="1" ref="N245" ca="1">INDEX(States!$C:$C,RANDBETWEEN(5,COUNTA(States!$A:$A) + 1),1)</f>
        <v>16</v>
      </c>
      <c r="O245" s="7" t="str">
        <f ca="1">VLOOKUP($N245,States!$C:$D,2,FALSE)</f>
        <v>Azores</v>
      </c>
      <c r="P245" s="7" t="str">
        <f ca="1">VLOOKUP($F245,Name!$A:$C,3,FALSE)</f>
        <v>F</v>
      </c>
      <c r="Q245" s="7" t="str">
        <f ca="1">VLOOKUP($P245,Genders!$B:$C,2,FALSE)</f>
        <v>Female</v>
      </c>
      <c r="R245" s="7" cm="1">
        <f t="array" aca="1" ref="R245" ca="1">INDEX('Marital status'!$A:$A,RANDBETWEEN(5,COUNTA('Marital status'!$A:$A) + 1),1)</f>
        <v>5</v>
      </c>
      <c r="S245" s="7" t="str">
        <f ca="1">VLOOKUP($R245,'Marital status'!$A:$B,2,FALSE)</f>
        <v>single</v>
      </c>
      <c r="T245" s="7">
        <f t="shared" ca="1" si="33"/>
        <v>6</v>
      </c>
      <c r="U245" s="7" t="str">
        <f ca="1">VLOOKUP($T245,Ethnicities!$A:$B,2,FALSE)</f>
        <v>Black or African American</v>
      </c>
      <c r="V245" s="8">
        <f t="shared" ca="1" si="34"/>
        <v>27356</v>
      </c>
      <c r="W245" s="6">
        <f t="shared" ca="1" si="35"/>
        <v>7</v>
      </c>
      <c r="X245" s="8" t="str">
        <f ca="1">VLOOKUP($W245,'Background education'!$A:$B,2,FALSE)</f>
        <v>Undergraduate degree</v>
      </c>
      <c r="Y245" s="7">
        <f ca="1" xml:space="preserve">
  IF(OR($AA245 = 5, $AA245 = 6, $AA245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45" s="7" t="str">
        <f ca="1">VLOOKUP($Y245,Departments!$A:$B,2,FALSE)</f>
        <v>Human Resource</v>
      </c>
      <c r="AA245" s="6">
        <f t="shared" ca="1" si="36"/>
        <v>9</v>
      </c>
      <c r="AB245" s="7" t="str">
        <f ca="1">VLOOKUP($AA245,Roles!$A:$B,2,FALSE)</f>
        <v>Intern</v>
      </c>
      <c r="AC245" s="6" t="str">
        <f t="shared" ca="1" si="37"/>
        <v/>
      </c>
      <c r="AD245" s="7" t="str">
        <f ca="1" xml:space="preserve">
IF($AC245 &lt;&gt; "",
    VLOOKUP($AC245,Levels!$A:$B,2,FALSE),
    ""
)</f>
        <v/>
      </c>
      <c r="AE245" s="8">
        <f t="shared" ca="1" si="38"/>
        <v>41509</v>
      </c>
      <c r="AF245" s="6">
        <f ca="1">RANDBETWEEN(5,COUNTA('Recruitment source'!$A:$A) + 1)</f>
        <v>6</v>
      </c>
      <c r="AG245" s="6" t="str">
        <f ca="1">VLOOKUP($AF245,'Recruitment source'!$A:$B,2,FALSE)</f>
        <v>Learn4Good</v>
      </c>
      <c r="AH245" s="8"/>
      <c r="AI245" s="1">
        <f t="shared" ca="1" si="30"/>
        <v>1285</v>
      </c>
      <c r="AJ245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241, 1, 'Gloria Coelho Santoro', 'F', 6, '23/11/1974', 7, 8, 9, NULL, 1285);</v>
      </c>
    </row>
    <row r="246" spans="1:36" ht="14.25" customHeight="1" x14ac:dyDescent="0.2">
      <c r="A246" s="7" cm="1">
        <f t="array" aca="1" ref="A246" ca="1">INDEX(Companies!$A:$A,RANDBETWEEN(5,COUNTA(Companies!$A:$A) + 1),1)</f>
        <v>5</v>
      </c>
      <c r="B246" s="7" t="str">
        <f ca="1">VLOOKUP($A246,Companies!$A:$B,2,FALSE)</f>
        <v>ACME Corporation</v>
      </c>
      <c r="C246" s="5">
        <f t="shared" si="31"/>
        <v>242</v>
      </c>
      <c r="D246" s="5" t="str" cm="1">
        <f t="array" ref="D246">SHA1HASH($C246)</f>
        <v>851cd04fbcac9538616f1d147d7930db87b8750d</v>
      </c>
      <c r="E246" s="6">
        <v>1</v>
      </c>
      <c r="F246" s="7">
        <f ca="1">IF($C246 = 1 + N("Presidente"),
    127,
    IF($C246 = 2 + N("Vice-Presidente"),
        72,
        IF($C246 = 3 + N("Secretária bilíngue"),
            13,
            RANDBETWEEN(5,COUNT(Name!$A:$A) + 1)
        )
    )
)</f>
        <v>271</v>
      </c>
      <c r="G246" s="7" t="str">
        <f ca="1">VLOOKUP($F246,Name!$A:$B,2,FALSE)</f>
        <v>Maria Luiza</v>
      </c>
      <c r="H246" s="7">
        <f ca="1" xml:space="preserve">
IF($C246 = 1,
    0,
    RANDBETWEEN(5,COUNT('Last name'!$A:$A) + 1)
)</f>
        <v>136</v>
      </c>
      <c r="I246" s="7" t="str">
        <f ca="1" xml:space="preserve">
IF($C246 = 1 + N("Presidente"),
    "de Orléans e Bragança",
    VLOOKUP($H246,'Last name'!$A:$B,2,FALSE) &amp; " " &amp; VLOOKUP(RANDBETWEEN(5,COUNT('Last name'!$A:$A) + 1),'Last name'!$A:$B,2,FALSE)
)</f>
        <v>Moretti Tavarez</v>
      </c>
      <c r="J246" s="7" t="str">
        <f t="shared" ca="1" si="32"/>
        <v>Maria Luiza Moretti Tavarez</v>
      </c>
      <c r="K246" s="7" t="str" cm="1">
        <f t="array" aca="1" ref="K246" ca="1">SHA1HASH($J246)</f>
        <v>55571d9dca3df4d2a61bed0a20abf05653334d36</v>
      </c>
      <c r="L246" s="7" cm="1">
        <f t="array" aca="1" ref="L246" ca="1">INDEX(States!$A:$A,N246,1)</f>
        <v>5</v>
      </c>
      <c r="M246" s="7" t="str">
        <f ca="1">VLOOKUP($L246,Countries!$A:$B,2,FALSE)</f>
        <v>Portugal</v>
      </c>
      <c r="N246" s="7" cm="1">
        <f t="array" aca="1" ref="N246" ca="1">INDEX(States!$C:$C,RANDBETWEEN(5,COUNTA(States!$A:$A) + 1),1)</f>
        <v>18</v>
      </c>
      <c r="O246" s="7" t="str">
        <f ca="1">VLOOKUP($N246,States!$C:$D,2,FALSE)</f>
        <v>Castelo Branco</v>
      </c>
      <c r="P246" s="7" t="str">
        <f ca="1">VLOOKUP($F246,Name!$A:$C,3,FALSE)</f>
        <v>F</v>
      </c>
      <c r="Q246" s="7" t="str">
        <f ca="1">VLOOKUP($P246,Genders!$B:$C,2,FALSE)</f>
        <v>Female</v>
      </c>
      <c r="R246" s="7" cm="1">
        <f t="array" aca="1" ref="R246" ca="1">INDEX('Marital status'!$A:$A,RANDBETWEEN(5,COUNTA('Marital status'!$A:$A) + 1),1)</f>
        <v>7</v>
      </c>
      <c r="S246" s="7" t="str">
        <f ca="1">VLOOKUP($R246,'Marital status'!$A:$B,2,FALSE)</f>
        <v xml:space="preserve">Widowed </v>
      </c>
      <c r="T246" s="7">
        <f t="shared" ca="1" si="33"/>
        <v>5</v>
      </c>
      <c r="U246" s="7" t="str">
        <f ca="1">VLOOKUP($T246,Ethnicities!$A:$B,2,FALSE)</f>
        <v xml:space="preserve"> white</v>
      </c>
      <c r="V246" s="8">
        <f t="shared" ca="1" si="34"/>
        <v>28358</v>
      </c>
      <c r="W246" s="6">
        <f t="shared" ca="1" si="35"/>
        <v>7</v>
      </c>
      <c r="X246" s="8" t="str">
        <f ca="1">VLOOKUP($W246,'Background education'!$A:$B,2,FALSE)</f>
        <v>Undergraduate degree</v>
      </c>
      <c r="Y246" s="7">
        <f ca="1" xml:space="preserve">
  IF(OR($AA246 = 5, $AA246 = 6, $AA246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46" s="7" t="str">
        <f ca="1">VLOOKUP($Y246,Departments!$A:$B,2,FALSE)</f>
        <v>Communication &amp; Marketing</v>
      </c>
      <c r="AA246" s="6">
        <f t="shared" ca="1" si="36"/>
        <v>11</v>
      </c>
      <c r="AB246" s="7" t="str">
        <f ca="1">VLOOKUP($AA246,Roles!$A:$B,2,FALSE)</f>
        <v>Analyst</v>
      </c>
      <c r="AC246" s="6">
        <f t="shared" ca="1" si="37"/>
        <v>7</v>
      </c>
      <c r="AD246" s="7" t="str">
        <f ca="1" xml:space="preserve">
IF($AC246 &lt;&gt; "",
    VLOOKUP($AC246,Levels!$A:$B,2,FALSE),
    ""
)</f>
        <v>Senior</v>
      </c>
      <c r="AE246" s="8">
        <f t="shared" ca="1" si="38"/>
        <v>39196</v>
      </c>
      <c r="AF246" s="6">
        <f ca="1">RANDBETWEEN(5,COUNTA('Recruitment source'!$A:$A) + 1)</f>
        <v>13</v>
      </c>
      <c r="AG246" s="6" t="str">
        <f ca="1">VLOOKUP($AF246,'Recruitment source'!$A:$B,2,FALSE)</f>
        <v>Google</v>
      </c>
      <c r="AH246" s="8"/>
      <c r="AI246" s="1">
        <f t="shared" ca="1" si="30"/>
        <v>2580</v>
      </c>
      <c r="AJ246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242, 1, 'Maria Luiza Moretti Tavarez', 'F', 5, '21/08/1977', 7, 11, 11, 7, 2580);</v>
      </c>
    </row>
    <row r="247" spans="1:36" ht="14.25" customHeight="1" x14ac:dyDescent="0.2">
      <c r="A247" s="7" cm="1">
        <f t="array" aca="1" ref="A247" ca="1">INDEX(Companies!$A:$A,RANDBETWEEN(5,COUNTA(Companies!$A:$A) + 1),1)</f>
        <v>5</v>
      </c>
      <c r="B247" s="7" t="str">
        <f ca="1">VLOOKUP($A247,Companies!$A:$B,2,FALSE)</f>
        <v>ACME Corporation</v>
      </c>
      <c r="C247" s="5">
        <f t="shared" si="31"/>
        <v>243</v>
      </c>
      <c r="D247" s="5" t="str" cm="1">
        <f t="array" ref="D247">SHA1HASH($C247)</f>
        <v>4af7f9edc0f545f4de769f2e9e763df919915cab</v>
      </c>
      <c r="E247" s="6">
        <v>1</v>
      </c>
      <c r="F247" s="7">
        <f ca="1">IF($C247 = 1 + N("Presidente"),
    127,
    IF($C247 = 2 + N("Vice-Presidente"),
        72,
        IF($C247 = 3 + N("Secretária bilíngue"),
            13,
            RANDBETWEEN(5,COUNT(Name!$A:$A) + 1)
        )
    )
)</f>
        <v>135</v>
      </c>
      <c r="G247" s="7" t="str">
        <f ca="1">VLOOKUP($F247,Name!$A:$B,2,FALSE)</f>
        <v>Felipe</v>
      </c>
      <c r="H247" s="7">
        <f ca="1" xml:space="preserve">
IF($C247 = 1,
    0,
    RANDBETWEEN(5,COUNT('Last name'!$A:$A) + 1)
)</f>
        <v>51</v>
      </c>
      <c r="I247" s="7" t="str">
        <f ca="1" xml:space="preserve">
IF($C247 = 1 + N("Presidente"),
    "de Orléans e Bragança",
    VLOOKUP($H247,'Last name'!$A:$B,2,FALSE) &amp; " " &amp; VLOOKUP(RANDBETWEEN(5,COUNT('Last name'!$A:$A) + 1),'Last name'!$A:$B,2,FALSE)
)</f>
        <v>Café Colombo</v>
      </c>
      <c r="J247" s="7" t="str">
        <f t="shared" ca="1" si="32"/>
        <v>Felipe Café Colombo</v>
      </c>
      <c r="K247" s="7" t="str" cm="1">
        <f t="array" aca="1" ref="K247" ca="1">SHA1HASH($J247)</f>
        <v>0e02a16313d43ded317b1a0f42390acad932df8e</v>
      </c>
      <c r="L247" s="7" cm="1">
        <f t="array" aca="1" ref="L247" ca="1">INDEX(States!$A:$A,N247,1)</f>
        <v>5</v>
      </c>
      <c r="M247" s="7" t="str">
        <f ca="1">VLOOKUP($L247,Countries!$A:$B,2,FALSE)</f>
        <v>Portugal</v>
      </c>
      <c r="N247" s="7" cm="1">
        <f t="array" aca="1" ref="N247" ca="1">INDEX(States!$C:$C,RANDBETWEEN(5,COUNTA(States!$A:$A) + 1),1)</f>
        <v>10</v>
      </c>
      <c r="O247" s="7" t="str">
        <f ca="1">VLOOKUP($N247,States!$C:$D,2,FALSE)</f>
        <v>Faro</v>
      </c>
      <c r="P247" s="7" t="str">
        <f ca="1">VLOOKUP($F247,Name!$A:$C,3,FALSE)</f>
        <v>M</v>
      </c>
      <c r="Q247" s="7" t="str">
        <f ca="1">VLOOKUP($P247,Genders!$B:$C,2,FALSE)</f>
        <v>Male</v>
      </c>
      <c r="R247" s="7" cm="1">
        <f t="array" aca="1" ref="R247" ca="1">INDEX('Marital status'!$A:$A,RANDBETWEEN(5,COUNTA('Marital status'!$A:$A) + 1),1)</f>
        <v>8</v>
      </c>
      <c r="S247" s="7" t="str">
        <f ca="1">VLOOKUP($R247,'Marital status'!$A:$B,2,FALSE)</f>
        <v xml:space="preserve"> Separated </v>
      </c>
      <c r="T247" s="7">
        <f t="shared" ca="1" si="33"/>
        <v>8</v>
      </c>
      <c r="U247" s="7" t="str">
        <f ca="1">VLOOKUP($T247,Ethnicities!$A:$B,2,FALSE)</f>
        <v>ASIAN</v>
      </c>
      <c r="V247" s="8">
        <f t="shared" ca="1" si="34"/>
        <v>18212</v>
      </c>
      <c r="W247" s="6">
        <f t="shared" ca="1" si="35"/>
        <v>7</v>
      </c>
      <c r="X247" s="8" t="str">
        <f ca="1">VLOOKUP($W247,'Background education'!$A:$B,2,FALSE)</f>
        <v>Undergraduate degree</v>
      </c>
      <c r="Y247" s="7">
        <f ca="1" xml:space="preserve">
  IF(OR($AA247 = 5, $AA247 = 6, $AA247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47" s="7" t="str">
        <f ca="1">VLOOKUP($Y247,Departments!$A:$B,2,FALSE)</f>
        <v>Communication &amp; Marketing</v>
      </c>
      <c r="AA247" s="6">
        <f t="shared" ca="1" si="36"/>
        <v>9</v>
      </c>
      <c r="AB247" s="7" t="str">
        <f ca="1">VLOOKUP($AA247,Roles!$A:$B,2,FALSE)</f>
        <v>Intern</v>
      </c>
      <c r="AC247" s="6" t="str">
        <f t="shared" ca="1" si="37"/>
        <v/>
      </c>
      <c r="AD247" s="7" t="str">
        <f ca="1" xml:space="preserve">
IF($AC247 &lt;&gt; "",
    VLOOKUP($AC247,Levels!$A:$B,2,FALSE),
    ""
)</f>
        <v/>
      </c>
      <c r="AE247" s="8">
        <f t="shared" ca="1" si="38"/>
        <v>43760</v>
      </c>
      <c r="AF247" s="6">
        <f ca="1">RANDBETWEEN(5,COUNTA('Recruitment source'!$A:$A) + 1)</f>
        <v>6</v>
      </c>
      <c r="AG247" s="6" t="str">
        <f ca="1">VLOOKUP($AF247,'Recruitment source'!$A:$B,2,FALSE)</f>
        <v>Learn4Good</v>
      </c>
      <c r="AH247" s="8"/>
      <c r="AI247" s="1">
        <f t="shared" ca="1" si="30"/>
        <v>1285</v>
      </c>
      <c r="AJ247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243, 1, 'Felipe Café Colombo', 'M', 8, '10/11/1949', 7, 11, 9, NULL, 1285);</v>
      </c>
    </row>
    <row r="248" spans="1:36" ht="14.25" customHeight="1" x14ac:dyDescent="0.2">
      <c r="A248" s="7" cm="1">
        <f t="array" aca="1" ref="A248" ca="1">INDEX(Companies!$A:$A,RANDBETWEEN(5,COUNTA(Companies!$A:$A) + 1),1)</f>
        <v>5</v>
      </c>
      <c r="B248" s="7" t="str">
        <f ca="1">VLOOKUP($A248,Companies!$A:$B,2,FALSE)</f>
        <v>ACME Corporation</v>
      </c>
      <c r="C248" s="5">
        <f t="shared" si="31"/>
        <v>244</v>
      </c>
      <c r="D248" s="5" t="str" cm="1">
        <f t="array" ref="D248">SHA1HASH($C248)</f>
        <v>01592d51db5afd0165cb73baca5c0b340c4889f1</v>
      </c>
      <c r="E248" s="6">
        <v>1</v>
      </c>
      <c r="F248" s="7">
        <f ca="1">IF($C248 = 1 + N("Presidente"),
    127,
    IF($C248 = 2 + N("Vice-Presidente"),
        72,
        IF($C248 = 3 + N("Secretária bilíngue"),
            13,
            RANDBETWEEN(5,COUNT(Name!$A:$A) + 1)
        )
    )
)</f>
        <v>213</v>
      </c>
      <c r="G248" s="7" t="str">
        <f ca="1">VLOOKUP($F248,Name!$A:$B,2,FALSE)</f>
        <v>Kelvin</v>
      </c>
      <c r="H248" s="7">
        <f ca="1" xml:space="preserve">
IF($C248 = 1,
    0,
    RANDBETWEEN(5,COUNT('Last name'!$A:$A) + 1)
)</f>
        <v>147</v>
      </c>
      <c r="I248" s="7" t="str">
        <f ca="1" xml:space="preserve">
IF($C248 = 1 + N("Presidente"),
    "de Orléans e Bragança",
    VLOOKUP($H248,'Last name'!$A:$B,2,FALSE) &amp; " " &amp; VLOOKUP(RANDBETWEEN(5,COUNT('Last name'!$A:$A) + 1),'Last name'!$A:$B,2,FALSE)
)</f>
        <v>Peçanha Saragoça</v>
      </c>
      <c r="J248" s="7" t="str">
        <f t="shared" ca="1" si="32"/>
        <v>Kelvin Peçanha Saragoça</v>
      </c>
      <c r="K248" s="7" t="str" cm="1">
        <f t="array" aca="1" ref="K248" ca="1">SHA1HASH($J248)</f>
        <v>a4897e2d032b3a7496f5bdf1d7ce044327538e46</v>
      </c>
      <c r="L248" s="7" cm="1">
        <f t="array" aca="1" ref="L248" ca="1">INDEX(States!$A:$A,N248,1)</f>
        <v>5</v>
      </c>
      <c r="M248" s="7" t="str">
        <f ca="1">VLOOKUP($L248,Countries!$A:$B,2,FALSE)</f>
        <v>Portugal</v>
      </c>
      <c r="N248" s="7" cm="1">
        <f t="array" aca="1" ref="N248" ca="1">INDEX(States!$C:$C,RANDBETWEEN(5,COUNTA(States!$A:$A) + 1),1)</f>
        <v>19</v>
      </c>
      <c r="O248" s="7" t="str">
        <f ca="1">VLOOKUP($N248,States!$C:$D,2,FALSE)</f>
        <v>Beja</v>
      </c>
      <c r="P248" s="7" t="str">
        <f ca="1">VLOOKUP($F248,Name!$A:$C,3,FALSE)</f>
        <v>M</v>
      </c>
      <c r="Q248" s="7" t="str">
        <f ca="1">VLOOKUP($P248,Genders!$B:$C,2,FALSE)</f>
        <v>Male</v>
      </c>
      <c r="R248" s="7" cm="1">
        <f t="array" aca="1" ref="R248" ca="1">INDEX('Marital status'!$A:$A,RANDBETWEEN(5,COUNTA('Marital status'!$A:$A) + 1),1)</f>
        <v>5</v>
      </c>
      <c r="S248" s="7" t="str">
        <f ca="1">VLOOKUP($R248,'Marital status'!$A:$B,2,FALSE)</f>
        <v>single</v>
      </c>
      <c r="T248" s="7">
        <f t="shared" ca="1" si="33"/>
        <v>5</v>
      </c>
      <c r="U248" s="7" t="str">
        <f ca="1">VLOOKUP($T248,Ethnicities!$A:$B,2,FALSE)</f>
        <v xml:space="preserve"> white</v>
      </c>
      <c r="V248" s="8">
        <f t="shared" ca="1" si="34"/>
        <v>30413</v>
      </c>
      <c r="W248" s="6">
        <f t="shared" ca="1" si="35"/>
        <v>8</v>
      </c>
      <c r="X248" s="8" t="str">
        <f ca="1">VLOOKUP($W248,'Background education'!$A:$B,2,FALSE)</f>
        <v>Graduate school</v>
      </c>
      <c r="Y248" s="7">
        <f ca="1" xml:space="preserve">
  IF(OR($AA248 = 5, $AA248 = 6, $AA248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48" s="7" t="str">
        <f ca="1">VLOOKUP($Y248,Departments!$A:$B,2,FALSE)</f>
        <v>Administration</v>
      </c>
      <c r="AA248" s="6">
        <f t="shared" ca="1" si="36"/>
        <v>11</v>
      </c>
      <c r="AB248" s="7" t="str">
        <f ca="1">VLOOKUP($AA248,Roles!$A:$B,2,FALSE)</f>
        <v>Analyst</v>
      </c>
      <c r="AC248" s="6">
        <f t="shared" ca="1" si="37"/>
        <v>5</v>
      </c>
      <c r="AD248" s="7" t="str">
        <f ca="1" xml:space="preserve">
IF($AC248 &lt;&gt; "",
    VLOOKUP($AC248,Levels!$A:$B,2,FALSE),
    ""
)</f>
        <v>Junior</v>
      </c>
      <c r="AE248" s="8">
        <f t="shared" ca="1" si="38"/>
        <v>43879</v>
      </c>
      <c r="AF248" s="6">
        <f ca="1">RANDBETWEEN(5,COUNTA('Recruitment source'!$A:$A) + 1)</f>
        <v>9</v>
      </c>
      <c r="AG248" s="6" t="str">
        <f ca="1">VLOOKUP($AF248,'Recruitment source'!$A:$B,2,FALSE)</f>
        <v>Empregos Online</v>
      </c>
      <c r="AH248" s="8"/>
      <c r="AI248" s="1">
        <f t="shared" ca="1" si="30"/>
        <v>3000</v>
      </c>
      <c r="AJ248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244, 1, 'Kelvin Peçanha Saragoça', 'M', 5, '07/04/1983', 8, 6, 11, 5, 3000);</v>
      </c>
    </row>
    <row r="249" spans="1:36" ht="14.25" customHeight="1" x14ac:dyDescent="0.2">
      <c r="A249" s="7" cm="1">
        <f t="array" aca="1" ref="A249" ca="1">INDEX(Companies!$A:$A,RANDBETWEEN(5,COUNTA(Companies!$A:$A) + 1),1)</f>
        <v>5</v>
      </c>
      <c r="B249" s="7" t="str">
        <f ca="1">VLOOKUP($A249,Companies!$A:$B,2,FALSE)</f>
        <v>ACME Corporation</v>
      </c>
      <c r="C249" s="5">
        <f t="shared" si="31"/>
        <v>245</v>
      </c>
      <c r="D249" s="5" t="str" cm="1">
        <f t="array" ref="D249">SHA1HASH($C249)</f>
        <v>3aed9b0313f9226111de8aeabaedccf8db07d428</v>
      </c>
      <c r="E249" s="6">
        <v>1</v>
      </c>
      <c r="F249" s="7">
        <f ca="1">IF($C249 = 1 + N("Presidente"),
    127,
    IF($C249 = 2 + N("Vice-Presidente"),
        72,
        IF($C249 = 3 + N("Secretária bilíngue"),
            13,
            RANDBETWEEN(5,COUNT(Name!$A:$A) + 1)
        )
    )
)</f>
        <v>306</v>
      </c>
      <c r="G249" s="7" t="str">
        <f ca="1">VLOOKUP($F249,Name!$A:$B,2,FALSE)</f>
        <v>Nicolas</v>
      </c>
      <c r="H249" s="7">
        <f ca="1" xml:space="preserve">
IF($C249 = 1,
    0,
    RANDBETWEEN(5,COUNT('Last name'!$A:$A) + 1)
)</f>
        <v>41</v>
      </c>
      <c r="I249" s="7" t="str">
        <f ca="1" xml:space="preserve">
IF($C249 = 1 + N("Presidente"),
    "de Orléans e Bragança",
    VLOOKUP($H249,'Last name'!$A:$B,2,FALSE) &amp; " " &amp; VLOOKUP(RANDBETWEEN(5,COUNT('Last name'!$A:$A) + 1),'Last name'!$A:$B,2,FALSE)
)</f>
        <v>Bispo Bispo</v>
      </c>
      <c r="J249" s="7" t="str">
        <f t="shared" ca="1" si="32"/>
        <v>Nicolas Bispo Bispo</v>
      </c>
      <c r="K249" s="7" t="str" cm="1">
        <f t="array" aca="1" ref="K249" ca="1">SHA1HASH($J249)</f>
        <v>cdaa5508d5cd1d7a2d2781301b0525b19e255369</v>
      </c>
      <c r="L249" s="7" cm="1">
        <f t="array" aca="1" ref="L249" ca="1">INDEX(States!$A:$A,N249,1)</f>
        <v>5</v>
      </c>
      <c r="M249" s="7" t="str">
        <f ca="1">VLOOKUP($L249,Countries!$A:$B,2,FALSE)</f>
        <v>Portugal</v>
      </c>
      <c r="N249" s="7" cm="1">
        <f t="array" aca="1" ref="N249" ca="1">INDEX(States!$C:$C,RANDBETWEEN(5,COUNTA(States!$A:$A) + 1),1)</f>
        <v>24</v>
      </c>
      <c r="O249" s="7" t="str">
        <f ca="1">VLOOKUP($N249,States!$C:$D,2,FALSE)</f>
        <v>Brangança</v>
      </c>
      <c r="P249" s="7" t="str">
        <f ca="1">VLOOKUP($F249,Name!$A:$C,3,FALSE)</f>
        <v>M</v>
      </c>
      <c r="Q249" s="7" t="str">
        <f ca="1">VLOOKUP($P249,Genders!$B:$C,2,FALSE)</f>
        <v>Male</v>
      </c>
      <c r="R249" s="7" cm="1">
        <f t="array" aca="1" ref="R249" ca="1">INDEX('Marital status'!$A:$A,RANDBETWEEN(5,COUNTA('Marital status'!$A:$A) + 1),1)</f>
        <v>6</v>
      </c>
      <c r="S249" s="7" t="str">
        <f ca="1">VLOOKUP($R249,'Marital status'!$A:$B,2,FALSE)</f>
        <v>MarrieD</v>
      </c>
      <c r="T249" s="7">
        <f t="shared" ca="1" si="33"/>
        <v>5</v>
      </c>
      <c r="U249" s="7" t="str">
        <f ca="1">VLOOKUP($T249,Ethnicities!$A:$B,2,FALSE)</f>
        <v xml:space="preserve"> white</v>
      </c>
      <c r="V249" s="8">
        <f t="shared" ca="1" si="34"/>
        <v>23392</v>
      </c>
      <c r="W249" s="6">
        <f t="shared" ca="1" si="35"/>
        <v>7</v>
      </c>
      <c r="X249" s="8" t="str">
        <f ca="1">VLOOKUP($W249,'Background education'!$A:$B,2,FALSE)</f>
        <v>Undergraduate degree</v>
      </c>
      <c r="Y249" s="7">
        <f ca="1" xml:space="preserve">
  IF(OR($AA249 = 5, $AA249 = 6, $AA249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49" s="7" t="str">
        <f ca="1">VLOOKUP($Y249,Departments!$A:$B,2,FALSE)</f>
        <v>Operations</v>
      </c>
      <c r="AA249" s="6">
        <f t="shared" ca="1" si="36"/>
        <v>9</v>
      </c>
      <c r="AB249" s="7" t="str">
        <f ca="1">VLOOKUP($AA249,Roles!$A:$B,2,FALSE)</f>
        <v>Intern</v>
      </c>
      <c r="AC249" s="6" t="str">
        <f t="shared" ca="1" si="37"/>
        <v/>
      </c>
      <c r="AD249" s="7" t="str">
        <f ca="1" xml:space="preserve">
IF($AC249 &lt;&gt; "",
    VLOOKUP($AC249,Levels!$A:$B,2,FALSE),
    ""
)</f>
        <v/>
      </c>
      <c r="AE249" s="8">
        <f t="shared" ca="1" si="38"/>
        <v>43661</v>
      </c>
      <c r="AF249" s="6">
        <f ca="1">RANDBETWEEN(5,COUNTA('Recruitment source'!$A:$A) + 1)</f>
        <v>8</v>
      </c>
      <c r="AG249" s="6" t="str">
        <f ca="1">VLOOKUP($AF249,'Recruitment source'!$A:$B,2,FALSE)</f>
        <v>Net Empregos</v>
      </c>
      <c r="AH249" s="8"/>
      <c r="AI249" s="1">
        <f t="shared" ca="1" si="30"/>
        <v>1205</v>
      </c>
      <c r="AJ24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245, 1, 'Nicolas Bispo Bispo', 'M', 5, '16/01/1964', 7, 10, 9, NULL, 1205);</v>
      </c>
    </row>
    <row r="250" spans="1:36" ht="14.25" customHeight="1" x14ac:dyDescent="0.2">
      <c r="A250" s="7" cm="1">
        <f t="array" aca="1" ref="A250" ca="1">INDEX(Companies!$A:$A,RANDBETWEEN(5,COUNTA(Companies!$A:$A) + 1),1)</f>
        <v>5</v>
      </c>
      <c r="B250" s="7" t="str">
        <f ca="1">VLOOKUP($A250,Companies!$A:$B,2,FALSE)</f>
        <v>ACME Corporation</v>
      </c>
      <c r="C250" s="5">
        <f t="shared" si="31"/>
        <v>246</v>
      </c>
      <c r="D250" s="5" t="str" cm="1">
        <f t="array" ref="D250">SHA1HASH($C250)</f>
        <v>3464dc11507c600bbff7daec3d6fb71402063a5f</v>
      </c>
      <c r="E250" s="6">
        <v>1</v>
      </c>
      <c r="F250" s="7">
        <f ca="1">IF($C250 = 1 + N("Presidente"),
    127,
    IF($C250 = 2 + N("Vice-Presidente"),
        72,
        IF($C250 = 3 + N("Secretária bilíngue"),
            13,
            RANDBETWEEN(5,COUNT(Name!$A:$A) + 1)
        )
    )
)</f>
        <v>181</v>
      </c>
      <c r="G250" s="7" t="str">
        <f ca="1">VLOOKUP($F250,Name!$A:$B,2,FALSE)</f>
        <v>Isys</v>
      </c>
      <c r="H250" s="7">
        <f ca="1" xml:space="preserve">
IF($C250 = 1,
    0,
    RANDBETWEEN(5,COUNT('Last name'!$A:$A) + 1)
)</f>
        <v>190</v>
      </c>
      <c r="I250" s="7" t="str">
        <f ca="1" xml:space="preserve">
IF($C250 = 1 + N("Presidente"),
    "de Orléans e Bragança",
    VLOOKUP($H250,'Last name'!$A:$B,2,FALSE) &amp; " " &amp; VLOOKUP(RANDBETWEEN(5,COUNT('Last name'!$A:$A) + 1),'Last name'!$A:$B,2,FALSE)
)</f>
        <v>Testa de Oliveira</v>
      </c>
      <c r="J250" s="7" t="str">
        <f t="shared" ca="1" si="32"/>
        <v>Isys Testa de Oliveira</v>
      </c>
      <c r="K250" s="7" t="str" cm="1">
        <f t="array" aca="1" ref="K250" ca="1">SHA1HASH($J250)</f>
        <v>385a1fa2e3a58afd835f7096a31f4c69112e0dc6</v>
      </c>
      <c r="L250" s="7" cm="1">
        <f t="array" aca="1" ref="L250" ca="1">INDEX(States!$A:$A,N250,1)</f>
        <v>5</v>
      </c>
      <c r="M250" s="7" t="str">
        <f ca="1">VLOOKUP($L250,Countries!$A:$B,2,FALSE)</f>
        <v>Portugal</v>
      </c>
      <c r="N250" s="7" cm="1">
        <f t="array" aca="1" ref="N250" ca="1">INDEX(States!$C:$C,RANDBETWEEN(5,COUNTA(States!$A:$A) + 1),1)</f>
        <v>22</v>
      </c>
      <c r="O250" s="7" t="str">
        <f ca="1">VLOOKUP($N250,States!$C:$D,2,FALSE)</f>
        <v>Vila Real</v>
      </c>
      <c r="P250" s="7" t="str">
        <f ca="1">VLOOKUP($F250,Name!$A:$C,3,FALSE)</f>
        <v>F</v>
      </c>
      <c r="Q250" s="7" t="str">
        <f ca="1">VLOOKUP($P250,Genders!$B:$C,2,FALSE)</f>
        <v>Female</v>
      </c>
      <c r="R250" s="7" cm="1">
        <f t="array" aca="1" ref="R250" ca="1">INDEX('Marital status'!$A:$A,RANDBETWEEN(5,COUNTA('Marital status'!$A:$A) + 1),1)</f>
        <v>9</v>
      </c>
      <c r="S250" s="7" t="str">
        <f ca="1">VLOOKUP($R250,'Marital status'!$A:$B,2,FALSE)</f>
        <v>DIVORCED</v>
      </c>
      <c r="T250" s="7">
        <f t="shared" ca="1" si="33"/>
        <v>5</v>
      </c>
      <c r="U250" s="7" t="str">
        <f ca="1">VLOOKUP($T250,Ethnicities!$A:$B,2,FALSE)</f>
        <v xml:space="preserve"> white</v>
      </c>
      <c r="V250" s="8">
        <f t="shared" ca="1" si="34"/>
        <v>31386</v>
      </c>
      <c r="W250" s="6">
        <f t="shared" ca="1" si="35"/>
        <v>8</v>
      </c>
      <c r="X250" s="8" t="str">
        <f ca="1">VLOOKUP($W250,'Background education'!$A:$B,2,FALSE)</f>
        <v>Graduate school</v>
      </c>
      <c r="Y250" s="7">
        <f ca="1" xml:space="preserve">
  IF(OR($AA250 = 5, $AA250 = 6, $AA250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50" s="7" t="str">
        <f ca="1">VLOOKUP($Y250,Departments!$A:$B,2,FALSE)</f>
        <v>Finance</v>
      </c>
      <c r="AA250" s="6">
        <f t="shared" ca="1" si="36"/>
        <v>11</v>
      </c>
      <c r="AB250" s="7" t="str">
        <f ca="1">VLOOKUP($AA250,Roles!$A:$B,2,FALSE)</f>
        <v>Analyst</v>
      </c>
      <c r="AC250" s="6">
        <f t="shared" ca="1" si="37"/>
        <v>7</v>
      </c>
      <c r="AD250" s="7" t="str">
        <f ca="1" xml:space="preserve">
IF($AC250 &lt;&gt; "",
    VLOOKUP($AC250,Levels!$A:$B,2,FALSE),
    ""
)</f>
        <v>Senior</v>
      </c>
      <c r="AE250" s="8">
        <f t="shared" ca="1" si="38"/>
        <v>38367</v>
      </c>
      <c r="AF250" s="6">
        <f ca="1">RANDBETWEEN(5,COUNTA('Recruitment source'!$A:$A) + 1)</f>
        <v>6</v>
      </c>
      <c r="AG250" s="6" t="str">
        <f ca="1">VLOOKUP($AF250,'Recruitment source'!$A:$B,2,FALSE)</f>
        <v>Learn4Good</v>
      </c>
      <c r="AH250" s="8"/>
      <c r="AI250" s="1">
        <f t="shared" ca="1" si="30"/>
        <v>3000</v>
      </c>
      <c r="AJ25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246, 1, 'Isys Testa de Oliveira', 'F', 5, '05/12/1985', 8, 7, 11, 7, 3000);</v>
      </c>
    </row>
    <row r="251" spans="1:36" ht="14.25" customHeight="1" x14ac:dyDescent="0.2">
      <c r="A251" s="7" cm="1">
        <f t="array" aca="1" ref="A251" ca="1">INDEX(Companies!$A:$A,RANDBETWEEN(5,COUNTA(Companies!$A:$A) + 1),1)</f>
        <v>5</v>
      </c>
      <c r="B251" s="7" t="str">
        <f ca="1">VLOOKUP($A251,Companies!$A:$B,2,FALSE)</f>
        <v>ACME Corporation</v>
      </c>
      <c r="C251" s="5">
        <f t="shared" si="31"/>
        <v>247</v>
      </c>
      <c r="D251" s="5" t="str" cm="1">
        <f t="array" ref="D251">SHA1HASH($C251)</f>
        <v>b4ef7df17d3dc74720cd2a8fe98a173f9576d007</v>
      </c>
      <c r="E251" s="6">
        <v>1</v>
      </c>
      <c r="F251" s="7">
        <f ca="1">IF($C251 = 1 + N("Presidente"),
    127,
    IF($C251 = 2 + N("Vice-Presidente"),
        72,
        IF($C251 = 3 + N("Secretária bilíngue"),
            13,
            RANDBETWEEN(5,COUNT(Name!$A:$A) + 1)
        )
    )
)</f>
        <v>237</v>
      </c>
      <c r="G251" s="7" t="str">
        <f ca="1">VLOOKUP($F251,Name!$A:$B,2,FALSE)</f>
        <v>Luanna</v>
      </c>
      <c r="H251" s="7">
        <f ca="1" xml:space="preserve">
IF($C251 = 1,
    0,
    RANDBETWEEN(5,COUNT('Last name'!$A:$A) + 1)
)</f>
        <v>163</v>
      </c>
      <c r="I251" s="7" t="str">
        <f ca="1" xml:space="preserve">
IF($C251 = 1 + N("Presidente"),
    "de Orléans e Bragança",
    VLOOKUP($H251,'Last name'!$A:$B,2,FALSE) &amp; " " &amp; VLOOKUP(RANDBETWEEN(5,COUNT('Last name'!$A:$A) + 1),'Last name'!$A:$B,2,FALSE)
)</f>
        <v>Rinaldi Aleluia</v>
      </c>
      <c r="J251" s="7" t="str">
        <f t="shared" ca="1" si="32"/>
        <v>Luanna Rinaldi Aleluia</v>
      </c>
      <c r="K251" s="7" t="str" cm="1">
        <f t="array" aca="1" ref="K251" ca="1">SHA1HASH($J251)</f>
        <v>c625f75585bc44ac28244a684856e5c7cf7d3517</v>
      </c>
      <c r="L251" s="7" cm="1">
        <f t="array" aca="1" ref="L251" ca="1">INDEX(States!$A:$A,N251,1)</f>
        <v>5</v>
      </c>
      <c r="M251" s="7" t="str">
        <f ca="1">VLOOKUP($L251,Countries!$A:$B,2,FALSE)</f>
        <v>Portugal</v>
      </c>
      <c r="N251" s="7" cm="1">
        <f t="array" aca="1" ref="N251" ca="1">INDEX(States!$C:$C,RANDBETWEEN(5,COUNTA(States!$A:$A) + 1),1)</f>
        <v>24</v>
      </c>
      <c r="O251" s="7" t="str">
        <f ca="1">VLOOKUP($N251,States!$C:$D,2,FALSE)</f>
        <v>Brangança</v>
      </c>
      <c r="P251" s="7" t="str">
        <f ca="1">VLOOKUP($F251,Name!$A:$C,3,FALSE)</f>
        <v>F</v>
      </c>
      <c r="Q251" s="7" t="str">
        <f ca="1">VLOOKUP($P251,Genders!$B:$C,2,FALSE)</f>
        <v>Female</v>
      </c>
      <c r="R251" s="7" cm="1">
        <f t="array" aca="1" ref="R251" ca="1">INDEX('Marital status'!$A:$A,RANDBETWEEN(5,COUNTA('Marital status'!$A:$A) + 1),1)</f>
        <v>9</v>
      </c>
      <c r="S251" s="7" t="str">
        <f ca="1">VLOOKUP($R251,'Marital status'!$A:$B,2,FALSE)</f>
        <v>DIVORCED</v>
      </c>
      <c r="T251" s="7">
        <f t="shared" ca="1" si="33"/>
        <v>5</v>
      </c>
      <c r="U251" s="7" t="str">
        <f ca="1">VLOOKUP($T251,Ethnicities!$A:$B,2,FALSE)</f>
        <v xml:space="preserve"> white</v>
      </c>
      <c r="V251" s="8">
        <f t="shared" ca="1" si="34"/>
        <v>19064</v>
      </c>
      <c r="W251" s="6">
        <f t="shared" ca="1" si="35"/>
        <v>7</v>
      </c>
      <c r="X251" s="8" t="str">
        <f ca="1">VLOOKUP($W251,'Background education'!$A:$B,2,FALSE)</f>
        <v>Undergraduate degree</v>
      </c>
      <c r="Y251" s="7">
        <f ca="1" xml:space="preserve">
  IF(OR($AA251 = 5, $AA251 = 6, $AA251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51" s="7" t="str">
        <f ca="1">VLOOKUP($Y251,Departments!$A:$B,2,FALSE)</f>
        <v xml:space="preserve"> Presidency</v>
      </c>
      <c r="AA251" s="6">
        <f t="shared" ca="1" si="36"/>
        <v>10</v>
      </c>
      <c r="AB251" s="7" t="str">
        <f ca="1">VLOOKUP($AA251,Roles!$A:$B,2,FALSE)</f>
        <v>Trainee</v>
      </c>
      <c r="AC251" s="6" t="str">
        <f t="shared" ca="1" si="37"/>
        <v/>
      </c>
      <c r="AD251" s="7" t="str">
        <f ca="1" xml:space="preserve">
IF($AC251 &lt;&gt; "",
    VLOOKUP($AC251,Levels!$A:$B,2,FALSE),
    ""
)</f>
        <v/>
      </c>
      <c r="AE251" s="8">
        <f t="shared" ca="1" si="38"/>
        <v>42762</v>
      </c>
      <c r="AF251" s="6">
        <f ca="1">RANDBETWEEN(5,COUNTA('Recruitment source'!$A:$A) + 1)</f>
        <v>7</v>
      </c>
      <c r="AG251" s="6" t="str">
        <f ca="1">VLOOKUP($AF251,'Recruitment source'!$A:$B,2,FALSE)</f>
        <v>SAPO Emprego</v>
      </c>
      <c r="AH251" s="8"/>
      <c r="AI251" s="1">
        <f t="shared" ca="1" si="30"/>
        <v>1305</v>
      </c>
      <c r="AJ25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247, 1, 'Luanna Rinaldi Aleluia', 'F', 5, '11/03/1952', 7, 5, 10, NULL, 1305);</v>
      </c>
    </row>
    <row r="252" spans="1:36" ht="14.25" customHeight="1" x14ac:dyDescent="0.2">
      <c r="A252" s="7" cm="1">
        <f t="array" aca="1" ref="A252" ca="1">INDEX(Companies!$A:$A,RANDBETWEEN(5,COUNTA(Companies!$A:$A) + 1),1)</f>
        <v>5</v>
      </c>
      <c r="B252" s="7" t="str">
        <f ca="1">VLOOKUP($A252,Companies!$A:$B,2,FALSE)</f>
        <v>ACME Corporation</v>
      </c>
      <c r="C252" s="5">
        <f t="shared" si="31"/>
        <v>248</v>
      </c>
      <c r="D252" s="5" t="str" cm="1">
        <f t="array" ref="D252">SHA1HASH($C252)</f>
        <v>ca3799b8ff860c55da009a5675031b8644cdf7e3</v>
      </c>
      <c r="E252" s="6">
        <v>1</v>
      </c>
      <c r="F252" s="7">
        <f ca="1">IF($C252 = 1 + N("Presidente"),
    127,
    IF($C252 = 2 + N("Vice-Presidente"),
        72,
        IF($C252 = 3 + N("Secretária bilíngue"),
            13,
            RANDBETWEEN(5,COUNT(Name!$A:$A) + 1)
        )
    )
)</f>
        <v>84</v>
      </c>
      <c r="G252" s="7" t="str">
        <f ca="1">VLOOKUP($F252,Name!$A:$B,2,FALSE)</f>
        <v>Carlos</v>
      </c>
      <c r="H252" s="7">
        <f ca="1" xml:space="preserve">
IF($C252 = 1,
    0,
    RANDBETWEEN(5,COUNT('Last name'!$A:$A) + 1)
)</f>
        <v>16</v>
      </c>
      <c r="I252" s="7" t="str">
        <f ca="1" xml:space="preserve">
IF($C252 = 1 + N("Presidente"),
    "de Orléans e Bragança",
    VLOOKUP($H252,'Last name'!$A:$B,2,FALSE) &amp; " " &amp; VLOOKUP(RANDBETWEEN(5,COUNT('Last name'!$A:$A) + 1),'Last name'!$A:$B,2,FALSE)
)</f>
        <v>Amor Cunha</v>
      </c>
      <c r="J252" s="7" t="str">
        <f t="shared" ca="1" si="32"/>
        <v>Carlos Amor Cunha</v>
      </c>
      <c r="K252" s="7" t="str" cm="1">
        <f t="array" aca="1" ref="K252" ca="1">SHA1HASH($J252)</f>
        <v>9285b8014249700e7e208102088203adcfc50904</v>
      </c>
      <c r="L252" s="7" cm="1">
        <f t="array" aca="1" ref="L252" ca="1">INDEX(States!$A:$A,N252,1)</f>
        <v>5</v>
      </c>
      <c r="M252" s="7" t="str">
        <f ca="1">VLOOKUP($L252,Countries!$A:$B,2,FALSE)</f>
        <v>Portugal</v>
      </c>
      <c r="N252" s="7" cm="1">
        <f t="array" aca="1" ref="N252" ca="1">INDEX(States!$C:$C,RANDBETWEEN(5,COUNTA(States!$A:$A) + 1),1)</f>
        <v>22</v>
      </c>
      <c r="O252" s="7" t="str">
        <f ca="1">VLOOKUP($N252,States!$C:$D,2,FALSE)</f>
        <v>Vila Real</v>
      </c>
      <c r="P252" s="7" t="str">
        <f ca="1">VLOOKUP($F252,Name!$A:$C,3,FALSE)</f>
        <v>M</v>
      </c>
      <c r="Q252" s="7" t="str">
        <f ca="1">VLOOKUP($P252,Genders!$B:$C,2,FALSE)</f>
        <v>Male</v>
      </c>
      <c r="R252" s="7" cm="1">
        <f t="array" aca="1" ref="R252" ca="1">INDEX('Marital status'!$A:$A,RANDBETWEEN(5,COUNTA('Marital status'!$A:$A) + 1),1)</f>
        <v>8</v>
      </c>
      <c r="S252" s="7" t="str">
        <f ca="1">VLOOKUP($R252,'Marital status'!$A:$B,2,FALSE)</f>
        <v xml:space="preserve"> Separated </v>
      </c>
      <c r="T252" s="7">
        <f t="shared" ca="1" si="33"/>
        <v>6</v>
      </c>
      <c r="U252" s="7" t="str">
        <f ca="1">VLOOKUP($T252,Ethnicities!$A:$B,2,FALSE)</f>
        <v>Black or African American</v>
      </c>
      <c r="V252" s="8">
        <f t="shared" ca="1" si="34"/>
        <v>22503</v>
      </c>
      <c r="W252" s="6">
        <f t="shared" ca="1" si="35"/>
        <v>7</v>
      </c>
      <c r="X252" s="8" t="str">
        <f ca="1">VLOOKUP($W252,'Background education'!$A:$B,2,FALSE)</f>
        <v>Undergraduate degree</v>
      </c>
      <c r="Y252" s="7">
        <f ca="1" xml:space="preserve">
  IF(OR($AA252 = 5, $AA252 = 6, $AA252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52" s="7" t="str">
        <f ca="1">VLOOKUP($Y252,Departments!$A:$B,2,FALSE)</f>
        <v>Operations</v>
      </c>
      <c r="AA252" s="6">
        <f t="shared" ca="1" si="36"/>
        <v>11</v>
      </c>
      <c r="AB252" s="7" t="str">
        <f ca="1">VLOOKUP($AA252,Roles!$A:$B,2,FALSE)</f>
        <v>Analyst</v>
      </c>
      <c r="AC252" s="6">
        <f t="shared" ca="1" si="37"/>
        <v>6</v>
      </c>
      <c r="AD252" s="7" t="str">
        <f ca="1" xml:space="preserve">
IF($AC252 &lt;&gt; "",
    VLOOKUP($AC252,Levels!$A:$B,2,FALSE),
    ""
)</f>
        <v>Pleno</v>
      </c>
      <c r="AE252" s="8">
        <f t="shared" ca="1" si="38"/>
        <v>43553</v>
      </c>
      <c r="AF252" s="6">
        <f ca="1">RANDBETWEEN(5,COUNTA('Recruitment source'!$A:$A) + 1)</f>
        <v>11</v>
      </c>
      <c r="AG252" s="6" t="str">
        <f ca="1">VLOOKUP($AF252,'Recruitment source'!$A:$B,2,FALSE)</f>
        <v>Next Station</v>
      </c>
      <c r="AH252" s="8"/>
      <c r="AI252" s="1">
        <f t="shared" ca="1" si="30"/>
        <v>2500</v>
      </c>
      <c r="AJ252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248, 1, 'Carlos Amor Cunha', 'M', 6, '10/08/1961', 7, 10, 11, 6, 2500);</v>
      </c>
    </row>
    <row r="253" spans="1:36" ht="14.25" customHeight="1" x14ac:dyDescent="0.2">
      <c r="A253" s="7" cm="1">
        <f t="array" aca="1" ref="A253" ca="1">INDEX(Companies!$A:$A,RANDBETWEEN(5,COUNTA(Companies!$A:$A) + 1),1)</f>
        <v>5</v>
      </c>
      <c r="B253" s="7" t="str">
        <f ca="1">VLOOKUP($A253,Companies!$A:$B,2,FALSE)</f>
        <v>ACME Corporation</v>
      </c>
      <c r="C253" s="5">
        <f t="shared" si="31"/>
        <v>249</v>
      </c>
      <c r="D253" s="5" t="str" cm="1">
        <f t="array" ref="D253">SHA1HASH($C253)</f>
        <v>ee44c6bcc4e0dfae682057bafe6d80f880169bd9</v>
      </c>
      <c r="E253" s="6">
        <v>1</v>
      </c>
      <c r="F253" s="7">
        <f ca="1">IF($C253 = 1 + N("Presidente"),
    127,
    IF($C253 = 2 + N("Vice-Presidente"),
        72,
        IF($C253 = 3 + N("Secretária bilíngue"),
            13,
            RANDBETWEEN(5,COUNT(Name!$A:$A) + 1)
        )
    )
)</f>
        <v>41</v>
      </c>
      <c r="G253" s="7" t="str">
        <f ca="1">VLOOKUP($F253,Name!$A:$B,2,FALSE)</f>
        <v>Ane Caroline</v>
      </c>
      <c r="H253" s="7">
        <f ca="1" xml:space="preserve">
IF($C253 = 1,
    0,
    RANDBETWEEN(5,COUNT('Last name'!$A:$A) + 1)
)</f>
        <v>43</v>
      </c>
      <c r="I253" s="7" t="str">
        <f ca="1" xml:space="preserve">
IF($C253 = 1 + N("Presidente"),
    "de Orléans e Bragança",
    VLOOKUP($H253,'Last name'!$A:$B,2,FALSE) &amp; " " &amp; VLOOKUP(RANDBETWEEN(5,COUNT('Last name'!$A:$A) + 1),'Last name'!$A:$B,2,FALSE)
)</f>
        <v>Borges Rossi</v>
      </c>
      <c r="J253" s="7" t="str">
        <f t="shared" ca="1" si="32"/>
        <v>Ane Caroline Borges Rossi</v>
      </c>
      <c r="K253" s="7" t="str" cm="1">
        <f t="array" aca="1" ref="K253" ca="1">SHA1HASH($J253)</f>
        <v>332015c925418575fc0e86f25916b4c1e16b612e</v>
      </c>
      <c r="L253" s="7" cm="1">
        <f t="array" aca="1" ref="L253" ca="1">INDEX(States!$A:$A,N253,1)</f>
        <v>5</v>
      </c>
      <c r="M253" s="7" t="str">
        <f ca="1">VLOOKUP($L253,Countries!$A:$B,2,FALSE)</f>
        <v>Portugal</v>
      </c>
      <c r="N253" s="7" cm="1">
        <f t="array" aca="1" ref="N253" ca="1">INDEX(States!$C:$C,RANDBETWEEN(5,COUNTA(States!$A:$A) + 1),1)</f>
        <v>12</v>
      </c>
      <c r="O253" s="7" t="str">
        <f ca="1">VLOOKUP($N253,States!$C:$D,2,FALSE)</f>
        <v>Leiria</v>
      </c>
      <c r="P253" s="7" t="str">
        <f ca="1">VLOOKUP($F253,Name!$A:$C,3,FALSE)</f>
        <v>F</v>
      </c>
      <c r="Q253" s="7" t="str">
        <f ca="1">VLOOKUP($P253,Genders!$B:$C,2,FALSE)</f>
        <v>Female</v>
      </c>
      <c r="R253" s="7" cm="1">
        <f t="array" aca="1" ref="R253" ca="1">INDEX('Marital status'!$A:$A,RANDBETWEEN(5,COUNTA('Marital status'!$A:$A) + 1),1)</f>
        <v>6</v>
      </c>
      <c r="S253" s="7" t="str">
        <f ca="1">VLOOKUP($R253,'Marital status'!$A:$B,2,FALSE)</f>
        <v>MarrieD</v>
      </c>
      <c r="T253" s="7">
        <f t="shared" ca="1" si="33"/>
        <v>7</v>
      </c>
      <c r="U253" s="7" t="str">
        <f ca="1">VLOOKUP($T253,Ethnicities!$A:$B,2,FALSE)</f>
        <v xml:space="preserve">  Hispanic or LATINO</v>
      </c>
      <c r="V253" s="8">
        <f t="shared" ca="1" si="34"/>
        <v>17592</v>
      </c>
      <c r="W253" s="6">
        <f t="shared" ca="1" si="35"/>
        <v>7</v>
      </c>
      <c r="X253" s="8" t="str">
        <f ca="1">VLOOKUP($W253,'Background education'!$A:$B,2,FALSE)</f>
        <v>Undergraduate degree</v>
      </c>
      <c r="Y253" s="7">
        <f ca="1" xml:space="preserve">
  IF(OR($AA253 = 5, $AA253 = 6, $AA253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53" s="7" t="str">
        <f ca="1">VLOOKUP($Y253,Departments!$A:$B,2,FALSE)</f>
        <v xml:space="preserve"> Presidency</v>
      </c>
      <c r="AA253" s="6">
        <f t="shared" ca="1" si="36"/>
        <v>10</v>
      </c>
      <c r="AB253" s="7" t="str">
        <f ca="1">VLOOKUP($AA253,Roles!$A:$B,2,FALSE)</f>
        <v>Trainee</v>
      </c>
      <c r="AC253" s="6" t="str">
        <f t="shared" ca="1" si="37"/>
        <v/>
      </c>
      <c r="AD253" s="7" t="str">
        <f ca="1" xml:space="preserve">
IF($AC253 &lt;&gt; "",
    VLOOKUP($AC253,Levels!$A:$B,2,FALSE),
    ""
)</f>
        <v/>
      </c>
      <c r="AE253" s="8">
        <f t="shared" ca="1" si="38"/>
        <v>39788</v>
      </c>
      <c r="AF253" s="6">
        <f ca="1">RANDBETWEEN(5,COUNTA('Recruitment source'!$A:$A) + 1)</f>
        <v>11</v>
      </c>
      <c r="AG253" s="6" t="str">
        <f ca="1">VLOOKUP($AF253,'Recruitment source'!$A:$B,2,FALSE)</f>
        <v>Next Station</v>
      </c>
      <c r="AH253" s="8"/>
      <c r="AI253" s="1">
        <f t="shared" ca="1" si="30"/>
        <v>1305</v>
      </c>
      <c r="AJ253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249, 1, 'Ane Caroline Borges Rossi', 'F', 7, '29/02/1948', 7, 5, 10, NULL, 1305);</v>
      </c>
    </row>
    <row r="254" spans="1:36" ht="14.25" customHeight="1" x14ac:dyDescent="0.2">
      <c r="A254" s="7" cm="1">
        <f t="array" aca="1" ref="A254" ca="1">INDEX(Companies!$A:$A,RANDBETWEEN(5,COUNTA(Companies!$A:$A) + 1),1)</f>
        <v>5</v>
      </c>
      <c r="B254" s="7" t="str">
        <f ca="1">VLOOKUP($A254,Companies!$A:$B,2,FALSE)</f>
        <v>ACME Corporation</v>
      </c>
      <c r="C254" s="5">
        <f t="shared" si="31"/>
        <v>250</v>
      </c>
      <c r="D254" s="5" t="str" cm="1">
        <f t="array" ref="D254">SHA1HASH($C254)</f>
        <v>ba30fd97b4127db56e9f4d3d9c030d71646fd2e7</v>
      </c>
      <c r="E254" s="6">
        <v>1</v>
      </c>
      <c r="F254" s="7">
        <f ca="1">IF($C254 = 1 + N("Presidente"),
    127,
    IF($C254 = 2 + N("Vice-Presidente"),
        72,
        IF($C254 = 3 + N("Secretária bilíngue"),
            13,
            RANDBETWEEN(5,COUNT(Name!$A:$A) + 1)
        )
    )
)</f>
        <v>255</v>
      </c>
      <c r="G254" s="7" t="str">
        <f ca="1">VLOOKUP($F254,Name!$A:$B,2,FALSE)</f>
        <v>Manuela</v>
      </c>
      <c r="H254" s="7">
        <f ca="1" xml:space="preserve">
IF($C254 = 1,
    0,
    RANDBETWEEN(5,COUNT('Last name'!$A:$A) + 1)
)</f>
        <v>166</v>
      </c>
      <c r="I254" s="7" t="str">
        <f ca="1" xml:space="preserve">
IF($C254 = 1 + N("Presidente"),
    "de Orléans e Bragança",
    VLOOKUP($H254,'Last name'!$A:$B,2,FALSE) &amp; " " &amp; VLOOKUP(RANDBETWEEN(5,COUNT('Last name'!$A:$A) + 1),'Last name'!$A:$B,2,FALSE)
)</f>
        <v>Rodrigues Carvalho</v>
      </c>
      <c r="J254" s="7" t="str">
        <f t="shared" ca="1" si="32"/>
        <v>Manuela Rodrigues Carvalho</v>
      </c>
      <c r="K254" s="7" t="str" cm="1">
        <f t="array" aca="1" ref="K254" ca="1">SHA1HASH($J254)</f>
        <v>040fb1ad88376b191253937471263c997d968c58</v>
      </c>
      <c r="L254" s="7" cm="1">
        <f t="array" aca="1" ref="L254" ca="1">INDEX(States!$A:$A,N254,1)</f>
        <v>5</v>
      </c>
      <c r="M254" s="7" t="str">
        <f ca="1">VLOOKUP($L254,Countries!$A:$B,2,FALSE)</f>
        <v>Portugal</v>
      </c>
      <c r="N254" s="7" cm="1">
        <f t="array" aca="1" ref="N254" ca="1">INDEX(States!$C:$C,RANDBETWEEN(5,COUNTA(States!$A:$A) + 1),1)</f>
        <v>9</v>
      </c>
      <c r="O254" s="7" t="str">
        <f ca="1">VLOOKUP($N254,States!$C:$D,2,FALSE)</f>
        <v>braga</v>
      </c>
      <c r="P254" s="7" t="str">
        <f ca="1">VLOOKUP($F254,Name!$A:$C,3,FALSE)</f>
        <v>F</v>
      </c>
      <c r="Q254" s="7" t="str">
        <f ca="1">VLOOKUP($P254,Genders!$B:$C,2,FALSE)</f>
        <v>Female</v>
      </c>
      <c r="R254" s="7" cm="1">
        <f t="array" aca="1" ref="R254" ca="1">INDEX('Marital status'!$A:$A,RANDBETWEEN(5,COUNTA('Marital status'!$A:$A) + 1),1)</f>
        <v>6</v>
      </c>
      <c r="S254" s="7" t="str">
        <f ca="1">VLOOKUP($R254,'Marital status'!$A:$B,2,FALSE)</f>
        <v>MarrieD</v>
      </c>
      <c r="T254" s="7">
        <f t="shared" ca="1" si="33"/>
        <v>5</v>
      </c>
      <c r="U254" s="7" t="str">
        <f ca="1">VLOOKUP($T254,Ethnicities!$A:$B,2,FALSE)</f>
        <v xml:space="preserve"> white</v>
      </c>
      <c r="V254" s="8">
        <f t="shared" ca="1" si="34"/>
        <v>31625</v>
      </c>
      <c r="W254" s="6">
        <f t="shared" ca="1" si="35"/>
        <v>7</v>
      </c>
      <c r="X254" s="8" t="str">
        <f ca="1">VLOOKUP($W254,'Background education'!$A:$B,2,FALSE)</f>
        <v>Undergraduate degree</v>
      </c>
      <c r="Y254" s="7">
        <f ca="1" xml:space="preserve">
  IF(OR($AA254 = 5, $AA254 = 6, $AA254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54" s="7" t="str">
        <f ca="1">VLOOKUP($Y254,Departments!$A:$B,2,FALSE)</f>
        <v>Audit</v>
      </c>
      <c r="AA254" s="6">
        <f t="shared" ca="1" si="36"/>
        <v>11</v>
      </c>
      <c r="AB254" s="7" t="str">
        <f ca="1">VLOOKUP($AA254,Roles!$A:$B,2,FALSE)</f>
        <v>Analyst</v>
      </c>
      <c r="AC254" s="6">
        <f t="shared" ca="1" si="37"/>
        <v>5</v>
      </c>
      <c r="AD254" s="7" t="str">
        <f ca="1" xml:space="preserve">
IF($AC254 &lt;&gt; "",
    VLOOKUP($AC254,Levels!$A:$B,2,FALSE),
    ""
)</f>
        <v>Junior</v>
      </c>
      <c r="AE254" s="8">
        <f t="shared" ca="1" si="38"/>
        <v>44354</v>
      </c>
      <c r="AF254" s="6">
        <f ca="1">RANDBETWEEN(5,COUNTA('Recruitment source'!$A:$A) + 1)</f>
        <v>8</v>
      </c>
      <c r="AG254" s="6" t="str">
        <f ca="1">VLOOKUP($AF254,'Recruitment source'!$A:$B,2,FALSE)</f>
        <v>Net Empregos</v>
      </c>
      <c r="AH254" s="8"/>
      <c r="AI254" s="1">
        <f t="shared" ca="1" si="30"/>
        <v>2500</v>
      </c>
      <c r="AJ254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250, 1, 'Manuela Rodrigues Carvalho', 'F', 5, '01/08/1986', 7, 13, 11, 5, 2500);</v>
      </c>
    </row>
    <row r="255" spans="1:36" ht="14.25" customHeight="1" x14ac:dyDescent="0.2">
      <c r="A255" s="7" cm="1">
        <f t="array" aca="1" ref="A255" ca="1">INDEX(Companies!$A:$A,RANDBETWEEN(5,COUNTA(Companies!$A:$A) + 1),1)</f>
        <v>5</v>
      </c>
      <c r="B255" s="7" t="str">
        <f ca="1">VLOOKUP($A255,Companies!$A:$B,2,FALSE)</f>
        <v>ACME Corporation</v>
      </c>
      <c r="C255" s="5">
        <f t="shared" si="31"/>
        <v>251</v>
      </c>
      <c r="D255" s="5" t="str" cm="1">
        <f t="array" ref="D255">SHA1HASH($C255)</f>
        <v>d6e3de36b09baee29613a44bada8dbc0d7202f31</v>
      </c>
      <c r="E255" s="6">
        <v>1</v>
      </c>
      <c r="F255" s="7">
        <f ca="1">IF($C255 = 1 + N("Presidente"),
    127,
    IF($C255 = 2 + N("Vice-Presidente"),
        72,
        IF($C255 = 3 + N("Secretária bilíngue"),
            13,
            RANDBETWEEN(5,COUNT(Name!$A:$A) + 1)
        )
    )
)</f>
        <v>323</v>
      </c>
      <c r="G255" s="7" t="str">
        <f ca="1">VLOOKUP($F255,Name!$A:$B,2,FALSE)</f>
        <v>Rachel</v>
      </c>
      <c r="H255" s="7">
        <f ca="1" xml:space="preserve">
IF($C255 = 1,
    0,
    RANDBETWEEN(5,COUNT('Last name'!$A:$A) + 1)
)</f>
        <v>177</v>
      </c>
      <c r="I255" s="7" t="str">
        <f ca="1" xml:space="preserve">
IF($C255 = 1 + N("Presidente"),
    "de Orléans e Bragança",
    VLOOKUP($H255,'Last name'!$A:$B,2,FALSE) &amp; " " &amp; VLOOKUP(RANDBETWEEN(5,COUNT('Last name'!$A:$A) + 1),'Last name'!$A:$B,2,FALSE)
)</f>
        <v>Saragoça Martins</v>
      </c>
      <c r="J255" s="7" t="str">
        <f t="shared" ca="1" si="32"/>
        <v>Rachel Saragoça Martins</v>
      </c>
      <c r="K255" s="7" t="str" cm="1">
        <f t="array" aca="1" ref="K255" ca="1">SHA1HASH($J255)</f>
        <v>a205e8ea5c338e0b54d6c0f0e8aa0c99a3d440a0</v>
      </c>
      <c r="L255" s="7" cm="1">
        <f t="array" aca="1" ref="L255" ca="1">INDEX(States!$A:$A,N255,1)</f>
        <v>5</v>
      </c>
      <c r="M255" s="7" t="str">
        <f ca="1">VLOOKUP($L255,Countries!$A:$B,2,FALSE)</f>
        <v>Portugal</v>
      </c>
      <c r="N255" s="7" cm="1">
        <f t="array" aca="1" ref="N255" ca="1">INDEX(States!$C:$C,RANDBETWEEN(5,COUNTA(States!$A:$A) + 1),1)</f>
        <v>14</v>
      </c>
      <c r="O255" s="7" t="str">
        <f ca="1">VLOOKUP($N255,States!$C:$D,2,FALSE)</f>
        <v>Madeira</v>
      </c>
      <c r="P255" s="7" t="str">
        <f ca="1">VLOOKUP($F255,Name!$A:$C,3,FALSE)</f>
        <v>F</v>
      </c>
      <c r="Q255" s="7" t="str">
        <f ca="1">VLOOKUP($P255,Genders!$B:$C,2,FALSE)</f>
        <v>Female</v>
      </c>
      <c r="R255" s="7" cm="1">
        <f t="array" aca="1" ref="R255" ca="1">INDEX('Marital status'!$A:$A,RANDBETWEEN(5,COUNTA('Marital status'!$A:$A) + 1),1)</f>
        <v>6</v>
      </c>
      <c r="S255" s="7" t="str">
        <f ca="1">VLOOKUP($R255,'Marital status'!$A:$B,2,FALSE)</f>
        <v>MarrieD</v>
      </c>
      <c r="T255" s="7">
        <f t="shared" ca="1" si="33"/>
        <v>5</v>
      </c>
      <c r="U255" s="7" t="str">
        <f ca="1">VLOOKUP($T255,Ethnicities!$A:$B,2,FALSE)</f>
        <v xml:space="preserve"> white</v>
      </c>
      <c r="V255" s="8">
        <f t="shared" ca="1" si="34"/>
        <v>21199</v>
      </c>
      <c r="W255" s="6">
        <f t="shared" ca="1" si="35"/>
        <v>7</v>
      </c>
      <c r="X255" s="8" t="str">
        <f ca="1">VLOOKUP($W255,'Background education'!$A:$B,2,FALSE)</f>
        <v>Undergraduate degree</v>
      </c>
      <c r="Y255" s="7">
        <f ca="1" xml:space="preserve">
  IF(OR($AA255 = 5, $AA255 = 6, $AA255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55" s="7" t="str">
        <f ca="1">VLOOKUP($Y255,Departments!$A:$B,2,FALSE)</f>
        <v>Controlling</v>
      </c>
      <c r="AA255" s="6">
        <f t="shared" ca="1" si="36"/>
        <v>9</v>
      </c>
      <c r="AB255" s="7" t="str">
        <f ca="1">VLOOKUP($AA255,Roles!$A:$B,2,FALSE)</f>
        <v>Intern</v>
      </c>
      <c r="AC255" s="6" t="str">
        <f t="shared" ca="1" si="37"/>
        <v/>
      </c>
      <c r="AD255" s="7" t="str">
        <f ca="1" xml:space="preserve">
IF($AC255 &lt;&gt; "",
    VLOOKUP($AC255,Levels!$A:$B,2,FALSE),
    ""
)</f>
        <v/>
      </c>
      <c r="AE255" s="8">
        <f t="shared" ca="1" si="38"/>
        <v>41326</v>
      </c>
      <c r="AF255" s="6">
        <f ca="1">RANDBETWEEN(5,COUNTA('Recruitment source'!$A:$A) + 1)</f>
        <v>9</v>
      </c>
      <c r="AG255" s="6" t="str">
        <f ca="1">VLOOKUP($AF255,'Recruitment source'!$A:$B,2,FALSE)</f>
        <v>Empregos Online</v>
      </c>
      <c r="AH255" s="8"/>
      <c r="AI255" s="1">
        <f t="shared" ca="1" si="30"/>
        <v>1205</v>
      </c>
      <c r="AJ255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251, 1, 'Rachel Saragoça Martins', 'F', 5, '14/01/1958', 7, 12, 9, NULL, 1205);</v>
      </c>
    </row>
    <row r="256" spans="1:36" ht="14.25" customHeight="1" x14ac:dyDescent="0.2">
      <c r="A256" s="7" cm="1">
        <f t="array" aca="1" ref="A256" ca="1">INDEX(Companies!$A:$A,RANDBETWEEN(5,COUNTA(Companies!$A:$A) + 1),1)</f>
        <v>5</v>
      </c>
      <c r="B256" s="7" t="str">
        <f ca="1">VLOOKUP($A256,Companies!$A:$B,2,FALSE)</f>
        <v>ACME Corporation</v>
      </c>
      <c r="C256" s="5">
        <f t="shared" si="31"/>
        <v>252</v>
      </c>
      <c r="D256" s="5" t="str" cm="1">
        <f t="array" ref="D256">SHA1HASH($C256)</f>
        <v>98fcc378d7f5adda37f271debf5d7a4d1cdd37b9</v>
      </c>
      <c r="E256" s="6">
        <v>1</v>
      </c>
      <c r="F256" s="7">
        <f ca="1">IF($C256 = 1 + N("Presidente"),
    127,
    IF($C256 = 2 + N("Vice-Presidente"),
        72,
        IF($C256 = 3 + N("Secretária bilíngue"),
            13,
            RANDBETWEEN(5,COUNT(Name!$A:$A) + 1)
        )
    )
)</f>
        <v>278</v>
      </c>
      <c r="G256" s="7" t="str">
        <f ca="1">VLOOKUP($F256,Name!$A:$B,2,FALSE)</f>
        <v>Mariana</v>
      </c>
      <c r="H256" s="7">
        <f ca="1" xml:space="preserve">
IF($C256 = 1,
    0,
    RANDBETWEEN(5,COUNT('Last name'!$A:$A) + 1)
)</f>
        <v>9</v>
      </c>
      <c r="I256" s="7" t="str">
        <f ca="1" xml:space="preserve">
IF($C256 = 1 + N("Presidente"),
    "de Orléans e Bragança",
    VLOOKUP($H256,'Last name'!$A:$B,2,FALSE) &amp; " " &amp; VLOOKUP(RANDBETWEEN(5,COUNT('Last name'!$A:$A) + 1),'Last name'!$A:$B,2,FALSE)
)</f>
        <v>Aleluia Moretti</v>
      </c>
      <c r="J256" s="7" t="str">
        <f t="shared" ca="1" si="32"/>
        <v>Mariana Aleluia Moretti</v>
      </c>
      <c r="K256" s="7" t="str" cm="1">
        <f t="array" aca="1" ref="K256" ca="1">SHA1HASH($J256)</f>
        <v>e5a6e0ed93bacb4491e890ccc311043038a1ccf7</v>
      </c>
      <c r="L256" s="7" cm="1">
        <f t="array" aca="1" ref="L256" ca="1">INDEX(States!$A:$A,N256,1)</f>
        <v>5</v>
      </c>
      <c r="M256" s="7" t="str">
        <f ca="1">VLOOKUP($L256,Countries!$A:$B,2,FALSE)</f>
        <v>Portugal</v>
      </c>
      <c r="N256" s="7" cm="1">
        <f t="array" aca="1" ref="N256" ca="1">INDEX(States!$C:$C,RANDBETWEEN(5,COUNTA(States!$A:$A) + 1),1)</f>
        <v>10</v>
      </c>
      <c r="O256" s="7" t="str">
        <f ca="1">VLOOKUP($N256,States!$C:$D,2,FALSE)</f>
        <v>Faro</v>
      </c>
      <c r="P256" s="7" t="str">
        <f ca="1">VLOOKUP($F256,Name!$A:$C,3,FALSE)</f>
        <v>F</v>
      </c>
      <c r="Q256" s="7" t="str">
        <f ca="1">VLOOKUP($P256,Genders!$B:$C,2,FALSE)</f>
        <v>Female</v>
      </c>
      <c r="R256" s="7" cm="1">
        <f t="array" aca="1" ref="R256" ca="1">INDEX('Marital status'!$A:$A,RANDBETWEEN(5,COUNTA('Marital status'!$A:$A) + 1),1)</f>
        <v>8</v>
      </c>
      <c r="S256" s="7" t="str">
        <f ca="1">VLOOKUP($R256,'Marital status'!$A:$B,2,FALSE)</f>
        <v xml:space="preserve"> Separated </v>
      </c>
      <c r="T256" s="7">
        <f t="shared" ca="1" si="33"/>
        <v>5</v>
      </c>
      <c r="U256" s="7" t="str">
        <f ca="1">VLOOKUP($T256,Ethnicities!$A:$B,2,FALSE)</f>
        <v xml:space="preserve"> white</v>
      </c>
      <c r="V256" s="8">
        <f t="shared" ca="1" si="34"/>
        <v>19727</v>
      </c>
      <c r="W256" s="6">
        <f t="shared" ca="1" si="35"/>
        <v>8</v>
      </c>
      <c r="X256" s="8" t="str">
        <f ca="1">VLOOKUP($W256,'Background education'!$A:$B,2,FALSE)</f>
        <v>Graduate school</v>
      </c>
      <c r="Y256" s="7">
        <f ca="1" xml:space="preserve">
  IF(OR($AA256 = 5, $AA256 = 6, $AA256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56" s="7" t="str">
        <f ca="1">VLOOKUP($Y256,Departments!$A:$B,2,FALSE)</f>
        <v>Administration</v>
      </c>
      <c r="AA256" s="6">
        <f t="shared" ca="1" si="36"/>
        <v>11</v>
      </c>
      <c r="AB256" s="7" t="str">
        <f ca="1">VLOOKUP($AA256,Roles!$A:$B,2,FALSE)</f>
        <v>Analyst</v>
      </c>
      <c r="AC256" s="6">
        <f t="shared" ca="1" si="37"/>
        <v>7</v>
      </c>
      <c r="AD256" s="7" t="str">
        <f ca="1" xml:space="preserve">
IF($AC256 &lt;&gt; "",
    VLOOKUP($AC256,Levels!$A:$B,2,FALSE),
    ""
)</f>
        <v>Senior</v>
      </c>
      <c r="AE256" s="8">
        <f t="shared" ca="1" si="38"/>
        <v>38952</v>
      </c>
      <c r="AF256" s="6">
        <f ca="1">RANDBETWEEN(5,COUNTA('Recruitment source'!$A:$A) + 1)</f>
        <v>8</v>
      </c>
      <c r="AG256" s="6" t="str">
        <f ca="1">VLOOKUP($AF256,'Recruitment source'!$A:$B,2,FALSE)</f>
        <v>Net Empregos</v>
      </c>
      <c r="AH256" s="8"/>
      <c r="AI256" s="1">
        <f t="shared" ca="1" si="30"/>
        <v>3000</v>
      </c>
      <c r="AJ256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252, 1, 'Mariana Aleluia Moretti', 'F', 5, '03/01/1954', 8, 6, 11, 7, 3000);</v>
      </c>
    </row>
    <row r="257" spans="1:36" ht="14.25" customHeight="1" x14ac:dyDescent="0.2">
      <c r="A257" s="7" cm="1">
        <f t="array" aca="1" ref="A257" ca="1">INDEX(Companies!$A:$A,RANDBETWEEN(5,COUNTA(Companies!$A:$A) + 1),1)</f>
        <v>5</v>
      </c>
      <c r="B257" s="7" t="str">
        <f ca="1">VLOOKUP($A257,Companies!$A:$B,2,FALSE)</f>
        <v>ACME Corporation</v>
      </c>
      <c r="C257" s="5">
        <f t="shared" si="31"/>
        <v>253</v>
      </c>
      <c r="D257" s="5" t="str" cm="1">
        <f t="array" ref="D257">SHA1HASH($C257)</f>
        <v>4c15dc21c91634c1b301de6236eb08ead86be4ae</v>
      </c>
      <c r="E257" s="6">
        <v>1</v>
      </c>
      <c r="F257" s="7">
        <f ca="1">IF($C257 = 1 + N("Presidente"),
    127,
    IF($C257 = 2 + N("Vice-Presidente"),
        72,
        IF($C257 = 3 + N("Secretária bilíngue"),
            13,
            RANDBETWEEN(5,COUNT(Name!$A:$A) + 1)
        )
    )
)</f>
        <v>295</v>
      </c>
      <c r="G257" s="7" t="str">
        <f ca="1">VLOOKUP($F257,Name!$A:$B,2,FALSE)</f>
        <v>Miguel</v>
      </c>
      <c r="H257" s="7">
        <f ca="1" xml:space="preserve">
IF($C257 = 1,
    0,
    RANDBETWEEN(5,COUNT('Last name'!$A:$A) + 1)
)</f>
        <v>139</v>
      </c>
      <c r="I257" s="7" t="str">
        <f ca="1" xml:space="preserve">
IF($C257 = 1 + N("Presidente"),
    "de Orléans e Bragança",
    VLOOKUP($H257,'Last name'!$A:$B,2,FALSE) &amp; " " &amp; VLOOKUP(RANDBETWEEN(5,COUNT('Last name'!$A:$A) + 1),'Last name'!$A:$B,2,FALSE)
)</f>
        <v>Negrão Evangelista</v>
      </c>
      <c r="J257" s="7" t="str">
        <f t="shared" ca="1" si="32"/>
        <v>Miguel Negrão Evangelista</v>
      </c>
      <c r="K257" s="7" t="str" cm="1">
        <f t="array" aca="1" ref="K257" ca="1">SHA1HASH($J257)</f>
        <v>4ef69a56197fb7336fb6a47a2cdeaf3cf4d1f93b</v>
      </c>
      <c r="L257" s="7" cm="1">
        <f t="array" aca="1" ref="L257" ca="1">INDEX(States!$A:$A,N257,1)</f>
        <v>5</v>
      </c>
      <c r="M257" s="7" t="str">
        <f ca="1">VLOOKUP($L257,Countries!$A:$B,2,FALSE)</f>
        <v>Portugal</v>
      </c>
      <c r="N257" s="7" cm="1">
        <f t="array" aca="1" ref="N257" ca="1">INDEX(States!$C:$C,RANDBETWEEN(5,COUNTA(States!$A:$A) + 1),1)</f>
        <v>21</v>
      </c>
      <c r="O257" s="7" t="str">
        <f ca="1">VLOOKUP($N257,States!$C:$D,2,FALSE)</f>
        <v>Guarda</v>
      </c>
      <c r="P257" s="7" t="str">
        <f ca="1">VLOOKUP($F257,Name!$A:$C,3,FALSE)</f>
        <v>M</v>
      </c>
      <c r="Q257" s="7" t="str">
        <f ca="1">VLOOKUP($P257,Genders!$B:$C,2,FALSE)</f>
        <v>Male</v>
      </c>
      <c r="R257" s="7" cm="1">
        <f t="array" aca="1" ref="R257" ca="1">INDEX('Marital status'!$A:$A,RANDBETWEEN(5,COUNTA('Marital status'!$A:$A) + 1),1)</f>
        <v>6</v>
      </c>
      <c r="S257" s="7" t="str">
        <f ca="1">VLOOKUP($R257,'Marital status'!$A:$B,2,FALSE)</f>
        <v>MarrieD</v>
      </c>
      <c r="T257" s="7">
        <f t="shared" ca="1" si="33"/>
        <v>5</v>
      </c>
      <c r="U257" s="7" t="str">
        <f ca="1">VLOOKUP($T257,Ethnicities!$A:$B,2,FALSE)</f>
        <v xml:space="preserve"> white</v>
      </c>
      <c r="V257" s="8">
        <f t="shared" ca="1" si="34"/>
        <v>17460</v>
      </c>
      <c r="W257" s="6">
        <f t="shared" ca="1" si="35"/>
        <v>7</v>
      </c>
      <c r="X257" s="8" t="str">
        <f ca="1">VLOOKUP($W257,'Background education'!$A:$B,2,FALSE)</f>
        <v>Undergraduate degree</v>
      </c>
      <c r="Y257" s="7">
        <f ca="1" xml:space="preserve">
  IF(OR($AA257 = 5, $AA257 = 6, $AA257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57" s="7" t="str">
        <f ca="1">VLOOKUP($Y257,Departments!$A:$B,2,FALSE)</f>
        <v xml:space="preserve"> Presidency</v>
      </c>
      <c r="AA257" s="6">
        <f t="shared" ca="1" si="36"/>
        <v>9</v>
      </c>
      <c r="AB257" s="7" t="str">
        <f ca="1">VLOOKUP($AA257,Roles!$A:$B,2,FALSE)</f>
        <v>Intern</v>
      </c>
      <c r="AC257" s="6" t="str">
        <f t="shared" ca="1" si="37"/>
        <v/>
      </c>
      <c r="AD257" s="7" t="str">
        <f ca="1" xml:space="preserve">
IF($AC257 &lt;&gt; "",
    VLOOKUP($AC257,Levels!$A:$B,2,FALSE),
    ""
)</f>
        <v/>
      </c>
      <c r="AE257" s="8">
        <f t="shared" ca="1" si="38"/>
        <v>44573</v>
      </c>
      <c r="AF257" s="6">
        <f ca="1">RANDBETWEEN(5,COUNTA('Recruitment source'!$A:$A) + 1)</f>
        <v>13</v>
      </c>
      <c r="AG257" s="6" t="str">
        <f ca="1">VLOOKUP($AF257,'Recruitment source'!$A:$B,2,FALSE)</f>
        <v>Google</v>
      </c>
      <c r="AH257" s="8"/>
      <c r="AI257" s="1">
        <f t="shared" ca="1" si="30"/>
        <v>1205</v>
      </c>
      <c r="AJ257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253, 1, 'Miguel Negrão Evangelista', 'M', 5, '20/10/1947', 7, 5, 9, NULL, 1205);</v>
      </c>
    </row>
    <row r="258" spans="1:36" ht="14.25" customHeight="1" x14ac:dyDescent="0.2">
      <c r="A258" s="7" cm="1">
        <f t="array" aca="1" ref="A258" ca="1">INDEX(Companies!$A:$A,RANDBETWEEN(5,COUNTA(Companies!$A:$A) + 1),1)</f>
        <v>5</v>
      </c>
      <c r="B258" s="7" t="str">
        <f ca="1">VLOOKUP($A258,Companies!$A:$B,2,FALSE)</f>
        <v>ACME Corporation</v>
      </c>
      <c r="C258" s="5">
        <f t="shared" si="31"/>
        <v>254</v>
      </c>
      <c r="D258" s="5" t="str" cm="1">
        <f t="array" ref="D258">SHA1HASH($C258)</f>
        <v>c9f13c16144065a9ebccb216f3ec832b33e1693c</v>
      </c>
      <c r="E258" s="6">
        <v>1</v>
      </c>
      <c r="F258" s="7">
        <f ca="1">IF($C258 = 1 + N("Presidente"),
    127,
    IF($C258 = 2 + N("Vice-Presidente"),
        72,
        IF($C258 = 3 + N("Secretária bilíngue"),
            13,
            RANDBETWEEN(5,COUNT(Name!$A:$A) + 1)
        )
    )
)</f>
        <v>202</v>
      </c>
      <c r="G258" s="7" t="str">
        <f ca="1">VLOOKUP($F258,Name!$A:$B,2,FALSE)</f>
        <v>Júlia Clara</v>
      </c>
      <c r="H258" s="7">
        <f ca="1" xml:space="preserve">
IF($C258 = 1,
    0,
    RANDBETWEEN(5,COUNT('Last name'!$A:$A) + 1)
)</f>
        <v>31</v>
      </c>
      <c r="I258" s="7" t="str">
        <f ca="1" xml:space="preserve">
IF($C258 = 1 + N("Presidente"),
    "de Orléans e Bragança",
    VLOOKUP($H258,'Last name'!$A:$B,2,FALSE) &amp; " " &amp; VLOOKUP(RANDBETWEEN(5,COUNT('Last name'!$A:$A) + 1),'Last name'!$A:$B,2,FALSE)
)</f>
        <v>Barbosa Alvim</v>
      </c>
      <c r="J258" s="7" t="str">
        <f t="shared" ca="1" si="32"/>
        <v>Júlia Clara Barbosa Alvim</v>
      </c>
      <c r="K258" s="7" t="str" cm="1">
        <f t="array" aca="1" ref="K258" ca="1">SHA1HASH($J258)</f>
        <v>65529b1d09fdae4394d2fc91372ddac665040cce</v>
      </c>
      <c r="L258" s="7" cm="1">
        <f t="array" aca="1" ref="L258" ca="1">INDEX(States!$A:$A,N258,1)</f>
        <v>5</v>
      </c>
      <c r="M258" s="7" t="str">
        <f ca="1">VLOOKUP($L258,Countries!$A:$B,2,FALSE)</f>
        <v>Portugal</v>
      </c>
      <c r="N258" s="7" cm="1">
        <f t="array" aca="1" ref="N258" ca="1">INDEX(States!$C:$C,RANDBETWEEN(5,COUNTA(States!$A:$A) + 1),1)</f>
        <v>24</v>
      </c>
      <c r="O258" s="7" t="str">
        <f ca="1">VLOOKUP($N258,States!$C:$D,2,FALSE)</f>
        <v>Brangança</v>
      </c>
      <c r="P258" s="7" t="str">
        <f ca="1">VLOOKUP($F258,Name!$A:$C,3,FALSE)</f>
        <v>F</v>
      </c>
      <c r="Q258" s="7" t="str">
        <f ca="1">VLOOKUP($P258,Genders!$B:$C,2,FALSE)</f>
        <v>Female</v>
      </c>
      <c r="R258" s="7" cm="1">
        <f t="array" aca="1" ref="R258" ca="1">INDEX('Marital status'!$A:$A,RANDBETWEEN(5,COUNTA('Marital status'!$A:$A) + 1),1)</f>
        <v>6</v>
      </c>
      <c r="S258" s="7" t="str">
        <f ca="1">VLOOKUP($R258,'Marital status'!$A:$B,2,FALSE)</f>
        <v>MarrieD</v>
      </c>
      <c r="T258" s="7">
        <f t="shared" ca="1" si="33"/>
        <v>5</v>
      </c>
      <c r="U258" s="7" t="str">
        <f ca="1">VLOOKUP($T258,Ethnicities!$A:$B,2,FALSE)</f>
        <v xml:space="preserve"> white</v>
      </c>
      <c r="V258" s="8">
        <f t="shared" ca="1" si="34"/>
        <v>27025</v>
      </c>
      <c r="W258" s="6">
        <f t="shared" ca="1" si="35"/>
        <v>8</v>
      </c>
      <c r="X258" s="8" t="str">
        <f ca="1">VLOOKUP($W258,'Background education'!$A:$B,2,FALSE)</f>
        <v>Graduate school</v>
      </c>
      <c r="Y258" s="7">
        <f ca="1" xml:space="preserve">
  IF(OR($AA258 = 5, $AA258 = 6, $AA258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58" s="7" t="str">
        <f ca="1">VLOOKUP($Y258,Departments!$A:$B,2,FALSE)</f>
        <v xml:space="preserve"> Commercial</v>
      </c>
      <c r="AA258" s="6">
        <f t="shared" ca="1" si="36"/>
        <v>11</v>
      </c>
      <c r="AB258" s="7" t="str">
        <f ca="1">VLOOKUP($AA258,Roles!$A:$B,2,FALSE)</f>
        <v>Analyst</v>
      </c>
      <c r="AC258" s="6">
        <f t="shared" ca="1" si="37"/>
        <v>6</v>
      </c>
      <c r="AD258" s="7" t="str">
        <f ca="1" xml:space="preserve">
IF($AC258 &lt;&gt; "",
    VLOOKUP($AC258,Levels!$A:$B,2,FALSE),
    ""
)</f>
        <v>Pleno</v>
      </c>
      <c r="AE258" s="8">
        <f t="shared" ca="1" si="38"/>
        <v>40450</v>
      </c>
      <c r="AF258" s="6">
        <f ca="1">RANDBETWEEN(5,COUNTA('Recruitment source'!$A:$A) + 1)</f>
        <v>6</v>
      </c>
      <c r="AG258" s="6" t="str">
        <f ca="1">VLOOKUP($AF258,'Recruitment source'!$A:$B,2,FALSE)</f>
        <v>Learn4Good</v>
      </c>
      <c r="AH258" s="8"/>
      <c r="AI258" s="1">
        <f t="shared" ca="1" si="30"/>
        <v>3080</v>
      </c>
      <c r="AJ258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254, 1, 'Júlia Clara Barbosa Alvim', 'F', 5, '27/12/1973', 8, 9, 11, 6, 3080);</v>
      </c>
    </row>
    <row r="259" spans="1:36" ht="14.25" customHeight="1" x14ac:dyDescent="0.2">
      <c r="A259" s="7" cm="1">
        <f t="array" aca="1" ref="A259" ca="1">INDEX(Companies!$A:$A,RANDBETWEEN(5,COUNTA(Companies!$A:$A) + 1),1)</f>
        <v>5</v>
      </c>
      <c r="B259" s="7" t="str">
        <f ca="1">VLOOKUP($A259,Companies!$A:$B,2,FALSE)</f>
        <v>ACME Corporation</v>
      </c>
      <c r="C259" s="5">
        <f t="shared" si="31"/>
        <v>255</v>
      </c>
      <c r="D259" s="5" t="str" cm="1">
        <f t="array" ref="D259">SHA1HASH($C259)</f>
        <v>3028f51407d83338f72f994bc283572452a877de</v>
      </c>
      <c r="E259" s="6">
        <v>1</v>
      </c>
      <c r="F259" s="7">
        <f ca="1">IF($C259 = 1 + N("Presidente"),
    127,
    IF($C259 = 2 + N("Vice-Presidente"),
        72,
        IF($C259 = 3 + N("Secretária bilíngue"),
            13,
            RANDBETWEEN(5,COUNT(Name!$A:$A) + 1)
        )
    )
)</f>
        <v>188</v>
      </c>
      <c r="G259" s="7" t="str">
        <f ca="1">VLOOKUP($F259,Name!$A:$B,2,FALSE)</f>
        <v>João Lucas</v>
      </c>
      <c r="H259" s="7">
        <f ca="1" xml:space="preserve">
IF($C259 = 1,
    0,
    RANDBETWEEN(5,COUNT('Last name'!$A:$A) + 1)
)</f>
        <v>37</v>
      </c>
      <c r="I259" s="7" t="str">
        <f ca="1" xml:space="preserve">
IF($C259 = 1 + N("Presidente"),
    "de Orléans e Bragança",
    VLOOKUP($H259,'Last name'!$A:$B,2,FALSE) &amp; " " &amp; VLOOKUP(RANDBETWEEN(5,COUNT('Last name'!$A:$A) + 1),'Last name'!$A:$B,2,FALSE)
)</f>
        <v>Battaglia Borges</v>
      </c>
      <c r="J259" s="7" t="str">
        <f t="shared" ca="1" si="32"/>
        <v>João Lucas Battaglia Borges</v>
      </c>
      <c r="K259" s="7" t="str" cm="1">
        <f t="array" aca="1" ref="K259" ca="1">SHA1HASH($J259)</f>
        <v>bde19a9fafe55223147f500862e3877cc538bf2e</v>
      </c>
      <c r="L259" s="7" cm="1">
        <f t="array" aca="1" ref="L259" ca="1">INDEX(States!$A:$A,N259,1)</f>
        <v>5</v>
      </c>
      <c r="M259" s="7" t="str">
        <f ca="1">VLOOKUP($L259,Countries!$A:$B,2,FALSE)</f>
        <v>Portugal</v>
      </c>
      <c r="N259" s="7" cm="1">
        <f t="array" aca="1" ref="N259" ca="1">INDEX(States!$C:$C,RANDBETWEEN(5,COUNTA(States!$A:$A) + 1),1)</f>
        <v>5</v>
      </c>
      <c r="O259" s="7" t="str">
        <f ca="1">VLOOKUP($N259,States!$C:$D,2,FALSE)</f>
        <v xml:space="preserve"> Lisboa</v>
      </c>
      <c r="P259" s="7" t="str">
        <f ca="1">VLOOKUP($F259,Name!$A:$C,3,FALSE)</f>
        <v>M</v>
      </c>
      <c r="Q259" s="7" t="str">
        <f ca="1">VLOOKUP($P259,Genders!$B:$C,2,FALSE)</f>
        <v>Male</v>
      </c>
      <c r="R259" s="7" cm="1">
        <f t="array" aca="1" ref="R259" ca="1">INDEX('Marital status'!$A:$A,RANDBETWEEN(5,COUNTA('Marital status'!$A:$A) + 1),1)</f>
        <v>6</v>
      </c>
      <c r="S259" s="7" t="str">
        <f ca="1">VLOOKUP($R259,'Marital status'!$A:$B,2,FALSE)</f>
        <v>MarrieD</v>
      </c>
      <c r="T259" s="7">
        <f t="shared" ca="1" si="33"/>
        <v>6</v>
      </c>
      <c r="U259" s="7" t="str">
        <f ca="1">VLOOKUP($T259,Ethnicities!$A:$B,2,FALSE)</f>
        <v>Black or African American</v>
      </c>
      <c r="V259" s="8">
        <f t="shared" ca="1" si="34"/>
        <v>18740</v>
      </c>
      <c r="W259" s="6">
        <f t="shared" ca="1" si="35"/>
        <v>7</v>
      </c>
      <c r="X259" s="8" t="str">
        <f ca="1">VLOOKUP($W259,'Background education'!$A:$B,2,FALSE)</f>
        <v>Undergraduate degree</v>
      </c>
      <c r="Y259" s="7">
        <f ca="1" xml:space="preserve">
  IF(OR($AA259 = 5, $AA259 = 6, $AA259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59" s="7" t="str">
        <f ca="1">VLOOKUP($Y259,Departments!$A:$B,2,FALSE)</f>
        <v>Finance</v>
      </c>
      <c r="AA259" s="6">
        <f t="shared" ca="1" si="36"/>
        <v>9</v>
      </c>
      <c r="AB259" s="7" t="str">
        <f ca="1">VLOOKUP($AA259,Roles!$A:$B,2,FALSE)</f>
        <v>Intern</v>
      </c>
      <c r="AC259" s="6" t="str">
        <f t="shared" ca="1" si="37"/>
        <v/>
      </c>
      <c r="AD259" s="7" t="str">
        <f ca="1" xml:space="preserve">
IF($AC259 &lt;&gt; "",
    VLOOKUP($AC259,Levels!$A:$B,2,FALSE),
    ""
)</f>
        <v/>
      </c>
      <c r="AE259" s="8">
        <f t="shared" ca="1" si="38"/>
        <v>40327</v>
      </c>
      <c r="AF259" s="6">
        <f ca="1">RANDBETWEEN(5,COUNTA('Recruitment source'!$A:$A) + 1)</f>
        <v>9</v>
      </c>
      <c r="AG259" s="6" t="str">
        <f ca="1">VLOOKUP($AF259,'Recruitment source'!$A:$B,2,FALSE)</f>
        <v>Empregos Online</v>
      </c>
      <c r="AH259" s="8"/>
      <c r="AI259" s="1">
        <f t="shared" ca="1" si="30"/>
        <v>1205</v>
      </c>
      <c r="AJ259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255, 1, 'João Lucas Battaglia Borges', 'M', 6, '22/04/1951', 7, 7, 9, NULL, 1205);</v>
      </c>
    </row>
    <row r="260" spans="1:36" ht="14.25" customHeight="1" x14ac:dyDescent="0.2">
      <c r="A260" s="7" cm="1">
        <f t="array" aca="1" ref="A260" ca="1">INDEX(Companies!$A:$A,RANDBETWEEN(5,COUNTA(Companies!$A:$A) + 1),1)</f>
        <v>5</v>
      </c>
      <c r="B260" s="7" t="str">
        <f ca="1">VLOOKUP($A260,Companies!$A:$B,2,FALSE)</f>
        <v>ACME Corporation</v>
      </c>
      <c r="C260" s="5">
        <f t="shared" si="31"/>
        <v>256</v>
      </c>
      <c r="D260" s="5" t="str" cm="1">
        <f t="array" ref="D260">SHA1HASH($C260)</f>
        <v>dd7c1a3d9d5627da9aea5415e3d07202bfb5925e</v>
      </c>
      <c r="E260" s="6">
        <v>1</v>
      </c>
      <c r="F260" s="7">
        <f ca="1">IF($C260 = 1 + N("Presidente"),
    127,
    IF($C260 = 2 + N("Vice-Presidente"),
        72,
        IF($C260 = 3 + N("Secretária bilíngue"),
            13,
            RANDBETWEEN(5,COUNT(Name!$A:$A) + 1)
        )
    )
)</f>
        <v>69</v>
      </c>
      <c r="G260" s="7" t="str">
        <f ca="1">VLOOKUP($F260,Name!$A:$B,2,FALSE)</f>
        <v>Benjamin</v>
      </c>
      <c r="H260" s="7">
        <f ca="1" xml:space="preserve">
IF($C260 = 1,
    0,
    RANDBETWEEN(5,COUNT('Last name'!$A:$A) + 1)
)</f>
        <v>152</v>
      </c>
      <c r="I260" s="7" t="str">
        <f ca="1" xml:space="preserve">
IF($C260 = 1 + N("Presidente"),
    "de Orléans e Bragança",
    VLOOKUP($H260,'Last name'!$A:$B,2,FALSE) &amp; " " &amp; VLOOKUP(RANDBETWEEN(5,COUNT('Last name'!$A:$A) + 1),'Last name'!$A:$B,2,FALSE)
)</f>
        <v>Pimenta Auth</v>
      </c>
      <c r="J260" s="7" t="str">
        <f t="shared" ca="1" si="32"/>
        <v>Benjamin Pimenta Auth</v>
      </c>
      <c r="K260" s="7" t="str" cm="1">
        <f t="array" aca="1" ref="K260" ca="1">SHA1HASH($J260)</f>
        <v>fb6c9ad78b747aff9ceec78c5fd817eeadc11167</v>
      </c>
      <c r="L260" s="7" cm="1">
        <f t="array" aca="1" ref="L260" ca="1">INDEX(States!$A:$A,N260,1)</f>
        <v>5</v>
      </c>
      <c r="M260" s="7" t="str">
        <f ca="1">VLOOKUP($L260,Countries!$A:$B,2,FALSE)</f>
        <v>Portugal</v>
      </c>
      <c r="N260" s="7" cm="1">
        <f t="array" aca="1" ref="N260" ca="1">INDEX(States!$C:$C,RANDBETWEEN(5,COUNTA(States!$A:$A) + 1),1)</f>
        <v>17</v>
      </c>
      <c r="O260" s="7" t="str">
        <f ca="1">VLOOKUP($N260,States!$C:$D,2,FALSE)</f>
        <v>Viseu</v>
      </c>
      <c r="P260" s="7" t="str">
        <f ca="1">VLOOKUP($F260,Name!$A:$C,3,FALSE)</f>
        <v>M</v>
      </c>
      <c r="Q260" s="7" t="str">
        <f ca="1">VLOOKUP($P260,Genders!$B:$C,2,FALSE)</f>
        <v>Male</v>
      </c>
      <c r="R260" s="7" cm="1">
        <f t="array" aca="1" ref="R260" ca="1">INDEX('Marital status'!$A:$A,RANDBETWEEN(5,COUNTA('Marital status'!$A:$A) + 1),1)</f>
        <v>6</v>
      </c>
      <c r="S260" s="7" t="str">
        <f ca="1">VLOOKUP($R260,'Marital status'!$A:$B,2,FALSE)</f>
        <v>MarrieD</v>
      </c>
      <c r="T260" s="7">
        <f t="shared" ca="1" si="33"/>
        <v>5</v>
      </c>
      <c r="U260" s="7" t="str">
        <f ca="1">VLOOKUP($T260,Ethnicities!$A:$B,2,FALSE)</f>
        <v xml:space="preserve"> white</v>
      </c>
      <c r="V260" s="8">
        <f t="shared" ca="1" si="34"/>
        <v>29457</v>
      </c>
      <c r="W260" s="6">
        <f t="shared" ca="1" si="35"/>
        <v>7</v>
      </c>
      <c r="X260" s="8" t="str">
        <f ca="1">VLOOKUP($W260,'Background education'!$A:$B,2,FALSE)</f>
        <v>Undergraduate degree</v>
      </c>
      <c r="Y260" s="7">
        <f ca="1" xml:space="preserve">
  IF(OR($AA260 = 5, $AA260 = 6, $AA260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60" s="7" t="str">
        <f ca="1">VLOOKUP($Y260,Departments!$A:$B,2,FALSE)</f>
        <v>Controlling</v>
      </c>
      <c r="AA260" s="6">
        <f t="shared" ca="1" si="36"/>
        <v>11</v>
      </c>
      <c r="AB260" s="7" t="str">
        <f ca="1">VLOOKUP($AA260,Roles!$A:$B,2,FALSE)</f>
        <v>Analyst</v>
      </c>
      <c r="AC260" s="6">
        <f t="shared" ca="1" si="37"/>
        <v>7</v>
      </c>
      <c r="AD260" s="7" t="str">
        <f ca="1" xml:space="preserve">
IF($AC260 &lt;&gt; "",
    VLOOKUP($AC260,Levels!$A:$B,2,FALSE),
    ""
)</f>
        <v>Senior</v>
      </c>
      <c r="AE260" s="8">
        <f t="shared" ca="1" si="38"/>
        <v>39014</v>
      </c>
      <c r="AF260" s="6">
        <f ca="1">RANDBETWEEN(5,COUNTA('Recruitment source'!$A:$A) + 1)</f>
        <v>12</v>
      </c>
      <c r="AG260" s="6" t="str">
        <f ca="1">VLOOKUP($AF260,'Recruitment source'!$A:$B,2,FALSE)</f>
        <v xml:space="preserve"> recommendation of employee</v>
      </c>
      <c r="AH260" s="8"/>
      <c r="AI260" s="1">
        <f t="shared" ca="1" si="30"/>
        <v>2500</v>
      </c>
      <c r="AJ260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256, 1, 'Benjamin Pimenta Auth', 'M', 5, '24/08/1980', 7, 12, 11, 7, 2500);</v>
      </c>
    </row>
    <row r="261" spans="1:36" ht="14.25" customHeight="1" x14ac:dyDescent="0.2">
      <c r="A261" s="7" cm="1">
        <f t="array" aca="1" ref="A261" ca="1">INDEX(Companies!$A:$A,RANDBETWEEN(5,COUNTA(Companies!$A:$A) + 1),1)</f>
        <v>5</v>
      </c>
      <c r="B261" s="7" t="str">
        <f ca="1">VLOOKUP($A261,Companies!$A:$B,2,FALSE)</f>
        <v>ACME Corporation</v>
      </c>
      <c r="C261" s="5">
        <f t="shared" si="31"/>
        <v>257</v>
      </c>
      <c r="D261" s="5" t="str" cm="1">
        <f t="array" ref="D261">SHA1HASH($C261)</f>
        <v>c439c60b7bf00fc6d80b76312309f8dc6107f635</v>
      </c>
      <c r="E261" s="6">
        <v>1</v>
      </c>
      <c r="F261" s="7">
        <f ca="1">IF($C261 = 1 + N("Presidente"),
    127,
    IF($C261 = 2 + N("Vice-Presidente"),
        72,
        IF($C261 = 3 + N("Secretária bilíngue"),
            13,
            RANDBETWEEN(5,COUNT(Name!$A:$A) + 1)
        )
    )
)</f>
        <v>171</v>
      </c>
      <c r="G261" s="7" t="str">
        <f ca="1">VLOOKUP($F261,Name!$A:$B,2,FALSE)</f>
        <v>Íris</v>
      </c>
      <c r="H261" s="7">
        <f ca="1" xml:space="preserve">
IF($C261 = 1,
    0,
    RANDBETWEEN(5,COUNT('Last name'!$A:$A) + 1)
)</f>
        <v>26</v>
      </c>
      <c r="I261" s="7" t="str">
        <f ca="1" xml:space="preserve">
IF($C261 = 1 + N("Presidente"),
    "de Orléans e Bragança",
    VLOOKUP($H261,'Last name'!$A:$B,2,FALSE) &amp; " " &amp; VLOOKUP(RANDBETWEEN(5,COUNT('Last name'!$A:$A) + 1),'Last name'!$A:$B,2,FALSE)
)</f>
        <v>Azeredo Lombardi</v>
      </c>
      <c r="J261" s="7" t="str">
        <f t="shared" ca="1" si="32"/>
        <v>Íris Azeredo Lombardi</v>
      </c>
      <c r="K261" s="7" t="str" cm="1">
        <f t="array" aca="1" ref="K261" ca="1">SHA1HASH($J261)</f>
        <v>1c8fc99dd237f65307c6772acf3b6a81f06f3a1a</v>
      </c>
      <c r="L261" s="7" cm="1">
        <f t="array" aca="1" ref="L261" ca="1">INDEX(States!$A:$A,N261,1)</f>
        <v>5</v>
      </c>
      <c r="M261" s="7" t="str">
        <f ca="1">VLOOKUP($L261,Countries!$A:$B,2,FALSE)</f>
        <v>Portugal</v>
      </c>
      <c r="N261" s="7" cm="1">
        <f t="array" aca="1" ref="N261" ca="1">INDEX(States!$C:$C,RANDBETWEEN(5,COUNTA(States!$A:$A) + 1),1)</f>
        <v>8</v>
      </c>
      <c r="O261" s="7" t="str">
        <f ca="1">VLOOKUP($N261,States!$C:$D,2,FALSE)</f>
        <v>AveirO</v>
      </c>
      <c r="P261" s="7" t="str">
        <f ca="1">VLOOKUP($F261,Name!$A:$C,3,FALSE)</f>
        <v>F</v>
      </c>
      <c r="Q261" s="7" t="str">
        <f ca="1">VLOOKUP($P261,Genders!$B:$C,2,FALSE)</f>
        <v>Female</v>
      </c>
      <c r="R261" s="7" cm="1">
        <f t="array" aca="1" ref="R261" ca="1">INDEX('Marital status'!$A:$A,RANDBETWEEN(5,COUNTA('Marital status'!$A:$A) + 1),1)</f>
        <v>5</v>
      </c>
      <c r="S261" s="7" t="str">
        <f ca="1">VLOOKUP($R261,'Marital status'!$A:$B,2,FALSE)</f>
        <v>single</v>
      </c>
      <c r="T261" s="7">
        <f t="shared" ca="1" si="33"/>
        <v>5</v>
      </c>
      <c r="U261" s="7" t="str">
        <f ca="1">VLOOKUP($T261,Ethnicities!$A:$B,2,FALSE)</f>
        <v xml:space="preserve"> white</v>
      </c>
      <c r="V261" s="8">
        <f t="shared" ca="1" si="34"/>
        <v>27995</v>
      </c>
      <c r="W261" s="6">
        <f t="shared" ca="1" si="35"/>
        <v>7</v>
      </c>
      <c r="X261" s="8" t="str">
        <f ca="1">VLOOKUP($W261,'Background education'!$A:$B,2,FALSE)</f>
        <v>Undergraduate degree</v>
      </c>
      <c r="Y261" s="7">
        <f ca="1" xml:space="preserve">
  IF(OR($AA261 = 5, $AA261 = 6, $AA261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61" s="7" t="str">
        <f ca="1">VLOOKUP($Y261,Departments!$A:$B,2,FALSE)</f>
        <v>Operations</v>
      </c>
      <c r="AA261" s="6">
        <f t="shared" ca="1" si="36"/>
        <v>9</v>
      </c>
      <c r="AB261" s="7" t="str">
        <f ca="1">VLOOKUP($AA261,Roles!$A:$B,2,FALSE)</f>
        <v>Intern</v>
      </c>
      <c r="AC261" s="6" t="str">
        <f t="shared" ca="1" si="37"/>
        <v/>
      </c>
      <c r="AD261" s="7" t="str">
        <f ca="1" xml:space="preserve">
IF($AC261 &lt;&gt; "",
    VLOOKUP($AC261,Levels!$A:$B,2,FALSE),
    ""
)</f>
        <v/>
      </c>
      <c r="AE261" s="8">
        <f t="shared" ca="1" si="38"/>
        <v>37160</v>
      </c>
      <c r="AF261" s="6">
        <f ca="1">RANDBETWEEN(5,COUNTA('Recruitment source'!$A:$A) + 1)</f>
        <v>9</v>
      </c>
      <c r="AG261" s="6" t="str">
        <f ca="1">VLOOKUP($AF261,'Recruitment source'!$A:$B,2,FALSE)</f>
        <v>Empregos Online</v>
      </c>
      <c r="AH261" s="8"/>
      <c r="AI261" s="1">
        <f t="shared" ref="AI261:AI324" ca="1" si="40" xml:space="preserve">
IF($AA261 = 5 + N("Presidente"),
    27000,
    IF($AA261 = 6 + N("Vice-presidente"),
        23000,
        IF(OR($AA261 = 8, $AA261= 13, $AA261 = 12) + N("Secretária bilíngue ou coordenador ou especialista"),
            8000,
            IF($AA261 = 7 + N("Diretor"),
                15000,
                IF($AA261 = 14 + N("Gerente"),
                    12000,
                    IF($AA261 = 9 + N("Estagiário"),
                        705,
                        IF($AA261 = 10 + N("Trainee"),
                            805,
                            IF($AA261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IF($W261 = 7,
  500,
  IF($W261 = 8,
    1000,
    IF($W261 = 9,
      1500,
      IF($W261 = 10,
        2000,
        0
      )
    )
  )
)
+
N("Adicional no salário por área")
+
IF($Y261 = 14 + N("Tecnologia da Informação"),
  120,
  IF($Y261 = 16 + N("Vendas"),
    110,
    IF($Y261 = 15 + N("Jurídico"),
      100,
      IF(OR($Y261 = 8, $Y261 = 9, $Y261 = 11) + N("Recursos humanos ou comercial ou comunicação e marketing"),
        80,
        0
      )
    )
  )
)
+
N("Adicionando pegadinha")
+
IF(AND($Y261 = 16, $W261 = 9, $AA261 = 11, $AC261 = 5) + N("Se for de vendas, com mestrado, analista sênior"),
  IF($T261 = 5,
    100,
    0
  )
  +
  IF($P261 = "M",
    200,
    0
  ),
  0
)</f>
        <v>1205</v>
      </c>
      <c r="AJ261" s="12" t="str">
        <f t="shared" ca="1" si="39"/>
        <v>INSERT INTO bi4all.fac_employees (id_company_fk, id_employee_pk, flg_active, employee_name, id_gender_fk, id_race_fk, birthday, id_schooling_fk, id_department_fk, id_role_fk, id_level_fk, actual_salary) VALUES (5, 257, 1, 'Íris Azeredo Lombardi', 'F', 5, '23/08/1976', 7, 10, 9, NULL, 1205);</v>
      </c>
    </row>
    <row r="262" spans="1:36" ht="14.25" customHeight="1" x14ac:dyDescent="0.2">
      <c r="A262" s="7" cm="1">
        <f t="array" aca="1" ref="A262" ca="1">INDEX(Companies!$A:$A,RANDBETWEEN(5,COUNTA(Companies!$A:$A) + 1),1)</f>
        <v>5</v>
      </c>
      <c r="B262" s="7" t="str">
        <f ca="1">VLOOKUP($A262,Companies!$A:$B,2,FALSE)</f>
        <v>ACME Corporation</v>
      </c>
      <c r="C262" s="5">
        <f t="shared" ref="C262:C325" si="41">ROW() - 4</f>
        <v>258</v>
      </c>
      <c r="D262" s="5" t="str" cm="1">
        <f t="array" ref="D262">SHA1HASH($C262)</f>
        <v>982fd8b711279888a3b54f5af24f185041d22ee6</v>
      </c>
      <c r="E262" s="6">
        <v>1</v>
      </c>
      <c r="F262" s="7">
        <f ca="1">IF($C262 = 1 + N("Presidente"),
    127,
    IF($C262 = 2 + N("Vice-Presidente"),
        72,
        IF($C262 = 3 + N("Secretária bilíngue"),
            13,
            RANDBETWEEN(5,COUNT(Name!$A:$A) + 1)
        )
    )
)</f>
        <v>319</v>
      </c>
      <c r="G262" s="7" t="str">
        <f ca="1">VLOOKUP($F262,Name!$A:$B,2,FALSE)</f>
        <v>Pedro Miguel</v>
      </c>
      <c r="H262" s="7">
        <f ca="1" xml:space="preserve">
IF($C262 = 1,
    0,
    RANDBETWEEN(5,COUNT('Last name'!$A:$A) + 1)
)</f>
        <v>133</v>
      </c>
      <c r="I262" s="7" t="str">
        <f ca="1" xml:space="preserve">
IF($C262 = 1 + N("Presidente"),
    "de Orléans e Bragança",
    VLOOKUP($H262,'Last name'!$A:$B,2,FALSE) &amp; " " &amp; VLOOKUP(RANDBETWEEN(5,COUNT('Last name'!$A:$A) + 1),'Last name'!$A:$B,2,FALSE)
)</f>
        <v>Morais Sousa</v>
      </c>
      <c r="J262" s="7" t="str">
        <f t="shared" ref="J262:J325" ca="1" si="42">$G262 &amp; " " &amp; $I262</f>
        <v>Pedro Miguel Morais Sousa</v>
      </c>
      <c r="K262" s="7" t="str" cm="1">
        <f t="array" aca="1" ref="K262" ca="1">SHA1HASH($J262)</f>
        <v>050004e4b97b8a9a8604c9d0307fa8be56bb39be</v>
      </c>
      <c r="L262" s="7" cm="1">
        <f t="array" aca="1" ref="L262" ca="1">INDEX(States!$A:$A,N262,1)</f>
        <v>5</v>
      </c>
      <c r="M262" s="7" t="str">
        <f ca="1">VLOOKUP($L262,Countries!$A:$B,2,FALSE)</f>
        <v>Portugal</v>
      </c>
      <c r="N262" s="7" cm="1">
        <f t="array" aca="1" ref="N262" ca="1">INDEX(States!$C:$C,RANDBETWEEN(5,COUNTA(States!$A:$A) + 1),1)</f>
        <v>6</v>
      </c>
      <c r="O262" s="7" t="str">
        <f ca="1">VLOOKUP($N262,States!$C:$D,2,FALSE)</f>
        <v>PORTO</v>
      </c>
      <c r="P262" s="7" t="str">
        <f ca="1">VLOOKUP($F262,Name!$A:$C,3,FALSE)</f>
        <v>M</v>
      </c>
      <c r="Q262" s="7" t="str">
        <f ca="1">VLOOKUP($P262,Genders!$B:$C,2,FALSE)</f>
        <v>Male</v>
      </c>
      <c r="R262" s="7" cm="1">
        <f t="array" aca="1" ref="R262" ca="1">INDEX('Marital status'!$A:$A,RANDBETWEEN(5,COUNTA('Marital status'!$A:$A) + 1),1)</f>
        <v>6</v>
      </c>
      <c r="S262" s="7" t="str">
        <f ca="1">VLOOKUP($R262,'Marital status'!$A:$B,2,FALSE)</f>
        <v>MarrieD</v>
      </c>
      <c r="T262" s="7">
        <f t="shared" ref="T262:T325" ca="1" si="43" xml:space="preserve">
IF(AND($AA262 &gt;= 5, $AA262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262" s="7" t="str">
        <f ca="1">VLOOKUP($T262,Ethnicities!$A:$B,2,FALSE)</f>
        <v xml:space="preserve"> white</v>
      </c>
      <c r="V262" s="8">
        <f t="shared" ref="V262:V325" ca="1" si="44" xml:space="preserve">
IF($AA262 = 5 + N("CEO"),
    TODAY() - 16340,
    IF($AA262 = 8 + N("Secretary"),
        RANDBETWEEN(TODAY() - 12418.5, TODAY()-6574.5),
        IF(OR($AA262 = 7, $AA262 = 14),
            RANDBETWEEN(TODAY() - 16071, TODAY() - 8766),
            IF(OR($AA262 = 13, $AA262 = 12, $AA262 = 11),
                RANDBETWEEN(TODAY() - 27393.75, TODAY() - 12783.75),
                RANDBETWEEN(TODAY() - 27393.75, TODAY()-10957.5)
            )
        )
    )
)</f>
        <v>19583</v>
      </c>
      <c r="W262" s="6">
        <f t="shared" ref="W262:W325" ca="1" si="45" xml:space="preserve">
IF(OR($AA262 = 5, $AA262 = 6) + N("Se for presidente ou vice-presidente"),
    10 + N("Doutor"),
    IF($AA262 = 7 + N("Se for diretor"),
        RANDBETWEEN(8,10) + N("Graduate school or Master’s degree or Doctorate"),
        IF($AA262 = 14 + N("If a manager"),
            RANDBETWEEN(7,9),
            IF(OR($AA262 = 13, $AA262 = 12, $AA262 = 11) + N("If coordinator or specialist or analyst"),
                RANDBETWEEN(7,8),
                7
            )
        )
    )
)</f>
        <v>7</v>
      </c>
      <c r="X262" s="8" t="str">
        <f ca="1">VLOOKUP($W262,'Background education'!$A:$B,2,FALSE)</f>
        <v>Undergraduate degree</v>
      </c>
      <c r="Y262" s="7">
        <f ca="1" xml:space="preserve">
  IF(OR($AA262 = 5, $AA262 = 6, $AA262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62" s="7" t="str">
        <f ca="1">VLOOKUP($Y262,Departments!$A:$B,2,FALSE)</f>
        <v xml:space="preserve"> Commercial</v>
      </c>
      <c r="AA262" s="6">
        <f t="shared" ref="AA262:AA325" ca="1" si="46" xml:space="preserve">
IF($C262 = 1 + N("Se matrícula for 1"),
  5 + N("Presidente"),
  IF($C262 = 2 + N("Se matrícula for 2"),
    6 + N("Vice-presidente"),
    IF($C262 = 3 + N("Se matrícula for 3"),
      8 + N("Secretária bilíngue"),
      IF(AND($C262 &gt;= 4, $C262 &lt;=14),
        7 + N("Diretor"),
        IF(AND($C262 &gt;= 15, $C262 &lt;= 25),
          14 + N("Manager"),
          IF(AND($C262 &gt;= 26, $C262 &lt;= 36),
            13 + N("Coordinador"),
            IF(AND($C262 &gt;= 37, $C262 &lt;= 47),
              12 + N("Especialista"),
                IF(MOD($C262,2) = 0,
                  11 + N("Analista"),
                  RANDBETWEEN(9,10) + N("Estagiário ou Trainee")
                )
            )
          )
        )
      )
    )
  )
)</f>
        <v>11</v>
      </c>
      <c r="AB262" s="7" t="str">
        <f ca="1">VLOOKUP($AA262,Roles!$A:$B,2,FALSE)</f>
        <v>Analyst</v>
      </c>
      <c r="AC262" s="6">
        <f t="shared" ref="AC262:AC325" ca="1" si="47" xml:space="preserve">
IF($AA262 = 11 + N("Analyst"),
    RANDBETWEEN(5, 7) + N("Jr, Pleno, Sr"),
    ""
)</f>
        <v>5</v>
      </c>
      <c r="AD262" s="7" t="str">
        <f ca="1" xml:space="preserve">
IF($AC262 &lt;&gt; "",
    VLOOKUP($AC262,Levels!$A:$B,2,FALSE),
    ""
)</f>
        <v>Junior</v>
      </c>
      <c r="AE262" s="8">
        <f t="shared" ref="AE262:AE325" ca="1" si="48" xml:space="preserve">
IF(
  OR(
    $AA262=5,$AA262=6,$AA262=7,$AA262=8,$AA262=14
  ),
  36161,
  IF(
     (
      (TODAY() - $V262) / 365
     ) &lt; 19,
      TODAY(),
      RANDBETWEEN(36161,TODAY())
  )
)</f>
        <v>42810</v>
      </c>
      <c r="AF262" s="6">
        <f ca="1">RANDBETWEEN(5,COUNTA('Recruitment source'!$A:$A) + 1)</f>
        <v>8</v>
      </c>
      <c r="AG262" s="6" t="str">
        <f ca="1">VLOOKUP($AF262,'Recruitment source'!$A:$B,2,FALSE)</f>
        <v>Net Empregos</v>
      </c>
      <c r="AH262" s="8"/>
      <c r="AI262" s="1">
        <f t="shared" ca="1" si="40"/>
        <v>2580</v>
      </c>
      <c r="AJ262" s="12" t="str">
        <f t="shared" ref="AJ262:AJ325" ca="1" si="4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$A262  &amp; ", "   &amp;
$C262  &amp; ", "   &amp;
$E262  &amp; ", '"  &amp;
$J262  &amp; "', '" &amp;
$P262  &amp; "', "  &amp;
$T262  &amp; ", '"  &amp;
TEXT($V262,"dd/mm/aaaa")  &amp; "', "   &amp;
$W262  &amp; ", "   &amp;
$Y262  &amp; ", "   &amp;
$AA262  &amp; ", "   &amp;
IF($AC262 &lt;&gt; "", $AC262, "NULL")  &amp; ", "   &amp;
$AI262  &amp; ");"</f>
        <v>INSERT INTO bi4all.fac_employees (id_company_fk, id_employee_pk, flg_active, employee_name, id_gender_fk, id_race_fk, birthday, id_schooling_fk, id_department_fk, id_role_fk, id_level_fk, actual_salary) VALUES (5, 258, 1, 'Pedro Miguel Morais Sousa', 'M', 5, '12/08/1953', 7, 9, 11, 5, 2580);</v>
      </c>
    </row>
    <row r="263" spans="1:36" ht="14.25" customHeight="1" x14ac:dyDescent="0.2">
      <c r="A263" s="7" cm="1">
        <f t="array" aca="1" ref="A263" ca="1">INDEX(Companies!$A:$A,RANDBETWEEN(5,COUNTA(Companies!$A:$A) + 1),1)</f>
        <v>5</v>
      </c>
      <c r="B263" s="7" t="str">
        <f ca="1">VLOOKUP($A263,Companies!$A:$B,2,FALSE)</f>
        <v>ACME Corporation</v>
      </c>
      <c r="C263" s="5">
        <f t="shared" si="41"/>
        <v>259</v>
      </c>
      <c r="D263" s="5" t="str" cm="1">
        <f t="array" ref="D263">SHA1HASH($C263)</f>
        <v>5f573b82f1da8677c86d695538c530d136b6c489</v>
      </c>
      <c r="E263" s="6">
        <v>1</v>
      </c>
      <c r="F263" s="7">
        <f ca="1">IF($C263 = 1 + N("Presidente"),
    127,
    IF($C263 = 2 + N("Vice-Presidente"),
        72,
        IF($C263 = 3 + N("Secretária bilíngue"),
            13,
            RANDBETWEEN(5,COUNT(Name!$A:$A) + 1)
        )
    )
)</f>
        <v>195</v>
      </c>
      <c r="G263" s="7" t="str">
        <f ca="1">VLOOKUP($F263,Name!$A:$B,2,FALSE)</f>
        <v>Joaquim</v>
      </c>
      <c r="H263" s="7">
        <f ca="1" xml:space="preserve">
IF($C263 = 1,
    0,
    RANDBETWEEN(5,COUNT('Last name'!$A:$A) + 1)
)</f>
        <v>110</v>
      </c>
      <c r="I263" s="7" t="str">
        <f ca="1" xml:space="preserve">
IF($C263 = 1 + N("Presidente"),
    "de Orléans e Bragança",
    VLOOKUP($H263,'Last name'!$A:$B,2,FALSE) &amp; " " &amp; VLOOKUP(RANDBETWEEN(5,COUNT('Last name'!$A:$A) + 1),'Last name'!$A:$B,2,FALSE)
)</f>
        <v>Lombardi Miranda</v>
      </c>
      <c r="J263" s="7" t="str">
        <f t="shared" ca="1" si="42"/>
        <v>Joaquim Lombardi Miranda</v>
      </c>
      <c r="K263" s="7" t="str" cm="1">
        <f t="array" aca="1" ref="K263" ca="1">SHA1HASH($J263)</f>
        <v>9a2394347561a34bd9e7373e7ffb57e97d8e3236</v>
      </c>
      <c r="L263" s="7" cm="1">
        <f t="array" aca="1" ref="L263" ca="1">INDEX(States!$A:$A,N263,1)</f>
        <v>5</v>
      </c>
      <c r="M263" s="7" t="str">
        <f ca="1">VLOOKUP($L263,Countries!$A:$B,2,FALSE)</f>
        <v>Portugal</v>
      </c>
      <c r="N263" s="7" cm="1">
        <f t="array" aca="1" ref="N263" ca="1">INDEX(States!$C:$C,RANDBETWEEN(5,COUNTA(States!$A:$A) + 1),1)</f>
        <v>19</v>
      </c>
      <c r="O263" s="7" t="str">
        <f ca="1">VLOOKUP($N263,States!$C:$D,2,FALSE)</f>
        <v>Beja</v>
      </c>
      <c r="P263" s="7" t="str">
        <f ca="1">VLOOKUP($F263,Name!$A:$C,3,FALSE)</f>
        <v>M</v>
      </c>
      <c r="Q263" s="7" t="str">
        <f ca="1">VLOOKUP($P263,Genders!$B:$C,2,FALSE)</f>
        <v>Male</v>
      </c>
      <c r="R263" s="7" cm="1">
        <f t="array" aca="1" ref="R263" ca="1">INDEX('Marital status'!$A:$A,RANDBETWEEN(5,COUNTA('Marital status'!$A:$A) + 1),1)</f>
        <v>5</v>
      </c>
      <c r="S263" s="7" t="str">
        <f ca="1">VLOOKUP($R263,'Marital status'!$A:$B,2,FALSE)</f>
        <v>single</v>
      </c>
      <c r="T263" s="7">
        <f t="shared" ca="1" si="43"/>
        <v>5</v>
      </c>
      <c r="U263" s="7" t="str">
        <f ca="1">VLOOKUP($T263,Ethnicities!$A:$B,2,FALSE)</f>
        <v xml:space="preserve"> white</v>
      </c>
      <c r="V263" s="8">
        <f t="shared" ca="1" si="44"/>
        <v>22918</v>
      </c>
      <c r="W263" s="6">
        <f t="shared" ca="1" si="45"/>
        <v>7</v>
      </c>
      <c r="X263" s="8" t="str">
        <f ca="1">VLOOKUP($W263,'Background education'!$A:$B,2,FALSE)</f>
        <v>Undergraduate degree</v>
      </c>
      <c r="Y263" s="7">
        <f ca="1" xml:space="preserve">
  IF(OR($AA263 = 5, $AA263 = 6, $AA263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63" s="7" t="str">
        <f ca="1">VLOOKUP($Y263,Departments!$A:$B,2,FALSE)</f>
        <v xml:space="preserve"> Commercial</v>
      </c>
      <c r="AA263" s="6">
        <f t="shared" ca="1" si="46"/>
        <v>10</v>
      </c>
      <c r="AB263" s="7" t="str">
        <f ca="1">VLOOKUP($AA263,Roles!$A:$B,2,FALSE)</f>
        <v>Trainee</v>
      </c>
      <c r="AC263" s="6" t="str">
        <f t="shared" ca="1" si="47"/>
        <v/>
      </c>
      <c r="AD263" s="7" t="str">
        <f ca="1" xml:space="preserve">
IF($AC263 &lt;&gt; "",
    VLOOKUP($AC263,Levels!$A:$B,2,FALSE),
    ""
)</f>
        <v/>
      </c>
      <c r="AE263" s="8">
        <f t="shared" ca="1" si="48"/>
        <v>40614</v>
      </c>
      <c r="AF263" s="6">
        <f ca="1">RANDBETWEEN(5,COUNTA('Recruitment source'!$A:$A) + 1)</f>
        <v>12</v>
      </c>
      <c r="AG263" s="6" t="str">
        <f ca="1">VLOOKUP($AF263,'Recruitment source'!$A:$B,2,FALSE)</f>
        <v xml:space="preserve"> recommendation of employee</v>
      </c>
      <c r="AH263" s="8"/>
      <c r="AI263" s="1">
        <f t="shared" ca="1" si="40"/>
        <v>1385</v>
      </c>
      <c r="AJ26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259, 1, 'Joaquim Lombardi Miranda', 'M', 5, '29/09/1962', 7, 9, 10, NULL, 1385);</v>
      </c>
    </row>
    <row r="264" spans="1:36" ht="14.25" customHeight="1" x14ac:dyDescent="0.2">
      <c r="A264" s="7" cm="1">
        <f t="array" aca="1" ref="A264" ca="1">INDEX(Companies!$A:$A,RANDBETWEEN(5,COUNTA(Companies!$A:$A) + 1),1)</f>
        <v>5</v>
      </c>
      <c r="B264" s="7" t="str">
        <f ca="1">VLOOKUP($A264,Companies!$A:$B,2,FALSE)</f>
        <v>ACME Corporation</v>
      </c>
      <c r="C264" s="5">
        <f t="shared" si="41"/>
        <v>260</v>
      </c>
      <c r="D264" s="5" t="str" cm="1">
        <f t="array" ref="D264">SHA1HASH($C264)</f>
        <v>09d66f6e5482d9b0ba91815c350fd9af3770819b</v>
      </c>
      <c r="E264" s="6">
        <v>1</v>
      </c>
      <c r="F264" s="7">
        <f ca="1">IF($C264 = 1 + N("Presidente"),
    127,
    IF($C264 = 2 + N("Vice-Presidente"),
        72,
        IF($C264 = 3 + N("Secretária bilíngue"),
            13,
            RANDBETWEEN(5,COUNT(Name!$A:$A) + 1)
        )
    )
)</f>
        <v>57</v>
      </c>
      <c r="G264" s="7" t="str">
        <f ca="1">VLOOKUP($F264,Name!$A:$B,2,FALSE)</f>
        <v>Arthur Henrique</v>
      </c>
      <c r="H264" s="7">
        <f ca="1" xml:space="preserve">
IF($C264 = 1,
    0,
    RANDBETWEEN(5,COUNT('Last name'!$A:$A) + 1)
)</f>
        <v>182</v>
      </c>
      <c r="I264" s="7" t="str">
        <f ca="1" xml:space="preserve">
IF($C264 = 1 + N("Presidente"),
    "de Orléans e Bragança",
    VLOOKUP($H264,'Last name'!$A:$B,2,FALSE) &amp; " " &amp; VLOOKUP(RANDBETWEEN(5,COUNT('Last name'!$A:$A) + 1),'Last name'!$A:$B,2,FALSE)
)</f>
        <v>Siqueira Barbosa</v>
      </c>
      <c r="J264" s="7" t="str">
        <f t="shared" ca="1" si="42"/>
        <v>Arthur Henrique Siqueira Barbosa</v>
      </c>
      <c r="K264" s="7" t="str" cm="1">
        <f t="array" aca="1" ref="K264" ca="1">SHA1HASH($J264)</f>
        <v>5f80150901f02523daf889090f6583b1e175ed3b</v>
      </c>
      <c r="L264" s="7" cm="1">
        <f t="array" aca="1" ref="L264" ca="1">INDEX(States!$A:$A,N264,1)</f>
        <v>5</v>
      </c>
      <c r="M264" s="7" t="str">
        <f ca="1">VLOOKUP($L264,Countries!$A:$B,2,FALSE)</f>
        <v>Portugal</v>
      </c>
      <c r="N264" s="7" cm="1">
        <f t="array" aca="1" ref="N264" ca="1">INDEX(States!$C:$C,RANDBETWEEN(5,COUNTA(States!$A:$A) + 1),1)</f>
        <v>15</v>
      </c>
      <c r="O264" s="7" t="str">
        <f ca="1">VLOOKUP($N264,States!$C:$D,2,FALSE)</f>
        <v xml:space="preserve"> ÉVORA</v>
      </c>
      <c r="P264" s="7" t="str">
        <f ca="1">VLOOKUP($F264,Name!$A:$C,3,FALSE)</f>
        <v>M</v>
      </c>
      <c r="Q264" s="7" t="str">
        <f ca="1">VLOOKUP($P264,Genders!$B:$C,2,FALSE)</f>
        <v>Male</v>
      </c>
      <c r="R264" s="7" cm="1">
        <f t="array" aca="1" ref="R264" ca="1">INDEX('Marital status'!$A:$A,RANDBETWEEN(5,COUNTA('Marital status'!$A:$A) + 1),1)</f>
        <v>5</v>
      </c>
      <c r="S264" s="7" t="str">
        <f ca="1">VLOOKUP($R264,'Marital status'!$A:$B,2,FALSE)</f>
        <v>single</v>
      </c>
      <c r="T264" s="7">
        <f t="shared" ca="1" si="43"/>
        <v>7</v>
      </c>
      <c r="U264" s="7" t="str">
        <f ca="1">VLOOKUP($T264,Ethnicities!$A:$B,2,FALSE)</f>
        <v xml:space="preserve">  Hispanic or LATINO</v>
      </c>
      <c r="V264" s="8">
        <f t="shared" ca="1" si="44"/>
        <v>20972</v>
      </c>
      <c r="W264" s="6">
        <f t="shared" ca="1" si="45"/>
        <v>7</v>
      </c>
      <c r="X264" s="8" t="str">
        <f ca="1">VLOOKUP($W264,'Background education'!$A:$B,2,FALSE)</f>
        <v>Undergraduate degree</v>
      </c>
      <c r="Y264" s="7">
        <f ca="1" xml:space="preserve">
  IF(OR($AA264 = 5, $AA264 = 6, $AA264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64" s="7" t="str">
        <f ca="1">VLOOKUP($Y264,Departments!$A:$B,2,FALSE)</f>
        <v>Operations</v>
      </c>
      <c r="AA264" s="6">
        <f t="shared" ca="1" si="46"/>
        <v>11</v>
      </c>
      <c r="AB264" s="7" t="str">
        <f ca="1">VLOOKUP($AA264,Roles!$A:$B,2,FALSE)</f>
        <v>Analyst</v>
      </c>
      <c r="AC264" s="6">
        <f t="shared" ca="1" si="47"/>
        <v>6</v>
      </c>
      <c r="AD264" s="7" t="str">
        <f ca="1" xml:space="preserve">
IF($AC264 &lt;&gt; "",
    VLOOKUP($AC264,Levels!$A:$B,2,FALSE),
    ""
)</f>
        <v>Pleno</v>
      </c>
      <c r="AE264" s="8">
        <f t="shared" ca="1" si="48"/>
        <v>42029</v>
      </c>
      <c r="AF264" s="6">
        <f ca="1">RANDBETWEEN(5,COUNTA('Recruitment source'!$A:$A) + 1)</f>
        <v>8</v>
      </c>
      <c r="AG264" s="6" t="str">
        <f ca="1">VLOOKUP($AF264,'Recruitment source'!$A:$B,2,FALSE)</f>
        <v>Net Empregos</v>
      </c>
      <c r="AH264" s="8"/>
      <c r="AI264" s="1">
        <f t="shared" ca="1" si="40"/>
        <v>2500</v>
      </c>
      <c r="AJ26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260, 1, 'Arthur Henrique Siqueira Barbosa', 'M', 7, '01/06/1957', 7, 10, 11, 6, 2500);</v>
      </c>
    </row>
    <row r="265" spans="1:36" ht="14.25" customHeight="1" x14ac:dyDescent="0.2">
      <c r="A265" s="7" cm="1">
        <f t="array" aca="1" ref="A265" ca="1">INDEX(Companies!$A:$A,RANDBETWEEN(5,COUNTA(Companies!$A:$A) + 1),1)</f>
        <v>5</v>
      </c>
      <c r="B265" s="7" t="str">
        <f ca="1">VLOOKUP($A265,Companies!$A:$B,2,FALSE)</f>
        <v>ACME Corporation</v>
      </c>
      <c r="C265" s="5">
        <f t="shared" si="41"/>
        <v>261</v>
      </c>
      <c r="D265" s="5" t="str" cm="1">
        <f t="array" ref="D265">SHA1HASH($C265)</f>
        <v>5d00f2c62873169a8720963189ff86b1f29d4958</v>
      </c>
      <c r="E265" s="6">
        <v>1</v>
      </c>
      <c r="F265" s="7">
        <f ca="1">IF($C265 = 1 + N("Presidente"),
    127,
    IF($C265 = 2 + N("Vice-Presidente"),
        72,
        IF($C265 = 3 + N("Secretária bilíngue"),
            13,
            RANDBETWEEN(5,COUNT(Name!$A:$A) + 1)
        )
    )
)</f>
        <v>67</v>
      </c>
      <c r="G265" s="7" t="str">
        <f ca="1">VLOOKUP($F265,Name!$A:$B,2,FALSE)</f>
        <v>Beatriz</v>
      </c>
      <c r="H265" s="7">
        <f ca="1" xml:space="preserve">
IF($C265 = 1,
    0,
    RANDBETWEEN(5,COUNT('Last name'!$A:$A) + 1)
)</f>
        <v>100</v>
      </c>
      <c r="I265" s="7" t="str">
        <f ca="1" xml:space="preserve">
IF($C265 = 1 + N("Presidente"),
    "de Orléans e Bragança",
    VLOOKUP($H265,'Last name'!$A:$B,2,FALSE) &amp; " " &amp; VLOOKUP(RANDBETWEEN(5,COUNT('Last name'!$A:$A) + 1),'Last name'!$A:$B,2,FALSE)
)</f>
        <v>Gonçalves Melo</v>
      </c>
      <c r="J265" s="7" t="str">
        <f t="shared" ca="1" si="42"/>
        <v>Beatriz Gonçalves Melo</v>
      </c>
      <c r="K265" s="7" t="str" cm="1">
        <f t="array" aca="1" ref="K265" ca="1">SHA1HASH($J265)</f>
        <v>77dcc81fbc083fdf6e036c8710f1bb99a4c86e18</v>
      </c>
      <c r="L265" s="7" cm="1">
        <f t="array" aca="1" ref="L265" ca="1">INDEX(States!$A:$A,N265,1)</f>
        <v>5</v>
      </c>
      <c r="M265" s="7" t="str">
        <f ca="1">VLOOKUP($L265,Countries!$A:$B,2,FALSE)</f>
        <v>Portugal</v>
      </c>
      <c r="N265" s="7" cm="1">
        <f t="array" aca="1" ref="N265" ca="1">INDEX(States!$C:$C,RANDBETWEEN(5,COUNTA(States!$A:$A) + 1),1)</f>
        <v>15</v>
      </c>
      <c r="O265" s="7" t="str">
        <f ca="1">VLOOKUP($N265,States!$C:$D,2,FALSE)</f>
        <v xml:space="preserve"> ÉVORA</v>
      </c>
      <c r="P265" s="7" t="str">
        <f ca="1">VLOOKUP($F265,Name!$A:$C,3,FALSE)</f>
        <v>F</v>
      </c>
      <c r="Q265" s="7" t="str">
        <f ca="1">VLOOKUP($P265,Genders!$B:$C,2,FALSE)</f>
        <v>Female</v>
      </c>
      <c r="R265" s="7" cm="1">
        <f t="array" aca="1" ref="R265" ca="1">INDEX('Marital status'!$A:$A,RANDBETWEEN(5,COUNTA('Marital status'!$A:$A) + 1),1)</f>
        <v>7</v>
      </c>
      <c r="S265" s="7" t="str">
        <f ca="1">VLOOKUP($R265,'Marital status'!$A:$B,2,FALSE)</f>
        <v xml:space="preserve">Widowed </v>
      </c>
      <c r="T265" s="7">
        <f t="shared" ca="1" si="43"/>
        <v>5</v>
      </c>
      <c r="U265" s="7" t="str">
        <f ca="1">VLOOKUP($T265,Ethnicities!$A:$B,2,FALSE)</f>
        <v xml:space="preserve"> white</v>
      </c>
      <c r="V265" s="8">
        <f t="shared" ca="1" si="44"/>
        <v>22446</v>
      </c>
      <c r="W265" s="6">
        <f t="shared" ca="1" si="45"/>
        <v>7</v>
      </c>
      <c r="X265" s="8" t="str">
        <f ca="1">VLOOKUP($W265,'Background education'!$A:$B,2,FALSE)</f>
        <v>Undergraduate degree</v>
      </c>
      <c r="Y265" s="7">
        <f ca="1" xml:space="preserve">
  IF(OR($AA265 = 5, $AA265 = 6, $AA265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65" s="7" t="str">
        <f ca="1">VLOOKUP($Y265,Departments!$A:$B,2,FALSE)</f>
        <v>Controlling</v>
      </c>
      <c r="AA265" s="6">
        <f t="shared" ca="1" si="46"/>
        <v>9</v>
      </c>
      <c r="AB265" s="7" t="str">
        <f ca="1">VLOOKUP($AA265,Roles!$A:$B,2,FALSE)</f>
        <v>Intern</v>
      </c>
      <c r="AC265" s="6" t="str">
        <f t="shared" ca="1" si="47"/>
        <v/>
      </c>
      <c r="AD265" s="7" t="str">
        <f ca="1" xml:space="preserve">
IF($AC265 &lt;&gt; "",
    VLOOKUP($AC265,Levels!$A:$B,2,FALSE),
    ""
)</f>
        <v/>
      </c>
      <c r="AE265" s="8">
        <f t="shared" ca="1" si="48"/>
        <v>37260</v>
      </c>
      <c r="AF265" s="6">
        <f ca="1">RANDBETWEEN(5,COUNTA('Recruitment source'!$A:$A) + 1)</f>
        <v>5</v>
      </c>
      <c r="AG265" s="6" t="str">
        <f ca="1">VLOOKUP($AF265,'Recruitment source'!$A:$B,2,FALSE)</f>
        <v>Indeed</v>
      </c>
      <c r="AH265" s="8"/>
      <c r="AI265" s="1">
        <f t="shared" ca="1" si="40"/>
        <v>1205</v>
      </c>
      <c r="AJ26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261, 1, 'Beatriz Gonçalves Melo', 'F', 5, '14/06/1961', 7, 12, 9, NULL, 1205);</v>
      </c>
    </row>
    <row r="266" spans="1:36" ht="14.25" customHeight="1" x14ac:dyDescent="0.2">
      <c r="A266" s="7" cm="1">
        <f t="array" aca="1" ref="A266" ca="1">INDEX(Companies!$A:$A,RANDBETWEEN(5,COUNTA(Companies!$A:$A) + 1),1)</f>
        <v>5</v>
      </c>
      <c r="B266" s="7" t="str">
        <f ca="1">VLOOKUP($A266,Companies!$A:$B,2,FALSE)</f>
        <v>ACME Corporation</v>
      </c>
      <c r="C266" s="5">
        <f t="shared" si="41"/>
        <v>262</v>
      </c>
      <c r="D266" s="5" t="str" cm="1">
        <f t="array" ref="D266">SHA1HASH($C266)</f>
        <v>1106a1dda2d680438ecfb0bb70fd479c55a1791f</v>
      </c>
      <c r="E266" s="6">
        <v>1</v>
      </c>
      <c r="F266" s="7">
        <f ca="1">IF($C266 = 1 + N("Presidente"),
    127,
    IF($C266 = 2 + N("Vice-Presidente"),
        72,
        IF($C266 = 3 + N("Secretária bilíngue"),
            13,
            RANDBETWEEN(5,COUNT(Name!$A:$A) + 1)
        )
    )
)</f>
        <v>198</v>
      </c>
      <c r="G266" s="7" t="str">
        <f ca="1">VLOOKUP($F266,Name!$A:$B,2,FALSE)</f>
        <v>José Emanuel</v>
      </c>
      <c r="H266" s="7">
        <f ca="1" xml:space="preserve">
IF($C266 = 1,
    0,
    RANDBETWEEN(5,COUNT('Last name'!$A:$A) + 1)
)</f>
        <v>18</v>
      </c>
      <c r="I266" s="7" t="str">
        <f ca="1" xml:space="preserve">
IF($C266 = 1 + N("Presidente"),
    "de Orléans e Bragança",
    VLOOKUP($H266,'Last name'!$A:$B,2,FALSE) &amp; " " &amp; VLOOKUP(RANDBETWEEN(5,COUNT('Last name'!$A:$A) + 1),'Last name'!$A:$B,2,FALSE)
)</f>
        <v>Andrioli Costa</v>
      </c>
      <c r="J266" s="7" t="str">
        <f t="shared" ca="1" si="42"/>
        <v>José Emanuel Andrioli Costa</v>
      </c>
      <c r="K266" s="7" t="str" cm="1">
        <f t="array" aca="1" ref="K266" ca="1">SHA1HASH($J266)</f>
        <v>4d938c2a78c1adbe804df09b26588ce01e5929d0</v>
      </c>
      <c r="L266" s="7" cm="1">
        <f t="array" aca="1" ref="L266" ca="1">INDEX(States!$A:$A,N266,1)</f>
        <v>5</v>
      </c>
      <c r="M266" s="7" t="str">
        <f ca="1">VLOOKUP($L266,Countries!$A:$B,2,FALSE)</f>
        <v>Portugal</v>
      </c>
      <c r="N266" s="7" cm="1">
        <f t="array" aca="1" ref="N266" ca="1">INDEX(States!$C:$C,RANDBETWEEN(5,COUNTA(States!$A:$A) + 1),1)</f>
        <v>24</v>
      </c>
      <c r="O266" s="7" t="str">
        <f ca="1">VLOOKUP($N266,States!$C:$D,2,FALSE)</f>
        <v>Brangança</v>
      </c>
      <c r="P266" s="7" t="str">
        <f ca="1">VLOOKUP($F266,Name!$A:$C,3,FALSE)</f>
        <v>M</v>
      </c>
      <c r="Q266" s="7" t="str">
        <f ca="1">VLOOKUP($P266,Genders!$B:$C,2,FALSE)</f>
        <v>Male</v>
      </c>
      <c r="R266" s="7" cm="1">
        <f t="array" aca="1" ref="R266" ca="1">INDEX('Marital status'!$A:$A,RANDBETWEEN(5,COUNTA('Marital status'!$A:$A) + 1),1)</f>
        <v>6</v>
      </c>
      <c r="S266" s="7" t="str">
        <f ca="1">VLOOKUP($R266,'Marital status'!$A:$B,2,FALSE)</f>
        <v>MarrieD</v>
      </c>
      <c r="T266" s="7">
        <f t="shared" ca="1" si="43"/>
        <v>8</v>
      </c>
      <c r="U266" s="7" t="str">
        <f ca="1">VLOOKUP($T266,Ethnicities!$A:$B,2,FALSE)</f>
        <v>ASIAN</v>
      </c>
      <c r="V266" s="8">
        <f t="shared" ca="1" si="44"/>
        <v>20798</v>
      </c>
      <c r="W266" s="6">
        <f t="shared" ca="1" si="45"/>
        <v>7</v>
      </c>
      <c r="X266" s="8" t="str">
        <f ca="1">VLOOKUP($W266,'Background education'!$A:$B,2,FALSE)</f>
        <v>Undergraduate degree</v>
      </c>
      <c r="Y266" s="7">
        <f ca="1" xml:space="preserve">
  IF(OR($AA266 = 5, $AA266 = 6, $AA266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66" s="7" t="str">
        <f ca="1">VLOOKUP($Y266,Departments!$A:$B,2,FALSE)</f>
        <v xml:space="preserve"> Presidency</v>
      </c>
      <c r="AA266" s="6">
        <f t="shared" ca="1" si="46"/>
        <v>11</v>
      </c>
      <c r="AB266" s="7" t="str">
        <f ca="1">VLOOKUP($AA266,Roles!$A:$B,2,FALSE)</f>
        <v>Analyst</v>
      </c>
      <c r="AC266" s="6">
        <f t="shared" ca="1" si="47"/>
        <v>5</v>
      </c>
      <c r="AD266" s="7" t="str">
        <f ca="1" xml:space="preserve">
IF($AC266 &lt;&gt; "",
    VLOOKUP($AC266,Levels!$A:$B,2,FALSE),
    ""
)</f>
        <v>Junior</v>
      </c>
      <c r="AE266" s="8">
        <f t="shared" ca="1" si="48"/>
        <v>44003</v>
      </c>
      <c r="AF266" s="6">
        <f ca="1">RANDBETWEEN(5,COUNTA('Recruitment source'!$A:$A) + 1)</f>
        <v>12</v>
      </c>
      <c r="AG266" s="6" t="str">
        <f ca="1">VLOOKUP($AF266,'Recruitment source'!$A:$B,2,FALSE)</f>
        <v xml:space="preserve"> recommendation of employee</v>
      </c>
      <c r="AH266" s="8"/>
      <c r="AI266" s="1">
        <f t="shared" ca="1" si="40"/>
        <v>2500</v>
      </c>
      <c r="AJ266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262, 1, 'José Emanuel Andrioli Costa', 'M', 8, '09/12/1956', 7, 5, 11, 5, 2500);</v>
      </c>
    </row>
    <row r="267" spans="1:36" ht="14.25" customHeight="1" x14ac:dyDescent="0.2">
      <c r="A267" s="7" cm="1">
        <f t="array" aca="1" ref="A267" ca="1">INDEX(Companies!$A:$A,RANDBETWEEN(5,COUNTA(Companies!$A:$A) + 1),1)</f>
        <v>5</v>
      </c>
      <c r="B267" s="7" t="str">
        <f ca="1">VLOOKUP($A267,Companies!$A:$B,2,FALSE)</f>
        <v>ACME Corporation</v>
      </c>
      <c r="C267" s="5">
        <f t="shared" si="41"/>
        <v>263</v>
      </c>
      <c r="D267" s="5" t="str" cm="1">
        <f t="array" ref="D267">SHA1HASH($C267)</f>
        <v>065f8e41a20c940689359644aae39608d126c498</v>
      </c>
      <c r="E267" s="6">
        <v>1</v>
      </c>
      <c r="F267" s="7">
        <f ca="1">IF($C267 = 1 + N("Presidente"),
    127,
    IF($C267 = 2 + N("Vice-Presidente"),
        72,
        IF($C267 = 3 + N("Secretária bilíngue"),
            13,
            RANDBETWEEN(5,COUNT(Name!$A:$A) + 1)
        )
    )
)</f>
        <v>328</v>
      </c>
      <c r="G267" s="7" t="str">
        <f ca="1">VLOOKUP($F267,Name!$A:$B,2,FALSE)</f>
        <v>Raul</v>
      </c>
      <c r="H267" s="7">
        <f ca="1" xml:space="preserve">
IF($C267 = 1,
    0,
    RANDBETWEEN(5,COUNT('Last name'!$A:$A) + 1)
)</f>
        <v>16</v>
      </c>
      <c r="I267" s="7" t="str">
        <f ca="1" xml:space="preserve">
IF($C267 = 1 + N("Presidente"),
    "de Orléans e Bragança",
    VLOOKUP($H267,'Last name'!$A:$B,2,FALSE) &amp; " " &amp; VLOOKUP(RANDBETWEEN(5,COUNT('Last name'!$A:$A) + 1),'Last name'!$A:$B,2,FALSE)
)</f>
        <v>Amor Gallo</v>
      </c>
      <c r="J267" s="7" t="str">
        <f t="shared" ca="1" si="42"/>
        <v>Raul Amor Gallo</v>
      </c>
      <c r="K267" s="7" t="str" cm="1">
        <f t="array" aca="1" ref="K267" ca="1">SHA1HASH($J267)</f>
        <v>946fe19ad536ed3f0ba1a09e86a6eb351025d7da</v>
      </c>
      <c r="L267" s="7" cm="1">
        <f t="array" aca="1" ref="L267" ca="1">INDEX(States!$A:$A,N267,1)</f>
        <v>5</v>
      </c>
      <c r="M267" s="7" t="str">
        <f ca="1">VLOOKUP($L267,Countries!$A:$B,2,FALSE)</f>
        <v>Portugal</v>
      </c>
      <c r="N267" s="7" cm="1">
        <f t="array" aca="1" ref="N267" ca="1">INDEX(States!$C:$C,RANDBETWEEN(5,COUNTA(States!$A:$A) + 1),1)</f>
        <v>15</v>
      </c>
      <c r="O267" s="7" t="str">
        <f ca="1">VLOOKUP($N267,States!$C:$D,2,FALSE)</f>
        <v xml:space="preserve"> ÉVORA</v>
      </c>
      <c r="P267" s="7" t="str">
        <f ca="1">VLOOKUP($F267,Name!$A:$C,3,FALSE)</f>
        <v>M</v>
      </c>
      <c r="Q267" s="7" t="str">
        <f ca="1">VLOOKUP($P267,Genders!$B:$C,2,FALSE)</f>
        <v>Male</v>
      </c>
      <c r="R267" s="7" cm="1">
        <f t="array" aca="1" ref="R267" ca="1">INDEX('Marital status'!$A:$A,RANDBETWEEN(5,COUNTA('Marital status'!$A:$A) + 1),1)</f>
        <v>9</v>
      </c>
      <c r="S267" s="7" t="str">
        <f ca="1">VLOOKUP($R267,'Marital status'!$A:$B,2,FALSE)</f>
        <v>DIVORCED</v>
      </c>
      <c r="T267" s="7">
        <f t="shared" ca="1" si="43"/>
        <v>5</v>
      </c>
      <c r="U267" s="7" t="str">
        <f ca="1">VLOOKUP($T267,Ethnicities!$A:$B,2,FALSE)</f>
        <v xml:space="preserve"> white</v>
      </c>
      <c r="V267" s="8">
        <f t="shared" ca="1" si="44"/>
        <v>25503</v>
      </c>
      <c r="W267" s="6">
        <f t="shared" ca="1" si="45"/>
        <v>7</v>
      </c>
      <c r="X267" s="8" t="str">
        <f ca="1">VLOOKUP($W267,'Background education'!$A:$B,2,FALSE)</f>
        <v>Undergraduate degree</v>
      </c>
      <c r="Y267" s="7">
        <f ca="1" xml:space="preserve">
  IF(OR($AA267 = 5, $AA267 = 6, $AA267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67" s="7" t="str">
        <f ca="1">VLOOKUP($Y267,Departments!$A:$B,2,FALSE)</f>
        <v>Controlling</v>
      </c>
      <c r="AA267" s="6">
        <f t="shared" ca="1" si="46"/>
        <v>9</v>
      </c>
      <c r="AB267" s="7" t="str">
        <f ca="1">VLOOKUP($AA267,Roles!$A:$B,2,FALSE)</f>
        <v>Intern</v>
      </c>
      <c r="AC267" s="6" t="str">
        <f t="shared" ca="1" si="47"/>
        <v/>
      </c>
      <c r="AD267" s="7" t="str">
        <f ca="1" xml:space="preserve">
IF($AC267 &lt;&gt; "",
    VLOOKUP($AC267,Levels!$A:$B,2,FALSE),
    ""
)</f>
        <v/>
      </c>
      <c r="AE267" s="8">
        <f t="shared" ca="1" si="48"/>
        <v>40426</v>
      </c>
      <c r="AF267" s="6">
        <f ca="1">RANDBETWEEN(5,COUNTA('Recruitment source'!$A:$A) + 1)</f>
        <v>12</v>
      </c>
      <c r="AG267" s="6" t="str">
        <f ca="1">VLOOKUP($AF267,'Recruitment source'!$A:$B,2,FALSE)</f>
        <v xml:space="preserve"> recommendation of employee</v>
      </c>
      <c r="AH267" s="8"/>
      <c r="AI267" s="1">
        <f t="shared" ca="1" si="40"/>
        <v>1205</v>
      </c>
      <c r="AJ267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263, 1, 'Raul Amor Gallo', 'M', 5, '27/10/1969', 7, 12, 9, NULL, 1205);</v>
      </c>
    </row>
    <row r="268" spans="1:36" ht="14.25" customHeight="1" x14ac:dyDescent="0.2">
      <c r="A268" s="7" cm="1">
        <f t="array" aca="1" ref="A268" ca="1">INDEX(Companies!$A:$A,RANDBETWEEN(5,COUNTA(Companies!$A:$A) + 1),1)</f>
        <v>5</v>
      </c>
      <c r="B268" s="7" t="str">
        <f ca="1">VLOOKUP($A268,Companies!$A:$B,2,FALSE)</f>
        <v>ACME Corporation</v>
      </c>
      <c r="C268" s="5">
        <f t="shared" si="41"/>
        <v>264</v>
      </c>
      <c r="D268" s="5" t="str" cm="1">
        <f t="array" ref="D268">SHA1HASH($C268)</f>
        <v>682a03f4cd9e0c79b8a1f0e34266b9651ad9821c</v>
      </c>
      <c r="E268" s="6">
        <v>1</v>
      </c>
      <c r="F268" s="7">
        <f ca="1">IF($C268 = 1 + N("Presidente"),
    127,
    IF($C268 = 2 + N("Vice-Presidente"),
        72,
        IF($C268 = 3 + N("Secretária bilíngue"),
            13,
            RANDBETWEEN(5,COUNT(Name!$A:$A) + 1)
        )
    )
)</f>
        <v>243</v>
      </c>
      <c r="G268" s="7" t="str">
        <f ca="1">VLOOKUP($F268,Name!$A:$B,2,FALSE)</f>
        <v>Luiz Felipe</v>
      </c>
      <c r="H268" s="7">
        <f ca="1" xml:space="preserve">
IF($C268 = 1,
    0,
    RANDBETWEEN(5,COUNT('Last name'!$A:$A) + 1)
)</f>
        <v>144</v>
      </c>
      <c r="I268" s="7" t="str">
        <f ca="1" xml:space="preserve">
IF($C268 = 1 + N("Presidente"),
    "de Orléans e Bragança",
    VLOOKUP($H268,'Last name'!$A:$B,2,FALSE) &amp; " " &amp; VLOOKUP(RANDBETWEEN(5,COUNT('Last name'!$A:$A) + 1),'Last name'!$A:$B,2,FALSE)
)</f>
        <v>Padrão Aguiar</v>
      </c>
      <c r="J268" s="7" t="str">
        <f t="shared" ca="1" si="42"/>
        <v>Luiz Felipe Padrão Aguiar</v>
      </c>
      <c r="K268" s="7" t="str" cm="1">
        <f t="array" aca="1" ref="K268" ca="1">SHA1HASH($J268)</f>
        <v>16722a2557fde1b243e31c65446b4d781682fb6b</v>
      </c>
      <c r="L268" s="7" cm="1">
        <f t="array" aca="1" ref="L268" ca="1">INDEX(States!$A:$A,N268,1)</f>
        <v>5</v>
      </c>
      <c r="M268" s="7" t="str">
        <f ca="1">VLOOKUP($L268,Countries!$A:$B,2,FALSE)</f>
        <v>Portugal</v>
      </c>
      <c r="N268" s="7" cm="1">
        <f t="array" aca="1" ref="N268" ca="1">INDEX(States!$C:$C,RANDBETWEEN(5,COUNTA(States!$A:$A) + 1),1)</f>
        <v>15</v>
      </c>
      <c r="O268" s="7" t="str">
        <f ca="1">VLOOKUP($N268,States!$C:$D,2,FALSE)</f>
        <v xml:space="preserve"> ÉVORA</v>
      </c>
      <c r="P268" s="7" t="str">
        <f ca="1">VLOOKUP($F268,Name!$A:$C,3,FALSE)</f>
        <v>M</v>
      </c>
      <c r="Q268" s="7" t="str">
        <f ca="1">VLOOKUP($P268,Genders!$B:$C,2,FALSE)</f>
        <v>Male</v>
      </c>
      <c r="R268" s="7" cm="1">
        <f t="array" aca="1" ref="R268" ca="1">INDEX('Marital status'!$A:$A,RANDBETWEEN(5,COUNTA('Marital status'!$A:$A) + 1),1)</f>
        <v>5</v>
      </c>
      <c r="S268" s="7" t="str">
        <f ca="1">VLOOKUP($R268,'Marital status'!$A:$B,2,FALSE)</f>
        <v>single</v>
      </c>
      <c r="T268" s="7">
        <f t="shared" ca="1" si="43"/>
        <v>5</v>
      </c>
      <c r="U268" s="7" t="str">
        <f ca="1">VLOOKUP($T268,Ethnicities!$A:$B,2,FALSE)</f>
        <v xml:space="preserve"> white</v>
      </c>
      <c r="V268" s="8">
        <f t="shared" ca="1" si="44"/>
        <v>23226</v>
      </c>
      <c r="W268" s="6">
        <f t="shared" ca="1" si="45"/>
        <v>8</v>
      </c>
      <c r="X268" s="8" t="str">
        <f ca="1">VLOOKUP($W268,'Background education'!$A:$B,2,FALSE)</f>
        <v>Graduate school</v>
      </c>
      <c r="Y268" s="7">
        <f ca="1" xml:space="preserve">
  IF(OR($AA268 = 5, $AA268 = 6, $AA268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68" s="7" t="str">
        <f ca="1">VLOOKUP($Y268,Departments!$A:$B,2,FALSE)</f>
        <v>Human Resource</v>
      </c>
      <c r="AA268" s="6">
        <f t="shared" ca="1" si="46"/>
        <v>11</v>
      </c>
      <c r="AB268" s="7" t="str">
        <f ca="1">VLOOKUP($AA268,Roles!$A:$B,2,FALSE)</f>
        <v>Analyst</v>
      </c>
      <c r="AC268" s="6">
        <f t="shared" ca="1" si="47"/>
        <v>5</v>
      </c>
      <c r="AD268" s="7" t="str">
        <f ca="1" xml:space="preserve">
IF($AC268 &lt;&gt; "",
    VLOOKUP($AC268,Levels!$A:$B,2,FALSE),
    ""
)</f>
        <v>Junior</v>
      </c>
      <c r="AE268" s="8">
        <f t="shared" ca="1" si="48"/>
        <v>37007</v>
      </c>
      <c r="AF268" s="6">
        <f ca="1">RANDBETWEEN(5,COUNTA('Recruitment source'!$A:$A) + 1)</f>
        <v>11</v>
      </c>
      <c r="AG268" s="6" t="str">
        <f ca="1">VLOOKUP($AF268,'Recruitment source'!$A:$B,2,FALSE)</f>
        <v>Next Station</v>
      </c>
      <c r="AH268" s="8"/>
      <c r="AI268" s="1">
        <f t="shared" ca="1" si="40"/>
        <v>3080</v>
      </c>
      <c r="AJ268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264, 1, 'Luiz Felipe Padrão Aguiar', 'M', 5, '03/08/1963', 8, 8, 11, 5, 3080);</v>
      </c>
    </row>
    <row r="269" spans="1:36" ht="14.25" customHeight="1" x14ac:dyDescent="0.2">
      <c r="A269" s="7" cm="1">
        <f t="array" aca="1" ref="A269" ca="1">INDEX(Companies!$A:$A,RANDBETWEEN(5,COUNTA(Companies!$A:$A) + 1),1)</f>
        <v>5</v>
      </c>
      <c r="B269" s="7" t="str">
        <f ca="1">VLOOKUP($A269,Companies!$A:$B,2,FALSE)</f>
        <v>ACME Corporation</v>
      </c>
      <c r="C269" s="5">
        <f t="shared" si="41"/>
        <v>265</v>
      </c>
      <c r="D269" s="5" t="str" cm="1">
        <f t="array" ref="D269">SHA1HASH($C269)</f>
        <v>25250e46745c8169531da0086e6bbc3369795330</v>
      </c>
      <c r="E269" s="6">
        <v>1</v>
      </c>
      <c r="F269" s="7">
        <f ca="1">IF($C269 = 1 + N("Presidente"),
    127,
    IF($C269 = 2 + N("Vice-Presidente"),
        72,
        IF($C269 = 3 + N("Secretária bilíngue"),
            13,
            RANDBETWEEN(5,COUNT(Name!$A:$A) + 1)
        )
    )
)</f>
        <v>303</v>
      </c>
      <c r="G269" s="7" t="str">
        <f ca="1">VLOOKUP($F269,Name!$A:$B,2,FALSE)</f>
        <v>Nathália</v>
      </c>
      <c r="H269" s="7">
        <f ca="1" xml:space="preserve">
IF($C269 = 1,
    0,
    RANDBETWEEN(5,COUNT('Last name'!$A:$A) + 1)
)</f>
        <v>140</v>
      </c>
      <c r="I269" s="7" t="str">
        <f ca="1" xml:space="preserve">
IF($C269 = 1 + N("Presidente"),
    "de Orléans e Bragança",
    VLOOKUP($H269,'Last name'!$A:$B,2,FALSE) &amp; " " &amp; VLOOKUP(RANDBETWEEN(5,COUNT('Last name'!$A:$A) + 1),'Last name'!$A:$B,2,FALSE)
)</f>
        <v>Negreiros Leite</v>
      </c>
      <c r="J269" s="7" t="str">
        <f t="shared" ca="1" si="42"/>
        <v>Nathália Negreiros Leite</v>
      </c>
      <c r="K269" s="7" t="str" cm="1">
        <f t="array" aca="1" ref="K269" ca="1">SHA1HASH($J269)</f>
        <v>b65d6e368af80237d45e74a93f682ad2ea2aa7d7</v>
      </c>
      <c r="L269" s="7" cm="1">
        <f t="array" aca="1" ref="L269" ca="1">INDEX(States!$A:$A,N269,1)</f>
        <v>5</v>
      </c>
      <c r="M269" s="7" t="str">
        <f ca="1">VLOOKUP($L269,Countries!$A:$B,2,FALSE)</f>
        <v>Portugal</v>
      </c>
      <c r="N269" s="7" cm="1">
        <f t="array" aca="1" ref="N269" ca="1">INDEX(States!$C:$C,RANDBETWEEN(5,COUNTA(States!$A:$A) + 1),1)</f>
        <v>14</v>
      </c>
      <c r="O269" s="7" t="str">
        <f ca="1">VLOOKUP($N269,States!$C:$D,2,FALSE)</f>
        <v>Madeira</v>
      </c>
      <c r="P269" s="7" t="str">
        <f ca="1">VLOOKUP($F269,Name!$A:$C,3,FALSE)</f>
        <v>F</v>
      </c>
      <c r="Q269" s="7" t="str">
        <f ca="1">VLOOKUP($P269,Genders!$B:$C,2,FALSE)</f>
        <v>Female</v>
      </c>
      <c r="R269" s="7" cm="1">
        <f t="array" aca="1" ref="R269" ca="1">INDEX('Marital status'!$A:$A,RANDBETWEEN(5,COUNTA('Marital status'!$A:$A) + 1),1)</f>
        <v>5</v>
      </c>
      <c r="S269" s="7" t="str">
        <f ca="1">VLOOKUP($R269,'Marital status'!$A:$B,2,FALSE)</f>
        <v>single</v>
      </c>
      <c r="T269" s="7">
        <f t="shared" ca="1" si="43"/>
        <v>5</v>
      </c>
      <c r="U269" s="7" t="str">
        <f ca="1">VLOOKUP($T269,Ethnicities!$A:$B,2,FALSE)</f>
        <v xml:space="preserve"> white</v>
      </c>
      <c r="V269" s="8">
        <f t="shared" ca="1" si="44"/>
        <v>18905</v>
      </c>
      <c r="W269" s="6">
        <f t="shared" ca="1" si="45"/>
        <v>7</v>
      </c>
      <c r="X269" s="8" t="str">
        <f ca="1">VLOOKUP($W269,'Background education'!$A:$B,2,FALSE)</f>
        <v>Undergraduate degree</v>
      </c>
      <c r="Y269" s="7">
        <f ca="1" xml:space="preserve">
  IF(OR($AA269 = 5, $AA269 = 6, $AA269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69" s="7" t="str">
        <f ca="1">VLOOKUP($Y269,Departments!$A:$B,2,FALSE)</f>
        <v>Finance</v>
      </c>
      <c r="AA269" s="6">
        <f t="shared" ca="1" si="46"/>
        <v>10</v>
      </c>
      <c r="AB269" s="7" t="str">
        <f ca="1">VLOOKUP($AA269,Roles!$A:$B,2,FALSE)</f>
        <v>Trainee</v>
      </c>
      <c r="AC269" s="6" t="str">
        <f t="shared" ca="1" si="47"/>
        <v/>
      </c>
      <c r="AD269" s="7" t="str">
        <f ca="1" xml:space="preserve">
IF($AC269 &lt;&gt; "",
    VLOOKUP($AC269,Levels!$A:$B,2,FALSE),
    ""
)</f>
        <v/>
      </c>
      <c r="AE269" s="8">
        <f t="shared" ca="1" si="48"/>
        <v>41372</v>
      </c>
      <c r="AF269" s="6">
        <f ca="1">RANDBETWEEN(5,COUNTA('Recruitment source'!$A:$A) + 1)</f>
        <v>7</v>
      </c>
      <c r="AG269" s="6" t="str">
        <f ca="1">VLOOKUP($AF269,'Recruitment source'!$A:$B,2,FALSE)</f>
        <v>SAPO Emprego</v>
      </c>
      <c r="AH269" s="8"/>
      <c r="AI269" s="1">
        <f t="shared" ca="1" si="40"/>
        <v>1305</v>
      </c>
      <c r="AJ269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265, 1, 'Nathália Negreiros Leite', 'F', 5, '04/10/1951', 7, 7, 10, NULL, 1305);</v>
      </c>
    </row>
    <row r="270" spans="1:36" ht="14.25" customHeight="1" x14ac:dyDescent="0.2">
      <c r="A270" s="7" cm="1">
        <f t="array" aca="1" ref="A270" ca="1">INDEX(Companies!$A:$A,RANDBETWEEN(5,COUNTA(Companies!$A:$A) + 1),1)</f>
        <v>5</v>
      </c>
      <c r="B270" s="7" t="str">
        <f ca="1">VLOOKUP($A270,Companies!$A:$B,2,FALSE)</f>
        <v>ACME Corporation</v>
      </c>
      <c r="C270" s="5">
        <f t="shared" si="41"/>
        <v>266</v>
      </c>
      <c r="D270" s="5" t="str" cm="1">
        <f t="array" ref="D270">SHA1HASH($C270)</f>
        <v>45cbe19f37712e7f4e2fcfe27422a2410971f95f</v>
      </c>
      <c r="E270" s="6">
        <v>1</v>
      </c>
      <c r="F270" s="7">
        <f ca="1">IF($C270 = 1 + N("Presidente"),
    127,
    IF($C270 = 2 + N("Vice-Presidente"),
        72,
        IF($C270 = 3 + N("Secretária bilíngue"),
            13,
            RANDBETWEEN(5,COUNT(Name!$A:$A) + 1)
        )
    )
)</f>
        <v>25</v>
      </c>
      <c r="G270" s="7" t="str">
        <f ca="1">VLOOKUP($F270,Name!$A:$B,2,FALSE)</f>
        <v>Ana</v>
      </c>
      <c r="H270" s="7">
        <f ca="1" xml:space="preserve">
IF($C270 = 1,
    0,
    RANDBETWEEN(5,COUNT('Last name'!$A:$A) + 1)
)</f>
        <v>96</v>
      </c>
      <c r="I270" s="7" t="str">
        <f ca="1" xml:space="preserve">
IF($C270 = 1 + N("Presidente"),
    "de Orléans e Bragança",
    VLOOKUP($H270,'Last name'!$A:$B,2,FALSE) &amp; " " &amp; VLOOKUP(RANDBETWEEN(5,COUNT('Last name'!$A:$A) + 1),'Last name'!$A:$B,2,FALSE)
)</f>
        <v>Gallo Moretti</v>
      </c>
      <c r="J270" s="7" t="str">
        <f t="shared" ca="1" si="42"/>
        <v>Ana Gallo Moretti</v>
      </c>
      <c r="K270" s="7" t="str" cm="1">
        <f t="array" aca="1" ref="K270" ca="1">SHA1HASH($J270)</f>
        <v>060b3ae15b483c7664e5c5b89ab58b6c775c3f79</v>
      </c>
      <c r="L270" s="7" cm="1">
        <f t="array" aca="1" ref="L270" ca="1">INDEX(States!$A:$A,N270,1)</f>
        <v>5</v>
      </c>
      <c r="M270" s="7" t="str">
        <f ca="1">VLOOKUP($L270,Countries!$A:$B,2,FALSE)</f>
        <v>Portugal</v>
      </c>
      <c r="N270" s="7" cm="1">
        <f t="array" aca="1" ref="N270" ca="1">INDEX(States!$C:$C,RANDBETWEEN(5,COUNTA(States!$A:$A) + 1),1)</f>
        <v>18</v>
      </c>
      <c r="O270" s="7" t="str">
        <f ca="1">VLOOKUP($N270,States!$C:$D,2,FALSE)</f>
        <v>Castelo Branco</v>
      </c>
      <c r="P270" s="7" t="str">
        <f ca="1">VLOOKUP($F270,Name!$A:$C,3,FALSE)</f>
        <v>F</v>
      </c>
      <c r="Q270" s="7" t="str">
        <f ca="1">VLOOKUP($P270,Genders!$B:$C,2,FALSE)</f>
        <v>Female</v>
      </c>
      <c r="R270" s="7" cm="1">
        <f t="array" aca="1" ref="R270" ca="1">INDEX('Marital status'!$A:$A,RANDBETWEEN(5,COUNTA('Marital status'!$A:$A) + 1),1)</f>
        <v>8</v>
      </c>
      <c r="S270" s="7" t="str">
        <f ca="1">VLOOKUP($R270,'Marital status'!$A:$B,2,FALSE)</f>
        <v xml:space="preserve"> Separated </v>
      </c>
      <c r="T270" s="7">
        <f t="shared" ca="1" si="43"/>
        <v>5</v>
      </c>
      <c r="U270" s="7" t="str">
        <f ca="1">VLOOKUP($T270,Ethnicities!$A:$B,2,FALSE)</f>
        <v xml:space="preserve"> white</v>
      </c>
      <c r="V270" s="8">
        <f t="shared" ca="1" si="44"/>
        <v>21307</v>
      </c>
      <c r="W270" s="6">
        <f t="shared" ca="1" si="45"/>
        <v>8</v>
      </c>
      <c r="X270" s="8" t="str">
        <f ca="1">VLOOKUP($W270,'Background education'!$A:$B,2,FALSE)</f>
        <v>Graduate school</v>
      </c>
      <c r="Y270" s="7">
        <f ca="1" xml:space="preserve">
  IF(OR($AA270 = 5, $AA270 = 6, $AA270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70" s="7" t="str">
        <f ca="1">VLOOKUP($Y270,Departments!$A:$B,2,FALSE)</f>
        <v>Communication &amp; Marketing</v>
      </c>
      <c r="AA270" s="6">
        <f t="shared" ca="1" si="46"/>
        <v>11</v>
      </c>
      <c r="AB270" s="7" t="str">
        <f ca="1">VLOOKUP($AA270,Roles!$A:$B,2,FALSE)</f>
        <v>Analyst</v>
      </c>
      <c r="AC270" s="6">
        <f t="shared" ca="1" si="47"/>
        <v>7</v>
      </c>
      <c r="AD270" s="7" t="str">
        <f ca="1" xml:space="preserve">
IF($AC270 &lt;&gt; "",
    VLOOKUP($AC270,Levels!$A:$B,2,FALSE),
    ""
)</f>
        <v>Senior</v>
      </c>
      <c r="AE270" s="8">
        <f t="shared" ca="1" si="48"/>
        <v>43334</v>
      </c>
      <c r="AF270" s="6">
        <f ca="1">RANDBETWEEN(5,COUNTA('Recruitment source'!$A:$A) + 1)</f>
        <v>14</v>
      </c>
      <c r="AG270" s="6" t="str">
        <f ca="1">VLOOKUP($AF270,'Recruitment source'!$A:$B,2,FALSE)</f>
        <v>LinkedIn</v>
      </c>
      <c r="AH270" s="8"/>
      <c r="AI270" s="1">
        <f t="shared" ca="1" si="40"/>
        <v>3080</v>
      </c>
      <c r="AJ270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266, 1, 'Ana Gallo Moretti', 'F', 5, '02/05/1958', 8, 11, 11, 7, 3080);</v>
      </c>
    </row>
    <row r="271" spans="1:36" ht="14.25" customHeight="1" x14ac:dyDescent="0.2">
      <c r="A271" s="7" cm="1">
        <f t="array" aca="1" ref="A271" ca="1">INDEX(Companies!$A:$A,RANDBETWEEN(5,COUNTA(Companies!$A:$A) + 1),1)</f>
        <v>5</v>
      </c>
      <c r="B271" s="7" t="str">
        <f ca="1">VLOOKUP($A271,Companies!$A:$B,2,FALSE)</f>
        <v>ACME Corporation</v>
      </c>
      <c r="C271" s="5">
        <f t="shared" si="41"/>
        <v>267</v>
      </c>
      <c r="D271" s="5" t="str" cm="1">
        <f t="array" ref="D271">SHA1HASH($C271)</f>
        <v>81ecfd4383a1b3f7805215da769e4bb7e368451e</v>
      </c>
      <c r="E271" s="6">
        <v>1</v>
      </c>
      <c r="F271" s="7">
        <f ca="1">IF($C271 = 1 + N("Presidente"),
    127,
    IF($C271 = 2 + N("Vice-Presidente"),
        72,
        IF($C271 = 3 + N("Secretária bilíngue"),
            13,
            RANDBETWEEN(5,COUNT(Name!$A:$A) + 1)
        )
    )
)</f>
        <v>119</v>
      </c>
      <c r="G271" s="7" t="str">
        <f ca="1">VLOOKUP($F271,Name!$A:$B,2,FALSE)</f>
        <v>Elisa</v>
      </c>
      <c r="H271" s="7">
        <f ca="1" xml:space="preserve">
IF($C271 = 1,
    0,
    RANDBETWEEN(5,COUNT('Last name'!$A:$A) + 1)
)</f>
        <v>122</v>
      </c>
      <c r="I271" s="7" t="str">
        <f ca="1" xml:space="preserve">
IF($C271 = 1 + N("Presidente"),
    "de Orléans e Bragança",
    VLOOKUP($H271,'Last name'!$A:$B,2,FALSE) &amp; " " &amp; VLOOKUP(RANDBETWEEN(5,COUNT('Last name'!$A:$A) + 1),'Last name'!$A:$B,2,FALSE)
)</f>
        <v>Martini Romano</v>
      </c>
      <c r="J271" s="7" t="str">
        <f t="shared" ca="1" si="42"/>
        <v>Elisa Martini Romano</v>
      </c>
      <c r="K271" s="7" t="str" cm="1">
        <f t="array" aca="1" ref="K271" ca="1">SHA1HASH($J271)</f>
        <v>579071c3d1ad52dc2749f289b7cf8c59533c9c3a</v>
      </c>
      <c r="L271" s="7" cm="1">
        <f t="array" aca="1" ref="L271" ca="1">INDEX(States!$A:$A,N271,1)</f>
        <v>5</v>
      </c>
      <c r="M271" s="7" t="str">
        <f ca="1">VLOOKUP($L271,Countries!$A:$B,2,FALSE)</f>
        <v>Portugal</v>
      </c>
      <c r="N271" s="7" cm="1">
        <f t="array" aca="1" ref="N271" ca="1">INDEX(States!$C:$C,RANDBETWEEN(5,COUNTA(States!$A:$A) + 1),1)</f>
        <v>23</v>
      </c>
      <c r="O271" s="7" t="str">
        <f ca="1">VLOOKUP($N271,States!$C:$D,2,FALSE)</f>
        <v>Viana do Castelo</v>
      </c>
      <c r="P271" s="7" t="str">
        <f ca="1">VLOOKUP($F271,Name!$A:$C,3,FALSE)</f>
        <v>F</v>
      </c>
      <c r="Q271" s="7" t="str">
        <f ca="1">VLOOKUP($P271,Genders!$B:$C,2,FALSE)</f>
        <v>Female</v>
      </c>
      <c r="R271" s="7" cm="1">
        <f t="array" aca="1" ref="R271" ca="1">INDEX('Marital status'!$A:$A,RANDBETWEEN(5,COUNTA('Marital status'!$A:$A) + 1),1)</f>
        <v>5</v>
      </c>
      <c r="S271" s="7" t="str">
        <f ca="1">VLOOKUP($R271,'Marital status'!$A:$B,2,FALSE)</f>
        <v>single</v>
      </c>
      <c r="T271" s="7">
        <f t="shared" ca="1" si="43"/>
        <v>5</v>
      </c>
      <c r="U271" s="7" t="str">
        <f ca="1">VLOOKUP($T271,Ethnicities!$A:$B,2,FALSE)</f>
        <v xml:space="preserve"> white</v>
      </c>
      <c r="V271" s="8">
        <f t="shared" ca="1" si="44"/>
        <v>20575</v>
      </c>
      <c r="W271" s="6">
        <f t="shared" ca="1" si="45"/>
        <v>7</v>
      </c>
      <c r="X271" s="8" t="str">
        <f ca="1">VLOOKUP($W271,'Background education'!$A:$B,2,FALSE)</f>
        <v>Undergraduate degree</v>
      </c>
      <c r="Y271" s="7">
        <f ca="1" xml:space="preserve">
  IF(OR($AA271 = 5, $AA271 = 6, $AA271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71" s="7" t="str">
        <f ca="1">VLOOKUP($Y271,Departments!$A:$B,2,FALSE)</f>
        <v>Controlling</v>
      </c>
      <c r="AA271" s="6">
        <f t="shared" ca="1" si="46"/>
        <v>10</v>
      </c>
      <c r="AB271" s="7" t="str">
        <f ca="1">VLOOKUP($AA271,Roles!$A:$B,2,FALSE)</f>
        <v>Trainee</v>
      </c>
      <c r="AC271" s="6" t="str">
        <f t="shared" ca="1" si="47"/>
        <v/>
      </c>
      <c r="AD271" s="7" t="str">
        <f ca="1" xml:space="preserve">
IF($AC271 &lt;&gt; "",
    VLOOKUP($AC271,Levels!$A:$B,2,FALSE),
    ""
)</f>
        <v/>
      </c>
      <c r="AE271" s="8">
        <f t="shared" ca="1" si="48"/>
        <v>36863</v>
      </c>
      <c r="AF271" s="6">
        <f ca="1">RANDBETWEEN(5,COUNTA('Recruitment source'!$A:$A) + 1)</f>
        <v>14</v>
      </c>
      <c r="AG271" s="6" t="str">
        <f ca="1">VLOOKUP($AF271,'Recruitment source'!$A:$B,2,FALSE)</f>
        <v>LinkedIn</v>
      </c>
      <c r="AH271" s="8"/>
      <c r="AI271" s="1">
        <f t="shared" ca="1" si="40"/>
        <v>1305</v>
      </c>
      <c r="AJ271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267, 1, 'Elisa Martini Romano', 'F', 5, '30/04/1956', 7, 12, 10, NULL, 1305);</v>
      </c>
    </row>
    <row r="272" spans="1:36" ht="14.25" customHeight="1" x14ac:dyDescent="0.2">
      <c r="A272" s="7" cm="1">
        <f t="array" aca="1" ref="A272" ca="1">INDEX(Companies!$A:$A,RANDBETWEEN(5,COUNTA(Companies!$A:$A) + 1),1)</f>
        <v>5</v>
      </c>
      <c r="B272" s="7" t="str">
        <f ca="1">VLOOKUP($A272,Companies!$A:$B,2,FALSE)</f>
        <v>ACME Corporation</v>
      </c>
      <c r="C272" s="5">
        <f t="shared" si="41"/>
        <v>268</v>
      </c>
      <c r="D272" s="5" t="str" cm="1">
        <f t="array" ref="D272">SHA1HASH($C272)</f>
        <v>d5f0d9102728577dfc9eec0a84867f75afbdfe46</v>
      </c>
      <c r="E272" s="6">
        <v>1</v>
      </c>
      <c r="F272" s="7">
        <f ca="1">IF($C272 = 1 + N("Presidente"),
    127,
    IF($C272 = 2 + N("Vice-Presidente"),
        72,
        IF($C272 = 3 + N("Secretária bilíngue"),
            13,
            RANDBETWEEN(5,COUNT(Name!$A:$A) + 1)
        )
    )
)</f>
        <v>328</v>
      </c>
      <c r="G272" s="7" t="str">
        <f ca="1">VLOOKUP($F272,Name!$A:$B,2,FALSE)</f>
        <v>Raul</v>
      </c>
      <c r="H272" s="7">
        <f ca="1" xml:space="preserve">
IF($C272 = 1,
    0,
    RANDBETWEEN(5,COUNT('Last name'!$A:$A) + 1)
)</f>
        <v>127</v>
      </c>
      <c r="I272" s="7" t="str">
        <f ca="1" xml:space="preserve">
IF($C272 = 1 + N("Presidente"),
    "de Orléans e Bragança",
    VLOOKUP($H272,'Last name'!$A:$B,2,FALSE) &amp; " " &amp; VLOOKUP(RANDBETWEEN(5,COUNT('Last name'!$A:$A) + 1),'Last name'!$A:$B,2,FALSE)
)</f>
        <v>Melo Garcia</v>
      </c>
      <c r="J272" s="7" t="str">
        <f t="shared" ca="1" si="42"/>
        <v>Raul Melo Garcia</v>
      </c>
      <c r="K272" s="7" t="str" cm="1">
        <f t="array" aca="1" ref="K272" ca="1">SHA1HASH($J272)</f>
        <v>91f0bc947260cde6ad51f857d7407985b107d918</v>
      </c>
      <c r="L272" s="7" cm="1">
        <f t="array" aca="1" ref="L272" ca="1">INDEX(States!$A:$A,N272,1)</f>
        <v>5</v>
      </c>
      <c r="M272" s="7" t="str">
        <f ca="1">VLOOKUP($L272,Countries!$A:$B,2,FALSE)</f>
        <v>Portugal</v>
      </c>
      <c r="N272" s="7" cm="1">
        <f t="array" aca="1" ref="N272" ca="1">INDEX(States!$C:$C,RANDBETWEEN(5,COUNTA(States!$A:$A) + 1),1)</f>
        <v>7</v>
      </c>
      <c r="O272" s="7" t="str">
        <f ca="1">VLOOKUP($N272,States!$C:$D,2,FALSE)</f>
        <v xml:space="preserve"> Setúbal </v>
      </c>
      <c r="P272" s="7" t="str">
        <f ca="1">VLOOKUP($F272,Name!$A:$C,3,FALSE)</f>
        <v>M</v>
      </c>
      <c r="Q272" s="7" t="str">
        <f ca="1">VLOOKUP($P272,Genders!$B:$C,2,FALSE)</f>
        <v>Male</v>
      </c>
      <c r="R272" s="7" cm="1">
        <f t="array" aca="1" ref="R272" ca="1">INDEX('Marital status'!$A:$A,RANDBETWEEN(5,COUNTA('Marital status'!$A:$A) + 1),1)</f>
        <v>5</v>
      </c>
      <c r="S272" s="7" t="str">
        <f ca="1">VLOOKUP($R272,'Marital status'!$A:$B,2,FALSE)</f>
        <v>single</v>
      </c>
      <c r="T272" s="7">
        <f t="shared" ca="1" si="43"/>
        <v>5</v>
      </c>
      <c r="U272" s="7" t="str">
        <f ca="1">VLOOKUP($T272,Ethnicities!$A:$B,2,FALSE)</f>
        <v xml:space="preserve"> white</v>
      </c>
      <c r="V272" s="8">
        <f t="shared" ca="1" si="44"/>
        <v>20336</v>
      </c>
      <c r="W272" s="6">
        <f t="shared" ca="1" si="45"/>
        <v>7</v>
      </c>
      <c r="X272" s="8" t="str">
        <f ca="1">VLOOKUP($W272,'Background education'!$A:$B,2,FALSE)</f>
        <v>Undergraduate degree</v>
      </c>
      <c r="Y272" s="7">
        <f ca="1" xml:space="preserve">
  IF(OR($AA272 = 5, $AA272 = 6, $AA272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72" s="7" t="str">
        <f ca="1">VLOOKUP($Y272,Departments!$A:$B,2,FALSE)</f>
        <v>Communication &amp; Marketing</v>
      </c>
      <c r="AA272" s="6">
        <f t="shared" ca="1" si="46"/>
        <v>11</v>
      </c>
      <c r="AB272" s="7" t="str">
        <f ca="1">VLOOKUP($AA272,Roles!$A:$B,2,FALSE)</f>
        <v>Analyst</v>
      </c>
      <c r="AC272" s="6">
        <f t="shared" ca="1" si="47"/>
        <v>7</v>
      </c>
      <c r="AD272" s="7" t="str">
        <f ca="1" xml:space="preserve">
IF($AC272 &lt;&gt; "",
    VLOOKUP($AC272,Levels!$A:$B,2,FALSE),
    ""
)</f>
        <v>Senior</v>
      </c>
      <c r="AE272" s="8">
        <f t="shared" ca="1" si="48"/>
        <v>43555</v>
      </c>
      <c r="AF272" s="6">
        <f ca="1">RANDBETWEEN(5,COUNTA('Recruitment source'!$A:$A) + 1)</f>
        <v>15</v>
      </c>
      <c r="AG272" s="6" t="str">
        <f ca="1">VLOOKUP($AF272,'Recruitment source'!$A:$B,2,FALSE)</f>
        <v>Website</v>
      </c>
      <c r="AH272" s="8"/>
      <c r="AI272" s="1">
        <f t="shared" ca="1" si="40"/>
        <v>2580</v>
      </c>
      <c r="AJ272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268, 1, 'Raul Melo Garcia', 'M', 5, '04/09/1955', 7, 11, 11, 7, 2580);</v>
      </c>
    </row>
    <row r="273" spans="1:36" ht="14.25" customHeight="1" x14ac:dyDescent="0.2">
      <c r="A273" s="7" cm="1">
        <f t="array" aca="1" ref="A273" ca="1">INDEX(Companies!$A:$A,RANDBETWEEN(5,COUNTA(Companies!$A:$A) + 1),1)</f>
        <v>5</v>
      </c>
      <c r="B273" s="7" t="str">
        <f ca="1">VLOOKUP($A273,Companies!$A:$B,2,FALSE)</f>
        <v>ACME Corporation</v>
      </c>
      <c r="C273" s="5">
        <f t="shared" si="41"/>
        <v>269</v>
      </c>
      <c r="D273" s="5" t="str" cm="1">
        <f t="array" ref="D273">SHA1HASH($C273)</f>
        <v>9a61b86ecef7f4f8978d90273acfe0236bae7479</v>
      </c>
      <c r="E273" s="6">
        <v>1</v>
      </c>
      <c r="F273" s="7">
        <f ca="1">IF($C273 = 1 + N("Presidente"),
    127,
    IF($C273 = 2 + N("Vice-Presidente"),
        72,
        IF($C273 = 3 + N("Secretária bilíngue"),
            13,
            RANDBETWEEN(5,COUNT(Name!$A:$A) + 1)
        )
    )
)</f>
        <v>35</v>
      </c>
      <c r="G273" s="7" t="str">
        <f ca="1">VLOOKUP($F273,Name!$A:$B,2,FALSE)</f>
        <v>Ana Luiza</v>
      </c>
      <c r="H273" s="7">
        <f ca="1" xml:space="preserve">
IF($C273 = 1,
    0,
    RANDBETWEEN(5,COUNT('Last name'!$A:$A) + 1)
)</f>
        <v>99</v>
      </c>
      <c r="I273" s="7" t="str">
        <f ca="1" xml:space="preserve">
IF($C273 = 1 + N("Presidente"),
    "de Orléans e Bragança",
    VLOOKUP($H273,'Last name'!$A:$B,2,FALSE) &amp; " " &amp; VLOOKUP(RANDBETWEEN(5,COUNT('Last name'!$A:$A) + 1),'Last name'!$A:$B,2,FALSE)
)</f>
        <v>Gomes Salvador</v>
      </c>
      <c r="J273" s="7" t="str">
        <f t="shared" ca="1" si="42"/>
        <v>Ana Luiza Gomes Salvador</v>
      </c>
      <c r="K273" s="7" t="str" cm="1">
        <f t="array" aca="1" ref="K273" ca="1">SHA1HASH($J273)</f>
        <v>8eb34e3778d06044136aee478849e555e731c070</v>
      </c>
      <c r="L273" s="7" cm="1">
        <f t="array" aca="1" ref="L273" ca="1">INDEX(States!$A:$A,N273,1)</f>
        <v>5</v>
      </c>
      <c r="M273" s="7" t="str">
        <f ca="1">VLOOKUP($L273,Countries!$A:$B,2,FALSE)</f>
        <v>Portugal</v>
      </c>
      <c r="N273" s="7" cm="1">
        <f t="array" aca="1" ref="N273" ca="1">INDEX(States!$C:$C,RANDBETWEEN(5,COUNTA(States!$A:$A) + 1),1)</f>
        <v>13</v>
      </c>
      <c r="O273" s="7" t="str">
        <f ca="1">VLOOKUP($N273,States!$C:$D,2,FALSE)</f>
        <v>Coimbra</v>
      </c>
      <c r="P273" s="7" t="str">
        <f ca="1">VLOOKUP($F273,Name!$A:$C,3,FALSE)</f>
        <v>F</v>
      </c>
      <c r="Q273" s="7" t="str">
        <f ca="1">VLOOKUP($P273,Genders!$B:$C,2,FALSE)</f>
        <v>Female</v>
      </c>
      <c r="R273" s="7" cm="1">
        <f t="array" aca="1" ref="R273" ca="1">INDEX('Marital status'!$A:$A,RANDBETWEEN(5,COUNTA('Marital status'!$A:$A) + 1),1)</f>
        <v>6</v>
      </c>
      <c r="S273" s="7" t="str">
        <f ca="1">VLOOKUP($R273,'Marital status'!$A:$B,2,FALSE)</f>
        <v>MarrieD</v>
      </c>
      <c r="T273" s="7">
        <f t="shared" ca="1" si="43"/>
        <v>6</v>
      </c>
      <c r="U273" s="7" t="str">
        <f ca="1">VLOOKUP($T273,Ethnicities!$A:$B,2,FALSE)</f>
        <v>Black or African American</v>
      </c>
      <c r="V273" s="8">
        <f t="shared" ca="1" si="44"/>
        <v>21731</v>
      </c>
      <c r="W273" s="6">
        <f t="shared" ca="1" si="45"/>
        <v>7</v>
      </c>
      <c r="X273" s="8" t="str">
        <f ca="1">VLOOKUP($W273,'Background education'!$A:$B,2,FALSE)</f>
        <v>Undergraduate degree</v>
      </c>
      <c r="Y273" s="7">
        <f ca="1" xml:space="preserve">
  IF(OR($AA273 = 5, $AA273 = 6, $AA273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73" s="7" t="str">
        <f ca="1">VLOOKUP($Y273,Departments!$A:$B,2,FALSE)</f>
        <v>Operations</v>
      </c>
      <c r="AA273" s="6">
        <f t="shared" ca="1" si="46"/>
        <v>9</v>
      </c>
      <c r="AB273" s="7" t="str">
        <f ca="1">VLOOKUP($AA273,Roles!$A:$B,2,FALSE)</f>
        <v>Intern</v>
      </c>
      <c r="AC273" s="6" t="str">
        <f t="shared" ca="1" si="47"/>
        <v/>
      </c>
      <c r="AD273" s="7" t="str">
        <f ca="1" xml:space="preserve">
IF($AC273 &lt;&gt; "",
    VLOOKUP($AC273,Levels!$A:$B,2,FALSE),
    ""
)</f>
        <v/>
      </c>
      <c r="AE273" s="8">
        <f t="shared" ca="1" si="48"/>
        <v>41814</v>
      </c>
      <c r="AF273" s="6">
        <f ca="1">RANDBETWEEN(5,COUNTA('Recruitment source'!$A:$A) + 1)</f>
        <v>12</v>
      </c>
      <c r="AG273" s="6" t="str">
        <f ca="1">VLOOKUP($AF273,'Recruitment source'!$A:$B,2,FALSE)</f>
        <v xml:space="preserve"> recommendation of employee</v>
      </c>
      <c r="AH273" s="8"/>
      <c r="AI273" s="1">
        <f t="shared" ca="1" si="40"/>
        <v>1205</v>
      </c>
      <c r="AJ27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269, 1, 'Ana Luiza Gomes Salvador', 'F', 6, '30/06/1959', 7, 10, 9, NULL, 1205);</v>
      </c>
    </row>
    <row r="274" spans="1:36" ht="14.25" customHeight="1" x14ac:dyDescent="0.2">
      <c r="A274" s="7" cm="1">
        <f t="array" aca="1" ref="A274" ca="1">INDEX(Companies!$A:$A,RANDBETWEEN(5,COUNTA(Companies!$A:$A) + 1),1)</f>
        <v>5</v>
      </c>
      <c r="B274" s="7" t="str">
        <f ca="1">VLOOKUP($A274,Companies!$A:$B,2,FALSE)</f>
        <v>ACME Corporation</v>
      </c>
      <c r="C274" s="5">
        <f t="shared" si="41"/>
        <v>270</v>
      </c>
      <c r="D274" s="5" t="str" cm="1">
        <f t="array" ref="D274">SHA1HASH($C274)</f>
        <v>29350804a152f35fbef4117a6a434deee760dee9</v>
      </c>
      <c r="E274" s="6">
        <v>1</v>
      </c>
      <c r="F274" s="7">
        <f ca="1">IF($C274 = 1 + N("Presidente"),
    127,
    IF($C274 = 2 + N("Vice-Presidente"),
        72,
        IF($C274 = 3 + N("Secretária bilíngue"),
            13,
            RANDBETWEEN(5,COUNT(Name!$A:$A) + 1)
        )
    )
)</f>
        <v>38</v>
      </c>
      <c r="G274" s="7" t="str">
        <f ca="1">VLOOKUP($F274,Name!$A:$B,2,FALSE)</f>
        <v>Analu</v>
      </c>
      <c r="H274" s="7">
        <f ca="1" xml:space="preserve">
IF($C274 = 1,
    0,
    RANDBETWEEN(5,COUNT('Last name'!$A:$A) + 1)
)</f>
        <v>165</v>
      </c>
      <c r="I274" s="7" t="str">
        <f ca="1" xml:space="preserve">
IF($C274 = 1 + N("Presidente"),
    "de Orléans e Bragança",
    VLOOKUP($H274,'Last name'!$A:$B,2,FALSE) &amp; " " &amp; VLOOKUP(RANDBETWEEN(5,COUNT('Last name'!$A:$A) + 1),'Last name'!$A:$B,2,FALSE)
)</f>
        <v>Rocha Dantas</v>
      </c>
      <c r="J274" s="7" t="str">
        <f t="shared" ca="1" si="42"/>
        <v>Analu Rocha Dantas</v>
      </c>
      <c r="K274" s="7" t="str" cm="1">
        <f t="array" aca="1" ref="K274" ca="1">SHA1HASH($J274)</f>
        <v>af621040b82001305c3a48004bc894f1f6746f0f</v>
      </c>
      <c r="L274" s="7" cm="1">
        <f t="array" aca="1" ref="L274" ca="1">INDEX(States!$A:$A,N274,1)</f>
        <v>5</v>
      </c>
      <c r="M274" s="7" t="str">
        <f ca="1">VLOOKUP($L274,Countries!$A:$B,2,FALSE)</f>
        <v>Portugal</v>
      </c>
      <c r="N274" s="7" cm="1">
        <f t="array" aca="1" ref="N274" ca="1">INDEX(States!$C:$C,RANDBETWEEN(5,COUNTA(States!$A:$A) + 1),1)</f>
        <v>10</v>
      </c>
      <c r="O274" s="7" t="str">
        <f ca="1">VLOOKUP($N274,States!$C:$D,2,FALSE)</f>
        <v>Faro</v>
      </c>
      <c r="P274" s="7" t="str">
        <f ca="1">VLOOKUP($F274,Name!$A:$C,3,FALSE)</f>
        <v>F</v>
      </c>
      <c r="Q274" s="7" t="str">
        <f ca="1">VLOOKUP($P274,Genders!$B:$C,2,FALSE)</f>
        <v>Female</v>
      </c>
      <c r="R274" s="7" cm="1">
        <f t="array" aca="1" ref="R274" ca="1">INDEX('Marital status'!$A:$A,RANDBETWEEN(5,COUNTA('Marital status'!$A:$A) + 1),1)</f>
        <v>5</v>
      </c>
      <c r="S274" s="7" t="str">
        <f ca="1">VLOOKUP($R274,'Marital status'!$A:$B,2,FALSE)</f>
        <v>single</v>
      </c>
      <c r="T274" s="7">
        <f t="shared" ca="1" si="43"/>
        <v>5</v>
      </c>
      <c r="U274" s="7" t="str">
        <f ca="1">VLOOKUP($T274,Ethnicities!$A:$B,2,FALSE)</f>
        <v xml:space="preserve"> white</v>
      </c>
      <c r="V274" s="8">
        <f t="shared" ca="1" si="44"/>
        <v>26239</v>
      </c>
      <c r="W274" s="6">
        <f t="shared" ca="1" si="45"/>
        <v>7</v>
      </c>
      <c r="X274" s="8" t="str">
        <f ca="1">VLOOKUP($W274,'Background education'!$A:$B,2,FALSE)</f>
        <v>Undergraduate degree</v>
      </c>
      <c r="Y274" s="7">
        <f ca="1" xml:space="preserve">
  IF(OR($AA274 = 5, $AA274 = 6, $AA274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74" s="7" t="str">
        <f ca="1">VLOOKUP($Y274,Departments!$A:$B,2,FALSE)</f>
        <v xml:space="preserve"> Presidency</v>
      </c>
      <c r="AA274" s="6">
        <f t="shared" ca="1" si="46"/>
        <v>11</v>
      </c>
      <c r="AB274" s="7" t="str">
        <f ca="1">VLOOKUP($AA274,Roles!$A:$B,2,FALSE)</f>
        <v>Analyst</v>
      </c>
      <c r="AC274" s="6">
        <f t="shared" ca="1" si="47"/>
        <v>6</v>
      </c>
      <c r="AD274" s="7" t="str">
        <f ca="1" xml:space="preserve">
IF($AC274 &lt;&gt; "",
    VLOOKUP($AC274,Levels!$A:$B,2,FALSE),
    ""
)</f>
        <v>Pleno</v>
      </c>
      <c r="AE274" s="8">
        <f t="shared" ca="1" si="48"/>
        <v>39452</v>
      </c>
      <c r="AF274" s="6">
        <f ca="1">RANDBETWEEN(5,COUNTA('Recruitment source'!$A:$A) + 1)</f>
        <v>6</v>
      </c>
      <c r="AG274" s="6" t="str">
        <f ca="1">VLOOKUP($AF274,'Recruitment source'!$A:$B,2,FALSE)</f>
        <v>Learn4Good</v>
      </c>
      <c r="AH274" s="8"/>
      <c r="AI274" s="1">
        <f t="shared" ca="1" si="40"/>
        <v>2500</v>
      </c>
      <c r="AJ27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270, 1, 'Analu Rocha Dantas', 'F', 5, '02/11/1971', 7, 5, 11, 6, 2500);</v>
      </c>
    </row>
    <row r="275" spans="1:36" ht="14.25" customHeight="1" x14ac:dyDescent="0.2">
      <c r="A275" s="7" cm="1">
        <f t="array" aca="1" ref="A275" ca="1">INDEX(Companies!$A:$A,RANDBETWEEN(5,COUNTA(Companies!$A:$A) + 1),1)</f>
        <v>5</v>
      </c>
      <c r="B275" s="7" t="str">
        <f ca="1">VLOOKUP($A275,Companies!$A:$B,2,FALSE)</f>
        <v>ACME Corporation</v>
      </c>
      <c r="C275" s="5">
        <f t="shared" si="41"/>
        <v>271</v>
      </c>
      <c r="D275" s="5" t="str" cm="1">
        <f t="array" ref="D275">SHA1HASH($C275)</f>
        <v>ef7de0b7dedde0a2722380a752fece7a2ccdd672</v>
      </c>
      <c r="E275" s="6">
        <v>1</v>
      </c>
      <c r="F275" s="7">
        <f ca="1">IF($C275 = 1 + N("Presidente"),
    127,
    IF($C275 = 2 + N("Vice-Presidente"),
        72,
        IF($C275 = 3 + N("Secretária bilíngue"),
            13,
            RANDBETWEEN(5,COUNT(Name!$A:$A) + 1)
        )
    )
)</f>
        <v>160</v>
      </c>
      <c r="G275" s="7" t="str">
        <f ca="1">VLOOKUP($F275,Name!$A:$B,2,FALSE)</f>
        <v>Hector</v>
      </c>
      <c r="H275" s="7">
        <f ca="1" xml:space="preserve">
IF($C275 = 1,
    0,
    RANDBETWEEN(5,COUNT('Last name'!$A:$A) + 1)
)</f>
        <v>149</v>
      </c>
      <c r="I275" s="7" t="str">
        <f ca="1" xml:space="preserve">
IF($C275 = 1 + N("Presidente"),
    "de Orléans e Bragança",
    VLOOKUP($H275,'Last name'!$A:$B,2,FALSE) &amp; " " &amp; VLOOKUP(RANDBETWEEN(5,COUNT('Last name'!$A:$A) + 1),'Last name'!$A:$B,2,FALSE)
)</f>
        <v>Pedroso Cardozo</v>
      </c>
      <c r="J275" s="7" t="str">
        <f t="shared" ca="1" si="42"/>
        <v>Hector Pedroso Cardozo</v>
      </c>
      <c r="K275" s="7" t="str" cm="1">
        <f t="array" aca="1" ref="K275" ca="1">SHA1HASH($J275)</f>
        <v>ccf391ab1a29840060a7c166844b54c543e6fac2</v>
      </c>
      <c r="L275" s="7" cm="1">
        <f t="array" aca="1" ref="L275" ca="1">INDEX(States!$A:$A,N275,1)</f>
        <v>5</v>
      </c>
      <c r="M275" s="7" t="str">
        <f ca="1">VLOOKUP($L275,Countries!$A:$B,2,FALSE)</f>
        <v>Portugal</v>
      </c>
      <c r="N275" s="7" cm="1">
        <f t="array" aca="1" ref="N275" ca="1">INDEX(States!$C:$C,RANDBETWEEN(5,COUNTA(States!$A:$A) + 1),1)</f>
        <v>20</v>
      </c>
      <c r="O275" s="7" t="str">
        <f ca="1">VLOOKUP($N275,States!$C:$D,2,FALSE)</f>
        <v>Portalegre</v>
      </c>
      <c r="P275" s="7" t="str">
        <f ca="1">VLOOKUP($F275,Name!$A:$C,3,FALSE)</f>
        <v>M</v>
      </c>
      <c r="Q275" s="7" t="str">
        <f ca="1">VLOOKUP($P275,Genders!$B:$C,2,FALSE)</f>
        <v>Male</v>
      </c>
      <c r="R275" s="7" cm="1">
        <f t="array" aca="1" ref="R275" ca="1">INDEX('Marital status'!$A:$A,RANDBETWEEN(5,COUNTA('Marital status'!$A:$A) + 1),1)</f>
        <v>6</v>
      </c>
      <c r="S275" s="7" t="str">
        <f ca="1">VLOOKUP($R275,'Marital status'!$A:$B,2,FALSE)</f>
        <v>MarrieD</v>
      </c>
      <c r="T275" s="7">
        <f t="shared" ca="1" si="43"/>
        <v>7</v>
      </c>
      <c r="U275" s="7" t="str">
        <f ca="1">VLOOKUP($T275,Ethnicities!$A:$B,2,FALSE)</f>
        <v xml:space="preserve">  Hispanic or LATINO</v>
      </c>
      <c r="V275" s="8">
        <f t="shared" ca="1" si="44"/>
        <v>20674</v>
      </c>
      <c r="W275" s="6">
        <f t="shared" ca="1" si="45"/>
        <v>7</v>
      </c>
      <c r="X275" s="8" t="str">
        <f ca="1">VLOOKUP($W275,'Background education'!$A:$B,2,FALSE)</f>
        <v>Undergraduate degree</v>
      </c>
      <c r="Y275" s="7">
        <f ca="1" xml:space="preserve">
  IF(OR($AA275 = 5, $AA275 = 6, $AA275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75" s="7" t="str">
        <f ca="1">VLOOKUP($Y275,Departments!$A:$B,2,FALSE)</f>
        <v xml:space="preserve"> Presidency</v>
      </c>
      <c r="AA275" s="6">
        <f t="shared" ca="1" si="46"/>
        <v>9</v>
      </c>
      <c r="AB275" s="7" t="str">
        <f ca="1">VLOOKUP($AA275,Roles!$A:$B,2,FALSE)</f>
        <v>Intern</v>
      </c>
      <c r="AC275" s="6" t="str">
        <f t="shared" ca="1" si="47"/>
        <v/>
      </c>
      <c r="AD275" s="7" t="str">
        <f ca="1" xml:space="preserve">
IF($AC275 &lt;&gt; "",
    VLOOKUP($AC275,Levels!$A:$B,2,FALSE),
    ""
)</f>
        <v/>
      </c>
      <c r="AE275" s="8">
        <f t="shared" ca="1" si="48"/>
        <v>43359</v>
      </c>
      <c r="AF275" s="6">
        <f ca="1">RANDBETWEEN(5,COUNTA('Recruitment source'!$A:$A) + 1)</f>
        <v>7</v>
      </c>
      <c r="AG275" s="6" t="str">
        <f ca="1">VLOOKUP($AF275,'Recruitment source'!$A:$B,2,FALSE)</f>
        <v>SAPO Emprego</v>
      </c>
      <c r="AH275" s="8"/>
      <c r="AI275" s="1">
        <f t="shared" ca="1" si="40"/>
        <v>1205</v>
      </c>
      <c r="AJ27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271, 1, 'Hector Pedroso Cardozo', 'M', 7, '07/08/1956', 7, 5, 9, NULL, 1205);</v>
      </c>
    </row>
    <row r="276" spans="1:36" ht="14.25" customHeight="1" x14ac:dyDescent="0.2">
      <c r="A276" s="7" cm="1">
        <f t="array" aca="1" ref="A276" ca="1">INDEX(Companies!$A:$A,RANDBETWEEN(5,COUNTA(Companies!$A:$A) + 1),1)</f>
        <v>5</v>
      </c>
      <c r="B276" s="7" t="str">
        <f ca="1">VLOOKUP($A276,Companies!$A:$B,2,FALSE)</f>
        <v>ACME Corporation</v>
      </c>
      <c r="C276" s="5">
        <f t="shared" si="41"/>
        <v>272</v>
      </c>
      <c r="D276" s="5" t="str" cm="1">
        <f t="array" ref="D276">SHA1HASH($C276)</f>
        <v>eb94d5c2be91b5d6dd995dbadd5ac0c30e3c17a1</v>
      </c>
      <c r="E276" s="6">
        <v>1</v>
      </c>
      <c r="F276" s="7">
        <f ca="1">IF($C276 = 1 + N("Presidente"),
    127,
    IF($C276 = 2 + N("Vice-Presidente"),
        72,
        IF($C276 = 3 + N("Secretária bilíngue"),
            13,
            RANDBETWEEN(5,COUNT(Name!$A:$A) + 1)
        )
    )
)</f>
        <v>126</v>
      </c>
      <c r="G276" s="7" t="str">
        <f ca="1">VLOOKUP($F276,Name!$A:$B,2,FALSE)</f>
        <v>Enrico</v>
      </c>
      <c r="H276" s="7">
        <f ca="1" xml:space="preserve">
IF($C276 = 1,
    0,
    RANDBETWEEN(5,COUNT('Last name'!$A:$A) + 1)
)</f>
        <v>142</v>
      </c>
      <c r="I276" s="7" t="str">
        <f ca="1" xml:space="preserve">
IF($C276 = 1 + N("Presidente"),
    "de Orléans e Bragança",
    VLOOKUP($H276,'Last name'!$A:$B,2,FALSE) &amp; " " &amp; VLOOKUP(RANDBETWEEN(5,COUNT('Last name'!$A:$A) + 1),'Last name'!$A:$B,2,FALSE)
)</f>
        <v>Nunes Carneiro</v>
      </c>
      <c r="J276" s="7" t="str">
        <f t="shared" ca="1" si="42"/>
        <v>Enrico Nunes Carneiro</v>
      </c>
      <c r="K276" s="7" t="str" cm="1">
        <f t="array" aca="1" ref="K276" ca="1">SHA1HASH($J276)</f>
        <v>432f370ac42955a5671cb41ae4110b9c369ae64b</v>
      </c>
      <c r="L276" s="7" cm="1">
        <f t="array" aca="1" ref="L276" ca="1">INDEX(States!$A:$A,N276,1)</f>
        <v>5</v>
      </c>
      <c r="M276" s="7" t="str">
        <f ca="1">VLOOKUP($L276,Countries!$A:$B,2,FALSE)</f>
        <v>Portugal</v>
      </c>
      <c r="N276" s="7" cm="1">
        <f t="array" aca="1" ref="N276" ca="1">INDEX(States!$C:$C,RANDBETWEEN(5,COUNTA(States!$A:$A) + 1),1)</f>
        <v>14</v>
      </c>
      <c r="O276" s="7" t="str">
        <f ca="1">VLOOKUP($N276,States!$C:$D,2,FALSE)</f>
        <v>Madeira</v>
      </c>
      <c r="P276" s="7" t="str">
        <f ca="1">VLOOKUP($F276,Name!$A:$C,3,FALSE)</f>
        <v>M</v>
      </c>
      <c r="Q276" s="7" t="str">
        <f ca="1">VLOOKUP($P276,Genders!$B:$C,2,FALSE)</f>
        <v>Male</v>
      </c>
      <c r="R276" s="7" cm="1">
        <f t="array" aca="1" ref="R276" ca="1">INDEX('Marital status'!$A:$A,RANDBETWEEN(5,COUNTA('Marital status'!$A:$A) + 1),1)</f>
        <v>8</v>
      </c>
      <c r="S276" s="7" t="str">
        <f ca="1">VLOOKUP($R276,'Marital status'!$A:$B,2,FALSE)</f>
        <v xml:space="preserve"> Separated </v>
      </c>
      <c r="T276" s="7">
        <f t="shared" ca="1" si="43"/>
        <v>5</v>
      </c>
      <c r="U276" s="7" t="str">
        <f ca="1">VLOOKUP($T276,Ethnicities!$A:$B,2,FALSE)</f>
        <v xml:space="preserve"> white</v>
      </c>
      <c r="V276" s="8">
        <f t="shared" ca="1" si="44"/>
        <v>27265</v>
      </c>
      <c r="W276" s="6">
        <f t="shared" ca="1" si="45"/>
        <v>7</v>
      </c>
      <c r="X276" s="8" t="str">
        <f ca="1">VLOOKUP($W276,'Background education'!$A:$B,2,FALSE)</f>
        <v>Undergraduate degree</v>
      </c>
      <c r="Y276" s="7">
        <f ca="1" xml:space="preserve">
  IF(OR($AA276 = 5, $AA276 = 6, $AA276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76" s="7" t="str">
        <f ca="1">VLOOKUP($Y276,Departments!$A:$B,2,FALSE)</f>
        <v>Controlling</v>
      </c>
      <c r="AA276" s="6">
        <f t="shared" ca="1" si="46"/>
        <v>11</v>
      </c>
      <c r="AB276" s="7" t="str">
        <f ca="1">VLOOKUP($AA276,Roles!$A:$B,2,FALSE)</f>
        <v>Analyst</v>
      </c>
      <c r="AC276" s="6">
        <f t="shared" ca="1" si="47"/>
        <v>6</v>
      </c>
      <c r="AD276" s="7" t="str">
        <f ca="1" xml:space="preserve">
IF($AC276 &lt;&gt; "",
    VLOOKUP($AC276,Levels!$A:$B,2,FALSE),
    ""
)</f>
        <v>Pleno</v>
      </c>
      <c r="AE276" s="8">
        <f t="shared" ca="1" si="48"/>
        <v>40467</v>
      </c>
      <c r="AF276" s="6">
        <f ca="1">RANDBETWEEN(5,COUNTA('Recruitment source'!$A:$A) + 1)</f>
        <v>12</v>
      </c>
      <c r="AG276" s="6" t="str">
        <f ca="1">VLOOKUP($AF276,'Recruitment source'!$A:$B,2,FALSE)</f>
        <v xml:space="preserve"> recommendation of employee</v>
      </c>
      <c r="AH276" s="8"/>
      <c r="AI276" s="1">
        <f t="shared" ca="1" si="40"/>
        <v>2500</v>
      </c>
      <c r="AJ276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272, 1, 'Enrico Nunes Carneiro', 'M', 5, '24/08/1974', 7, 12, 11, 6, 2500);</v>
      </c>
    </row>
    <row r="277" spans="1:36" ht="14.25" customHeight="1" x14ac:dyDescent="0.2">
      <c r="A277" s="7" cm="1">
        <f t="array" aca="1" ref="A277" ca="1">INDEX(Companies!$A:$A,RANDBETWEEN(5,COUNTA(Companies!$A:$A) + 1),1)</f>
        <v>5</v>
      </c>
      <c r="B277" s="7" t="str">
        <f ca="1">VLOOKUP($A277,Companies!$A:$B,2,FALSE)</f>
        <v>ACME Corporation</v>
      </c>
      <c r="C277" s="5">
        <f t="shared" si="41"/>
        <v>273</v>
      </c>
      <c r="D277" s="5" t="str" cm="1">
        <f t="array" ref="D277">SHA1HASH($C277)</f>
        <v>733b57ae9e45bae742221b555c15e97f45364893</v>
      </c>
      <c r="E277" s="6">
        <v>1</v>
      </c>
      <c r="F277" s="7">
        <f ca="1">IF($C277 = 1 + N("Presidente"),
    127,
    IF($C277 = 2 + N("Vice-Presidente"),
        72,
        IF($C277 = 3 + N("Secretária bilíngue"),
            13,
            RANDBETWEEN(5,COUNT(Name!$A:$A) + 1)
        )
    )
)</f>
        <v>295</v>
      </c>
      <c r="G277" s="7" t="str">
        <f ca="1">VLOOKUP($F277,Name!$A:$B,2,FALSE)</f>
        <v>Miguel</v>
      </c>
      <c r="H277" s="7">
        <f ca="1" xml:space="preserve">
IF($C277 = 1,
    0,
    RANDBETWEEN(5,COUNT('Last name'!$A:$A) + 1)
)</f>
        <v>97</v>
      </c>
      <c r="I277" s="7" t="str">
        <f ca="1" xml:space="preserve">
IF($C277 = 1 + N("Presidente"),
    "de Orléans e Bragança",
    VLOOKUP($H277,'Last name'!$A:$B,2,FALSE) &amp; " " &amp; VLOOKUP(RANDBETWEEN(5,COUNT('Last name'!$A:$A) + 1),'Last name'!$A:$B,2,FALSE)
)</f>
        <v>Garcia Silva</v>
      </c>
      <c r="J277" s="7" t="str">
        <f t="shared" ca="1" si="42"/>
        <v>Miguel Garcia Silva</v>
      </c>
      <c r="K277" s="7" t="str" cm="1">
        <f t="array" aca="1" ref="K277" ca="1">SHA1HASH($J277)</f>
        <v>9759fe9be03660c4889fccf2a936df2f03d34516</v>
      </c>
      <c r="L277" s="7" cm="1">
        <f t="array" aca="1" ref="L277" ca="1">INDEX(States!$A:$A,N277,1)</f>
        <v>5</v>
      </c>
      <c r="M277" s="7" t="str">
        <f ca="1">VLOOKUP($L277,Countries!$A:$B,2,FALSE)</f>
        <v>Portugal</v>
      </c>
      <c r="N277" s="7" cm="1">
        <f t="array" aca="1" ref="N277" ca="1">INDEX(States!$C:$C,RANDBETWEEN(5,COUNTA(States!$A:$A) + 1),1)</f>
        <v>14</v>
      </c>
      <c r="O277" s="7" t="str">
        <f ca="1">VLOOKUP($N277,States!$C:$D,2,FALSE)</f>
        <v>Madeira</v>
      </c>
      <c r="P277" s="7" t="str">
        <f ca="1">VLOOKUP($F277,Name!$A:$C,3,FALSE)</f>
        <v>M</v>
      </c>
      <c r="Q277" s="7" t="str">
        <f ca="1">VLOOKUP($P277,Genders!$B:$C,2,FALSE)</f>
        <v>Male</v>
      </c>
      <c r="R277" s="7" cm="1">
        <f t="array" aca="1" ref="R277" ca="1">INDEX('Marital status'!$A:$A,RANDBETWEEN(5,COUNTA('Marital status'!$A:$A) + 1),1)</f>
        <v>6</v>
      </c>
      <c r="S277" s="7" t="str">
        <f ca="1">VLOOKUP($R277,'Marital status'!$A:$B,2,FALSE)</f>
        <v>MarrieD</v>
      </c>
      <c r="T277" s="7">
        <f t="shared" ca="1" si="43"/>
        <v>5</v>
      </c>
      <c r="U277" s="7" t="str">
        <f ca="1">VLOOKUP($T277,Ethnicities!$A:$B,2,FALSE)</f>
        <v xml:space="preserve"> white</v>
      </c>
      <c r="V277" s="8">
        <f t="shared" ca="1" si="44"/>
        <v>25988</v>
      </c>
      <c r="W277" s="6">
        <f t="shared" ca="1" si="45"/>
        <v>7</v>
      </c>
      <c r="X277" s="8" t="str">
        <f ca="1">VLOOKUP($W277,'Background education'!$A:$B,2,FALSE)</f>
        <v>Undergraduate degree</v>
      </c>
      <c r="Y277" s="7">
        <f ca="1" xml:space="preserve">
  IF(OR($AA277 = 5, $AA277 = 6, $AA277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77" s="7" t="str">
        <f ca="1">VLOOKUP($Y277,Departments!$A:$B,2,FALSE)</f>
        <v>Human Resource</v>
      </c>
      <c r="AA277" s="6">
        <f t="shared" ca="1" si="46"/>
        <v>9</v>
      </c>
      <c r="AB277" s="7" t="str">
        <f ca="1">VLOOKUP($AA277,Roles!$A:$B,2,FALSE)</f>
        <v>Intern</v>
      </c>
      <c r="AC277" s="6" t="str">
        <f t="shared" ca="1" si="47"/>
        <v/>
      </c>
      <c r="AD277" s="7" t="str">
        <f ca="1" xml:space="preserve">
IF($AC277 &lt;&gt; "",
    VLOOKUP($AC277,Levels!$A:$B,2,FALSE),
    ""
)</f>
        <v/>
      </c>
      <c r="AE277" s="8">
        <f t="shared" ca="1" si="48"/>
        <v>38917</v>
      </c>
      <c r="AF277" s="6">
        <f ca="1">RANDBETWEEN(5,COUNTA('Recruitment source'!$A:$A) + 1)</f>
        <v>9</v>
      </c>
      <c r="AG277" s="6" t="str">
        <f ca="1">VLOOKUP($AF277,'Recruitment source'!$A:$B,2,FALSE)</f>
        <v>Empregos Online</v>
      </c>
      <c r="AH277" s="8"/>
      <c r="AI277" s="1">
        <f t="shared" ca="1" si="40"/>
        <v>1285</v>
      </c>
      <c r="AJ277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273, 1, 'Miguel Garcia Silva', 'M', 5, '24/02/1971', 7, 8, 9, NULL, 1285);</v>
      </c>
    </row>
    <row r="278" spans="1:36" ht="14.25" customHeight="1" x14ac:dyDescent="0.2">
      <c r="A278" s="7" cm="1">
        <f t="array" aca="1" ref="A278" ca="1">INDEX(Companies!$A:$A,RANDBETWEEN(5,COUNTA(Companies!$A:$A) + 1),1)</f>
        <v>5</v>
      </c>
      <c r="B278" s="7" t="str">
        <f ca="1">VLOOKUP($A278,Companies!$A:$B,2,FALSE)</f>
        <v>ACME Corporation</v>
      </c>
      <c r="C278" s="5">
        <f t="shared" si="41"/>
        <v>274</v>
      </c>
      <c r="D278" s="5" t="str" cm="1">
        <f t="array" ref="D278">SHA1HASH($C278)</f>
        <v>431bf3b995a99c2cd6899b97187d1542a965cec9</v>
      </c>
      <c r="E278" s="6">
        <v>1</v>
      </c>
      <c r="F278" s="7">
        <f ca="1">IF($C278 = 1 + N("Presidente"),
    127,
    IF($C278 = 2 + N("Vice-Presidente"),
        72,
        IF($C278 = 3 + N("Secretária bilíngue"),
            13,
            RANDBETWEEN(5,COUNT(Name!$A:$A) + 1)
        )
    )
)</f>
        <v>281</v>
      </c>
      <c r="G278" s="7" t="str">
        <f ca="1">VLOOKUP($F278,Name!$A:$B,2,FALSE)</f>
        <v>Marina</v>
      </c>
      <c r="H278" s="7">
        <f ca="1" xml:space="preserve">
IF($C278 = 1,
    0,
    RANDBETWEEN(5,COUNT('Last name'!$A:$A) + 1)
)</f>
        <v>31</v>
      </c>
      <c r="I278" s="7" t="str">
        <f ca="1" xml:space="preserve">
IF($C278 = 1 + N("Presidente"),
    "de Orléans e Bragança",
    VLOOKUP($H278,'Last name'!$A:$B,2,FALSE) &amp; " " &amp; VLOOKUP(RANDBETWEEN(5,COUNT('Last name'!$A:$A) + 1),'Last name'!$A:$B,2,FALSE)
)</f>
        <v>Barbosa Caruso</v>
      </c>
      <c r="J278" s="7" t="str">
        <f t="shared" ca="1" si="42"/>
        <v>Marina Barbosa Caruso</v>
      </c>
      <c r="K278" s="7" t="str" cm="1">
        <f t="array" aca="1" ref="K278" ca="1">SHA1HASH($J278)</f>
        <v>65dc56b81140c674d8cfe1cd128ec4981d314472</v>
      </c>
      <c r="L278" s="7" cm="1">
        <f t="array" aca="1" ref="L278" ca="1">INDEX(States!$A:$A,N278,1)</f>
        <v>5</v>
      </c>
      <c r="M278" s="7" t="str">
        <f ca="1">VLOOKUP($L278,Countries!$A:$B,2,FALSE)</f>
        <v>Portugal</v>
      </c>
      <c r="N278" s="7" cm="1">
        <f t="array" aca="1" ref="N278" ca="1">INDEX(States!$C:$C,RANDBETWEEN(5,COUNTA(States!$A:$A) + 1),1)</f>
        <v>5</v>
      </c>
      <c r="O278" s="7" t="str">
        <f ca="1">VLOOKUP($N278,States!$C:$D,2,FALSE)</f>
        <v xml:space="preserve"> Lisboa</v>
      </c>
      <c r="P278" s="7" t="str">
        <f ca="1">VLOOKUP($F278,Name!$A:$C,3,FALSE)</f>
        <v>F</v>
      </c>
      <c r="Q278" s="7" t="str">
        <f ca="1">VLOOKUP($P278,Genders!$B:$C,2,FALSE)</f>
        <v>Female</v>
      </c>
      <c r="R278" s="7" cm="1">
        <f t="array" aca="1" ref="R278" ca="1">INDEX('Marital status'!$A:$A,RANDBETWEEN(5,COUNTA('Marital status'!$A:$A) + 1),1)</f>
        <v>6</v>
      </c>
      <c r="S278" s="7" t="str">
        <f ca="1">VLOOKUP($R278,'Marital status'!$A:$B,2,FALSE)</f>
        <v>MarrieD</v>
      </c>
      <c r="T278" s="7">
        <f t="shared" ca="1" si="43"/>
        <v>5</v>
      </c>
      <c r="U278" s="7" t="str">
        <f ca="1">VLOOKUP($T278,Ethnicities!$A:$B,2,FALSE)</f>
        <v xml:space="preserve"> white</v>
      </c>
      <c r="V278" s="8">
        <f t="shared" ca="1" si="44"/>
        <v>24964</v>
      </c>
      <c r="W278" s="6">
        <f t="shared" ca="1" si="45"/>
        <v>8</v>
      </c>
      <c r="X278" s="8" t="str">
        <f ca="1">VLOOKUP($W278,'Background education'!$A:$B,2,FALSE)</f>
        <v>Graduate school</v>
      </c>
      <c r="Y278" s="7">
        <f ca="1" xml:space="preserve">
  IF(OR($AA278 = 5, $AA278 = 6, $AA278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78" s="7" t="str">
        <f ca="1">VLOOKUP($Y278,Departments!$A:$B,2,FALSE)</f>
        <v>Communication &amp; Marketing</v>
      </c>
      <c r="AA278" s="6">
        <f t="shared" ca="1" si="46"/>
        <v>11</v>
      </c>
      <c r="AB278" s="7" t="str">
        <f ca="1">VLOOKUP($AA278,Roles!$A:$B,2,FALSE)</f>
        <v>Analyst</v>
      </c>
      <c r="AC278" s="6">
        <f t="shared" ca="1" si="47"/>
        <v>5</v>
      </c>
      <c r="AD278" s="7" t="str">
        <f ca="1" xml:space="preserve">
IF($AC278 &lt;&gt; "",
    VLOOKUP($AC278,Levels!$A:$B,2,FALSE),
    ""
)</f>
        <v>Junior</v>
      </c>
      <c r="AE278" s="8">
        <f t="shared" ca="1" si="48"/>
        <v>40690</v>
      </c>
      <c r="AF278" s="6">
        <f ca="1">RANDBETWEEN(5,COUNTA('Recruitment source'!$A:$A) + 1)</f>
        <v>12</v>
      </c>
      <c r="AG278" s="6" t="str">
        <f ca="1">VLOOKUP($AF278,'Recruitment source'!$A:$B,2,FALSE)</f>
        <v xml:space="preserve"> recommendation of employee</v>
      </c>
      <c r="AH278" s="8"/>
      <c r="AI278" s="1">
        <f t="shared" ca="1" si="40"/>
        <v>3080</v>
      </c>
      <c r="AJ278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274, 1, 'Marina Barbosa Caruso', 'F', 5, '06/05/1968', 8, 11, 11, 5, 3080);</v>
      </c>
    </row>
    <row r="279" spans="1:36" ht="14.25" customHeight="1" x14ac:dyDescent="0.2">
      <c r="A279" s="7" cm="1">
        <f t="array" aca="1" ref="A279" ca="1">INDEX(Companies!$A:$A,RANDBETWEEN(5,COUNTA(Companies!$A:$A) + 1),1)</f>
        <v>5</v>
      </c>
      <c r="B279" s="7" t="str">
        <f ca="1">VLOOKUP($A279,Companies!$A:$B,2,FALSE)</f>
        <v>ACME Corporation</v>
      </c>
      <c r="C279" s="5">
        <f t="shared" si="41"/>
        <v>275</v>
      </c>
      <c r="D279" s="5" t="str" cm="1">
        <f t="array" ref="D279">SHA1HASH($C279)</f>
        <v>df518c2e0702a3bec12b032911d3090d9bfef76c</v>
      </c>
      <c r="E279" s="6">
        <v>1</v>
      </c>
      <c r="F279" s="7">
        <f ca="1">IF($C279 = 1 + N("Presidente"),
    127,
    IF($C279 = 2 + N("Vice-Presidente"),
        72,
        IF($C279 = 3 + N("Secretária bilíngue"),
            13,
            RANDBETWEEN(5,COUNT(Name!$A:$A) + 1)
        )
    )
)</f>
        <v>338</v>
      </c>
      <c r="G279" s="7" t="str">
        <f ca="1">VLOOKUP($F279,Name!$A:$B,2,FALSE)</f>
        <v>Sophia</v>
      </c>
      <c r="H279" s="7">
        <f ca="1" xml:space="preserve">
IF($C279 = 1,
    0,
    RANDBETWEEN(5,COUNT('Last name'!$A:$A) + 1)
)</f>
        <v>48</v>
      </c>
      <c r="I279" s="7" t="str">
        <f ca="1" xml:space="preserve">
IF($C279 = 1 + N("Presidente"),
    "de Orléans e Bragança",
    VLOOKUP($H279,'Last name'!$A:$B,2,FALSE) &amp; " " &amp; VLOOKUP(RANDBETWEEN(5,COUNT('Last name'!$A:$A) + 1),'Last name'!$A:$B,2,FALSE)
)</f>
        <v>Brasil Dias</v>
      </c>
      <c r="J279" s="7" t="str">
        <f t="shared" ca="1" si="42"/>
        <v>Sophia Brasil Dias</v>
      </c>
      <c r="K279" s="7" t="str" cm="1">
        <f t="array" aca="1" ref="K279" ca="1">SHA1HASH($J279)</f>
        <v>01a014a4f481f853e144b9f48cdb7ea0a6fb3b17</v>
      </c>
      <c r="L279" s="7" cm="1">
        <f t="array" aca="1" ref="L279" ca="1">INDEX(States!$A:$A,N279,1)</f>
        <v>5</v>
      </c>
      <c r="M279" s="7" t="str">
        <f ca="1">VLOOKUP($L279,Countries!$A:$B,2,FALSE)</f>
        <v>Portugal</v>
      </c>
      <c r="N279" s="7" cm="1">
        <f t="array" aca="1" ref="N279" ca="1">INDEX(States!$C:$C,RANDBETWEEN(5,COUNTA(States!$A:$A) + 1),1)</f>
        <v>9</v>
      </c>
      <c r="O279" s="7" t="str">
        <f ca="1">VLOOKUP($N279,States!$C:$D,2,FALSE)</f>
        <v>braga</v>
      </c>
      <c r="P279" s="7" t="str">
        <f ca="1">VLOOKUP($F279,Name!$A:$C,3,FALSE)</f>
        <v>F</v>
      </c>
      <c r="Q279" s="7" t="str">
        <f ca="1">VLOOKUP($P279,Genders!$B:$C,2,FALSE)</f>
        <v>Female</v>
      </c>
      <c r="R279" s="7" cm="1">
        <f t="array" aca="1" ref="R279" ca="1">INDEX('Marital status'!$A:$A,RANDBETWEEN(5,COUNTA('Marital status'!$A:$A) + 1),1)</f>
        <v>6</v>
      </c>
      <c r="S279" s="7" t="str">
        <f ca="1">VLOOKUP($R279,'Marital status'!$A:$B,2,FALSE)</f>
        <v>MarrieD</v>
      </c>
      <c r="T279" s="7">
        <f t="shared" ca="1" si="43"/>
        <v>5</v>
      </c>
      <c r="U279" s="7" t="str">
        <f ca="1">VLOOKUP($T279,Ethnicities!$A:$B,2,FALSE)</f>
        <v xml:space="preserve"> white</v>
      </c>
      <c r="V279" s="8">
        <f t="shared" ca="1" si="44"/>
        <v>31661</v>
      </c>
      <c r="W279" s="6">
        <f t="shared" ca="1" si="45"/>
        <v>7</v>
      </c>
      <c r="X279" s="8" t="str">
        <f ca="1">VLOOKUP($W279,'Background education'!$A:$B,2,FALSE)</f>
        <v>Undergraduate degree</v>
      </c>
      <c r="Y279" s="7">
        <f ca="1" xml:space="preserve">
  IF(OR($AA279 = 5, $AA279 = 6, $AA279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79" s="7" t="str">
        <f ca="1">VLOOKUP($Y279,Departments!$A:$B,2,FALSE)</f>
        <v>Administration</v>
      </c>
      <c r="AA279" s="6">
        <f t="shared" ca="1" si="46"/>
        <v>10</v>
      </c>
      <c r="AB279" s="7" t="str">
        <f ca="1">VLOOKUP($AA279,Roles!$A:$B,2,FALSE)</f>
        <v>Trainee</v>
      </c>
      <c r="AC279" s="6" t="str">
        <f t="shared" ca="1" si="47"/>
        <v/>
      </c>
      <c r="AD279" s="7" t="str">
        <f ca="1" xml:space="preserve">
IF($AC279 &lt;&gt; "",
    VLOOKUP($AC279,Levels!$A:$B,2,FALSE),
    ""
)</f>
        <v/>
      </c>
      <c r="AE279" s="8">
        <f t="shared" ca="1" si="48"/>
        <v>39008</v>
      </c>
      <c r="AF279" s="6">
        <f ca="1">RANDBETWEEN(5,COUNTA('Recruitment source'!$A:$A) + 1)</f>
        <v>11</v>
      </c>
      <c r="AG279" s="6" t="str">
        <f ca="1">VLOOKUP($AF279,'Recruitment source'!$A:$B,2,FALSE)</f>
        <v>Next Station</v>
      </c>
      <c r="AH279" s="8"/>
      <c r="AI279" s="1">
        <f t="shared" ca="1" si="40"/>
        <v>1305</v>
      </c>
      <c r="AJ279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275, 1, 'Sophia Brasil Dias', 'F', 5, '06/09/1986', 7, 6, 10, NULL, 1305);</v>
      </c>
    </row>
    <row r="280" spans="1:36" ht="14.25" customHeight="1" x14ac:dyDescent="0.2">
      <c r="A280" s="7" cm="1">
        <f t="array" aca="1" ref="A280" ca="1">INDEX(Companies!$A:$A,RANDBETWEEN(5,COUNTA(Companies!$A:$A) + 1),1)</f>
        <v>5</v>
      </c>
      <c r="B280" s="7" t="str">
        <f ca="1">VLOOKUP($A280,Companies!$A:$B,2,FALSE)</f>
        <v>ACME Corporation</v>
      </c>
      <c r="C280" s="5">
        <f t="shared" si="41"/>
        <v>276</v>
      </c>
      <c r="D280" s="5" t="str" cm="1">
        <f t="array" ref="D280">SHA1HASH($C280)</f>
        <v>6d363479c97439b921ad2bcba054992d8eda9a0c</v>
      </c>
      <c r="E280" s="6">
        <v>1</v>
      </c>
      <c r="F280" s="7">
        <f ca="1">IF($C280 = 1 + N("Presidente"),
    127,
    IF($C280 = 2 + N("Vice-Presidente"),
        72,
        IF($C280 = 3 + N("Secretária bilíngue"),
            13,
            RANDBETWEEN(5,COUNT(Name!$A:$A) + 1)
        )
    )
)</f>
        <v>111</v>
      </c>
      <c r="G280" s="7" t="str">
        <f ca="1">VLOOKUP($F280,Name!$A:$B,2,FALSE)</f>
        <v>Débora</v>
      </c>
      <c r="H280" s="7">
        <f ca="1" xml:space="preserve">
IF($C280 = 1,
    0,
    RANDBETWEEN(5,COUNT('Last name'!$A:$A) + 1)
)</f>
        <v>176</v>
      </c>
      <c r="I280" s="7" t="str">
        <f ca="1" xml:space="preserve">
IF($C280 = 1 + N("Presidente"),
    "de Orléans e Bragança",
    VLOOKUP($H280,'Last name'!$A:$B,2,FALSE) &amp; " " &amp; VLOOKUP(RANDBETWEEN(5,COUNT('Last name'!$A:$A) + 1),'Last name'!$A:$B,2,FALSE)
)</f>
        <v>Santos Seixas</v>
      </c>
      <c r="J280" s="7" t="str">
        <f t="shared" ca="1" si="42"/>
        <v>Débora Santos Seixas</v>
      </c>
      <c r="K280" s="7" t="str" cm="1">
        <f t="array" aca="1" ref="K280" ca="1">SHA1HASH($J280)</f>
        <v>cc3fbdb5284a0e783f1065de70e501d116e3bc77</v>
      </c>
      <c r="L280" s="7" cm="1">
        <f t="array" aca="1" ref="L280" ca="1">INDEX(States!$A:$A,N280,1)</f>
        <v>5</v>
      </c>
      <c r="M280" s="7" t="str">
        <f ca="1">VLOOKUP($L280,Countries!$A:$B,2,FALSE)</f>
        <v>Portugal</v>
      </c>
      <c r="N280" s="7" cm="1">
        <f t="array" aca="1" ref="N280" ca="1">INDEX(States!$C:$C,RANDBETWEEN(5,COUNTA(States!$A:$A) + 1),1)</f>
        <v>10</v>
      </c>
      <c r="O280" s="7" t="str">
        <f ca="1">VLOOKUP($N280,States!$C:$D,2,FALSE)</f>
        <v>Faro</v>
      </c>
      <c r="P280" s="7" t="str">
        <f ca="1">VLOOKUP($F280,Name!$A:$C,3,FALSE)</f>
        <v>F</v>
      </c>
      <c r="Q280" s="7" t="str">
        <f ca="1">VLOOKUP($P280,Genders!$B:$C,2,FALSE)</f>
        <v>Female</v>
      </c>
      <c r="R280" s="7" cm="1">
        <f t="array" aca="1" ref="R280" ca="1">INDEX('Marital status'!$A:$A,RANDBETWEEN(5,COUNTA('Marital status'!$A:$A) + 1),1)</f>
        <v>9</v>
      </c>
      <c r="S280" s="7" t="str">
        <f ca="1">VLOOKUP($R280,'Marital status'!$A:$B,2,FALSE)</f>
        <v>DIVORCED</v>
      </c>
      <c r="T280" s="7">
        <f t="shared" ca="1" si="43"/>
        <v>6</v>
      </c>
      <c r="U280" s="7" t="str">
        <f ca="1">VLOOKUP($T280,Ethnicities!$A:$B,2,FALSE)</f>
        <v>Black or African American</v>
      </c>
      <c r="V280" s="8">
        <f t="shared" ca="1" si="44"/>
        <v>25634</v>
      </c>
      <c r="W280" s="6">
        <f t="shared" ca="1" si="45"/>
        <v>7</v>
      </c>
      <c r="X280" s="8" t="str">
        <f ca="1">VLOOKUP($W280,'Background education'!$A:$B,2,FALSE)</f>
        <v>Undergraduate degree</v>
      </c>
      <c r="Y280" s="7">
        <f ca="1" xml:space="preserve">
  IF(OR($AA280 = 5, $AA280 = 6, $AA280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80" s="7" t="str">
        <f ca="1">VLOOKUP($Y280,Departments!$A:$B,2,FALSE)</f>
        <v>Controlling</v>
      </c>
      <c r="AA280" s="6">
        <f t="shared" ca="1" si="46"/>
        <v>11</v>
      </c>
      <c r="AB280" s="7" t="str">
        <f ca="1">VLOOKUP($AA280,Roles!$A:$B,2,FALSE)</f>
        <v>Analyst</v>
      </c>
      <c r="AC280" s="6">
        <f t="shared" ca="1" si="47"/>
        <v>7</v>
      </c>
      <c r="AD280" s="7" t="str">
        <f ca="1" xml:space="preserve">
IF($AC280 &lt;&gt; "",
    VLOOKUP($AC280,Levels!$A:$B,2,FALSE),
    ""
)</f>
        <v>Senior</v>
      </c>
      <c r="AE280" s="8">
        <f t="shared" ca="1" si="48"/>
        <v>39761</v>
      </c>
      <c r="AF280" s="6">
        <f ca="1">RANDBETWEEN(5,COUNTA('Recruitment source'!$A:$A) + 1)</f>
        <v>9</v>
      </c>
      <c r="AG280" s="6" t="str">
        <f ca="1">VLOOKUP($AF280,'Recruitment source'!$A:$B,2,FALSE)</f>
        <v>Empregos Online</v>
      </c>
      <c r="AH280" s="8"/>
      <c r="AI280" s="1">
        <f t="shared" ca="1" si="40"/>
        <v>2500</v>
      </c>
      <c r="AJ280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276, 1, 'Débora Santos Seixas', 'F', 6, '07/03/1970', 7, 12, 11, 7, 2500);</v>
      </c>
    </row>
    <row r="281" spans="1:36" ht="14.25" customHeight="1" x14ac:dyDescent="0.2">
      <c r="A281" s="7" cm="1">
        <f t="array" aca="1" ref="A281" ca="1">INDEX(Companies!$A:$A,RANDBETWEEN(5,COUNTA(Companies!$A:$A) + 1),1)</f>
        <v>5</v>
      </c>
      <c r="B281" s="7" t="str">
        <f ca="1">VLOOKUP($A281,Companies!$A:$B,2,FALSE)</f>
        <v>ACME Corporation</v>
      </c>
      <c r="C281" s="5">
        <f t="shared" si="41"/>
        <v>277</v>
      </c>
      <c r="D281" s="5" t="str" cm="1">
        <f t="array" ref="D281">SHA1HASH($C281)</f>
        <v>f333160e6b20ba37686da89bbe5fab728a7d3d24</v>
      </c>
      <c r="E281" s="6">
        <v>1</v>
      </c>
      <c r="F281" s="7">
        <f ca="1">IF($C281 = 1 + N("Presidente"),
    127,
    IF($C281 = 2 + N("Vice-Presidente"),
        72,
        IF($C281 = 3 + N("Secretária bilíngue"),
            13,
            RANDBETWEEN(5,COUNT(Name!$A:$A) + 1)
        )
    )
)</f>
        <v>128</v>
      </c>
      <c r="G281" s="7" t="str">
        <f ca="1">VLOOKUP($F281,Name!$A:$B,2,FALSE)</f>
        <v>Enzo Gabriel</v>
      </c>
      <c r="H281" s="7">
        <f ca="1" xml:space="preserve">
IF($C281 = 1,
    0,
    RANDBETWEEN(5,COUNT('Last name'!$A:$A) + 1)
)</f>
        <v>57</v>
      </c>
      <c r="I281" s="7" t="str">
        <f ca="1" xml:space="preserve">
IF($C281 = 1 + N("Presidente"),
    "de Orléans e Bragança",
    VLOOKUP($H281,'Last name'!$A:$B,2,FALSE) &amp; " " &amp; VLOOKUP(RANDBETWEEN(5,COUNT('Last name'!$A:$A) + 1),'Last name'!$A:$B,2,FALSE)
)</f>
        <v>Cândido Rossi</v>
      </c>
      <c r="J281" s="7" t="str">
        <f t="shared" ca="1" si="42"/>
        <v>Enzo Gabriel Cândido Rossi</v>
      </c>
      <c r="K281" s="7" t="str" cm="1">
        <f t="array" aca="1" ref="K281" ca="1">SHA1HASH($J281)</f>
        <v>8848882d9963dce571414c8ac2102e6f1042f3c3</v>
      </c>
      <c r="L281" s="7" cm="1">
        <f t="array" aca="1" ref="L281" ca="1">INDEX(States!$A:$A,N281,1)</f>
        <v>5</v>
      </c>
      <c r="M281" s="7" t="str">
        <f ca="1">VLOOKUP($L281,Countries!$A:$B,2,FALSE)</f>
        <v>Portugal</v>
      </c>
      <c r="N281" s="7" cm="1">
        <f t="array" aca="1" ref="N281" ca="1">INDEX(States!$C:$C,RANDBETWEEN(5,COUNTA(States!$A:$A) + 1),1)</f>
        <v>13</v>
      </c>
      <c r="O281" s="7" t="str">
        <f ca="1">VLOOKUP($N281,States!$C:$D,2,FALSE)</f>
        <v>Coimbra</v>
      </c>
      <c r="P281" s="7" t="str">
        <f ca="1">VLOOKUP($F281,Name!$A:$C,3,FALSE)</f>
        <v>M</v>
      </c>
      <c r="Q281" s="7" t="str">
        <f ca="1">VLOOKUP($P281,Genders!$B:$C,2,FALSE)</f>
        <v>Male</v>
      </c>
      <c r="R281" s="7" cm="1">
        <f t="array" aca="1" ref="R281" ca="1">INDEX('Marital status'!$A:$A,RANDBETWEEN(5,COUNTA('Marital status'!$A:$A) + 1),1)</f>
        <v>8</v>
      </c>
      <c r="S281" s="7" t="str">
        <f ca="1">VLOOKUP($R281,'Marital status'!$A:$B,2,FALSE)</f>
        <v xml:space="preserve"> Separated </v>
      </c>
      <c r="T281" s="7">
        <f t="shared" ca="1" si="43"/>
        <v>5</v>
      </c>
      <c r="U281" s="7" t="str">
        <f ca="1">VLOOKUP($T281,Ethnicities!$A:$B,2,FALSE)</f>
        <v xml:space="preserve"> white</v>
      </c>
      <c r="V281" s="8">
        <f t="shared" ca="1" si="44"/>
        <v>28215</v>
      </c>
      <c r="W281" s="6">
        <f t="shared" ca="1" si="45"/>
        <v>7</v>
      </c>
      <c r="X281" s="8" t="str">
        <f ca="1">VLOOKUP($W281,'Background education'!$A:$B,2,FALSE)</f>
        <v>Undergraduate degree</v>
      </c>
      <c r="Y281" s="7">
        <f ca="1" xml:space="preserve">
  IF(OR($AA281 = 5, $AA281 = 6, $AA281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81" s="7" t="str">
        <f ca="1">VLOOKUP($Y281,Departments!$A:$B,2,FALSE)</f>
        <v>Controlling</v>
      </c>
      <c r="AA281" s="6">
        <f t="shared" ca="1" si="46"/>
        <v>9</v>
      </c>
      <c r="AB281" s="7" t="str">
        <f ca="1">VLOOKUP($AA281,Roles!$A:$B,2,FALSE)</f>
        <v>Intern</v>
      </c>
      <c r="AC281" s="6" t="str">
        <f t="shared" ca="1" si="47"/>
        <v/>
      </c>
      <c r="AD281" s="7" t="str">
        <f ca="1" xml:space="preserve">
IF($AC281 &lt;&gt; "",
    VLOOKUP($AC281,Levels!$A:$B,2,FALSE),
    ""
)</f>
        <v/>
      </c>
      <c r="AE281" s="8">
        <f t="shared" ca="1" si="48"/>
        <v>41999</v>
      </c>
      <c r="AF281" s="6">
        <f ca="1">RANDBETWEEN(5,COUNTA('Recruitment source'!$A:$A) + 1)</f>
        <v>13</v>
      </c>
      <c r="AG281" s="6" t="str">
        <f ca="1">VLOOKUP($AF281,'Recruitment source'!$A:$B,2,FALSE)</f>
        <v>Google</v>
      </c>
      <c r="AH281" s="8"/>
      <c r="AI281" s="1">
        <f t="shared" ca="1" si="40"/>
        <v>1205</v>
      </c>
      <c r="AJ281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277, 1, 'Enzo Gabriel Cândido Rossi', 'M', 5, '31/03/1977', 7, 12, 9, NULL, 1205);</v>
      </c>
    </row>
    <row r="282" spans="1:36" ht="14.25" customHeight="1" x14ac:dyDescent="0.2">
      <c r="A282" s="7" cm="1">
        <f t="array" aca="1" ref="A282" ca="1">INDEX(Companies!$A:$A,RANDBETWEEN(5,COUNTA(Companies!$A:$A) + 1),1)</f>
        <v>5</v>
      </c>
      <c r="B282" s="7" t="str">
        <f ca="1">VLOOKUP($A282,Companies!$A:$B,2,FALSE)</f>
        <v>ACME Corporation</v>
      </c>
      <c r="C282" s="5">
        <f t="shared" si="41"/>
        <v>278</v>
      </c>
      <c r="D282" s="5" t="str" cm="1">
        <f t="array" ref="D282">SHA1HASH($C282)</f>
        <v>68b5193fd0f5308baac9d9eed453a89e6925bcf9</v>
      </c>
      <c r="E282" s="6">
        <v>1</v>
      </c>
      <c r="F282" s="7">
        <f ca="1">IF($C282 = 1 + N("Presidente"),
    127,
    IF($C282 = 2 + N("Vice-Presidente"),
        72,
        IF($C282 = 3 + N("Secretária bilíngue"),
            13,
            RANDBETWEEN(5,COUNT(Name!$A:$A) + 1)
        )
    )
)</f>
        <v>36</v>
      </c>
      <c r="G282" s="7" t="str">
        <f ca="1">VLOOKUP($F282,Name!$A:$B,2,FALSE)</f>
        <v>Ana Sophia</v>
      </c>
      <c r="H282" s="7">
        <f ca="1" xml:space="preserve">
IF($C282 = 1,
    0,
    RANDBETWEEN(5,COUNT('Last name'!$A:$A) + 1)
)</f>
        <v>105</v>
      </c>
      <c r="I282" s="7" t="str">
        <f ca="1" xml:space="preserve">
IF($C282 = 1 + N("Presidente"),
    "de Orléans e Bragança",
    VLOOKUP($H282,'Last name'!$A:$B,2,FALSE) &amp; " " &amp; VLOOKUP(RANDBETWEEN(5,COUNT('Last name'!$A:$A) + 1),'Last name'!$A:$B,2,FALSE)
)</f>
        <v>Junqueira Tavares</v>
      </c>
      <c r="J282" s="7" t="str">
        <f t="shared" ca="1" si="42"/>
        <v>Ana Sophia Junqueira Tavares</v>
      </c>
      <c r="K282" s="7" t="str" cm="1">
        <f t="array" aca="1" ref="K282" ca="1">SHA1HASH($J282)</f>
        <v>f8169dc4574e8c88a1c629d816f730fdd256c67e</v>
      </c>
      <c r="L282" s="7" cm="1">
        <f t="array" aca="1" ref="L282" ca="1">INDEX(States!$A:$A,N282,1)</f>
        <v>5</v>
      </c>
      <c r="M282" s="7" t="str">
        <f ca="1">VLOOKUP($L282,Countries!$A:$B,2,FALSE)</f>
        <v>Portugal</v>
      </c>
      <c r="N282" s="7" cm="1">
        <f t="array" aca="1" ref="N282" ca="1">INDEX(States!$C:$C,RANDBETWEEN(5,COUNTA(States!$A:$A) + 1),1)</f>
        <v>16</v>
      </c>
      <c r="O282" s="7" t="str">
        <f ca="1">VLOOKUP($N282,States!$C:$D,2,FALSE)</f>
        <v>Azores</v>
      </c>
      <c r="P282" s="7" t="str">
        <f ca="1">VLOOKUP($F282,Name!$A:$C,3,FALSE)</f>
        <v>F</v>
      </c>
      <c r="Q282" s="7" t="str">
        <f ca="1">VLOOKUP($P282,Genders!$B:$C,2,FALSE)</f>
        <v>Female</v>
      </c>
      <c r="R282" s="7" cm="1">
        <f t="array" aca="1" ref="R282" ca="1">INDEX('Marital status'!$A:$A,RANDBETWEEN(5,COUNTA('Marital status'!$A:$A) + 1),1)</f>
        <v>6</v>
      </c>
      <c r="S282" s="7" t="str">
        <f ca="1">VLOOKUP($R282,'Marital status'!$A:$B,2,FALSE)</f>
        <v>MarrieD</v>
      </c>
      <c r="T282" s="7">
        <f t="shared" ca="1" si="43"/>
        <v>5</v>
      </c>
      <c r="U282" s="7" t="str">
        <f ca="1">VLOOKUP($T282,Ethnicities!$A:$B,2,FALSE)</f>
        <v xml:space="preserve"> white</v>
      </c>
      <c r="V282" s="8">
        <f t="shared" ca="1" si="44"/>
        <v>19610</v>
      </c>
      <c r="W282" s="6">
        <f t="shared" ca="1" si="45"/>
        <v>8</v>
      </c>
      <c r="X282" s="8" t="str">
        <f ca="1">VLOOKUP($W282,'Background education'!$A:$B,2,FALSE)</f>
        <v>Graduate school</v>
      </c>
      <c r="Y282" s="7">
        <f ca="1" xml:space="preserve">
  IF(OR($AA282 = 5, $AA282 = 6, $AA282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82" s="7" t="str">
        <f ca="1">VLOOKUP($Y282,Departments!$A:$B,2,FALSE)</f>
        <v>Human Resource</v>
      </c>
      <c r="AA282" s="6">
        <f t="shared" ca="1" si="46"/>
        <v>11</v>
      </c>
      <c r="AB282" s="7" t="str">
        <f ca="1">VLOOKUP($AA282,Roles!$A:$B,2,FALSE)</f>
        <v>Analyst</v>
      </c>
      <c r="AC282" s="6">
        <f t="shared" ca="1" si="47"/>
        <v>5</v>
      </c>
      <c r="AD282" s="7" t="str">
        <f ca="1" xml:space="preserve">
IF($AC282 &lt;&gt; "",
    VLOOKUP($AC282,Levels!$A:$B,2,FALSE),
    ""
)</f>
        <v>Junior</v>
      </c>
      <c r="AE282" s="8">
        <f t="shared" ca="1" si="48"/>
        <v>37727</v>
      </c>
      <c r="AF282" s="6">
        <f ca="1">RANDBETWEEN(5,COUNTA('Recruitment source'!$A:$A) + 1)</f>
        <v>11</v>
      </c>
      <c r="AG282" s="6" t="str">
        <f ca="1">VLOOKUP($AF282,'Recruitment source'!$A:$B,2,FALSE)</f>
        <v>Next Station</v>
      </c>
      <c r="AH282" s="8"/>
      <c r="AI282" s="1">
        <f t="shared" ca="1" si="40"/>
        <v>3080</v>
      </c>
      <c r="AJ282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278, 1, 'Ana Sophia Junqueira Tavares', 'F', 5, '08/09/1953', 8, 8, 11, 5, 3080);</v>
      </c>
    </row>
    <row r="283" spans="1:36" ht="14.25" customHeight="1" x14ac:dyDescent="0.2">
      <c r="A283" s="7" cm="1">
        <f t="array" aca="1" ref="A283" ca="1">INDEX(Companies!$A:$A,RANDBETWEEN(5,COUNTA(Companies!$A:$A) + 1),1)</f>
        <v>5</v>
      </c>
      <c r="B283" s="7" t="str">
        <f ca="1">VLOOKUP($A283,Companies!$A:$B,2,FALSE)</f>
        <v>ACME Corporation</v>
      </c>
      <c r="C283" s="5">
        <f t="shared" si="41"/>
        <v>279</v>
      </c>
      <c r="D283" s="5" t="str" cm="1">
        <f t="array" ref="D283">SHA1HASH($C283)</f>
        <v>1407c2b75f43d3691c240e28204533da74ee4054</v>
      </c>
      <c r="E283" s="6">
        <v>1</v>
      </c>
      <c r="F283" s="7">
        <f ca="1">IF($C283 = 1 + N("Presidente"),
    127,
    IF($C283 = 2 + N("Vice-Presidente"),
        72,
        IF($C283 = 3 + N("Secretária bilíngue"),
            13,
            RANDBETWEEN(5,COUNT(Name!$A:$A) + 1)
        )
    )
)</f>
        <v>105</v>
      </c>
      <c r="G283" s="7" t="str">
        <f ca="1">VLOOKUP($F283,Name!$A:$B,2,FALSE)</f>
        <v>Davi</v>
      </c>
      <c r="H283" s="7">
        <f ca="1" xml:space="preserve">
IF($C283 = 1,
    0,
    RANDBETWEEN(5,COUNT('Last name'!$A:$A) + 1)
)</f>
        <v>156</v>
      </c>
      <c r="I283" s="7" t="str">
        <f ca="1" xml:space="preserve">
IF($C283 = 1 + N("Presidente"),
    "de Orléans e Bragança",
    VLOOKUP($H283,'Last name'!$A:$B,2,FALSE) &amp; " " &amp; VLOOKUP(RANDBETWEEN(5,COUNT('Last name'!$A:$A) + 1),'Last name'!$A:$B,2,FALSE)
)</f>
        <v>Poeta Vaz</v>
      </c>
      <c r="J283" s="7" t="str">
        <f t="shared" ca="1" si="42"/>
        <v>Davi Poeta Vaz</v>
      </c>
      <c r="K283" s="7" t="str" cm="1">
        <f t="array" aca="1" ref="K283" ca="1">SHA1HASH($J283)</f>
        <v>3e005ab6fd3e3298e51fb90ffc5ce103cb90ff00</v>
      </c>
      <c r="L283" s="7" cm="1">
        <f t="array" aca="1" ref="L283" ca="1">INDEX(States!$A:$A,N283,1)</f>
        <v>5</v>
      </c>
      <c r="M283" s="7" t="str">
        <f ca="1">VLOOKUP($L283,Countries!$A:$B,2,FALSE)</f>
        <v>Portugal</v>
      </c>
      <c r="N283" s="7" cm="1">
        <f t="array" aca="1" ref="N283" ca="1">INDEX(States!$C:$C,RANDBETWEEN(5,COUNTA(States!$A:$A) + 1),1)</f>
        <v>16</v>
      </c>
      <c r="O283" s="7" t="str">
        <f ca="1">VLOOKUP($N283,States!$C:$D,2,FALSE)</f>
        <v>Azores</v>
      </c>
      <c r="P283" s="7" t="str">
        <f ca="1">VLOOKUP($F283,Name!$A:$C,3,FALSE)</f>
        <v>M</v>
      </c>
      <c r="Q283" s="7" t="str">
        <f ca="1">VLOOKUP($P283,Genders!$B:$C,2,FALSE)</f>
        <v>Male</v>
      </c>
      <c r="R283" s="7" cm="1">
        <f t="array" aca="1" ref="R283" ca="1">INDEX('Marital status'!$A:$A,RANDBETWEEN(5,COUNTA('Marital status'!$A:$A) + 1),1)</f>
        <v>6</v>
      </c>
      <c r="S283" s="7" t="str">
        <f ca="1">VLOOKUP($R283,'Marital status'!$A:$B,2,FALSE)</f>
        <v>MarrieD</v>
      </c>
      <c r="T283" s="7">
        <f t="shared" ca="1" si="43"/>
        <v>5</v>
      </c>
      <c r="U283" s="7" t="str">
        <f ca="1">VLOOKUP($T283,Ethnicities!$A:$B,2,FALSE)</f>
        <v xml:space="preserve"> white</v>
      </c>
      <c r="V283" s="8">
        <f t="shared" ca="1" si="44"/>
        <v>31763</v>
      </c>
      <c r="W283" s="6">
        <f t="shared" ca="1" si="45"/>
        <v>7</v>
      </c>
      <c r="X283" s="8" t="str">
        <f ca="1">VLOOKUP($W283,'Background education'!$A:$B,2,FALSE)</f>
        <v>Undergraduate degree</v>
      </c>
      <c r="Y283" s="7">
        <f ca="1" xml:space="preserve">
  IF(OR($AA283 = 5, $AA283 = 6, $AA283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83" s="7" t="str">
        <f ca="1">VLOOKUP($Y283,Departments!$A:$B,2,FALSE)</f>
        <v xml:space="preserve"> Presidency</v>
      </c>
      <c r="AA283" s="6">
        <f t="shared" ca="1" si="46"/>
        <v>9</v>
      </c>
      <c r="AB283" s="7" t="str">
        <f ca="1">VLOOKUP($AA283,Roles!$A:$B,2,FALSE)</f>
        <v>Intern</v>
      </c>
      <c r="AC283" s="6" t="str">
        <f t="shared" ca="1" si="47"/>
        <v/>
      </c>
      <c r="AD283" s="7" t="str">
        <f ca="1" xml:space="preserve">
IF($AC283 &lt;&gt; "",
    VLOOKUP($AC283,Levels!$A:$B,2,FALSE),
    ""
)</f>
        <v/>
      </c>
      <c r="AE283" s="8">
        <f t="shared" ca="1" si="48"/>
        <v>44044</v>
      </c>
      <c r="AF283" s="6">
        <f ca="1">RANDBETWEEN(5,COUNTA('Recruitment source'!$A:$A) + 1)</f>
        <v>15</v>
      </c>
      <c r="AG283" s="6" t="str">
        <f ca="1">VLOOKUP($AF283,'Recruitment source'!$A:$B,2,FALSE)</f>
        <v>Website</v>
      </c>
      <c r="AH283" s="8"/>
      <c r="AI283" s="1">
        <f t="shared" ca="1" si="40"/>
        <v>1205</v>
      </c>
      <c r="AJ28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279, 1, 'Davi Poeta Vaz', 'M', 5, '17/12/1986', 7, 5, 9, NULL, 1205);</v>
      </c>
    </row>
    <row r="284" spans="1:36" ht="14.25" customHeight="1" x14ac:dyDescent="0.2">
      <c r="A284" s="7" cm="1">
        <f t="array" aca="1" ref="A284" ca="1">INDEX(Companies!$A:$A,RANDBETWEEN(5,COUNTA(Companies!$A:$A) + 1),1)</f>
        <v>5</v>
      </c>
      <c r="B284" s="7" t="str">
        <f ca="1">VLOOKUP($A284,Companies!$A:$B,2,FALSE)</f>
        <v>ACME Corporation</v>
      </c>
      <c r="C284" s="5">
        <f t="shared" si="41"/>
        <v>280</v>
      </c>
      <c r="D284" s="5" t="str" cm="1">
        <f t="array" ref="D284">SHA1HASH($C284)</f>
        <v>ba613d1fc0d9300175611e31cca7cf9f525056cb</v>
      </c>
      <c r="E284" s="6">
        <v>1</v>
      </c>
      <c r="F284" s="7">
        <f ca="1">IF($C284 = 1 + N("Presidente"),
    127,
    IF($C284 = 2 + N("Vice-Presidente"),
        72,
        IF($C284 = 3 + N("Secretária bilíngue"),
            13,
            RANDBETWEEN(5,COUNT(Name!$A:$A) + 1)
        )
    )
)</f>
        <v>303</v>
      </c>
      <c r="G284" s="7" t="str">
        <f ca="1">VLOOKUP($F284,Name!$A:$B,2,FALSE)</f>
        <v>Nathália</v>
      </c>
      <c r="H284" s="7">
        <f ca="1" xml:space="preserve">
IF($C284 = 1,
    0,
    RANDBETWEEN(5,COUNT('Last name'!$A:$A) + 1)
)</f>
        <v>101</v>
      </c>
      <c r="I284" s="7" t="str">
        <f ca="1" xml:space="preserve">
IF($C284 = 1 + N("Presidente"),
    "de Orléans e Bragança",
    VLOOKUP($H284,'Last name'!$A:$B,2,FALSE) &amp; " " &amp; VLOOKUP(RANDBETWEEN(5,COUNT('Last name'!$A:$A) + 1),'Last name'!$A:$B,2,FALSE)
)</f>
        <v>Gouveia Madureira</v>
      </c>
      <c r="J284" s="7" t="str">
        <f t="shared" ca="1" si="42"/>
        <v>Nathália Gouveia Madureira</v>
      </c>
      <c r="K284" s="7" t="str" cm="1">
        <f t="array" aca="1" ref="K284" ca="1">SHA1HASH($J284)</f>
        <v>9f3569072354a51860b8f582c01af0c928f4f047</v>
      </c>
      <c r="L284" s="7" cm="1">
        <f t="array" aca="1" ref="L284" ca="1">INDEX(States!$A:$A,N284,1)</f>
        <v>5</v>
      </c>
      <c r="M284" s="7" t="str">
        <f ca="1">VLOOKUP($L284,Countries!$A:$B,2,FALSE)</f>
        <v>Portugal</v>
      </c>
      <c r="N284" s="7" cm="1">
        <f t="array" aca="1" ref="N284" ca="1">INDEX(States!$C:$C,RANDBETWEEN(5,COUNTA(States!$A:$A) + 1),1)</f>
        <v>7</v>
      </c>
      <c r="O284" s="7" t="str">
        <f ca="1">VLOOKUP($N284,States!$C:$D,2,FALSE)</f>
        <v xml:space="preserve"> Setúbal </v>
      </c>
      <c r="P284" s="7" t="str">
        <f ca="1">VLOOKUP($F284,Name!$A:$C,3,FALSE)</f>
        <v>F</v>
      </c>
      <c r="Q284" s="7" t="str">
        <f ca="1">VLOOKUP($P284,Genders!$B:$C,2,FALSE)</f>
        <v>Female</v>
      </c>
      <c r="R284" s="7" cm="1">
        <f t="array" aca="1" ref="R284" ca="1">INDEX('Marital status'!$A:$A,RANDBETWEEN(5,COUNTA('Marital status'!$A:$A) + 1),1)</f>
        <v>8</v>
      </c>
      <c r="S284" s="7" t="str">
        <f ca="1">VLOOKUP($R284,'Marital status'!$A:$B,2,FALSE)</f>
        <v xml:space="preserve"> Separated </v>
      </c>
      <c r="T284" s="7">
        <f t="shared" ca="1" si="43"/>
        <v>5</v>
      </c>
      <c r="U284" s="7" t="str">
        <f ca="1">VLOOKUP($T284,Ethnicities!$A:$B,2,FALSE)</f>
        <v xml:space="preserve"> white</v>
      </c>
      <c r="V284" s="8">
        <f t="shared" ca="1" si="44"/>
        <v>20890</v>
      </c>
      <c r="W284" s="6">
        <f t="shared" ca="1" si="45"/>
        <v>7</v>
      </c>
      <c r="X284" s="8" t="str">
        <f ca="1">VLOOKUP($W284,'Background education'!$A:$B,2,FALSE)</f>
        <v>Undergraduate degree</v>
      </c>
      <c r="Y284" s="7">
        <f ca="1" xml:space="preserve">
  IF(OR($AA284 = 5, $AA284 = 6, $AA284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84" s="7" t="str">
        <f ca="1">VLOOKUP($Y284,Departments!$A:$B,2,FALSE)</f>
        <v xml:space="preserve"> Commercial</v>
      </c>
      <c r="AA284" s="6">
        <f t="shared" ca="1" si="46"/>
        <v>11</v>
      </c>
      <c r="AB284" s="7" t="str">
        <f ca="1">VLOOKUP($AA284,Roles!$A:$B,2,FALSE)</f>
        <v>Analyst</v>
      </c>
      <c r="AC284" s="6">
        <f t="shared" ca="1" si="47"/>
        <v>6</v>
      </c>
      <c r="AD284" s="7" t="str">
        <f ca="1" xml:space="preserve">
IF($AC284 &lt;&gt; "",
    VLOOKUP($AC284,Levels!$A:$B,2,FALSE),
    ""
)</f>
        <v>Pleno</v>
      </c>
      <c r="AE284" s="8">
        <f t="shared" ca="1" si="48"/>
        <v>40770</v>
      </c>
      <c r="AF284" s="6">
        <f ca="1">RANDBETWEEN(5,COUNTA('Recruitment source'!$A:$A) + 1)</f>
        <v>13</v>
      </c>
      <c r="AG284" s="6" t="str">
        <f ca="1">VLOOKUP($AF284,'Recruitment source'!$A:$B,2,FALSE)</f>
        <v>Google</v>
      </c>
      <c r="AH284" s="8"/>
      <c r="AI284" s="1">
        <f t="shared" ca="1" si="40"/>
        <v>2580</v>
      </c>
      <c r="AJ28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280, 1, 'Nathália Gouveia Madureira', 'F', 5, '11/03/1957', 7, 9, 11, 6, 2580);</v>
      </c>
    </row>
    <row r="285" spans="1:36" ht="14.25" customHeight="1" x14ac:dyDescent="0.2">
      <c r="A285" s="7" cm="1">
        <f t="array" aca="1" ref="A285" ca="1">INDEX(Companies!$A:$A,RANDBETWEEN(5,COUNTA(Companies!$A:$A) + 1),1)</f>
        <v>5</v>
      </c>
      <c r="B285" s="7" t="str">
        <f ca="1">VLOOKUP($A285,Companies!$A:$B,2,FALSE)</f>
        <v>ACME Corporation</v>
      </c>
      <c r="C285" s="5">
        <f t="shared" si="41"/>
        <v>281</v>
      </c>
      <c r="D285" s="5" t="str" cm="1">
        <f t="array" ref="D285">SHA1HASH($C285)</f>
        <v>d8502b7d774861547d38343645a9f52b163d08cd</v>
      </c>
      <c r="E285" s="6">
        <v>1</v>
      </c>
      <c r="F285" s="7">
        <f ca="1">IF($C285 = 1 + N("Presidente"),
    127,
    IF($C285 = 2 + N("Vice-Presidente"),
        72,
        IF($C285 = 3 + N("Secretária bilíngue"),
            13,
            RANDBETWEEN(5,COUNT(Name!$A:$A) + 1)
        )
    )
)</f>
        <v>339</v>
      </c>
      <c r="G285" s="7" t="str">
        <f ca="1">VLOOKUP($F285,Name!$A:$B,2,FALSE)</f>
        <v>Sophie</v>
      </c>
      <c r="H285" s="7">
        <f ca="1" xml:space="preserve">
IF($C285 = 1,
    0,
    RANDBETWEEN(5,COUNT('Last name'!$A:$A) + 1)
)</f>
        <v>80</v>
      </c>
      <c r="I285" s="7" t="str">
        <f ca="1" xml:space="preserve">
IF($C285 = 1 + N("Presidente"),
    "de Orléans e Bragança",
    VLOOKUP($H285,'Last name'!$A:$B,2,FALSE) &amp; " " &amp; VLOOKUP(RANDBETWEEN(5,COUNT('Last name'!$A:$A) + 1),'Last name'!$A:$B,2,FALSE)
)</f>
        <v>Faria Pimenta</v>
      </c>
      <c r="J285" s="7" t="str">
        <f t="shared" ca="1" si="42"/>
        <v>Sophie Faria Pimenta</v>
      </c>
      <c r="K285" s="7" t="str" cm="1">
        <f t="array" aca="1" ref="K285" ca="1">SHA1HASH($J285)</f>
        <v>44892971a777938587945e6792e2b6f3606ef7c7</v>
      </c>
      <c r="L285" s="7" cm="1">
        <f t="array" aca="1" ref="L285" ca="1">INDEX(States!$A:$A,N285,1)</f>
        <v>5</v>
      </c>
      <c r="M285" s="7" t="str">
        <f ca="1">VLOOKUP($L285,Countries!$A:$B,2,FALSE)</f>
        <v>Portugal</v>
      </c>
      <c r="N285" s="7" cm="1">
        <f t="array" aca="1" ref="N285" ca="1">INDEX(States!$C:$C,RANDBETWEEN(5,COUNTA(States!$A:$A) + 1),1)</f>
        <v>11</v>
      </c>
      <c r="O285" s="7" t="str">
        <f ca="1">VLOOKUP($N285,States!$C:$D,2,FALSE)</f>
        <v>Santarém</v>
      </c>
      <c r="P285" s="7" t="str">
        <f ca="1">VLOOKUP($F285,Name!$A:$C,3,FALSE)</f>
        <v>F</v>
      </c>
      <c r="Q285" s="7" t="str">
        <f ca="1">VLOOKUP($P285,Genders!$B:$C,2,FALSE)</f>
        <v>Female</v>
      </c>
      <c r="R285" s="7" cm="1">
        <f t="array" aca="1" ref="R285" ca="1">INDEX('Marital status'!$A:$A,RANDBETWEEN(5,COUNTA('Marital status'!$A:$A) + 1),1)</f>
        <v>5</v>
      </c>
      <c r="S285" s="7" t="str">
        <f ca="1">VLOOKUP($R285,'Marital status'!$A:$B,2,FALSE)</f>
        <v>single</v>
      </c>
      <c r="T285" s="7">
        <f t="shared" ca="1" si="43"/>
        <v>8</v>
      </c>
      <c r="U285" s="7" t="str">
        <f ca="1">VLOOKUP($T285,Ethnicities!$A:$B,2,FALSE)</f>
        <v>ASIAN</v>
      </c>
      <c r="V285" s="8">
        <f t="shared" ca="1" si="44"/>
        <v>31018</v>
      </c>
      <c r="W285" s="6">
        <f t="shared" ca="1" si="45"/>
        <v>7</v>
      </c>
      <c r="X285" s="8" t="str">
        <f ca="1">VLOOKUP($W285,'Background education'!$A:$B,2,FALSE)</f>
        <v>Undergraduate degree</v>
      </c>
      <c r="Y285" s="7">
        <f ca="1" xml:space="preserve">
  IF(OR($AA285 = 5, $AA285 = 6, $AA285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85" s="7" t="str">
        <f ca="1">VLOOKUP($Y285,Departments!$A:$B,2,FALSE)</f>
        <v>Finance</v>
      </c>
      <c r="AA285" s="6">
        <f t="shared" ca="1" si="46"/>
        <v>10</v>
      </c>
      <c r="AB285" s="7" t="str">
        <f ca="1">VLOOKUP($AA285,Roles!$A:$B,2,FALSE)</f>
        <v>Trainee</v>
      </c>
      <c r="AC285" s="6" t="str">
        <f t="shared" ca="1" si="47"/>
        <v/>
      </c>
      <c r="AD285" s="7" t="str">
        <f ca="1" xml:space="preserve">
IF($AC285 &lt;&gt; "",
    VLOOKUP($AC285,Levels!$A:$B,2,FALSE),
    ""
)</f>
        <v/>
      </c>
      <c r="AE285" s="8">
        <f t="shared" ca="1" si="48"/>
        <v>40320</v>
      </c>
      <c r="AF285" s="6">
        <f ca="1">RANDBETWEEN(5,COUNTA('Recruitment source'!$A:$A) + 1)</f>
        <v>13</v>
      </c>
      <c r="AG285" s="6" t="str">
        <f ca="1">VLOOKUP($AF285,'Recruitment source'!$A:$B,2,FALSE)</f>
        <v>Google</v>
      </c>
      <c r="AH285" s="8"/>
      <c r="AI285" s="1">
        <f t="shared" ca="1" si="40"/>
        <v>1305</v>
      </c>
      <c r="AJ28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281, 1, 'Sophie Faria Pimenta', 'F', 8, '02/12/1984', 7, 7, 10, NULL, 1305);</v>
      </c>
    </row>
    <row r="286" spans="1:36" ht="14.25" customHeight="1" x14ac:dyDescent="0.2">
      <c r="A286" s="7" cm="1">
        <f t="array" aca="1" ref="A286" ca="1">INDEX(Companies!$A:$A,RANDBETWEEN(5,COUNTA(Companies!$A:$A) + 1),1)</f>
        <v>5</v>
      </c>
      <c r="B286" s="7" t="str">
        <f ca="1">VLOOKUP($A286,Companies!$A:$B,2,FALSE)</f>
        <v>ACME Corporation</v>
      </c>
      <c r="C286" s="5">
        <f t="shared" si="41"/>
        <v>282</v>
      </c>
      <c r="D286" s="5" t="str" cm="1">
        <f t="array" ref="D286">SHA1HASH($C286)</f>
        <v>267b976f6f335984ab90f0f478e8a1637eabe7d5</v>
      </c>
      <c r="E286" s="6">
        <v>1</v>
      </c>
      <c r="F286" s="7">
        <f ca="1">IF($C286 = 1 + N("Presidente"),
    127,
    IF($C286 = 2 + N("Vice-Presidente"),
        72,
        IF($C286 = 3 + N("Secretária bilíngue"),
            13,
            RANDBETWEEN(5,COUNT(Name!$A:$A) + 1)
        )
    )
)</f>
        <v>173</v>
      </c>
      <c r="G286" s="7" t="str">
        <f ca="1">VLOOKUP($F286,Name!$A:$B,2,FALSE)</f>
        <v>Isaac</v>
      </c>
      <c r="H286" s="7">
        <f ca="1" xml:space="preserve">
IF($C286 = 1,
    0,
    RANDBETWEEN(5,COUNT('Last name'!$A:$A) + 1)
)</f>
        <v>48</v>
      </c>
      <c r="I286" s="7" t="str">
        <f ca="1" xml:space="preserve">
IF($C286 = 1 + N("Presidente"),
    "de Orléans e Bragança",
    VLOOKUP($H286,'Last name'!$A:$B,2,FALSE) &amp; " " &amp; VLOOKUP(RANDBETWEEN(5,COUNT('Last name'!$A:$A) + 1),'Last name'!$A:$B,2,FALSE)
)</f>
        <v>Brasil Leone</v>
      </c>
      <c r="J286" s="7" t="str">
        <f t="shared" ca="1" si="42"/>
        <v>Isaac Brasil Leone</v>
      </c>
      <c r="K286" s="7" t="str" cm="1">
        <f t="array" aca="1" ref="K286" ca="1">SHA1HASH($J286)</f>
        <v>a3fa1774532bec8f3fe19899c41a64f3c5d86d30</v>
      </c>
      <c r="L286" s="7" cm="1">
        <f t="array" aca="1" ref="L286" ca="1">INDEX(States!$A:$A,N286,1)</f>
        <v>5</v>
      </c>
      <c r="M286" s="7" t="str">
        <f ca="1">VLOOKUP($L286,Countries!$A:$B,2,FALSE)</f>
        <v>Portugal</v>
      </c>
      <c r="N286" s="7" cm="1">
        <f t="array" aca="1" ref="N286" ca="1">INDEX(States!$C:$C,RANDBETWEEN(5,COUNTA(States!$A:$A) + 1),1)</f>
        <v>7</v>
      </c>
      <c r="O286" s="7" t="str">
        <f ca="1">VLOOKUP($N286,States!$C:$D,2,FALSE)</f>
        <v xml:space="preserve"> Setúbal </v>
      </c>
      <c r="P286" s="7" t="str">
        <f ca="1">VLOOKUP($F286,Name!$A:$C,3,FALSE)</f>
        <v>M</v>
      </c>
      <c r="Q286" s="7" t="str">
        <f ca="1">VLOOKUP($P286,Genders!$B:$C,2,FALSE)</f>
        <v>Male</v>
      </c>
      <c r="R286" s="7" cm="1">
        <f t="array" aca="1" ref="R286" ca="1">INDEX('Marital status'!$A:$A,RANDBETWEEN(5,COUNTA('Marital status'!$A:$A) + 1),1)</f>
        <v>8</v>
      </c>
      <c r="S286" s="7" t="str">
        <f ca="1">VLOOKUP($R286,'Marital status'!$A:$B,2,FALSE)</f>
        <v xml:space="preserve"> Separated </v>
      </c>
      <c r="T286" s="7">
        <f t="shared" ca="1" si="43"/>
        <v>7</v>
      </c>
      <c r="U286" s="7" t="str">
        <f ca="1">VLOOKUP($T286,Ethnicities!$A:$B,2,FALSE)</f>
        <v xml:space="preserve">  Hispanic or LATINO</v>
      </c>
      <c r="V286" s="8">
        <f t="shared" ca="1" si="44"/>
        <v>17879</v>
      </c>
      <c r="W286" s="6">
        <f t="shared" ca="1" si="45"/>
        <v>7</v>
      </c>
      <c r="X286" s="8" t="str">
        <f ca="1">VLOOKUP($W286,'Background education'!$A:$B,2,FALSE)</f>
        <v>Undergraduate degree</v>
      </c>
      <c r="Y286" s="7">
        <f ca="1" xml:space="preserve">
  IF(OR($AA286 = 5, $AA286 = 6, $AA286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86" s="7" t="str">
        <f ca="1">VLOOKUP($Y286,Departments!$A:$B,2,FALSE)</f>
        <v>Controlling</v>
      </c>
      <c r="AA286" s="6">
        <f t="shared" ca="1" si="46"/>
        <v>11</v>
      </c>
      <c r="AB286" s="7" t="str">
        <f ca="1">VLOOKUP($AA286,Roles!$A:$B,2,FALSE)</f>
        <v>Analyst</v>
      </c>
      <c r="AC286" s="6">
        <f t="shared" ca="1" si="47"/>
        <v>6</v>
      </c>
      <c r="AD286" s="7" t="str">
        <f ca="1" xml:space="preserve">
IF($AC286 &lt;&gt; "",
    VLOOKUP($AC286,Levels!$A:$B,2,FALSE),
    ""
)</f>
        <v>Pleno</v>
      </c>
      <c r="AE286" s="8">
        <f t="shared" ca="1" si="48"/>
        <v>44228</v>
      </c>
      <c r="AF286" s="6">
        <f ca="1">RANDBETWEEN(5,COUNTA('Recruitment source'!$A:$A) + 1)</f>
        <v>6</v>
      </c>
      <c r="AG286" s="6" t="str">
        <f ca="1">VLOOKUP($AF286,'Recruitment source'!$A:$B,2,FALSE)</f>
        <v>Learn4Good</v>
      </c>
      <c r="AH286" s="8"/>
      <c r="AI286" s="1">
        <f t="shared" ca="1" si="40"/>
        <v>2500</v>
      </c>
      <c r="AJ286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282, 1, 'Isaac Brasil Leone', 'M', 7, '12/12/1948', 7, 12, 11, 6, 2500);</v>
      </c>
    </row>
    <row r="287" spans="1:36" ht="14.25" customHeight="1" x14ac:dyDescent="0.2">
      <c r="A287" s="7" cm="1">
        <f t="array" aca="1" ref="A287" ca="1">INDEX(Companies!$A:$A,RANDBETWEEN(5,COUNTA(Companies!$A:$A) + 1),1)</f>
        <v>5</v>
      </c>
      <c r="B287" s="7" t="str">
        <f ca="1">VLOOKUP($A287,Companies!$A:$B,2,FALSE)</f>
        <v>ACME Corporation</v>
      </c>
      <c r="C287" s="5">
        <f t="shared" si="41"/>
        <v>283</v>
      </c>
      <c r="D287" s="5" t="str" cm="1">
        <f t="array" ref="D287">SHA1HASH($C287)</f>
        <v>3032a4beba0cc85ba637566923b54c9addc94b63</v>
      </c>
      <c r="E287" s="6">
        <v>1</v>
      </c>
      <c r="F287" s="7">
        <f ca="1">IF($C287 = 1 + N("Presidente"),
    127,
    IF($C287 = 2 + N("Vice-Presidente"),
        72,
        IF($C287 = 3 + N("Secretária bilíngue"),
            13,
            RANDBETWEEN(5,COUNT(Name!$A:$A) + 1)
        )
    )
)</f>
        <v>160</v>
      </c>
      <c r="G287" s="7" t="str">
        <f ca="1">VLOOKUP($F287,Name!$A:$B,2,FALSE)</f>
        <v>Hector</v>
      </c>
      <c r="H287" s="7">
        <f ca="1" xml:space="preserve">
IF($C287 = 1,
    0,
    RANDBETWEEN(5,COUNT('Last name'!$A:$A) + 1)
)</f>
        <v>163</v>
      </c>
      <c r="I287" s="7" t="str">
        <f ca="1" xml:space="preserve">
IF($C287 = 1 + N("Presidente"),
    "de Orléans e Bragança",
    VLOOKUP($H287,'Last name'!$A:$B,2,FALSE) &amp; " " &amp; VLOOKUP(RANDBETWEEN(5,COUNT('Last name'!$A:$A) + 1),'Last name'!$A:$B,2,FALSE)
)</f>
        <v>Rinaldi Mancini</v>
      </c>
      <c r="J287" s="7" t="str">
        <f t="shared" ca="1" si="42"/>
        <v>Hector Rinaldi Mancini</v>
      </c>
      <c r="K287" s="7" t="str" cm="1">
        <f t="array" aca="1" ref="K287" ca="1">SHA1HASH($J287)</f>
        <v>34bd674f020a52cadaba9a8750febb9861a75fd7</v>
      </c>
      <c r="L287" s="7" cm="1">
        <f t="array" aca="1" ref="L287" ca="1">INDEX(States!$A:$A,N287,1)</f>
        <v>5</v>
      </c>
      <c r="M287" s="7" t="str">
        <f ca="1">VLOOKUP($L287,Countries!$A:$B,2,FALSE)</f>
        <v>Portugal</v>
      </c>
      <c r="N287" s="7" cm="1">
        <f t="array" aca="1" ref="N287" ca="1">INDEX(States!$C:$C,RANDBETWEEN(5,COUNTA(States!$A:$A) + 1),1)</f>
        <v>7</v>
      </c>
      <c r="O287" s="7" t="str">
        <f ca="1">VLOOKUP($N287,States!$C:$D,2,FALSE)</f>
        <v xml:space="preserve"> Setúbal </v>
      </c>
      <c r="P287" s="7" t="str">
        <f ca="1">VLOOKUP($F287,Name!$A:$C,3,FALSE)</f>
        <v>M</v>
      </c>
      <c r="Q287" s="7" t="str">
        <f ca="1">VLOOKUP($P287,Genders!$B:$C,2,FALSE)</f>
        <v>Male</v>
      </c>
      <c r="R287" s="7" cm="1">
        <f t="array" aca="1" ref="R287" ca="1">INDEX('Marital status'!$A:$A,RANDBETWEEN(5,COUNTA('Marital status'!$A:$A) + 1),1)</f>
        <v>5</v>
      </c>
      <c r="S287" s="7" t="str">
        <f ca="1">VLOOKUP($R287,'Marital status'!$A:$B,2,FALSE)</f>
        <v>single</v>
      </c>
      <c r="T287" s="7">
        <f t="shared" ca="1" si="43"/>
        <v>6</v>
      </c>
      <c r="U287" s="7" t="str">
        <f ca="1">VLOOKUP($T287,Ethnicities!$A:$B,2,FALSE)</f>
        <v>Black or African American</v>
      </c>
      <c r="V287" s="8">
        <f t="shared" ca="1" si="44"/>
        <v>23182</v>
      </c>
      <c r="W287" s="6">
        <f t="shared" ca="1" si="45"/>
        <v>7</v>
      </c>
      <c r="X287" s="8" t="str">
        <f ca="1">VLOOKUP($W287,'Background education'!$A:$B,2,FALSE)</f>
        <v>Undergraduate degree</v>
      </c>
      <c r="Y287" s="7">
        <f ca="1" xml:space="preserve">
  IF(OR($AA287 = 5, $AA287 = 6, $AA287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87" s="7" t="str">
        <f ca="1">VLOOKUP($Y287,Departments!$A:$B,2,FALSE)</f>
        <v xml:space="preserve"> Commercial</v>
      </c>
      <c r="AA287" s="6">
        <f t="shared" ca="1" si="46"/>
        <v>10</v>
      </c>
      <c r="AB287" s="7" t="str">
        <f ca="1">VLOOKUP($AA287,Roles!$A:$B,2,FALSE)</f>
        <v>Trainee</v>
      </c>
      <c r="AC287" s="6" t="str">
        <f t="shared" ca="1" si="47"/>
        <v/>
      </c>
      <c r="AD287" s="7" t="str">
        <f ca="1" xml:space="preserve">
IF($AC287 &lt;&gt; "",
    VLOOKUP($AC287,Levels!$A:$B,2,FALSE),
    ""
)</f>
        <v/>
      </c>
      <c r="AE287" s="8">
        <f t="shared" ca="1" si="48"/>
        <v>39803</v>
      </c>
      <c r="AF287" s="6">
        <f ca="1">RANDBETWEEN(5,COUNTA('Recruitment source'!$A:$A) + 1)</f>
        <v>8</v>
      </c>
      <c r="AG287" s="6" t="str">
        <f ca="1">VLOOKUP($AF287,'Recruitment source'!$A:$B,2,FALSE)</f>
        <v>Net Empregos</v>
      </c>
      <c r="AH287" s="8"/>
      <c r="AI287" s="1">
        <f t="shared" ca="1" si="40"/>
        <v>1385</v>
      </c>
      <c r="AJ287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283, 1, 'Hector Rinaldi Mancini', 'M', 6, '20/06/1963', 7, 9, 10, NULL, 1385);</v>
      </c>
    </row>
    <row r="288" spans="1:36" ht="14.25" customHeight="1" x14ac:dyDescent="0.2">
      <c r="A288" s="7" cm="1">
        <f t="array" aca="1" ref="A288" ca="1">INDEX(Companies!$A:$A,RANDBETWEEN(5,COUNTA(Companies!$A:$A) + 1),1)</f>
        <v>5</v>
      </c>
      <c r="B288" s="7" t="str">
        <f ca="1">VLOOKUP($A288,Companies!$A:$B,2,FALSE)</f>
        <v>ACME Corporation</v>
      </c>
      <c r="C288" s="5">
        <f t="shared" si="41"/>
        <v>284</v>
      </c>
      <c r="D288" s="5" t="str" cm="1">
        <f t="array" ref="D288">SHA1HASH($C288)</f>
        <v>7f35419a058e19d2b75e962dba149bddedec7606</v>
      </c>
      <c r="E288" s="6">
        <v>1</v>
      </c>
      <c r="F288" s="7">
        <f ca="1">IF($C288 = 1 + N("Presidente"),
    127,
    IF($C288 = 2 + N("Vice-Presidente"),
        72,
        IF($C288 = 3 + N("Secretária bilíngue"),
            13,
            RANDBETWEEN(5,COUNT(Name!$A:$A) + 1)
        )
    )
)</f>
        <v>186</v>
      </c>
      <c r="G288" s="7" t="str">
        <f ca="1">VLOOKUP($F288,Name!$A:$B,2,FALSE)</f>
        <v>João Gabriel</v>
      </c>
      <c r="H288" s="7">
        <f ca="1" xml:space="preserve">
IF($C288 = 1,
    0,
    RANDBETWEEN(5,COUNT('Last name'!$A:$A) + 1)
)</f>
        <v>182</v>
      </c>
      <c r="I288" s="7" t="str">
        <f ca="1" xml:space="preserve">
IF($C288 = 1 + N("Presidente"),
    "de Orléans e Bragança",
    VLOOKUP($H288,'Last name'!$A:$B,2,FALSE) &amp; " " &amp; VLOOKUP(RANDBETWEEN(5,COUNT('Last name'!$A:$A) + 1),'Last name'!$A:$B,2,FALSE)
)</f>
        <v>Siqueira Seixas</v>
      </c>
      <c r="J288" s="7" t="str">
        <f t="shared" ca="1" si="42"/>
        <v>João Gabriel Siqueira Seixas</v>
      </c>
      <c r="K288" s="7" t="str" cm="1">
        <f t="array" aca="1" ref="K288" ca="1">SHA1HASH($J288)</f>
        <v>189a8f887ac5a9852b626976d393688398cd8eec</v>
      </c>
      <c r="L288" s="7" cm="1">
        <f t="array" aca="1" ref="L288" ca="1">INDEX(States!$A:$A,N288,1)</f>
        <v>5</v>
      </c>
      <c r="M288" s="7" t="str">
        <f ca="1">VLOOKUP($L288,Countries!$A:$B,2,FALSE)</f>
        <v>Portugal</v>
      </c>
      <c r="N288" s="7" cm="1">
        <f t="array" aca="1" ref="N288" ca="1">INDEX(States!$C:$C,RANDBETWEEN(5,COUNTA(States!$A:$A) + 1),1)</f>
        <v>21</v>
      </c>
      <c r="O288" s="7" t="str">
        <f ca="1">VLOOKUP($N288,States!$C:$D,2,FALSE)</f>
        <v>Guarda</v>
      </c>
      <c r="P288" s="7" t="str">
        <f ca="1">VLOOKUP($F288,Name!$A:$C,3,FALSE)</f>
        <v>M</v>
      </c>
      <c r="Q288" s="7" t="str">
        <f ca="1">VLOOKUP($P288,Genders!$B:$C,2,FALSE)</f>
        <v>Male</v>
      </c>
      <c r="R288" s="7" cm="1">
        <f t="array" aca="1" ref="R288" ca="1">INDEX('Marital status'!$A:$A,RANDBETWEEN(5,COUNTA('Marital status'!$A:$A) + 1),1)</f>
        <v>6</v>
      </c>
      <c r="S288" s="7" t="str">
        <f ca="1">VLOOKUP($R288,'Marital status'!$A:$B,2,FALSE)</f>
        <v>MarrieD</v>
      </c>
      <c r="T288" s="7">
        <f t="shared" ca="1" si="43"/>
        <v>5</v>
      </c>
      <c r="U288" s="7" t="str">
        <f ca="1">VLOOKUP($T288,Ethnicities!$A:$B,2,FALSE)</f>
        <v xml:space="preserve"> white</v>
      </c>
      <c r="V288" s="8">
        <f t="shared" ca="1" si="44"/>
        <v>29228</v>
      </c>
      <c r="W288" s="6">
        <f t="shared" ca="1" si="45"/>
        <v>8</v>
      </c>
      <c r="X288" s="8" t="str">
        <f ca="1">VLOOKUP($W288,'Background education'!$A:$B,2,FALSE)</f>
        <v>Graduate school</v>
      </c>
      <c r="Y288" s="7">
        <f ca="1" xml:space="preserve">
  IF(OR($AA288 = 5, $AA288 = 6, $AA288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88" s="7" t="str">
        <f ca="1">VLOOKUP($Y288,Departments!$A:$B,2,FALSE)</f>
        <v>Operations</v>
      </c>
      <c r="AA288" s="6">
        <f t="shared" ca="1" si="46"/>
        <v>11</v>
      </c>
      <c r="AB288" s="7" t="str">
        <f ca="1">VLOOKUP($AA288,Roles!$A:$B,2,FALSE)</f>
        <v>Analyst</v>
      </c>
      <c r="AC288" s="6">
        <f t="shared" ca="1" si="47"/>
        <v>5</v>
      </c>
      <c r="AD288" s="7" t="str">
        <f ca="1" xml:space="preserve">
IF($AC288 &lt;&gt; "",
    VLOOKUP($AC288,Levels!$A:$B,2,FALSE),
    ""
)</f>
        <v>Junior</v>
      </c>
      <c r="AE288" s="8">
        <f t="shared" ca="1" si="48"/>
        <v>42524</v>
      </c>
      <c r="AF288" s="6">
        <f ca="1">RANDBETWEEN(5,COUNTA('Recruitment source'!$A:$A) + 1)</f>
        <v>15</v>
      </c>
      <c r="AG288" s="6" t="str">
        <f ca="1">VLOOKUP($AF288,'Recruitment source'!$A:$B,2,FALSE)</f>
        <v>Website</v>
      </c>
      <c r="AH288" s="8"/>
      <c r="AI288" s="1">
        <f t="shared" ca="1" si="40"/>
        <v>3000</v>
      </c>
      <c r="AJ288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284, 1, 'João Gabriel Siqueira Seixas', 'M', 5, '08/01/1980', 8, 10, 11, 5, 3000);</v>
      </c>
    </row>
    <row r="289" spans="1:36" ht="14.25" customHeight="1" x14ac:dyDescent="0.2">
      <c r="A289" s="7" cm="1">
        <f t="array" aca="1" ref="A289" ca="1">INDEX(Companies!$A:$A,RANDBETWEEN(5,COUNTA(Companies!$A:$A) + 1),1)</f>
        <v>5</v>
      </c>
      <c r="B289" s="7" t="str">
        <f ca="1">VLOOKUP($A289,Companies!$A:$B,2,FALSE)</f>
        <v>ACME Corporation</v>
      </c>
      <c r="C289" s="5">
        <f t="shared" si="41"/>
        <v>285</v>
      </c>
      <c r="D289" s="5" t="str" cm="1">
        <f t="array" ref="D289">SHA1HASH($C289)</f>
        <v>367ac64a16d19e2afefcf7c5fab8666dda92f9de</v>
      </c>
      <c r="E289" s="6">
        <v>1</v>
      </c>
      <c r="F289" s="7">
        <f ca="1">IF($C289 = 1 + N("Presidente"),
    127,
    IF($C289 = 2 + N("Vice-Presidente"),
        72,
        IF($C289 = 3 + N("Secretária bilíngue"),
            13,
            RANDBETWEEN(5,COUNT(Name!$A:$A) + 1)
        )
    )
)</f>
        <v>348</v>
      </c>
      <c r="G289" s="7" t="str">
        <f ca="1">VLOOKUP($F289,Name!$A:$B,2,FALSE)</f>
        <v>Vagner</v>
      </c>
      <c r="H289" s="7">
        <f ca="1" xml:space="preserve">
IF($C289 = 1,
    0,
    RANDBETWEEN(5,COUNT('Last name'!$A:$A) + 1)
)</f>
        <v>62</v>
      </c>
      <c r="I289" s="7" t="str">
        <f ca="1" xml:space="preserve">
IF($C289 = 1 + N("Presidente"),
    "de Orléans e Bragança",
    VLOOKUP($H289,'Last name'!$A:$B,2,FALSE) &amp; " " &amp; VLOOKUP(RANDBETWEEN(5,COUNT('Last name'!$A:$A) + 1),'Last name'!$A:$B,2,FALSE)
)</f>
        <v>Carvalho Souza</v>
      </c>
      <c r="J289" s="7" t="str">
        <f t="shared" ca="1" si="42"/>
        <v>Vagner Carvalho Souza</v>
      </c>
      <c r="K289" s="7" t="str" cm="1">
        <f t="array" aca="1" ref="K289" ca="1">SHA1HASH($J289)</f>
        <v>4d674157168afb130759914f75ff2fabfede5883</v>
      </c>
      <c r="L289" s="7" cm="1">
        <f t="array" aca="1" ref="L289" ca="1">INDEX(States!$A:$A,N289,1)</f>
        <v>5</v>
      </c>
      <c r="M289" s="7" t="str">
        <f ca="1">VLOOKUP($L289,Countries!$A:$B,2,FALSE)</f>
        <v>Portugal</v>
      </c>
      <c r="N289" s="7" cm="1">
        <f t="array" aca="1" ref="N289" ca="1">INDEX(States!$C:$C,RANDBETWEEN(5,COUNTA(States!$A:$A) + 1),1)</f>
        <v>15</v>
      </c>
      <c r="O289" s="7" t="str">
        <f ca="1">VLOOKUP($N289,States!$C:$D,2,FALSE)</f>
        <v xml:space="preserve"> ÉVORA</v>
      </c>
      <c r="P289" s="7" t="str">
        <f ca="1">VLOOKUP($F289,Name!$A:$C,3,FALSE)</f>
        <v>M</v>
      </c>
      <c r="Q289" s="7" t="str">
        <f ca="1">VLOOKUP($P289,Genders!$B:$C,2,FALSE)</f>
        <v>Male</v>
      </c>
      <c r="R289" s="7" cm="1">
        <f t="array" aca="1" ref="R289" ca="1">INDEX('Marital status'!$A:$A,RANDBETWEEN(5,COUNTA('Marital status'!$A:$A) + 1),1)</f>
        <v>8</v>
      </c>
      <c r="S289" s="7" t="str">
        <f ca="1">VLOOKUP($R289,'Marital status'!$A:$B,2,FALSE)</f>
        <v xml:space="preserve"> Separated </v>
      </c>
      <c r="T289" s="7">
        <f t="shared" ca="1" si="43"/>
        <v>5</v>
      </c>
      <c r="U289" s="7" t="str">
        <f ca="1">VLOOKUP($T289,Ethnicities!$A:$B,2,FALSE)</f>
        <v xml:space="preserve"> white</v>
      </c>
      <c r="V289" s="8">
        <f t="shared" ca="1" si="44"/>
        <v>21446</v>
      </c>
      <c r="W289" s="6">
        <f t="shared" ca="1" si="45"/>
        <v>7</v>
      </c>
      <c r="X289" s="8" t="str">
        <f ca="1">VLOOKUP($W289,'Background education'!$A:$B,2,FALSE)</f>
        <v>Undergraduate degree</v>
      </c>
      <c r="Y289" s="7">
        <f ca="1" xml:space="preserve">
  IF(OR($AA289 = 5, $AA289 = 6, $AA289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89" s="7" t="str">
        <f ca="1">VLOOKUP($Y289,Departments!$A:$B,2,FALSE)</f>
        <v>Controlling</v>
      </c>
      <c r="AA289" s="6">
        <f t="shared" ca="1" si="46"/>
        <v>10</v>
      </c>
      <c r="AB289" s="7" t="str">
        <f ca="1">VLOOKUP($AA289,Roles!$A:$B,2,FALSE)</f>
        <v>Trainee</v>
      </c>
      <c r="AC289" s="6" t="str">
        <f t="shared" ca="1" si="47"/>
        <v/>
      </c>
      <c r="AD289" s="7" t="str">
        <f ca="1" xml:space="preserve">
IF($AC289 &lt;&gt; "",
    VLOOKUP($AC289,Levels!$A:$B,2,FALSE),
    ""
)</f>
        <v/>
      </c>
      <c r="AE289" s="8">
        <f t="shared" ca="1" si="48"/>
        <v>38124</v>
      </c>
      <c r="AF289" s="6">
        <f ca="1">RANDBETWEEN(5,COUNTA('Recruitment source'!$A:$A) + 1)</f>
        <v>9</v>
      </c>
      <c r="AG289" s="6" t="str">
        <f ca="1">VLOOKUP($AF289,'Recruitment source'!$A:$B,2,FALSE)</f>
        <v>Empregos Online</v>
      </c>
      <c r="AH289" s="8"/>
      <c r="AI289" s="1">
        <f t="shared" ca="1" si="40"/>
        <v>1305</v>
      </c>
      <c r="AJ289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285, 1, 'Vagner Carvalho Souza', 'M', 5, '18/09/1958', 7, 12, 10, NULL, 1305);</v>
      </c>
    </row>
    <row r="290" spans="1:36" ht="14.25" customHeight="1" x14ac:dyDescent="0.2">
      <c r="A290" s="7" cm="1">
        <f t="array" aca="1" ref="A290" ca="1">INDEX(Companies!$A:$A,RANDBETWEEN(5,COUNTA(Companies!$A:$A) + 1),1)</f>
        <v>5</v>
      </c>
      <c r="B290" s="7" t="str">
        <f ca="1">VLOOKUP($A290,Companies!$A:$B,2,FALSE)</f>
        <v>ACME Corporation</v>
      </c>
      <c r="C290" s="5">
        <f t="shared" si="41"/>
        <v>286</v>
      </c>
      <c r="D290" s="5" t="str" cm="1">
        <f t="array" ref="D290">SHA1HASH($C290)</f>
        <v>7edab1f00ca6b31e11f7eb2e61787ed747420923</v>
      </c>
      <c r="E290" s="6">
        <v>1</v>
      </c>
      <c r="F290" s="7">
        <f ca="1">IF($C290 = 1 + N("Presidente"),
    127,
    IF($C290 = 2 + N("Vice-Presidente"),
        72,
        IF($C290 = 3 + N("Secretária bilíngue"),
            13,
            RANDBETWEEN(5,COUNT(Name!$A:$A) + 1)
        )
    )
)</f>
        <v>35</v>
      </c>
      <c r="G290" s="7" t="str">
        <f ca="1">VLOOKUP($F290,Name!$A:$B,2,FALSE)</f>
        <v>Ana Luiza</v>
      </c>
      <c r="H290" s="7">
        <f ca="1" xml:space="preserve">
IF($C290 = 1,
    0,
    RANDBETWEEN(5,COUNT('Last name'!$A:$A) + 1)
)</f>
        <v>102</v>
      </c>
      <c r="I290" s="7" t="str">
        <f ca="1" xml:space="preserve">
IF($C290 = 1 + N("Presidente"),
    "de Orléans e Bragança",
    VLOOKUP($H290,'Last name'!$A:$B,2,FALSE) &amp; " " &amp; VLOOKUP(RANDBETWEEN(5,COUNT('Last name'!$A:$A) + 1),'Last name'!$A:$B,2,FALSE)
)</f>
        <v>Greco Rocha</v>
      </c>
      <c r="J290" s="7" t="str">
        <f t="shared" ca="1" si="42"/>
        <v>Ana Luiza Greco Rocha</v>
      </c>
      <c r="K290" s="7" t="str" cm="1">
        <f t="array" aca="1" ref="K290" ca="1">SHA1HASH($J290)</f>
        <v>64823b658046f1280c3e279f0bde9dcc4c853df6</v>
      </c>
      <c r="L290" s="7" cm="1">
        <f t="array" aca="1" ref="L290" ca="1">INDEX(States!$A:$A,N290,1)</f>
        <v>5</v>
      </c>
      <c r="M290" s="7" t="str">
        <f ca="1">VLOOKUP($L290,Countries!$A:$B,2,FALSE)</f>
        <v>Portugal</v>
      </c>
      <c r="N290" s="7" cm="1">
        <f t="array" aca="1" ref="N290" ca="1">INDEX(States!$C:$C,RANDBETWEEN(5,COUNTA(States!$A:$A) + 1),1)</f>
        <v>20</v>
      </c>
      <c r="O290" s="7" t="str">
        <f ca="1">VLOOKUP($N290,States!$C:$D,2,FALSE)</f>
        <v>Portalegre</v>
      </c>
      <c r="P290" s="7" t="str">
        <f ca="1">VLOOKUP($F290,Name!$A:$C,3,FALSE)</f>
        <v>F</v>
      </c>
      <c r="Q290" s="7" t="str">
        <f ca="1">VLOOKUP($P290,Genders!$B:$C,2,FALSE)</f>
        <v>Female</v>
      </c>
      <c r="R290" s="7" cm="1">
        <f t="array" aca="1" ref="R290" ca="1">INDEX('Marital status'!$A:$A,RANDBETWEEN(5,COUNTA('Marital status'!$A:$A) + 1),1)</f>
        <v>8</v>
      </c>
      <c r="S290" s="7" t="str">
        <f ca="1">VLOOKUP($R290,'Marital status'!$A:$B,2,FALSE)</f>
        <v xml:space="preserve"> Separated </v>
      </c>
      <c r="T290" s="7">
        <f t="shared" ca="1" si="43"/>
        <v>5</v>
      </c>
      <c r="U290" s="7" t="str">
        <f ca="1">VLOOKUP($T290,Ethnicities!$A:$B,2,FALSE)</f>
        <v xml:space="preserve"> white</v>
      </c>
      <c r="V290" s="8">
        <f t="shared" ca="1" si="44"/>
        <v>19065</v>
      </c>
      <c r="W290" s="6">
        <f t="shared" ca="1" si="45"/>
        <v>8</v>
      </c>
      <c r="X290" s="8" t="str">
        <f ca="1">VLOOKUP($W290,'Background education'!$A:$B,2,FALSE)</f>
        <v>Graduate school</v>
      </c>
      <c r="Y290" s="7">
        <f ca="1" xml:space="preserve">
  IF(OR($AA290 = 5, $AA290 = 6, $AA290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90" s="7" t="str">
        <f ca="1">VLOOKUP($Y290,Departments!$A:$B,2,FALSE)</f>
        <v xml:space="preserve"> Commercial</v>
      </c>
      <c r="AA290" s="6">
        <f t="shared" ca="1" si="46"/>
        <v>11</v>
      </c>
      <c r="AB290" s="7" t="str">
        <f ca="1">VLOOKUP($AA290,Roles!$A:$B,2,FALSE)</f>
        <v>Analyst</v>
      </c>
      <c r="AC290" s="6">
        <f t="shared" ca="1" si="47"/>
        <v>5</v>
      </c>
      <c r="AD290" s="7" t="str">
        <f ca="1" xml:space="preserve">
IF($AC290 &lt;&gt; "",
    VLOOKUP($AC290,Levels!$A:$B,2,FALSE),
    ""
)</f>
        <v>Junior</v>
      </c>
      <c r="AE290" s="8">
        <f t="shared" ca="1" si="48"/>
        <v>37875</v>
      </c>
      <c r="AF290" s="6">
        <f ca="1">RANDBETWEEN(5,COUNTA('Recruitment source'!$A:$A) + 1)</f>
        <v>7</v>
      </c>
      <c r="AG290" s="6" t="str">
        <f ca="1">VLOOKUP($AF290,'Recruitment source'!$A:$B,2,FALSE)</f>
        <v>SAPO Emprego</v>
      </c>
      <c r="AH290" s="8"/>
      <c r="AI290" s="1">
        <f t="shared" ca="1" si="40"/>
        <v>3080</v>
      </c>
      <c r="AJ290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286, 1, 'Ana Luiza Greco Rocha', 'F', 5, '12/03/1952', 8, 9, 11, 5, 3080);</v>
      </c>
    </row>
    <row r="291" spans="1:36" ht="14.25" customHeight="1" x14ac:dyDescent="0.2">
      <c r="A291" s="7" cm="1">
        <f t="array" aca="1" ref="A291" ca="1">INDEX(Companies!$A:$A,RANDBETWEEN(5,COUNTA(Companies!$A:$A) + 1),1)</f>
        <v>5</v>
      </c>
      <c r="B291" s="7" t="str">
        <f ca="1">VLOOKUP($A291,Companies!$A:$B,2,FALSE)</f>
        <v>ACME Corporation</v>
      </c>
      <c r="C291" s="5">
        <f t="shared" si="41"/>
        <v>287</v>
      </c>
      <c r="D291" s="5" t="str" cm="1">
        <f t="array" ref="D291">SHA1HASH($C291)</f>
        <v>f0a4acfc86dfa0637e085abf0bbaef7bd0ec5aa4</v>
      </c>
      <c r="E291" s="6">
        <v>1</v>
      </c>
      <c r="F291" s="7">
        <f ca="1">IF($C291 = 1 + N("Presidente"),
    127,
    IF($C291 = 2 + N("Vice-Presidente"),
        72,
        IF($C291 = 3 + N("Secretária bilíngue"),
            13,
            RANDBETWEEN(5,COUNT(Name!$A:$A) + 1)
        )
    )
)</f>
        <v>110</v>
      </c>
      <c r="G291" s="7" t="str">
        <f ca="1">VLOOKUP($F291,Name!$A:$B,2,FALSE)</f>
        <v>Davi Miguel</v>
      </c>
      <c r="H291" s="7">
        <f ca="1" xml:space="preserve">
IF($C291 = 1,
    0,
    RANDBETWEEN(5,COUNT('Last name'!$A:$A) + 1)
)</f>
        <v>103</v>
      </c>
      <c r="I291" s="7" t="str">
        <f ca="1" xml:space="preserve">
IF($C291 = 1 + N("Presidente"),
    "de Orléans e Bragança",
    VLOOKUP($H291,'Last name'!$A:$B,2,FALSE) &amp; " " &amp; VLOOKUP(RANDBETWEEN(5,COUNT('Last name'!$A:$A) + 1),'Last name'!$A:$B,2,FALSE)
)</f>
        <v>Holanda Paulista</v>
      </c>
      <c r="J291" s="7" t="str">
        <f t="shared" ca="1" si="42"/>
        <v>Davi Miguel Holanda Paulista</v>
      </c>
      <c r="K291" s="7" t="str" cm="1">
        <f t="array" aca="1" ref="K291" ca="1">SHA1HASH($J291)</f>
        <v>002cf51952293dd09dccecd658991d77addd4445</v>
      </c>
      <c r="L291" s="7" cm="1">
        <f t="array" aca="1" ref="L291" ca="1">INDEX(States!$A:$A,N291,1)</f>
        <v>5</v>
      </c>
      <c r="M291" s="7" t="str">
        <f ca="1">VLOOKUP($L291,Countries!$A:$B,2,FALSE)</f>
        <v>Portugal</v>
      </c>
      <c r="N291" s="7" cm="1">
        <f t="array" aca="1" ref="N291" ca="1">INDEX(States!$C:$C,RANDBETWEEN(5,COUNTA(States!$A:$A) + 1),1)</f>
        <v>14</v>
      </c>
      <c r="O291" s="7" t="str">
        <f ca="1">VLOOKUP($N291,States!$C:$D,2,FALSE)</f>
        <v>Madeira</v>
      </c>
      <c r="P291" s="7" t="str">
        <f ca="1">VLOOKUP($F291,Name!$A:$C,3,FALSE)</f>
        <v>M</v>
      </c>
      <c r="Q291" s="7" t="str">
        <f ca="1">VLOOKUP($P291,Genders!$B:$C,2,FALSE)</f>
        <v>Male</v>
      </c>
      <c r="R291" s="7" cm="1">
        <f t="array" aca="1" ref="R291" ca="1">INDEX('Marital status'!$A:$A,RANDBETWEEN(5,COUNTA('Marital status'!$A:$A) + 1),1)</f>
        <v>6</v>
      </c>
      <c r="S291" s="7" t="str">
        <f ca="1">VLOOKUP($R291,'Marital status'!$A:$B,2,FALSE)</f>
        <v>MarrieD</v>
      </c>
      <c r="T291" s="7">
        <f t="shared" ca="1" si="43"/>
        <v>5</v>
      </c>
      <c r="U291" s="7" t="str">
        <f ca="1">VLOOKUP($T291,Ethnicities!$A:$B,2,FALSE)</f>
        <v xml:space="preserve"> white</v>
      </c>
      <c r="V291" s="8">
        <f t="shared" ca="1" si="44"/>
        <v>30435</v>
      </c>
      <c r="W291" s="6">
        <f t="shared" ca="1" si="45"/>
        <v>7</v>
      </c>
      <c r="X291" s="8" t="str">
        <f ca="1">VLOOKUP($W291,'Background education'!$A:$B,2,FALSE)</f>
        <v>Undergraduate degree</v>
      </c>
      <c r="Y291" s="7">
        <f ca="1" xml:space="preserve">
  IF(OR($AA291 = 5, $AA291 = 6, $AA291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91" s="7" t="str">
        <f ca="1">VLOOKUP($Y291,Departments!$A:$B,2,FALSE)</f>
        <v>Operations</v>
      </c>
      <c r="AA291" s="6">
        <f t="shared" ca="1" si="46"/>
        <v>10</v>
      </c>
      <c r="AB291" s="7" t="str">
        <f ca="1">VLOOKUP($AA291,Roles!$A:$B,2,FALSE)</f>
        <v>Trainee</v>
      </c>
      <c r="AC291" s="6" t="str">
        <f t="shared" ca="1" si="47"/>
        <v/>
      </c>
      <c r="AD291" s="7" t="str">
        <f ca="1" xml:space="preserve">
IF($AC291 &lt;&gt; "",
    VLOOKUP($AC291,Levels!$A:$B,2,FALSE),
    ""
)</f>
        <v/>
      </c>
      <c r="AE291" s="8">
        <f t="shared" ca="1" si="48"/>
        <v>38311</v>
      </c>
      <c r="AF291" s="6">
        <f ca="1">RANDBETWEEN(5,COUNTA('Recruitment source'!$A:$A) + 1)</f>
        <v>15</v>
      </c>
      <c r="AG291" s="6" t="str">
        <f ca="1">VLOOKUP($AF291,'Recruitment source'!$A:$B,2,FALSE)</f>
        <v>Website</v>
      </c>
      <c r="AH291" s="8"/>
      <c r="AI291" s="1">
        <f t="shared" ca="1" si="40"/>
        <v>1305</v>
      </c>
      <c r="AJ291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287, 1, 'Davi Miguel Holanda Paulista', 'M', 5, '29/04/1983', 7, 10, 10, NULL, 1305);</v>
      </c>
    </row>
    <row r="292" spans="1:36" ht="14.25" customHeight="1" x14ac:dyDescent="0.2">
      <c r="A292" s="7" cm="1">
        <f t="array" aca="1" ref="A292" ca="1">INDEX(Companies!$A:$A,RANDBETWEEN(5,COUNTA(Companies!$A:$A) + 1),1)</f>
        <v>5</v>
      </c>
      <c r="B292" s="7" t="str">
        <f ca="1">VLOOKUP($A292,Companies!$A:$B,2,FALSE)</f>
        <v>ACME Corporation</v>
      </c>
      <c r="C292" s="5">
        <f t="shared" si="41"/>
        <v>288</v>
      </c>
      <c r="D292" s="5" t="str" cm="1">
        <f t="array" ref="D292">SHA1HASH($C292)</f>
        <v>b70706fdb0027063c33c00f7ce3e040221dd70bb</v>
      </c>
      <c r="E292" s="6">
        <v>1</v>
      </c>
      <c r="F292" s="7">
        <f ca="1">IF($C292 = 1 + N("Presidente"),
    127,
    IF($C292 = 2 + N("Vice-Presidente"),
        72,
        IF($C292 = 3 + N("Secretária bilíngue"),
            13,
            RANDBETWEEN(5,COUNT(Name!$A:$A) + 1)
        )
    )
)</f>
        <v>186</v>
      </c>
      <c r="G292" s="7" t="str">
        <f ca="1">VLOOKUP($F292,Name!$A:$B,2,FALSE)</f>
        <v>João Gabriel</v>
      </c>
      <c r="H292" s="7">
        <f ca="1" xml:space="preserve">
IF($C292 = 1,
    0,
    RANDBETWEEN(5,COUNT('Last name'!$A:$A) + 1)
)</f>
        <v>19</v>
      </c>
      <c r="I292" s="7" t="str">
        <f ca="1" xml:space="preserve">
IF($C292 = 1 + N("Presidente"),
    "de Orléans e Bragança",
    VLOOKUP($H292,'Last name'!$A:$B,2,FALSE) &amp; " " &amp; VLOOKUP(RANDBETWEEN(5,COUNT('Last name'!$A:$A) + 1),'Last name'!$A:$B,2,FALSE)
)</f>
        <v>Anjos Tavarez</v>
      </c>
      <c r="J292" s="7" t="str">
        <f t="shared" ca="1" si="42"/>
        <v>João Gabriel Anjos Tavarez</v>
      </c>
      <c r="K292" s="7" t="str" cm="1">
        <f t="array" aca="1" ref="K292" ca="1">SHA1HASH($J292)</f>
        <v>755a801d2567cc98d2fddb52545c5f9a2c134d0c</v>
      </c>
      <c r="L292" s="7" cm="1">
        <f t="array" aca="1" ref="L292" ca="1">INDEX(States!$A:$A,N292,1)</f>
        <v>5</v>
      </c>
      <c r="M292" s="7" t="str">
        <f ca="1">VLOOKUP($L292,Countries!$A:$B,2,FALSE)</f>
        <v>Portugal</v>
      </c>
      <c r="N292" s="7" cm="1">
        <f t="array" aca="1" ref="N292" ca="1">INDEX(States!$C:$C,RANDBETWEEN(5,COUNTA(States!$A:$A) + 1),1)</f>
        <v>6</v>
      </c>
      <c r="O292" s="7" t="str">
        <f ca="1">VLOOKUP($N292,States!$C:$D,2,FALSE)</f>
        <v>PORTO</v>
      </c>
      <c r="P292" s="7" t="str">
        <f ca="1">VLOOKUP($F292,Name!$A:$C,3,FALSE)</f>
        <v>M</v>
      </c>
      <c r="Q292" s="7" t="str">
        <f ca="1">VLOOKUP($P292,Genders!$B:$C,2,FALSE)</f>
        <v>Male</v>
      </c>
      <c r="R292" s="7" cm="1">
        <f t="array" aca="1" ref="R292" ca="1">INDEX('Marital status'!$A:$A,RANDBETWEEN(5,COUNTA('Marital status'!$A:$A) + 1),1)</f>
        <v>9</v>
      </c>
      <c r="S292" s="7" t="str">
        <f ca="1">VLOOKUP($R292,'Marital status'!$A:$B,2,FALSE)</f>
        <v>DIVORCED</v>
      </c>
      <c r="T292" s="7">
        <f t="shared" ca="1" si="43"/>
        <v>5</v>
      </c>
      <c r="U292" s="7" t="str">
        <f ca="1">VLOOKUP($T292,Ethnicities!$A:$B,2,FALSE)</f>
        <v xml:space="preserve"> white</v>
      </c>
      <c r="V292" s="8">
        <f t="shared" ca="1" si="44"/>
        <v>23523</v>
      </c>
      <c r="W292" s="6">
        <f t="shared" ca="1" si="45"/>
        <v>8</v>
      </c>
      <c r="X292" s="8" t="str">
        <f ca="1">VLOOKUP($W292,'Background education'!$A:$B,2,FALSE)</f>
        <v>Graduate school</v>
      </c>
      <c r="Y292" s="7">
        <f ca="1" xml:space="preserve">
  IF(OR($AA292 = 5, $AA292 = 6, $AA292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92" s="7" t="str">
        <f ca="1">VLOOKUP($Y292,Departments!$A:$B,2,FALSE)</f>
        <v>Communication &amp; Marketing</v>
      </c>
      <c r="AA292" s="6">
        <f t="shared" ca="1" si="46"/>
        <v>11</v>
      </c>
      <c r="AB292" s="7" t="str">
        <f ca="1">VLOOKUP($AA292,Roles!$A:$B,2,FALSE)</f>
        <v>Analyst</v>
      </c>
      <c r="AC292" s="6">
        <f t="shared" ca="1" si="47"/>
        <v>6</v>
      </c>
      <c r="AD292" s="7" t="str">
        <f ca="1" xml:space="preserve">
IF($AC292 &lt;&gt; "",
    VLOOKUP($AC292,Levels!$A:$B,2,FALSE),
    ""
)</f>
        <v>Pleno</v>
      </c>
      <c r="AE292" s="8">
        <f t="shared" ca="1" si="48"/>
        <v>36166</v>
      </c>
      <c r="AF292" s="6">
        <f ca="1">RANDBETWEEN(5,COUNTA('Recruitment source'!$A:$A) + 1)</f>
        <v>13</v>
      </c>
      <c r="AG292" s="6" t="str">
        <f ca="1">VLOOKUP($AF292,'Recruitment source'!$A:$B,2,FALSE)</f>
        <v>Google</v>
      </c>
      <c r="AH292" s="8"/>
      <c r="AI292" s="1">
        <f t="shared" ca="1" si="40"/>
        <v>3080</v>
      </c>
      <c r="AJ292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288, 1, 'João Gabriel Anjos Tavarez', 'M', 5, '26/05/1964', 8, 11, 11, 6, 3080);</v>
      </c>
    </row>
    <row r="293" spans="1:36" ht="14.25" customHeight="1" x14ac:dyDescent="0.2">
      <c r="A293" s="7" cm="1">
        <f t="array" aca="1" ref="A293" ca="1">INDEX(Companies!$A:$A,RANDBETWEEN(5,COUNTA(Companies!$A:$A) + 1),1)</f>
        <v>5</v>
      </c>
      <c r="B293" s="7" t="str">
        <f ca="1">VLOOKUP($A293,Companies!$A:$B,2,FALSE)</f>
        <v>ACME Corporation</v>
      </c>
      <c r="C293" s="5">
        <f t="shared" si="41"/>
        <v>289</v>
      </c>
      <c r="D293" s="5" t="str" cm="1">
        <f t="array" ref="D293">SHA1HASH($C293)</f>
        <v>6b0f4d999089662690c5233e0ddea57d297a9a0a</v>
      </c>
      <c r="E293" s="6">
        <v>1</v>
      </c>
      <c r="F293" s="7">
        <f ca="1">IF($C293 = 1 + N("Presidente"),
    127,
    IF($C293 = 2 + N("Vice-Presidente"),
        72,
        IF($C293 = 3 + N("Secretária bilíngue"),
            13,
            RANDBETWEEN(5,COUNT(Name!$A:$A) + 1)
        )
    )
)</f>
        <v>317</v>
      </c>
      <c r="G293" s="7" t="str">
        <f ca="1">VLOOKUP($F293,Name!$A:$B,2,FALSE)</f>
        <v>Pedro Henrique</v>
      </c>
      <c r="H293" s="7">
        <f ca="1" xml:space="preserve">
IF($C293 = 1,
    0,
    RANDBETWEEN(5,COUNT('Last name'!$A:$A) + 1)
)</f>
        <v>151</v>
      </c>
      <c r="I293" s="7" t="str">
        <f ca="1" xml:space="preserve">
IF($C293 = 1 + N("Presidente"),
    "de Orléans e Bragança",
    VLOOKUP($H293,'Last name'!$A:$B,2,FALSE) &amp; " " &amp; VLOOKUP(RANDBETWEEN(5,COUNT('Last name'!$A:$A) + 1),'Last name'!$A:$B,2,FALSE)
)</f>
        <v>Pereira Giordano</v>
      </c>
      <c r="J293" s="7" t="str">
        <f t="shared" ca="1" si="42"/>
        <v>Pedro Henrique Pereira Giordano</v>
      </c>
      <c r="K293" s="7" t="str" cm="1">
        <f t="array" aca="1" ref="K293" ca="1">SHA1HASH($J293)</f>
        <v>f97b68f207eb2b16058fbccec8562a744e1dd006</v>
      </c>
      <c r="L293" s="7" cm="1">
        <f t="array" aca="1" ref="L293" ca="1">INDEX(States!$A:$A,N293,1)</f>
        <v>5</v>
      </c>
      <c r="M293" s="7" t="str">
        <f ca="1">VLOOKUP($L293,Countries!$A:$B,2,FALSE)</f>
        <v>Portugal</v>
      </c>
      <c r="N293" s="7" cm="1">
        <f t="array" aca="1" ref="N293" ca="1">INDEX(States!$C:$C,RANDBETWEEN(5,COUNTA(States!$A:$A) + 1),1)</f>
        <v>6</v>
      </c>
      <c r="O293" s="7" t="str">
        <f ca="1">VLOOKUP($N293,States!$C:$D,2,FALSE)</f>
        <v>PORTO</v>
      </c>
      <c r="P293" s="7" t="str">
        <f ca="1">VLOOKUP($F293,Name!$A:$C,3,FALSE)</f>
        <v>M</v>
      </c>
      <c r="Q293" s="7" t="str">
        <f ca="1">VLOOKUP($P293,Genders!$B:$C,2,FALSE)</f>
        <v>Male</v>
      </c>
      <c r="R293" s="7" cm="1">
        <f t="array" aca="1" ref="R293" ca="1">INDEX('Marital status'!$A:$A,RANDBETWEEN(5,COUNTA('Marital status'!$A:$A) + 1),1)</f>
        <v>6</v>
      </c>
      <c r="S293" s="7" t="str">
        <f ca="1">VLOOKUP($R293,'Marital status'!$A:$B,2,FALSE)</f>
        <v>MarrieD</v>
      </c>
      <c r="T293" s="7">
        <f t="shared" ca="1" si="43"/>
        <v>5</v>
      </c>
      <c r="U293" s="7" t="str">
        <f ca="1">VLOOKUP($T293,Ethnicities!$A:$B,2,FALSE)</f>
        <v xml:space="preserve"> white</v>
      </c>
      <c r="V293" s="8">
        <f t="shared" ca="1" si="44"/>
        <v>22830</v>
      </c>
      <c r="W293" s="6">
        <f t="shared" ca="1" si="45"/>
        <v>7</v>
      </c>
      <c r="X293" s="8" t="str">
        <f ca="1">VLOOKUP($W293,'Background education'!$A:$B,2,FALSE)</f>
        <v>Undergraduate degree</v>
      </c>
      <c r="Y293" s="7">
        <f ca="1" xml:space="preserve">
  IF(OR($AA293 = 5, $AA293 = 6, $AA293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93" s="7" t="str">
        <f ca="1">VLOOKUP($Y293,Departments!$A:$B,2,FALSE)</f>
        <v>Human Resource</v>
      </c>
      <c r="AA293" s="6">
        <f t="shared" ca="1" si="46"/>
        <v>9</v>
      </c>
      <c r="AB293" s="7" t="str">
        <f ca="1">VLOOKUP($AA293,Roles!$A:$B,2,FALSE)</f>
        <v>Intern</v>
      </c>
      <c r="AC293" s="6" t="str">
        <f t="shared" ca="1" si="47"/>
        <v/>
      </c>
      <c r="AD293" s="7" t="str">
        <f ca="1" xml:space="preserve">
IF($AC293 &lt;&gt; "",
    VLOOKUP($AC293,Levels!$A:$B,2,FALSE),
    ""
)</f>
        <v/>
      </c>
      <c r="AE293" s="8">
        <f t="shared" ca="1" si="48"/>
        <v>37766</v>
      </c>
      <c r="AF293" s="6">
        <f ca="1">RANDBETWEEN(5,COUNTA('Recruitment source'!$A:$A) + 1)</f>
        <v>15</v>
      </c>
      <c r="AG293" s="6" t="str">
        <f ca="1">VLOOKUP($AF293,'Recruitment source'!$A:$B,2,FALSE)</f>
        <v>Website</v>
      </c>
      <c r="AH293" s="8"/>
      <c r="AI293" s="1">
        <f t="shared" ca="1" si="40"/>
        <v>1285</v>
      </c>
      <c r="AJ29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289, 1, 'Pedro Henrique Pereira Giordano', 'M', 5, '03/07/1962', 7, 8, 9, NULL, 1285);</v>
      </c>
    </row>
    <row r="294" spans="1:36" ht="14.25" customHeight="1" x14ac:dyDescent="0.2">
      <c r="A294" s="7" cm="1">
        <f t="array" aca="1" ref="A294" ca="1">INDEX(Companies!$A:$A,RANDBETWEEN(5,COUNTA(Companies!$A:$A) + 1),1)</f>
        <v>5</v>
      </c>
      <c r="B294" s="7" t="str">
        <f ca="1">VLOOKUP($A294,Companies!$A:$B,2,FALSE)</f>
        <v>ACME Corporation</v>
      </c>
      <c r="C294" s="5">
        <f t="shared" si="41"/>
        <v>290</v>
      </c>
      <c r="D294" s="5" t="str" cm="1">
        <f t="array" ref="D294">SHA1HASH($C294)</f>
        <v>9d323717c1d5f918d8b0267c157186d6e6b64ec9</v>
      </c>
      <c r="E294" s="6">
        <v>1</v>
      </c>
      <c r="F294" s="7">
        <f ca="1">IF($C294 = 1 + N("Presidente"),
    127,
    IF($C294 = 2 + N("Vice-Presidente"),
        72,
        IF($C294 = 3 + N("Secretária bilíngue"),
            13,
            RANDBETWEEN(5,COUNT(Name!$A:$A) + 1)
        )
    )
)</f>
        <v>239</v>
      </c>
      <c r="G294" s="7" t="str">
        <f ca="1">VLOOKUP($F294,Name!$A:$B,2,FALSE)</f>
        <v>Lucas Gabriel</v>
      </c>
      <c r="H294" s="7">
        <f ca="1" xml:space="preserve">
IF($C294 = 1,
    0,
    RANDBETWEEN(5,COUNT('Last name'!$A:$A) + 1)
)</f>
        <v>66</v>
      </c>
      <c r="I294" s="7" t="str">
        <f ca="1" xml:space="preserve">
IF($C294 = 1 + N("Presidente"),
    "de Orléans e Bragança",
    VLOOKUP($H294,'Last name'!$A:$B,2,FALSE) &amp; " " &amp; VLOOKUP(RANDBETWEEN(5,COUNT('Last name'!$A:$A) + 1),'Last name'!$A:$B,2,FALSE)
)</f>
        <v>Colombo Garcia</v>
      </c>
      <c r="J294" s="7" t="str">
        <f t="shared" ca="1" si="42"/>
        <v>Lucas Gabriel Colombo Garcia</v>
      </c>
      <c r="K294" s="7" t="str" cm="1">
        <f t="array" aca="1" ref="K294" ca="1">SHA1HASH($J294)</f>
        <v>1913023ef972d6318303c063a9bb0f479fec91b2</v>
      </c>
      <c r="L294" s="7" cm="1">
        <f t="array" aca="1" ref="L294" ca="1">INDEX(States!$A:$A,N294,1)</f>
        <v>5</v>
      </c>
      <c r="M294" s="7" t="str">
        <f ca="1">VLOOKUP($L294,Countries!$A:$B,2,FALSE)</f>
        <v>Portugal</v>
      </c>
      <c r="N294" s="7" cm="1">
        <f t="array" aca="1" ref="N294" ca="1">INDEX(States!$C:$C,RANDBETWEEN(5,COUNTA(States!$A:$A) + 1),1)</f>
        <v>11</v>
      </c>
      <c r="O294" s="7" t="str">
        <f ca="1">VLOOKUP($N294,States!$C:$D,2,FALSE)</f>
        <v>Santarém</v>
      </c>
      <c r="P294" s="7" t="str">
        <f ca="1">VLOOKUP($F294,Name!$A:$C,3,FALSE)</f>
        <v>M</v>
      </c>
      <c r="Q294" s="7" t="str">
        <f ca="1">VLOOKUP($P294,Genders!$B:$C,2,FALSE)</f>
        <v>Male</v>
      </c>
      <c r="R294" s="7" cm="1">
        <f t="array" aca="1" ref="R294" ca="1">INDEX('Marital status'!$A:$A,RANDBETWEEN(5,COUNTA('Marital status'!$A:$A) + 1),1)</f>
        <v>6</v>
      </c>
      <c r="S294" s="7" t="str">
        <f ca="1">VLOOKUP($R294,'Marital status'!$A:$B,2,FALSE)</f>
        <v>MarrieD</v>
      </c>
      <c r="T294" s="7">
        <f t="shared" ca="1" si="43"/>
        <v>6</v>
      </c>
      <c r="U294" s="7" t="str">
        <f ca="1">VLOOKUP($T294,Ethnicities!$A:$B,2,FALSE)</f>
        <v>Black or African American</v>
      </c>
      <c r="V294" s="8">
        <f t="shared" ca="1" si="44"/>
        <v>25795</v>
      </c>
      <c r="W294" s="6">
        <f t="shared" ca="1" si="45"/>
        <v>8</v>
      </c>
      <c r="X294" s="8" t="str">
        <f ca="1">VLOOKUP($W294,'Background education'!$A:$B,2,FALSE)</f>
        <v>Graduate school</v>
      </c>
      <c r="Y294" s="7">
        <f ca="1" xml:space="preserve">
  IF(OR($AA294 = 5, $AA294 = 6, $AA294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94" s="7" t="str">
        <f ca="1">VLOOKUP($Y294,Departments!$A:$B,2,FALSE)</f>
        <v>Human Resource</v>
      </c>
      <c r="AA294" s="6">
        <f t="shared" ca="1" si="46"/>
        <v>11</v>
      </c>
      <c r="AB294" s="7" t="str">
        <f ca="1">VLOOKUP($AA294,Roles!$A:$B,2,FALSE)</f>
        <v>Analyst</v>
      </c>
      <c r="AC294" s="6">
        <f t="shared" ca="1" si="47"/>
        <v>7</v>
      </c>
      <c r="AD294" s="7" t="str">
        <f ca="1" xml:space="preserve">
IF($AC294 &lt;&gt; "",
    VLOOKUP($AC294,Levels!$A:$B,2,FALSE),
    ""
)</f>
        <v>Senior</v>
      </c>
      <c r="AE294" s="8">
        <f t="shared" ca="1" si="48"/>
        <v>41276</v>
      </c>
      <c r="AF294" s="6">
        <f ca="1">RANDBETWEEN(5,COUNTA('Recruitment source'!$A:$A) + 1)</f>
        <v>10</v>
      </c>
      <c r="AG294" s="6" t="str">
        <f ca="1">VLOOKUP($AF294,'Recruitment source'!$A:$B,2,FALSE)</f>
        <v>Jobs in Lisbon</v>
      </c>
      <c r="AH294" s="8"/>
      <c r="AI294" s="1">
        <f t="shared" ca="1" si="40"/>
        <v>3080</v>
      </c>
      <c r="AJ29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290, 1, 'Lucas Gabriel Colombo Garcia', 'M', 6, '15/08/1970', 8, 8, 11, 7, 3080);</v>
      </c>
    </row>
    <row r="295" spans="1:36" ht="14.25" customHeight="1" x14ac:dyDescent="0.2">
      <c r="A295" s="7" cm="1">
        <f t="array" aca="1" ref="A295" ca="1">INDEX(Companies!$A:$A,RANDBETWEEN(5,COUNTA(Companies!$A:$A) + 1),1)</f>
        <v>5</v>
      </c>
      <c r="B295" s="7" t="str">
        <f ca="1">VLOOKUP($A295,Companies!$A:$B,2,FALSE)</f>
        <v>ACME Corporation</v>
      </c>
      <c r="C295" s="5">
        <f t="shared" si="41"/>
        <v>291</v>
      </c>
      <c r="D295" s="5" t="str" cm="1">
        <f t="array" ref="D295">SHA1HASH($C295)</f>
        <v>3717862a00f88c6164a735d661d4e9c91c5d9767</v>
      </c>
      <c r="E295" s="6">
        <v>1</v>
      </c>
      <c r="F295" s="7">
        <f ca="1">IF($C295 = 1 + N("Presidente"),
    127,
    IF($C295 = 2 + N("Vice-Presidente"),
        72,
        IF($C295 = 3 + N("Secretária bilíngue"),
            13,
            RANDBETWEEN(5,COUNT(Name!$A:$A) + 1)
        )
    )
)</f>
        <v>159</v>
      </c>
      <c r="G295" s="7" t="str">
        <f ca="1">VLOOKUP($F295,Name!$A:$B,2,FALSE)</f>
        <v>Gustavo</v>
      </c>
      <c r="H295" s="7">
        <f ca="1" xml:space="preserve">
IF($C295 = 1,
    0,
    RANDBETWEEN(5,COUNT('Last name'!$A:$A) + 1)
)</f>
        <v>55</v>
      </c>
      <c r="I295" s="7" t="str">
        <f ca="1" xml:space="preserve">
IF($C295 = 1 + N("Presidente"),
    "de Orléans e Bragança",
    VLOOKUP($H295,'Last name'!$A:$B,2,FALSE) &amp; " " &amp; VLOOKUP(RANDBETWEEN(5,COUNT('Last name'!$A:$A) + 1),'Last name'!$A:$B,2,FALSE)
)</f>
        <v>Camões Cunha</v>
      </c>
      <c r="J295" s="7" t="str">
        <f t="shared" ca="1" si="42"/>
        <v>Gustavo Camões Cunha</v>
      </c>
      <c r="K295" s="7" t="str" cm="1">
        <f t="array" aca="1" ref="K295" ca="1">SHA1HASH($J295)</f>
        <v>4dd6fda8cb00449bbc8a2a553b2186d4904d0e5c</v>
      </c>
      <c r="L295" s="7" cm="1">
        <f t="array" aca="1" ref="L295" ca="1">INDEX(States!$A:$A,N295,1)</f>
        <v>5</v>
      </c>
      <c r="M295" s="7" t="str">
        <f ca="1">VLOOKUP($L295,Countries!$A:$B,2,FALSE)</f>
        <v>Portugal</v>
      </c>
      <c r="N295" s="7" cm="1">
        <f t="array" aca="1" ref="N295" ca="1">INDEX(States!$C:$C,RANDBETWEEN(5,COUNTA(States!$A:$A) + 1),1)</f>
        <v>18</v>
      </c>
      <c r="O295" s="7" t="str">
        <f ca="1">VLOOKUP($N295,States!$C:$D,2,FALSE)</f>
        <v>Castelo Branco</v>
      </c>
      <c r="P295" s="7" t="str">
        <f ca="1">VLOOKUP($F295,Name!$A:$C,3,FALSE)</f>
        <v>M</v>
      </c>
      <c r="Q295" s="7" t="str">
        <f ca="1">VLOOKUP($P295,Genders!$B:$C,2,FALSE)</f>
        <v>Male</v>
      </c>
      <c r="R295" s="7" cm="1">
        <f t="array" aca="1" ref="R295" ca="1">INDEX('Marital status'!$A:$A,RANDBETWEEN(5,COUNTA('Marital status'!$A:$A) + 1),1)</f>
        <v>6</v>
      </c>
      <c r="S295" s="7" t="str">
        <f ca="1">VLOOKUP($R295,'Marital status'!$A:$B,2,FALSE)</f>
        <v>MarrieD</v>
      </c>
      <c r="T295" s="7">
        <f t="shared" ca="1" si="43"/>
        <v>5</v>
      </c>
      <c r="U295" s="7" t="str">
        <f ca="1">VLOOKUP($T295,Ethnicities!$A:$B,2,FALSE)</f>
        <v xml:space="preserve"> white</v>
      </c>
      <c r="V295" s="8">
        <f t="shared" ca="1" si="44"/>
        <v>27259</v>
      </c>
      <c r="W295" s="6">
        <f t="shared" ca="1" si="45"/>
        <v>7</v>
      </c>
      <c r="X295" s="8" t="str">
        <f ca="1">VLOOKUP($W295,'Background education'!$A:$B,2,FALSE)</f>
        <v>Undergraduate degree</v>
      </c>
      <c r="Y295" s="7">
        <f ca="1" xml:space="preserve">
  IF(OR($AA295 = 5, $AA295 = 6, $AA295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95" s="7" t="str">
        <f ca="1">VLOOKUP($Y295,Departments!$A:$B,2,FALSE)</f>
        <v>Operations</v>
      </c>
      <c r="AA295" s="6">
        <f t="shared" ca="1" si="46"/>
        <v>10</v>
      </c>
      <c r="AB295" s="7" t="str">
        <f ca="1">VLOOKUP($AA295,Roles!$A:$B,2,FALSE)</f>
        <v>Trainee</v>
      </c>
      <c r="AC295" s="6" t="str">
        <f t="shared" ca="1" si="47"/>
        <v/>
      </c>
      <c r="AD295" s="7" t="str">
        <f ca="1" xml:space="preserve">
IF($AC295 &lt;&gt; "",
    VLOOKUP($AC295,Levels!$A:$B,2,FALSE),
    ""
)</f>
        <v/>
      </c>
      <c r="AE295" s="8">
        <f t="shared" ca="1" si="48"/>
        <v>38909</v>
      </c>
      <c r="AF295" s="6">
        <f ca="1">RANDBETWEEN(5,COUNTA('Recruitment source'!$A:$A) + 1)</f>
        <v>7</v>
      </c>
      <c r="AG295" s="6" t="str">
        <f ca="1">VLOOKUP($AF295,'Recruitment source'!$A:$B,2,FALSE)</f>
        <v>SAPO Emprego</v>
      </c>
      <c r="AH295" s="8"/>
      <c r="AI295" s="1">
        <f t="shared" ca="1" si="40"/>
        <v>1305</v>
      </c>
      <c r="AJ29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291, 1, 'Gustavo Camões Cunha', 'M', 5, '18/08/1974', 7, 10, 10, NULL, 1305);</v>
      </c>
    </row>
    <row r="296" spans="1:36" ht="14.25" customHeight="1" x14ac:dyDescent="0.2">
      <c r="A296" s="7" cm="1">
        <f t="array" aca="1" ref="A296" ca="1">INDEX(Companies!$A:$A,RANDBETWEEN(5,COUNTA(Companies!$A:$A) + 1),1)</f>
        <v>5</v>
      </c>
      <c r="B296" s="7" t="str">
        <f ca="1">VLOOKUP($A296,Companies!$A:$B,2,FALSE)</f>
        <v>ACME Corporation</v>
      </c>
      <c r="C296" s="5">
        <f t="shared" si="41"/>
        <v>292</v>
      </c>
      <c r="D296" s="5" t="str" cm="1">
        <f t="array" ref="D296">SHA1HASH($C296)</f>
        <v>85f1002bf139bebdb7f0d07b31fa14155aea9dfc</v>
      </c>
      <c r="E296" s="6">
        <v>1</v>
      </c>
      <c r="F296" s="7">
        <f ca="1">IF($C296 = 1 + N("Presidente"),
    127,
    IF($C296 = 2 + N("Vice-Presidente"),
        72,
        IF($C296 = 3 + N("Secretária bilíngue"),
            13,
            RANDBETWEEN(5,COUNT(Name!$A:$A) + 1)
        )
    )
)</f>
        <v>159</v>
      </c>
      <c r="G296" s="7" t="str">
        <f ca="1">VLOOKUP($F296,Name!$A:$B,2,FALSE)</f>
        <v>Gustavo</v>
      </c>
      <c r="H296" s="7">
        <f ca="1" xml:space="preserve">
IF($C296 = 1,
    0,
    RANDBETWEEN(5,COUNT('Last name'!$A:$A) + 1)
)</f>
        <v>119</v>
      </c>
      <c r="I296" s="7" t="str">
        <f ca="1" xml:space="preserve">
IF($C296 = 1 + N("Presidente"),
    "de Orléans e Bragança",
    VLOOKUP($H296,'Last name'!$A:$B,2,FALSE) &amp; " " &amp; VLOOKUP(RANDBETWEEN(5,COUNT('Last name'!$A:$A) + 1),'Last name'!$A:$B,2,FALSE)
)</f>
        <v>Marino Gonçalves</v>
      </c>
      <c r="J296" s="7" t="str">
        <f t="shared" ca="1" si="42"/>
        <v>Gustavo Marino Gonçalves</v>
      </c>
      <c r="K296" s="7" t="str" cm="1">
        <f t="array" aca="1" ref="K296" ca="1">SHA1HASH($J296)</f>
        <v>5cd7283d12023833a3d64cd16dc69a29345ca481</v>
      </c>
      <c r="L296" s="7" cm="1">
        <f t="array" aca="1" ref="L296" ca="1">INDEX(States!$A:$A,N296,1)</f>
        <v>5</v>
      </c>
      <c r="M296" s="7" t="str">
        <f ca="1">VLOOKUP($L296,Countries!$A:$B,2,FALSE)</f>
        <v>Portugal</v>
      </c>
      <c r="N296" s="7" cm="1">
        <f t="array" aca="1" ref="N296" ca="1">INDEX(States!$C:$C,RANDBETWEEN(5,COUNTA(States!$A:$A) + 1),1)</f>
        <v>18</v>
      </c>
      <c r="O296" s="7" t="str">
        <f ca="1">VLOOKUP($N296,States!$C:$D,2,FALSE)</f>
        <v>Castelo Branco</v>
      </c>
      <c r="P296" s="7" t="str">
        <f ca="1">VLOOKUP($F296,Name!$A:$C,3,FALSE)</f>
        <v>M</v>
      </c>
      <c r="Q296" s="7" t="str">
        <f ca="1">VLOOKUP($P296,Genders!$B:$C,2,FALSE)</f>
        <v>Male</v>
      </c>
      <c r="R296" s="7" cm="1">
        <f t="array" aca="1" ref="R296" ca="1">INDEX('Marital status'!$A:$A,RANDBETWEEN(5,COUNTA('Marital status'!$A:$A) + 1),1)</f>
        <v>5</v>
      </c>
      <c r="S296" s="7" t="str">
        <f ca="1">VLOOKUP($R296,'Marital status'!$A:$B,2,FALSE)</f>
        <v>single</v>
      </c>
      <c r="T296" s="7">
        <f t="shared" ca="1" si="43"/>
        <v>5</v>
      </c>
      <c r="U296" s="7" t="str">
        <f ca="1">VLOOKUP($T296,Ethnicities!$A:$B,2,FALSE)</f>
        <v xml:space="preserve"> white</v>
      </c>
      <c r="V296" s="8">
        <f t="shared" ca="1" si="44"/>
        <v>26978</v>
      </c>
      <c r="W296" s="6">
        <f t="shared" ca="1" si="45"/>
        <v>8</v>
      </c>
      <c r="X296" s="8" t="str">
        <f ca="1">VLOOKUP($W296,'Background education'!$A:$B,2,FALSE)</f>
        <v>Graduate school</v>
      </c>
      <c r="Y296" s="7">
        <f ca="1" xml:space="preserve">
  IF(OR($AA296 = 5, $AA296 = 6, $AA296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96" s="7" t="str">
        <f ca="1">VLOOKUP($Y296,Departments!$A:$B,2,FALSE)</f>
        <v>Communication &amp; Marketing</v>
      </c>
      <c r="AA296" s="6">
        <f t="shared" ca="1" si="46"/>
        <v>11</v>
      </c>
      <c r="AB296" s="7" t="str">
        <f ca="1">VLOOKUP($AA296,Roles!$A:$B,2,FALSE)</f>
        <v>Analyst</v>
      </c>
      <c r="AC296" s="6">
        <f t="shared" ca="1" si="47"/>
        <v>6</v>
      </c>
      <c r="AD296" s="7" t="str">
        <f ca="1" xml:space="preserve">
IF($AC296 &lt;&gt; "",
    VLOOKUP($AC296,Levels!$A:$B,2,FALSE),
    ""
)</f>
        <v>Pleno</v>
      </c>
      <c r="AE296" s="8">
        <f t="shared" ca="1" si="48"/>
        <v>41796</v>
      </c>
      <c r="AF296" s="6">
        <f ca="1">RANDBETWEEN(5,COUNTA('Recruitment source'!$A:$A) + 1)</f>
        <v>5</v>
      </c>
      <c r="AG296" s="6" t="str">
        <f ca="1">VLOOKUP($AF296,'Recruitment source'!$A:$B,2,FALSE)</f>
        <v>Indeed</v>
      </c>
      <c r="AH296" s="8"/>
      <c r="AI296" s="1">
        <f t="shared" ca="1" si="40"/>
        <v>3080</v>
      </c>
      <c r="AJ296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292, 1, 'Gustavo Marino Gonçalves', 'M', 5, '10/11/1973', 8, 11, 11, 6, 3080);</v>
      </c>
    </row>
    <row r="297" spans="1:36" ht="14.25" customHeight="1" x14ac:dyDescent="0.2">
      <c r="A297" s="7" cm="1">
        <f t="array" aca="1" ref="A297" ca="1">INDEX(Companies!$A:$A,RANDBETWEEN(5,COUNTA(Companies!$A:$A) + 1),1)</f>
        <v>5</v>
      </c>
      <c r="B297" s="7" t="str">
        <f ca="1">VLOOKUP($A297,Companies!$A:$B,2,FALSE)</f>
        <v>ACME Corporation</v>
      </c>
      <c r="C297" s="5">
        <f t="shared" si="41"/>
        <v>293</v>
      </c>
      <c r="D297" s="5" t="str" cm="1">
        <f t="array" ref="D297">SHA1HASH($C297)</f>
        <v>05580caed314df2d74c3e515d57294928cfbfae6</v>
      </c>
      <c r="E297" s="6">
        <v>1</v>
      </c>
      <c r="F297" s="7">
        <f ca="1">IF($C297 = 1 + N("Presidente"),
    127,
    IF($C297 = 2 + N("Vice-Presidente"),
        72,
        IF($C297 = 3 + N("Secretária bilíngue"),
            13,
            RANDBETWEEN(5,COUNT(Name!$A:$A) + 1)
        )
    )
)</f>
        <v>295</v>
      </c>
      <c r="G297" s="7" t="str">
        <f ca="1">VLOOKUP($F297,Name!$A:$B,2,FALSE)</f>
        <v>Miguel</v>
      </c>
      <c r="H297" s="7">
        <f ca="1" xml:space="preserve">
IF($C297 = 1,
    0,
    RANDBETWEEN(5,COUNT('Last name'!$A:$A) + 1)
)</f>
        <v>10</v>
      </c>
      <c r="I297" s="7" t="str">
        <f ca="1" xml:space="preserve">
IF($C297 = 1 + N("Presidente"),
    "de Orléans e Bragança",
    VLOOKUP($H297,'Last name'!$A:$B,2,FALSE) &amp; " " &amp; VLOOKUP(RANDBETWEEN(5,COUNT('Last name'!$A:$A) + 1),'Last name'!$A:$B,2,FALSE)
)</f>
        <v>Alencar Dantas</v>
      </c>
      <c r="J297" s="7" t="str">
        <f t="shared" ca="1" si="42"/>
        <v>Miguel Alencar Dantas</v>
      </c>
      <c r="K297" s="7" t="str" cm="1">
        <f t="array" aca="1" ref="K297" ca="1">SHA1HASH($J297)</f>
        <v>138bbd7028dbd0f7a666bbbe8fcd2078743bc845</v>
      </c>
      <c r="L297" s="7" cm="1">
        <f t="array" aca="1" ref="L297" ca="1">INDEX(States!$A:$A,N297,1)</f>
        <v>5</v>
      </c>
      <c r="M297" s="7" t="str">
        <f ca="1">VLOOKUP($L297,Countries!$A:$B,2,FALSE)</f>
        <v>Portugal</v>
      </c>
      <c r="N297" s="7" cm="1">
        <f t="array" aca="1" ref="N297" ca="1">INDEX(States!$C:$C,RANDBETWEEN(5,COUNTA(States!$A:$A) + 1),1)</f>
        <v>13</v>
      </c>
      <c r="O297" s="7" t="str">
        <f ca="1">VLOOKUP($N297,States!$C:$D,2,FALSE)</f>
        <v>Coimbra</v>
      </c>
      <c r="P297" s="7" t="str">
        <f ca="1">VLOOKUP($F297,Name!$A:$C,3,FALSE)</f>
        <v>M</v>
      </c>
      <c r="Q297" s="7" t="str">
        <f ca="1">VLOOKUP($P297,Genders!$B:$C,2,FALSE)</f>
        <v>Male</v>
      </c>
      <c r="R297" s="7" cm="1">
        <f t="array" aca="1" ref="R297" ca="1">INDEX('Marital status'!$A:$A,RANDBETWEEN(5,COUNTA('Marital status'!$A:$A) + 1),1)</f>
        <v>9</v>
      </c>
      <c r="S297" s="7" t="str">
        <f ca="1">VLOOKUP($R297,'Marital status'!$A:$B,2,FALSE)</f>
        <v>DIVORCED</v>
      </c>
      <c r="T297" s="7">
        <f t="shared" ca="1" si="43"/>
        <v>7</v>
      </c>
      <c r="U297" s="7" t="str">
        <f ca="1">VLOOKUP($T297,Ethnicities!$A:$B,2,FALSE)</f>
        <v xml:space="preserve">  Hispanic or LATINO</v>
      </c>
      <c r="V297" s="8">
        <f t="shared" ca="1" si="44"/>
        <v>25015</v>
      </c>
      <c r="W297" s="6">
        <f t="shared" ca="1" si="45"/>
        <v>7</v>
      </c>
      <c r="X297" s="8" t="str">
        <f ca="1">VLOOKUP($W297,'Background education'!$A:$B,2,FALSE)</f>
        <v>Undergraduate degree</v>
      </c>
      <c r="Y297" s="7">
        <f ca="1" xml:space="preserve">
  IF(OR($AA297 = 5, $AA297 = 6, $AA297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97" s="7" t="str">
        <f ca="1">VLOOKUP($Y297,Departments!$A:$B,2,FALSE)</f>
        <v xml:space="preserve"> Presidency</v>
      </c>
      <c r="AA297" s="6">
        <f t="shared" ca="1" si="46"/>
        <v>9</v>
      </c>
      <c r="AB297" s="7" t="str">
        <f ca="1">VLOOKUP($AA297,Roles!$A:$B,2,FALSE)</f>
        <v>Intern</v>
      </c>
      <c r="AC297" s="6" t="str">
        <f t="shared" ca="1" si="47"/>
        <v/>
      </c>
      <c r="AD297" s="7" t="str">
        <f ca="1" xml:space="preserve">
IF($AC297 &lt;&gt; "",
    VLOOKUP($AC297,Levels!$A:$B,2,FALSE),
    ""
)</f>
        <v/>
      </c>
      <c r="AE297" s="8">
        <f t="shared" ca="1" si="48"/>
        <v>37911</v>
      </c>
      <c r="AF297" s="6">
        <f ca="1">RANDBETWEEN(5,COUNTA('Recruitment source'!$A:$A) + 1)</f>
        <v>11</v>
      </c>
      <c r="AG297" s="6" t="str">
        <f ca="1">VLOOKUP($AF297,'Recruitment source'!$A:$B,2,FALSE)</f>
        <v>Next Station</v>
      </c>
      <c r="AH297" s="8"/>
      <c r="AI297" s="1">
        <f t="shared" ca="1" si="40"/>
        <v>1205</v>
      </c>
      <c r="AJ297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293, 1, 'Miguel Alencar Dantas', 'M', 7, '26/06/1968', 7, 5, 9, NULL, 1205);</v>
      </c>
    </row>
    <row r="298" spans="1:36" ht="14.25" customHeight="1" x14ac:dyDescent="0.2">
      <c r="A298" s="7" cm="1">
        <f t="array" aca="1" ref="A298" ca="1">INDEX(Companies!$A:$A,RANDBETWEEN(5,COUNTA(Companies!$A:$A) + 1),1)</f>
        <v>5</v>
      </c>
      <c r="B298" s="7" t="str">
        <f ca="1">VLOOKUP($A298,Companies!$A:$B,2,FALSE)</f>
        <v>ACME Corporation</v>
      </c>
      <c r="C298" s="5">
        <f t="shared" si="41"/>
        <v>294</v>
      </c>
      <c r="D298" s="5" t="str" cm="1">
        <f t="array" ref="D298">SHA1HASH($C298)</f>
        <v>3a085d1bc5fa41313c4e0910e7341af761b0f7db</v>
      </c>
      <c r="E298" s="6">
        <v>1</v>
      </c>
      <c r="F298" s="7">
        <f ca="1">IF($C298 = 1 + N("Presidente"),
    127,
    IF($C298 = 2 + N("Vice-Presidente"),
        72,
        IF($C298 = 3 + N("Secretária bilíngue"),
            13,
            RANDBETWEEN(5,COUNT(Name!$A:$A) + 1)
        )
    )
)</f>
        <v>261</v>
      </c>
      <c r="G298" s="7" t="str">
        <f ca="1">VLOOKUP($F298,Name!$A:$B,2,FALSE)</f>
        <v>Maria Clara</v>
      </c>
      <c r="H298" s="7">
        <f ca="1" xml:space="preserve">
IF($C298 = 1,
    0,
    RANDBETWEEN(5,COUNT('Last name'!$A:$A) + 1)
)</f>
        <v>109</v>
      </c>
      <c r="I298" s="7" t="str">
        <f ca="1" xml:space="preserve">
IF($C298 = 1 + N("Presidente"),
    "de Orléans e Bragança",
    VLOOKUP($H298,'Last name'!$A:$B,2,FALSE) &amp; " " &amp; VLOOKUP(RANDBETWEEN(5,COUNT('Last name'!$A:$A) + 1),'Last name'!$A:$B,2,FALSE)
)</f>
        <v>Lima Arruda</v>
      </c>
      <c r="J298" s="7" t="str">
        <f t="shared" ca="1" si="42"/>
        <v>Maria Clara Lima Arruda</v>
      </c>
      <c r="K298" s="7" t="str" cm="1">
        <f t="array" aca="1" ref="K298" ca="1">SHA1HASH($J298)</f>
        <v>0caae3520ec3d8552d10ddf227f4b01d5ebc8c90</v>
      </c>
      <c r="L298" s="7" cm="1">
        <f t="array" aca="1" ref="L298" ca="1">INDEX(States!$A:$A,N298,1)</f>
        <v>5</v>
      </c>
      <c r="M298" s="7" t="str">
        <f ca="1">VLOOKUP($L298,Countries!$A:$B,2,FALSE)</f>
        <v>Portugal</v>
      </c>
      <c r="N298" s="7" cm="1">
        <f t="array" aca="1" ref="N298" ca="1">INDEX(States!$C:$C,RANDBETWEEN(5,COUNTA(States!$A:$A) + 1),1)</f>
        <v>13</v>
      </c>
      <c r="O298" s="7" t="str">
        <f ca="1">VLOOKUP($N298,States!$C:$D,2,FALSE)</f>
        <v>Coimbra</v>
      </c>
      <c r="P298" s="7" t="str">
        <f ca="1">VLOOKUP($F298,Name!$A:$C,3,FALSE)</f>
        <v>F</v>
      </c>
      <c r="Q298" s="7" t="str">
        <f ca="1">VLOOKUP($P298,Genders!$B:$C,2,FALSE)</f>
        <v>Female</v>
      </c>
      <c r="R298" s="7" cm="1">
        <f t="array" aca="1" ref="R298" ca="1">INDEX('Marital status'!$A:$A,RANDBETWEEN(5,COUNTA('Marital status'!$A:$A) + 1),1)</f>
        <v>6</v>
      </c>
      <c r="S298" s="7" t="str">
        <f ca="1">VLOOKUP($R298,'Marital status'!$A:$B,2,FALSE)</f>
        <v>MarrieD</v>
      </c>
      <c r="T298" s="7">
        <f t="shared" ca="1" si="43"/>
        <v>5</v>
      </c>
      <c r="U298" s="7" t="str">
        <f ca="1">VLOOKUP($T298,Ethnicities!$A:$B,2,FALSE)</f>
        <v xml:space="preserve"> white</v>
      </c>
      <c r="V298" s="8">
        <f t="shared" ca="1" si="44"/>
        <v>25028</v>
      </c>
      <c r="W298" s="6">
        <f t="shared" ca="1" si="45"/>
        <v>7</v>
      </c>
      <c r="X298" s="8" t="str">
        <f ca="1">VLOOKUP($W298,'Background education'!$A:$B,2,FALSE)</f>
        <v>Undergraduate degree</v>
      </c>
      <c r="Y298" s="7">
        <f ca="1" xml:space="preserve">
  IF(OR($AA298 = 5, $AA298 = 6, $AA298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98" s="7" t="str">
        <f ca="1">VLOOKUP($Y298,Departments!$A:$B,2,FALSE)</f>
        <v>Communication &amp; Marketing</v>
      </c>
      <c r="AA298" s="6">
        <f t="shared" ca="1" si="46"/>
        <v>11</v>
      </c>
      <c r="AB298" s="7" t="str">
        <f ca="1">VLOOKUP($AA298,Roles!$A:$B,2,FALSE)</f>
        <v>Analyst</v>
      </c>
      <c r="AC298" s="6">
        <f t="shared" ca="1" si="47"/>
        <v>5</v>
      </c>
      <c r="AD298" s="7" t="str">
        <f ca="1" xml:space="preserve">
IF($AC298 &lt;&gt; "",
    VLOOKUP($AC298,Levels!$A:$B,2,FALSE),
    ""
)</f>
        <v>Junior</v>
      </c>
      <c r="AE298" s="8">
        <f t="shared" ca="1" si="48"/>
        <v>39509</v>
      </c>
      <c r="AF298" s="6">
        <f ca="1">RANDBETWEEN(5,COUNTA('Recruitment source'!$A:$A) + 1)</f>
        <v>7</v>
      </c>
      <c r="AG298" s="6" t="str">
        <f ca="1">VLOOKUP($AF298,'Recruitment source'!$A:$B,2,FALSE)</f>
        <v>SAPO Emprego</v>
      </c>
      <c r="AH298" s="8"/>
      <c r="AI298" s="1">
        <f t="shared" ca="1" si="40"/>
        <v>2580</v>
      </c>
      <c r="AJ298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294, 1, 'Maria Clara Lima Arruda', 'F', 5, '09/07/1968', 7, 11, 11, 5, 2580);</v>
      </c>
    </row>
    <row r="299" spans="1:36" ht="14.25" customHeight="1" x14ac:dyDescent="0.2">
      <c r="A299" s="7" cm="1">
        <f t="array" aca="1" ref="A299" ca="1">INDEX(Companies!$A:$A,RANDBETWEEN(5,COUNTA(Companies!$A:$A) + 1),1)</f>
        <v>5</v>
      </c>
      <c r="B299" s="7" t="str">
        <f ca="1">VLOOKUP($A299,Companies!$A:$B,2,FALSE)</f>
        <v>ACME Corporation</v>
      </c>
      <c r="C299" s="5">
        <f t="shared" si="41"/>
        <v>295</v>
      </c>
      <c r="D299" s="5" t="str" cm="1">
        <f t="array" ref="D299">SHA1HASH($C299)</f>
        <v>a02b857f2eff73e8e188f35529dd91f8144b23b9</v>
      </c>
      <c r="E299" s="6">
        <v>1</v>
      </c>
      <c r="F299" s="7">
        <f ca="1">IF($C299 = 1 + N("Presidente"),
    127,
    IF($C299 = 2 + N("Vice-Presidente"),
        72,
        IF($C299 = 3 + N("Secretária bilíngue"),
            13,
            RANDBETWEEN(5,COUNT(Name!$A:$A) + 1)
        )
    )
)</f>
        <v>128</v>
      </c>
      <c r="G299" s="7" t="str">
        <f ca="1">VLOOKUP($F299,Name!$A:$B,2,FALSE)</f>
        <v>Enzo Gabriel</v>
      </c>
      <c r="H299" s="7">
        <f ca="1" xml:space="preserve">
IF($C299 = 1,
    0,
    RANDBETWEEN(5,COUNT('Last name'!$A:$A) + 1)
)</f>
        <v>91</v>
      </c>
      <c r="I299" s="7" t="str">
        <f ca="1" xml:space="preserve">
IF($C299 = 1 + N("Presidente"),
    "de Orléans e Bragança",
    VLOOKUP($H299,'Last name'!$A:$B,2,FALSE) &amp; " " &amp; VLOOKUP(RANDBETWEEN(5,COUNT('Last name'!$A:$A) + 1),'Last name'!$A:$B,2,FALSE)
)</f>
        <v>Frasão Batista</v>
      </c>
      <c r="J299" s="7" t="str">
        <f t="shared" ca="1" si="42"/>
        <v>Enzo Gabriel Frasão Batista</v>
      </c>
      <c r="K299" s="7" t="str" cm="1">
        <f t="array" aca="1" ref="K299" ca="1">SHA1HASH($J299)</f>
        <v>96af25dc737788c902d141a3df18acf4faca3d31</v>
      </c>
      <c r="L299" s="7" cm="1">
        <f t="array" aca="1" ref="L299" ca="1">INDEX(States!$A:$A,N299,1)</f>
        <v>5</v>
      </c>
      <c r="M299" s="7" t="str">
        <f ca="1">VLOOKUP($L299,Countries!$A:$B,2,FALSE)</f>
        <v>Portugal</v>
      </c>
      <c r="N299" s="7" cm="1">
        <f t="array" aca="1" ref="N299" ca="1">INDEX(States!$C:$C,RANDBETWEEN(5,COUNTA(States!$A:$A) + 1),1)</f>
        <v>5</v>
      </c>
      <c r="O299" s="7" t="str">
        <f ca="1">VLOOKUP($N299,States!$C:$D,2,FALSE)</f>
        <v xml:space="preserve"> Lisboa</v>
      </c>
      <c r="P299" s="7" t="str">
        <f ca="1">VLOOKUP($F299,Name!$A:$C,3,FALSE)</f>
        <v>M</v>
      </c>
      <c r="Q299" s="7" t="str">
        <f ca="1">VLOOKUP($P299,Genders!$B:$C,2,FALSE)</f>
        <v>Male</v>
      </c>
      <c r="R299" s="7" cm="1">
        <f t="array" aca="1" ref="R299" ca="1">INDEX('Marital status'!$A:$A,RANDBETWEEN(5,COUNTA('Marital status'!$A:$A) + 1),1)</f>
        <v>5</v>
      </c>
      <c r="S299" s="7" t="str">
        <f ca="1">VLOOKUP($R299,'Marital status'!$A:$B,2,FALSE)</f>
        <v>single</v>
      </c>
      <c r="T299" s="7">
        <f t="shared" ca="1" si="43"/>
        <v>5</v>
      </c>
      <c r="U299" s="7" t="str">
        <f ca="1">VLOOKUP($T299,Ethnicities!$A:$B,2,FALSE)</f>
        <v xml:space="preserve"> white</v>
      </c>
      <c r="V299" s="8">
        <f t="shared" ca="1" si="44"/>
        <v>27566</v>
      </c>
      <c r="W299" s="6">
        <f t="shared" ca="1" si="45"/>
        <v>7</v>
      </c>
      <c r="X299" s="8" t="str">
        <f ca="1">VLOOKUP($W299,'Background education'!$A:$B,2,FALSE)</f>
        <v>Undergraduate degree</v>
      </c>
      <c r="Y299" s="7">
        <f ca="1" xml:space="preserve">
  IF(OR($AA299 = 5, $AA299 = 6, $AA299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99" s="7" t="str">
        <f ca="1">VLOOKUP($Y299,Departments!$A:$B,2,FALSE)</f>
        <v>Operations</v>
      </c>
      <c r="AA299" s="6">
        <f t="shared" ca="1" si="46"/>
        <v>9</v>
      </c>
      <c r="AB299" s="7" t="str">
        <f ca="1">VLOOKUP($AA299,Roles!$A:$B,2,FALSE)</f>
        <v>Intern</v>
      </c>
      <c r="AC299" s="6" t="str">
        <f t="shared" ca="1" si="47"/>
        <v/>
      </c>
      <c r="AD299" s="7" t="str">
        <f ca="1" xml:space="preserve">
IF($AC299 &lt;&gt; "",
    VLOOKUP($AC299,Levels!$A:$B,2,FALSE),
    ""
)</f>
        <v/>
      </c>
      <c r="AE299" s="8">
        <f t="shared" ca="1" si="48"/>
        <v>44148</v>
      </c>
      <c r="AF299" s="6">
        <f ca="1">RANDBETWEEN(5,COUNTA('Recruitment source'!$A:$A) + 1)</f>
        <v>15</v>
      </c>
      <c r="AG299" s="6" t="str">
        <f ca="1">VLOOKUP($AF299,'Recruitment source'!$A:$B,2,FALSE)</f>
        <v>Website</v>
      </c>
      <c r="AH299" s="8"/>
      <c r="AI299" s="1">
        <f t="shared" ca="1" si="40"/>
        <v>1205</v>
      </c>
      <c r="AJ299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295, 1, 'Enzo Gabriel Frasão Batista', 'M', 5, '21/06/1975', 7, 10, 9, NULL, 1205);</v>
      </c>
    </row>
    <row r="300" spans="1:36" ht="14.25" customHeight="1" x14ac:dyDescent="0.2">
      <c r="A300" s="7" cm="1">
        <f t="array" aca="1" ref="A300" ca="1">INDEX(Companies!$A:$A,RANDBETWEEN(5,COUNTA(Companies!$A:$A) + 1),1)</f>
        <v>5</v>
      </c>
      <c r="B300" s="7" t="str">
        <f ca="1">VLOOKUP($A300,Companies!$A:$B,2,FALSE)</f>
        <v>ACME Corporation</v>
      </c>
      <c r="C300" s="5">
        <f t="shared" si="41"/>
        <v>296</v>
      </c>
      <c r="D300" s="5" t="str" cm="1">
        <f t="array" ref="D300">SHA1HASH($C300)</f>
        <v>cc8cd1ceed58e1755b28acffa45c3d0ae4751cbf</v>
      </c>
      <c r="E300" s="6">
        <v>1</v>
      </c>
      <c r="F300" s="7">
        <f ca="1">IF($C300 = 1 + N("Presidente"),
    127,
    IF($C300 = 2 + N("Vice-Presidente"),
        72,
        IF($C300 = 3 + N("Secretária bilíngue"),
            13,
            RANDBETWEEN(5,COUNT(Name!$A:$A) + 1)
        )
    )
)</f>
        <v>180</v>
      </c>
      <c r="G300" s="7" t="str">
        <f ca="1">VLOOKUP($F300,Name!$A:$B,2,FALSE)</f>
        <v>Isis</v>
      </c>
      <c r="H300" s="7">
        <f ca="1" xml:space="preserve">
IF($C300 = 1,
    0,
    RANDBETWEEN(5,COUNT('Last name'!$A:$A) + 1)
)</f>
        <v>156</v>
      </c>
      <c r="I300" s="7" t="str">
        <f ca="1" xml:space="preserve">
IF($C300 = 1 + N("Presidente"),
    "de Orléans e Bragança",
    VLOOKUP($H300,'Last name'!$A:$B,2,FALSE) &amp; " " &amp; VLOOKUP(RANDBETWEEN(5,COUNT('Last name'!$A:$A) + 1),'Last name'!$A:$B,2,FALSE)
)</f>
        <v>Poeta Seixas</v>
      </c>
      <c r="J300" s="7" t="str">
        <f t="shared" ca="1" si="42"/>
        <v>Isis Poeta Seixas</v>
      </c>
      <c r="K300" s="7" t="str" cm="1">
        <f t="array" aca="1" ref="K300" ca="1">SHA1HASH($J300)</f>
        <v>b9111f440845ae2a016d11278ead1b5ff36949fc</v>
      </c>
      <c r="L300" s="7" cm="1">
        <f t="array" aca="1" ref="L300" ca="1">INDEX(States!$A:$A,N300,1)</f>
        <v>5</v>
      </c>
      <c r="M300" s="7" t="str">
        <f ca="1">VLOOKUP($L300,Countries!$A:$B,2,FALSE)</f>
        <v>Portugal</v>
      </c>
      <c r="N300" s="7" cm="1">
        <f t="array" aca="1" ref="N300" ca="1">INDEX(States!$C:$C,RANDBETWEEN(5,COUNTA(States!$A:$A) + 1),1)</f>
        <v>9</v>
      </c>
      <c r="O300" s="7" t="str">
        <f ca="1">VLOOKUP($N300,States!$C:$D,2,FALSE)</f>
        <v>braga</v>
      </c>
      <c r="P300" s="7" t="str">
        <f ca="1">VLOOKUP($F300,Name!$A:$C,3,FALSE)</f>
        <v>F</v>
      </c>
      <c r="Q300" s="7" t="str">
        <f ca="1">VLOOKUP($P300,Genders!$B:$C,2,FALSE)</f>
        <v>Female</v>
      </c>
      <c r="R300" s="7" cm="1">
        <f t="array" aca="1" ref="R300" ca="1">INDEX('Marital status'!$A:$A,RANDBETWEEN(5,COUNTA('Marital status'!$A:$A) + 1),1)</f>
        <v>9</v>
      </c>
      <c r="S300" s="7" t="str">
        <f ca="1">VLOOKUP($R300,'Marital status'!$A:$B,2,FALSE)</f>
        <v>DIVORCED</v>
      </c>
      <c r="T300" s="7">
        <f t="shared" ca="1" si="43"/>
        <v>5</v>
      </c>
      <c r="U300" s="7" t="str">
        <f ca="1">VLOOKUP($T300,Ethnicities!$A:$B,2,FALSE)</f>
        <v xml:space="preserve"> white</v>
      </c>
      <c r="V300" s="8">
        <f t="shared" ca="1" si="44"/>
        <v>20830</v>
      </c>
      <c r="W300" s="6">
        <f t="shared" ca="1" si="45"/>
        <v>8</v>
      </c>
      <c r="X300" s="8" t="str">
        <f ca="1">VLOOKUP($W300,'Background education'!$A:$B,2,FALSE)</f>
        <v>Graduate school</v>
      </c>
      <c r="Y300" s="7">
        <f ca="1" xml:space="preserve">
  IF(OR($AA300 = 5, $AA300 = 6, $AA300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00" s="7" t="str">
        <f ca="1">VLOOKUP($Y300,Departments!$A:$B,2,FALSE)</f>
        <v>Human Resource</v>
      </c>
      <c r="AA300" s="6">
        <f t="shared" ca="1" si="46"/>
        <v>11</v>
      </c>
      <c r="AB300" s="7" t="str">
        <f ca="1">VLOOKUP($AA300,Roles!$A:$B,2,FALSE)</f>
        <v>Analyst</v>
      </c>
      <c r="AC300" s="6">
        <f t="shared" ca="1" si="47"/>
        <v>7</v>
      </c>
      <c r="AD300" s="7" t="str">
        <f ca="1" xml:space="preserve">
IF($AC300 &lt;&gt; "",
    VLOOKUP($AC300,Levels!$A:$B,2,FALSE),
    ""
)</f>
        <v>Senior</v>
      </c>
      <c r="AE300" s="8">
        <f t="shared" ca="1" si="48"/>
        <v>37826</v>
      </c>
      <c r="AF300" s="6">
        <f ca="1">RANDBETWEEN(5,COUNTA('Recruitment source'!$A:$A) + 1)</f>
        <v>12</v>
      </c>
      <c r="AG300" s="6" t="str">
        <f ca="1">VLOOKUP($AF300,'Recruitment source'!$A:$B,2,FALSE)</f>
        <v xml:space="preserve"> recommendation of employee</v>
      </c>
      <c r="AH300" s="8"/>
      <c r="AI300" s="1">
        <f t="shared" ca="1" si="40"/>
        <v>3080</v>
      </c>
      <c r="AJ300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296, 1, 'Isis Poeta Seixas', 'F', 5, '10/01/1957', 8, 8, 11, 7, 3080);</v>
      </c>
    </row>
    <row r="301" spans="1:36" ht="14.25" customHeight="1" x14ac:dyDescent="0.2">
      <c r="A301" s="7" cm="1">
        <f t="array" aca="1" ref="A301" ca="1">INDEX(Companies!$A:$A,RANDBETWEEN(5,COUNTA(Companies!$A:$A) + 1),1)</f>
        <v>5</v>
      </c>
      <c r="B301" s="7" t="str">
        <f ca="1">VLOOKUP($A301,Companies!$A:$B,2,FALSE)</f>
        <v>ACME Corporation</v>
      </c>
      <c r="C301" s="5">
        <f t="shared" si="41"/>
        <v>297</v>
      </c>
      <c r="D301" s="5" t="str" cm="1">
        <f t="array" ref="D301">SHA1HASH($C301)</f>
        <v>dd500e1c0fa5792340acd988b4e8a3338cdc609a</v>
      </c>
      <c r="E301" s="6">
        <v>1</v>
      </c>
      <c r="F301" s="7">
        <f ca="1">IF($C301 = 1 + N("Presidente"),
    127,
    IF($C301 = 2 + N("Vice-Presidente"),
        72,
        IF($C301 = 3 + N("Secretária bilíngue"),
            13,
            RANDBETWEEN(5,COUNT(Name!$A:$A) + 1)
        )
    )
)</f>
        <v>296</v>
      </c>
      <c r="G301" s="7" t="str">
        <f ca="1">VLOOKUP($F301,Name!$A:$B,2,FALSE)</f>
        <v>Miguel Henrique</v>
      </c>
      <c r="H301" s="7">
        <f ca="1" xml:space="preserve">
IF($C301 = 1,
    0,
    RANDBETWEEN(5,COUNT('Last name'!$A:$A) + 1)
)</f>
        <v>128</v>
      </c>
      <c r="I301" s="7" t="str">
        <f ca="1" xml:space="preserve">
IF($C301 = 1 + N("Presidente"),
    "de Orléans e Bragança",
    VLOOKUP($H301,'Last name'!$A:$B,2,FALSE) &amp; " " &amp; VLOOKUP(RANDBETWEEN(5,COUNT('Last name'!$A:$A) + 1),'Last name'!$A:$B,2,FALSE)
)</f>
        <v>Mendes Amor</v>
      </c>
      <c r="J301" s="7" t="str">
        <f t="shared" ca="1" si="42"/>
        <v>Miguel Henrique Mendes Amor</v>
      </c>
      <c r="K301" s="7" t="str" cm="1">
        <f t="array" aca="1" ref="K301" ca="1">SHA1HASH($J301)</f>
        <v>7b5adf787e14128bdd21d3e6cacfb69de8cce72f</v>
      </c>
      <c r="L301" s="7" cm="1">
        <f t="array" aca="1" ref="L301" ca="1">INDEX(States!$A:$A,N301,1)</f>
        <v>5</v>
      </c>
      <c r="M301" s="7" t="str">
        <f ca="1">VLOOKUP($L301,Countries!$A:$B,2,FALSE)</f>
        <v>Portugal</v>
      </c>
      <c r="N301" s="7" cm="1">
        <f t="array" aca="1" ref="N301" ca="1">INDEX(States!$C:$C,RANDBETWEEN(5,COUNTA(States!$A:$A) + 1),1)</f>
        <v>19</v>
      </c>
      <c r="O301" s="7" t="str">
        <f ca="1">VLOOKUP($N301,States!$C:$D,2,FALSE)</f>
        <v>Beja</v>
      </c>
      <c r="P301" s="7" t="str">
        <f ca="1">VLOOKUP($F301,Name!$A:$C,3,FALSE)</f>
        <v>M</v>
      </c>
      <c r="Q301" s="7" t="str">
        <f ca="1">VLOOKUP($P301,Genders!$B:$C,2,FALSE)</f>
        <v>Male</v>
      </c>
      <c r="R301" s="7" cm="1">
        <f t="array" aca="1" ref="R301" ca="1">INDEX('Marital status'!$A:$A,RANDBETWEEN(5,COUNTA('Marital status'!$A:$A) + 1),1)</f>
        <v>7</v>
      </c>
      <c r="S301" s="7" t="str">
        <f ca="1">VLOOKUP($R301,'Marital status'!$A:$B,2,FALSE)</f>
        <v xml:space="preserve">Widowed </v>
      </c>
      <c r="T301" s="7">
        <f t="shared" ca="1" si="43"/>
        <v>6</v>
      </c>
      <c r="U301" s="7" t="str">
        <f ca="1">VLOOKUP($T301,Ethnicities!$A:$B,2,FALSE)</f>
        <v>Black or African American</v>
      </c>
      <c r="V301" s="8">
        <f t="shared" ca="1" si="44"/>
        <v>33367</v>
      </c>
      <c r="W301" s="6">
        <f t="shared" ca="1" si="45"/>
        <v>7</v>
      </c>
      <c r="X301" s="8" t="str">
        <f ca="1">VLOOKUP($W301,'Background education'!$A:$B,2,FALSE)</f>
        <v>Undergraduate degree</v>
      </c>
      <c r="Y301" s="7">
        <f ca="1" xml:space="preserve">
  IF(OR($AA301 = 5, $AA301 = 6, $AA301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01" s="7" t="str">
        <f ca="1">VLOOKUP($Y301,Departments!$A:$B,2,FALSE)</f>
        <v>Controlling</v>
      </c>
      <c r="AA301" s="6">
        <f t="shared" ca="1" si="46"/>
        <v>9</v>
      </c>
      <c r="AB301" s="7" t="str">
        <f ca="1">VLOOKUP($AA301,Roles!$A:$B,2,FALSE)</f>
        <v>Intern</v>
      </c>
      <c r="AC301" s="6" t="str">
        <f t="shared" ca="1" si="47"/>
        <v/>
      </c>
      <c r="AD301" s="7" t="str">
        <f ca="1" xml:space="preserve">
IF($AC301 &lt;&gt; "",
    VLOOKUP($AC301,Levels!$A:$B,2,FALSE),
    ""
)</f>
        <v/>
      </c>
      <c r="AE301" s="8">
        <f t="shared" ca="1" si="48"/>
        <v>39375</v>
      </c>
      <c r="AF301" s="6">
        <f ca="1">RANDBETWEEN(5,COUNTA('Recruitment source'!$A:$A) + 1)</f>
        <v>10</v>
      </c>
      <c r="AG301" s="6" t="str">
        <f ca="1">VLOOKUP($AF301,'Recruitment source'!$A:$B,2,FALSE)</f>
        <v>Jobs in Lisbon</v>
      </c>
      <c r="AH301" s="8"/>
      <c r="AI301" s="1">
        <f t="shared" ca="1" si="40"/>
        <v>1205</v>
      </c>
      <c r="AJ301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297, 1, 'Miguel Henrique Mendes Amor', 'M', 6, '09/05/1991', 7, 12, 9, NULL, 1205);</v>
      </c>
    </row>
    <row r="302" spans="1:36" ht="14.25" customHeight="1" x14ac:dyDescent="0.2">
      <c r="A302" s="7" cm="1">
        <f t="array" aca="1" ref="A302" ca="1">INDEX(Companies!$A:$A,RANDBETWEEN(5,COUNTA(Companies!$A:$A) + 1),1)</f>
        <v>5</v>
      </c>
      <c r="B302" s="7" t="str">
        <f ca="1">VLOOKUP($A302,Companies!$A:$B,2,FALSE)</f>
        <v>ACME Corporation</v>
      </c>
      <c r="C302" s="5">
        <f t="shared" si="41"/>
        <v>298</v>
      </c>
      <c r="D302" s="5" t="str" cm="1">
        <f t="array" ref="D302">SHA1HASH($C302)</f>
        <v>eb65e208b715d3b42fc535aebcd8d3e7fb5f2c94</v>
      </c>
      <c r="E302" s="6">
        <v>1</v>
      </c>
      <c r="F302" s="7">
        <f ca="1">IF($C302 = 1 + N("Presidente"),
    127,
    IF($C302 = 2 + N("Vice-Presidente"),
        72,
        IF($C302 = 3 + N("Secretária bilíngue"),
            13,
            RANDBETWEEN(5,COUNT(Name!$A:$A) + 1)
        )
    )
)</f>
        <v>112</v>
      </c>
      <c r="G302" s="7" t="str">
        <f ca="1">VLOOKUP($F302,Name!$A:$B,2,FALSE)</f>
        <v>Deborah</v>
      </c>
      <c r="H302" s="7">
        <f ca="1" xml:space="preserve">
IF($C302 = 1,
    0,
    RANDBETWEEN(5,COUNT('Last name'!$A:$A) + 1)
)</f>
        <v>192</v>
      </c>
      <c r="I302" s="7" t="str">
        <f ca="1" xml:space="preserve">
IF($C302 = 1 + N("Presidente"),
    "de Orléans e Bragança",
    VLOOKUP($H302,'Last name'!$A:$B,2,FALSE) &amp; " " &amp; VLOOKUP(RANDBETWEEN(5,COUNT('Last name'!$A:$A) + 1),'Last name'!$A:$B,2,FALSE)
)</f>
        <v>Vaz sobrenome</v>
      </c>
      <c r="J302" s="7" t="str">
        <f t="shared" ca="1" si="42"/>
        <v>Deborah Vaz sobrenome</v>
      </c>
      <c r="K302" s="7" t="str" cm="1">
        <f t="array" aca="1" ref="K302" ca="1">SHA1HASH($J302)</f>
        <v>0eac3823200e562d9310d2b70455abc84e7b7a10</v>
      </c>
      <c r="L302" s="7" cm="1">
        <f t="array" aca="1" ref="L302" ca="1">INDEX(States!$A:$A,N302,1)</f>
        <v>5</v>
      </c>
      <c r="M302" s="7" t="str">
        <f ca="1">VLOOKUP($L302,Countries!$A:$B,2,FALSE)</f>
        <v>Portugal</v>
      </c>
      <c r="N302" s="7" cm="1">
        <f t="array" aca="1" ref="N302" ca="1">INDEX(States!$C:$C,RANDBETWEEN(5,COUNTA(States!$A:$A) + 1),1)</f>
        <v>19</v>
      </c>
      <c r="O302" s="7" t="str">
        <f ca="1">VLOOKUP($N302,States!$C:$D,2,FALSE)</f>
        <v>Beja</v>
      </c>
      <c r="P302" s="7" t="str">
        <f ca="1">VLOOKUP($F302,Name!$A:$C,3,FALSE)</f>
        <v>F</v>
      </c>
      <c r="Q302" s="7" t="str">
        <f ca="1">VLOOKUP($P302,Genders!$B:$C,2,FALSE)</f>
        <v>Female</v>
      </c>
      <c r="R302" s="7" cm="1">
        <f t="array" aca="1" ref="R302" ca="1">INDEX('Marital status'!$A:$A,RANDBETWEEN(5,COUNTA('Marital status'!$A:$A) + 1),1)</f>
        <v>5</v>
      </c>
      <c r="S302" s="7" t="str">
        <f ca="1">VLOOKUP($R302,'Marital status'!$A:$B,2,FALSE)</f>
        <v>single</v>
      </c>
      <c r="T302" s="7">
        <f t="shared" ca="1" si="43"/>
        <v>5</v>
      </c>
      <c r="U302" s="7" t="str">
        <f ca="1">VLOOKUP($T302,Ethnicities!$A:$B,2,FALSE)</f>
        <v xml:space="preserve"> white</v>
      </c>
      <c r="V302" s="8">
        <f t="shared" ca="1" si="44"/>
        <v>22312</v>
      </c>
      <c r="W302" s="6">
        <f t="shared" ca="1" si="45"/>
        <v>8</v>
      </c>
      <c r="X302" s="8" t="str">
        <f ca="1">VLOOKUP($W302,'Background education'!$A:$B,2,FALSE)</f>
        <v>Graduate school</v>
      </c>
      <c r="Y302" s="7">
        <f ca="1" xml:space="preserve">
  IF(OR($AA302 = 5, $AA302 = 6, $AA302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02" s="7" t="str">
        <f ca="1">VLOOKUP($Y302,Departments!$A:$B,2,FALSE)</f>
        <v>Audit</v>
      </c>
      <c r="AA302" s="6">
        <f t="shared" ca="1" si="46"/>
        <v>11</v>
      </c>
      <c r="AB302" s="7" t="str">
        <f ca="1">VLOOKUP($AA302,Roles!$A:$B,2,FALSE)</f>
        <v>Analyst</v>
      </c>
      <c r="AC302" s="6">
        <f t="shared" ca="1" si="47"/>
        <v>6</v>
      </c>
      <c r="AD302" s="7" t="str">
        <f ca="1" xml:space="preserve">
IF($AC302 &lt;&gt; "",
    VLOOKUP($AC302,Levels!$A:$B,2,FALSE),
    ""
)</f>
        <v>Pleno</v>
      </c>
      <c r="AE302" s="8">
        <f t="shared" ca="1" si="48"/>
        <v>37334</v>
      </c>
      <c r="AF302" s="6">
        <f ca="1">RANDBETWEEN(5,COUNTA('Recruitment source'!$A:$A) + 1)</f>
        <v>5</v>
      </c>
      <c r="AG302" s="6" t="str">
        <f ca="1">VLOOKUP($AF302,'Recruitment source'!$A:$B,2,FALSE)</f>
        <v>Indeed</v>
      </c>
      <c r="AH302" s="8"/>
      <c r="AI302" s="1">
        <f t="shared" ca="1" si="40"/>
        <v>3000</v>
      </c>
      <c r="AJ302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298, 1, 'Deborah Vaz sobrenome', 'F', 5, '31/01/1961', 8, 13, 11, 6, 3000);</v>
      </c>
    </row>
    <row r="303" spans="1:36" ht="14.25" customHeight="1" x14ac:dyDescent="0.2">
      <c r="A303" s="7" cm="1">
        <f t="array" aca="1" ref="A303" ca="1">INDEX(Companies!$A:$A,RANDBETWEEN(5,COUNTA(Companies!$A:$A) + 1),1)</f>
        <v>5</v>
      </c>
      <c r="B303" s="7" t="str">
        <f ca="1">VLOOKUP($A303,Companies!$A:$B,2,FALSE)</f>
        <v>ACME Corporation</v>
      </c>
      <c r="C303" s="5">
        <f t="shared" si="41"/>
        <v>299</v>
      </c>
      <c r="D303" s="5" t="str" cm="1">
        <f t="array" ref="D303">SHA1HASH($C303)</f>
        <v>4b2e392816d93bae3b562a1200b0c7a3f3fd76d4</v>
      </c>
      <c r="E303" s="6">
        <v>1</v>
      </c>
      <c r="F303" s="7">
        <f ca="1">IF($C303 = 1 + N("Presidente"),
    127,
    IF($C303 = 2 + N("Vice-Presidente"),
        72,
        IF($C303 = 3 + N("Secretária bilíngue"),
            13,
            RANDBETWEEN(5,COUNT(Name!$A:$A) + 1)
        )
    )
)</f>
        <v>170</v>
      </c>
      <c r="G303" s="7" t="str">
        <f ca="1">VLOOKUP($F303,Name!$A:$B,2,FALSE)</f>
        <v>Iara</v>
      </c>
      <c r="H303" s="7">
        <f ca="1" xml:space="preserve">
IF($C303 = 1,
    0,
    RANDBETWEEN(5,COUNT('Last name'!$A:$A) + 1)
)</f>
        <v>7</v>
      </c>
      <c r="I303" s="7" t="str">
        <f ca="1" xml:space="preserve">
IF($C303 = 1 + N("Presidente"),
    "de Orléans e Bragança",
    VLOOKUP($H303,'Last name'!$A:$B,2,FALSE) &amp; " " &amp; VLOOKUP(RANDBETWEEN(5,COUNT('Last name'!$A:$A) + 1),'Last name'!$A:$B,2,FALSE)
)</f>
        <v>Albuquerque Caruso</v>
      </c>
      <c r="J303" s="7" t="str">
        <f t="shared" ca="1" si="42"/>
        <v>Iara Albuquerque Caruso</v>
      </c>
      <c r="K303" s="7" t="str" cm="1">
        <f t="array" aca="1" ref="K303" ca="1">SHA1HASH($J303)</f>
        <v>2217e35323b31d8be6b7acf9f8fe9969f637642e</v>
      </c>
      <c r="L303" s="7" cm="1">
        <f t="array" aca="1" ref="L303" ca="1">INDEX(States!$A:$A,N303,1)</f>
        <v>5</v>
      </c>
      <c r="M303" s="7" t="str">
        <f ca="1">VLOOKUP($L303,Countries!$A:$B,2,FALSE)</f>
        <v>Portugal</v>
      </c>
      <c r="N303" s="7" cm="1">
        <f t="array" aca="1" ref="N303" ca="1">INDEX(States!$C:$C,RANDBETWEEN(5,COUNTA(States!$A:$A) + 1),1)</f>
        <v>6</v>
      </c>
      <c r="O303" s="7" t="str">
        <f ca="1">VLOOKUP($N303,States!$C:$D,2,FALSE)</f>
        <v>PORTO</v>
      </c>
      <c r="P303" s="7" t="str">
        <f ca="1">VLOOKUP($F303,Name!$A:$C,3,FALSE)</f>
        <v>F</v>
      </c>
      <c r="Q303" s="7" t="str">
        <f ca="1">VLOOKUP($P303,Genders!$B:$C,2,FALSE)</f>
        <v>Female</v>
      </c>
      <c r="R303" s="7" cm="1">
        <f t="array" aca="1" ref="R303" ca="1">INDEX('Marital status'!$A:$A,RANDBETWEEN(5,COUNTA('Marital status'!$A:$A) + 1),1)</f>
        <v>5</v>
      </c>
      <c r="S303" s="7" t="str">
        <f ca="1">VLOOKUP($R303,'Marital status'!$A:$B,2,FALSE)</f>
        <v>single</v>
      </c>
      <c r="T303" s="7">
        <f t="shared" ca="1" si="43"/>
        <v>5</v>
      </c>
      <c r="U303" s="7" t="str">
        <f ca="1">VLOOKUP($T303,Ethnicities!$A:$B,2,FALSE)</f>
        <v xml:space="preserve"> white</v>
      </c>
      <c r="V303" s="8">
        <f t="shared" ca="1" si="44"/>
        <v>20190</v>
      </c>
      <c r="W303" s="6">
        <f t="shared" ca="1" si="45"/>
        <v>7</v>
      </c>
      <c r="X303" s="8" t="str">
        <f ca="1">VLOOKUP($W303,'Background education'!$A:$B,2,FALSE)</f>
        <v>Undergraduate degree</v>
      </c>
      <c r="Y303" s="7">
        <f ca="1" xml:space="preserve">
  IF(OR($AA303 = 5, $AA303 = 6, $AA303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03" s="7" t="str">
        <f ca="1">VLOOKUP($Y303,Departments!$A:$B,2,FALSE)</f>
        <v>Finance</v>
      </c>
      <c r="AA303" s="6">
        <f t="shared" ca="1" si="46"/>
        <v>10</v>
      </c>
      <c r="AB303" s="7" t="str">
        <f ca="1">VLOOKUP($AA303,Roles!$A:$B,2,FALSE)</f>
        <v>Trainee</v>
      </c>
      <c r="AC303" s="6" t="str">
        <f t="shared" ca="1" si="47"/>
        <v/>
      </c>
      <c r="AD303" s="7" t="str">
        <f ca="1" xml:space="preserve">
IF($AC303 &lt;&gt; "",
    VLOOKUP($AC303,Levels!$A:$B,2,FALSE),
    ""
)</f>
        <v/>
      </c>
      <c r="AE303" s="8">
        <f t="shared" ca="1" si="48"/>
        <v>43839</v>
      </c>
      <c r="AF303" s="6">
        <f ca="1">RANDBETWEEN(5,COUNTA('Recruitment source'!$A:$A) + 1)</f>
        <v>9</v>
      </c>
      <c r="AG303" s="6" t="str">
        <f ca="1">VLOOKUP($AF303,'Recruitment source'!$A:$B,2,FALSE)</f>
        <v>Empregos Online</v>
      </c>
      <c r="AH303" s="8"/>
      <c r="AI303" s="1">
        <f t="shared" ca="1" si="40"/>
        <v>1305</v>
      </c>
      <c r="AJ30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299, 1, 'Iara Albuquerque Caruso', 'F', 5, '11/04/1955', 7, 7, 10, NULL, 1305);</v>
      </c>
    </row>
    <row r="304" spans="1:36" ht="14.25" customHeight="1" x14ac:dyDescent="0.2">
      <c r="A304" s="7" cm="1">
        <f t="array" aca="1" ref="A304" ca="1">INDEX(Companies!$A:$A,RANDBETWEEN(5,COUNTA(Companies!$A:$A) + 1),1)</f>
        <v>5</v>
      </c>
      <c r="B304" s="7" t="str">
        <f ca="1">VLOOKUP($A304,Companies!$A:$B,2,FALSE)</f>
        <v>ACME Corporation</v>
      </c>
      <c r="C304" s="5">
        <f t="shared" si="41"/>
        <v>300</v>
      </c>
      <c r="D304" s="5" t="str" cm="1">
        <f t="array" ref="D304">SHA1HASH($C304)</f>
        <v>e26973e6ee8ab9cd8cb3f207d1b90f00d2669eff</v>
      </c>
      <c r="E304" s="6">
        <v>1</v>
      </c>
      <c r="F304" s="7">
        <f ca="1">IF($C304 = 1 + N("Presidente"),
    127,
    IF($C304 = 2 + N("Vice-Presidente"),
        72,
        IF($C304 = 3 + N("Secretária bilíngue"),
            13,
            RANDBETWEEN(5,COUNT(Name!$A:$A) + 1)
        )
    )
)</f>
        <v>56</v>
      </c>
      <c r="G304" s="7" t="str">
        <f ca="1">VLOOKUP($F304,Name!$A:$B,2,FALSE)</f>
        <v>Arthur Gabriel</v>
      </c>
      <c r="H304" s="7">
        <f ca="1" xml:space="preserve">
IF($C304 = 1,
    0,
    RANDBETWEEN(5,COUNT('Last name'!$A:$A) + 1)
)</f>
        <v>188</v>
      </c>
      <c r="I304" s="7" t="str">
        <f ca="1" xml:space="preserve">
IF($C304 = 1 + N("Presidente"),
    "de Orléans e Bragança",
    VLOOKUP($H304,'Last name'!$A:$B,2,FALSE) &amp; " " &amp; VLOOKUP(RANDBETWEEN(5,COUNT('Last name'!$A:$A) + 1),'Last name'!$A:$B,2,FALSE)
)</f>
        <v>Tavarez Cunha</v>
      </c>
      <c r="J304" s="7" t="str">
        <f t="shared" ca="1" si="42"/>
        <v>Arthur Gabriel Tavarez Cunha</v>
      </c>
      <c r="K304" s="7" t="str" cm="1">
        <f t="array" aca="1" ref="K304" ca="1">SHA1HASH($J304)</f>
        <v>440e285621d5169e2a015e0a6b1836fefc9142a5</v>
      </c>
      <c r="L304" s="7" cm="1">
        <f t="array" aca="1" ref="L304" ca="1">INDEX(States!$A:$A,N304,1)</f>
        <v>5</v>
      </c>
      <c r="M304" s="7" t="str">
        <f ca="1">VLOOKUP($L304,Countries!$A:$B,2,FALSE)</f>
        <v>Portugal</v>
      </c>
      <c r="N304" s="7" cm="1">
        <f t="array" aca="1" ref="N304" ca="1">INDEX(States!$C:$C,RANDBETWEEN(5,COUNTA(States!$A:$A) + 1),1)</f>
        <v>23</v>
      </c>
      <c r="O304" s="7" t="str">
        <f ca="1">VLOOKUP($N304,States!$C:$D,2,FALSE)</f>
        <v>Viana do Castelo</v>
      </c>
      <c r="P304" s="7" t="str">
        <f ca="1">VLOOKUP($F304,Name!$A:$C,3,FALSE)</f>
        <v>M</v>
      </c>
      <c r="Q304" s="7" t="str">
        <f ca="1">VLOOKUP($P304,Genders!$B:$C,2,FALSE)</f>
        <v>Male</v>
      </c>
      <c r="R304" s="7" cm="1">
        <f t="array" aca="1" ref="R304" ca="1">INDEX('Marital status'!$A:$A,RANDBETWEEN(5,COUNTA('Marital status'!$A:$A) + 1),1)</f>
        <v>9</v>
      </c>
      <c r="S304" s="7" t="str">
        <f ca="1">VLOOKUP($R304,'Marital status'!$A:$B,2,FALSE)</f>
        <v>DIVORCED</v>
      </c>
      <c r="T304" s="7">
        <f t="shared" ca="1" si="43"/>
        <v>8</v>
      </c>
      <c r="U304" s="7" t="str">
        <f ca="1">VLOOKUP($T304,Ethnicities!$A:$B,2,FALSE)</f>
        <v>ASIAN</v>
      </c>
      <c r="V304" s="8">
        <f t="shared" ca="1" si="44"/>
        <v>31607</v>
      </c>
      <c r="W304" s="6">
        <f t="shared" ca="1" si="45"/>
        <v>8</v>
      </c>
      <c r="X304" s="8" t="str">
        <f ca="1">VLOOKUP($W304,'Background education'!$A:$B,2,FALSE)</f>
        <v>Graduate school</v>
      </c>
      <c r="Y304" s="7">
        <f ca="1" xml:space="preserve">
  IF(OR($AA304 = 5, $AA304 = 6, $AA304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04" s="7" t="str">
        <f ca="1">VLOOKUP($Y304,Departments!$A:$B,2,FALSE)</f>
        <v xml:space="preserve"> Commercial</v>
      </c>
      <c r="AA304" s="6">
        <f t="shared" ca="1" si="46"/>
        <v>11</v>
      </c>
      <c r="AB304" s="7" t="str">
        <f ca="1">VLOOKUP($AA304,Roles!$A:$B,2,FALSE)</f>
        <v>Analyst</v>
      </c>
      <c r="AC304" s="6">
        <f t="shared" ca="1" si="47"/>
        <v>5</v>
      </c>
      <c r="AD304" s="7" t="str">
        <f ca="1" xml:space="preserve">
IF($AC304 &lt;&gt; "",
    VLOOKUP($AC304,Levels!$A:$B,2,FALSE),
    ""
)</f>
        <v>Junior</v>
      </c>
      <c r="AE304" s="8">
        <f t="shared" ca="1" si="48"/>
        <v>39642</v>
      </c>
      <c r="AF304" s="6">
        <f ca="1">RANDBETWEEN(5,COUNTA('Recruitment source'!$A:$A) + 1)</f>
        <v>6</v>
      </c>
      <c r="AG304" s="6" t="str">
        <f ca="1">VLOOKUP($AF304,'Recruitment source'!$A:$B,2,FALSE)</f>
        <v>Learn4Good</v>
      </c>
      <c r="AH304" s="8"/>
      <c r="AI304" s="1">
        <f t="shared" ca="1" si="40"/>
        <v>3080</v>
      </c>
      <c r="AJ30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300, 1, 'Arthur Gabriel Tavarez Cunha', 'M', 8, '14/07/1986', 8, 9, 11, 5, 3080);</v>
      </c>
    </row>
    <row r="305" spans="1:36" ht="14.25" customHeight="1" x14ac:dyDescent="0.2">
      <c r="A305" s="7" cm="1">
        <f t="array" aca="1" ref="A305" ca="1">INDEX(Companies!$A:$A,RANDBETWEEN(5,COUNTA(Companies!$A:$A) + 1),1)</f>
        <v>5</v>
      </c>
      <c r="B305" s="7" t="str">
        <f ca="1">VLOOKUP($A305,Companies!$A:$B,2,FALSE)</f>
        <v>ACME Corporation</v>
      </c>
      <c r="C305" s="5">
        <f t="shared" si="41"/>
        <v>301</v>
      </c>
      <c r="D305" s="5" t="str" cm="1">
        <f t="array" ref="D305">SHA1HASH($C305)</f>
        <v>787d41d9c35c57ef9e4aba799bacefac312149a4</v>
      </c>
      <c r="E305" s="6">
        <v>1</v>
      </c>
      <c r="F305" s="7">
        <f ca="1">IF($C305 = 1 + N("Presidente"),
    127,
    IF($C305 = 2 + N("Vice-Presidente"),
        72,
        IF($C305 = 3 + N("Secretária bilíngue"),
            13,
            RANDBETWEEN(5,COUNT(Name!$A:$A) + 1)
        )
    )
)</f>
        <v>106</v>
      </c>
      <c r="G305" s="7" t="str">
        <f ca="1">VLOOKUP($F305,Name!$A:$B,2,FALSE)</f>
        <v>Davi Lucas</v>
      </c>
      <c r="H305" s="7">
        <f ca="1" xml:space="preserve">
IF($C305 = 1,
    0,
    RANDBETWEEN(5,COUNT('Last name'!$A:$A) + 1)
)</f>
        <v>85</v>
      </c>
      <c r="I305" s="7" t="str">
        <f ca="1" xml:space="preserve">
IF($C305 = 1 + N("Presidente"),
    "de Orléans e Bragança",
    VLOOKUP($H305,'Last name'!$A:$B,2,FALSE) &amp; " " &amp; VLOOKUP(RANDBETWEEN(5,COUNT('Last name'!$A:$A) + 1),'Last name'!$A:$B,2,FALSE)
)</f>
        <v>Ferrão Evangelista</v>
      </c>
      <c r="J305" s="7" t="str">
        <f t="shared" ca="1" si="42"/>
        <v>Davi Lucas Ferrão Evangelista</v>
      </c>
      <c r="K305" s="7" t="str" cm="1">
        <f t="array" aca="1" ref="K305" ca="1">SHA1HASH($J305)</f>
        <v>d5772c15650fc71f69b45d89a84c0a29eb79e43d</v>
      </c>
      <c r="L305" s="7" cm="1">
        <f t="array" aca="1" ref="L305" ca="1">INDEX(States!$A:$A,N305,1)</f>
        <v>5</v>
      </c>
      <c r="M305" s="7" t="str">
        <f ca="1">VLOOKUP($L305,Countries!$A:$B,2,FALSE)</f>
        <v>Portugal</v>
      </c>
      <c r="N305" s="7" cm="1">
        <f t="array" aca="1" ref="N305" ca="1">INDEX(States!$C:$C,RANDBETWEEN(5,COUNTA(States!$A:$A) + 1),1)</f>
        <v>11</v>
      </c>
      <c r="O305" s="7" t="str">
        <f ca="1">VLOOKUP($N305,States!$C:$D,2,FALSE)</f>
        <v>Santarém</v>
      </c>
      <c r="P305" s="7" t="str">
        <f ca="1">VLOOKUP($F305,Name!$A:$C,3,FALSE)</f>
        <v>M</v>
      </c>
      <c r="Q305" s="7" t="str">
        <f ca="1">VLOOKUP($P305,Genders!$B:$C,2,FALSE)</f>
        <v>Male</v>
      </c>
      <c r="R305" s="7" cm="1">
        <f t="array" aca="1" ref="R305" ca="1">INDEX('Marital status'!$A:$A,RANDBETWEEN(5,COUNTA('Marital status'!$A:$A) + 1),1)</f>
        <v>9</v>
      </c>
      <c r="S305" s="7" t="str">
        <f ca="1">VLOOKUP($R305,'Marital status'!$A:$B,2,FALSE)</f>
        <v>DIVORCED</v>
      </c>
      <c r="T305" s="7">
        <f t="shared" ca="1" si="43"/>
        <v>5</v>
      </c>
      <c r="U305" s="7" t="str">
        <f ca="1">VLOOKUP($T305,Ethnicities!$A:$B,2,FALSE)</f>
        <v xml:space="preserve"> white</v>
      </c>
      <c r="V305" s="8">
        <f t="shared" ca="1" si="44"/>
        <v>32654</v>
      </c>
      <c r="W305" s="6">
        <f t="shared" ca="1" si="45"/>
        <v>7</v>
      </c>
      <c r="X305" s="8" t="str">
        <f ca="1">VLOOKUP($W305,'Background education'!$A:$B,2,FALSE)</f>
        <v>Undergraduate degree</v>
      </c>
      <c r="Y305" s="7">
        <f ca="1" xml:space="preserve">
  IF(OR($AA305 = 5, $AA305 = 6, $AA305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05" s="7" t="str">
        <f ca="1">VLOOKUP($Y305,Departments!$A:$B,2,FALSE)</f>
        <v xml:space="preserve"> Commercial</v>
      </c>
      <c r="AA305" s="6">
        <f t="shared" ca="1" si="46"/>
        <v>10</v>
      </c>
      <c r="AB305" s="7" t="str">
        <f ca="1">VLOOKUP($AA305,Roles!$A:$B,2,FALSE)</f>
        <v>Trainee</v>
      </c>
      <c r="AC305" s="6" t="str">
        <f t="shared" ca="1" si="47"/>
        <v/>
      </c>
      <c r="AD305" s="7" t="str">
        <f ca="1" xml:space="preserve">
IF($AC305 &lt;&gt; "",
    VLOOKUP($AC305,Levels!$A:$B,2,FALSE),
    ""
)</f>
        <v/>
      </c>
      <c r="AE305" s="8">
        <f t="shared" ca="1" si="48"/>
        <v>37571</v>
      </c>
      <c r="AF305" s="6">
        <f ca="1">RANDBETWEEN(5,COUNTA('Recruitment source'!$A:$A) + 1)</f>
        <v>13</v>
      </c>
      <c r="AG305" s="6" t="str">
        <f ca="1">VLOOKUP($AF305,'Recruitment source'!$A:$B,2,FALSE)</f>
        <v>Google</v>
      </c>
      <c r="AH305" s="8"/>
      <c r="AI305" s="1">
        <f t="shared" ca="1" si="40"/>
        <v>1385</v>
      </c>
      <c r="AJ30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301, 1, 'Davi Lucas Ferrão Evangelista', 'M', 5, '26/05/1989', 7, 9, 10, NULL, 1385);</v>
      </c>
    </row>
    <row r="306" spans="1:36" ht="14.25" customHeight="1" x14ac:dyDescent="0.2">
      <c r="A306" s="7" cm="1">
        <f t="array" aca="1" ref="A306" ca="1">INDEX(Companies!$A:$A,RANDBETWEEN(5,COUNTA(Companies!$A:$A) + 1),1)</f>
        <v>5</v>
      </c>
      <c r="B306" s="7" t="str">
        <f ca="1">VLOOKUP($A306,Companies!$A:$B,2,FALSE)</f>
        <v>ACME Corporation</v>
      </c>
      <c r="C306" s="5">
        <f t="shared" si="41"/>
        <v>302</v>
      </c>
      <c r="D306" s="5" t="str" cm="1">
        <f t="array" ref="D306">SHA1HASH($C306)</f>
        <v>cd0613ba91fbab0c5af2827e308e487e267d28a0</v>
      </c>
      <c r="E306" s="6">
        <v>1</v>
      </c>
      <c r="F306" s="7">
        <f ca="1">IF($C306 = 1 + N("Presidente"),
    127,
    IF($C306 = 2 + N("Vice-Presidente"),
        72,
        IF($C306 = 3 + N("Secretária bilíngue"),
            13,
            RANDBETWEEN(5,COUNT(Name!$A:$A) + 1)
        )
    )
)</f>
        <v>110</v>
      </c>
      <c r="G306" s="7" t="str">
        <f ca="1">VLOOKUP($F306,Name!$A:$B,2,FALSE)</f>
        <v>Davi Miguel</v>
      </c>
      <c r="H306" s="7">
        <f ca="1" xml:space="preserve">
IF($C306 = 1,
    0,
    RANDBETWEEN(5,COUNT('Last name'!$A:$A) + 1)
)</f>
        <v>60</v>
      </c>
      <c r="I306" s="7" t="str">
        <f ca="1" xml:space="preserve">
IF($C306 = 1 + N("Presidente"),
    "de Orléans e Bragança",
    VLOOKUP($H306,'Last name'!$A:$B,2,FALSE) &amp; " " &amp; VLOOKUP(RANDBETWEEN(5,COUNT('Last name'!$A:$A) + 1),'Last name'!$A:$B,2,FALSE)
)</f>
        <v>Carneiro Nascimento</v>
      </c>
      <c r="J306" s="7" t="str">
        <f t="shared" ca="1" si="42"/>
        <v>Davi Miguel Carneiro Nascimento</v>
      </c>
      <c r="K306" s="7" t="str" cm="1">
        <f t="array" aca="1" ref="K306" ca="1">SHA1HASH($J306)</f>
        <v>65b18537dfed35415ec07c57c77d71ea4ce00539</v>
      </c>
      <c r="L306" s="7" cm="1">
        <f t="array" aca="1" ref="L306" ca="1">INDEX(States!$A:$A,N306,1)</f>
        <v>5</v>
      </c>
      <c r="M306" s="7" t="str">
        <f ca="1">VLOOKUP($L306,Countries!$A:$B,2,FALSE)</f>
        <v>Portugal</v>
      </c>
      <c r="N306" s="7" cm="1">
        <f t="array" aca="1" ref="N306" ca="1">INDEX(States!$C:$C,RANDBETWEEN(5,COUNTA(States!$A:$A) + 1),1)</f>
        <v>13</v>
      </c>
      <c r="O306" s="7" t="str">
        <f ca="1">VLOOKUP($N306,States!$C:$D,2,FALSE)</f>
        <v>Coimbra</v>
      </c>
      <c r="P306" s="7" t="str">
        <f ca="1">VLOOKUP($F306,Name!$A:$C,3,FALSE)</f>
        <v>M</v>
      </c>
      <c r="Q306" s="7" t="str">
        <f ca="1">VLOOKUP($P306,Genders!$B:$C,2,FALSE)</f>
        <v>Male</v>
      </c>
      <c r="R306" s="7" cm="1">
        <f t="array" aca="1" ref="R306" ca="1">INDEX('Marital status'!$A:$A,RANDBETWEEN(5,COUNTA('Marital status'!$A:$A) + 1),1)</f>
        <v>9</v>
      </c>
      <c r="S306" s="7" t="str">
        <f ca="1">VLOOKUP($R306,'Marital status'!$A:$B,2,FALSE)</f>
        <v>DIVORCED</v>
      </c>
      <c r="T306" s="7">
        <f t="shared" ca="1" si="43"/>
        <v>5</v>
      </c>
      <c r="U306" s="7" t="str">
        <f ca="1">VLOOKUP($T306,Ethnicities!$A:$B,2,FALSE)</f>
        <v xml:space="preserve"> white</v>
      </c>
      <c r="V306" s="8">
        <f t="shared" ca="1" si="44"/>
        <v>28869</v>
      </c>
      <c r="W306" s="6">
        <f t="shared" ca="1" si="45"/>
        <v>7</v>
      </c>
      <c r="X306" s="8" t="str">
        <f ca="1">VLOOKUP($W306,'Background education'!$A:$B,2,FALSE)</f>
        <v>Undergraduate degree</v>
      </c>
      <c r="Y306" s="7">
        <f ca="1" xml:space="preserve">
  IF(OR($AA306 = 5, $AA306 = 6, $AA306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06" s="7" t="str">
        <f ca="1">VLOOKUP($Y306,Departments!$A:$B,2,FALSE)</f>
        <v xml:space="preserve"> Commercial</v>
      </c>
      <c r="AA306" s="6">
        <f t="shared" ca="1" si="46"/>
        <v>11</v>
      </c>
      <c r="AB306" s="7" t="str">
        <f ca="1">VLOOKUP($AA306,Roles!$A:$B,2,FALSE)</f>
        <v>Analyst</v>
      </c>
      <c r="AC306" s="6">
        <f t="shared" ca="1" si="47"/>
        <v>6</v>
      </c>
      <c r="AD306" s="7" t="str">
        <f ca="1" xml:space="preserve">
IF($AC306 &lt;&gt; "",
    VLOOKUP($AC306,Levels!$A:$B,2,FALSE),
    ""
)</f>
        <v>Pleno</v>
      </c>
      <c r="AE306" s="8">
        <f t="shared" ca="1" si="48"/>
        <v>40229</v>
      </c>
      <c r="AF306" s="6">
        <f ca="1">RANDBETWEEN(5,COUNTA('Recruitment source'!$A:$A) + 1)</f>
        <v>12</v>
      </c>
      <c r="AG306" s="6" t="str">
        <f ca="1">VLOOKUP($AF306,'Recruitment source'!$A:$B,2,FALSE)</f>
        <v xml:space="preserve"> recommendation of employee</v>
      </c>
      <c r="AH306" s="8"/>
      <c r="AI306" s="1">
        <f t="shared" ca="1" si="40"/>
        <v>2580</v>
      </c>
      <c r="AJ306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302, 1, 'Davi Miguel Carneiro Nascimento', 'M', 5, '14/01/1979', 7, 9, 11, 6, 2580);</v>
      </c>
    </row>
    <row r="307" spans="1:36" ht="14.25" customHeight="1" x14ac:dyDescent="0.2">
      <c r="A307" s="7" cm="1">
        <f t="array" aca="1" ref="A307" ca="1">INDEX(Companies!$A:$A,RANDBETWEEN(5,COUNTA(Companies!$A:$A) + 1),1)</f>
        <v>5</v>
      </c>
      <c r="B307" s="7" t="str">
        <f ca="1">VLOOKUP($A307,Companies!$A:$B,2,FALSE)</f>
        <v>ACME Corporation</v>
      </c>
      <c r="C307" s="5">
        <f t="shared" si="41"/>
        <v>303</v>
      </c>
      <c r="D307" s="5" t="str" cm="1">
        <f t="array" ref="D307">SHA1HASH($C307)</f>
        <v>bbcbb1e844266f4abdfc29b3d8a64628607fa47e</v>
      </c>
      <c r="E307" s="6">
        <v>1</v>
      </c>
      <c r="F307" s="7">
        <f ca="1">IF($C307 = 1 + N("Presidente"),
    127,
    IF($C307 = 2 + N("Vice-Presidente"),
        72,
        IF($C307 = 3 + N("Secretária bilíngue"),
            13,
            RANDBETWEEN(5,COUNT(Name!$A:$A) + 1)
        )
    )
)</f>
        <v>140</v>
      </c>
      <c r="G307" s="7" t="str">
        <f ca="1">VLOOKUP($F307,Name!$A:$B,2,FALSE)</f>
        <v>Fernando Manuel</v>
      </c>
      <c r="H307" s="7">
        <f ca="1" xml:space="preserve">
IF($C307 = 1,
    0,
    RANDBETWEEN(5,COUNT('Last name'!$A:$A) + 1)
)</f>
        <v>74</v>
      </c>
      <c r="I307" s="7" t="str">
        <f ca="1" xml:space="preserve">
IF($C307 = 1 + N("Presidente"),
    "de Orléans e Bragança",
    VLOOKUP($H307,'Last name'!$A:$B,2,FALSE) &amp; " " &amp; VLOOKUP(RANDBETWEEN(5,COUNT('Last name'!$A:$A) + 1),'Last name'!$A:$B,2,FALSE)
)</f>
        <v>Dias Batista</v>
      </c>
      <c r="J307" s="7" t="str">
        <f t="shared" ca="1" si="42"/>
        <v>Fernando Manuel Dias Batista</v>
      </c>
      <c r="K307" s="7" t="str" cm="1">
        <f t="array" aca="1" ref="K307" ca="1">SHA1HASH($J307)</f>
        <v>906df04c1a683abec0ff88a90b328cc33a0d7eef</v>
      </c>
      <c r="L307" s="7" cm="1">
        <f t="array" aca="1" ref="L307" ca="1">INDEX(States!$A:$A,N307,1)</f>
        <v>5</v>
      </c>
      <c r="M307" s="7" t="str">
        <f ca="1">VLOOKUP($L307,Countries!$A:$B,2,FALSE)</f>
        <v>Portugal</v>
      </c>
      <c r="N307" s="7" cm="1">
        <f t="array" aca="1" ref="N307" ca="1">INDEX(States!$C:$C,RANDBETWEEN(5,COUNTA(States!$A:$A) + 1),1)</f>
        <v>23</v>
      </c>
      <c r="O307" s="7" t="str">
        <f ca="1">VLOOKUP($N307,States!$C:$D,2,FALSE)</f>
        <v>Viana do Castelo</v>
      </c>
      <c r="P307" s="7" t="str">
        <f ca="1">VLOOKUP($F307,Name!$A:$C,3,FALSE)</f>
        <v>M</v>
      </c>
      <c r="Q307" s="7" t="str">
        <f ca="1">VLOOKUP($P307,Genders!$B:$C,2,FALSE)</f>
        <v>Male</v>
      </c>
      <c r="R307" s="7" cm="1">
        <f t="array" aca="1" ref="R307" ca="1">INDEX('Marital status'!$A:$A,RANDBETWEEN(5,COUNTA('Marital status'!$A:$A) + 1),1)</f>
        <v>7</v>
      </c>
      <c r="S307" s="7" t="str">
        <f ca="1">VLOOKUP($R307,'Marital status'!$A:$B,2,FALSE)</f>
        <v xml:space="preserve">Widowed </v>
      </c>
      <c r="T307" s="7">
        <f t="shared" ca="1" si="43"/>
        <v>5</v>
      </c>
      <c r="U307" s="7" t="str">
        <f ca="1">VLOOKUP($T307,Ethnicities!$A:$B,2,FALSE)</f>
        <v xml:space="preserve"> white</v>
      </c>
      <c r="V307" s="8">
        <f t="shared" ca="1" si="44"/>
        <v>32894</v>
      </c>
      <c r="W307" s="6">
        <f t="shared" ca="1" si="45"/>
        <v>7</v>
      </c>
      <c r="X307" s="8" t="str">
        <f ca="1">VLOOKUP($W307,'Background education'!$A:$B,2,FALSE)</f>
        <v>Undergraduate degree</v>
      </c>
      <c r="Y307" s="7">
        <f ca="1" xml:space="preserve">
  IF(OR($AA307 = 5, $AA307 = 6, $AA307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07" s="7" t="str">
        <f ca="1">VLOOKUP($Y307,Departments!$A:$B,2,FALSE)</f>
        <v xml:space="preserve"> Presidency</v>
      </c>
      <c r="AA307" s="6">
        <f t="shared" ca="1" si="46"/>
        <v>9</v>
      </c>
      <c r="AB307" s="7" t="str">
        <f ca="1">VLOOKUP($AA307,Roles!$A:$B,2,FALSE)</f>
        <v>Intern</v>
      </c>
      <c r="AC307" s="6" t="str">
        <f t="shared" ca="1" si="47"/>
        <v/>
      </c>
      <c r="AD307" s="7" t="str">
        <f ca="1" xml:space="preserve">
IF($AC307 &lt;&gt; "",
    VLOOKUP($AC307,Levels!$A:$B,2,FALSE),
    ""
)</f>
        <v/>
      </c>
      <c r="AE307" s="8">
        <f t="shared" ca="1" si="48"/>
        <v>38880</v>
      </c>
      <c r="AF307" s="6">
        <f ca="1">RANDBETWEEN(5,COUNTA('Recruitment source'!$A:$A) + 1)</f>
        <v>13</v>
      </c>
      <c r="AG307" s="6" t="str">
        <f ca="1">VLOOKUP($AF307,'Recruitment source'!$A:$B,2,FALSE)</f>
        <v>Google</v>
      </c>
      <c r="AH307" s="8"/>
      <c r="AI307" s="1">
        <f t="shared" ca="1" si="40"/>
        <v>1205</v>
      </c>
      <c r="AJ307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303, 1, 'Fernando Manuel Dias Batista', 'M', 5, '21/01/1990', 7, 5, 9, NULL, 1205);</v>
      </c>
    </row>
    <row r="308" spans="1:36" ht="14.25" customHeight="1" x14ac:dyDescent="0.2">
      <c r="A308" s="7" cm="1">
        <f t="array" aca="1" ref="A308" ca="1">INDEX(Companies!$A:$A,RANDBETWEEN(5,COUNTA(Companies!$A:$A) + 1),1)</f>
        <v>5</v>
      </c>
      <c r="B308" s="7" t="str">
        <f ca="1">VLOOKUP($A308,Companies!$A:$B,2,FALSE)</f>
        <v>ACME Corporation</v>
      </c>
      <c r="C308" s="5">
        <f t="shared" si="41"/>
        <v>304</v>
      </c>
      <c r="D308" s="5" t="str" cm="1">
        <f t="array" ref="D308">SHA1HASH($C308)</f>
        <v>79816ecb0a75e0b29ec93a3e4845cf4f0b5d4d4d</v>
      </c>
      <c r="E308" s="6">
        <v>1</v>
      </c>
      <c r="F308" s="7">
        <f ca="1">IF($C308 = 1 + N("Presidente"),
    127,
    IF($C308 = 2 + N("Vice-Presidente"),
        72,
        IF($C308 = 3 + N("Secretária bilíngue"),
            13,
            RANDBETWEEN(5,COUNT(Name!$A:$A) + 1)
        )
    )
)</f>
        <v>121</v>
      </c>
      <c r="G308" s="7" t="str">
        <f ca="1">VLOOKUP($F308,Name!$A:$B,2,FALSE)</f>
        <v>Eloá</v>
      </c>
      <c r="H308" s="7">
        <f ca="1" xml:space="preserve">
IF($C308 = 1,
    0,
    RANDBETWEEN(5,COUNT('Last name'!$A:$A) + 1)
)</f>
        <v>171</v>
      </c>
      <c r="I308" s="7" t="str">
        <f ca="1" xml:space="preserve">
IF($C308 = 1 + N("Presidente"),
    "de Orléans e Bragança",
    VLOOKUP($H308,'Last name'!$A:$B,2,FALSE) &amp; " " &amp; VLOOKUP(RANDBETWEEN(5,COUNT('Last name'!$A:$A) + 1),'Last name'!$A:$B,2,FALSE)
)</f>
        <v>Sacramento Frasão</v>
      </c>
      <c r="J308" s="7" t="str">
        <f t="shared" ca="1" si="42"/>
        <v>Eloá Sacramento Frasão</v>
      </c>
      <c r="K308" s="7" t="str" cm="1">
        <f t="array" aca="1" ref="K308" ca="1">SHA1HASH($J308)</f>
        <v>f501963fbe6ee252e99343ba5b5c07652f3113cb</v>
      </c>
      <c r="L308" s="7" cm="1">
        <f t="array" aca="1" ref="L308" ca="1">INDEX(States!$A:$A,N308,1)</f>
        <v>5</v>
      </c>
      <c r="M308" s="7" t="str">
        <f ca="1">VLOOKUP($L308,Countries!$A:$B,2,FALSE)</f>
        <v>Portugal</v>
      </c>
      <c r="N308" s="7" cm="1">
        <f t="array" aca="1" ref="N308" ca="1">INDEX(States!$C:$C,RANDBETWEEN(5,COUNTA(States!$A:$A) + 1),1)</f>
        <v>13</v>
      </c>
      <c r="O308" s="7" t="str">
        <f ca="1">VLOOKUP($N308,States!$C:$D,2,FALSE)</f>
        <v>Coimbra</v>
      </c>
      <c r="P308" s="7" t="str">
        <f ca="1">VLOOKUP($F308,Name!$A:$C,3,FALSE)</f>
        <v>F</v>
      </c>
      <c r="Q308" s="7" t="str">
        <f ca="1">VLOOKUP($P308,Genders!$B:$C,2,FALSE)</f>
        <v>Female</v>
      </c>
      <c r="R308" s="7" cm="1">
        <f t="array" aca="1" ref="R308" ca="1">INDEX('Marital status'!$A:$A,RANDBETWEEN(5,COUNTA('Marital status'!$A:$A) + 1),1)</f>
        <v>9</v>
      </c>
      <c r="S308" s="7" t="str">
        <f ca="1">VLOOKUP($R308,'Marital status'!$A:$B,2,FALSE)</f>
        <v>DIVORCED</v>
      </c>
      <c r="T308" s="7">
        <f t="shared" ca="1" si="43"/>
        <v>7</v>
      </c>
      <c r="U308" s="7" t="str">
        <f ca="1">VLOOKUP($T308,Ethnicities!$A:$B,2,FALSE)</f>
        <v xml:space="preserve">  Hispanic or LATINO</v>
      </c>
      <c r="V308" s="8">
        <f t="shared" ca="1" si="44"/>
        <v>29740</v>
      </c>
      <c r="W308" s="6">
        <f t="shared" ca="1" si="45"/>
        <v>8</v>
      </c>
      <c r="X308" s="8" t="str">
        <f ca="1">VLOOKUP($W308,'Background education'!$A:$B,2,FALSE)</f>
        <v>Graduate school</v>
      </c>
      <c r="Y308" s="7">
        <f ca="1" xml:space="preserve">
  IF(OR($AA308 = 5, $AA308 = 6, $AA308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08" s="7" t="str">
        <f ca="1">VLOOKUP($Y308,Departments!$A:$B,2,FALSE)</f>
        <v>Operations</v>
      </c>
      <c r="AA308" s="6">
        <f t="shared" ca="1" si="46"/>
        <v>11</v>
      </c>
      <c r="AB308" s="7" t="str">
        <f ca="1">VLOOKUP($AA308,Roles!$A:$B,2,FALSE)</f>
        <v>Analyst</v>
      </c>
      <c r="AC308" s="6">
        <f t="shared" ca="1" si="47"/>
        <v>6</v>
      </c>
      <c r="AD308" s="7" t="str">
        <f ca="1" xml:space="preserve">
IF($AC308 &lt;&gt; "",
    VLOOKUP($AC308,Levels!$A:$B,2,FALSE),
    ""
)</f>
        <v>Pleno</v>
      </c>
      <c r="AE308" s="8">
        <f t="shared" ca="1" si="48"/>
        <v>39874</v>
      </c>
      <c r="AF308" s="6">
        <f ca="1">RANDBETWEEN(5,COUNTA('Recruitment source'!$A:$A) + 1)</f>
        <v>15</v>
      </c>
      <c r="AG308" s="6" t="str">
        <f ca="1">VLOOKUP($AF308,'Recruitment source'!$A:$B,2,FALSE)</f>
        <v>Website</v>
      </c>
      <c r="AH308" s="8"/>
      <c r="AI308" s="1">
        <f t="shared" ca="1" si="40"/>
        <v>3000</v>
      </c>
      <c r="AJ308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304, 1, 'Eloá Sacramento Frasão', 'F', 7, '03/06/1981', 8, 10, 11, 6, 3000);</v>
      </c>
    </row>
    <row r="309" spans="1:36" ht="14.25" customHeight="1" x14ac:dyDescent="0.2">
      <c r="A309" s="7" cm="1">
        <f t="array" aca="1" ref="A309" ca="1">INDEX(Companies!$A:$A,RANDBETWEEN(5,COUNTA(Companies!$A:$A) + 1),1)</f>
        <v>5</v>
      </c>
      <c r="B309" s="7" t="str">
        <f ca="1">VLOOKUP($A309,Companies!$A:$B,2,FALSE)</f>
        <v>ACME Corporation</v>
      </c>
      <c r="C309" s="5">
        <f t="shared" si="41"/>
        <v>305</v>
      </c>
      <c r="D309" s="5" t="str" cm="1">
        <f t="array" ref="D309">SHA1HASH($C309)</f>
        <v>9a3d6127374af09c22015bf3ede3ac00a36e3ec6</v>
      </c>
      <c r="E309" s="6">
        <v>1</v>
      </c>
      <c r="F309" s="7">
        <f ca="1">IF($C309 = 1 + N("Presidente"),
    127,
    IF($C309 = 2 + N("Vice-Presidente"),
        72,
        IF($C309 = 3 + N("Secretária bilíngue"),
            13,
            RANDBETWEEN(5,COUNT(Name!$A:$A) + 1)
        )
    )
)</f>
        <v>140</v>
      </c>
      <c r="G309" s="7" t="str">
        <f ca="1">VLOOKUP($F309,Name!$A:$B,2,FALSE)</f>
        <v>Fernando Manuel</v>
      </c>
      <c r="H309" s="7">
        <f ca="1" xml:space="preserve">
IF($C309 = 1,
    0,
    RANDBETWEEN(5,COUNT('Last name'!$A:$A) + 1)
)</f>
        <v>8</v>
      </c>
      <c r="I309" s="7" t="str">
        <f ca="1" xml:space="preserve">
IF($C309 = 1 + N("Presidente"),
    "de Orléans e Bragança",
    VLOOKUP($H309,'Last name'!$A:$B,2,FALSE) &amp; " " &amp; VLOOKUP(RANDBETWEEN(5,COUNT('Last name'!$A:$A) + 1),'Last name'!$A:$B,2,FALSE)
)</f>
        <v>Alcantara Seixas</v>
      </c>
      <c r="J309" s="7" t="str">
        <f t="shared" ca="1" si="42"/>
        <v>Fernando Manuel Alcantara Seixas</v>
      </c>
      <c r="K309" s="7" t="str" cm="1">
        <f t="array" aca="1" ref="K309" ca="1">SHA1HASH($J309)</f>
        <v>12fedd6b8a46492696e099f8bb16cec81e8d4548</v>
      </c>
      <c r="L309" s="7" cm="1">
        <f t="array" aca="1" ref="L309" ca="1">INDEX(States!$A:$A,N309,1)</f>
        <v>5</v>
      </c>
      <c r="M309" s="7" t="str">
        <f ca="1">VLOOKUP($L309,Countries!$A:$B,2,FALSE)</f>
        <v>Portugal</v>
      </c>
      <c r="N309" s="7" cm="1">
        <f t="array" aca="1" ref="N309" ca="1">INDEX(States!$C:$C,RANDBETWEEN(5,COUNTA(States!$A:$A) + 1),1)</f>
        <v>7</v>
      </c>
      <c r="O309" s="7" t="str">
        <f ca="1">VLOOKUP($N309,States!$C:$D,2,FALSE)</f>
        <v xml:space="preserve"> Setúbal </v>
      </c>
      <c r="P309" s="7" t="str">
        <f ca="1">VLOOKUP($F309,Name!$A:$C,3,FALSE)</f>
        <v>M</v>
      </c>
      <c r="Q309" s="7" t="str">
        <f ca="1">VLOOKUP($P309,Genders!$B:$C,2,FALSE)</f>
        <v>Male</v>
      </c>
      <c r="R309" s="7" cm="1">
        <f t="array" aca="1" ref="R309" ca="1">INDEX('Marital status'!$A:$A,RANDBETWEEN(5,COUNTA('Marital status'!$A:$A) + 1),1)</f>
        <v>7</v>
      </c>
      <c r="S309" s="7" t="str">
        <f ca="1">VLOOKUP($R309,'Marital status'!$A:$B,2,FALSE)</f>
        <v xml:space="preserve">Widowed </v>
      </c>
      <c r="T309" s="7">
        <f t="shared" ca="1" si="43"/>
        <v>5</v>
      </c>
      <c r="U309" s="7" t="str">
        <f ca="1">VLOOKUP($T309,Ethnicities!$A:$B,2,FALSE)</f>
        <v xml:space="preserve"> white</v>
      </c>
      <c r="V309" s="8">
        <f t="shared" ca="1" si="44"/>
        <v>21148</v>
      </c>
      <c r="W309" s="6">
        <f t="shared" ca="1" si="45"/>
        <v>7</v>
      </c>
      <c r="X309" s="8" t="str">
        <f ca="1">VLOOKUP($W309,'Background education'!$A:$B,2,FALSE)</f>
        <v>Undergraduate degree</v>
      </c>
      <c r="Y309" s="7">
        <f ca="1" xml:space="preserve">
  IF(OR($AA309 = 5, $AA309 = 6, $AA309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09" s="7" t="str">
        <f ca="1">VLOOKUP($Y309,Departments!$A:$B,2,FALSE)</f>
        <v>Communication &amp; Marketing</v>
      </c>
      <c r="AA309" s="6">
        <f t="shared" ca="1" si="46"/>
        <v>10</v>
      </c>
      <c r="AB309" s="7" t="str">
        <f ca="1">VLOOKUP($AA309,Roles!$A:$B,2,FALSE)</f>
        <v>Trainee</v>
      </c>
      <c r="AC309" s="6" t="str">
        <f t="shared" ca="1" si="47"/>
        <v/>
      </c>
      <c r="AD309" s="7" t="str">
        <f ca="1" xml:space="preserve">
IF($AC309 &lt;&gt; "",
    VLOOKUP($AC309,Levels!$A:$B,2,FALSE),
    ""
)</f>
        <v/>
      </c>
      <c r="AE309" s="8">
        <f t="shared" ca="1" si="48"/>
        <v>38583</v>
      </c>
      <c r="AF309" s="6">
        <f ca="1">RANDBETWEEN(5,COUNTA('Recruitment source'!$A:$A) + 1)</f>
        <v>6</v>
      </c>
      <c r="AG309" s="6" t="str">
        <f ca="1">VLOOKUP($AF309,'Recruitment source'!$A:$B,2,FALSE)</f>
        <v>Learn4Good</v>
      </c>
      <c r="AH309" s="8"/>
      <c r="AI309" s="1">
        <f t="shared" ca="1" si="40"/>
        <v>1385</v>
      </c>
      <c r="AJ309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305, 1, 'Fernando Manuel Alcantara Seixas', 'M', 5, '24/11/1957', 7, 11, 10, NULL, 1385);</v>
      </c>
    </row>
    <row r="310" spans="1:36" ht="14.25" customHeight="1" x14ac:dyDescent="0.2">
      <c r="A310" s="7" cm="1">
        <f t="array" aca="1" ref="A310" ca="1">INDEX(Companies!$A:$A,RANDBETWEEN(5,COUNTA(Companies!$A:$A) + 1),1)</f>
        <v>5</v>
      </c>
      <c r="B310" s="7" t="str">
        <f ca="1">VLOOKUP($A310,Companies!$A:$B,2,FALSE)</f>
        <v>ACME Corporation</v>
      </c>
      <c r="C310" s="5">
        <f t="shared" si="41"/>
        <v>306</v>
      </c>
      <c r="D310" s="5" t="str" cm="1">
        <f t="array" ref="D310">SHA1HASH($C310)</f>
        <v>72c1975b93f0fff13952a520575f947c42ad8114</v>
      </c>
      <c r="E310" s="6">
        <v>1</v>
      </c>
      <c r="F310" s="7">
        <f ca="1">IF($C310 = 1 + N("Presidente"),
    127,
    IF($C310 = 2 + N("Vice-Presidente"),
        72,
        IF($C310 = 3 + N("Secretária bilíngue"),
            13,
            RANDBETWEEN(5,COUNT(Name!$A:$A) + 1)
        )
    )
)</f>
        <v>62</v>
      </c>
      <c r="G310" s="7" t="str">
        <f ca="1">VLOOKUP($F310,Name!$A:$B,2,FALSE)</f>
        <v>Aurora</v>
      </c>
      <c r="H310" s="7">
        <f ca="1" xml:space="preserve">
IF($C310 = 1,
    0,
    RANDBETWEEN(5,COUNT('Last name'!$A:$A) + 1)
)</f>
        <v>139</v>
      </c>
      <c r="I310" s="7" t="str">
        <f ca="1" xml:space="preserve">
IF($C310 = 1 + N("Presidente"),
    "de Orléans e Bragança",
    VLOOKUP($H310,'Last name'!$A:$B,2,FALSE) &amp; " " &amp; VLOOKUP(RANDBETWEEN(5,COUNT('Last name'!$A:$A) + 1),'Last name'!$A:$B,2,FALSE)
)</f>
        <v>Negrão Tavarez</v>
      </c>
      <c r="J310" s="7" t="str">
        <f t="shared" ca="1" si="42"/>
        <v>Aurora Negrão Tavarez</v>
      </c>
      <c r="K310" s="7" t="str" cm="1">
        <f t="array" aca="1" ref="K310" ca="1">SHA1HASH($J310)</f>
        <v>3596e09c2e9196f7a4baf9a4acc7b7ba04031d23</v>
      </c>
      <c r="L310" s="7" cm="1">
        <f t="array" aca="1" ref="L310" ca="1">INDEX(States!$A:$A,N310,1)</f>
        <v>5</v>
      </c>
      <c r="M310" s="7" t="str">
        <f ca="1">VLOOKUP($L310,Countries!$A:$B,2,FALSE)</f>
        <v>Portugal</v>
      </c>
      <c r="N310" s="7" cm="1">
        <f t="array" aca="1" ref="N310" ca="1">INDEX(States!$C:$C,RANDBETWEEN(5,COUNTA(States!$A:$A) + 1),1)</f>
        <v>15</v>
      </c>
      <c r="O310" s="7" t="str">
        <f ca="1">VLOOKUP($N310,States!$C:$D,2,FALSE)</f>
        <v xml:space="preserve"> ÉVORA</v>
      </c>
      <c r="P310" s="7" t="str">
        <f ca="1">VLOOKUP($F310,Name!$A:$C,3,FALSE)</f>
        <v>F</v>
      </c>
      <c r="Q310" s="7" t="str">
        <f ca="1">VLOOKUP($P310,Genders!$B:$C,2,FALSE)</f>
        <v>Female</v>
      </c>
      <c r="R310" s="7" cm="1">
        <f t="array" aca="1" ref="R310" ca="1">INDEX('Marital status'!$A:$A,RANDBETWEEN(5,COUNTA('Marital status'!$A:$A) + 1),1)</f>
        <v>7</v>
      </c>
      <c r="S310" s="7" t="str">
        <f ca="1">VLOOKUP($R310,'Marital status'!$A:$B,2,FALSE)</f>
        <v xml:space="preserve">Widowed </v>
      </c>
      <c r="T310" s="7">
        <f t="shared" ca="1" si="43"/>
        <v>5</v>
      </c>
      <c r="U310" s="7" t="str">
        <f ca="1">VLOOKUP($T310,Ethnicities!$A:$B,2,FALSE)</f>
        <v xml:space="preserve"> white</v>
      </c>
      <c r="V310" s="8">
        <f t="shared" ca="1" si="44"/>
        <v>18250</v>
      </c>
      <c r="W310" s="6">
        <f t="shared" ca="1" si="45"/>
        <v>8</v>
      </c>
      <c r="X310" s="8" t="str">
        <f ca="1">VLOOKUP($W310,'Background education'!$A:$B,2,FALSE)</f>
        <v>Graduate school</v>
      </c>
      <c r="Y310" s="7">
        <f ca="1" xml:space="preserve">
  IF(OR($AA310 = 5, $AA310 = 6, $AA310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10" s="7" t="str">
        <f ca="1">VLOOKUP($Y310,Departments!$A:$B,2,FALSE)</f>
        <v>Communication &amp; Marketing</v>
      </c>
      <c r="AA310" s="6">
        <f t="shared" ca="1" si="46"/>
        <v>11</v>
      </c>
      <c r="AB310" s="7" t="str">
        <f ca="1">VLOOKUP($AA310,Roles!$A:$B,2,FALSE)</f>
        <v>Analyst</v>
      </c>
      <c r="AC310" s="6">
        <f t="shared" ca="1" si="47"/>
        <v>6</v>
      </c>
      <c r="AD310" s="7" t="str">
        <f ca="1" xml:space="preserve">
IF($AC310 &lt;&gt; "",
    VLOOKUP($AC310,Levels!$A:$B,2,FALSE),
    ""
)</f>
        <v>Pleno</v>
      </c>
      <c r="AE310" s="8">
        <f t="shared" ca="1" si="48"/>
        <v>38567</v>
      </c>
      <c r="AF310" s="6">
        <f ca="1">RANDBETWEEN(5,COUNTA('Recruitment source'!$A:$A) + 1)</f>
        <v>14</v>
      </c>
      <c r="AG310" s="6" t="str">
        <f ca="1">VLOOKUP($AF310,'Recruitment source'!$A:$B,2,FALSE)</f>
        <v>LinkedIn</v>
      </c>
      <c r="AH310" s="8"/>
      <c r="AI310" s="1">
        <f t="shared" ca="1" si="40"/>
        <v>3080</v>
      </c>
      <c r="AJ310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306, 1, 'Aurora Negrão Tavarez', 'F', 5, '18/12/1949', 8, 11, 11, 6, 3080);</v>
      </c>
    </row>
    <row r="311" spans="1:36" ht="14.25" customHeight="1" x14ac:dyDescent="0.2">
      <c r="A311" s="7" cm="1">
        <f t="array" aca="1" ref="A311" ca="1">INDEX(Companies!$A:$A,RANDBETWEEN(5,COUNTA(Companies!$A:$A) + 1),1)</f>
        <v>5</v>
      </c>
      <c r="B311" s="7" t="str">
        <f ca="1">VLOOKUP($A311,Companies!$A:$B,2,FALSE)</f>
        <v>ACME Corporation</v>
      </c>
      <c r="C311" s="5">
        <f t="shared" si="41"/>
        <v>307</v>
      </c>
      <c r="D311" s="5" t="str" cm="1">
        <f t="array" ref="D311">SHA1HASH($C311)</f>
        <v>ae5ffa6599c837509139132ef41c7856f33a50f7</v>
      </c>
      <c r="E311" s="6">
        <v>1</v>
      </c>
      <c r="F311" s="7">
        <f ca="1">IF($C311 = 1 + N("Presidente"),
    127,
    IF($C311 = 2 + N("Vice-Presidente"),
        72,
        IF($C311 = 3 + N("Secretária bilíngue"),
            13,
            RANDBETWEEN(5,COUNT(Name!$A:$A) + 1)
        )
    )
)</f>
        <v>213</v>
      </c>
      <c r="G311" s="7" t="str">
        <f ca="1">VLOOKUP($F311,Name!$A:$B,2,FALSE)</f>
        <v>Kelvin</v>
      </c>
      <c r="H311" s="7">
        <f ca="1" xml:space="preserve">
IF($C311 = 1,
    0,
    RANDBETWEEN(5,COUNT('Last name'!$A:$A) + 1)
)</f>
        <v>44</v>
      </c>
      <c r="I311" s="7" t="str">
        <f ca="1" xml:space="preserve">
IF($C311 = 1 + N("Presidente"),
    "de Orléans e Bragança",
    VLOOKUP($H311,'Last name'!$A:$B,2,FALSE) &amp; " " &amp; VLOOKUP(RANDBETWEEN(5,COUNT('Last name'!$A:$A) + 1),'Last name'!$A:$B,2,FALSE)
)</f>
        <v>Botelho Mendes</v>
      </c>
      <c r="J311" s="7" t="str">
        <f t="shared" ca="1" si="42"/>
        <v>Kelvin Botelho Mendes</v>
      </c>
      <c r="K311" s="7" t="str" cm="1">
        <f t="array" aca="1" ref="K311" ca="1">SHA1HASH($J311)</f>
        <v>745813e2784a1176dbfa2c8d576c04de3346f55c</v>
      </c>
      <c r="L311" s="7" cm="1">
        <f t="array" aca="1" ref="L311" ca="1">INDEX(States!$A:$A,N311,1)</f>
        <v>5</v>
      </c>
      <c r="M311" s="7" t="str">
        <f ca="1">VLOOKUP($L311,Countries!$A:$B,2,FALSE)</f>
        <v>Portugal</v>
      </c>
      <c r="N311" s="7" cm="1">
        <f t="array" aca="1" ref="N311" ca="1">INDEX(States!$C:$C,RANDBETWEEN(5,COUNTA(States!$A:$A) + 1),1)</f>
        <v>16</v>
      </c>
      <c r="O311" s="7" t="str">
        <f ca="1">VLOOKUP($N311,States!$C:$D,2,FALSE)</f>
        <v>Azores</v>
      </c>
      <c r="P311" s="7" t="str">
        <f ca="1">VLOOKUP($F311,Name!$A:$C,3,FALSE)</f>
        <v>M</v>
      </c>
      <c r="Q311" s="7" t="str">
        <f ca="1">VLOOKUP($P311,Genders!$B:$C,2,FALSE)</f>
        <v>Male</v>
      </c>
      <c r="R311" s="7" cm="1">
        <f t="array" aca="1" ref="R311" ca="1">INDEX('Marital status'!$A:$A,RANDBETWEEN(5,COUNTA('Marital status'!$A:$A) + 1),1)</f>
        <v>6</v>
      </c>
      <c r="S311" s="7" t="str">
        <f ca="1">VLOOKUP($R311,'Marital status'!$A:$B,2,FALSE)</f>
        <v>MarrieD</v>
      </c>
      <c r="T311" s="7">
        <f t="shared" ca="1" si="43"/>
        <v>5</v>
      </c>
      <c r="U311" s="7" t="str">
        <f ca="1">VLOOKUP($T311,Ethnicities!$A:$B,2,FALSE)</f>
        <v xml:space="preserve"> white</v>
      </c>
      <c r="V311" s="8">
        <f t="shared" ca="1" si="44"/>
        <v>33126</v>
      </c>
      <c r="W311" s="6">
        <f t="shared" ca="1" si="45"/>
        <v>7</v>
      </c>
      <c r="X311" s="8" t="str">
        <f ca="1">VLOOKUP($W311,'Background education'!$A:$B,2,FALSE)</f>
        <v>Undergraduate degree</v>
      </c>
      <c r="Y311" s="7">
        <f ca="1" xml:space="preserve">
  IF(OR($AA311 = 5, $AA311 = 6, $AA311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11" s="7" t="str">
        <f ca="1">VLOOKUP($Y311,Departments!$A:$B,2,FALSE)</f>
        <v>Communication &amp; Marketing</v>
      </c>
      <c r="AA311" s="6">
        <f t="shared" ca="1" si="46"/>
        <v>10</v>
      </c>
      <c r="AB311" s="7" t="str">
        <f ca="1">VLOOKUP($AA311,Roles!$A:$B,2,FALSE)</f>
        <v>Trainee</v>
      </c>
      <c r="AC311" s="6" t="str">
        <f t="shared" ca="1" si="47"/>
        <v/>
      </c>
      <c r="AD311" s="7" t="str">
        <f ca="1" xml:space="preserve">
IF($AC311 &lt;&gt; "",
    VLOOKUP($AC311,Levels!$A:$B,2,FALSE),
    ""
)</f>
        <v/>
      </c>
      <c r="AE311" s="8">
        <f t="shared" ca="1" si="48"/>
        <v>41572</v>
      </c>
      <c r="AF311" s="6">
        <f ca="1">RANDBETWEEN(5,COUNTA('Recruitment source'!$A:$A) + 1)</f>
        <v>12</v>
      </c>
      <c r="AG311" s="6" t="str">
        <f ca="1">VLOOKUP($AF311,'Recruitment source'!$A:$B,2,FALSE)</f>
        <v xml:space="preserve"> recommendation of employee</v>
      </c>
      <c r="AH311" s="8"/>
      <c r="AI311" s="1">
        <f t="shared" ca="1" si="40"/>
        <v>1385</v>
      </c>
      <c r="AJ311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307, 1, 'Kelvin Botelho Mendes', 'M', 5, '10/09/1990', 7, 11, 10, NULL, 1385);</v>
      </c>
    </row>
    <row r="312" spans="1:36" ht="14.25" customHeight="1" x14ac:dyDescent="0.2">
      <c r="A312" s="7" cm="1">
        <f t="array" aca="1" ref="A312" ca="1">INDEX(Companies!$A:$A,RANDBETWEEN(5,COUNTA(Companies!$A:$A) + 1),1)</f>
        <v>5</v>
      </c>
      <c r="B312" s="7" t="str">
        <f ca="1">VLOOKUP($A312,Companies!$A:$B,2,FALSE)</f>
        <v>ACME Corporation</v>
      </c>
      <c r="C312" s="5">
        <f t="shared" si="41"/>
        <v>308</v>
      </c>
      <c r="D312" s="5" t="str" cm="1">
        <f t="array" ref="D312">SHA1HASH($C312)</f>
        <v>3e0f83cc51276227de3cfebca941faace8aaa317</v>
      </c>
      <c r="E312" s="6">
        <v>1</v>
      </c>
      <c r="F312" s="7">
        <f ca="1">IF($C312 = 1 + N("Presidente"),
    127,
    IF($C312 = 2 + N("Vice-Presidente"),
        72,
        IF($C312 = 3 + N("Secretária bilíngue"),
            13,
            RANDBETWEEN(5,COUNT(Name!$A:$A) + 1)
        )
    )
)</f>
        <v>70</v>
      </c>
      <c r="G312" s="7" t="str">
        <f ca="1">VLOOKUP($F312,Name!$A:$B,2,FALSE)</f>
        <v>Bento</v>
      </c>
      <c r="H312" s="7">
        <f ca="1" xml:space="preserve">
IF($C312 = 1,
    0,
    RANDBETWEEN(5,COUNT('Last name'!$A:$A) + 1)
)</f>
        <v>113</v>
      </c>
      <c r="I312" s="7" t="str">
        <f ca="1" xml:space="preserve">
IF($C312 = 1 + N("Presidente"),
    "de Orléans e Bragança",
    VLOOKUP($H312,'Last name'!$A:$B,2,FALSE) &amp; " " &amp; VLOOKUP(RANDBETWEEN(5,COUNT('Last name'!$A:$A) + 1),'Last name'!$A:$B,2,FALSE)
)</f>
        <v>Luz Mendes</v>
      </c>
      <c r="J312" s="7" t="str">
        <f t="shared" ca="1" si="42"/>
        <v>Bento Luz Mendes</v>
      </c>
      <c r="K312" s="7" t="str" cm="1">
        <f t="array" aca="1" ref="K312" ca="1">SHA1HASH($J312)</f>
        <v>8f241b95ff7bc3d395ddeab516058ad1dd891c0b</v>
      </c>
      <c r="L312" s="7" cm="1">
        <f t="array" aca="1" ref="L312" ca="1">INDEX(States!$A:$A,N312,1)</f>
        <v>5</v>
      </c>
      <c r="M312" s="7" t="str">
        <f ca="1">VLOOKUP($L312,Countries!$A:$B,2,FALSE)</f>
        <v>Portugal</v>
      </c>
      <c r="N312" s="7" cm="1">
        <f t="array" aca="1" ref="N312" ca="1">INDEX(States!$C:$C,RANDBETWEEN(5,COUNTA(States!$A:$A) + 1),1)</f>
        <v>15</v>
      </c>
      <c r="O312" s="7" t="str">
        <f ca="1">VLOOKUP($N312,States!$C:$D,2,FALSE)</f>
        <v xml:space="preserve"> ÉVORA</v>
      </c>
      <c r="P312" s="7" t="str">
        <f ca="1">VLOOKUP($F312,Name!$A:$C,3,FALSE)</f>
        <v>M</v>
      </c>
      <c r="Q312" s="7" t="str">
        <f ca="1">VLOOKUP($P312,Genders!$B:$C,2,FALSE)</f>
        <v>Male</v>
      </c>
      <c r="R312" s="7" cm="1">
        <f t="array" aca="1" ref="R312" ca="1">INDEX('Marital status'!$A:$A,RANDBETWEEN(5,COUNTA('Marital status'!$A:$A) + 1),1)</f>
        <v>6</v>
      </c>
      <c r="S312" s="7" t="str">
        <f ca="1">VLOOKUP($R312,'Marital status'!$A:$B,2,FALSE)</f>
        <v>MarrieD</v>
      </c>
      <c r="T312" s="7">
        <f t="shared" ca="1" si="43"/>
        <v>5</v>
      </c>
      <c r="U312" s="7" t="str">
        <f ca="1">VLOOKUP($T312,Ethnicities!$A:$B,2,FALSE)</f>
        <v xml:space="preserve"> white</v>
      </c>
      <c r="V312" s="8">
        <f t="shared" ca="1" si="44"/>
        <v>22585</v>
      </c>
      <c r="W312" s="6">
        <f t="shared" ca="1" si="45"/>
        <v>8</v>
      </c>
      <c r="X312" s="8" t="str">
        <f ca="1">VLOOKUP($W312,'Background education'!$A:$B,2,FALSE)</f>
        <v>Graduate school</v>
      </c>
      <c r="Y312" s="7">
        <f ca="1" xml:space="preserve">
  IF(OR($AA312 = 5, $AA312 = 6, $AA312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12" s="7" t="str">
        <f ca="1">VLOOKUP($Y312,Departments!$A:$B,2,FALSE)</f>
        <v>Human Resource</v>
      </c>
      <c r="AA312" s="6">
        <f t="shared" ca="1" si="46"/>
        <v>11</v>
      </c>
      <c r="AB312" s="7" t="str">
        <f ca="1">VLOOKUP($AA312,Roles!$A:$B,2,FALSE)</f>
        <v>Analyst</v>
      </c>
      <c r="AC312" s="6">
        <f t="shared" ca="1" si="47"/>
        <v>5</v>
      </c>
      <c r="AD312" s="7" t="str">
        <f ca="1" xml:space="preserve">
IF($AC312 &lt;&gt; "",
    VLOOKUP($AC312,Levels!$A:$B,2,FALSE),
    ""
)</f>
        <v>Junior</v>
      </c>
      <c r="AE312" s="8">
        <f t="shared" ca="1" si="48"/>
        <v>42266</v>
      </c>
      <c r="AF312" s="6">
        <f ca="1">RANDBETWEEN(5,COUNTA('Recruitment source'!$A:$A) + 1)</f>
        <v>7</v>
      </c>
      <c r="AG312" s="6" t="str">
        <f ca="1">VLOOKUP($AF312,'Recruitment source'!$A:$B,2,FALSE)</f>
        <v>SAPO Emprego</v>
      </c>
      <c r="AH312" s="8"/>
      <c r="AI312" s="1">
        <f t="shared" ca="1" si="40"/>
        <v>3080</v>
      </c>
      <c r="AJ312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308, 1, 'Bento Luz Mendes', 'M', 5, '31/10/1961', 8, 8, 11, 5, 3080);</v>
      </c>
    </row>
    <row r="313" spans="1:36" ht="14.25" customHeight="1" x14ac:dyDescent="0.2">
      <c r="A313" s="7" cm="1">
        <f t="array" aca="1" ref="A313" ca="1">INDEX(Companies!$A:$A,RANDBETWEEN(5,COUNTA(Companies!$A:$A) + 1),1)</f>
        <v>5</v>
      </c>
      <c r="B313" s="7" t="str">
        <f ca="1">VLOOKUP($A313,Companies!$A:$B,2,FALSE)</f>
        <v>ACME Corporation</v>
      </c>
      <c r="C313" s="5">
        <f t="shared" si="41"/>
        <v>309</v>
      </c>
      <c r="D313" s="5" t="str" cm="1">
        <f t="array" ref="D313">SHA1HASH($C313)</f>
        <v>ed2efc1c05342a60c2198a5e96773a237008956b</v>
      </c>
      <c r="E313" s="6">
        <v>1</v>
      </c>
      <c r="F313" s="7">
        <f ca="1">IF($C313 = 1 + N("Presidente"),
    127,
    IF($C313 = 2 + N("Vice-Presidente"),
        72,
        IF($C313 = 3 + N("Secretária bilíngue"),
            13,
            RANDBETWEEN(5,COUNT(Name!$A:$A) + 1)
        )
    )
)</f>
        <v>100</v>
      </c>
      <c r="G313" s="7" t="str">
        <f ca="1">VLOOKUP($F313,Name!$A:$B,2,FALSE)</f>
        <v>Cristóvão</v>
      </c>
      <c r="H313" s="7">
        <f ca="1" xml:space="preserve">
IF($C313 = 1,
    0,
    RANDBETWEEN(5,COUNT('Last name'!$A:$A) + 1)
)</f>
        <v>86</v>
      </c>
      <c r="I313" s="7" t="str">
        <f ca="1" xml:space="preserve">
IF($C313 = 1 + N("Presidente"),
    "de Orléans e Bragança",
    VLOOKUP($H313,'Last name'!$A:$B,2,FALSE) &amp; " " &amp; VLOOKUP(RANDBETWEEN(5,COUNT('Last name'!$A:$A) + 1),'Last name'!$A:$B,2,FALSE)
)</f>
        <v>Ferrara Rossi</v>
      </c>
      <c r="J313" s="7" t="str">
        <f t="shared" ca="1" si="42"/>
        <v>Cristóvão Ferrara Rossi</v>
      </c>
      <c r="K313" s="7" t="str" cm="1">
        <f t="array" aca="1" ref="K313" ca="1">SHA1HASH($J313)</f>
        <v>b0541948daec526d6d73a907332fd01a0ff03f86</v>
      </c>
      <c r="L313" s="7" cm="1">
        <f t="array" aca="1" ref="L313" ca="1">INDEX(States!$A:$A,N313,1)</f>
        <v>5</v>
      </c>
      <c r="M313" s="7" t="str">
        <f ca="1">VLOOKUP($L313,Countries!$A:$B,2,FALSE)</f>
        <v>Portugal</v>
      </c>
      <c r="N313" s="7" cm="1">
        <f t="array" aca="1" ref="N313" ca="1">INDEX(States!$C:$C,RANDBETWEEN(5,COUNTA(States!$A:$A) + 1),1)</f>
        <v>14</v>
      </c>
      <c r="O313" s="7" t="str">
        <f ca="1">VLOOKUP($N313,States!$C:$D,2,FALSE)</f>
        <v>Madeira</v>
      </c>
      <c r="P313" s="7" t="str">
        <f ca="1">VLOOKUP($F313,Name!$A:$C,3,FALSE)</f>
        <v>M</v>
      </c>
      <c r="Q313" s="7" t="str">
        <f ca="1">VLOOKUP($P313,Genders!$B:$C,2,FALSE)</f>
        <v>Male</v>
      </c>
      <c r="R313" s="7" cm="1">
        <f t="array" aca="1" ref="R313" ca="1">INDEX('Marital status'!$A:$A,RANDBETWEEN(5,COUNTA('Marital status'!$A:$A) + 1),1)</f>
        <v>9</v>
      </c>
      <c r="S313" s="7" t="str">
        <f ca="1">VLOOKUP($R313,'Marital status'!$A:$B,2,FALSE)</f>
        <v>DIVORCED</v>
      </c>
      <c r="T313" s="7">
        <f t="shared" ca="1" si="43"/>
        <v>5</v>
      </c>
      <c r="U313" s="7" t="str">
        <f ca="1">VLOOKUP($T313,Ethnicities!$A:$B,2,FALSE)</f>
        <v xml:space="preserve"> white</v>
      </c>
      <c r="V313" s="8">
        <f t="shared" ca="1" si="44"/>
        <v>26065</v>
      </c>
      <c r="W313" s="6">
        <f t="shared" ca="1" si="45"/>
        <v>7</v>
      </c>
      <c r="X313" s="8" t="str">
        <f ca="1">VLOOKUP($W313,'Background education'!$A:$B,2,FALSE)</f>
        <v>Undergraduate degree</v>
      </c>
      <c r="Y313" s="7">
        <f ca="1" xml:space="preserve">
  IF(OR($AA313 = 5, $AA313 = 6, $AA313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13" s="7" t="str">
        <f ca="1">VLOOKUP($Y313,Departments!$A:$B,2,FALSE)</f>
        <v>Audit</v>
      </c>
      <c r="AA313" s="6">
        <f t="shared" ca="1" si="46"/>
        <v>9</v>
      </c>
      <c r="AB313" s="7" t="str">
        <f ca="1">VLOOKUP($AA313,Roles!$A:$B,2,FALSE)</f>
        <v>Intern</v>
      </c>
      <c r="AC313" s="6" t="str">
        <f t="shared" ca="1" si="47"/>
        <v/>
      </c>
      <c r="AD313" s="7" t="str">
        <f ca="1" xml:space="preserve">
IF($AC313 &lt;&gt; "",
    VLOOKUP($AC313,Levels!$A:$B,2,FALSE),
    ""
)</f>
        <v/>
      </c>
      <c r="AE313" s="8">
        <f t="shared" ca="1" si="48"/>
        <v>36538</v>
      </c>
      <c r="AF313" s="6">
        <f ca="1">RANDBETWEEN(5,COUNTA('Recruitment source'!$A:$A) + 1)</f>
        <v>15</v>
      </c>
      <c r="AG313" s="6" t="str">
        <f ca="1">VLOOKUP($AF313,'Recruitment source'!$A:$B,2,FALSE)</f>
        <v>Website</v>
      </c>
      <c r="AH313" s="8"/>
      <c r="AI313" s="1">
        <f t="shared" ca="1" si="40"/>
        <v>1205</v>
      </c>
      <c r="AJ31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309, 1, 'Cristóvão Ferrara Rossi', 'M', 5, '12/05/1971', 7, 13, 9, NULL, 1205);</v>
      </c>
    </row>
    <row r="314" spans="1:36" ht="14.25" customHeight="1" x14ac:dyDescent="0.2">
      <c r="A314" s="7" cm="1">
        <f t="array" aca="1" ref="A314" ca="1">INDEX(Companies!$A:$A,RANDBETWEEN(5,COUNTA(Companies!$A:$A) + 1),1)</f>
        <v>5</v>
      </c>
      <c r="B314" s="7" t="str">
        <f ca="1">VLOOKUP($A314,Companies!$A:$B,2,FALSE)</f>
        <v>ACME Corporation</v>
      </c>
      <c r="C314" s="5">
        <f t="shared" si="41"/>
        <v>310</v>
      </c>
      <c r="D314" s="5" t="str" cm="1">
        <f t="array" ref="D314">SHA1HASH($C314)</f>
        <v>af53d4aa0b9131f18f84130767ee5b1dcbcb63be</v>
      </c>
      <c r="E314" s="6">
        <v>1</v>
      </c>
      <c r="F314" s="7">
        <f ca="1">IF($C314 = 1 + N("Presidente"),
    127,
    IF($C314 = 2 + N("Vice-Presidente"),
        72,
        IF($C314 = 3 + N("Secretária bilíngue"),
            13,
            RANDBETWEEN(5,COUNT(Name!$A:$A) + 1)
        )
    )
)</f>
        <v>240</v>
      </c>
      <c r="G314" s="7" t="str">
        <f ca="1">VLOOKUP($F314,Name!$A:$B,2,FALSE)</f>
        <v>Lucca</v>
      </c>
      <c r="H314" s="7">
        <f ca="1" xml:space="preserve">
IF($C314 = 1,
    0,
    RANDBETWEEN(5,COUNT('Last name'!$A:$A) + 1)
)</f>
        <v>14</v>
      </c>
      <c r="I314" s="7" t="str">
        <f ca="1" xml:space="preserve">
IF($C314 = 1 + N("Presidente"),
    "de Orléans e Bragança",
    VLOOKUP($H314,'Last name'!$A:$B,2,FALSE) &amp; " " &amp; VLOOKUP(RANDBETWEEN(5,COUNT('Last name'!$A:$A) + 1),'Last name'!$A:$B,2,FALSE)
)</f>
        <v>Alves Borba</v>
      </c>
      <c r="J314" s="7" t="str">
        <f t="shared" ca="1" si="42"/>
        <v>Lucca Alves Borba</v>
      </c>
      <c r="K314" s="7" t="str" cm="1">
        <f t="array" aca="1" ref="K314" ca="1">SHA1HASH($J314)</f>
        <v>b15ad270aaf76d9860b19e6ffaae7032e4c2bbf2</v>
      </c>
      <c r="L314" s="7" cm="1">
        <f t="array" aca="1" ref="L314" ca="1">INDEX(States!$A:$A,N314,1)</f>
        <v>5</v>
      </c>
      <c r="M314" s="7" t="str">
        <f ca="1">VLOOKUP($L314,Countries!$A:$B,2,FALSE)</f>
        <v>Portugal</v>
      </c>
      <c r="N314" s="7" cm="1">
        <f t="array" aca="1" ref="N314" ca="1">INDEX(States!$C:$C,RANDBETWEEN(5,COUNTA(States!$A:$A) + 1),1)</f>
        <v>7</v>
      </c>
      <c r="O314" s="7" t="str">
        <f ca="1">VLOOKUP($N314,States!$C:$D,2,FALSE)</f>
        <v xml:space="preserve"> Setúbal </v>
      </c>
      <c r="P314" s="7" t="str">
        <f ca="1">VLOOKUP($F314,Name!$A:$C,3,FALSE)</f>
        <v>M</v>
      </c>
      <c r="Q314" s="7" t="str">
        <f ca="1">VLOOKUP($P314,Genders!$B:$C,2,FALSE)</f>
        <v>Male</v>
      </c>
      <c r="R314" s="7" cm="1">
        <f t="array" aca="1" ref="R314" ca="1">INDEX('Marital status'!$A:$A,RANDBETWEEN(5,COUNTA('Marital status'!$A:$A) + 1),1)</f>
        <v>6</v>
      </c>
      <c r="S314" s="7" t="str">
        <f ca="1">VLOOKUP($R314,'Marital status'!$A:$B,2,FALSE)</f>
        <v>MarrieD</v>
      </c>
      <c r="T314" s="7">
        <f t="shared" ca="1" si="43"/>
        <v>5</v>
      </c>
      <c r="U314" s="7" t="str">
        <f ca="1">VLOOKUP($T314,Ethnicities!$A:$B,2,FALSE)</f>
        <v xml:space="preserve"> white</v>
      </c>
      <c r="V314" s="8">
        <f t="shared" ca="1" si="44"/>
        <v>30459</v>
      </c>
      <c r="W314" s="6">
        <f t="shared" ca="1" si="45"/>
        <v>8</v>
      </c>
      <c r="X314" s="8" t="str">
        <f ca="1">VLOOKUP($W314,'Background education'!$A:$B,2,FALSE)</f>
        <v>Graduate school</v>
      </c>
      <c r="Y314" s="7">
        <f ca="1" xml:space="preserve">
  IF(OR($AA314 = 5, $AA314 = 6, $AA314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14" s="7" t="str">
        <f ca="1">VLOOKUP($Y314,Departments!$A:$B,2,FALSE)</f>
        <v xml:space="preserve"> Presidency</v>
      </c>
      <c r="AA314" s="6">
        <f t="shared" ca="1" si="46"/>
        <v>11</v>
      </c>
      <c r="AB314" s="7" t="str">
        <f ca="1">VLOOKUP($AA314,Roles!$A:$B,2,FALSE)</f>
        <v>Analyst</v>
      </c>
      <c r="AC314" s="6">
        <f t="shared" ca="1" si="47"/>
        <v>7</v>
      </c>
      <c r="AD314" s="7" t="str">
        <f ca="1" xml:space="preserve">
IF($AC314 &lt;&gt; "",
    VLOOKUP($AC314,Levels!$A:$B,2,FALSE),
    ""
)</f>
        <v>Senior</v>
      </c>
      <c r="AE314" s="8">
        <f t="shared" ca="1" si="48"/>
        <v>42590</v>
      </c>
      <c r="AF314" s="6">
        <f ca="1">RANDBETWEEN(5,COUNTA('Recruitment source'!$A:$A) + 1)</f>
        <v>8</v>
      </c>
      <c r="AG314" s="6" t="str">
        <f ca="1">VLOOKUP($AF314,'Recruitment source'!$A:$B,2,FALSE)</f>
        <v>Net Empregos</v>
      </c>
      <c r="AH314" s="8"/>
      <c r="AI314" s="1">
        <f t="shared" ca="1" si="40"/>
        <v>3000</v>
      </c>
      <c r="AJ31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310, 1, 'Lucca Alves Borba', 'M', 5, '23/05/1983', 8, 5, 11, 7, 3000);</v>
      </c>
    </row>
    <row r="315" spans="1:36" ht="14.25" customHeight="1" x14ac:dyDescent="0.2">
      <c r="A315" s="7" cm="1">
        <f t="array" aca="1" ref="A315" ca="1">INDEX(Companies!$A:$A,RANDBETWEEN(5,COUNTA(Companies!$A:$A) + 1),1)</f>
        <v>5</v>
      </c>
      <c r="B315" s="7" t="str">
        <f ca="1">VLOOKUP($A315,Companies!$A:$B,2,FALSE)</f>
        <v>ACME Corporation</v>
      </c>
      <c r="C315" s="5">
        <f t="shared" si="41"/>
        <v>311</v>
      </c>
      <c r="D315" s="5" t="str" cm="1">
        <f t="array" ref="D315">SHA1HASH($C315)</f>
        <v>cd6d91089c7e219a7f4e86e3c2d57f936d367689</v>
      </c>
      <c r="E315" s="6">
        <v>1</v>
      </c>
      <c r="F315" s="7">
        <f ca="1">IF($C315 = 1 + N("Presidente"),
    127,
    IF($C315 = 2 + N("Vice-Presidente"),
        72,
        IF($C315 = 3 + N("Secretária bilíngue"),
            13,
            RANDBETWEEN(5,COUNT(Name!$A:$A) + 1)
        )
    )
)</f>
        <v>158</v>
      </c>
      <c r="G315" s="7" t="str">
        <f ca="1">VLOOKUP($F315,Name!$A:$B,2,FALSE)</f>
        <v>Guilherme Augusto</v>
      </c>
      <c r="H315" s="7">
        <f ca="1" xml:space="preserve">
IF($C315 = 1,
    0,
    RANDBETWEEN(5,COUNT('Last name'!$A:$A) + 1)
)</f>
        <v>176</v>
      </c>
      <c r="I315" s="7" t="str">
        <f ca="1" xml:space="preserve">
IF($C315 = 1 + N("Presidente"),
    "de Orléans e Bragança",
    VLOOKUP($H315,'Last name'!$A:$B,2,FALSE) &amp; " " &amp; VLOOKUP(RANDBETWEEN(5,COUNT('Last name'!$A:$A) + 1),'Last name'!$A:$B,2,FALSE)
)</f>
        <v>Santos Coelho</v>
      </c>
      <c r="J315" s="7" t="str">
        <f t="shared" ca="1" si="42"/>
        <v>Guilherme Augusto Santos Coelho</v>
      </c>
      <c r="K315" s="7" t="str" cm="1">
        <f t="array" aca="1" ref="K315" ca="1">SHA1HASH($J315)</f>
        <v>2a368319411614ce2cc0d047126a95968306caa4</v>
      </c>
      <c r="L315" s="7" cm="1">
        <f t="array" aca="1" ref="L315" ca="1">INDEX(States!$A:$A,N315,1)</f>
        <v>5</v>
      </c>
      <c r="M315" s="7" t="str">
        <f ca="1">VLOOKUP($L315,Countries!$A:$B,2,FALSE)</f>
        <v>Portugal</v>
      </c>
      <c r="N315" s="7" cm="1">
        <f t="array" aca="1" ref="N315" ca="1">INDEX(States!$C:$C,RANDBETWEEN(5,COUNTA(States!$A:$A) + 1),1)</f>
        <v>14</v>
      </c>
      <c r="O315" s="7" t="str">
        <f ca="1">VLOOKUP($N315,States!$C:$D,2,FALSE)</f>
        <v>Madeira</v>
      </c>
      <c r="P315" s="7" t="str">
        <f ca="1">VLOOKUP($F315,Name!$A:$C,3,FALSE)</f>
        <v>M</v>
      </c>
      <c r="Q315" s="7" t="str">
        <f ca="1">VLOOKUP($P315,Genders!$B:$C,2,FALSE)</f>
        <v>Male</v>
      </c>
      <c r="R315" s="7" cm="1">
        <f t="array" aca="1" ref="R315" ca="1">INDEX('Marital status'!$A:$A,RANDBETWEEN(5,COUNTA('Marital status'!$A:$A) + 1),1)</f>
        <v>7</v>
      </c>
      <c r="S315" s="7" t="str">
        <f ca="1">VLOOKUP($R315,'Marital status'!$A:$B,2,FALSE)</f>
        <v xml:space="preserve">Widowed </v>
      </c>
      <c r="T315" s="7">
        <f t="shared" ca="1" si="43"/>
        <v>6</v>
      </c>
      <c r="U315" s="7" t="str">
        <f ca="1">VLOOKUP($T315,Ethnicities!$A:$B,2,FALSE)</f>
        <v>Black or African American</v>
      </c>
      <c r="V315" s="8">
        <f t="shared" ca="1" si="44"/>
        <v>24336</v>
      </c>
      <c r="W315" s="6">
        <f t="shared" ca="1" si="45"/>
        <v>7</v>
      </c>
      <c r="X315" s="8" t="str">
        <f ca="1">VLOOKUP($W315,'Background education'!$A:$B,2,FALSE)</f>
        <v>Undergraduate degree</v>
      </c>
      <c r="Y315" s="7">
        <f ca="1" xml:space="preserve">
  IF(OR($AA315 = 5, $AA315 = 6, $AA315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15" s="7" t="str">
        <f ca="1">VLOOKUP($Y315,Departments!$A:$B,2,FALSE)</f>
        <v>Communication &amp; Marketing</v>
      </c>
      <c r="AA315" s="6">
        <f t="shared" ca="1" si="46"/>
        <v>10</v>
      </c>
      <c r="AB315" s="7" t="str">
        <f ca="1">VLOOKUP($AA315,Roles!$A:$B,2,FALSE)</f>
        <v>Trainee</v>
      </c>
      <c r="AC315" s="6" t="str">
        <f t="shared" ca="1" si="47"/>
        <v/>
      </c>
      <c r="AD315" s="7" t="str">
        <f ca="1" xml:space="preserve">
IF($AC315 &lt;&gt; "",
    VLOOKUP($AC315,Levels!$A:$B,2,FALSE),
    ""
)</f>
        <v/>
      </c>
      <c r="AE315" s="8">
        <f t="shared" ca="1" si="48"/>
        <v>39342</v>
      </c>
      <c r="AF315" s="6">
        <f ca="1">RANDBETWEEN(5,COUNTA('Recruitment source'!$A:$A) + 1)</f>
        <v>8</v>
      </c>
      <c r="AG315" s="6" t="str">
        <f ca="1">VLOOKUP($AF315,'Recruitment source'!$A:$B,2,FALSE)</f>
        <v>Net Empregos</v>
      </c>
      <c r="AH315" s="8"/>
      <c r="AI315" s="1">
        <f t="shared" ca="1" si="40"/>
        <v>1385</v>
      </c>
      <c r="AJ31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311, 1, 'Guilherme Augusto Santos Coelho', 'M', 6, '17/08/1966', 7, 11, 10, NULL, 1385);</v>
      </c>
    </row>
    <row r="316" spans="1:36" ht="14.25" customHeight="1" x14ac:dyDescent="0.2">
      <c r="A316" s="7" cm="1">
        <f t="array" aca="1" ref="A316" ca="1">INDEX(Companies!$A:$A,RANDBETWEEN(5,COUNTA(Companies!$A:$A) + 1),1)</f>
        <v>5</v>
      </c>
      <c r="B316" s="7" t="str">
        <f ca="1">VLOOKUP($A316,Companies!$A:$B,2,FALSE)</f>
        <v>ACME Corporation</v>
      </c>
      <c r="C316" s="5">
        <f t="shared" si="41"/>
        <v>312</v>
      </c>
      <c r="D316" s="5" t="str" cm="1">
        <f t="array" ref="D316">SHA1HASH($C316)</f>
        <v>a93c168323147d1135503939396cac628dc194c5</v>
      </c>
      <c r="E316" s="6">
        <v>1</v>
      </c>
      <c r="F316" s="7">
        <f ca="1">IF($C316 = 1 + N("Presidente"),
    127,
    IF($C316 = 2 + N("Vice-Presidente"),
        72,
        IF($C316 = 3 + N("Secretária bilíngue"),
            13,
            RANDBETWEEN(5,COUNT(Name!$A:$A) + 1)
        )
    )
)</f>
        <v>322</v>
      </c>
      <c r="G316" s="7" t="str">
        <f ca="1">VLOOKUP($F316,Name!$A:$B,2,FALSE)</f>
        <v>Pietro</v>
      </c>
      <c r="H316" s="7">
        <f ca="1" xml:space="preserve">
IF($C316 = 1,
    0,
    RANDBETWEEN(5,COUNT('Last name'!$A:$A) + 1)
)</f>
        <v>159</v>
      </c>
      <c r="I316" s="7" t="str">
        <f ca="1" xml:space="preserve">
IF($C316 = 1 + N("Presidente"),
    "de Orléans e Bragança",
    VLOOKUP($H316,'Last name'!$A:$B,2,FALSE) &amp; " " &amp; VLOOKUP(RANDBETWEEN(5,COUNT('Last name'!$A:$A) + 1),'Last name'!$A:$B,2,FALSE)
)</f>
        <v>Reis Bicalho</v>
      </c>
      <c r="J316" s="7" t="str">
        <f t="shared" ca="1" si="42"/>
        <v>Pietro Reis Bicalho</v>
      </c>
      <c r="K316" s="7" t="str" cm="1">
        <f t="array" aca="1" ref="K316" ca="1">SHA1HASH($J316)</f>
        <v>86aab45e37d41a61b76e9e1a821cc558e61fcb00</v>
      </c>
      <c r="L316" s="7" cm="1">
        <f t="array" aca="1" ref="L316" ca="1">INDEX(States!$A:$A,N316,1)</f>
        <v>5</v>
      </c>
      <c r="M316" s="7" t="str">
        <f ca="1">VLOOKUP($L316,Countries!$A:$B,2,FALSE)</f>
        <v>Portugal</v>
      </c>
      <c r="N316" s="7" cm="1">
        <f t="array" aca="1" ref="N316" ca="1">INDEX(States!$C:$C,RANDBETWEEN(5,COUNTA(States!$A:$A) + 1),1)</f>
        <v>20</v>
      </c>
      <c r="O316" s="7" t="str">
        <f ca="1">VLOOKUP($N316,States!$C:$D,2,FALSE)</f>
        <v>Portalegre</v>
      </c>
      <c r="P316" s="7" t="str">
        <f ca="1">VLOOKUP($F316,Name!$A:$C,3,FALSE)</f>
        <v>M</v>
      </c>
      <c r="Q316" s="7" t="str">
        <f ca="1">VLOOKUP($P316,Genders!$B:$C,2,FALSE)</f>
        <v>Male</v>
      </c>
      <c r="R316" s="7" cm="1">
        <f t="array" aca="1" ref="R316" ca="1">INDEX('Marital status'!$A:$A,RANDBETWEEN(5,COUNTA('Marital status'!$A:$A) + 1),1)</f>
        <v>9</v>
      </c>
      <c r="S316" s="7" t="str">
        <f ca="1">VLOOKUP($R316,'Marital status'!$A:$B,2,FALSE)</f>
        <v>DIVORCED</v>
      </c>
      <c r="T316" s="7">
        <f t="shared" ca="1" si="43"/>
        <v>5</v>
      </c>
      <c r="U316" s="7" t="str">
        <f ca="1">VLOOKUP($T316,Ethnicities!$A:$B,2,FALSE)</f>
        <v xml:space="preserve"> white</v>
      </c>
      <c r="V316" s="8">
        <f t="shared" ca="1" si="44"/>
        <v>20294</v>
      </c>
      <c r="W316" s="6">
        <f t="shared" ca="1" si="45"/>
        <v>8</v>
      </c>
      <c r="X316" s="8" t="str">
        <f ca="1">VLOOKUP($W316,'Background education'!$A:$B,2,FALSE)</f>
        <v>Graduate school</v>
      </c>
      <c r="Y316" s="7">
        <f ca="1" xml:space="preserve">
  IF(OR($AA316 = 5, $AA316 = 6, $AA316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16" s="7" t="str">
        <f ca="1">VLOOKUP($Y316,Departments!$A:$B,2,FALSE)</f>
        <v xml:space="preserve"> Commercial</v>
      </c>
      <c r="AA316" s="6">
        <f t="shared" ca="1" si="46"/>
        <v>11</v>
      </c>
      <c r="AB316" s="7" t="str">
        <f ca="1">VLOOKUP($AA316,Roles!$A:$B,2,FALSE)</f>
        <v>Analyst</v>
      </c>
      <c r="AC316" s="6">
        <f t="shared" ca="1" si="47"/>
        <v>7</v>
      </c>
      <c r="AD316" s="7" t="str">
        <f ca="1" xml:space="preserve">
IF($AC316 &lt;&gt; "",
    VLOOKUP($AC316,Levels!$A:$B,2,FALSE),
    ""
)</f>
        <v>Senior</v>
      </c>
      <c r="AE316" s="8">
        <f t="shared" ca="1" si="48"/>
        <v>37140</v>
      </c>
      <c r="AF316" s="6">
        <f ca="1">RANDBETWEEN(5,COUNTA('Recruitment source'!$A:$A) + 1)</f>
        <v>11</v>
      </c>
      <c r="AG316" s="6" t="str">
        <f ca="1">VLOOKUP($AF316,'Recruitment source'!$A:$B,2,FALSE)</f>
        <v>Next Station</v>
      </c>
      <c r="AH316" s="8"/>
      <c r="AI316" s="1">
        <f t="shared" ca="1" si="40"/>
        <v>3080</v>
      </c>
      <c r="AJ316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312, 1, 'Pietro Reis Bicalho', 'M', 5, '24/07/1955', 8, 9, 11, 7, 3080);</v>
      </c>
    </row>
    <row r="317" spans="1:36" ht="14.25" customHeight="1" x14ac:dyDescent="0.2">
      <c r="A317" s="7" cm="1">
        <f t="array" aca="1" ref="A317" ca="1">INDEX(Companies!$A:$A,RANDBETWEEN(5,COUNTA(Companies!$A:$A) + 1),1)</f>
        <v>5</v>
      </c>
      <c r="B317" s="7" t="str">
        <f ca="1">VLOOKUP($A317,Companies!$A:$B,2,FALSE)</f>
        <v>ACME Corporation</v>
      </c>
      <c r="C317" s="5">
        <f t="shared" si="41"/>
        <v>313</v>
      </c>
      <c r="D317" s="5" t="str" cm="1">
        <f t="array" ref="D317">SHA1HASH($C317)</f>
        <v>97b31c942deab39118e64423efe46b9c31e669f7</v>
      </c>
      <c r="E317" s="6">
        <v>1</v>
      </c>
      <c r="F317" s="7">
        <f ca="1">IF($C317 = 1 + N("Presidente"),
    127,
    IF($C317 = 2 + N("Vice-Presidente"),
        72,
        IF($C317 = 3 + N("Secretária bilíngue"),
            13,
            RANDBETWEEN(5,COUNT(Name!$A:$A) + 1)
        )
    )
)</f>
        <v>344</v>
      </c>
      <c r="G317" s="7" t="str">
        <f ca="1">VLOOKUP($F317,Name!$A:$B,2,FALSE)</f>
        <v>Thomas</v>
      </c>
      <c r="H317" s="7">
        <f ca="1" xml:space="preserve">
IF($C317 = 1,
    0,
    RANDBETWEEN(5,COUNT('Last name'!$A:$A) + 1)
)</f>
        <v>97</v>
      </c>
      <c r="I317" s="7" t="str">
        <f ca="1" xml:space="preserve">
IF($C317 = 1 + N("Presidente"),
    "de Orléans e Bragança",
    VLOOKUP($H317,'Last name'!$A:$B,2,FALSE) &amp; " " &amp; VLOOKUP(RANDBETWEEN(5,COUNT('Last name'!$A:$A) + 1),'Last name'!$A:$B,2,FALSE)
)</f>
        <v>Garcia Marques</v>
      </c>
      <c r="J317" s="7" t="str">
        <f t="shared" ca="1" si="42"/>
        <v>Thomas Garcia Marques</v>
      </c>
      <c r="K317" s="7" t="str" cm="1">
        <f t="array" aca="1" ref="K317" ca="1">SHA1HASH($J317)</f>
        <v>c9774a357d983eb56bba2ebd054dd4fd24ab6b67</v>
      </c>
      <c r="L317" s="7" cm="1">
        <f t="array" aca="1" ref="L317" ca="1">INDEX(States!$A:$A,N317,1)</f>
        <v>5</v>
      </c>
      <c r="M317" s="7" t="str">
        <f ca="1">VLOOKUP($L317,Countries!$A:$B,2,FALSE)</f>
        <v>Portugal</v>
      </c>
      <c r="N317" s="7" cm="1">
        <f t="array" aca="1" ref="N317" ca="1">INDEX(States!$C:$C,RANDBETWEEN(5,COUNTA(States!$A:$A) + 1),1)</f>
        <v>12</v>
      </c>
      <c r="O317" s="7" t="str">
        <f ca="1">VLOOKUP($N317,States!$C:$D,2,FALSE)</f>
        <v>Leiria</v>
      </c>
      <c r="P317" s="7" t="str">
        <f ca="1">VLOOKUP($F317,Name!$A:$C,3,FALSE)</f>
        <v>M</v>
      </c>
      <c r="Q317" s="7" t="str">
        <f ca="1">VLOOKUP($P317,Genders!$B:$C,2,FALSE)</f>
        <v>Male</v>
      </c>
      <c r="R317" s="7" cm="1">
        <f t="array" aca="1" ref="R317" ca="1">INDEX('Marital status'!$A:$A,RANDBETWEEN(5,COUNTA('Marital status'!$A:$A) + 1),1)</f>
        <v>6</v>
      </c>
      <c r="S317" s="7" t="str">
        <f ca="1">VLOOKUP($R317,'Marital status'!$A:$B,2,FALSE)</f>
        <v>MarrieD</v>
      </c>
      <c r="T317" s="7">
        <f t="shared" ca="1" si="43"/>
        <v>5</v>
      </c>
      <c r="U317" s="7" t="str">
        <f ca="1">VLOOKUP($T317,Ethnicities!$A:$B,2,FALSE)</f>
        <v xml:space="preserve"> white</v>
      </c>
      <c r="V317" s="8">
        <f t="shared" ca="1" si="44"/>
        <v>18682</v>
      </c>
      <c r="W317" s="6">
        <f t="shared" ca="1" si="45"/>
        <v>7</v>
      </c>
      <c r="X317" s="8" t="str">
        <f ca="1">VLOOKUP($W317,'Background education'!$A:$B,2,FALSE)</f>
        <v>Undergraduate degree</v>
      </c>
      <c r="Y317" s="7">
        <f ca="1" xml:space="preserve">
  IF(OR($AA317 = 5, $AA317 = 6, $AA317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17" s="7" t="str">
        <f ca="1">VLOOKUP($Y317,Departments!$A:$B,2,FALSE)</f>
        <v>Communication &amp; Marketing</v>
      </c>
      <c r="AA317" s="6">
        <f t="shared" ca="1" si="46"/>
        <v>10</v>
      </c>
      <c r="AB317" s="7" t="str">
        <f ca="1">VLOOKUP($AA317,Roles!$A:$B,2,FALSE)</f>
        <v>Trainee</v>
      </c>
      <c r="AC317" s="6" t="str">
        <f t="shared" ca="1" si="47"/>
        <v/>
      </c>
      <c r="AD317" s="7" t="str">
        <f ca="1" xml:space="preserve">
IF($AC317 &lt;&gt; "",
    VLOOKUP($AC317,Levels!$A:$B,2,FALSE),
    ""
)</f>
        <v/>
      </c>
      <c r="AE317" s="8">
        <f t="shared" ca="1" si="48"/>
        <v>41388</v>
      </c>
      <c r="AF317" s="6">
        <f ca="1">RANDBETWEEN(5,COUNTA('Recruitment source'!$A:$A) + 1)</f>
        <v>11</v>
      </c>
      <c r="AG317" s="6" t="str">
        <f ca="1">VLOOKUP($AF317,'Recruitment source'!$A:$B,2,FALSE)</f>
        <v>Next Station</v>
      </c>
      <c r="AH317" s="8"/>
      <c r="AI317" s="1">
        <f t="shared" ca="1" si="40"/>
        <v>1385</v>
      </c>
      <c r="AJ317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313, 1, 'Thomas Garcia Marques', 'M', 5, '23/02/1951', 7, 11, 10, NULL, 1385);</v>
      </c>
    </row>
    <row r="318" spans="1:36" ht="14.25" customHeight="1" x14ac:dyDescent="0.2">
      <c r="A318" s="7" cm="1">
        <f t="array" aca="1" ref="A318" ca="1">INDEX(Companies!$A:$A,RANDBETWEEN(5,COUNTA(Companies!$A:$A) + 1),1)</f>
        <v>5</v>
      </c>
      <c r="B318" s="7" t="str">
        <f ca="1">VLOOKUP($A318,Companies!$A:$B,2,FALSE)</f>
        <v>ACME Corporation</v>
      </c>
      <c r="C318" s="5">
        <f t="shared" si="41"/>
        <v>314</v>
      </c>
      <c r="D318" s="5" t="str" cm="1">
        <f t="array" ref="D318">SHA1HASH($C318)</f>
        <v>6e21fce62b88ee824118ee6f3d791d78a748f9a5</v>
      </c>
      <c r="E318" s="6">
        <v>1</v>
      </c>
      <c r="F318" s="7">
        <f ca="1">IF($C318 = 1 + N("Presidente"),
    127,
    IF($C318 = 2 + N("Vice-Presidente"),
        72,
        IF($C318 = 3 + N("Secretária bilíngue"),
            13,
            RANDBETWEEN(5,COUNT(Name!$A:$A) + 1)
        )
    )
)</f>
        <v>11</v>
      </c>
      <c r="G318" s="7" t="str">
        <f ca="1">VLOOKUP($F318,Name!$A:$B,2,FALSE)</f>
        <v>Agatha</v>
      </c>
      <c r="H318" s="7">
        <f ca="1" xml:space="preserve">
IF($C318 = 1,
    0,
    RANDBETWEEN(5,COUNT('Last name'!$A:$A) + 1)
)</f>
        <v>188</v>
      </c>
      <c r="I318" s="7" t="str">
        <f ca="1" xml:space="preserve">
IF($C318 = 1 + N("Presidente"),
    "de Orléans e Bragança",
    VLOOKUP($H318,'Last name'!$A:$B,2,FALSE) &amp; " " &amp; VLOOKUP(RANDBETWEEN(5,COUNT('Last name'!$A:$A) + 1),'Last name'!$A:$B,2,FALSE)
)</f>
        <v>Tavarez Pedrosa</v>
      </c>
      <c r="J318" s="7" t="str">
        <f t="shared" ca="1" si="42"/>
        <v>Agatha Tavarez Pedrosa</v>
      </c>
      <c r="K318" s="7" t="str" cm="1">
        <f t="array" aca="1" ref="K318" ca="1">SHA1HASH($J318)</f>
        <v>1df070b1eab8e30210edae3ed5d151e63fe151ef</v>
      </c>
      <c r="L318" s="7" cm="1">
        <f t="array" aca="1" ref="L318" ca="1">INDEX(States!$A:$A,N318,1)</f>
        <v>5</v>
      </c>
      <c r="M318" s="7" t="str">
        <f ca="1">VLOOKUP($L318,Countries!$A:$B,2,FALSE)</f>
        <v>Portugal</v>
      </c>
      <c r="N318" s="7" cm="1">
        <f t="array" aca="1" ref="N318" ca="1">INDEX(States!$C:$C,RANDBETWEEN(5,COUNTA(States!$A:$A) + 1),1)</f>
        <v>15</v>
      </c>
      <c r="O318" s="7" t="str">
        <f ca="1">VLOOKUP($N318,States!$C:$D,2,FALSE)</f>
        <v xml:space="preserve"> ÉVORA</v>
      </c>
      <c r="P318" s="7" t="str">
        <f ca="1">VLOOKUP($F318,Name!$A:$C,3,FALSE)</f>
        <v>F</v>
      </c>
      <c r="Q318" s="7" t="str">
        <f ca="1">VLOOKUP($P318,Genders!$B:$C,2,FALSE)</f>
        <v>Female</v>
      </c>
      <c r="R318" s="7" cm="1">
        <f t="array" aca="1" ref="R318" ca="1">INDEX('Marital status'!$A:$A,RANDBETWEEN(5,COUNTA('Marital status'!$A:$A) + 1),1)</f>
        <v>9</v>
      </c>
      <c r="S318" s="7" t="str">
        <f ca="1">VLOOKUP($R318,'Marital status'!$A:$B,2,FALSE)</f>
        <v>DIVORCED</v>
      </c>
      <c r="T318" s="7">
        <f t="shared" ca="1" si="43"/>
        <v>5</v>
      </c>
      <c r="U318" s="7" t="str">
        <f ca="1">VLOOKUP($T318,Ethnicities!$A:$B,2,FALSE)</f>
        <v xml:space="preserve"> white</v>
      </c>
      <c r="V318" s="8">
        <f t="shared" ca="1" si="44"/>
        <v>17917</v>
      </c>
      <c r="W318" s="6">
        <f t="shared" ca="1" si="45"/>
        <v>8</v>
      </c>
      <c r="X318" s="8" t="str">
        <f ca="1">VLOOKUP($W318,'Background education'!$A:$B,2,FALSE)</f>
        <v>Graduate school</v>
      </c>
      <c r="Y318" s="7">
        <f ca="1" xml:space="preserve">
  IF(OR($AA318 = 5, $AA318 = 6, $AA318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18" s="7" t="str">
        <f ca="1">VLOOKUP($Y318,Departments!$A:$B,2,FALSE)</f>
        <v>Communication &amp; Marketing</v>
      </c>
      <c r="AA318" s="6">
        <f t="shared" ca="1" si="46"/>
        <v>11</v>
      </c>
      <c r="AB318" s="7" t="str">
        <f ca="1">VLOOKUP($AA318,Roles!$A:$B,2,FALSE)</f>
        <v>Analyst</v>
      </c>
      <c r="AC318" s="6">
        <f t="shared" ca="1" si="47"/>
        <v>6</v>
      </c>
      <c r="AD318" s="7" t="str">
        <f ca="1" xml:space="preserve">
IF($AC318 &lt;&gt; "",
    VLOOKUP($AC318,Levels!$A:$B,2,FALSE),
    ""
)</f>
        <v>Pleno</v>
      </c>
      <c r="AE318" s="8">
        <f t="shared" ca="1" si="48"/>
        <v>36985</v>
      </c>
      <c r="AF318" s="6">
        <f ca="1">RANDBETWEEN(5,COUNTA('Recruitment source'!$A:$A) + 1)</f>
        <v>14</v>
      </c>
      <c r="AG318" s="6" t="str">
        <f ca="1">VLOOKUP($AF318,'Recruitment source'!$A:$B,2,FALSE)</f>
        <v>LinkedIn</v>
      </c>
      <c r="AH318" s="8"/>
      <c r="AI318" s="1">
        <f t="shared" ca="1" si="40"/>
        <v>3080</v>
      </c>
      <c r="AJ318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314, 1, 'Agatha Tavarez Pedrosa', 'F', 5, '19/01/1949', 8, 11, 11, 6, 3080);</v>
      </c>
    </row>
    <row r="319" spans="1:36" ht="14.25" customHeight="1" x14ac:dyDescent="0.2">
      <c r="A319" s="7" cm="1">
        <f t="array" aca="1" ref="A319" ca="1">INDEX(Companies!$A:$A,RANDBETWEEN(5,COUNTA(Companies!$A:$A) + 1),1)</f>
        <v>5</v>
      </c>
      <c r="B319" s="7" t="str">
        <f ca="1">VLOOKUP($A319,Companies!$A:$B,2,FALSE)</f>
        <v>ACME Corporation</v>
      </c>
      <c r="C319" s="5">
        <f t="shared" si="41"/>
        <v>315</v>
      </c>
      <c r="D319" s="5" t="str" cm="1">
        <f t="array" ref="D319">SHA1HASH($C319)</f>
        <v>f6b9b6ccd0440bc448ae4b0267c316b751bcf826</v>
      </c>
      <c r="E319" s="6">
        <v>1</v>
      </c>
      <c r="F319" s="7">
        <f ca="1">IF($C319 = 1 + N("Presidente"),
    127,
    IF($C319 = 2 + N("Vice-Presidente"),
        72,
        IF($C319 = 3 + N("Secretária bilíngue"),
            13,
            RANDBETWEEN(5,COUNT(Name!$A:$A) + 1)
        )
    )
)</f>
        <v>50</v>
      </c>
      <c r="G319" s="7" t="str">
        <f ca="1">VLOOKUP($F319,Name!$A:$B,2,FALSE)</f>
        <v>Antonella</v>
      </c>
      <c r="H319" s="7">
        <f ca="1" xml:space="preserve">
IF($C319 = 1,
    0,
    RANDBETWEEN(5,COUNT('Last name'!$A:$A) + 1)
)</f>
        <v>18</v>
      </c>
      <c r="I319" s="7" t="str">
        <f ca="1" xml:space="preserve">
IF($C319 = 1 + N("Presidente"),
    "de Orléans e Bragança",
    VLOOKUP($H319,'Last name'!$A:$B,2,FALSE) &amp; " " &amp; VLOOKUP(RANDBETWEEN(5,COUNT('Last name'!$A:$A) + 1),'Last name'!$A:$B,2,FALSE)
)</f>
        <v>Andrioli Cardoso</v>
      </c>
      <c r="J319" s="7" t="str">
        <f t="shared" ca="1" si="42"/>
        <v>Antonella Andrioli Cardoso</v>
      </c>
      <c r="K319" s="7" t="str" cm="1">
        <f t="array" aca="1" ref="K319" ca="1">SHA1HASH($J319)</f>
        <v>7c694b63e5101e51d74b0367e40dfe5d823cdba7</v>
      </c>
      <c r="L319" s="7" cm="1">
        <f t="array" aca="1" ref="L319" ca="1">INDEX(States!$A:$A,N319,1)</f>
        <v>5</v>
      </c>
      <c r="M319" s="7" t="str">
        <f ca="1">VLOOKUP($L319,Countries!$A:$B,2,FALSE)</f>
        <v>Portugal</v>
      </c>
      <c r="N319" s="7" cm="1">
        <f t="array" aca="1" ref="N319" ca="1">INDEX(States!$C:$C,RANDBETWEEN(5,COUNTA(States!$A:$A) + 1),1)</f>
        <v>10</v>
      </c>
      <c r="O319" s="7" t="str">
        <f ca="1">VLOOKUP($N319,States!$C:$D,2,FALSE)</f>
        <v>Faro</v>
      </c>
      <c r="P319" s="7" t="str">
        <f ca="1">VLOOKUP($F319,Name!$A:$C,3,FALSE)</f>
        <v>F</v>
      </c>
      <c r="Q319" s="7" t="str">
        <f ca="1">VLOOKUP($P319,Genders!$B:$C,2,FALSE)</f>
        <v>Female</v>
      </c>
      <c r="R319" s="7" cm="1">
        <f t="array" aca="1" ref="R319" ca="1">INDEX('Marital status'!$A:$A,RANDBETWEEN(5,COUNTA('Marital status'!$A:$A) + 1),1)</f>
        <v>6</v>
      </c>
      <c r="S319" s="7" t="str">
        <f ca="1">VLOOKUP($R319,'Marital status'!$A:$B,2,FALSE)</f>
        <v>MarrieD</v>
      </c>
      <c r="T319" s="7">
        <f t="shared" ca="1" si="43"/>
        <v>7</v>
      </c>
      <c r="U319" s="7" t="str">
        <f ca="1">VLOOKUP($T319,Ethnicities!$A:$B,2,FALSE)</f>
        <v xml:space="preserve">  Hispanic or LATINO</v>
      </c>
      <c r="V319" s="8">
        <f t="shared" ca="1" si="44"/>
        <v>21240</v>
      </c>
      <c r="W319" s="6">
        <f t="shared" ca="1" si="45"/>
        <v>7</v>
      </c>
      <c r="X319" s="8" t="str">
        <f ca="1">VLOOKUP($W319,'Background education'!$A:$B,2,FALSE)</f>
        <v>Undergraduate degree</v>
      </c>
      <c r="Y319" s="7">
        <f ca="1" xml:space="preserve">
  IF(OR($AA319 = 5, $AA319 = 6, $AA319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19" s="7" t="str">
        <f ca="1">VLOOKUP($Y319,Departments!$A:$B,2,FALSE)</f>
        <v xml:space="preserve"> Presidency</v>
      </c>
      <c r="AA319" s="6">
        <f t="shared" ca="1" si="46"/>
        <v>10</v>
      </c>
      <c r="AB319" s="7" t="str">
        <f ca="1">VLOOKUP($AA319,Roles!$A:$B,2,FALSE)</f>
        <v>Trainee</v>
      </c>
      <c r="AC319" s="6" t="str">
        <f t="shared" ca="1" si="47"/>
        <v/>
      </c>
      <c r="AD319" s="7" t="str">
        <f ca="1" xml:space="preserve">
IF($AC319 &lt;&gt; "",
    VLOOKUP($AC319,Levels!$A:$B,2,FALSE),
    ""
)</f>
        <v/>
      </c>
      <c r="AE319" s="8">
        <f t="shared" ca="1" si="48"/>
        <v>40459</v>
      </c>
      <c r="AF319" s="6">
        <f ca="1">RANDBETWEEN(5,COUNTA('Recruitment source'!$A:$A) + 1)</f>
        <v>15</v>
      </c>
      <c r="AG319" s="6" t="str">
        <f ca="1">VLOOKUP($AF319,'Recruitment source'!$A:$B,2,FALSE)</f>
        <v>Website</v>
      </c>
      <c r="AH319" s="8"/>
      <c r="AI319" s="1">
        <f t="shared" ca="1" si="40"/>
        <v>1305</v>
      </c>
      <c r="AJ319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315, 1, 'Antonella Andrioli Cardoso', 'F', 7, '24/02/1958', 7, 5, 10, NULL, 1305);</v>
      </c>
    </row>
    <row r="320" spans="1:36" ht="14.25" customHeight="1" x14ac:dyDescent="0.2">
      <c r="A320" s="7" cm="1">
        <f t="array" aca="1" ref="A320" ca="1">INDEX(Companies!$A:$A,RANDBETWEEN(5,COUNTA(Companies!$A:$A) + 1),1)</f>
        <v>5</v>
      </c>
      <c r="B320" s="7" t="str">
        <f ca="1">VLOOKUP($A320,Companies!$A:$B,2,FALSE)</f>
        <v>ACME Corporation</v>
      </c>
      <c r="C320" s="5">
        <f t="shared" si="41"/>
        <v>316</v>
      </c>
      <c r="D320" s="5" t="str" cm="1">
        <f t="array" ref="D320">SHA1HASH($C320)</f>
        <v>81c69212880f2e985e1dedf869c2483ece723d68</v>
      </c>
      <c r="E320" s="6">
        <v>1</v>
      </c>
      <c r="F320" s="7">
        <f ca="1">IF($C320 = 1 + N("Presidente"),
    127,
    IF($C320 = 2 + N("Vice-Presidente"),
        72,
        IF($C320 = 3 + N("Secretária bilíngue"),
            13,
            RANDBETWEEN(5,COUNT(Name!$A:$A) + 1)
        )
    )
)</f>
        <v>78</v>
      </c>
      <c r="G320" s="7" t="str">
        <f ca="1">VLOOKUP($F320,Name!$A:$B,2,FALSE)</f>
        <v>Bryan</v>
      </c>
      <c r="H320" s="7">
        <f ca="1" xml:space="preserve">
IF($C320 = 1,
    0,
    RANDBETWEEN(5,COUNT('Last name'!$A:$A) + 1)
)</f>
        <v>126</v>
      </c>
      <c r="I320" s="7" t="str">
        <f ca="1" xml:space="preserve">
IF($C320 = 1 + N("Presidente"),
    "de Orléans e Bragança",
    VLOOKUP($H320,'Last name'!$A:$B,2,FALSE) &amp; " " &amp; VLOOKUP(RANDBETWEEN(5,COUNT('Last name'!$A:$A) + 1),'Last name'!$A:$B,2,FALSE)
)</f>
        <v>Mello sobrenome</v>
      </c>
      <c r="J320" s="7" t="str">
        <f t="shared" ca="1" si="42"/>
        <v>Bryan Mello sobrenome</v>
      </c>
      <c r="K320" s="7" t="str" cm="1">
        <f t="array" aca="1" ref="K320" ca="1">SHA1HASH($J320)</f>
        <v>5d389a188c29be9fc5b930f0cab7efb5b79fe82d</v>
      </c>
      <c r="L320" s="7" cm="1">
        <f t="array" aca="1" ref="L320" ca="1">INDEX(States!$A:$A,N320,1)</f>
        <v>5</v>
      </c>
      <c r="M320" s="7" t="str">
        <f ca="1">VLOOKUP($L320,Countries!$A:$B,2,FALSE)</f>
        <v>Portugal</v>
      </c>
      <c r="N320" s="7" cm="1">
        <f t="array" aca="1" ref="N320" ca="1">INDEX(States!$C:$C,RANDBETWEEN(5,COUNTA(States!$A:$A) + 1),1)</f>
        <v>9</v>
      </c>
      <c r="O320" s="7" t="str">
        <f ca="1">VLOOKUP($N320,States!$C:$D,2,FALSE)</f>
        <v>braga</v>
      </c>
      <c r="P320" s="7" t="str">
        <f ca="1">VLOOKUP($F320,Name!$A:$C,3,FALSE)</f>
        <v>M</v>
      </c>
      <c r="Q320" s="7" t="str">
        <f ca="1">VLOOKUP($P320,Genders!$B:$C,2,FALSE)</f>
        <v>Male</v>
      </c>
      <c r="R320" s="7" cm="1">
        <f t="array" aca="1" ref="R320" ca="1">INDEX('Marital status'!$A:$A,RANDBETWEEN(5,COUNTA('Marital status'!$A:$A) + 1),1)</f>
        <v>8</v>
      </c>
      <c r="S320" s="7" t="str">
        <f ca="1">VLOOKUP($R320,'Marital status'!$A:$B,2,FALSE)</f>
        <v xml:space="preserve"> Separated </v>
      </c>
      <c r="T320" s="7">
        <f t="shared" ca="1" si="43"/>
        <v>5</v>
      </c>
      <c r="U320" s="7" t="str">
        <f ca="1">VLOOKUP($T320,Ethnicities!$A:$B,2,FALSE)</f>
        <v xml:space="preserve"> white</v>
      </c>
      <c r="V320" s="8">
        <f t="shared" ca="1" si="44"/>
        <v>30148</v>
      </c>
      <c r="W320" s="6">
        <f t="shared" ca="1" si="45"/>
        <v>8</v>
      </c>
      <c r="X320" s="8" t="str">
        <f ca="1">VLOOKUP($W320,'Background education'!$A:$B,2,FALSE)</f>
        <v>Graduate school</v>
      </c>
      <c r="Y320" s="7">
        <f ca="1" xml:space="preserve">
  IF(OR($AA320 = 5, $AA320 = 6, $AA320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20" s="7" t="str">
        <f ca="1">VLOOKUP($Y320,Departments!$A:$B,2,FALSE)</f>
        <v>Communication &amp; Marketing</v>
      </c>
      <c r="AA320" s="6">
        <f t="shared" ca="1" si="46"/>
        <v>11</v>
      </c>
      <c r="AB320" s="7" t="str">
        <f ca="1">VLOOKUP($AA320,Roles!$A:$B,2,FALSE)</f>
        <v>Analyst</v>
      </c>
      <c r="AC320" s="6">
        <f t="shared" ca="1" si="47"/>
        <v>5</v>
      </c>
      <c r="AD320" s="7" t="str">
        <f ca="1" xml:space="preserve">
IF($AC320 &lt;&gt; "",
    VLOOKUP($AC320,Levels!$A:$B,2,FALSE),
    ""
)</f>
        <v>Junior</v>
      </c>
      <c r="AE320" s="8">
        <f t="shared" ca="1" si="48"/>
        <v>41887</v>
      </c>
      <c r="AF320" s="6">
        <f ca="1">RANDBETWEEN(5,COUNTA('Recruitment source'!$A:$A) + 1)</f>
        <v>10</v>
      </c>
      <c r="AG320" s="6" t="str">
        <f ca="1">VLOOKUP($AF320,'Recruitment source'!$A:$B,2,FALSE)</f>
        <v>Jobs in Lisbon</v>
      </c>
      <c r="AH320" s="8"/>
      <c r="AI320" s="1">
        <f t="shared" ca="1" si="40"/>
        <v>3080</v>
      </c>
      <c r="AJ320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316, 1, 'Bryan Mello sobrenome', 'M', 5, '16/07/1982', 8, 11, 11, 5, 3080);</v>
      </c>
    </row>
    <row r="321" spans="1:36" ht="14.25" customHeight="1" x14ac:dyDescent="0.2">
      <c r="A321" s="7" cm="1">
        <f t="array" aca="1" ref="A321" ca="1">INDEX(Companies!$A:$A,RANDBETWEEN(5,COUNTA(Companies!$A:$A) + 1),1)</f>
        <v>5</v>
      </c>
      <c r="B321" s="7" t="str">
        <f ca="1">VLOOKUP($A321,Companies!$A:$B,2,FALSE)</f>
        <v>ACME Corporation</v>
      </c>
      <c r="C321" s="5">
        <f t="shared" si="41"/>
        <v>317</v>
      </c>
      <c r="D321" s="5" t="str" cm="1">
        <f t="array" ref="D321">SHA1HASH($C321)</f>
        <v>f44a286f486d11990238c4ae59a9b4f8b7a9edf4</v>
      </c>
      <c r="E321" s="6">
        <v>1</v>
      </c>
      <c r="F321" s="7">
        <f ca="1">IF($C321 = 1 + N("Presidente"),
    127,
    IF($C321 = 2 + N("Vice-Presidente"),
        72,
        IF($C321 = 3 + N("Secretária bilíngue"),
            13,
            RANDBETWEEN(5,COUNT(Name!$A:$A) + 1)
        )
    )
)</f>
        <v>135</v>
      </c>
      <c r="G321" s="7" t="str">
        <f ca="1">VLOOKUP($F321,Name!$A:$B,2,FALSE)</f>
        <v>Felipe</v>
      </c>
      <c r="H321" s="7">
        <f ca="1" xml:space="preserve">
IF($C321 = 1,
    0,
    RANDBETWEEN(5,COUNT('Last name'!$A:$A) + 1)
)</f>
        <v>80</v>
      </c>
      <c r="I321" s="7" t="str">
        <f ca="1" xml:space="preserve">
IF($C321 = 1 + N("Presidente"),
    "de Orléans e Bragança",
    VLOOKUP($H321,'Last name'!$A:$B,2,FALSE) &amp; " " &amp; VLOOKUP(RANDBETWEEN(5,COUNT('Last name'!$A:$A) + 1),'Last name'!$A:$B,2,FALSE)
)</f>
        <v>Faria Caminha</v>
      </c>
      <c r="J321" s="7" t="str">
        <f t="shared" ca="1" si="42"/>
        <v>Felipe Faria Caminha</v>
      </c>
      <c r="K321" s="7" t="str" cm="1">
        <f t="array" aca="1" ref="K321" ca="1">SHA1HASH($J321)</f>
        <v>cb76bddaeea3f42a9ec66115f832082a2bd71361</v>
      </c>
      <c r="L321" s="7" cm="1">
        <f t="array" aca="1" ref="L321" ca="1">INDEX(States!$A:$A,N321,1)</f>
        <v>5</v>
      </c>
      <c r="M321" s="7" t="str">
        <f ca="1">VLOOKUP($L321,Countries!$A:$B,2,FALSE)</f>
        <v>Portugal</v>
      </c>
      <c r="N321" s="7" cm="1">
        <f t="array" aca="1" ref="N321" ca="1">INDEX(States!$C:$C,RANDBETWEEN(5,COUNTA(States!$A:$A) + 1),1)</f>
        <v>19</v>
      </c>
      <c r="O321" s="7" t="str">
        <f ca="1">VLOOKUP($N321,States!$C:$D,2,FALSE)</f>
        <v>Beja</v>
      </c>
      <c r="P321" s="7" t="str">
        <f ca="1">VLOOKUP($F321,Name!$A:$C,3,FALSE)</f>
        <v>M</v>
      </c>
      <c r="Q321" s="7" t="str">
        <f ca="1">VLOOKUP($P321,Genders!$B:$C,2,FALSE)</f>
        <v>Male</v>
      </c>
      <c r="R321" s="7" cm="1">
        <f t="array" aca="1" ref="R321" ca="1">INDEX('Marital status'!$A:$A,RANDBETWEEN(5,COUNTA('Marital status'!$A:$A) + 1),1)</f>
        <v>9</v>
      </c>
      <c r="S321" s="7" t="str">
        <f ca="1">VLOOKUP($R321,'Marital status'!$A:$B,2,FALSE)</f>
        <v>DIVORCED</v>
      </c>
      <c r="T321" s="7">
        <f t="shared" ca="1" si="43"/>
        <v>5</v>
      </c>
      <c r="U321" s="7" t="str">
        <f ca="1">VLOOKUP($T321,Ethnicities!$A:$B,2,FALSE)</f>
        <v xml:space="preserve"> white</v>
      </c>
      <c r="V321" s="8">
        <f t="shared" ca="1" si="44"/>
        <v>27747</v>
      </c>
      <c r="W321" s="6">
        <f t="shared" ca="1" si="45"/>
        <v>7</v>
      </c>
      <c r="X321" s="8" t="str">
        <f ca="1">VLOOKUP($W321,'Background education'!$A:$B,2,FALSE)</f>
        <v>Undergraduate degree</v>
      </c>
      <c r="Y321" s="7">
        <f ca="1" xml:space="preserve">
  IF(OR($AA321 = 5, $AA321 = 6, $AA321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21" s="7" t="str">
        <f ca="1">VLOOKUP($Y321,Departments!$A:$B,2,FALSE)</f>
        <v>Operations</v>
      </c>
      <c r="AA321" s="6">
        <f t="shared" ca="1" si="46"/>
        <v>9</v>
      </c>
      <c r="AB321" s="7" t="str">
        <f ca="1">VLOOKUP($AA321,Roles!$A:$B,2,FALSE)</f>
        <v>Intern</v>
      </c>
      <c r="AC321" s="6" t="str">
        <f t="shared" ca="1" si="47"/>
        <v/>
      </c>
      <c r="AD321" s="7" t="str">
        <f ca="1" xml:space="preserve">
IF($AC321 &lt;&gt; "",
    VLOOKUP($AC321,Levels!$A:$B,2,FALSE),
    ""
)</f>
        <v/>
      </c>
      <c r="AE321" s="8">
        <f t="shared" ca="1" si="48"/>
        <v>38784</v>
      </c>
      <c r="AF321" s="6">
        <f ca="1">RANDBETWEEN(5,COUNTA('Recruitment source'!$A:$A) + 1)</f>
        <v>15</v>
      </c>
      <c r="AG321" s="6" t="str">
        <f ca="1">VLOOKUP($AF321,'Recruitment source'!$A:$B,2,FALSE)</f>
        <v>Website</v>
      </c>
      <c r="AH321" s="8"/>
      <c r="AI321" s="1">
        <f t="shared" ca="1" si="40"/>
        <v>1205</v>
      </c>
      <c r="AJ321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317, 1, 'Felipe Faria Caminha', 'M', 5, '19/12/1975', 7, 10, 9, NULL, 1205);</v>
      </c>
    </row>
    <row r="322" spans="1:36" ht="14.25" customHeight="1" x14ac:dyDescent="0.2">
      <c r="A322" s="7" cm="1">
        <f t="array" aca="1" ref="A322" ca="1">INDEX(Companies!$A:$A,RANDBETWEEN(5,COUNTA(Companies!$A:$A) + 1),1)</f>
        <v>5</v>
      </c>
      <c r="B322" s="7" t="str">
        <f ca="1">VLOOKUP($A322,Companies!$A:$B,2,FALSE)</f>
        <v>ACME Corporation</v>
      </c>
      <c r="C322" s="5">
        <f t="shared" si="41"/>
        <v>318</v>
      </c>
      <c r="D322" s="5" t="str" cm="1">
        <f t="array" ref="D322">SHA1HASH($C322)</f>
        <v>154a31bf7fa827bce90915439a7a5f3aa0f2fa47</v>
      </c>
      <c r="E322" s="6">
        <v>1</v>
      </c>
      <c r="F322" s="7">
        <f ca="1">IF($C322 = 1 + N("Presidente"),
    127,
    IF($C322 = 2 + N("Vice-Presidente"),
        72,
        IF($C322 = 3 + N("Secretária bilíngue"),
            13,
            RANDBETWEEN(5,COUNT(Name!$A:$A) + 1)
        )
    )
)</f>
        <v>122</v>
      </c>
      <c r="G322" s="7" t="str">
        <f ca="1">VLOOKUP($F322,Name!$A:$B,2,FALSE)</f>
        <v>Emanuel</v>
      </c>
      <c r="H322" s="7">
        <f ca="1" xml:space="preserve">
IF($C322 = 1,
    0,
    RANDBETWEEN(5,COUNT('Last name'!$A:$A) + 1)
)</f>
        <v>38</v>
      </c>
      <c r="I322" s="7" t="str">
        <f ca="1" xml:space="preserve">
IF($C322 = 1 + N("Presidente"),
    "de Orléans e Bragança",
    VLOOKUP($H322,'Last name'!$A:$B,2,FALSE) &amp; " " &amp; VLOOKUP(RANDBETWEEN(5,COUNT('Last name'!$A:$A) + 1),'Last name'!$A:$B,2,FALSE)
)</f>
        <v>Bermudes Morais</v>
      </c>
      <c r="J322" s="7" t="str">
        <f t="shared" ca="1" si="42"/>
        <v>Emanuel Bermudes Morais</v>
      </c>
      <c r="K322" s="7" t="str" cm="1">
        <f t="array" aca="1" ref="K322" ca="1">SHA1HASH($J322)</f>
        <v>438cde5d747a7292ac1552caad70ccbeabb5a4b5</v>
      </c>
      <c r="L322" s="7" cm="1">
        <f t="array" aca="1" ref="L322" ca="1">INDEX(States!$A:$A,N322,1)</f>
        <v>5</v>
      </c>
      <c r="M322" s="7" t="str">
        <f ca="1">VLOOKUP($L322,Countries!$A:$B,2,FALSE)</f>
        <v>Portugal</v>
      </c>
      <c r="N322" s="7" cm="1">
        <f t="array" aca="1" ref="N322" ca="1">INDEX(States!$C:$C,RANDBETWEEN(5,COUNTA(States!$A:$A) + 1),1)</f>
        <v>7</v>
      </c>
      <c r="O322" s="7" t="str">
        <f ca="1">VLOOKUP($N322,States!$C:$D,2,FALSE)</f>
        <v xml:space="preserve"> Setúbal </v>
      </c>
      <c r="P322" s="7" t="str">
        <f ca="1">VLOOKUP($F322,Name!$A:$C,3,FALSE)</f>
        <v>M</v>
      </c>
      <c r="Q322" s="7" t="str">
        <f ca="1">VLOOKUP($P322,Genders!$B:$C,2,FALSE)</f>
        <v>Male</v>
      </c>
      <c r="R322" s="7" cm="1">
        <f t="array" aca="1" ref="R322" ca="1">INDEX('Marital status'!$A:$A,RANDBETWEEN(5,COUNTA('Marital status'!$A:$A) + 1),1)</f>
        <v>6</v>
      </c>
      <c r="S322" s="7" t="str">
        <f ca="1">VLOOKUP($R322,'Marital status'!$A:$B,2,FALSE)</f>
        <v>MarrieD</v>
      </c>
      <c r="T322" s="7">
        <f t="shared" ca="1" si="43"/>
        <v>6</v>
      </c>
      <c r="U322" s="7" t="str">
        <f ca="1">VLOOKUP($T322,Ethnicities!$A:$B,2,FALSE)</f>
        <v>Black or African American</v>
      </c>
      <c r="V322" s="8">
        <f t="shared" ca="1" si="44"/>
        <v>21861</v>
      </c>
      <c r="W322" s="6">
        <f t="shared" ca="1" si="45"/>
        <v>8</v>
      </c>
      <c r="X322" s="8" t="str">
        <f ca="1">VLOOKUP($W322,'Background education'!$A:$B,2,FALSE)</f>
        <v>Graduate school</v>
      </c>
      <c r="Y322" s="7">
        <f ca="1" xml:space="preserve">
  IF(OR($AA322 = 5, $AA322 = 6, $AA322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22" s="7" t="str">
        <f ca="1">VLOOKUP($Y322,Departments!$A:$B,2,FALSE)</f>
        <v>Communication &amp; Marketing</v>
      </c>
      <c r="AA322" s="6">
        <f t="shared" ca="1" si="46"/>
        <v>11</v>
      </c>
      <c r="AB322" s="7" t="str">
        <f ca="1">VLOOKUP($AA322,Roles!$A:$B,2,FALSE)</f>
        <v>Analyst</v>
      </c>
      <c r="AC322" s="6">
        <f t="shared" ca="1" si="47"/>
        <v>6</v>
      </c>
      <c r="AD322" s="7" t="str">
        <f ca="1" xml:space="preserve">
IF($AC322 &lt;&gt; "",
    VLOOKUP($AC322,Levels!$A:$B,2,FALSE),
    ""
)</f>
        <v>Pleno</v>
      </c>
      <c r="AE322" s="8">
        <f t="shared" ca="1" si="48"/>
        <v>39067</v>
      </c>
      <c r="AF322" s="6">
        <f ca="1">RANDBETWEEN(5,COUNTA('Recruitment source'!$A:$A) + 1)</f>
        <v>11</v>
      </c>
      <c r="AG322" s="6" t="str">
        <f ca="1">VLOOKUP($AF322,'Recruitment source'!$A:$B,2,FALSE)</f>
        <v>Next Station</v>
      </c>
      <c r="AH322" s="8"/>
      <c r="AI322" s="1">
        <f t="shared" ca="1" si="40"/>
        <v>3080</v>
      </c>
      <c r="AJ322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318, 1, 'Emanuel Bermudes Morais', 'M', 6, '07/11/1959', 8, 11, 11, 6, 3080);</v>
      </c>
    </row>
    <row r="323" spans="1:36" ht="14.25" customHeight="1" x14ac:dyDescent="0.2">
      <c r="A323" s="7" cm="1">
        <f t="array" aca="1" ref="A323" ca="1">INDEX(Companies!$A:$A,RANDBETWEEN(5,COUNTA(Companies!$A:$A) + 1),1)</f>
        <v>5</v>
      </c>
      <c r="B323" s="7" t="str">
        <f ca="1">VLOOKUP($A323,Companies!$A:$B,2,FALSE)</f>
        <v>ACME Corporation</v>
      </c>
      <c r="C323" s="5">
        <f t="shared" si="41"/>
        <v>319</v>
      </c>
      <c r="D323" s="5" t="str" cm="1">
        <f t="array" ref="D323">SHA1HASH($C323)</f>
        <v>a84c9aa070f9d126532293b8687d2ff3966060f0</v>
      </c>
      <c r="E323" s="6">
        <v>1</v>
      </c>
      <c r="F323" s="7">
        <f ca="1">IF($C323 = 1 + N("Presidente"),
    127,
    IF($C323 = 2 + N("Vice-Presidente"),
        72,
        IF($C323 = 3 + N("Secretária bilíngue"),
            13,
            RANDBETWEEN(5,COUNT(Name!$A:$A) + 1)
        )
    )
)</f>
        <v>257</v>
      </c>
      <c r="G323" s="7" t="str">
        <f ca="1">VLOOKUP($F323,Name!$A:$B,2,FALSE)</f>
        <v>Maria</v>
      </c>
      <c r="H323" s="7">
        <f ca="1" xml:space="preserve">
IF($C323 = 1,
    0,
    RANDBETWEEN(5,COUNT('Last name'!$A:$A) + 1)
)</f>
        <v>43</v>
      </c>
      <c r="I323" s="7" t="str">
        <f ca="1" xml:space="preserve">
IF($C323 = 1 + N("Presidente"),
    "de Orléans e Bragança",
    VLOOKUP($H323,'Last name'!$A:$B,2,FALSE) &amp; " " &amp; VLOOKUP(RANDBETWEEN(5,COUNT('Last name'!$A:$A) + 1),'Last name'!$A:$B,2,FALSE)
)</f>
        <v>Borges Barbieri</v>
      </c>
      <c r="J323" s="7" t="str">
        <f t="shared" ca="1" si="42"/>
        <v>Maria Borges Barbieri</v>
      </c>
      <c r="K323" s="7" t="str" cm="1">
        <f t="array" aca="1" ref="K323" ca="1">SHA1HASH($J323)</f>
        <v>ae79cdc6f1364488f87e803bdbfbef323032f9aa</v>
      </c>
      <c r="L323" s="7" cm="1">
        <f t="array" aca="1" ref="L323" ca="1">INDEX(States!$A:$A,N323,1)</f>
        <v>5</v>
      </c>
      <c r="M323" s="7" t="str">
        <f ca="1">VLOOKUP($L323,Countries!$A:$B,2,FALSE)</f>
        <v>Portugal</v>
      </c>
      <c r="N323" s="7" cm="1">
        <f t="array" aca="1" ref="N323" ca="1">INDEX(States!$C:$C,RANDBETWEEN(5,COUNTA(States!$A:$A) + 1),1)</f>
        <v>23</v>
      </c>
      <c r="O323" s="7" t="str">
        <f ca="1">VLOOKUP($N323,States!$C:$D,2,FALSE)</f>
        <v>Viana do Castelo</v>
      </c>
      <c r="P323" s="7" t="str">
        <f ca="1">VLOOKUP($F323,Name!$A:$C,3,FALSE)</f>
        <v>F</v>
      </c>
      <c r="Q323" s="7" t="str">
        <f ca="1">VLOOKUP($P323,Genders!$B:$C,2,FALSE)</f>
        <v>Female</v>
      </c>
      <c r="R323" s="7" cm="1">
        <f t="array" aca="1" ref="R323" ca="1">INDEX('Marital status'!$A:$A,RANDBETWEEN(5,COUNTA('Marital status'!$A:$A) + 1),1)</f>
        <v>7</v>
      </c>
      <c r="S323" s="7" t="str">
        <f ca="1">VLOOKUP($R323,'Marital status'!$A:$B,2,FALSE)</f>
        <v xml:space="preserve">Widowed </v>
      </c>
      <c r="T323" s="7">
        <f t="shared" ca="1" si="43"/>
        <v>8</v>
      </c>
      <c r="U323" s="7" t="str">
        <f ca="1">VLOOKUP($T323,Ethnicities!$A:$B,2,FALSE)</f>
        <v>ASIAN</v>
      </c>
      <c r="V323" s="8">
        <f t="shared" ca="1" si="44"/>
        <v>31715</v>
      </c>
      <c r="W323" s="6">
        <f t="shared" ca="1" si="45"/>
        <v>7</v>
      </c>
      <c r="X323" s="8" t="str">
        <f ca="1">VLOOKUP($W323,'Background education'!$A:$B,2,FALSE)</f>
        <v>Undergraduate degree</v>
      </c>
      <c r="Y323" s="7">
        <f ca="1" xml:space="preserve">
  IF(OR($AA323 = 5, $AA323 = 6, $AA323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23" s="7" t="str">
        <f ca="1">VLOOKUP($Y323,Departments!$A:$B,2,FALSE)</f>
        <v>Controlling</v>
      </c>
      <c r="AA323" s="6">
        <f t="shared" ca="1" si="46"/>
        <v>9</v>
      </c>
      <c r="AB323" s="7" t="str">
        <f ca="1">VLOOKUP($AA323,Roles!$A:$B,2,FALSE)</f>
        <v>Intern</v>
      </c>
      <c r="AC323" s="6" t="str">
        <f t="shared" ca="1" si="47"/>
        <v/>
      </c>
      <c r="AD323" s="7" t="str">
        <f ca="1" xml:space="preserve">
IF($AC323 &lt;&gt; "",
    VLOOKUP($AC323,Levels!$A:$B,2,FALSE),
    ""
)</f>
        <v/>
      </c>
      <c r="AE323" s="8">
        <f t="shared" ca="1" si="48"/>
        <v>39821</v>
      </c>
      <c r="AF323" s="6">
        <f ca="1">RANDBETWEEN(5,COUNTA('Recruitment source'!$A:$A) + 1)</f>
        <v>15</v>
      </c>
      <c r="AG323" s="6" t="str">
        <f ca="1">VLOOKUP($AF323,'Recruitment source'!$A:$B,2,FALSE)</f>
        <v>Website</v>
      </c>
      <c r="AH323" s="8"/>
      <c r="AI323" s="1">
        <f t="shared" ca="1" si="40"/>
        <v>1205</v>
      </c>
      <c r="AJ323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319, 1, 'Maria Borges Barbieri', 'F', 8, '30/10/1986', 7, 12, 9, NULL, 1205);</v>
      </c>
    </row>
    <row r="324" spans="1:36" ht="14.25" customHeight="1" x14ac:dyDescent="0.2">
      <c r="A324" s="7" cm="1">
        <f t="array" aca="1" ref="A324" ca="1">INDEX(Companies!$A:$A,RANDBETWEEN(5,COUNTA(Companies!$A:$A) + 1),1)</f>
        <v>5</v>
      </c>
      <c r="B324" s="7" t="str">
        <f ca="1">VLOOKUP($A324,Companies!$A:$B,2,FALSE)</f>
        <v>ACME Corporation</v>
      </c>
      <c r="C324" s="5">
        <f t="shared" si="41"/>
        <v>320</v>
      </c>
      <c r="D324" s="5" t="str" cm="1">
        <f t="array" ref="D324">SHA1HASH($C324)</f>
        <v>7fdec83a2662ffe53af456402cbaeafa380b15b4</v>
      </c>
      <c r="E324" s="6">
        <v>1</v>
      </c>
      <c r="F324" s="7">
        <f ca="1">IF($C324 = 1 + N("Presidente"),
    127,
    IF($C324 = 2 + N("Vice-Presidente"),
        72,
        IF($C324 = 3 + N("Secretária bilíngue"),
            13,
            RANDBETWEEN(5,COUNT(Name!$A:$A) + 1)
        )
    )
)</f>
        <v>41</v>
      </c>
      <c r="G324" s="7" t="str">
        <f ca="1">VLOOKUP($F324,Name!$A:$B,2,FALSE)</f>
        <v>Ane Caroline</v>
      </c>
      <c r="H324" s="7">
        <f ca="1" xml:space="preserve">
IF($C324 = 1,
    0,
    RANDBETWEEN(5,COUNT('Last name'!$A:$A) + 1)
)</f>
        <v>8</v>
      </c>
      <c r="I324" s="7" t="str">
        <f ca="1" xml:space="preserve">
IF($C324 = 1 + N("Presidente"),
    "de Orléans e Bragança",
    VLOOKUP($H324,'Last name'!$A:$B,2,FALSE) &amp; " " &amp; VLOOKUP(RANDBETWEEN(5,COUNT('Last name'!$A:$A) + 1),'Last name'!$A:$B,2,FALSE)
)</f>
        <v>Alcantara Bianchi</v>
      </c>
      <c r="J324" s="7" t="str">
        <f t="shared" ca="1" si="42"/>
        <v>Ane Caroline Alcantara Bianchi</v>
      </c>
      <c r="K324" s="7" t="str" cm="1">
        <f t="array" aca="1" ref="K324" ca="1">SHA1HASH($J324)</f>
        <v>f29c0edfcaa15254afb6f5b0ddbbad165d3dcea8</v>
      </c>
      <c r="L324" s="7" cm="1">
        <f t="array" aca="1" ref="L324" ca="1">INDEX(States!$A:$A,N324,1)</f>
        <v>5</v>
      </c>
      <c r="M324" s="7" t="str">
        <f ca="1">VLOOKUP($L324,Countries!$A:$B,2,FALSE)</f>
        <v>Portugal</v>
      </c>
      <c r="N324" s="7" cm="1">
        <f t="array" aca="1" ref="N324" ca="1">INDEX(States!$C:$C,RANDBETWEEN(5,COUNTA(States!$A:$A) + 1),1)</f>
        <v>10</v>
      </c>
      <c r="O324" s="7" t="str">
        <f ca="1">VLOOKUP($N324,States!$C:$D,2,FALSE)</f>
        <v>Faro</v>
      </c>
      <c r="P324" s="7" t="str">
        <f ca="1">VLOOKUP($F324,Name!$A:$C,3,FALSE)</f>
        <v>F</v>
      </c>
      <c r="Q324" s="7" t="str">
        <f ca="1">VLOOKUP($P324,Genders!$B:$C,2,FALSE)</f>
        <v>Female</v>
      </c>
      <c r="R324" s="7" cm="1">
        <f t="array" aca="1" ref="R324" ca="1">INDEX('Marital status'!$A:$A,RANDBETWEEN(5,COUNTA('Marital status'!$A:$A) + 1),1)</f>
        <v>8</v>
      </c>
      <c r="S324" s="7" t="str">
        <f ca="1">VLOOKUP($R324,'Marital status'!$A:$B,2,FALSE)</f>
        <v xml:space="preserve"> Separated </v>
      </c>
      <c r="T324" s="7">
        <f t="shared" ca="1" si="43"/>
        <v>5</v>
      </c>
      <c r="U324" s="7" t="str">
        <f ca="1">VLOOKUP($T324,Ethnicities!$A:$B,2,FALSE)</f>
        <v xml:space="preserve"> white</v>
      </c>
      <c r="V324" s="8">
        <f t="shared" ca="1" si="44"/>
        <v>29276</v>
      </c>
      <c r="W324" s="6">
        <f t="shared" ca="1" si="45"/>
        <v>7</v>
      </c>
      <c r="X324" s="8" t="str">
        <f ca="1">VLOOKUP($W324,'Background education'!$A:$B,2,FALSE)</f>
        <v>Undergraduate degree</v>
      </c>
      <c r="Y324" s="7">
        <f ca="1" xml:space="preserve">
  IF(OR($AA324 = 5, $AA324 = 6, $AA324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24" s="7" t="str">
        <f ca="1">VLOOKUP($Y324,Departments!$A:$B,2,FALSE)</f>
        <v>Human Resource</v>
      </c>
      <c r="AA324" s="6">
        <f t="shared" ca="1" si="46"/>
        <v>11</v>
      </c>
      <c r="AB324" s="7" t="str">
        <f ca="1">VLOOKUP($AA324,Roles!$A:$B,2,FALSE)</f>
        <v>Analyst</v>
      </c>
      <c r="AC324" s="6">
        <f t="shared" ca="1" si="47"/>
        <v>6</v>
      </c>
      <c r="AD324" s="7" t="str">
        <f ca="1" xml:space="preserve">
IF($AC324 &lt;&gt; "",
    VLOOKUP($AC324,Levels!$A:$B,2,FALSE),
    ""
)</f>
        <v>Pleno</v>
      </c>
      <c r="AE324" s="8">
        <f t="shared" ca="1" si="48"/>
        <v>36719</v>
      </c>
      <c r="AF324" s="6">
        <f ca="1">RANDBETWEEN(5,COUNTA('Recruitment source'!$A:$A) + 1)</f>
        <v>12</v>
      </c>
      <c r="AG324" s="6" t="str">
        <f ca="1">VLOOKUP($AF324,'Recruitment source'!$A:$B,2,FALSE)</f>
        <v xml:space="preserve"> recommendation of employee</v>
      </c>
      <c r="AH324" s="8"/>
      <c r="AI324" s="1">
        <f t="shared" ca="1" si="40"/>
        <v>2580</v>
      </c>
      <c r="AJ324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320, 1, 'Ane Caroline Alcantara Bianchi', 'F', 5, '25/02/1980', 7, 8, 11, 6, 2580);</v>
      </c>
    </row>
    <row r="325" spans="1:36" ht="14.25" customHeight="1" x14ac:dyDescent="0.2">
      <c r="A325" s="7" cm="1">
        <f t="array" aca="1" ref="A325" ca="1">INDEX(Companies!$A:$A,RANDBETWEEN(5,COUNTA(Companies!$A:$A) + 1),1)</f>
        <v>5</v>
      </c>
      <c r="B325" s="7" t="str">
        <f ca="1">VLOOKUP($A325,Companies!$A:$B,2,FALSE)</f>
        <v>ACME Corporation</v>
      </c>
      <c r="C325" s="5">
        <f t="shared" si="41"/>
        <v>321</v>
      </c>
      <c r="D325" s="5" t="str" cm="1">
        <f t="array" ref="D325">SHA1HASH($C325)</f>
        <v>5f6955d227a320c7f1f6c7da2a6d96a851a8118f</v>
      </c>
      <c r="E325" s="6">
        <v>1</v>
      </c>
      <c r="F325" s="7">
        <f ca="1">IF($C325 = 1 + N("Presidente"),
    127,
    IF($C325 = 2 + N("Vice-Presidente"),
        72,
        IF($C325 = 3 + N("Secretária bilíngue"),
            13,
            RANDBETWEEN(5,COUNT(Name!$A:$A) + 1)
        )
    )
)</f>
        <v>124</v>
      </c>
      <c r="G325" s="7" t="str">
        <f ca="1">VLOOKUP($F325,Name!$A:$B,2,FALSE)</f>
        <v>Emilly</v>
      </c>
      <c r="H325" s="7">
        <f ca="1" xml:space="preserve">
IF($C325 = 1,
    0,
    RANDBETWEEN(5,COUNT('Last name'!$A:$A) + 1)
)</f>
        <v>184</v>
      </c>
      <c r="I325" s="7" t="str">
        <f ca="1" xml:space="preserve">
IF($C325 = 1 + N("Presidente"),
    "de Orléans e Bragança",
    VLOOKUP($H325,'Last name'!$A:$B,2,FALSE) &amp; " " &amp; VLOOKUP(RANDBETWEEN(5,COUNT('Last name'!$A:$A) + 1),'Last name'!$A:$B,2,FALSE)
)</f>
        <v>sobrenome Pimenta</v>
      </c>
      <c r="J325" s="7" t="str">
        <f t="shared" ca="1" si="42"/>
        <v>Emilly sobrenome Pimenta</v>
      </c>
      <c r="K325" s="7" t="str" cm="1">
        <f t="array" aca="1" ref="K325" ca="1">SHA1HASH($J325)</f>
        <v>0372acf9df293afb55544fa12ee34aec37cc77b7</v>
      </c>
      <c r="L325" s="7" cm="1">
        <f t="array" aca="1" ref="L325" ca="1">INDEX(States!$A:$A,N325,1)</f>
        <v>5</v>
      </c>
      <c r="M325" s="7" t="str">
        <f ca="1">VLOOKUP($L325,Countries!$A:$B,2,FALSE)</f>
        <v>Portugal</v>
      </c>
      <c r="N325" s="7" cm="1">
        <f t="array" aca="1" ref="N325" ca="1">INDEX(States!$C:$C,RANDBETWEEN(5,COUNTA(States!$A:$A) + 1),1)</f>
        <v>17</v>
      </c>
      <c r="O325" s="7" t="str">
        <f ca="1">VLOOKUP($N325,States!$C:$D,2,FALSE)</f>
        <v>Viseu</v>
      </c>
      <c r="P325" s="7" t="str">
        <f ca="1">VLOOKUP($F325,Name!$A:$C,3,FALSE)</f>
        <v>F</v>
      </c>
      <c r="Q325" s="7" t="str">
        <f ca="1">VLOOKUP($P325,Genders!$B:$C,2,FALSE)</f>
        <v>Female</v>
      </c>
      <c r="R325" s="7" cm="1">
        <f t="array" aca="1" ref="R325" ca="1">INDEX('Marital status'!$A:$A,RANDBETWEEN(5,COUNTA('Marital status'!$A:$A) + 1),1)</f>
        <v>5</v>
      </c>
      <c r="S325" s="7" t="str">
        <f ca="1">VLOOKUP($R325,'Marital status'!$A:$B,2,FALSE)</f>
        <v>single</v>
      </c>
      <c r="T325" s="7">
        <f t="shared" ca="1" si="43"/>
        <v>5</v>
      </c>
      <c r="U325" s="7" t="str">
        <f ca="1">VLOOKUP($T325,Ethnicities!$A:$B,2,FALSE)</f>
        <v xml:space="preserve"> white</v>
      </c>
      <c r="V325" s="8">
        <f t="shared" ca="1" si="44"/>
        <v>32420</v>
      </c>
      <c r="W325" s="6">
        <f t="shared" ca="1" si="45"/>
        <v>7</v>
      </c>
      <c r="X325" s="8" t="str">
        <f ca="1">VLOOKUP($W325,'Background education'!$A:$B,2,FALSE)</f>
        <v>Undergraduate degree</v>
      </c>
      <c r="Y325" s="7">
        <f ca="1" xml:space="preserve">
  IF(OR($AA325 = 5, $AA325 = 6, $AA325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25" s="7" t="str">
        <f ca="1">VLOOKUP($Y325,Departments!$A:$B,2,FALSE)</f>
        <v xml:space="preserve"> Presidency</v>
      </c>
      <c r="AA325" s="6">
        <f t="shared" ca="1" si="46"/>
        <v>10</v>
      </c>
      <c r="AB325" s="7" t="str">
        <f ca="1">VLOOKUP($AA325,Roles!$A:$B,2,FALSE)</f>
        <v>Trainee</v>
      </c>
      <c r="AC325" s="6" t="str">
        <f t="shared" ca="1" si="47"/>
        <v/>
      </c>
      <c r="AD325" s="7" t="str">
        <f ca="1" xml:space="preserve">
IF($AC325 &lt;&gt; "",
    VLOOKUP($AC325,Levels!$A:$B,2,FALSE),
    ""
)</f>
        <v/>
      </c>
      <c r="AE325" s="8">
        <f t="shared" ca="1" si="48"/>
        <v>38546</v>
      </c>
      <c r="AF325" s="6">
        <f ca="1">RANDBETWEEN(5,COUNTA('Recruitment source'!$A:$A) + 1)</f>
        <v>13</v>
      </c>
      <c r="AG325" s="6" t="str">
        <f ca="1">VLOOKUP($AF325,'Recruitment source'!$A:$B,2,FALSE)</f>
        <v>Google</v>
      </c>
      <c r="AH325" s="8"/>
      <c r="AI325" s="1">
        <f t="shared" ref="AI325:AI388" ca="1" si="50" xml:space="preserve">
IF($AA325 = 5 + N("Presidente"),
    27000,
    IF($AA325 = 6 + N("Vice-presidente"),
        23000,
        IF(OR($AA325 = 8, $AA325= 13, $AA325 = 12) + N("Secretária bilíngue ou coordenador ou especialista"),
            8000,
            IF($AA325 = 7 + N("Diretor"),
                15000,
                IF($AA325 = 14 + N("Gerente"),
                    12000,
                    IF($AA325 = 9 + N("Estagiário"),
                        705,
                        IF($AA325 = 10 + N("Trainee"),
                            805,
                            IF($AA325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IF($W325 = 7,
  500,
  IF($W325 = 8,
    1000,
    IF($W325 = 9,
      1500,
      IF($W325 = 10,
        2000,
        0
      )
    )
  )
)
+
N("Adicional no salário por área")
+
IF($Y325 = 14 + N("Tecnologia da Informação"),
  120,
  IF($Y325 = 16 + N("Vendas"),
    110,
    IF($Y325 = 15 + N("Jurídico"),
      100,
      IF(OR($Y325 = 8, $Y325 = 9, $Y325 = 11) + N("Recursos humanos ou comercial ou comunicação e marketing"),
        80,
        0
      )
    )
  )
)
+
N("Adicionando pegadinha")
+
IF(AND($Y325 = 16, $W325 = 9, $AA325 = 11, $AC325 = 5) + N("Se for de vendas, com mestrado, analista sênior"),
  IF($T325 = 5,
    100,
    0
  )
  +
  IF($P325 = "M",
    200,
    0
  ),
  0
)</f>
        <v>1305</v>
      </c>
      <c r="AJ325" s="12" t="str">
        <f t="shared" ca="1" si="49"/>
        <v>INSERT INTO bi4all.fac_employees (id_company_fk, id_employee_pk, flg_active, employee_name, id_gender_fk, id_race_fk, birthday, id_schooling_fk, id_department_fk, id_role_fk, id_level_fk, actual_salary) VALUES (5, 321, 1, 'Emilly sobrenome Pimenta', 'F', 5, '04/10/1988', 7, 5, 10, NULL, 1305);</v>
      </c>
    </row>
    <row r="326" spans="1:36" ht="14.25" customHeight="1" x14ac:dyDescent="0.2">
      <c r="A326" s="7" cm="1">
        <f t="array" aca="1" ref="A326" ca="1">INDEX(Companies!$A:$A,RANDBETWEEN(5,COUNTA(Companies!$A:$A) + 1),1)</f>
        <v>5</v>
      </c>
      <c r="B326" s="7" t="str">
        <f ca="1">VLOOKUP($A326,Companies!$A:$B,2,FALSE)</f>
        <v>ACME Corporation</v>
      </c>
      <c r="C326" s="5">
        <f t="shared" ref="C326:C389" si="51">ROW() - 4</f>
        <v>322</v>
      </c>
      <c r="D326" s="5" t="str" cm="1">
        <f t="array" ref="D326">SHA1HASH($C326)</f>
        <v>81110df80ca4086e306c4c52ab485a35cf761acc</v>
      </c>
      <c r="E326" s="6">
        <v>1</v>
      </c>
      <c r="F326" s="7">
        <f ca="1">IF($C326 = 1 + N("Presidente"),
    127,
    IF($C326 = 2 + N("Vice-Presidente"),
        72,
        IF($C326 = 3 + N("Secretária bilíngue"),
            13,
            RANDBETWEEN(5,COUNT(Name!$A:$A) + 1)
        )
    )
)</f>
        <v>253</v>
      </c>
      <c r="G326" s="7" t="str">
        <f ca="1">VLOOKUP($F326,Name!$A:$B,2,FALSE)</f>
        <v>Malu</v>
      </c>
      <c r="H326" s="7">
        <f ca="1" xml:space="preserve">
IF($C326 = 1,
    0,
    RANDBETWEEN(5,COUNT('Last name'!$A:$A) + 1)
)</f>
        <v>37</v>
      </c>
      <c r="I326" s="7" t="str">
        <f ca="1" xml:space="preserve">
IF($C326 = 1 + N("Presidente"),
    "de Orléans e Bragança",
    VLOOKUP($H326,'Last name'!$A:$B,2,FALSE) &amp; " " &amp; VLOOKUP(RANDBETWEEN(5,COUNT('Last name'!$A:$A) + 1),'Last name'!$A:$B,2,FALSE)
)</f>
        <v>Battaglia Dias</v>
      </c>
      <c r="J326" s="7" t="str">
        <f t="shared" ref="J326:J389" ca="1" si="52">$G326 &amp; " " &amp; $I326</f>
        <v>Malu Battaglia Dias</v>
      </c>
      <c r="K326" s="7" t="str" cm="1">
        <f t="array" aca="1" ref="K326" ca="1">SHA1HASH($J326)</f>
        <v>7a4101dc9a10a754d79192158a9cd123b2a1c18c</v>
      </c>
      <c r="L326" s="7" cm="1">
        <f t="array" aca="1" ref="L326" ca="1">INDEX(States!$A:$A,N326,1)</f>
        <v>5</v>
      </c>
      <c r="M326" s="7" t="str">
        <f ca="1">VLOOKUP($L326,Countries!$A:$B,2,FALSE)</f>
        <v>Portugal</v>
      </c>
      <c r="N326" s="7" cm="1">
        <f t="array" aca="1" ref="N326" ca="1">INDEX(States!$C:$C,RANDBETWEEN(5,COUNTA(States!$A:$A) + 1),1)</f>
        <v>15</v>
      </c>
      <c r="O326" s="7" t="str">
        <f ca="1">VLOOKUP($N326,States!$C:$D,2,FALSE)</f>
        <v xml:space="preserve"> ÉVORA</v>
      </c>
      <c r="P326" s="7" t="str">
        <f ca="1">VLOOKUP($F326,Name!$A:$C,3,FALSE)</f>
        <v>F</v>
      </c>
      <c r="Q326" s="7" t="str">
        <f ca="1">VLOOKUP($P326,Genders!$B:$C,2,FALSE)</f>
        <v>Female</v>
      </c>
      <c r="R326" s="7" cm="1">
        <f t="array" aca="1" ref="R326" ca="1">INDEX('Marital status'!$A:$A,RANDBETWEEN(5,COUNTA('Marital status'!$A:$A) + 1),1)</f>
        <v>5</v>
      </c>
      <c r="S326" s="7" t="str">
        <f ca="1">VLOOKUP($R326,'Marital status'!$A:$B,2,FALSE)</f>
        <v>single</v>
      </c>
      <c r="T326" s="7">
        <f t="shared" ref="T326:T389" ca="1" si="53" xml:space="preserve">
IF(AND($AA326 &gt;= 5, $AA326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326" s="7" t="str">
        <f ca="1">VLOOKUP($T326,Ethnicities!$A:$B,2,FALSE)</f>
        <v xml:space="preserve"> white</v>
      </c>
      <c r="V326" s="8">
        <f t="shared" ref="V326:V389" ca="1" si="54" xml:space="preserve">
IF($AA326 = 5 + N("CEO"),
    TODAY() - 16340,
    IF($AA326 = 8 + N("Secretary"),
        RANDBETWEEN(TODAY() - 12418.5, TODAY()-6574.5),
        IF(OR($AA326 = 7, $AA326 = 14),
            RANDBETWEEN(TODAY() - 16071, TODAY() - 8766),
            IF(OR($AA326 = 13, $AA326 = 12, $AA326 = 11),
                RANDBETWEEN(TODAY() - 27393.75, TODAY() - 12783.75),
                RANDBETWEEN(TODAY() - 27393.75, TODAY()-10957.5)
            )
        )
    )
)</f>
        <v>17847</v>
      </c>
      <c r="W326" s="6">
        <f t="shared" ref="W326:W389" ca="1" si="55" xml:space="preserve">
IF(OR($AA326 = 5, $AA326 = 6) + N("Se for presidente ou vice-presidente"),
    10 + N("Doutor"),
    IF($AA326 = 7 + N("Se for diretor"),
        RANDBETWEEN(8,10) + N("Graduate school or Master’s degree or Doctorate"),
        IF($AA326 = 14 + N("If a manager"),
            RANDBETWEEN(7,9),
            IF(OR($AA326 = 13, $AA326 = 12, $AA326 = 11) + N("If coordinator or specialist or analyst"),
                RANDBETWEEN(7,8),
                7
            )
        )
    )
)</f>
        <v>7</v>
      </c>
      <c r="X326" s="8" t="str">
        <f ca="1">VLOOKUP($W326,'Background education'!$A:$B,2,FALSE)</f>
        <v>Undergraduate degree</v>
      </c>
      <c r="Y326" s="7">
        <f ca="1" xml:space="preserve">
  IF(OR($AA326 = 5, $AA326 = 6, $AA326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26" s="7" t="str">
        <f ca="1">VLOOKUP($Y326,Departments!$A:$B,2,FALSE)</f>
        <v>Administration</v>
      </c>
      <c r="AA326" s="6">
        <f t="shared" ref="AA326:AA389" ca="1" si="56" xml:space="preserve">
IF($C326 = 1 + N("Se matrícula for 1"),
  5 + N("Presidente"),
  IF($C326 = 2 + N("Se matrícula for 2"),
    6 + N("Vice-presidente"),
    IF($C326 = 3 + N("Se matrícula for 3"),
      8 + N("Secretária bilíngue"),
      IF(AND($C326 &gt;= 4, $C326 &lt;=14),
        7 + N("Diretor"),
        IF(AND($C326 &gt;= 15, $C326 &lt;= 25),
          14 + N("Manager"),
          IF(AND($C326 &gt;= 26, $C326 &lt;= 36),
            13 + N("Coordinador"),
            IF(AND($C326 &gt;= 37, $C326 &lt;= 47),
              12 + N("Especialista"),
                IF(MOD($C326,2) = 0,
                  11 + N("Analista"),
                  RANDBETWEEN(9,10) + N("Estagiário ou Trainee")
                )
            )
          )
        )
      )
    )
  )
)</f>
        <v>11</v>
      </c>
      <c r="AB326" s="7" t="str">
        <f ca="1">VLOOKUP($AA326,Roles!$A:$B,2,FALSE)</f>
        <v>Analyst</v>
      </c>
      <c r="AC326" s="6">
        <f t="shared" ref="AC326:AC389" ca="1" si="57" xml:space="preserve">
IF($AA326 = 11 + N("Analyst"),
    RANDBETWEEN(5, 7) + N("Jr, Pleno, Sr"),
    ""
)</f>
        <v>7</v>
      </c>
      <c r="AD326" s="7" t="str">
        <f ca="1" xml:space="preserve">
IF($AC326 &lt;&gt; "",
    VLOOKUP($AC326,Levels!$A:$B,2,FALSE),
    ""
)</f>
        <v>Senior</v>
      </c>
      <c r="AE326" s="8">
        <f t="shared" ref="AE326:AE389" ca="1" si="58" xml:space="preserve">
IF(
  OR(
    $AA326=5,$AA326=6,$AA326=7,$AA326=8,$AA326=14
  ),
  36161,
  IF(
     (
      (TODAY() - $V326) / 365
     ) &lt; 19,
      TODAY(),
      RANDBETWEEN(36161,TODAY())
  )
)</f>
        <v>38572</v>
      </c>
      <c r="AF326" s="6">
        <f ca="1">RANDBETWEEN(5,COUNTA('Recruitment source'!$A:$A) + 1)</f>
        <v>13</v>
      </c>
      <c r="AG326" s="6" t="str">
        <f ca="1">VLOOKUP($AF326,'Recruitment source'!$A:$B,2,FALSE)</f>
        <v>Google</v>
      </c>
      <c r="AH326" s="8"/>
      <c r="AI326" s="1">
        <f t="shared" ca="1" si="50"/>
        <v>2500</v>
      </c>
      <c r="AJ326" s="12" t="str">
        <f t="shared" ref="AJ326:AJ389" ca="1" si="5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$A326  &amp; ", "   &amp;
$C326  &amp; ", "   &amp;
$E326  &amp; ", '"  &amp;
$J326  &amp; "', '" &amp;
$P326  &amp; "', "  &amp;
$T326  &amp; ", '"  &amp;
TEXT($V326,"dd/mm/aaaa")  &amp; "', "   &amp;
$W326  &amp; ", "   &amp;
$Y326  &amp; ", "   &amp;
$AA326  &amp; ", "   &amp;
IF($AC326 &lt;&gt; "", $AC326, "NULL")  &amp; ", "   &amp;
$AI326  &amp; ");"</f>
        <v>INSERT INTO bi4all.fac_employees (id_company_fk, id_employee_pk, flg_active, employee_name, id_gender_fk, id_race_fk, birthday, id_schooling_fk, id_department_fk, id_role_fk, id_level_fk, actual_salary) VALUES (5, 322, 1, 'Malu Battaglia Dias', 'F', 5, '10/11/1948', 7, 6, 11, 7, 2500);</v>
      </c>
    </row>
    <row r="327" spans="1:36" ht="14.25" customHeight="1" x14ac:dyDescent="0.2">
      <c r="A327" s="7" cm="1">
        <f t="array" aca="1" ref="A327" ca="1">INDEX(Companies!$A:$A,RANDBETWEEN(5,COUNTA(Companies!$A:$A) + 1),1)</f>
        <v>5</v>
      </c>
      <c r="B327" s="7" t="str">
        <f ca="1">VLOOKUP($A327,Companies!$A:$B,2,FALSE)</f>
        <v>ACME Corporation</v>
      </c>
      <c r="C327" s="5">
        <f t="shared" si="51"/>
        <v>323</v>
      </c>
      <c r="D327" s="5" t="str" cm="1">
        <f t="array" ref="D327">SHA1HASH($C327)</f>
        <v>cb4dd52770e258826c4174c36202b18f649e262f</v>
      </c>
      <c r="E327" s="6">
        <v>1</v>
      </c>
      <c r="F327" s="7">
        <f ca="1">IF($C327 = 1 + N("Presidente"),
    127,
    IF($C327 = 2 + N("Vice-Presidente"),
        72,
        IF($C327 = 3 + N("Secretária bilíngue"),
            13,
            RANDBETWEEN(5,COUNT(Name!$A:$A) + 1)
        )
    )
)</f>
        <v>119</v>
      </c>
      <c r="G327" s="7" t="str">
        <f ca="1">VLOOKUP($F327,Name!$A:$B,2,FALSE)</f>
        <v>Elisa</v>
      </c>
      <c r="H327" s="7">
        <f ca="1" xml:space="preserve">
IF($C327 = 1,
    0,
    RANDBETWEEN(5,COUNT('Last name'!$A:$A) + 1)
)</f>
        <v>105</v>
      </c>
      <c r="I327" s="7" t="str">
        <f ca="1" xml:space="preserve">
IF($C327 = 1 + N("Presidente"),
    "de Orléans e Bragança",
    VLOOKUP($H327,'Last name'!$A:$B,2,FALSE) &amp; " " &amp; VLOOKUP(RANDBETWEEN(5,COUNT('Last name'!$A:$A) + 1),'Last name'!$A:$B,2,FALSE)
)</f>
        <v>Junqueira Longo</v>
      </c>
      <c r="J327" s="7" t="str">
        <f t="shared" ca="1" si="52"/>
        <v>Elisa Junqueira Longo</v>
      </c>
      <c r="K327" s="7" t="str" cm="1">
        <f t="array" aca="1" ref="K327" ca="1">SHA1HASH($J327)</f>
        <v>5dc56e531c4f69a3b23c12600b6c06cc545cc333</v>
      </c>
      <c r="L327" s="7" cm="1">
        <f t="array" aca="1" ref="L327" ca="1">INDEX(States!$A:$A,N327,1)</f>
        <v>5</v>
      </c>
      <c r="M327" s="7" t="str">
        <f ca="1">VLOOKUP($L327,Countries!$A:$B,2,FALSE)</f>
        <v>Portugal</v>
      </c>
      <c r="N327" s="7" cm="1">
        <f t="array" aca="1" ref="N327" ca="1">INDEX(States!$C:$C,RANDBETWEEN(5,COUNTA(States!$A:$A) + 1),1)</f>
        <v>18</v>
      </c>
      <c r="O327" s="7" t="str">
        <f ca="1">VLOOKUP($N327,States!$C:$D,2,FALSE)</f>
        <v>Castelo Branco</v>
      </c>
      <c r="P327" s="7" t="str">
        <f ca="1">VLOOKUP($F327,Name!$A:$C,3,FALSE)</f>
        <v>F</v>
      </c>
      <c r="Q327" s="7" t="str">
        <f ca="1">VLOOKUP($P327,Genders!$B:$C,2,FALSE)</f>
        <v>Female</v>
      </c>
      <c r="R327" s="7" cm="1">
        <f t="array" aca="1" ref="R327" ca="1">INDEX('Marital status'!$A:$A,RANDBETWEEN(5,COUNTA('Marital status'!$A:$A) + 1),1)</f>
        <v>8</v>
      </c>
      <c r="S327" s="7" t="str">
        <f ca="1">VLOOKUP($R327,'Marital status'!$A:$B,2,FALSE)</f>
        <v xml:space="preserve"> Separated </v>
      </c>
      <c r="T327" s="7">
        <f t="shared" ca="1" si="53"/>
        <v>5</v>
      </c>
      <c r="U327" s="7" t="str">
        <f ca="1">VLOOKUP($T327,Ethnicities!$A:$B,2,FALSE)</f>
        <v xml:space="preserve"> white</v>
      </c>
      <c r="V327" s="8">
        <f t="shared" ca="1" si="54"/>
        <v>23503</v>
      </c>
      <c r="W327" s="6">
        <f t="shared" ca="1" si="55"/>
        <v>7</v>
      </c>
      <c r="X327" s="8" t="str">
        <f ca="1">VLOOKUP($W327,'Background education'!$A:$B,2,FALSE)</f>
        <v>Undergraduate degree</v>
      </c>
      <c r="Y327" s="7">
        <f ca="1" xml:space="preserve">
  IF(OR($AA327 = 5, $AA327 = 6, $AA327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27" s="7" t="str">
        <f ca="1">VLOOKUP($Y327,Departments!$A:$B,2,FALSE)</f>
        <v>Human Resource</v>
      </c>
      <c r="AA327" s="6">
        <f t="shared" ca="1" si="56"/>
        <v>9</v>
      </c>
      <c r="AB327" s="7" t="str">
        <f ca="1">VLOOKUP($AA327,Roles!$A:$B,2,FALSE)</f>
        <v>Intern</v>
      </c>
      <c r="AC327" s="6" t="str">
        <f t="shared" ca="1" si="57"/>
        <v/>
      </c>
      <c r="AD327" s="7" t="str">
        <f ca="1" xml:space="preserve">
IF($AC327 &lt;&gt; "",
    VLOOKUP($AC327,Levels!$A:$B,2,FALSE),
    ""
)</f>
        <v/>
      </c>
      <c r="AE327" s="8">
        <f t="shared" ca="1" si="58"/>
        <v>39441</v>
      </c>
      <c r="AF327" s="6">
        <f ca="1">RANDBETWEEN(5,COUNTA('Recruitment source'!$A:$A) + 1)</f>
        <v>14</v>
      </c>
      <c r="AG327" s="6" t="str">
        <f ca="1">VLOOKUP($AF327,'Recruitment source'!$A:$B,2,FALSE)</f>
        <v>LinkedIn</v>
      </c>
      <c r="AH327" s="8"/>
      <c r="AI327" s="1">
        <f t="shared" ca="1" si="50"/>
        <v>1285</v>
      </c>
      <c r="AJ32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323, 1, 'Elisa Junqueira Longo', 'F', 5, '06/05/1964', 7, 8, 9, NULL, 1285);</v>
      </c>
    </row>
    <row r="328" spans="1:36" ht="14.25" customHeight="1" x14ac:dyDescent="0.2">
      <c r="A328" s="7" cm="1">
        <f t="array" aca="1" ref="A328" ca="1">INDEX(Companies!$A:$A,RANDBETWEEN(5,COUNTA(Companies!$A:$A) + 1),1)</f>
        <v>5</v>
      </c>
      <c r="B328" s="7" t="str">
        <f ca="1">VLOOKUP($A328,Companies!$A:$B,2,FALSE)</f>
        <v>ACME Corporation</v>
      </c>
      <c r="C328" s="5">
        <f t="shared" si="51"/>
        <v>324</v>
      </c>
      <c r="D328" s="5" t="str" cm="1">
        <f t="array" ref="D328">SHA1HASH($C328)</f>
        <v>914127d1002e9938e2e1ee54cd92fd8195a248b0</v>
      </c>
      <c r="E328" s="6">
        <v>1</v>
      </c>
      <c r="F328" s="7">
        <f ca="1">IF($C328 = 1 + N("Presidente"),
    127,
    IF($C328 = 2 + N("Vice-Presidente"),
        72,
        IF($C328 = 3 + N("Secretária bilíngue"),
            13,
            RANDBETWEEN(5,COUNT(Name!$A:$A) + 1)
        )
    )
)</f>
        <v>95</v>
      </c>
      <c r="G328" s="7" t="str">
        <f ca="1">VLOOKUP($F328,Name!$A:$B,2,FALSE)</f>
        <v>Clarice</v>
      </c>
      <c r="H328" s="7">
        <f ca="1" xml:space="preserve">
IF($C328 = 1,
    0,
    RANDBETWEEN(5,COUNT('Last name'!$A:$A) + 1)
)</f>
        <v>127</v>
      </c>
      <c r="I328" s="7" t="str">
        <f ca="1" xml:space="preserve">
IF($C328 = 1 + N("Presidente"),
    "de Orléans e Bragança",
    VLOOKUP($H328,'Last name'!$A:$B,2,FALSE) &amp; " " &amp; VLOOKUP(RANDBETWEEN(5,COUNT('Last name'!$A:$A) + 1),'Last name'!$A:$B,2,FALSE)
)</f>
        <v>Melo Cunha</v>
      </c>
      <c r="J328" s="7" t="str">
        <f t="shared" ca="1" si="52"/>
        <v>Clarice Melo Cunha</v>
      </c>
      <c r="K328" s="7" t="str" cm="1">
        <f t="array" aca="1" ref="K328" ca="1">SHA1HASH($J328)</f>
        <v>d1cbaa23f3487acc7771dbd12951b7e605d956b0</v>
      </c>
      <c r="L328" s="7" cm="1">
        <f t="array" aca="1" ref="L328" ca="1">INDEX(States!$A:$A,N328,1)</f>
        <v>5</v>
      </c>
      <c r="M328" s="7" t="str">
        <f ca="1">VLOOKUP($L328,Countries!$A:$B,2,FALSE)</f>
        <v>Portugal</v>
      </c>
      <c r="N328" s="7" cm="1">
        <f t="array" aca="1" ref="N328" ca="1">INDEX(States!$C:$C,RANDBETWEEN(5,COUNTA(States!$A:$A) + 1),1)</f>
        <v>12</v>
      </c>
      <c r="O328" s="7" t="str">
        <f ca="1">VLOOKUP($N328,States!$C:$D,2,FALSE)</f>
        <v>Leiria</v>
      </c>
      <c r="P328" s="7" t="str">
        <f ca="1">VLOOKUP($F328,Name!$A:$C,3,FALSE)</f>
        <v>F</v>
      </c>
      <c r="Q328" s="7" t="str">
        <f ca="1">VLOOKUP($P328,Genders!$B:$C,2,FALSE)</f>
        <v>Female</v>
      </c>
      <c r="R328" s="7" cm="1">
        <f t="array" aca="1" ref="R328" ca="1">INDEX('Marital status'!$A:$A,RANDBETWEEN(5,COUNTA('Marital status'!$A:$A) + 1),1)</f>
        <v>5</v>
      </c>
      <c r="S328" s="7" t="str">
        <f ca="1">VLOOKUP($R328,'Marital status'!$A:$B,2,FALSE)</f>
        <v>single</v>
      </c>
      <c r="T328" s="7">
        <f t="shared" ca="1" si="53"/>
        <v>5</v>
      </c>
      <c r="U328" s="7" t="str">
        <f ca="1">VLOOKUP($T328,Ethnicities!$A:$B,2,FALSE)</f>
        <v xml:space="preserve"> white</v>
      </c>
      <c r="V328" s="8">
        <f t="shared" ca="1" si="54"/>
        <v>31929</v>
      </c>
      <c r="W328" s="6">
        <f t="shared" ca="1" si="55"/>
        <v>7</v>
      </c>
      <c r="X328" s="8" t="str">
        <f ca="1">VLOOKUP($W328,'Background education'!$A:$B,2,FALSE)</f>
        <v>Undergraduate degree</v>
      </c>
      <c r="Y328" s="7">
        <f ca="1" xml:space="preserve">
  IF(OR($AA328 = 5, $AA328 = 6, $AA328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28" s="7" t="str">
        <f ca="1">VLOOKUP($Y328,Departments!$A:$B,2,FALSE)</f>
        <v>Human Resource</v>
      </c>
      <c r="AA328" s="6">
        <f t="shared" ca="1" si="56"/>
        <v>11</v>
      </c>
      <c r="AB328" s="7" t="str">
        <f ca="1">VLOOKUP($AA328,Roles!$A:$B,2,FALSE)</f>
        <v>Analyst</v>
      </c>
      <c r="AC328" s="6">
        <f t="shared" ca="1" si="57"/>
        <v>7</v>
      </c>
      <c r="AD328" s="7" t="str">
        <f ca="1" xml:space="preserve">
IF($AC328 &lt;&gt; "",
    VLOOKUP($AC328,Levels!$A:$B,2,FALSE),
    ""
)</f>
        <v>Senior</v>
      </c>
      <c r="AE328" s="8">
        <f t="shared" ca="1" si="58"/>
        <v>40140</v>
      </c>
      <c r="AF328" s="6">
        <f ca="1">RANDBETWEEN(5,COUNTA('Recruitment source'!$A:$A) + 1)</f>
        <v>12</v>
      </c>
      <c r="AG328" s="6" t="str">
        <f ca="1">VLOOKUP($AF328,'Recruitment source'!$A:$B,2,FALSE)</f>
        <v xml:space="preserve"> recommendation of employee</v>
      </c>
      <c r="AH328" s="8"/>
      <c r="AI328" s="1">
        <f t="shared" ca="1" si="50"/>
        <v>2580</v>
      </c>
      <c r="AJ32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324, 1, 'Clarice Melo Cunha', 'F', 5, '01/06/1987', 7, 8, 11, 7, 2580);</v>
      </c>
    </row>
    <row r="329" spans="1:36" ht="14.25" customHeight="1" x14ac:dyDescent="0.2">
      <c r="A329" s="7" cm="1">
        <f t="array" aca="1" ref="A329" ca="1">INDEX(Companies!$A:$A,RANDBETWEEN(5,COUNTA(Companies!$A:$A) + 1),1)</f>
        <v>5</v>
      </c>
      <c r="B329" s="7" t="str">
        <f ca="1">VLOOKUP($A329,Companies!$A:$B,2,FALSE)</f>
        <v>ACME Corporation</v>
      </c>
      <c r="C329" s="5">
        <f t="shared" si="51"/>
        <v>325</v>
      </c>
      <c r="D329" s="5" t="str" cm="1">
        <f t="array" ref="D329">SHA1HASH($C329)</f>
        <v>4551b2d552b0795735b70411d13d6b5ad82d6b8c</v>
      </c>
      <c r="E329" s="6">
        <v>1</v>
      </c>
      <c r="F329" s="7">
        <f ca="1">IF($C329 = 1 + N("Presidente"),
    127,
    IF($C329 = 2 + N("Vice-Presidente"),
        72,
        IF($C329 = 3 + N("Secretária bilíngue"),
            13,
            RANDBETWEEN(5,COUNT(Name!$A:$A) + 1)
        )
    )
)</f>
        <v>166</v>
      </c>
      <c r="G329" s="7" t="str">
        <f ca="1">VLOOKUP($F329,Name!$A:$B,2,FALSE)</f>
        <v>Henrico</v>
      </c>
      <c r="H329" s="7">
        <f ca="1" xml:space="preserve">
IF($C329 = 1,
    0,
    RANDBETWEEN(5,COUNT('Last name'!$A:$A) + 1)
)</f>
        <v>14</v>
      </c>
      <c r="I329" s="7" t="str">
        <f ca="1" xml:space="preserve">
IF($C329 = 1 + N("Presidente"),
    "de Orléans e Bragança",
    VLOOKUP($H329,'Last name'!$A:$B,2,FALSE) &amp; " " &amp; VLOOKUP(RANDBETWEEN(5,COUNT('Last name'!$A:$A) + 1),'Last name'!$A:$B,2,FALSE)
)</f>
        <v>Alves Alvaregna</v>
      </c>
      <c r="J329" s="7" t="str">
        <f t="shared" ca="1" si="52"/>
        <v>Henrico Alves Alvaregna</v>
      </c>
      <c r="K329" s="7" t="str" cm="1">
        <f t="array" aca="1" ref="K329" ca="1">SHA1HASH($J329)</f>
        <v>b5dcbacac298b5f11371cb40ac539a8703c4192e</v>
      </c>
      <c r="L329" s="7" cm="1">
        <f t="array" aca="1" ref="L329" ca="1">INDEX(States!$A:$A,N329,1)</f>
        <v>5</v>
      </c>
      <c r="M329" s="7" t="str">
        <f ca="1">VLOOKUP($L329,Countries!$A:$B,2,FALSE)</f>
        <v>Portugal</v>
      </c>
      <c r="N329" s="7" cm="1">
        <f t="array" aca="1" ref="N329" ca="1">INDEX(States!$C:$C,RANDBETWEEN(5,COUNTA(States!$A:$A) + 1),1)</f>
        <v>18</v>
      </c>
      <c r="O329" s="7" t="str">
        <f ca="1">VLOOKUP($N329,States!$C:$D,2,FALSE)</f>
        <v>Castelo Branco</v>
      </c>
      <c r="P329" s="7" t="str">
        <f ca="1">VLOOKUP($F329,Name!$A:$C,3,FALSE)</f>
        <v>M</v>
      </c>
      <c r="Q329" s="7" t="str">
        <f ca="1">VLOOKUP($P329,Genders!$B:$C,2,FALSE)</f>
        <v>Male</v>
      </c>
      <c r="R329" s="7" cm="1">
        <f t="array" aca="1" ref="R329" ca="1">INDEX('Marital status'!$A:$A,RANDBETWEEN(5,COUNTA('Marital status'!$A:$A) + 1),1)</f>
        <v>6</v>
      </c>
      <c r="S329" s="7" t="str">
        <f ca="1">VLOOKUP($R329,'Marital status'!$A:$B,2,FALSE)</f>
        <v>MarrieD</v>
      </c>
      <c r="T329" s="7">
        <f t="shared" ca="1" si="53"/>
        <v>6</v>
      </c>
      <c r="U329" s="7" t="str">
        <f ca="1">VLOOKUP($T329,Ethnicities!$A:$B,2,FALSE)</f>
        <v>Black or African American</v>
      </c>
      <c r="V329" s="8">
        <f t="shared" ca="1" si="54"/>
        <v>33018</v>
      </c>
      <c r="W329" s="6">
        <f t="shared" ca="1" si="55"/>
        <v>7</v>
      </c>
      <c r="X329" s="8" t="str">
        <f ca="1">VLOOKUP($W329,'Background education'!$A:$B,2,FALSE)</f>
        <v>Undergraduate degree</v>
      </c>
      <c r="Y329" s="7">
        <f ca="1" xml:space="preserve">
  IF(OR($AA329 = 5, $AA329 = 6, $AA329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29" s="7" t="str">
        <f ca="1">VLOOKUP($Y329,Departments!$A:$B,2,FALSE)</f>
        <v>Human Resource</v>
      </c>
      <c r="AA329" s="6">
        <f t="shared" ca="1" si="56"/>
        <v>9</v>
      </c>
      <c r="AB329" s="7" t="str">
        <f ca="1">VLOOKUP($AA329,Roles!$A:$B,2,FALSE)</f>
        <v>Intern</v>
      </c>
      <c r="AC329" s="6" t="str">
        <f t="shared" ca="1" si="57"/>
        <v/>
      </c>
      <c r="AD329" s="7" t="str">
        <f ca="1" xml:space="preserve">
IF($AC329 &lt;&gt; "",
    VLOOKUP($AC329,Levels!$A:$B,2,FALSE),
    ""
)</f>
        <v/>
      </c>
      <c r="AE329" s="8">
        <f t="shared" ca="1" si="58"/>
        <v>38995</v>
      </c>
      <c r="AF329" s="6">
        <f ca="1">RANDBETWEEN(5,COUNTA('Recruitment source'!$A:$A) + 1)</f>
        <v>7</v>
      </c>
      <c r="AG329" s="6" t="str">
        <f ca="1">VLOOKUP($AF329,'Recruitment source'!$A:$B,2,FALSE)</f>
        <v>SAPO Emprego</v>
      </c>
      <c r="AH329" s="8"/>
      <c r="AI329" s="1">
        <f t="shared" ca="1" si="50"/>
        <v>1285</v>
      </c>
      <c r="AJ32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325, 1, 'Henrico Alves Alvaregna', 'M', 6, '25/05/1990', 7, 8, 9, NULL, 1285);</v>
      </c>
    </row>
    <row r="330" spans="1:36" ht="14.25" customHeight="1" x14ac:dyDescent="0.2">
      <c r="A330" s="7" cm="1">
        <f t="array" aca="1" ref="A330" ca="1">INDEX(Companies!$A:$A,RANDBETWEEN(5,COUNTA(Companies!$A:$A) + 1),1)</f>
        <v>5</v>
      </c>
      <c r="B330" s="7" t="str">
        <f ca="1">VLOOKUP($A330,Companies!$A:$B,2,FALSE)</f>
        <v>ACME Corporation</v>
      </c>
      <c r="C330" s="5">
        <f t="shared" si="51"/>
        <v>326</v>
      </c>
      <c r="D330" s="5" t="str" cm="1">
        <f t="array" ref="D330">SHA1HASH($C330)</f>
        <v>4296abf737c7b57969d073b5dfa47c041e22782f</v>
      </c>
      <c r="E330" s="6">
        <v>1</v>
      </c>
      <c r="F330" s="7">
        <f ca="1">IF($C330 = 1 + N("Presidente"),
    127,
    IF($C330 = 2 + N("Vice-Presidente"),
        72,
        IF($C330 = 3 + N("Secretária bilíngue"),
            13,
            RANDBETWEEN(5,COUNT(Name!$A:$A) + 1)
        )
    )
)</f>
        <v>76</v>
      </c>
      <c r="G330" s="7" t="str">
        <f ca="1">VLOOKUP($F330,Name!$A:$B,2,FALSE)</f>
        <v>Bruna</v>
      </c>
      <c r="H330" s="7">
        <f ca="1" xml:space="preserve">
IF($C330 = 1,
    0,
    RANDBETWEEN(5,COUNT('Last name'!$A:$A) + 1)
)</f>
        <v>169</v>
      </c>
      <c r="I330" s="7" t="str">
        <f ca="1" xml:space="preserve">
IF($C330 = 1 + N("Presidente"),
    "de Orléans e Bragança",
    VLOOKUP($H330,'Last name'!$A:$B,2,FALSE) &amp; " " &amp; VLOOKUP(RANDBETWEEN(5,COUNT('Last name'!$A:$A) + 1),'Last name'!$A:$B,2,FALSE)
)</f>
        <v>Russo Santos</v>
      </c>
      <c r="J330" s="7" t="str">
        <f t="shared" ca="1" si="52"/>
        <v>Bruna Russo Santos</v>
      </c>
      <c r="K330" s="7" t="str" cm="1">
        <f t="array" aca="1" ref="K330" ca="1">SHA1HASH($J330)</f>
        <v>817a368edfcbf8f95a6d08749878551b0d2c95eb</v>
      </c>
      <c r="L330" s="7" cm="1">
        <f t="array" aca="1" ref="L330" ca="1">INDEX(States!$A:$A,N330,1)</f>
        <v>5</v>
      </c>
      <c r="M330" s="7" t="str">
        <f ca="1">VLOOKUP($L330,Countries!$A:$B,2,FALSE)</f>
        <v>Portugal</v>
      </c>
      <c r="N330" s="7" cm="1">
        <f t="array" aca="1" ref="N330" ca="1">INDEX(States!$C:$C,RANDBETWEEN(5,COUNTA(States!$A:$A) + 1),1)</f>
        <v>16</v>
      </c>
      <c r="O330" s="7" t="str">
        <f ca="1">VLOOKUP($N330,States!$C:$D,2,FALSE)</f>
        <v>Azores</v>
      </c>
      <c r="P330" s="7" t="str">
        <f ca="1">VLOOKUP($F330,Name!$A:$C,3,FALSE)</f>
        <v>F</v>
      </c>
      <c r="Q330" s="7" t="str">
        <f ca="1">VLOOKUP($P330,Genders!$B:$C,2,FALSE)</f>
        <v>Female</v>
      </c>
      <c r="R330" s="7" cm="1">
        <f t="array" aca="1" ref="R330" ca="1">INDEX('Marital status'!$A:$A,RANDBETWEEN(5,COUNTA('Marital status'!$A:$A) + 1),1)</f>
        <v>5</v>
      </c>
      <c r="S330" s="7" t="str">
        <f ca="1">VLOOKUP($R330,'Marital status'!$A:$B,2,FALSE)</f>
        <v>single</v>
      </c>
      <c r="T330" s="7">
        <f t="shared" ca="1" si="53"/>
        <v>7</v>
      </c>
      <c r="U330" s="7" t="str">
        <f ca="1">VLOOKUP($T330,Ethnicities!$A:$B,2,FALSE)</f>
        <v xml:space="preserve">  Hispanic or LATINO</v>
      </c>
      <c r="V330" s="8">
        <f t="shared" ca="1" si="54"/>
        <v>23346</v>
      </c>
      <c r="W330" s="6">
        <f t="shared" ca="1" si="55"/>
        <v>8</v>
      </c>
      <c r="X330" s="8" t="str">
        <f ca="1">VLOOKUP($W330,'Background education'!$A:$B,2,FALSE)</f>
        <v>Graduate school</v>
      </c>
      <c r="Y330" s="7">
        <f ca="1" xml:space="preserve">
  IF(OR($AA330 = 5, $AA330 = 6, $AA330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30" s="7" t="str">
        <f ca="1">VLOOKUP($Y330,Departments!$A:$B,2,FALSE)</f>
        <v xml:space="preserve"> Presidency</v>
      </c>
      <c r="AA330" s="6">
        <f t="shared" ca="1" si="56"/>
        <v>11</v>
      </c>
      <c r="AB330" s="7" t="str">
        <f ca="1">VLOOKUP($AA330,Roles!$A:$B,2,FALSE)</f>
        <v>Analyst</v>
      </c>
      <c r="AC330" s="6">
        <f t="shared" ca="1" si="57"/>
        <v>6</v>
      </c>
      <c r="AD330" s="7" t="str">
        <f ca="1" xml:space="preserve">
IF($AC330 &lt;&gt; "",
    VLOOKUP($AC330,Levels!$A:$B,2,FALSE),
    ""
)</f>
        <v>Pleno</v>
      </c>
      <c r="AE330" s="8">
        <f t="shared" ca="1" si="58"/>
        <v>37856</v>
      </c>
      <c r="AF330" s="6">
        <f ca="1">RANDBETWEEN(5,COUNTA('Recruitment source'!$A:$A) + 1)</f>
        <v>14</v>
      </c>
      <c r="AG330" s="6" t="str">
        <f ca="1">VLOOKUP($AF330,'Recruitment source'!$A:$B,2,FALSE)</f>
        <v>LinkedIn</v>
      </c>
      <c r="AH330" s="8"/>
      <c r="AI330" s="1">
        <f t="shared" ca="1" si="50"/>
        <v>3000</v>
      </c>
      <c r="AJ330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326, 1, 'Bruna Russo Santos', 'F', 7, '01/12/1963', 8, 5, 11, 6, 3000);</v>
      </c>
    </row>
    <row r="331" spans="1:36" ht="14.25" customHeight="1" x14ac:dyDescent="0.2">
      <c r="A331" s="7" cm="1">
        <f t="array" aca="1" ref="A331" ca="1">INDEX(Companies!$A:$A,RANDBETWEEN(5,COUNTA(Companies!$A:$A) + 1),1)</f>
        <v>5</v>
      </c>
      <c r="B331" s="7" t="str">
        <f ca="1">VLOOKUP($A331,Companies!$A:$B,2,FALSE)</f>
        <v>ACME Corporation</v>
      </c>
      <c r="C331" s="5">
        <f t="shared" si="51"/>
        <v>327</v>
      </c>
      <c r="D331" s="5" t="str" cm="1">
        <f t="array" ref="D331">SHA1HASH($C331)</f>
        <v>076e5a3a32038d0ba2d7e8fac5f6a5249a68e749</v>
      </c>
      <c r="E331" s="6">
        <v>1</v>
      </c>
      <c r="F331" s="7">
        <f ca="1">IF($C331 = 1 + N("Presidente"),
    127,
    IF($C331 = 2 + N("Vice-Presidente"),
        72,
        IF($C331 = 3 + N("Secretária bilíngue"),
            13,
            RANDBETWEEN(5,COUNT(Name!$A:$A) + 1)
        )
    )
)</f>
        <v>341</v>
      </c>
      <c r="G331" s="7" t="str">
        <f ca="1">VLOOKUP($F331,Name!$A:$B,2,FALSE)</f>
        <v>Theo</v>
      </c>
      <c r="H331" s="7">
        <f ca="1" xml:space="preserve">
IF($C331 = 1,
    0,
    RANDBETWEEN(5,COUNT('Last name'!$A:$A) + 1)
)</f>
        <v>95</v>
      </c>
      <c r="I331" s="7" t="str">
        <f ca="1" xml:space="preserve">
IF($C331 = 1 + N("Presidente"),
    "de Orléans e Bragança",
    VLOOKUP($H331,'Last name'!$A:$B,2,FALSE) &amp; " " &amp; VLOOKUP(RANDBETWEEN(5,COUNT('Last name'!$A:$A) + 1),'Last name'!$A:$B,2,FALSE)
)</f>
        <v>Galli Costatini</v>
      </c>
      <c r="J331" s="7" t="str">
        <f t="shared" ca="1" si="52"/>
        <v>Theo Galli Costatini</v>
      </c>
      <c r="K331" s="7" t="str" cm="1">
        <f t="array" aca="1" ref="K331" ca="1">SHA1HASH($J331)</f>
        <v>b113c518130eda99156b04922b0863c83bea12ab</v>
      </c>
      <c r="L331" s="7" cm="1">
        <f t="array" aca="1" ref="L331" ca="1">INDEX(States!$A:$A,N331,1)</f>
        <v>5</v>
      </c>
      <c r="M331" s="7" t="str">
        <f ca="1">VLOOKUP($L331,Countries!$A:$B,2,FALSE)</f>
        <v>Portugal</v>
      </c>
      <c r="N331" s="7" cm="1">
        <f t="array" aca="1" ref="N331" ca="1">INDEX(States!$C:$C,RANDBETWEEN(5,COUNTA(States!$A:$A) + 1),1)</f>
        <v>16</v>
      </c>
      <c r="O331" s="7" t="str">
        <f ca="1">VLOOKUP($N331,States!$C:$D,2,FALSE)</f>
        <v>Azores</v>
      </c>
      <c r="P331" s="7" t="str">
        <f ca="1">VLOOKUP($F331,Name!$A:$C,3,FALSE)</f>
        <v>M</v>
      </c>
      <c r="Q331" s="7" t="str">
        <f ca="1">VLOOKUP($P331,Genders!$B:$C,2,FALSE)</f>
        <v>Male</v>
      </c>
      <c r="R331" s="7" cm="1">
        <f t="array" aca="1" ref="R331" ca="1">INDEX('Marital status'!$A:$A,RANDBETWEEN(5,COUNTA('Marital status'!$A:$A) + 1),1)</f>
        <v>8</v>
      </c>
      <c r="S331" s="7" t="str">
        <f ca="1">VLOOKUP($R331,'Marital status'!$A:$B,2,FALSE)</f>
        <v xml:space="preserve"> Separated </v>
      </c>
      <c r="T331" s="7">
        <f t="shared" ca="1" si="53"/>
        <v>5</v>
      </c>
      <c r="U331" s="7" t="str">
        <f ca="1">VLOOKUP($T331,Ethnicities!$A:$B,2,FALSE)</f>
        <v xml:space="preserve"> white</v>
      </c>
      <c r="V331" s="8">
        <f t="shared" ca="1" si="54"/>
        <v>22571</v>
      </c>
      <c r="W331" s="6">
        <f t="shared" ca="1" si="55"/>
        <v>7</v>
      </c>
      <c r="X331" s="8" t="str">
        <f ca="1">VLOOKUP($W331,'Background education'!$A:$B,2,FALSE)</f>
        <v>Undergraduate degree</v>
      </c>
      <c r="Y331" s="7">
        <f ca="1" xml:space="preserve">
  IF(OR($AA331 = 5, $AA331 = 6, $AA331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31" s="7" t="str">
        <f ca="1">VLOOKUP($Y331,Departments!$A:$B,2,FALSE)</f>
        <v>Operations</v>
      </c>
      <c r="AA331" s="6">
        <f t="shared" ca="1" si="56"/>
        <v>9</v>
      </c>
      <c r="AB331" s="7" t="str">
        <f ca="1">VLOOKUP($AA331,Roles!$A:$B,2,FALSE)</f>
        <v>Intern</v>
      </c>
      <c r="AC331" s="6" t="str">
        <f t="shared" ca="1" si="57"/>
        <v/>
      </c>
      <c r="AD331" s="7" t="str">
        <f ca="1" xml:space="preserve">
IF($AC331 &lt;&gt; "",
    VLOOKUP($AC331,Levels!$A:$B,2,FALSE),
    ""
)</f>
        <v/>
      </c>
      <c r="AE331" s="8">
        <f t="shared" ca="1" si="58"/>
        <v>37886</v>
      </c>
      <c r="AF331" s="6">
        <f ca="1">RANDBETWEEN(5,COUNTA('Recruitment source'!$A:$A) + 1)</f>
        <v>14</v>
      </c>
      <c r="AG331" s="6" t="str">
        <f ca="1">VLOOKUP($AF331,'Recruitment source'!$A:$B,2,FALSE)</f>
        <v>LinkedIn</v>
      </c>
      <c r="AH331" s="8"/>
      <c r="AI331" s="1">
        <f t="shared" ca="1" si="50"/>
        <v>1205</v>
      </c>
      <c r="AJ331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327, 1, 'Theo Galli Costatini', 'M', 5, '17/10/1961', 7, 10, 9, NULL, 1205);</v>
      </c>
    </row>
    <row r="332" spans="1:36" ht="14.25" customHeight="1" x14ac:dyDescent="0.2">
      <c r="A332" s="7" cm="1">
        <f t="array" aca="1" ref="A332" ca="1">INDEX(Companies!$A:$A,RANDBETWEEN(5,COUNTA(Companies!$A:$A) + 1),1)</f>
        <v>5</v>
      </c>
      <c r="B332" s="7" t="str">
        <f ca="1">VLOOKUP($A332,Companies!$A:$B,2,FALSE)</f>
        <v>ACME Corporation</v>
      </c>
      <c r="C332" s="5">
        <f t="shared" si="51"/>
        <v>328</v>
      </c>
      <c r="D332" s="5" t="str" cm="1">
        <f t="array" ref="D332">SHA1HASH($C332)</f>
        <v>5547f6312291149b2a3269420b59747949760a0d</v>
      </c>
      <c r="E332" s="6">
        <v>1</v>
      </c>
      <c r="F332" s="7">
        <f ca="1">IF($C332 = 1 + N("Presidente"),
    127,
    IF($C332 = 2 + N("Vice-Presidente"),
        72,
        IF($C332 = 3 + N("Secretária bilíngue"),
            13,
            RANDBETWEEN(5,COUNT(Name!$A:$A) + 1)
        )
    )
)</f>
        <v>35</v>
      </c>
      <c r="G332" s="7" t="str">
        <f ca="1">VLOOKUP($F332,Name!$A:$B,2,FALSE)</f>
        <v>Ana Luiza</v>
      </c>
      <c r="H332" s="7">
        <f ca="1" xml:space="preserve">
IF($C332 = 1,
    0,
    RANDBETWEEN(5,COUNT('Last name'!$A:$A) + 1)
)</f>
        <v>156</v>
      </c>
      <c r="I332" s="7" t="str">
        <f ca="1" xml:space="preserve">
IF($C332 = 1 + N("Presidente"),
    "de Orléans e Bragança",
    VLOOKUP($H332,'Last name'!$A:$B,2,FALSE) &amp; " " &amp; VLOOKUP(RANDBETWEEN(5,COUNT('Last name'!$A:$A) + 1),'Last name'!$A:$B,2,FALSE)
)</f>
        <v>Poeta Melo</v>
      </c>
      <c r="J332" s="7" t="str">
        <f t="shared" ca="1" si="52"/>
        <v>Ana Luiza Poeta Melo</v>
      </c>
      <c r="K332" s="7" t="str" cm="1">
        <f t="array" aca="1" ref="K332" ca="1">SHA1HASH($J332)</f>
        <v>99da92771cc71929630480cd3bc25475a7da89ca</v>
      </c>
      <c r="L332" s="7" cm="1">
        <f t="array" aca="1" ref="L332" ca="1">INDEX(States!$A:$A,N332,1)</f>
        <v>5</v>
      </c>
      <c r="M332" s="7" t="str">
        <f ca="1">VLOOKUP($L332,Countries!$A:$B,2,FALSE)</f>
        <v>Portugal</v>
      </c>
      <c r="N332" s="7" cm="1">
        <f t="array" aca="1" ref="N332" ca="1">INDEX(States!$C:$C,RANDBETWEEN(5,COUNTA(States!$A:$A) + 1),1)</f>
        <v>14</v>
      </c>
      <c r="O332" s="7" t="str">
        <f ca="1">VLOOKUP($N332,States!$C:$D,2,FALSE)</f>
        <v>Madeira</v>
      </c>
      <c r="P332" s="7" t="str">
        <f ca="1">VLOOKUP($F332,Name!$A:$C,3,FALSE)</f>
        <v>F</v>
      </c>
      <c r="Q332" s="7" t="str">
        <f ca="1">VLOOKUP($P332,Genders!$B:$C,2,FALSE)</f>
        <v>Female</v>
      </c>
      <c r="R332" s="7" cm="1">
        <f t="array" aca="1" ref="R332" ca="1">INDEX('Marital status'!$A:$A,RANDBETWEEN(5,COUNTA('Marital status'!$A:$A) + 1),1)</f>
        <v>5</v>
      </c>
      <c r="S332" s="7" t="str">
        <f ca="1">VLOOKUP($R332,'Marital status'!$A:$B,2,FALSE)</f>
        <v>single</v>
      </c>
      <c r="T332" s="7">
        <f t="shared" ca="1" si="53"/>
        <v>5</v>
      </c>
      <c r="U332" s="7" t="str">
        <f ca="1">VLOOKUP($T332,Ethnicities!$A:$B,2,FALSE)</f>
        <v xml:space="preserve"> white</v>
      </c>
      <c r="V332" s="8">
        <f t="shared" ca="1" si="54"/>
        <v>24357</v>
      </c>
      <c r="W332" s="6">
        <f t="shared" ca="1" si="55"/>
        <v>7</v>
      </c>
      <c r="X332" s="8" t="str">
        <f ca="1">VLOOKUP($W332,'Background education'!$A:$B,2,FALSE)</f>
        <v>Undergraduate degree</v>
      </c>
      <c r="Y332" s="7">
        <f ca="1" xml:space="preserve">
  IF(OR($AA332 = 5, $AA332 = 6, $AA332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32" s="7" t="str">
        <f ca="1">VLOOKUP($Y332,Departments!$A:$B,2,FALSE)</f>
        <v>Audit</v>
      </c>
      <c r="AA332" s="6">
        <f t="shared" ca="1" si="56"/>
        <v>11</v>
      </c>
      <c r="AB332" s="7" t="str">
        <f ca="1">VLOOKUP($AA332,Roles!$A:$B,2,FALSE)</f>
        <v>Analyst</v>
      </c>
      <c r="AC332" s="6">
        <f t="shared" ca="1" si="57"/>
        <v>5</v>
      </c>
      <c r="AD332" s="7" t="str">
        <f ca="1" xml:space="preserve">
IF($AC332 &lt;&gt; "",
    VLOOKUP($AC332,Levels!$A:$B,2,FALSE),
    ""
)</f>
        <v>Junior</v>
      </c>
      <c r="AE332" s="8">
        <f t="shared" ca="1" si="58"/>
        <v>40882</v>
      </c>
      <c r="AF332" s="6">
        <f ca="1">RANDBETWEEN(5,COUNTA('Recruitment source'!$A:$A) + 1)</f>
        <v>7</v>
      </c>
      <c r="AG332" s="6" t="str">
        <f ca="1">VLOOKUP($AF332,'Recruitment source'!$A:$B,2,FALSE)</f>
        <v>SAPO Emprego</v>
      </c>
      <c r="AH332" s="8"/>
      <c r="AI332" s="1">
        <f t="shared" ca="1" si="50"/>
        <v>2500</v>
      </c>
      <c r="AJ332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328, 1, 'Ana Luiza Poeta Melo', 'F', 5, '07/09/1966', 7, 13, 11, 5, 2500);</v>
      </c>
    </row>
    <row r="333" spans="1:36" ht="14.25" customHeight="1" x14ac:dyDescent="0.2">
      <c r="A333" s="7" cm="1">
        <f t="array" aca="1" ref="A333" ca="1">INDEX(Companies!$A:$A,RANDBETWEEN(5,COUNTA(Companies!$A:$A) + 1),1)</f>
        <v>5</v>
      </c>
      <c r="B333" s="7" t="str">
        <f ca="1">VLOOKUP($A333,Companies!$A:$B,2,FALSE)</f>
        <v>ACME Corporation</v>
      </c>
      <c r="C333" s="5">
        <f t="shared" si="51"/>
        <v>329</v>
      </c>
      <c r="D333" s="5" t="str" cm="1">
        <f t="array" ref="D333">SHA1HASH($C333)</f>
        <v>8d396f9047754b91e68d992920b521280cd9d351</v>
      </c>
      <c r="E333" s="6">
        <v>1</v>
      </c>
      <c r="F333" s="7">
        <f ca="1">IF($C333 = 1 + N("Presidente"),
    127,
    IF($C333 = 2 + N("Vice-Presidente"),
        72,
        IF($C333 = 3 + N("Secretária bilíngue"),
            13,
            RANDBETWEEN(5,COUNT(Name!$A:$A) + 1)
        )
    )
)</f>
        <v>269</v>
      </c>
      <c r="G333" s="7" t="str">
        <f ca="1">VLOOKUP($F333,Name!$A:$B,2,FALSE)</f>
        <v>Maria Júlia</v>
      </c>
      <c r="H333" s="7">
        <f ca="1" xml:space="preserve">
IF($C333 = 1,
    0,
    RANDBETWEEN(5,COUNT('Last name'!$A:$A) + 1)
)</f>
        <v>182</v>
      </c>
      <c r="I333" s="7" t="str">
        <f ca="1" xml:space="preserve">
IF($C333 = 1 + N("Presidente"),
    "de Orléans e Bragança",
    VLOOKUP($H333,'Last name'!$A:$B,2,FALSE) &amp; " " &amp; VLOOKUP(RANDBETWEEN(5,COUNT('Last name'!$A:$A) + 1),'Last name'!$A:$B,2,FALSE)
)</f>
        <v>Siqueira Santacruz</v>
      </c>
      <c r="J333" s="7" t="str">
        <f t="shared" ca="1" si="52"/>
        <v>Maria Júlia Siqueira Santacruz</v>
      </c>
      <c r="K333" s="7" t="str" cm="1">
        <f t="array" aca="1" ref="K333" ca="1">SHA1HASH($J333)</f>
        <v>6fcffd954b5216900225eb95a3abe17ae082f8b0</v>
      </c>
      <c r="L333" s="7" cm="1">
        <f t="array" aca="1" ref="L333" ca="1">INDEX(States!$A:$A,N333,1)</f>
        <v>5</v>
      </c>
      <c r="M333" s="7" t="str">
        <f ca="1">VLOOKUP($L333,Countries!$A:$B,2,FALSE)</f>
        <v>Portugal</v>
      </c>
      <c r="N333" s="7" cm="1">
        <f t="array" aca="1" ref="N333" ca="1">INDEX(States!$C:$C,RANDBETWEEN(5,COUNTA(States!$A:$A) + 1),1)</f>
        <v>15</v>
      </c>
      <c r="O333" s="7" t="str">
        <f ca="1">VLOOKUP($N333,States!$C:$D,2,FALSE)</f>
        <v xml:space="preserve"> ÉVORA</v>
      </c>
      <c r="P333" s="7" t="str">
        <f ca="1">VLOOKUP($F333,Name!$A:$C,3,FALSE)</f>
        <v>F</v>
      </c>
      <c r="Q333" s="7" t="str">
        <f ca="1">VLOOKUP($P333,Genders!$B:$C,2,FALSE)</f>
        <v>Female</v>
      </c>
      <c r="R333" s="7" cm="1">
        <f t="array" aca="1" ref="R333" ca="1">INDEX('Marital status'!$A:$A,RANDBETWEEN(5,COUNTA('Marital status'!$A:$A) + 1),1)</f>
        <v>6</v>
      </c>
      <c r="S333" s="7" t="str">
        <f ca="1">VLOOKUP($R333,'Marital status'!$A:$B,2,FALSE)</f>
        <v>MarrieD</v>
      </c>
      <c r="T333" s="7">
        <f t="shared" ca="1" si="53"/>
        <v>5</v>
      </c>
      <c r="U333" s="7" t="str">
        <f ca="1">VLOOKUP($T333,Ethnicities!$A:$B,2,FALSE)</f>
        <v xml:space="preserve"> white</v>
      </c>
      <c r="V333" s="8">
        <f t="shared" ca="1" si="54"/>
        <v>21026</v>
      </c>
      <c r="W333" s="6">
        <f t="shared" ca="1" si="55"/>
        <v>7</v>
      </c>
      <c r="X333" s="8" t="str">
        <f ca="1">VLOOKUP($W333,'Background education'!$A:$B,2,FALSE)</f>
        <v>Undergraduate degree</v>
      </c>
      <c r="Y333" s="7">
        <f ca="1" xml:space="preserve">
  IF(OR($AA333 = 5, $AA333 = 6, $AA333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33" s="7" t="str">
        <f ca="1">VLOOKUP($Y333,Departments!$A:$B,2,FALSE)</f>
        <v>Communication &amp; Marketing</v>
      </c>
      <c r="AA333" s="6">
        <f t="shared" ca="1" si="56"/>
        <v>10</v>
      </c>
      <c r="AB333" s="7" t="str">
        <f ca="1">VLOOKUP($AA333,Roles!$A:$B,2,FALSE)</f>
        <v>Trainee</v>
      </c>
      <c r="AC333" s="6" t="str">
        <f t="shared" ca="1" si="57"/>
        <v/>
      </c>
      <c r="AD333" s="7" t="str">
        <f ca="1" xml:space="preserve">
IF($AC333 &lt;&gt; "",
    VLOOKUP($AC333,Levels!$A:$B,2,FALSE),
    ""
)</f>
        <v/>
      </c>
      <c r="AE333" s="8">
        <f t="shared" ca="1" si="58"/>
        <v>37678</v>
      </c>
      <c r="AF333" s="6">
        <f ca="1">RANDBETWEEN(5,COUNTA('Recruitment source'!$A:$A) + 1)</f>
        <v>14</v>
      </c>
      <c r="AG333" s="6" t="str">
        <f ca="1">VLOOKUP($AF333,'Recruitment source'!$A:$B,2,FALSE)</f>
        <v>LinkedIn</v>
      </c>
      <c r="AH333" s="8"/>
      <c r="AI333" s="1">
        <f t="shared" ca="1" si="50"/>
        <v>1385</v>
      </c>
      <c r="AJ333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329, 1, 'Maria Júlia Siqueira Santacruz', 'F', 5, '25/07/1957', 7, 11, 10, NULL, 1385);</v>
      </c>
    </row>
    <row r="334" spans="1:36" ht="14.25" customHeight="1" x14ac:dyDescent="0.2">
      <c r="A334" s="7" cm="1">
        <f t="array" aca="1" ref="A334" ca="1">INDEX(Companies!$A:$A,RANDBETWEEN(5,COUNTA(Companies!$A:$A) + 1),1)</f>
        <v>5</v>
      </c>
      <c r="B334" s="7" t="str">
        <f ca="1">VLOOKUP($A334,Companies!$A:$B,2,FALSE)</f>
        <v>ACME Corporation</v>
      </c>
      <c r="C334" s="5">
        <f t="shared" si="51"/>
        <v>330</v>
      </c>
      <c r="D334" s="5" t="str" cm="1">
        <f t="array" ref="D334">SHA1HASH($C334)</f>
        <v>a609bb8ab05a0d13db9eb1d0d3b1383d1703c17d</v>
      </c>
      <c r="E334" s="6">
        <v>1</v>
      </c>
      <c r="F334" s="7">
        <f ca="1">IF($C334 = 1 + N("Presidente"),
    127,
    IF($C334 = 2 + N("Vice-Presidente"),
        72,
        IF($C334 = 3 + N("Secretária bilíngue"),
            13,
            RANDBETWEEN(5,COUNT(Name!$A:$A) + 1)
        )
    )
)</f>
        <v>166</v>
      </c>
      <c r="G334" s="7" t="str">
        <f ca="1">VLOOKUP($F334,Name!$A:$B,2,FALSE)</f>
        <v>Henrico</v>
      </c>
      <c r="H334" s="7">
        <f ca="1" xml:space="preserve">
IF($C334 = 1,
    0,
    RANDBETWEEN(5,COUNT('Last name'!$A:$A) + 1)
)</f>
        <v>80</v>
      </c>
      <c r="I334" s="7" t="str">
        <f ca="1" xml:space="preserve">
IF($C334 = 1 + N("Presidente"),
    "de Orléans e Bragança",
    VLOOKUP($H334,'Last name'!$A:$B,2,FALSE) &amp; " " &amp; VLOOKUP(RANDBETWEEN(5,COUNT('Last name'!$A:$A) + 1),'Last name'!$A:$B,2,FALSE)
)</f>
        <v>Faria Resende</v>
      </c>
      <c r="J334" s="7" t="str">
        <f t="shared" ca="1" si="52"/>
        <v>Henrico Faria Resende</v>
      </c>
      <c r="K334" s="7" t="str" cm="1">
        <f t="array" aca="1" ref="K334" ca="1">SHA1HASH($J334)</f>
        <v>103de2c2185fe85b0b26790e084759c9c5b8cabc</v>
      </c>
      <c r="L334" s="7" cm="1">
        <f t="array" aca="1" ref="L334" ca="1">INDEX(States!$A:$A,N334,1)</f>
        <v>5</v>
      </c>
      <c r="M334" s="7" t="str">
        <f ca="1">VLOOKUP($L334,Countries!$A:$B,2,FALSE)</f>
        <v>Portugal</v>
      </c>
      <c r="N334" s="7" cm="1">
        <f t="array" aca="1" ref="N334" ca="1">INDEX(States!$C:$C,RANDBETWEEN(5,COUNTA(States!$A:$A) + 1),1)</f>
        <v>7</v>
      </c>
      <c r="O334" s="7" t="str">
        <f ca="1">VLOOKUP($N334,States!$C:$D,2,FALSE)</f>
        <v xml:space="preserve"> Setúbal </v>
      </c>
      <c r="P334" s="7" t="str">
        <f ca="1">VLOOKUP($F334,Name!$A:$C,3,FALSE)</f>
        <v>M</v>
      </c>
      <c r="Q334" s="7" t="str">
        <f ca="1">VLOOKUP($P334,Genders!$B:$C,2,FALSE)</f>
        <v>Male</v>
      </c>
      <c r="R334" s="7" cm="1">
        <f t="array" aca="1" ref="R334" ca="1">INDEX('Marital status'!$A:$A,RANDBETWEEN(5,COUNTA('Marital status'!$A:$A) + 1),1)</f>
        <v>6</v>
      </c>
      <c r="S334" s="7" t="str">
        <f ca="1">VLOOKUP($R334,'Marital status'!$A:$B,2,FALSE)</f>
        <v>MarrieD</v>
      </c>
      <c r="T334" s="7">
        <f t="shared" ca="1" si="53"/>
        <v>5</v>
      </c>
      <c r="U334" s="7" t="str">
        <f ca="1">VLOOKUP($T334,Ethnicities!$A:$B,2,FALSE)</f>
        <v xml:space="preserve"> white</v>
      </c>
      <c r="V334" s="8">
        <f t="shared" ca="1" si="54"/>
        <v>24903</v>
      </c>
      <c r="W334" s="6">
        <f t="shared" ca="1" si="55"/>
        <v>7</v>
      </c>
      <c r="X334" s="8" t="str">
        <f ca="1">VLOOKUP($W334,'Background education'!$A:$B,2,FALSE)</f>
        <v>Undergraduate degree</v>
      </c>
      <c r="Y334" s="7">
        <f ca="1" xml:space="preserve">
  IF(OR($AA334 = 5, $AA334 = 6, $AA334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34" s="7" t="str">
        <f ca="1">VLOOKUP($Y334,Departments!$A:$B,2,FALSE)</f>
        <v xml:space="preserve"> Commercial</v>
      </c>
      <c r="AA334" s="6">
        <f t="shared" ca="1" si="56"/>
        <v>11</v>
      </c>
      <c r="AB334" s="7" t="str">
        <f ca="1">VLOOKUP($AA334,Roles!$A:$B,2,FALSE)</f>
        <v>Analyst</v>
      </c>
      <c r="AC334" s="6">
        <f t="shared" ca="1" si="57"/>
        <v>7</v>
      </c>
      <c r="AD334" s="7" t="str">
        <f ca="1" xml:space="preserve">
IF($AC334 &lt;&gt; "",
    VLOOKUP($AC334,Levels!$A:$B,2,FALSE),
    ""
)</f>
        <v>Senior</v>
      </c>
      <c r="AE334" s="8">
        <f t="shared" ca="1" si="58"/>
        <v>39511</v>
      </c>
      <c r="AF334" s="6">
        <f ca="1">RANDBETWEEN(5,COUNTA('Recruitment source'!$A:$A) + 1)</f>
        <v>8</v>
      </c>
      <c r="AG334" s="6" t="str">
        <f ca="1">VLOOKUP($AF334,'Recruitment source'!$A:$B,2,FALSE)</f>
        <v>Net Empregos</v>
      </c>
      <c r="AH334" s="8"/>
      <c r="AI334" s="1">
        <f t="shared" ca="1" si="50"/>
        <v>2580</v>
      </c>
      <c r="AJ334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330, 1, 'Henrico Faria Resende', 'M', 5, '06/03/1968', 7, 9, 11, 7, 2580);</v>
      </c>
    </row>
    <row r="335" spans="1:36" ht="14.25" customHeight="1" x14ac:dyDescent="0.2">
      <c r="A335" s="7" cm="1">
        <f t="array" aca="1" ref="A335" ca="1">INDEX(Companies!$A:$A,RANDBETWEEN(5,COUNTA(Companies!$A:$A) + 1),1)</f>
        <v>5</v>
      </c>
      <c r="B335" s="7" t="str">
        <f ca="1">VLOOKUP($A335,Companies!$A:$B,2,FALSE)</f>
        <v>ACME Corporation</v>
      </c>
      <c r="C335" s="5">
        <f t="shared" si="51"/>
        <v>331</v>
      </c>
      <c r="D335" s="5" t="str" cm="1">
        <f t="array" ref="D335">SHA1HASH($C335)</f>
        <v>c28097ad29ab61bfec58d9b4de53bcdec687872e</v>
      </c>
      <c r="E335" s="6">
        <v>1</v>
      </c>
      <c r="F335" s="7">
        <f ca="1">IF($C335 = 1 + N("Presidente"),
    127,
    IF($C335 = 2 + N("Vice-Presidente"),
        72,
        IF($C335 = 3 + N("Secretária bilíngue"),
            13,
            RANDBETWEEN(5,COUNT(Name!$A:$A) + 1)
        )
    )
)</f>
        <v>122</v>
      </c>
      <c r="G335" s="7" t="str">
        <f ca="1">VLOOKUP($F335,Name!$A:$B,2,FALSE)</f>
        <v>Emanuel</v>
      </c>
      <c r="H335" s="7">
        <f ca="1" xml:space="preserve">
IF($C335 = 1,
    0,
    RANDBETWEEN(5,COUNT('Last name'!$A:$A) + 1)
)</f>
        <v>174</v>
      </c>
      <c r="I335" s="7" t="str">
        <f ca="1" xml:space="preserve">
IF($C335 = 1 + N("Presidente"),
    "de Orléans e Bragança",
    VLOOKUP($H335,'Last name'!$A:$B,2,FALSE) &amp; " " &amp; VLOOKUP(RANDBETWEEN(5,COUNT('Last name'!$A:$A) + 1),'Last name'!$A:$B,2,FALSE)
)</f>
        <v>Santana Santoro</v>
      </c>
      <c r="J335" s="7" t="str">
        <f t="shared" ca="1" si="52"/>
        <v>Emanuel Santana Santoro</v>
      </c>
      <c r="K335" s="7" t="str" cm="1">
        <f t="array" aca="1" ref="K335" ca="1">SHA1HASH($J335)</f>
        <v>65cc0debd45eef70f5eaa3f7b88ae223dc010821</v>
      </c>
      <c r="L335" s="7" cm="1">
        <f t="array" aca="1" ref="L335" ca="1">INDEX(States!$A:$A,N335,1)</f>
        <v>5</v>
      </c>
      <c r="M335" s="7" t="str">
        <f ca="1">VLOOKUP($L335,Countries!$A:$B,2,FALSE)</f>
        <v>Portugal</v>
      </c>
      <c r="N335" s="7" cm="1">
        <f t="array" aca="1" ref="N335" ca="1">INDEX(States!$C:$C,RANDBETWEEN(5,COUNTA(States!$A:$A) + 1),1)</f>
        <v>17</v>
      </c>
      <c r="O335" s="7" t="str">
        <f ca="1">VLOOKUP($N335,States!$C:$D,2,FALSE)</f>
        <v>Viseu</v>
      </c>
      <c r="P335" s="7" t="str">
        <f ca="1">VLOOKUP($F335,Name!$A:$C,3,FALSE)</f>
        <v>M</v>
      </c>
      <c r="Q335" s="7" t="str">
        <f ca="1">VLOOKUP($P335,Genders!$B:$C,2,FALSE)</f>
        <v>Male</v>
      </c>
      <c r="R335" s="7" cm="1">
        <f t="array" aca="1" ref="R335" ca="1">INDEX('Marital status'!$A:$A,RANDBETWEEN(5,COUNTA('Marital status'!$A:$A) + 1),1)</f>
        <v>6</v>
      </c>
      <c r="S335" s="7" t="str">
        <f ca="1">VLOOKUP($R335,'Marital status'!$A:$B,2,FALSE)</f>
        <v>MarrieD</v>
      </c>
      <c r="T335" s="7">
        <f t="shared" ca="1" si="53"/>
        <v>5</v>
      </c>
      <c r="U335" s="7" t="str">
        <f ca="1">VLOOKUP($T335,Ethnicities!$A:$B,2,FALSE)</f>
        <v xml:space="preserve"> white</v>
      </c>
      <c r="V335" s="8">
        <f t="shared" ca="1" si="54"/>
        <v>26680</v>
      </c>
      <c r="W335" s="6">
        <f t="shared" ca="1" si="55"/>
        <v>7</v>
      </c>
      <c r="X335" s="8" t="str">
        <f ca="1">VLOOKUP($W335,'Background education'!$A:$B,2,FALSE)</f>
        <v>Undergraduate degree</v>
      </c>
      <c r="Y335" s="7">
        <f ca="1" xml:space="preserve">
  IF(OR($AA335 = 5, $AA335 = 6, $AA335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35" s="7" t="str">
        <f ca="1">VLOOKUP($Y335,Departments!$A:$B,2,FALSE)</f>
        <v>Audit</v>
      </c>
      <c r="AA335" s="6">
        <f t="shared" ca="1" si="56"/>
        <v>10</v>
      </c>
      <c r="AB335" s="7" t="str">
        <f ca="1">VLOOKUP($AA335,Roles!$A:$B,2,FALSE)</f>
        <v>Trainee</v>
      </c>
      <c r="AC335" s="6" t="str">
        <f t="shared" ca="1" si="57"/>
        <v/>
      </c>
      <c r="AD335" s="7" t="str">
        <f ca="1" xml:space="preserve">
IF($AC335 &lt;&gt; "",
    VLOOKUP($AC335,Levels!$A:$B,2,FALSE),
    ""
)</f>
        <v/>
      </c>
      <c r="AE335" s="8">
        <f t="shared" ca="1" si="58"/>
        <v>39091</v>
      </c>
      <c r="AF335" s="6">
        <f ca="1">RANDBETWEEN(5,COUNTA('Recruitment source'!$A:$A) + 1)</f>
        <v>7</v>
      </c>
      <c r="AG335" s="6" t="str">
        <f ca="1">VLOOKUP($AF335,'Recruitment source'!$A:$B,2,FALSE)</f>
        <v>SAPO Emprego</v>
      </c>
      <c r="AH335" s="8"/>
      <c r="AI335" s="1">
        <f t="shared" ca="1" si="50"/>
        <v>1305</v>
      </c>
      <c r="AJ335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331, 1, 'Emanuel Santana Santoro', 'M', 5, '16/01/1973', 7, 13, 10, NULL, 1305);</v>
      </c>
    </row>
    <row r="336" spans="1:36" ht="14.25" customHeight="1" x14ac:dyDescent="0.2">
      <c r="A336" s="7" cm="1">
        <f t="array" aca="1" ref="A336" ca="1">INDEX(Companies!$A:$A,RANDBETWEEN(5,COUNTA(Companies!$A:$A) + 1),1)</f>
        <v>5</v>
      </c>
      <c r="B336" s="7" t="str">
        <f ca="1">VLOOKUP($A336,Companies!$A:$B,2,FALSE)</f>
        <v>ACME Corporation</v>
      </c>
      <c r="C336" s="5">
        <f t="shared" si="51"/>
        <v>332</v>
      </c>
      <c r="D336" s="5" t="str" cm="1">
        <f t="array" ref="D336">SHA1HASH($C336)</f>
        <v>ef2afd226e3384e34d9833fe09cd123db498754c</v>
      </c>
      <c r="E336" s="6">
        <v>1</v>
      </c>
      <c r="F336" s="7">
        <f ca="1">IF($C336 = 1 + N("Presidente"),
    127,
    IF($C336 = 2 + N("Vice-Presidente"),
        72,
        IF($C336 = 3 + N("Secretária bilíngue"),
            13,
            RANDBETWEEN(5,COUNT(Name!$A:$A) + 1)
        )
    )
)</f>
        <v>140</v>
      </c>
      <c r="G336" s="7" t="str">
        <f ca="1">VLOOKUP($F336,Name!$A:$B,2,FALSE)</f>
        <v>Fernando Manuel</v>
      </c>
      <c r="H336" s="7">
        <f ca="1" xml:space="preserve">
IF($C336 = 1,
    0,
    RANDBETWEEN(5,COUNT('Last name'!$A:$A) + 1)
)</f>
        <v>36</v>
      </c>
      <c r="I336" s="7" t="str">
        <f ca="1" xml:space="preserve">
IF($C336 = 1 + N("Presidente"),
    "de Orléans e Bragança",
    VLOOKUP($H336,'Last name'!$A:$B,2,FALSE) &amp; " " &amp; VLOOKUP(RANDBETWEEN(5,COUNT('Last name'!$A:$A) + 1),'Last name'!$A:$B,2,FALSE)
)</f>
        <v>Batista Galli</v>
      </c>
      <c r="J336" s="7" t="str">
        <f t="shared" ca="1" si="52"/>
        <v>Fernando Manuel Batista Galli</v>
      </c>
      <c r="K336" s="7" t="str" cm="1">
        <f t="array" aca="1" ref="K336" ca="1">SHA1HASH($J336)</f>
        <v>bd5e9763c6df6dcec9dca544f6a67bbcdfdd9623</v>
      </c>
      <c r="L336" s="7" cm="1">
        <f t="array" aca="1" ref="L336" ca="1">INDEX(States!$A:$A,N336,1)</f>
        <v>5</v>
      </c>
      <c r="M336" s="7" t="str">
        <f ca="1">VLOOKUP($L336,Countries!$A:$B,2,FALSE)</f>
        <v>Portugal</v>
      </c>
      <c r="N336" s="7" cm="1">
        <f t="array" aca="1" ref="N336" ca="1">INDEX(States!$C:$C,RANDBETWEEN(5,COUNTA(States!$A:$A) + 1),1)</f>
        <v>24</v>
      </c>
      <c r="O336" s="7" t="str">
        <f ca="1">VLOOKUP($N336,States!$C:$D,2,FALSE)</f>
        <v>Brangança</v>
      </c>
      <c r="P336" s="7" t="str">
        <f ca="1">VLOOKUP($F336,Name!$A:$C,3,FALSE)</f>
        <v>M</v>
      </c>
      <c r="Q336" s="7" t="str">
        <f ca="1">VLOOKUP($P336,Genders!$B:$C,2,FALSE)</f>
        <v>Male</v>
      </c>
      <c r="R336" s="7" cm="1">
        <f t="array" aca="1" ref="R336" ca="1">INDEX('Marital status'!$A:$A,RANDBETWEEN(5,COUNTA('Marital status'!$A:$A) + 1),1)</f>
        <v>6</v>
      </c>
      <c r="S336" s="7" t="str">
        <f ca="1">VLOOKUP($R336,'Marital status'!$A:$B,2,FALSE)</f>
        <v>MarrieD</v>
      </c>
      <c r="T336" s="7">
        <f t="shared" ca="1" si="53"/>
        <v>6</v>
      </c>
      <c r="U336" s="7" t="str">
        <f ca="1">VLOOKUP($T336,Ethnicities!$A:$B,2,FALSE)</f>
        <v>Black or African American</v>
      </c>
      <c r="V336" s="8">
        <f t="shared" ca="1" si="54"/>
        <v>21891</v>
      </c>
      <c r="W336" s="6">
        <f t="shared" ca="1" si="55"/>
        <v>7</v>
      </c>
      <c r="X336" s="8" t="str">
        <f ca="1">VLOOKUP($W336,'Background education'!$A:$B,2,FALSE)</f>
        <v>Undergraduate degree</v>
      </c>
      <c r="Y336" s="7">
        <f ca="1" xml:space="preserve">
  IF(OR($AA336 = 5, $AA336 = 6, $AA336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36" s="7" t="str">
        <f ca="1">VLOOKUP($Y336,Departments!$A:$B,2,FALSE)</f>
        <v>Controlling</v>
      </c>
      <c r="AA336" s="6">
        <f t="shared" ca="1" si="56"/>
        <v>11</v>
      </c>
      <c r="AB336" s="7" t="str">
        <f ca="1">VLOOKUP($AA336,Roles!$A:$B,2,FALSE)</f>
        <v>Analyst</v>
      </c>
      <c r="AC336" s="6">
        <f t="shared" ca="1" si="57"/>
        <v>7</v>
      </c>
      <c r="AD336" s="7" t="str">
        <f ca="1" xml:space="preserve">
IF($AC336 &lt;&gt; "",
    VLOOKUP($AC336,Levels!$A:$B,2,FALSE),
    ""
)</f>
        <v>Senior</v>
      </c>
      <c r="AE336" s="8">
        <f t="shared" ca="1" si="58"/>
        <v>43181</v>
      </c>
      <c r="AF336" s="6">
        <f ca="1">RANDBETWEEN(5,COUNTA('Recruitment source'!$A:$A) + 1)</f>
        <v>13</v>
      </c>
      <c r="AG336" s="6" t="str">
        <f ca="1">VLOOKUP($AF336,'Recruitment source'!$A:$B,2,FALSE)</f>
        <v>Google</v>
      </c>
      <c r="AH336" s="8"/>
      <c r="AI336" s="1">
        <f t="shared" ca="1" si="50"/>
        <v>2500</v>
      </c>
      <c r="AJ336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332, 1, 'Fernando Manuel Batista Galli', 'M', 6, '07/12/1959', 7, 12, 11, 7, 2500);</v>
      </c>
    </row>
    <row r="337" spans="1:36" ht="14.25" customHeight="1" x14ac:dyDescent="0.2">
      <c r="A337" s="7" cm="1">
        <f t="array" aca="1" ref="A337" ca="1">INDEX(Companies!$A:$A,RANDBETWEEN(5,COUNTA(Companies!$A:$A) + 1),1)</f>
        <v>5</v>
      </c>
      <c r="B337" s="7" t="str">
        <f ca="1">VLOOKUP($A337,Companies!$A:$B,2,FALSE)</f>
        <v>ACME Corporation</v>
      </c>
      <c r="C337" s="5">
        <f t="shared" si="51"/>
        <v>333</v>
      </c>
      <c r="D337" s="5" t="str" cm="1">
        <f t="array" ref="D337">SHA1HASH($C337)</f>
        <v>43814346e21444aaf4f70841bf7ed5ae93f55a9d</v>
      </c>
      <c r="E337" s="6">
        <v>1</v>
      </c>
      <c r="F337" s="7">
        <f ca="1">IF($C337 = 1 + N("Presidente"),
    127,
    IF($C337 = 2 + N("Vice-Presidente"),
        72,
        IF($C337 = 3 + N("Secretária bilíngue"),
            13,
            RANDBETWEEN(5,COUNT(Name!$A:$A) + 1)
        )
    )
)</f>
        <v>40</v>
      </c>
      <c r="G337" s="7" t="str">
        <f ca="1">VLOOKUP($F337,Name!$A:$B,2,FALSE)</f>
        <v>André</v>
      </c>
      <c r="H337" s="7">
        <f ca="1" xml:space="preserve">
IF($C337 = 1,
    0,
    RANDBETWEEN(5,COUNT('Last name'!$A:$A) + 1)
)</f>
        <v>103</v>
      </c>
      <c r="I337" s="7" t="str">
        <f ca="1" xml:space="preserve">
IF($C337 = 1 + N("Presidente"),
    "de Orléans e Bragança",
    VLOOKUP($H337,'Last name'!$A:$B,2,FALSE) &amp; " " &amp; VLOOKUP(RANDBETWEEN(5,COUNT('Last name'!$A:$A) + 1),'Last name'!$A:$B,2,FALSE)
)</f>
        <v>Holanda Santana</v>
      </c>
      <c r="J337" s="7" t="str">
        <f t="shared" ca="1" si="52"/>
        <v>André Holanda Santana</v>
      </c>
      <c r="K337" s="7" t="str" cm="1">
        <f t="array" aca="1" ref="K337" ca="1">SHA1HASH($J337)</f>
        <v>0abcfc0b15a538bc7076b58eca30bcaf00933567</v>
      </c>
      <c r="L337" s="7" cm="1">
        <f t="array" aca="1" ref="L337" ca="1">INDEX(States!$A:$A,N337,1)</f>
        <v>5</v>
      </c>
      <c r="M337" s="7" t="str">
        <f ca="1">VLOOKUP($L337,Countries!$A:$B,2,FALSE)</f>
        <v>Portugal</v>
      </c>
      <c r="N337" s="7" cm="1">
        <f t="array" aca="1" ref="N337" ca="1">INDEX(States!$C:$C,RANDBETWEEN(5,COUNTA(States!$A:$A) + 1),1)</f>
        <v>7</v>
      </c>
      <c r="O337" s="7" t="str">
        <f ca="1">VLOOKUP($N337,States!$C:$D,2,FALSE)</f>
        <v xml:space="preserve"> Setúbal </v>
      </c>
      <c r="P337" s="7" t="str">
        <f ca="1">VLOOKUP($F337,Name!$A:$C,3,FALSE)</f>
        <v>M</v>
      </c>
      <c r="Q337" s="7" t="str">
        <f ca="1">VLOOKUP($P337,Genders!$B:$C,2,FALSE)</f>
        <v>Male</v>
      </c>
      <c r="R337" s="7" cm="1">
        <f t="array" aca="1" ref="R337" ca="1">INDEX('Marital status'!$A:$A,RANDBETWEEN(5,COUNTA('Marital status'!$A:$A) + 1),1)</f>
        <v>9</v>
      </c>
      <c r="S337" s="7" t="str">
        <f ca="1">VLOOKUP($R337,'Marital status'!$A:$B,2,FALSE)</f>
        <v>DIVORCED</v>
      </c>
      <c r="T337" s="7">
        <f t="shared" ca="1" si="53"/>
        <v>5</v>
      </c>
      <c r="U337" s="7" t="str">
        <f ca="1">VLOOKUP($T337,Ethnicities!$A:$B,2,FALSE)</f>
        <v xml:space="preserve"> white</v>
      </c>
      <c r="V337" s="8">
        <f t="shared" ca="1" si="54"/>
        <v>28686</v>
      </c>
      <c r="W337" s="6">
        <f t="shared" ca="1" si="55"/>
        <v>7</v>
      </c>
      <c r="X337" s="8" t="str">
        <f ca="1">VLOOKUP($W337,'Background education'!$A:$B,2,FALSE)</f>
        <v>Undergraduate degree</v>
      </c>
      <c r="Y337" s="7">
        <f ca="1" xml:space="preserve">
  IF(OR($AA337 = 5, $AA337 = 6, $AA337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37" s="7" t="str">
        <f ca="1">VLOOKUP($Y337,Departments!$A:$B,2,FALSE)</f>
        <v xml:space="preserve"> Presidency</v>
      </c>
      <c r="AA337" s="6">
        <f t="shared" ca="1" si="56"/>
        <v>9</v>
      </c>
      <c r="AB337" s="7" t="str">
        <f ca="1">VLOOKUP($AA337,Roles!$A:$B,2,FALSE)</f>
        <v>Intern</v>
      </c>
      <c r="AC337" s="6" t="str">
        <f t="shared" ca="1" si="57"/>
        <v/>
      </c>
      <c r="AD337" s="7" t="str">
        <f ca="1" xml:space="preserve">
IF($AC337 &lt;&gt; "",
    VLOOKUP($AC337,Levels!$A:$B,2,FALSE),
    ""
)</f>
        <v/>
      </c>
      <c r="AE337" s="8">
        <f t="shared" ca="1" si="58"/>
        <v>42009</v>
      </c>
      <c r="AF337" s="6">
        <f ca="1">RANDBETWEEN(5,COUNTA('Recruitment source'!$A:$A) + 1)</f>
        <v>11</v>
      </c>
      <c r="AG337" s="6" t="str">
        <f ca="1">VLOOKUP($AF337,'Recruitment source'!$A:$B,2,FALSE)</f>
        <v>Next Station</v>
      </c>
      <c r="AH337" s="8"/>
      <c r="AI337" s="1">
        <f t="shared" ca="1" si="50"/>
        <v>1205</v>
      </c>
      <c r="AJ33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333, 1, 'André Holanda Santana', 'M', 5, '15/07/1978', 7, 5, 9, NULL, 1205);</v>
      </c>
    </row>
    <row r="338" spans="1:36" ht="14.25" customHeight="1" x14ac:dyDescent="0.2">
      <c r="A338" s="7" cm="1">
        <f t="array" aca="1" ref="A338" ca="1">INDEX(Companies!$A:$A,RANDBETWEEN(5,COUNTA(Companies!$A:$A) + 1),1)</f>
        <v>5</v>
      </c>
      <c r="B338" s="7" t="str">
        <f ca="1">VLOOKUP($A338,Companies!$A:$B,2,FALSE)</f>
        <v>ACME Corporation</v>
      </c>
      <c r="C338" s="5">
        <f t="shared" si="51"/>
        <v>334</v>
      </c>
      <c r="D338" s="5" t="str" cm="1">
        <f t="array" ref="D338">SHA1HASH($C338)</f>
        <v>fffb8e85796e61b713c68833d9f84ef0958681aa</v>
      </c>
      <c r="E338" s="6">
        <v>1</v>
      </c>
      <c r="F338" s="7">
        <f ca="1">IF($C338 = 1 + N("Presidente"),
    127,
    IF($C338 = 2 + N("Vice-Presidente"),
        72,
        IF($C338 = 3 + N("Secretária bilíngue"),
            13,
            RANDBETWEEN(5,COUNT(Name!$A:$A) + 1)
        )
    )
)</f>
        <v>345</v>
      </c>
      <c r="G338" s="7" t="str">
        <f ca="1">VLOOKUP($F338,Name!$A:$B,2,FALSE)</f>
        <v>Tiago</v>
      </c>
      <c r="H338" s="7">
        <f ca="1" xml:space="preserve">
IF($C338 = 1,
    0,
    RANDBETWEEN(5,COUNT('Last name'!$A:$A) + 1)
)</f>
        <v>182</v>
      </c>
      <c r="I338" s="7" t="str">
        <f ca="1" xml:space="preserve">
IF($C338 = 1 + N("Presidente"),
    "de Orléans e Bragança",
    VLOOKUP($H338,'Last name'!$A:$B,2,FALSE) &amp; " " &amp; VLOOKUP(RANDBETWEEN(5,COUNT('Last name'!$A:$A) + 1),'Last name'!$A:$B,2,FALSE)
)</f>
        <v>Siqueira Junqueira</v>
      </c>
      <c r="J338" s="7" t="str">
        <f t="shared" ca="1" si="52"/>
        <v>Tiago Siqueira Junqueira</v>
      </c>
      <c r="K338" s="7" t="str" cm="1">
        <f t="array" aca="1" ref="K338" ca="1">SHA1HASH($J338)</f>
        <v>c05653931522c02c793b9108efcdc8277b4a7783</v>
      </c>
      <c r="L338" s="7" cm="1">
        <f t="array" aca="1" ref="L338" ca="1">INDEX(States!$A:$A,N338,1)</f>
        <v>5</v>
      </c>
      <c r="M338" s="7" t="str">
        <f ca="1">VLOOKUP($L338,Countries!$A:$B,2,FALSE)</f>
        <v>Portugal</v>
      </c>
      <c r="N338" s="7" cm="1">
        <f t="array" aca="1" ref="N338" ca="1">INDEX(States!$C:$C,RANDBETWEEN(5,COUNTA(States!$A:$A) + 1),1)</f>
        <v>10</v>
      </c>
      <c r="O338" s="7" t="str">
        <f ca="1">VLOOKUP($N338,States!$C:$D,2,FALSE)</f>
        <v>Faro</v>
      </c>
      <c r="P338" s="7" t="str">
        <f ca="1">VLOOKUP($F338,Name!$A:$C,3,FALSE)</f>
        <v>M</v>
      </c>
      <c r="Q338" s="7" t="str">
        <f ca="1">VLOOKUP($P338,Genders!$B:$C,2,FALSE)</f>
        <v>Male</v>
      </c>
      <c r="R338" s="7" cm="1">
        <f t="array" aca="1" ref="R338" ca="1">INDEX('Marital status'!$A:$A,RANDBETWEEN(5,COUNTA('Marital status'!$A:$A) + 1),1)</f>
        <v>7</v>
      </c>
      <c r="S338" s="7" t="str">
        <f ca="1">VLOOKUP($R338,'Marital status'!$A:$B,2,FALSE)</f>
        <v xml:space="preserve">Widowed </v>
      </c>
      <c r="T338" s="7">
        <f t="shared" ca="1" si="53"/>
        <v>5</v>
      </c>
      <c r="U338" s="7" t="str">
        <f ca="1">VLOOKUP($T338,Ethnicities!$A:$B,2,FALSE)</f>
        <v xml:space="preserve"> white</v>
      </c>
      <c r="V338" s="8">
        <f t="shared" ca="1" si="54"/>
        <v>25084</v>
      </c>
      <c r="W338" s="6">
        <f t="shared" ca="1" si="55"/>
        <v>7</v>
      </c>
      <c r="X338" s="8" t="str">
        <f ca="1">VLOOKUP($W338,'Background education'!$A:$B,2,FALSE)</f>
        <v>Undergraduate degree</v>
      </c>
      <c r="Y338" s="7">
        <f ca="1" xml:space="preserve">
  IF(OR($AA338 = 5, $AA338 = 6, $AA338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38" s="7" t="str">
        <f ca="1">VLOOKUP($Y338,Departments!$A:$B,2,FALSE)</f>
        <v>Operations</v>
      </c>
      <c r="AA338" s="6">
        <f t="shared" ca="1" si="56"/>
        <v>11</v>
      </c>
      <c r="AB338" s="7" t="str">
        <f ca="1">VLOOKUP($AA338,Roles!$A:$B,2,FALSE)</f>
        <v>Analyst</v>
      </c>
      <c r="AC338" s="6">
        <f t="shared" ca="1" si="57"/>
        <v>5</v>
      </c>
      <c r="AD338" s="7" t="str">
        <f ca="1" xml:space="preserve">
IF($AC338 &lt;&gt; "",
    VLOOKUP($AC338,Levels!$A:$B,2,FALSE),
    ""
)</f>
        <v>Junior</v>
      </c>
      <c r="AE338" s="8">
        <f t="shared" ca="1" si="58"/>
        <v>40262</v>
      </c>
      <c r="AF338" s="6">
        <f ca="1">RANDBETWEEN(5,COUNTA('Recruitment source'!$A:$A) + 1)</f>
        <v>13</v>
      </c>
      <c r="AG338" s="6" t="str">
        <f ca="1">VLOOKUP($AF338,'Recruitment source'!$A:$B,2,FALSE)</f>
        <v>Google</v>
      </c>
      <c r="AH338" s="8"/>
      <c r="AI338" s="1">
        <f t="shared" ca="1" si="50"/>
        <v>2500</v>
      </c>
      <c r="AJ33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334, 1, 'Tiago Siqueira Junqueira', 'M', 5, '03/09/1968', 7, 10, 11, 5, 2500);</v>
      </c>
    </row>
    <row r="339" spans="1:36" ht="14.25" customHeight="1" x14ac:dyDescent="0.2">
      <c r="A339" s="7" cm="1">
        <f t="array" aca="1" ref="A339" ca="1">INDEX(Companies!$A:$A,RANDBETWEEN(5,COUNTA(Companies!$A:$A) + 1),1)</f>
        <v>5</v>
      </c>
      <c r="B339" s="7" t="str">
        <f ca="1">VLOOKUP($A339,Companies!$A:$B,2,FALSE)</f>
        <v>ACME Corporation</v>
      </c>
      <c r="C339" s="5">
        <f t="shared" si="51"/>
        <v>335</v>
      </c>
      <c r="D339" s="5" t="str" cm="1">
        <f t="array" ref="D339">SHA1HASH($C339)</f>
        <v>4728a26498a7441a03a375eb0280b65c24a8cbd9</v>
      </c>
      <c r="E339" s="6">
        <v>1</v>
      </c>
      <c r="F339" s="7">
        <f ca="1">IF($C339 = 1 + N("Presidente"),
    127,
    IF($C339 = 2 + N("Vice-Presidente"),
        72,
        IF($C339 = 3 + N("Secretária bilíngue"),
            13,
            RANDBETWEEN(5,COUNT(Name!$A:$A) + 1)
        )
    )
)</f>
        <v>268</v>
      </c>
      <c r="G339" s="7" t="str">
        <f ca="1">VLOOKUP($F339,Name!$A:$B,2,FALSE)</f>
        <v>Maria Isis</v>
      </c>
      <c r="H339" s="7">
        <f ca="1" xml:space="preserve">
IF($C339 = 1,
    0,
    RANDBETWEEN(5,COUNT('Last name'!$A:$A) + 1)
)</f>
        <v>94</v>
      </c>
      <c r="I339" s="7" t="str">
        <f ca="1" xml:space="preserve">
IF($C339 = 1 + N("Presidente"),
    "de Orléans e Bragança",
    VLOOKUP($H339,'Last name'!$A:$B,2,FALSE) &amp; " " &amp; VLOOKUP(RANDBETWEEN(5,COUNT('Last name'!$A:$A) + 1),'Last name'!$A:$B,2,FALSE)
)</f>
        <v>Furtado Sacramento</v>
      </c>
      <c r="J339" s="7" t="str">
        <f t="shared" ca="1" si="52"/>
        <v>Maria Isis Furtado Sacramento</v>
      </c>
      <c r="K339" s="7" t="str" cm="1">
        <f t="array" aca="1" ref="K339" ca="1">SHA1HASH($J339)</f>
        <v>f9dd75abd40b715d498c807cfd45e2a364c049da</v>
      </c>
      <c r="L339" s="7" cm="1">
        <f t="array" aca="1" ref="L339" ca="1">INDEX(States!$A:$A,N339,1)</f>
        <v>5</v>
      </c>
      <c r="M339" s="7" t="str">
        <f ca="1">VLOOKUP($L339,Countries!$A:$B,2,FALSE)</f>
        <v>Portugal</v>
      </c>
      <c r="N339" s="7" cm="1">
        <f t="array" aca="1" ref="N339" ca="1">INDEX(States!$C:$C,RANDBETWEEN(5,COUNTA(States!$A:$A) + 1),1)</f>
        <v>10</v>
      </c>
      <c r="O339" s="7" t="str">
        <f ca="1">VLOOKUP($N339,States!$C:$D,2,FALSE)</f>
        <v>Faro</v>
      </c>
      <c r="P339" s="7" t="str">
        <f ca="1">VLOOKUP($F339,Name!$A:$C,3,FALSE)</f>
        <v>F</v>
      </c>
      <c r="Q339" s="7" t="str">
        <f ca="1">VLOOKUP($P339,Genders!$B:$C,2,FALSE)</f>
        <v>Female</v>
      </c>
      <c r="R339" s="7" cm="1">
        <f t="array" aca="1" ref="R339" ca="1">INDEX('Marital status'!$A:$A,RANDBETWEEN(5,COUNTA('Marital status'!$A:$A) + 1),1)</f>
        <v>5</v>
      </c>
      <c r="S339" s="7" t="str">
        <f ca="1">VLOOKUP($R339,'Marital status'!$A:$B,2,FALSE)</f>
        <v>single</v>
      </c>
      <c r="T339" s="7">
        <f t="shared" ca="1" si="53"/>
        <v>5</v>
      </c>
      <c r="U339" s="7" t="str">
        <f ca="1">VLOOKUP($T339,Ethnicities!$A:$B,2,FALSE)</f>
        <v xml:space="preserve"> white</v>
      </c>
      <c r="V339" s="8">
        <f t="shared" ca="1" si="54"/>
        <v>19447</v>
      </c>
      <c r="W339" s="6">
        <f t="shared" ca="1" si="55"/>
        <v>7</v>
      </c>
      <c r="X339" s="8" t="str">
        <f ca="1">VLOOKUP($W339,'Background education'!$A:$B,2,FALSE)</f>
        <v>Undergraduate degree</v>
      </c>
      <c r="Y339" s="7">
        <f ca="1" xml:space="preserve">
  IF(OR($AA339 = 5, $AA339 = 6, $AA339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39" s="7" t="str">
        <f ca="1">VLOOKUP($Y339,Departments!$A:$B,2,FALSE)</f>
        <v xml:space="preserve"> Commercial</v>
      </c>
      <c r="AA339" s="6">
        <f t="shared" ca="1" si="56"/>
        <v>10</v>
      </c>
      <c r="AB339" s="7" t="str">
        <f ca="1">VLOOKUP($AA339,Roles!$A:$B,2,FALSE)</f>
        <v>Trainee</v>
      </c>
      <c r="AC339" s="6" t="str">
        <f t="shared" ca="1" si="57"/>
        <v/>
      </c>
      <c r="AD339" s="7" t="str">
        <f ca="1" xml:space="preserve">
IF($AC339 &lt;&gt; "",
    VLOOKUP($AC339,Levels!$A:$B,2,FALSE),
    ""
)</f>
        <v/>
      </c>
      <c r="AE339" s="8">
        <f t="shared" ca="1" si="58"/>
        <v>41062</v>
      </c>
      <c r="AF339" s="6">
        <f ca="1">RANDBETWEEN(5,COUNTA('Recruitment source'!$A:$A) + 1)</f>
        <v>5</v>
      </c>
      <c r="AG339" s="6" t="str">
        <f ca="1">VLOOKUP($AF339,'Recruitment source'!$A:$B,2,FALSE)</f>
        <v>Indeed</v>
      </c>
      <c r="AH339" s="8"/>
      <c r="AI339" s="1">
        <f t="shared" ca="1" si="50"/>
        <v>1385</v>
      </c>
      <c r="AJ33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335, 1, 'Maria Isis Furtado Sacramento', 'F', 5, '29/03/1953', 7, 9, 10, NULL, 1385);</v>
      </c>
    </row>
    <row r="340" spans="1:36" ht="14.25" customHeight="1" x14ac:dyDescent="0.2">
      <c r="A340" s="7" cm="1">
        <f t="array" aca="1" ref="A340" ca="1">INDEX(Companies!$A:$A,RANDBETWEEN(5,COUNTA(Companies!$A:$A) + 1),1)</f>
        <v>5</v>
      </c>
      <c r="B340" s="7" t="str">
        <f ca="1">VLOOKUP($A340,Companies!$A:$B,2,FALSE)</f>
        <v>ACME Corporation</v>
      </c>
      <c r="C340" s="5">
        <f t="shared" si="51"/>
        <v>336</v>
      </c>
      <c r="D340" s="5" t="str" cm="1">
        <f t="array" ref="D340">SHA1HASH($C340)</f>
        <v>9c882d5c6a1aa240b2672dce0ffb03360abcaca5</v>
      </c>
      <c r="E340" s="6">
        <v>1</v>
      </c>
      <c r="F340" s="7">
        <f ca="1">IF($C340 = 1 + N("Presidente"),
    127,
    IF($C340 = 2 + N("Vice-Presidente"),
        72,
        IF($C340 = 3 + N("Secretária bilíngue"),
            13,
            RANDBETWEEN(5,COUNT(Name!$A:$A) + 1)
        )
    )
)</f>
        <v>76</v>
      </c>
      <c r="G340" s="7" t="str">
        <f ca="1">VLOOKUP($F340,Name!$A:$B,2,FALSE)</f>
        <v>Bruna</v>
      </c>
      <c r="H340" s="7">
        <f ca="1" xml:space="preserve">
IF($C340 = 1,
    0,
    RANDBETWEEN(5,COUNT('Last name'!$A:$A) + 1)
)</f>
        <v>47</v>
      </c>
      <c r="I340" s="7" t="str">
        <f ca="1" xml:space="preserve">
IF($C340 = 1 + N("Presidente"),
    "de Orléans e Bragança",
    VLOOKUP($H340,'Last name'!$A:$B,2,FALSE) &amp; " " &amp; VLOOKUP(RANDBETWEEN(5,COUNT('Last name'!$A:$A) + 1),'Last name'!$A:$B,2,FALSE)
)</f>
        <v>Brasão Trindade</v>
      </c>
      <c r="J340" s="7" t="str">
        <f t="shared" ca="1" si="52"/>
        <v>Bruna Brasão Trindade</v>
      </c>
      <c r="K340" s="7" t="str" cm="1">
        <f t="array" aca="1" ref="K340" ca="1">SHA1HASH($J340)</f>
        <v>eb2e53d9063568d1cd48ba9eb397adad74a01ac4</v>
      </c>
      <c r="L340" s="7" cm="1">
        <f t="array" aca="1" ref="L340" ca="1">INDEX(States!$A:$A,N340,1)</f>
        <v>5</v>
      </c>
      <c r="M340" s="7" t="str">
        <f ca="1">VLOOKUP($L340,Countries!$A:$B,2,FALSE)</f>
        <v>Portugal</v>
      </c>
      <c r="N340" s="7" cm="1">
        <f t="array" aca="1" ref="N340" ca="1">INDEX(States!$C:$C,RANDBETWEEN(5,COUNTA(States!$A:$A) + 1),1)</f>
        <v>18</v>
      </c>
      <c r="O340" s="7" t="str">
        <f ca="1">VLOOKUP($N340,States!$C:$D,2,FALSE)</f>
        <v>Castelo Branco</v>
      </c>
      <c r="P340" s="7" t="str">
        <f ca="1">VLOOKUP($F340,Name!$A:$C,3,FALSE)</f>
        <v>F</v>
      </c>
      <c r="Q340" s="7" t="str">
        <f ca="1">VLOOKUP($P340,Genders!$B:$C,2,FALSE)</f>
        <v>Female</v>
      </c>
      <c r="R340" s="7" cm="1">
        <f t="array" aca="1" ref="R340" ca="1">INDEX('Marital status'!$A:$A,RANDBETWEEN(5,COUNTA('Marital status'!$A:$A) + 1),1)</f>
        <v>6</v>
      </c>
      <c r="S340" s="7" t="str">
        <f ca="1">VLOOKUP($R340,'Marital status'!$A:$B,2,FALSE)</f>
        <v>MarrieD</v>
      </c>
      <c r="T340" s="7">
        <f t="shared" ca="1" si="53"/>
        <v>5</v>
      </c>
      <c r="U340" s="7" t="str">
        <f ca="1">VLOOKUP($T340,Ethnicities!$A:$B,2,FALSE)</f>
        <v xml:space="preserve"> white</v>
      </c>
      <c r="V340" s="8">
        <f t="shared" ca="1" si="54"/>
        <v>31141</v>
      </c>
      <c r="W340" s="6">
        <f t="shared" ca="1" si="55"/>
        <v>8</v>
      </c>
      <c r="X340" s="8" t="str">
        <f ca="1">VLOOKUP($W340,'Background education'!$A:$B,2,FALSE)</f>
        <v>Graduate school</v>
      </c>
      <c r="Y340" s="7">
        <f ca="1" xml:space="preserve">
  IF(OR($AA340 = 5, $AA340 = 6, $AA340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40" s="7" t="str">
        <f ca="1">VLOOKUP($Y340,Departments!$A:$B,2,FALSE)</f>
        <v xml:space="preserve"> Presidency</v>
      </c>
      <c r="AA340" s="6">
        <f t="shared" ca="1" si="56"/>
        <v>11</v>
      </c>
      <c r="AB340" s="7" t="str">
        <f ca="1">VLOOKUP($AA340,Roles!$A:$B,2,FALSE)</f>
        <v>Analyst</v>
      </c>
      <c r="AC340" s="6">
        <f t="shared" ca="1" si="57"/>
        <v>7</v>
      </c>
      <c r="AD340" s="7" t="str">
        <f ca="1" xml:space="preserve">
IF($AC340 &lt;&gt; "",
    VLOOKUP($AC340,Levels!$A:$B,2,FALSE),
    ""
)</f>
        <v>Senior</v>
      </c>
      <c r="AE340" s="8">
        <f t="shared" ca="1" si="58"/>
        <v>44535</v>
      </c>
      <c r="AF340" s="6">
        <f ca="1">RANDBETWEEN(5,COUNTA('Recruitment source'!$A:$A) + 1)</f>
        <v>14</v>
      </c>
      <c r="AG340" s="6" t="str">
        <f ca="1">VLOOKUP($AF340,'Recruitment source'!$A:$B,2,FALSE)</f>
        <v>LinkedIn</v>
      </c>
      <c r="AH340" s="8"/>
      <c r="AI340" s="1">
        <f t="shared" ca="1" si="50"/>
        <v>3000</v>
      </c>
      <c r="AJ340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336, 1, 'Bruna Brasão Trindade', 'F', 5, '04/04/1985', 8, 5, 11, 7, 3000);</v>
      </c>
    </row>
    <row r="341" spans="1:36" ht="14.25" customHeight="1" x14ac:dyDescent="0.2">
      <c r="A341" s="7" cm="1">
        <f t="array" aca="1" ref="A341" ca="1">INDEX(Companies!$A:$A,RANDBETWEEN(5,COUNTA(Companies!$A:$A) + 1),1)</f>
        <v>5</v>
      </c>
      <c r="B341" s="7" t="str">
        <f ca="1">VLOOKUP($A341,Companies!$A:$B,2,FALSE)</f>
        <v>ACME Corporation</v>
      </c>
      <c r="C341" s="5">
        <f t="shared" si="51"/>
        <v>337</v>
      </c>
      <c r="D341" s="5" t="str" cm="1">
        <f t="array" ref="D341">SHA1HASH($C341)</f>
        <v>0588f59014485510aac3bd9fdc2695c7b2a0d559</v>
      </c>
      <c r="E341" s="6">
        <v>1</v>
      </c>
      <c r="F341" s="7">
        <f ca="1">IF($C341 = 1 + N("Presidente"),
    127,
    IF($C341 = 2 + N("Vice-Presidente"),
        72,
        IF($C341 = 3 + N("Secretária bilíngue"),
            13,
            RANDBETWEEN(5,COUNT(Name!$A:$A) + 1)
        )
    )
)</f>
        <v>85</v>
      </c>
      <c r="G341" s="7" t="str">
        <f ca="1">VLOOKUP($F341,Name!$A:$B,2,FALSE)</f>
        <v>Carlos Eduardo</v>
      </c>
      <c r="H341" s="7">
        <f ca="1" xml:space="preserve">
IF($C341 = 1,
    0,
    RANDBETWEEN(5,COUNT('Last name'!$A:$A) + 1)
)</f>
        <v>32</v>
      </c>
      <c r="I341" s="7" t="str">
        <f ca="1" xml:space="preserve">
IF($C341 = 1 + N("Presidente"),
    "de Orléans e Bragança",
    VLOOKUP($H341,'Last name'!$A:$B,2,FALSE) &amp; " " &amp; VLOOKUP(RANDBETWEEN(5,COUNT('Last name'!$A:$A) + 1),'Last name'!$A:$B,2,FALSE)
)</f>
        <v>Barboza Pinheiro</v>
      </c>
      <c r="J341" s="7" t="str">
        <f t="shared" ca="1" si="52"/>
        <v>Carlos Eduardo Barboza Pinheiro</v>
      </c>
      <c r="K341" s="7" t="str" cm="1">
        <f t="array" aca="1" ref="K341" ca="1">SHA1HASH($J341)</f>
        <v>7f2b1f75c2dc2b62dfeb1b09c2693a1a319ba3bd</v>
      </c>
      <c r="L341" s="7" cm="1">
        <f t="array" aca="1" ref="L341" ca="1">INDEX(States!$A:$A,N341,1)</f>
        <v>5</v>
      </c>
      <c r="M341" s="7" t="str">
        <f ca="1">VLOOKUP($L341,Countries!$A:$B,2,FALSE)</f>
        <v>Portugal</v>
      </c>
      <c r="N341" s="7" cm="1">
        <f t="array" aca="1" ref="N341" ca="1">INDEX(States!$C:$C,RANDBETWEEN(5,COUNTA(States!$A:$A) + 1),1)</f>
        <v>14</v>
      </c>
      <c r="O341" s="7" t="str">
        <f ca="1">VLOOKUP($N341,States!$C:$D,2,FALSE)</f>
        <v>Madeira</v>
      </c>
      <c r="P341" s="7" t="str">
        <f ca="1">VLOOKUP($F341,Name!$A:$C,3,FALSE)</f>
        <v>M</v>
      </c>
      <c r="Q341" s="7" t="str">
        <f ca="1">VLOOKUP($P341,Genders!$B:$C,2,FALSE)</f>
        <v>Male</v>
      </c>
      <c r="R341" s="7" cm="1">
        <f t="array" aca="1" ref="R341" ca="1">INDEX('Marital status'!$A:$A,RANDBETWEEN(5,COUNTA('Marital status'!$A:$A) + 1),1)</f>
        <v>8</v>
      </c>
      <c r="S341" s="7" t="str">
        <f ca="1">VLOOKUP($R341,'Marital status'!$A:$B,2,FALSE)</f>
        <v xml:space="preserve"> Separated </v>
      </c>
      <c r="T341" s="7">
        <f t="shared" ca="1" si="53"/>
        <v>7</v>
      </c>
      <c r="U341" s="7" t="str">
        <f ca="1">VLOOKUP($T341,Ethnicities!$A:$B,2,FALSE)</f>
        <v xml:space="preserve">  Hispanic or LATINO</v>
      </c>
      <c r="V341" s="8">
        <f t="shared" ca="1" si="54"/>
        <v>17518</v>
      </c>
      <c r="W341" s="6">
        <f t="shared" ca="1" si="55"/>
        <v>7</v>
      </c>
      <c r="X341" s="8" t="str">
        <f ca="1">VLOOKUP($W341,'Background education'!$A:$B,2,FALSE)</f>
        <v>Undergraduate degree</v>
      </c>
      <c r="Y341" s="7">
        <f ca="1" xml:space="preserve">
  IF(OR($AA341 = 5, $AA341 = 6, $AA341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41" s="7" t="str">
        <f ca="1">VLOOKUP($Y341,Departments!$A:$B,2,FALSE)</f>
        <v>Controlling</v>
      </c>
      <c r="AA341" s="6">
        <f t="shared" ca="1" si="56"/>
        <v>9</v>
      </c>
      <c r="AB341" s="7" t="str">
        <f ca="1">VLOOKUP($AA341,Roles!$A:$B,2,FALSE)</f>
        <v>Intern</v>
      </c>
      <c r="AC341" s="6" t="str">
        <f t="shared" ca="1" si="57"/>
        <v/>
      </c>
      <c r="AD341" s="7" t="str">
        <f ca="1" xml:space="preserve">
IF($AC341 &lt;&gt; "",
    VLOOKUP($AC341,Levels!$A:$B,2,FALSE),
    ""
)</f>
        <v/>
      </c>
      <c r="AE341" s="8">
        <f t="shared" ca="1" si="58"/>
        <v>39003</v>
      </c>
      <c r="AF341" s="6">
        <f ca="1">RANDBETWEEN(5,COUNTA('Recruitment source'!$A:$A) + 1)</f>
        <v>7</v>
      </c>
      <c r="AG341" s="6" t="str">
        <f ca="1">VLOOKUP($AF341,'Recruitment source'!$A:$B,2,FALSE)</f>
        <v>SAPO Emprego</v>
      </c>
      <c r="AH341" s="8"/>
      <c r="AI341" s="1">
        <f t="shared" ca="1" si="50"/>
        <v>1205</v>
      </c>
      <c r="AJ341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337, 1, 'Carlos Eduardo Barboza Pinheiro', 'M', 7, '17/12/1947', 7, 12, 9, NULL, 1205);</v>
      </c>
    </row>
    <row r="342" spans="1:36" ht="14.25" customHeight="1" x14ac:dyDescent="0.2">
      <c r="A342" s="7" cm="1">
        <f t="array" aca="1" ref="A342" ca="1">INDEX(Companies!$A:$A,RANDBETWEEN(5,COUNTA(Companies!$A:$A) + 1),1)</f>
        <v>5</v>
      </c>
      <c r="B342" s="7" t="str">
        <f ca="1">VLOOKUP($A342,Companies!$A:$B,2,FALSE)</f>
        <v>ACME Corporation</v>
      </c>
      <c r="C342" s="5">
        <f t="shared" si="51"/>
        <v>338</v>
      </c>
      <c r="D342" s="5" t="str" cm="1">
        <f t="array" ref="D342">SHA1HASH($C342)</f>
        <v>01ec40215edd21ed26d1bedde644afcfa4ccd665</v>
      </c>
      <c r="E342" s="6">
        <v>1</v>
      </c>
      <c r="F342" s="7">
        <f ca="1">IF($C342 = 1 + N("Presidente"),
    127,
    IF($C342 = 2 + N("Vice-Presidente"),
        72,
        IF($C342 = 3 + N("Secretária bilíngue"),
            13,
            RANDBETWEEN(5,COUNT(Name!$A:$A) + 1)
        )
    )
)</f>
        <v>297</v>
      </c>
      <c r="G342" s="7" t="str">
        <f ca="1">VLOOKUP($F342,Name!$A:$B,2,FALSE)</f>
        <v>Miguelito</v>
      </c>
      <c r="H342" s="7">
        <f ca="1" xml:space="preserve">
IF($C342 = 1,
    0,
    RANDBETWEEN(5,COUNT('Last name'!$A:$A) + 1)
)</f>
        <v>56</v>
      </c>
      <c r="I342" s="7" t="str">
        <f ca="1" xml:space="preserve">
IF($C342 = 1 + N("Presidente"),
    "de Orléans e Bragança",
    VLOOKUP($H342,'Last name'!$A:$B,2,FALSE) &amp; " " &amp; VLOOKUP(RANDBETWEEN(5,COUNT('Last name'!$A:$A) + 1),'Last name'!$A:$B,2,FALSE)
)</f>
        <v>Campos Rizzo</v>
      </c>
      <c r="J342" s="7" t="str">
        <f t="shared" ca="1" si="52"/>
        <v>Miguelito Campos Rizzo</v>
      </c>
      <c r="K342" s="7" t="str" cm="1">
        <f t="array" aca="1" ref="K342" ca="1">SHA1HASH($J342)</f>
        <v>afe654394bad094b528a54a9f7201f21e2c31154</v>
      </c>
      <c r="L342" s="7" cm="1">
        <f t="array" aca="1" ref="L342" ca="1">INDEX(States!$A:$A,N342,1)</f>
        <v>5</v>
      </c>
      <c r="M342" s="7" t="str">
        <f ca="1">VLOOKUP($L342,Countries!$A:$B,2,FALSE)</f>
        <v>Portugal</v>
      </c>
      <c r="N342" s="7" cm="1">
        <f t="array" aca="1" ref="N342" ca="1">INDEX(States!$C:$C,RANDBETWEEN(5,COUNTA(States!$A:$A) + 1),1)</f>
        <v>8</v>
      </c>
      <c r="O342" s="7" t="str">
        <f ca="1">VLOOKUP($N342,States!$C:$D,2,FALSE)</f>
        <v>AveirO</v>
      </c>
      <c r="P342" s="7" t="str">
        <f ca="1">VLOOKUP($F342,Name!$A:$C,3,FALSE)</f>
        <v>M</v>
      </c>
      <c r="Q342" s="7" t="str">
        <f ca="1">VLOOKUP($P342,Genders!$B:$C,2,FALSE)</f>
        <v>Male</v>
      </c>
      <c r="R342" s="7" cm="1">
        <f t="array" aca="1" ref="R342" ca="1">INDEX('Marital status'!$A:$A,RANDBETWEEN(5,COUNTA('Marital status'!$A:$A) + 1),1)</f>
        <v>6</v>
      </c>
      <c r="S342" s="7" t="str">
        <f ca="1">VLOOKUP($R342,'Marital status'!$A:$B,2,FALSE)</f>
        <v>MarrieD</v>
      </c>
      <c r="T342" s="7">
        <f t="shared" ca="1" si="53"/>
        <v>8</v>
      </c>
      <c r="U342" s="7" t="str">
        <f ca="1">VLOOKUP($T342,Ethnicities!$A:$B,2,FALSE)</f>
        <v>ASIAN</v>
      </c>
      <c r="V342" s="8">
        <f t="shared" ca="1" si="54"/>
        <v>27810</v>
      </c>
      <c r="W342" s="6">
        <f t="shared" ca="1" si="55"/>
        <v>7</v>
      </c>
      <c r="X342" s="8" t="str">
        <f ca="1">VLOOKUP($W342,'Background education'!$A:$B,2,FALSE)</f>
        <v>Undergraduate degree</v>
      </c>
      <c r="Y342" s="7">
        <f ca="1" xml:space="preserve">
  IF(OR($AA342 = 5, $AA342 = 6, $AA342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42" s="7" t="str">
        <f ca="1">VLOOKUP($Y342,Departments!$A:$B,2,FALSE)</f>
        <v>Communication &amp; Marketing</v>
      </c>
      <c r="AA342" s="6">
        <f t="shared" ca="1" si="56"/>
        <v>11</v>
      </c>
      <c r="AB342" s="7" t="str">
        <f ca="1">VLOOKUP($AA342,Roles!$A:$B,2,FALSE)</f>
        <v>Analyst</v>
      </c>
      <c r="AC342" s="6">
        <f t="shared" ca="1" si="57"/>
        <v>5</v>
      </c>
      <c r="AD342" s="7" t="str">
        <f ca="1" xml:space="preserve">
IF($AC342 &lt;&gt; "",
    VLOOKUP($AC342,Levels!$A:$B,2,FALSE),
    ""
)</f>
        <v>Junior</v>
      </c>
      <c r="AE342" s="8">
        <f t="shared" ca="1" si="58"/>
        <v>38031</v>
      </c>
      <c r="AF342" s="6">
        <f ca="1">RANDBETWEEN(5,COUNTA('Recruitment source'!$A:$A) + 1)</f>
        <v>6</v>
      </c>
      <c r="AG342" s="6" t="str">
        <f ca="1">VLOOKUP($AF342,'Recruitment source'!$A:$B,2,FALSE)</f>
        <v>Learn4Good</v>
      </c>
      <c r="AH342" s="8"/>
      <c r="AI342" s="1">
        <f t="shared" ca="1" si="50"/>
        <v>2580</v>
      </c>
      <c r="AJ342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338, 1, 'Miguelito Campos Rizzo', 'M', 8, '20/02/1976', 7, 11, 11, 5, 2580);</v>
      </c>
    </row>
    <row r="343" spans="1:36" ht="14.25" customHeight="1" x14ac:dyDescent="0.2">
      <c r="A343" s="7" cm="1">
        <f t="array" aca="1" ref="A343" ca="1">INDEX(Companies!$A:$A,RANDBETWEEN(5,COUNTA(Companies!$A:$A) + 1),1)</f>
        <v>5</v>
      </c>
      <c r="B343" s="7" t="str">
        <f ca="1">VLOOKUP($A343,Companies!$A:$B,2,FALSE)</f>
        <v>ACME Corporation</v>
      </c>
      <c r="C343" s="5">
        <f t="shared" si="51"/>
        <v>339</v>
      </c>
      <c r="D343" s="5" t="str" cm="1">
        <f t="array" ref="D343">SHA1HASH($C343)</f>
        <v>6c41101fe24a8f80c8cb51781f9e9ecf8c7a4d39</v>
      </c>
      <c r="E343" s="6">
        <v>1</v>
      </c>
      <c r="F343" s="7">
        <f ca="1">IF($C343 = 1 + N("Presidente"),
    127,
    IF($C343 = 2 + N("Vice-Presidente"),
        72,
        IF($C343 = 3 + N("Secretária bilíngue"),
            13,
            RANDBETWEEN(5,COUNT(Name!$A:$A) + 1)
        )
    )
)</f>
        <v>316</v>
      </c>
      <c r="G343" s="7" t="str">
        <f ca="1">VLOOKUP($F343,Name!$A:$B,2,FALSE)</f>
        <v>Pedro</v>
      </c>
      <c r="H343" s="7">
        <f ca="1" xml:space="preserve">
IF($C343 = 1,
    0,
    RANDBETWEEN(5,COUNT('Last name'!$A:$A) + 1)
)</f>
        <v>44</v>
      </c>
      <c r="I343" s="7" t="str">
        <f ca="1" xml:space="preserve">
IF($C343 = 1 + N("Presidente"),
    "de Orléans e Bragança",
    VLOOKUP($H343,'Last name'!$A:$B,2,FALSE) &amp; " " &amp; VLOOKUP(RANDBETWEEN(5,COUNT('Last name'!$A:$A) + 1),'Last name'!$A:$B,2,FALSE)
)</f>
        <v>Botelho Azeredo</v>
      </c>
      <c r="J343" s="7" t="str">
        <f t="shared" ca="1" si="52"/>
        <v>Pedro Botelho Azeredo</v>
      </c>
      <c r="K343" s="7" t="str" cm="1">
        <f t="array" aca="1" ref="K343" ca="1">SHA1HASH($J343)</f>
        <v>b447bd9ba19709cccee9abdcfca0c07f82b848ad</v>
      </c>
      <c r="L343" s="7" cm="1">
        <f t="array" aca="1" ref="L343" ca="1">INDEX(States!$A:$A,N343,1)</f>
        <v>5</v>
      </c>
      <c r="M343" s="7" t="str">
        <f ca="1">VLOOKUP($L343,Countries!$A:$B,2,FALSE)</f>
        <v>Portugal</v>
      </c>
      <c r="N343" s="7" cm="1">
        <f t="array" aca="1" ref="N343" ca="1">INDEX(States!$C:$C,RANDBETWEEN(5,COUNTA(States!$A:$A) + 1),1)</f>
        <v>13</v>
      </c>
      <c r="O343" s="7" t="str">
        <f ca="1">VLOOKUP($N343,States!$C:$D,2,FALSE)</f>
        <v>Coimbra</v>
      </c>
      <c r="P343" s="7" t="str">
        <f ca="1">VLOOKUP($F343,Name!$A:$C,3,FALSE)</f>
        <v>M</v>
      </c>
      <c r="Q343" s="7" t="str">
        <f ca="1">VLOOKUP($P343,Genders!$B:$C,2,FALSE)</f>
        <v>Male</v>
      </c>
      <c r="R343" s="7" cm="1">
        <f t="array" aca="1" ref="R343" ca="1">INDEX('Marital status'!$A:$A,RANDBETWEEN(5,COUNTA('Marital status'!$A:$A) + 1),1)</f>
        <v>5</v>
      </c>
      <c r="S343" s="7" t="str">
        <f ca="1">VLOOKUP($R343,'Marital status'!$A:$B,2,FALSE)</f>
        <v>single</v>
      </c>
      <c r="T343" s="7">
        <f t="shared" ca="1" si="53"/>
        <v>6</v>
      </c>
      <c r="U343" s="7" t="str">
        <f ca="1">VLOOKUP($T343,Ethnicities!$A:$B,2,FALSE)</f>
        <v>Black or African American</v>
      </c>
      <c r="V343" s="8">
        <f t="shared" ca="1" si="54"/>
        <v>23356</v>
      </c>
      <c r="W343" s="6">
        <f t="shared" ca="1" si="55"/>
        <v>7</v>
      </c>
      <c r="X343" s="8" t="str">
        <f ca="1">VLOOKUP($W343,'Background education'!$A:$B,2,FALSE)</f>
        <v>Undergraduate degree</v>
      </c>
      <c r="Y343" s="7">
        <f ca="1" xml:space="preserve">
  IF(OR($AA343 = 5, $AA343 = 6, $AA343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43" s="7" t="str">
        <f ca="1">VLOOKUP($Y343,Departments!$A:$B,2,FALSE)</f>
        <v>Controlling</v>
      </c>
      <c r="AA343" s="6">
        <f t="shared" ca="1" si="56"/>
        <v>9</v>
      </c>
      <c r="AB343" s="7" t="str">
        <f ca="1">VLOOKUP($AA343,Roles!$A:$B,2,FALSE)</f>
        <v>Intern</v>
      </c>
      <c r="AC343" s="6" t="str">
        <f t="shared" ca="1" si="57"/>
        <v/>
      </c>
      <c r="AD343" s="7" t="str">
        <f ca="1" xml:space="preserve">
IF($AC343 &lt;&gt; "",
    VLOOKUP($AC343,Levels!$A:$B,2,FALSE),
    ""
)</f>
        <v/>
      </c>
      <c r="AE343" s="8">
        <f t="shared" ca="1" si="58"/>
        <v>38249</v>
      </c>
      <c r="AF343" s="6">
        <f ca="1">RANDBETWEEN(5,COUNTA('Recruitment source'!$A:$A) + 1)</f>
        <v>14</v>
      </c>
      <c r="AG343" s="6" t="str">
        <f ca="1">VLOOKUP($AF343,'Recruitment source'!$A:$B,2,FALSE)</f>
        <v>LinkedIn</v>
      </c>
      <c r="AH343" s="8"/>
      <c r="AI343" s="1">
        <f t="shared" ca="1" si="50"/>
        <v>1205</v>
      </c>
      <c r="AJ343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339, 1, 'Pedro Botelho Azeredo', 'M', 6, '11/12/1963', 7, 12, 9, NULL, 1205);</v>
      </c>
    </row>
    <row r="344" spans="1:36" ht="14.25" customHeight="1" x14ac:dyDescent="0.2">
      <c r="A344" s="7" cm="1">
        <f t="array" aca="1" ref="A344" ca="1">INDEX(Companies!$A:$A,RANDBETWEEN(5,COUNTA(Companies!$A:$A) + 1),1)</f>
        <v>5</v>
      </c>
      <c r="B344" s="7" t="str">
        <f ca="1">VLOOKUP($A344,Companies!$A:$B,2,FALSE)</f>
        <v>ACME Corporation</v>
      </c>
      <c r="C344" s="5">
        <f t="shared" si="51"/>
        <v>340</v>
      </c>
      <c r="D344" s="5" t="str" cm="1">
        <f t="array" ref="D344">SHA1HASH($C344)</f>
        <v>3e6bf6c89ba8a8b8b189f85975b0fab42bdc6d4a</v>
      </c>
      <c r="E344" s="6">
        <v>1</v>
      </c>
      <c r="F344" s="7">
        <f ca="1">IF($C344 = 1 + N("Presidente"),
    127,
    IF($C344 = 2 + N("Vice-Presidente"),
        72,
        IF($C344 = 3 + N("Secretária bilíngue"),
            13,
            RANDBETWEEN(5,COUNT(Name!$A:$A) + 1)
        )
    )
)</f>
        <v>219</v>
      </c>
      <c r="G344" s="7" t="str">
        <f ca="1">VLOOKUP($F344,Name!$A:$B,2,FALSE)</f>
        <v>Larissa</v>
      </c>
      <c r="H344" s="7">
        <f ca="1" xml:space="preserve">
IF($C344 = 1,
    0,
    RANDBETWEEN(5,COUNT('Last name'!$A:$A) + 1)
)</f>
        <v>101</v>
      </c>
      <c r="I344" s="7" t="str">
        <f ca="1" xml:space="preserve">
IF($C344 = 1 + N("Presidente"),
    "de Orléans e Bragança",
    VLOOKUP($H344,'Last name'!$A:$B,2,FALSE) &amp; " " &amp; VLOOKUP(RANDBETWEEN(5,COUNT('Last name'!$A:$A) + 1),'Last name'!$A:$B,2,FALSE)
)</f>
        <v>Gouveia Giordano</v>
      </c>
      <c r="J344" s="7" t="str">
        <f t="shared" ca="1" si="52"/>
        <v>Larissa Gouveia Giordano</v>
      </c>
      <c r="K344" s="7" t="str" cm="1">
        <f t="array" aca="1" ref="K344" ca="1">SHA1HASH($J344)</f>
        <v>ed8caaf2e94dd859c5550c5a0906b62381a05d5e</v>
      </c>
      <c r="L344" s="7" cm="1">
        <f t="array" aca="1" ref="L344" ca="1">INDEX(States!$A:$A,N344,1)</f>
        <v>5</v>
      </c>
      <c r="M344" s="7" t="str">
        <f ca="1">VLOOKUP($L344,Countries!$A:$B,2,FALSE)</f>
        <v>Portugal</v>
      </c>
      <c r="N344" s="7" cm="1">
        <f t="array" aca="1" ref="N344" ca="1">INDEX(States!$C:$C,RANDBETWEEN(5,COUNTA(States!$A:$A) + 1),1)</f>
        <v>19</v>
      </c>
      <c r="O344" s="7" t="str">
        <f ca="1">VLOOKUP($N344,States!$C:$D,2,FALSE)</f>
        <v>Beja</v>
      </c>
      <c r="P344" s="7" t="str">
        <f ca="1">VLOOKUP($F344,Name!$A:$C,3,FALSE)</f>
        <v>F</v>
      </c>
      <c r="Q344" s="7" t="str">
        <f ca="1">VLOOKUP($P344,Genders!$B:$C,2,FALSE)</f>
        <v>Female</v>
      </c>
      <c r="R344" s="7" cm="1">
        <f t="array" aca="1" ref="R344" ca="1">INDEX('Marital status'!$A:$A,RANDBETWEEN(5,COUNTA('Marital status'!$A:$A) + 1),1)</f>
        <v>9</v>
      </c>
      <c r="S344" s="7" t="str">
        <f ca="1">VLOOKUP($R344,'Marital status'!$A:$B,2,FALSE)</f>
        <v>DIVORCED</v>
      </c>
      <c r="T344" s="7">
        <f t="shared" ca="1" si="53"/>
        <v>5</v>
      </c>
      <c r="U344" s="7" t="str">
        <f ca="1">VLOOKUP($T344,Ethnicities!$A:$B,2,FALSE)</f>
        <v xml:space="preserve"> white</v>
      </c>
      <c r="V344" s="8">
        <f t="shared" ca="1" si="54"/>
        <v>29704</v>
      </c>
      <c r="W344" s="6">
        <f t="shared" ca="1" si="55"/>
        <v>7</v>
      </c>
      <c r="X344" s="8" t="str">
        <f ca="1">VLOOKUP($W344,'Background education'!$A:$B,2,FALSE)</f>
        <v>Undergraduate degree</v>
      </c>
      <c r="Y344" s="7">
        <f ca="1" xml:space="preserve">
  IF(OR($AA344 = 5, $AA344 = 6, $AA344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44" s="7" t="str">
        <f ca="1">VLOOKUP($Y344,Departments!$A:$B,2,FALSE)</f>
        <v>Communication &amp; Marketing</v>
      </c>
      <c r="AA344" s="6">
        <f t="shared" ca="1" si="56"/>
        <v>11</v>
      </c>
      <c r="AB344" s="7" t="str">
        <f ca="1">VLOOKUP($AA344,Roles!$A:$B,2,FALSE)</f>
        <v>Analyst</v>
      </c>
      <c r="AC344" s="6">
        <f t="shared" ca="1" si="57"/>
        <v>5</v>
      </c>
      <c r="AD344" s="7" t="str">
        <f ca="1" xml:space="preserve">
IF($AC344 &lt;&gt; "",
    VLOOKUP($AC344,Levels!$A:$B,2,FALSE),
    ""
)</f>
        <v>Junior</v>
      </c>
      <c r="AE344" s="8">
        <f t="shared" ca="1" si="58"/>
        <v>44691</v>
      </c>
      <c r="AF344" s="6">
        <f ca="1">RANDBETWEEN(5,COUNTA('Recruitment source'!$A:$A) + 1)</f>
        <v>10</v>
      </c>
      <c r="AG344" s="6" t="str">
        <f ca="1">VLOOKUP($AF344,'Recruitment source'!$A:$B,2,FALSE)</f>
        <v>Jobs in Lisbon</v>
      </c>
      <c r="AH344" s="8"/>
      <c r="AI344" s="1">
        <f t="shared" ca="1" si="50"/>
        <v>2580</v>
      </c>
      <c r="AJ344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340, 1, 'Larissa Gouveia Giordano', 'F', 5, '28/04/1981', 7, 11, 11, 5, 2580);</v>
      </c>
    </row>
    <row r="345" spans="1:36" ht="14.25" customHeight="1" x14ac:dyDescent="0.2">
      <c r="A345" s="7" cm="1">
        <f t="array" aca="1" ref="A345" ca="1">INDEX(Companies!$A:$A,RANDBETWEEN(5,COUNTA(Companies!$A:$A) + 1),1)</f>
        <v>5</v>
      </c>
      <c r="B345" s="7" t="str">
        <f ca="1">VLOOKUP($A345,Companies!$A:$B,2,FALSE)</f>
        <v>ACME Corporation</v>
      </c>
      <c r="C345" s="5">
        <f t="shared" si="51"/>
        <v>341</v>
      </c>
      <c r="D345" s="5" t="str" cm="1">
        <f t="array" ref="D345">SHA1HASH($C345)</f>
        <v>8da4dabfaeb4a44681c9777c85db39140e3e12e6</v>
      </c>
      <c r="E345" s="6">
        <v>1</v>
      </c>
      <c r="F345" s="7">
        <f ca="1">IF($C345 = 1 + N("Presidente"),
    127,
    IF($C345 = 2 + N("Vice-Presidente"),
        72,
        IF($C345 = 3 + N("Secretária bilíngue"),
            13,
            RANDBETWEEN(5,COUNT(Name!$A:$A) + 1)
        )
    )
)</f>
        <v>136</v>
      </c>
      <c r="G345" s="7" t="str">
        <f ca="1">VLOOKUP($F345,Name!$A:$B,2,FALSE)</f>
        <v>Fellipe</v>
      </c>
      <c r="H345" s="7">
        <f ca="1" xml:space="preserve">
IF($C345 = 1,
    0,
    RANDBETWEEN(5,COUNT('Last name'!$A:$A) + 1)
)</f>
        <v>75</v>
      </c>
      <c r="I345" s="7" t="str">
        <f ca="1" xml:space="preserve">
IF($C345 = 1 + N("Presidente"),
    "de Orléans e Bragança",
    VLOOKUP($H345,'Last name'!$A:$B,2,FALSE) &amp; " " &amp; VLOOKUP(RANDBETWEEN(5,COUNT('Last name'!$A:$A) + 1),'Last name'!$A:$B,2,FALSE)
)</f>
        <v>dos Santos Frois</v>
      </c>
      <c r="J345" s="7" t="str">
        <f t="shared" ca="1" si="52"/>
        <v>Fellipe dos Santos Frois</v>
      </c>
      <c r="K345" s="7" t="str" cm="1">
        <f t="array" aca="1" ref="K345" ca="1">SHA1HASH($J345)</f>
        <v>25d365be6d2c96be5d69b237f26f3bb624ab5200</v>
      </c>
      <c r="L345" s="7" cm="1">
        <f t="array" aca="1" ref="L345" ca="1">INDEX(States!$A:$A,N345,1)</f>
        <v>5</v>
      </c>
      <c r="M345" s="7" t="str">
        <f ca="1">VLOOKUP($L345,Countries!$A:$B,2,FALSE)</f>
        <v>Portugal</v>
      </c>
      <c r="N345" s="7" cm="1">
        <f t="array" aca="1" ref="N345" ca="1">INDEX(States!$C:$C,RANDBETWEEN(5,COUNTA(States!$A:$A) + 1),1)</f>
        <v>6</v>
      </c>
      <c r="O345" s="7" t="str">
        <f ca="1">VLOOKUP($N345,States!$C:$D,2,FALSE)</f>
        <v>PORTO</v>
      </c>
      <c r="P345" s="7" t="str">
        <f ca="1">VLOOKUP($F345,Name!$A:$C,3,FALSE)</f>
        <v>M</v>
      </c>
      <c r="Q345" s="7" t="str">
        <f ca="1">VLOOKUP($P345,Genders!$B:$C,2,FALSE)</f>
        <v>Male</v>
      </c>
      <c r="R345" s="7" cm="1">
        <f t="array" aca="1" ref="R345" ca="1">INDEX('Marital status'!$A:$A,RANDBETWEEN(5,COUNTA('Marital status'!$A:$A) + 1),1)</f>
        <v>5</v>
      </c>
      <c r="S345" s="7" t="str">
        <f ca="1">VLOOKUP($R345,'Marital status'!$A:$B,2,FALSE)</f>
        <v>single</v>
      </c>
      <c r="T345" s="7">
        <f t="shared" ca="1" si="53"/>
        <v>5</v>
      </c>
      <c r="U345" s="7" t="str">
        <f ca="1">VLOOKUP($T345,Ethnicities!$A:$B,2,FALSE)</f>
        <v xml:space="preserve"> white</v>
      </c>
      <c r="V345" s="8">
        <f t="shared" ca="1" si="54"/>
        <v>26966</v>
      </c>
      <c r="W345" s="6">
        <f t="shared" ca="1" si="55"/>
        <v>7</v>
      </c>
      <c r="X345" s="8" t="str">
        <f ca="1">VLOOKUP($W345,'Background education'!$A:$B,2,FALSE)</f>
        <v>Undergraduate degree</v>
      </c>
      <c r="Y345" s="7">
        <f ca="1" xml:space="preserve">
  IF(OR($AA345 = 5, $AA345 = 6, $AA345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45" s="7" t="str">
        <f ca="1">VLOOKUP($Y345,Departments!$A:$B,2,FALSE)</f>
        <v xml:space="preserve"> Presidency</v>
      </c>
      <c r="AA345" s="6">
        <f t="shared" ca="1" si="56"/>
        <v>10</v>
      </c>
      <c r="AB345" s="7" t="str">
        <f ca="1">VLOOKUP($AA345,Roles!$A:$B,2,FALSE)</f>
        <v>Trainee</v>
      </c>
      <c r="AC345" s="6" t="str">
        <f t="shared" ca="1" si="57"/>
        <v/>
      </c>
      <c r="AD345" s="7" t="str">
        <f ca="1" xml:space="preserve">
IF($AC345 &lt;&gt; "",
    VLOOKUP($AC345,Levels!$A:$B,2,FALSE),
    ""
)</f>
        <v/>
      </c>
      <c r="AE345" s="8">
        <f t="shared" ca="1" si="58"/>
        <v>37933</v>
      </c>
      <c r="AF345" s="6">
        <f ca="1">RANDBETWEEN(5,COUNTA('Recruitment source'!$A:$A) + 1)</f>
        <v>14</v>
      </c>
      <c r="AG345" s="6" t="str">
        <f ca="1">VLOOKUP($AF345,'Recruitment source'!$A:$B,2,FALSE)</f>
        <v>LinkedIn</v>
      </c>
      <c r="AH345" s="8"/>
      <c r="AI345" s="1">
        <f t="shared" ca="1" si="50"/>
        <v>1305</v>
      </c>
      <c r="AJ345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341, 1, 'Fellipe dos Santos Frois', 'M', 5, '29/10/1973', 7, 5, 10, NULL, 1305);</v>
      </c>
    </row>
    <row r="346" spans="1:36" ht="14.25" customHeight="1" x14ac:dyDescent="0.2">
      <c r="A346" s="7" cm="1">
        <f t="array" aca="1" ref="A346" ca="1">INDEX(Companies!$A:$A,RANDBETWEEN(5,COUNTA(Companies!$A:$A) + 1),1)</f>
        <v>5</v>
      </c>
      <c r="B346" s="7" t="str">
        <f ca="1">VLOOKUP($A346,Companies!$A:$B,2,FALSE)</f>
        <v>ACME Corporation</v>
      </c>
      <c r="C346" s="5">
        <f t="shared" si="51"/>
        <v>342</v>
      </c>
      <c r="D346" s="5" t="str" cm="1">
        <f t="array" ref="D346">SHA1HASH($C346)</f>
        <v>c415505dca69be631ca5d391b3ccd2b44b52d017</v>
      </c>
      <c r="E346" s="6">
        <v>1</v>
      </c>
      <c r="F346" s="7">
        <f ca="1">IF($C346 = 1 + N("Presidente"),
    127,
    IF($C346 = 2 + N("Vice-Presidente"),
        72,
        IF($C346 = 3 + N("Secretária bilíngue"),
            13,
            RANDBETWEEN(5,COUNT(Name!$A:$A) + 1)
        )
    )
)</f>
        <v>343</v>
      </c>
      <c r="G346" s="7" t="str">
        <f ca="1">VLOOKUP($F346,Name!$A:$B,2,FALSE)</f>
        <v>Thiago</v>
      </c>
      <c r="H346" s="7">
        <f ca="1" xml:space="preserve">
IF($C346 = 1,
    0,
    RANDBETWEEN(5,COUNT('Last name'!$A:$A) + 1)
)</f>
        <v>162</v>
      </c>
      <c r="I346" s="7" t="str">
        <f ca="1" xml:space="preserve">
IF($C346 = 1 + N("Presidente"),
    "de Orléans e Bragança",
    VLOOKUP($H346,'Last name'!$A:$B,2,FALSE) &amp; " " &amp; VLOOKUP(RANDBETWEEN(5,COUNT('Last name'!$A:$A) + 1),'Last name'!$A:$B,2,FALSE)
)</f>
        <v>Ricci Ramos</v>
      </c>
      <c r="J346" s="7" t="str">
        <f t="shared" ca="1" si="52"/>
        <v>Thiago Ricci Ramos</v>
      </c>
      <c r="K346" s="7" t="str" cm="1">
        <f t="array" aca="1" ref="K346" ca="1">SHA1HASH($J346)</f>
        <v>fc3fee1dc7863df1c2eeb81eabef1c9a5843a510</v>
      </c>
      <c r="L346" s="7" cm="1">
        <f t="array" aca="1" ref="L346" ca="1">INDEX(States!$A:$A,N346,1)</f>
        <v>5</v>
      </c>
      <c r="M346" s="7" t="str">
        <f ca="1">VLOOKUP($L346,Countries!$A:$B,2,FALSE)</f>
        <v>Portugal</v>
      </c>
      <c r="N346" s="7" cm="1">
        <f t="array" aca="1" ref="N346" ca="1">INDEX(States!$C:$C,RANDBETWEEN(5,COUNTA(States!$A:$A) + 1),1)</f>
        <v>23</v>
      </c>
      <c r="O346" s="7" t="str">
        <f ca="1">VLOOKUP($N346,States!$C:$D,2,FALSE)</f>
        <v>Viana do Castelo</v>
      </c>
      <c r="P346" s="7" t="str">
        <f ca="1">VLOOKUP($F346,Name!$A:$C,3,FALSE)</f>
        <v>M</v>
      </c>
      <c r="Q346" s="7" t="str">
        <f ca="1">VLOOKUP($P346,Genders!$B:$C,2,FALSE)</f>
        <v>Male</v>
      </c>
      <c r="R346" s="7" cm="1">
        <f t="array" aca="1" ref="R346" ca="1">INDEX('Marital status'!$A:$A,RANDBETWEEN(5,COUNTA('Marital status'!$A:$A) + 1),1)</f>
        <v>7</v>
      </c>
      <c r="S346" s="7" t="str">
        <f ca="1">VLOOKUP($R346,'Marital status'!$A:$B,2,FALSE)</f>
        <v xml:space="preserve">Widowed </v>
      </c>
      <c r="T346" s="7">
        <f t="shared" ca="1" si="53"/>
        <v>5</v>
      </c>
      <c r="U346" s="7" t="str">
        <f ca="1">VLOOKUP($T346,Ethnicities!$A:$B,2,FALSE)</f>
        <v xml:space="preserve"> white</v>
      </c>
      <c r="V346" s="8">
        <f t="shared" ca="1" si="54"/>
        <v>25404</v>
      </c>
      <c r="W346" s="6">
        <f t="shared" ca="1" si="55"/>
        <v>7</v>
      </c>
      <c r="X346" s="8" t="str">
        <f ca="1">VLOOKUP($W346,'Background education'!$A:$B,2,FALSE)</f>
        <v>Undergraduate degree</v>
      </c>
      <c r="Y346" s="7">
        <f ca="1" xml:space="preserve">
  IF(OR($AA346 = 5, $AA346 = 6, $AA346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46" s="7" t="str">
        <f ca="1">VLOOKUP($Y346,Departments!$A:$B,2,FALSE)</f>
        <v>Operations</v>
      </c>
      <c r="AA346" s="6">
        <f t="shared" ca="1" si="56"/>
        <v>11</v>
      </c>
      <c r="AB346" s="7" t="str">
        <f ca="1">VLOOKUP($AA346,Roles!$A:$B,2,FALSE)</f>
        <v>Analyst</v>
      </c>
      <c r="AC346" s="6">
        <f t="shared" ca="1" si="57"/>
        <v>7</v>
      </c>
      <c r="AD346" s="7" t="str">
        <f ca="1" xml:space="preserve">
IF($AC346 &lt;&gt; "",
    VLOOKUP($AC346,Levels!$A:$B,2,FALSE),
    ""
)</f>
        <v>Senior</v>
      </c>
      <c r="AE346" s="8">
        <f t="shared" ca="1" si="58"/>
        <v>39202</v>
      </c>
      <c r="AF346" s="6">
        <f ca="1">RANDBETWEEN(5,COUNTA('Recruitment source'!$A:$A) + 1)</f>
        <v>6</v>
      </c>
      <c r="AG346" s="6" t="str">
        <f ca="1">VLOOKUP($AF346,'Recruitment source'!$A:$B,2,FALSE)</f>
        <v>Learn4Good</v>
      </c>
      <c r="AH346" s="8"/>
      <c r="AI346" s="1">
        <f t="shared" ca="1" si="50"/>
        <v>2500</v>
      </c>
      <c r="AJ346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342, 1, 'Thiago Ricci Ramos', 'M', 5, '20/07/1969', 7, 10, 11, 7, 2500);</v>
      </c>
    </row>
    <row r="347" spans="1:36" ht="14.25" customHeight="1" x14ac:dyDescent="0.2">
      <c r="A347" s="7" cm="1">
        <f t="array" aca="1" ref="A347" ca="1">INDEX(Companies!$A:$A,RANDBETWEEN(5,COUNTA(Companies!$A:$A) + 1),1)</f>
        <v>5</v>
      </c>
      <c r="B347" s="7" t="str">
        <f ca="1">VLOOKUP($A347,Companies!$A:$B,2,FALSE)</f>
        <v>ACME Corporation</v>
      </c>
      <c r="C347" s="5">
        <f t="shared" si="51"/>
        <v>343</v>
      </c>
      <c r="D347" s="5" t="str" cm="1">
        <f t="array" ref="D347">SHA1HASH($C347)</f>
        <v>25a5e3012854728e0c6ab97fdcbb65c3a00c0965</v>
      </c>
      <c r="E347" s="6">
        <v>1</v>
      </c>
      <c r="F347" s="7">
        <f ca="1">IF($C347 = 1 + N("Presidente"),
    127,
    IF($C347 = 2 + N("Vice-Presidente"),
        72,
        IF($C347 = 3 + N("Secretária bilíngue"),
            13,
            RANDBETWEEN(5,COUNT(Name!$A:$A) + 1)
        )
    )
)</f>
        <v>65</v>
      </c>
      <c r="G347" s="7" t="str">
        <f ca="1">VLOOKUP($F347,Name!$A:$B,2,FALSE)</f>
        <v>Bárbara</v>
      </c>
      <c r="H347" s="7">
        <f ca="1" xml:space="preserve">
IF($C347 = 1,
    0,
    RANDBETWEEN(5,COUNT('Last name'!$A:$A) + 1)
)</f>
        <v>89</v>
      </c>
      <c r="I347" s="7" t="str">
        <f ca="1" xml:space="preserve">
IF($C347 = 1 + N("Presidente"),
    "de Orléans e Bragança",
    VLOOKUP($H347,'Last name'!$A:$B,2,FALSE) &amp; " " &amp; VLOOKUP(RANDBETWEEN(5,COUNT('Last name'!$A:$A) + 1),'Last name'!$A:$B,2,FALSE)
)</f>
        <v>Figo Galli</v>
      </c>
      <c r="J347" s="7" t="str">
        <f t="shared" ca="1" si="52"/>
        <v>Bárbara Figo Galli</v>
      </c>
      <c r="K347" s="7" t="str" cm="1">
        <f t="array" aca="1" ref="K347" ca="1">SHA1HASH($J347)</f>
        <v>846989093436c2f6bb6f87708a811e872c9edb81</v>
      </c>
      <c r="L347" s="7" cm="1">
        <f t="array" aca="1" ref="L347" ca="1">INDEX(States!$A:$A,N347,1)</f>
        <v>5</v>
      </c>
      <c r="M347" s="7" t="str">
        <f ca="1">VLOOKUP($L347,Countries!$A:$B,2,FALSE)</f>
        <v>Portugal</v>
      </c>
      <c r="N347" s="7" cm="1">
        <f t="array" aca="1" ref="N347" ca="1">INDEX(States!$C:$C,RANDBETWEEN(5,COUNTA(States!$A:$A) + 1),1)</f>
        <v>13</v>
      </c>
      <c r="O347" s="7" t="str">
        <f ca="1">VLOOKUP($N347,States!$C:$D,2,FALSE)</f>
        <v>Coimbra</v>
      </c>
      <c r="P347" s="7" t="str">
        <f ca="1">VLOOKUP($F347,Name!$A:$C,3,FALSE)</f>
        <v>F</v>
      </c>
      <c r="Q347" s="7" t="str">
        <f ca="1">VLOOKUP($P347,Genders!$B:$C,2,FALSE)</f>
        <v>Female</v>
      </c>
      <c r="R347" s="7" cm="1">
        <f t="array" aca="1" ref="R347" ca="1">INDEX('Marital status'!$A:$A,RANDBETWEEN(5,COUNTA('Marital status'!$A:$A) + 1),1)</f>
        <v>9</v>
      </c>
      <c r="S347" s="7" t="str">
        <f ca="1">VLOOKUP($R347,'Marital status'!$A:$B,2,FALSE)</f>
        <v>DIVORCED</v>
      </c>
      <c r="T347" s="7">
        <f t="shared" ca="1" si="53"/>
        <v>5</v>
      </c>
      <c r="U347" s="7" t="str">
        <f ca="1">VLOOKUP($T347,Ethnicities!$A:$B,2,FALSE)</f>
        <v xml:space="preserve"> white</v>
      </c>
      <c r="V347" s="8">
        <f t="shared" ca="1" si="54"/>
        <v>22299</v>
      </c>
      <c r="W347" s="6">
        <f t="shared" ca="1" si="55"/>
        <v>7</v>
      </c>
      <c r="X347" s="8" t="str">
        <f ca="1">VLOOKUP($W347,'Background education'!$A:$B,2,FALSE)</f>
        <v>Undergraduate degree</v>
      </c>
      <c r="Y347" s="7">
        <f ca="1" xml:space="preserve">
  IF(OR($AA347 = 5, $AA347 = 6, $AA347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47" s="7" t="str">
        <f ca="1">VLOOKUP($Y347,Departments!$A:$B,2,FALSE)</f>
        <v>Administration</v>
      </c>
      <c r="AA347" s="6">
        <f t="shared" ca="1" si="56"/>
        <v>10</v>
      </c>
      <c r="AB347" s="7" t="str">
        <f ca="1">VLOOKUP($AA347,Roles!$A:$B,2,FALSE)</f>
        <v>Trainee</v>
      </c>
      <c r="AC347" s="6" t="str">
        <f t="shared" ca="1" si="57"/>
        <v/>
      </c>
      <c r="AD347" s="7" t="str">
        <f ca="1" xml:space="preserve">
IF($AC347 &lt;&gt; "",
    VLOOKUP($AC347,Levels!$A:$B,2,FALSE),
    ""
)</f>
        <v/>
      </c>
      <c r="AE347" s="8">
        <f t="shared" ca="1" si="58"/>
        <v>44060</v>
      </c>
      <c r="AF347" s="6">
        <f ca="1">RANDBETWEEN(5,COUNTA('Recruitment source'!$A:$A) + 1)</f>
        <v>6</v>
      </c>
      <c r="AG347" s="6" t="str">
        <f ca="1">VLOOKUP($AF347,'Recruitment source'!$A:$B,2,FALSE)</f>
        <v>Learn4Good</v>
      </c>
      <c r="AH347" s="8"/>
      <c r="AI347" s="1">
        <f t="shared" ca="1" si="50"/>
        <v>1305</v>
      </c>
      <c r="AJ34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343, 1, 'Bárbara Figo Galli', 'F', 5, '18/01/1961', 7, 6, 10, NULL, 1305);</v>
      </c>
    </row>
    <row r="348" spans="1:36" ht="14.25" customHeight="1" x14ac:dyDescent="0.2">
      <c r="A348" s="7" cm="1">
        <f t="array" aca="1" ref="A348" ca="1">INDEX(Companies!$A:$A,RANDBETWEEN(5,COUNTA(Companies!$A:$A) + 1),1)</f>
        <v>5</v>
      </c>
      <c r="B348" s="7" t="str">
        <f ca="1">VLOOKUP($A348,Companies!$A:$B,2,FALSE)</f>
        <v>ACME Corporation</v>
      </c>
      <c r="C348" s="5">
        <f t="shared" si="51"/>
        <v>344</v>
      </c>
      <c r="D348" s="5" t="str" cm="1">
        <f t="array" ref="D348">SHA1HASH($C348)</f>
        <v>640bacfb48aefac1f91028c01603e5c78d4f63ca</v>
      </c>
      <c r="E348" s="6">
        <v>1</v>
      </c>
      <c r="F348" s="7">
        <f ca="1">IF($C348 = 1 + N("Presidente"),
    127,
    IF($C348 = 2 + N("Vice-Presidente"),
        72,
        IF($C348 = 3 + N("Secretária bilíngue"),
            13,
            RANDBETWEEN(5,COUNT(Name!$A:$A) + 1)
        )
    )
)</f>
        <v>216</v>
      </c>
      <c r="G348" s="7" t="str">
        <f ca="1">VLOOKUP($F348,Name!$A:$B,2,FALSE)</f>
        <v>Laís</v>
      </c>
      <c r="H348" s="7">
        <f ca="1" xml:space="preserve">
IF($C348 = 1,
    0,
    RANDBETWEEN(5,COUNT('Last name'!$A:$A) + 1)
)</f>
        <v>72</v>
      </c>
      <c r="I348" s="7" t="str">
        <f ca="1" xml:space="preserve">
IF($C348 = 1 + N("Presidente"),
    "de Orléans e Bragança",
    VLOOKUP($H348,'Last name'!$A:$B,2,FALSE) &amp; " " &amp; VLOOKUP(RANDBETWEEN(5,COUNT('Last name'!$A:$A) + 1),'Last name'!$A:$B,2,FALSE)
)</f>
        <v>De Luca Lopes</v>
      </c>
      <c r="J348" s="7" t="str">
        <f t="shared" ca="1" si="52"/>
        <v>Laís De Luca Lopes</v>
      </c>
      <c r="K348" s="7" t="str" cm="1">
        <f t="array" aca="1" ref="K348" ca="1">SHA1HASH($J348)</f>
        <v>9bee1c7da25fc45aff85f1178f4a41e676004911</v>
      </c>
      <c r="L348" s="7" cm="1">
        <f t="array" aca="1" ref="L348" ca="1">INDEX(States!$A:$A,N348,1)</f>
        <v>5</v>
      </c>
      <c r="M348" s="7" t="str">
        <f ca="1">VLOOKUP($L348,Countries!$A:$B,2,FALSE)</f>
        <v>Portugal</v>
      </c>
      <c r="N348" s="7" cm="1">
        <f t="array" aca="1" ref="N348" ca="1">INDEX(States!$C:$C,RANDBETWEEN(5,COUNTA(States!$A:$A) + 1),1)</f>
        <v>12</v>
      </c>
      <c r="O348" s="7" t="str">
        <f ca="1">VLOOKUP($N348,States!$C:$D,2,FALSE)</f>
        <v>Leiria</v>
      </c>
      <c r="P348" s="7" t="str">
        <f ca="1">VLOOKUP($F348,Name!$A:$C,3,FALSE)</f>
        <v>F</v>
      </c>
      <c r="Q348" s="7" t="str">
        <f ca="1">VLOOKUP($P348,Genders!$B:$C,2,FALSE)</f>
        <v>Female</v>
      </c>
      <c r="R348" s="7" cm="1">
        <f t="array" aca="1" ref="R348" ca="1">INDEX('Marital status'!$A:$A,RANDBETWEEN(5,COUNTA('Marital status'!$A:$A) + 1),1)</f>
        <v>9</v>
      </c>
      <c r="S348" s="7" t="str">
        <f ca="1">VLOOKUP($R348,'Marital status'!$A:$B,2,FALSE)</f>
        <v>DIVORCED</v>
      </c>
      <c r="T348" s="7">
        <f t="shared" ca="1" si="53"/>
        <v>5</v>
      </c>
      <c r="U348" s="7" t="str">
        <f ca="1">VLOOKUP($T348,Ethnicities!$A:$B,2,FALSE)</f>
        <v xml:space="preserve"> white</v>
      </c>
      <c r="V348" s="8">
        <f t="shared" ca="1" si="54"/>
        <v>24652</v>
      </c>
      <c r="W348" s="6">
        <f t="shared" ca="1" si="55"/>
        <v>7</v>
      </c>
      <c r="X348" s="8" t="str">
        <f ca="1">VLOOKUP($W348,'Background education'!$A:$B,2,FALSE)</f>
        <v>Undergraduate degree</v>
      </c>
      <c r="Y348" s="7">
        <f ca="1" xml:space="preserve">
  IF(OR($AA348 = 5, $AA348 = 6, $AA348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48" s="7" t="str">
        <f ca="1">VLOOKUP($Y348,Departments!$A:$B,2,FALSE)</f>
        <v>Administration</v>
      </c>
      <c r="AA348" s="6">
        <f t="shared" ca="1" si="56"/>
        <v>11</v>
      </c>
      <c r="AB348" s="7" t="str">
        <f ca="1">VLOOKUP($AA348,Roles!$A:$B,2,FALSE)</f>
        <v>Analyst</v>
      </c>
      <c r="AC348" s="6">
        <f t="shared" ca="1" si="57"/>
        <v>5</v>
      </c>
      <c r="AD348" s="7" t="str">
        <f ca="1" xml:space="preserve">
IF($AC348 &lt;&gt; "",
    VLOOKUP($AC348,Levels!$A:$B,2,FALSE),
    ""
)</f>
        <v>Junior</v>
      </c>
      <c r="AE348" s="8">
        <f t="shared" ca="1" si="58"/>
        <v>41884</v>
      </c>
      <c r="AF348" s="6">
        <f ca="1">RANDBETWEEN(5,COUNTA('Recruitment source'!$A:$A) + 1)</f>
        <v>12</v>
      </c>
      <c r="AG348" s="6" t="str">
        <f ca="1">VLOOKUP($AF348,'Recruitment source'!$A:$B,2,FALSE)</f>
        <v xml:space="preserve"> recommendation of employee</v>
      </c>
      <c r="AH348" s="8"/>
      <c r="AI348" s="1">
        <f t="shared" ca="1" si="50"/>
        <v>2500</v>
      </c>
      <c r="AJ34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344, 1, 'Laís De Luca Lopes', 'F', 5, '29/06/1967', 7, 6, 11, 5, 2500);</v>
      </c>
    </row>
    <row r="349" spans="1:36" ht="14.25" customHeight="1" x14ac:dyDescent="0.2">
      <c r="A349" s="7" cm="1">
        <f t="array" aca="1" ref="A349" ca="1">INDEX(Companies!$A:$A,RANDBETWEEN(5,COUNTA(Companies!$A:$A) + 1),1)</f>
        <v>5</v>
      </c>
      <c r="B349" s="7" t="str">
        <f ca="1">VLOOKUP($A349,Companies!$A:$B,2,FALSE)</f>
        <v>ACME Corporation</v>
      </c>
      <c r="C349" s="5">
        <f t="shared" si="51"/>
        <v>345</v>
      </c>
      <c r="D349" s="5" t="str" cm="1">
        <f t="array" ref="D349">SHA1HASH($C349)</f>
        <v>35139ef894b28b73bea022755166a23933c7d9cb</v>
      </c>
      <c r="E349" s="6">
        <v>1</v>
      </c>
      <c r="F349" s="7">
        <f ca="1">IF($C349 = 1 + N("Presidente"),
    127,
    IF($C349 = 2 + N("Vice-Presidente"),
        72,
        IF($C349 = 3 + N("Secretária bilíngue"),
            13,
            RANDBETWEEN(5,COUNT(Name!$A:$A) + 1)
        )
    )
)</f>
        <v>193</v>
      </c>
      <c r="G349" s="7" t="str">
        <f ca="1">VLOOKUP($F349,Name!$A:$B,2,FALSE)</f>
        <v>João Victor</v>
      </c>
      <c r="H349" s="7">
        <f ca="1" xml:space="preserve">
IF($C349 = 1,
    0,
    RANDBETWEEN(5,COUNT('Last name'!$A:$A) + 1)
)</f>
        <v>81</v>
      </c>
      <c r="I349" s="7" t="str">
        <f ca="1" xml:space="preserve">
IF($C349 = 1 + N("Presidente"),
    "de Orléans e Bragança",
    VLOOKUP($H349,'Last name'!$A:$B,2,FALSE) &amp; " " &amp; VLOOKUP(RANDBETWEEN(5,COUNT('Last name'!$A:$A) + 1),'Last name'!$A:$B,2,FALSE)
)</f>
        <v>Farias Gouveia</v>
      </c>
      <c r="J349" s="7" t="str">
        <f t="shared" ca="1" si="52"/>
        <v>João Victor Farias Gouveia</v>
      </c>
      <c r="K349" s="7" t="str" cm="1">
        <f t="array" aca="1" ref="K349" ca="1">SHA1HASH($J349)</f>
        <v>9de454b37ab679e860b39e31e5531726c5633621</v>
      </c>
      <c r="L349" s="7" cm="1">
        <f t="array" aca="1" ref="L349" ca="1">INDEX(States!$A:$A,N349,1)</f>
        <v>5</v>
      </c>
      <c r="M349" s="7" t="str">
        <f ca="1">VLOOKUP($L349,Countries!$A:$B,2,FALSE)</f>
        <v>Portugal</v>
      </c>
      <c r="N349" s="7" cm="1">
        <f t="array" aca="1" ref="N349" ca="1">INDEX(States!$C:$C,RANDBETWEEN(5,COUNTA(States!$A:$A) + 1),1)</f>
        <v>15</v>
      </c>
      <c r="O349" s="7" t="str">
        <f ca="1">VLOOKUP($N349,States!$C:$D,2,FALSE)</f>
        <v xml:space="preserve"> ÉVORA</v>
      </c>
      <c r="P349" s="7" t="str">
        <f ca="1">VLOOKUP($F349,Name!$A:$C,3,FALSE)</f>
        <v>M</v>
      </c>
      <c r="Q349" s="7" t="str">
        <f ca="1">VLOOKUP($P349,Genders!$B:$C,2,FALSE)</f>
        <v>Male</v>
      </c>
      <c r="R349" s="7" cm="1">
        <f t="array" aca="1" ref="R349" ca="1">INDEX('Marital status'!$A:$A,RANDBETWEEN(5,COUNTA('Marital status'!$A:$A) + 1),1)</f>
        <v>9</v>
      </c>
      <c r="S349" s="7" t="str">
        <f ca="1">VLOOKUP($R349,'Marital status'!$A:$B,2,FALSE)</f>
        <v>DIVORCED</v>
      </c>
      <c r="T349" s="7">
        <f t="shared" ca="1" si="53"/>
        <v>5</v>
      </c>
      <c r="U349" s="7" t="str">
        <f ca="1">VLOOKUP($T349,Ethnicities!$A:$B,2,FALSE)</f>
        <v xml:space="preserve"> white</v>
      </c>
      <c r="V349" s="8">
        <f t="shared" ca="1" si="54"/>
        <v>18534</v>
      </c>
      <c r="W349" s="6">
        <f t="shared" ca="1" si="55"/>
        <v>7</v>
      </c>
      <c r="X349" s="8" t="str">
        <f ca="1">VLOOKUP($W349,'Background education'!$A:$B,2,FALSE)</f>
        <v>Undergraduate degree</v>
      </c>
      <c r="Y349" s="7">
        <f ca="1" xml:space="preserve">
  IF(OR($AA349 = 5, $AA349 = 6, $AA349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49" s="7" t="str">
        <f ca="1">VLOOKUP($Y349,Departments!$A:$B,2,FALSE)</f>
        <v>Operations</v>
      </c>
      <c r="AA349" s="6">
        <f t="shared" ca="1" si="56"/>
        <v>9</v>
      </c>
      <c r="AB349" s="7" t="str">
        <f ca="1">VLOOKUP($AA349,Roles!$A:$B,2,FALSE)</f>
        <v>Intern</v>
      </c>
      <c r="AC349" s="6" t="str">
        <f t="shared" ca="1" si="57"/>
        <v/>
      </c>
      <c r="AD349" s="7" t="str">
        <f ca="1" xml:space="preserve">
IF($AC349 &lt;&gt; "",
    VLOOKUP($AC349,Levels!$A:$B,2,FALSE),
    ""
)</f>
        <v/>
      </c>
      <c r="AE349" s="8">
        <f t="shared" ca="1" si="58"/>
        <v>38027</v>
      </c>
      <c r="AF349" s="6">
        <f ca="1">RANDBETWEEN(5,COUNTA('Recruitment source'!$A:$A) + 1)</f>
        <v>8</v>
      </c>
      <c r="AG349" s="6" t="str">
        <f ca="1">VLOOKUP($AF349,'Recruitment source'!$A:$B,2,FALSE)</f>
        <v>Net Empregos</v>
      </c>
      <c r="AH349" s="8"/>
      <c r="AI349" s="1">
        <f t="shared" ca="1" si="50"/>
        <v>1205</v>
      </c>
      <c r="AJ34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345, 1, 'João Victor Farias Gouveia', 'M', 5, '28/09/1950', 7, 10, 9, NULL, 1205);</v>
      </c>
    </row>
    <row r="350" spans="1:36" ht="14.25" customHeight="1" x14ac:dyDescent="0.2">
      <c r="A350" s="7" cm="1">
        <f t="array" aca="1" ref="A350" ca="1">INDEX(Companies!$A:$A,RANDBETWEEN(5,COUNTA(Companies!$A:$A) + 1),1)</f>
        <v>5</v>
      </c>
      <c r="B350" s="7" t="str">
        <f ca="1">VLOOKUP($A350,Companies!$A:$B,2,FALSE)</f>
        <v>ACME Corporation</v>
      </c>
      <c r="C350" s="5">
        <f t="shared" si="51"/>
        <v>346</v>
      </c>
      <c r="D350" s="5" t="str" cm="1">
        <f t="array" ref="D350">SHA1HASH($C350)</f>
        <v>41f448afc82647d1376ad508aec1ebe28826b8f7</v>
      </c>
      <c r="E350" s="6">
        <v>1</v>
      </c>
      <c r="F350" s="7">
        <f ca="1">IF($C350 = 1 + N("Presidente"),
    127,
    IF($C350 = 2 + N("Vice-Presidente"),
        72,
        IF($C350 = 3 + N("Secretária bilíngue"),
            13,
            RANDBETWEEN(5,COUNT(Name!$A:$A) + 1)
        )
    )
)</f>
        <v>14</v>
      </c>
      <c r="G350" s="7" t="str">
        <f ca="1">VLOOKUP($F350,Name!$A:$B,2,FALSE)</f>
        <v>Alexander</v>
      </c>
      <c r="H350" s="7">
        <f ca="1" xml:space="preserve">
IF($C350 = 1,
    0,
    RANDBETWEEN(5,COUNT('Last name'!$A:$A) + 1)
)</f>
        <v>104</v>
      </c>
      <c r="I350" s="7" t="str">
        <f ca="1" xml:space="preserve">
IF($C350 = 1 + N("Presidente"),
    "de Orléans e Bragança",
    VLOOKUP($H350,'Last name'!$A:$B,2,FALSE) &amp; " " &amp; VLOOKUP(RANDBETWEEN(5,COUNT('Last name'!$A:$A) + 1),'Last name'!$A:$B,2,FALSE)
)</f>
        <v>Ildelfonso de Oliveira</v>
      </c>
      <c r="J350" s="7" t="str">
        <f t="shared" ca="1" si="52"/>
        <v>Alexander Ildelfonso de Oliveira</v>
      </c>
      <c r="K350" s="7" t="str" cm="1">
        <f t="array" aca="1" ref="K350" ca="1">SHA1HASH($J350)</f>
        <v>5507404d84e5235e1993266dd8c3d2aae5f121bd</v>
      </c>
      <c r="L350" s="7" cm="1">
        <f t="array" aca="1" ref="L350" ca="1">INDEX(States!$A:$A,N350,1)</f>
        <v>5</v>
      </c>
      <c r="M350" s="7" t="str">
        <f ca="1">VLOOKUP($L350,Countries!$A:$B,2,FALSE)</f>
        <v>Portugal</v>
      </c>
      <c r="N350" s="7" cm="1">
        <f t="array" aca="1" ref="N350" ca="1">INDEX(States!$C:$C,RANDBETWEEN(5,COUNTA(States!$A:$A) + 1),1)</f>
        <v>9</v>
      </c>
      <c r="O350" s="7" t="str">
        <f ca="1">VLOOKUP($N350,States!$C:$D,2,FALSE)</f>
        <v>braga</v>
      </c>
      <c r="P350" s="7" t="str">
        <f ca="1">VLOOKUP($F350,Name!$A:$C,3,FALSE)</f>
        <v>M</v>
      </c>
      <c r="Q350" s="7" t="str">
        <f ca="1">VLOOKUP($P350,Genders!$B:$C,2,FALSE)</f>
        <v>Male</v>
      </c>
      <c r="R350" s="7" cm="1">
        <f t="array" aca="1" ref="R350" ca="1">INDEX('Marital status'!$A:$A,RANDBETWEEN(5,COUNTA('Marital status'!$A:$A) + 1),1)</f>
        <v>6</v>
      </c>
      <c r="S350" s="7" t="str">
        <f ca="1">VLOOKUP($R350,'Marital status'!$A:$B,2,FALSE)</f>
        <v>MarrieD</v>
      </c>
      <c r="T350" s="7">
        <f t="shared" ca="1" si="53"/>
        <v>6</v>
      </c>
      <c r="U350" s="7" t="str">
        <f ca="1">VLOOKUP($T350,Ethnicities!$A:$B,2,FALSE)</f>
        <v>Black or African American</v>
      </c>
      <c r="V350" s="8">
        <f t="shared" ca="1" si="54"/>
        <v>31453</v>
      </c>
      <c r="W350" s="6">
        <f t="shared" ca="1" si="55"/>
        <v>8</v>
      </c>
      <c r="X350" s="8" t="str">
        <f ca="1">VLOOKUP($W350,'Background education'!$A:$B,2,FALSE)</f>
        <v>Graduate school</v>
      </c>
      <c r="Y350" s="7">
        <f ca="1" xml:space="preserve">
  IF(OR($AA350 = 5, $AA350 = 6, $AA350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50" s="7" t="str">
        <f ca="1">VLOOKUP($Y350,Departments!$A:$B,2,FALSE)</f>
        <v xml:space="preserve"> Commercial</v>
      </c>
      <c r="AA350" s="6">
        <f t="shared" ca="1" si="56"/>
        <v>11</v>
      </c>
      <c r="AB350" s="7" t="str">
        <f ca="1">VLOOKUP($AA350,Roles!$A:$B,2,FALSE)</f>
        <v>Analyst</v>
      </c>
      <c r="AC350" s="6">
        <f t="shared" ca="1" si="57"/>
        <v>6</v>
      </c>
      <c r="AD350" s="7" t="str">
        <f ca="1" xml:space="preserve">
IF($AC350 &lt;&gt; "",
    VLOOKUP($AC350,Levels!$A:$B,2,FALSE),
    ""
)</f>
        <v>Pleno</v>
      </c>
      <c r="AE350" s="8">
        <f t="shared" ca="1" si="58"/>
        <v>42705</v>
      </c>
      <c r="AF350" s="6">
        <f ca="1">RANDBETWEEN(5,COUNTA('Recruitment source'!$A:$A) + 1)</f>
        <v>11</v>
      </c>
      <c r="AG350" s="6" t="str">
        <f ca="1">VLOOKUP($AF350,'Recruitment source'!$A:$B,2,FALSE)</f>
        <v>Next Station</v>
      </c>
      <c r="AH350" s="8"/>
      <c r="AI350" s="1">
        <f t="shared" ca="1" si="50"/>
        <v>3080</v>
      </c>
      <c r="AJ350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346, 1, 'Alexander Ildelfonso de Oliveira', 'M', 6, '10/02/1986', 8, 9, 11, 6, 3080);</v>
      </c>
    </row>
    <row r="351" spans="1:36" ht="14.25" customHeight="1" x14ac:dyDescent="0.2">
      <c r="A351" s="7" cm="1">
        <f t="array" aca="1" ref="A351" ca="1">INDEX(Companies!$A:$A,RANDBETWEEN(5,COUNTA(Companies!$A:$A) + 1),1)</f>
        <v>5</v>
      </c>
      <c r="B351" s="7" t="str">
        <f ca="1">VLOOKUP($A351,Companies!$A:$B,2,FALSE)</f>
        <v>ACME Corporation</v>
      </c>
      <c r="C351" s="5">
        <f t="shared" si="51"/>
        <v>347</v>
      </c>
      <c r="D351" s="5" t="str" cm="1">
        <f t="array" ref="D351">SHA1HASH($C351)</f>
        <v>1b04f217730b9e677ec7021775bb6c2c8f8ca543</v>
      </c>
      <c r="E351" s="6">
        <v>1</v>
      </c>
      <c r="F351" s="7">
        <f ca="1">IF($C351 = 1 + N("Presidente"),
    127,
    IF($C351 = 2 + N("Vice-Presidente"),
        72,
        IF($C351 = 3 + N("Secretária bilíngue"),
            13,
            RANDBETWEEN(5,COUNT(Name!$A:$A) + 1)
        )
    )
)</f>
        <v>115</v>
      </c>
      <c r="G351" s="7" t="str">
        <f ca="1">VLOOKUP($F351,Name!$A:$B,2,FALSE)</f>
        <v>Dulce</v>
      </c>
      <c r="H351" s="7">
        <f ca="1" xml:space="preserve">
IF($C351 = 1,
    0,
    RANDBETWEEN(5,COUNT('Last name'!$A:$A) + 1)
)</f>
        <v>108</v>
      </c>
      <c r="I351" s="7" t="str">
        <f ca="1" xml:space="preserve">
IF($C351 = 1 + N("Presidente"),
    "de Orléans e Bragança",
    VLOOKUP($H351,'Last name'!$A:$B,2,FALSE) &amp; " " &amp; VLOOKUP(RANDBETWEEN(5,COUNT('Last name'!$A:$A) + 1),'Last name'!$A:$B,2,FALSE)
)</f>
        <v>Leone Bandeira</v>
      </c>
      <c r="J351" s="7" t="str">
        <f t="shared" ca="1" si="52"/>
        <v>Dulce Leone Bandeira</v>
      </c>
      <c r="K351" s="7" t="str" cm="1">
        <f t="array" aca="1" ref="K351" ca="1">SHA1HASH($J351)</f>
        <v>9b7a3cadd9683277d80b110976b125b48a05ab32</v>
      </c>
      <c r="L351" s="7" cm="1">
        <f t="array" aca="1" ref="L351" ca="1">INDEX(States!$A:$A,N351,1)</f>
        <v>5</v>
      </c>
      <c r="M351" s="7" t="str">
        <f ca="1">VLOOKUP($L351,Countries!$A:$B,2,FALSE)</f>
        <v>Portugal</v>
      </c>
      <c r="N351" s="7" cm="1">
        <f t="array" aca="1" ref="N351" ca="1">INDEX(States!$C:$C,RANDBETWEEN(5,COUNTA(States!$A:$A) + 1),1)</f>
        <v>12</v>
      </c>
      <c r="O351" s="7" t="str">
        <f ca="1">VLOOKUP($N351,States!$C:$D,2,FALSE)</f>
        <v>Leiria</v>
      </c>
      <c r="P351" s="7" t="str">
        <f ca="1">VLOOKUP($F351,Name!$A:$C,3,FALSE)</f>
        <v>F</v>
      </c>
      <c r="Q351" s="7" t="str">
        <f ca="1">VLOOKUP($P351,Genders!$B:$C,2,FALSE)</f>
        <v>Female</v>
      </c>
      <c r="R351" s="7" cm="1">
        <f t="array" aca="1" ref="R351" ca="1">INDEX('Marital status'!$A:$A,RANDBETWEEN(5,COUNTA('Marital status'!$A:$A) + 1),1)</f>
        <v>9</v>
      </c>
      <c r="S351" s="7" t="str">
        <f ca="1">VLOOKUP($R351,'Marital status'!$A:$B,2,FALSE)</f>
        <v>DIVORCED</v>
      </c>
      <c r="T351" s="7">
        <f t="shared" ca="1" si="53"/>
        <v>5</v>
      </c>
      <c r="U351" s="7" t="str">
        <f ca="1">VLOOKUP($T351,Ethnicities!$A:$B,2,FALSE)</f>
        <v xml:space="preserve"> white</v>
      </c>
      <c r="V351" s="8">
        <f t="shared" ca="1" si="54"/>
        <v>26270</v>
      </c>
      <c r="W351" s="6">
        <f t="shared" ca="1" si="55"/>
        <v>7</v>
      </c>
      <c r="X351" s="8" t="str">
        <f ca="1">VLOOKUP($W351,'Background education'!$A:$B,2,FALSE)</f>
        <v>Undergraduate degree</v>
      </c>
      <c r="Y351" s="7">
        <f ca="1" xml:space="preserve">
  IF(OR($AA351 = 5, $AA351 = 6, $AA351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51" s="7" t="str">
        <f ca="1">VLOOKUP($Y351,Departments!$A:$B,2,FALSE)</f>
        <v>Controlling</v>
      </c>
      <c r="AA351" s="6">
        <f t="shared" ca="1" si="56"/>
        <v>9</v>
      </c>
      <c r="AB351" s="7" t="str">
        <f ca="1">VLOOKUP($AA351,Roles!$A:$B,2,FALSE)</f>
        <v>Intern</v>
      </c>
      <c r="AC351" s="6" t="str">
        <f t="shared" ca="1" si="57"/>
        <v/>
      </c>
      <c r="AD351" s="7" t="str">
        <f ca="1" xml:space="preserve">
IF($AC351 &lt;&gt; "",
    VLOOKUP($AC351,Levels!$A:$B,2,FALSE),
    ""
)</f>
        <v/>
      </c>
      <c r="AE351" s="8">
        <f t="shared" ca="1" si="58"/>
        <v>42363</v>
      </c>
      <c r="AF351" s="6">
        <f ca="1">RANDBETWEEN(5,COUNTA('Recruitment source'!$A:$A) + 1)</f>
        <v>9</v>
      </c>
      <c r="AG351" s="6" t="str">
        <f ca="1">VLOOKUP($AF351,'Recruitment source'!$A:$B,2,FALSE)</f>
        <v>Empregos Online</v>
      </c>
      <c r="AH351" s="8"/>
      <c r="AI351" s="1">
        <f t="shared" ca="1" si="50"/>
        <v>1205</v>
      </c>
      <c r="AJ351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347, 1, 'Dulce Leone Bandeira', 'F', 5, '03/12/1971', 7, 12, 9, NULL, 1205);</v>
      </c>
    </row>
    <row r="352" spans="1:36" ht="14.25" customHeight="1" x14ac:dyDescent="0.2">
      <c r="A352" s="7" cm="1">
        <f t="array" aca="1" ref="A352" ca="1">INDEX(Companies!$A:$A,RANDBETWEEN(5,COUNTA(Companies!$A:$A) + 1),1)</f>
        <v>5</v>
      </c>
      <c r="B352" s="7" t="str">
        <f ca="1">VLOOKUP($A352,Companies!$A:$B,2,FALSE)</f>
        <v>ACME Corporation</v>
      </c>
      <c r="C352" s="5">
        <f t="shared" si="51"/>
        <v>348</v>
      </c>
      <c r="D352" s="5" t="str" cm="1">
        <f t="array" ref="D352">SHA1HASH($C352)</f>
        <v>cfd1799660639c006d19f3ca7ebd518a1d6e6ca2</v>
      </c>
      <c r="E352" s="6">
        <v>1</v>
      </c>
      <c r="F352" s="7">
        <f ca="1">IF($C352 = 1 + N("Presidente"),
    127,
    IF($C352 = 2 + N("Vice-Presidente"),
        72,
        IF($C352 = 3 + N("Secretária bilíngue"),
            13,
            RANDBETWEEN(5,COUNT(Name!$A:$A) + 1)
        )
    )
)</f>
        <v>166</v>
      </c>
      <c r="G352" s="7" t="str">
        <f ca="1">VLOOKUP($F352,Name!$A:$B,2,FALSE)</f>
        <v>Henrico</v>
      </c>
      <c r="H352" s="7">
        <f ca="1" xml:space="preserve">
IF($C352 = 1,
    0,
    RANDBETWEEN(5,COUNT('Last name'!$A:$A) + 1)
)</f>
        <v>124</v>
      </c>
      <c r="I352" s="7" t="str">
        <f ca="1" xml:space="preserve">
IF($C352 = 1 + N("Presidente"),
    "de Orléans e Bragança",
    VLOOKUP($H352,'Last name'!$A:$B,2,FALSE) &amp; " " &amp; VLOOKUP(RANDBETWEEN(5,COUNT('Last name'!$A:$A) + 1),'Last name'!$A:$B,2,FALSE)
)</f>
        <v>Mazza Cunha</v>
      </c>
      <c r="J352" s="7" t="str">
        <f t="shared" ca="1" si="52"/>
        <v>Henrico Mazza Cunha</v>
      </c>
      <c r="K352" s="7" t="str" cm="1">
        <f t="array" aca="1" ref="K352" ca="1">SHA1HASH($J352)</f>
        <v>bdd9bf131bc23b715ff61cfe3a5205e10720108b</v>
      </c>
      <c r="L352" s="7" cm="1">
        <f t="array" aca="1" ref="L352" ca="1">INDEX(States!$A:$A,N352,1)</f>
        <v>5</v>
      </c>
      <c r="M352" s="7" t="str">
        <f ca="1">VLOOKUP($L352,Countries!$A:$B,2,FALSE)</f>
        <v>Portugal</v>
      </c>
      <c r="N352" s="7" cm="1">
        <f t="array" aca="1" ref="N352" ca="1">INDEX(States!$C:$C,RANDBETWEEN(5,COUNTA(States!$A:$A) + 1),1)</f>
        <v>9</v>
      </c>
      <c r="O352" s="7" t="str">
        <f ca="1">VLOOKUP($N352,States!$C:$D,2,FALSE)</f>
        <v>braga</v>
      </c>
      <c r="P352" s="7" t="str">
        <f ca="1">VLOOKUP($F352,Name!$A:$C,3,FALSE)</f>
        <v>M</v>
      </c>
      <c r="Q352" s="7" t="str">
        <f ca="1">VLOOKUP($P352,Genders!$B:$C,2,FALSE)</f>
        <v>Male</v>
      </c>
      <c r="R352" s="7" cm="1">
        <f t="array" aca="1" ref="R352" ca="1">INDEX('Marital status'!$A:$A,RANDBETWEEN(5,COUNTA('Marital status'!$A:$A) + 1),1)</f>
        <v>9</v>
      </c>
      <c r="S352" s="7" t="str">
        <f ca="1">VLOOKUP($R352,'Marital status'!$A:$B,2,FALSE)</f>
        <v>DIVORCED</v>
      </c>
      <c r="T352" s="7">
        <f t="shared" ca="1" si="53"/>
        <v>7</v>
      </c>
      <c r="U352" s="7" t="str">
        <f ca="1">VLOOKUP($T352,Ethnicities!$A:$B,2,FALSE)</f>
        <v xml:space="preserve">  Hispanic or LATINO</v>
      </c>
      <c r="V352" s="8">
        <f t="shared" ca="1" si="54"/>
        <v>22373</v>
      </c>
      <c r="W352" s="6">
        <f t="shared" ca="1" si="55"/>
        <v>8</v>
      </c>
      <c r="X352" s="8" t="str">
        <f ca="1">VLOOKUP($W352,'Background education'!$A:$B,2,FALSE)</f>
        <v>Graduate school</v>
      </c>
      <c r="Y352" s="7">
        <f ca="1" xml:space="preserve">
  IF(OR($AA352 = 5, $AA352 = 6, $AA352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52" s="7" t="str">
        <f ca="1">VLOOKUP($Y352,Departments!$A:$B,2,FALSE)</f>
        <v>Administration</v>
      </c>
      <c r="AA352" s="6">
        <f t="shared" ca="1" si="56"/>
        <v>11</v>
      </c>
      <c r="AB352" s="7" t="str">
        <f ca="1">VLOOKUP($AA352,Roles!$A:$B,2,FALSE)</f>
        <v>Analyst</v>
      </c>
      <c r="AC352" s="6">
        <f t="shared" ca="1" si="57"/>
        <v>6</v>
      </c>
      <c r="AD352" s="7" t="str">
        <f ca="1" xml:space="preserve">
IF($AC352 &lt;&gt; "",
    VLOOKUP($AC352,Levels!$A:$B,2,FALSE),
    ""
)</f>
        <v>Pleno</v>
      </c>
      <c r="AE352" s="8">
        <f t="shared" ca="1" si="58"/>
        <v>43521</v>
      </c>
      <c r="AF352" s="6">
        <f ca="1">RANDBETWEEN(5,COUNTA('Recruitment source'!$A:$A) + 1)</f>
        <v>12</v>
      </c>
      <c r="AG352" s="6" t="str">
        <f ca="1">VLOOKUP($AF352,'Recruitment source'!$A:$B,2,FALSE)</f>
        <v xml:space="preserve"> recommendation of employee</v>
      </c>
      <c r="AH352" s="8"/>
      <c r="AI352" s="1">
        <f t="shared" ca="1" si="50"/>
        <v>3000</v>
      </c>
      <c r="AJ352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348, 1, 'Henrico Mazza Cunha', 'M', 7, '02/04/1961', 8, 6, 11, 6, 3000);</v>
      </c>
    </row>
    <row r="353" spans="1:36" ht="14.25" customHeight="1" x14ac:dyDescent="0.2">
      <c r="A353" s="7" cm="1">
        <f t="array" aca="1" ref="A353" ca="1">INDEX(Companies!$A:$A,RANDBETWEEN(5,COUNTA(Companies!$A:$A) + 1),1)</f>
        <v>5</v>
      </c>
      <c r="B353" s="7" t="str">
        <f ca="1">VLOOKUP($A353,Companies!$A:$B,2,FALSE)</f>
        <v>ACME Corporation</v>
      </c>
      <c r="C353" s="5">
        <f t="shared" si="51"/>
        <v>349</v>
      </c>
      <c r="D353" s="5" t="str" cm="1">
        <f t="array" ref="D353">SHA1HASH($C353)</f>
        <v>3341b16b2e02679ecb3d3fccb14a5667fa751d0d</v>
      </c>
      <c r="E353" s="6">
        <v>1</v>
      </c>
      <c r="F353" s="7">
        <f ca="1">IF($C353 = 1 + N("Presidente"),
    127,
    IF($C353 = 2 + N("Vice-Presidente"),
        72,
        IF($C353 = 3 + N("Secretária bilíngue"),
            13,
            RANDBETWEEN(5,COUNT(Name!$A:$A) + 1)
        )
    )
)</f>
        <v>217</v>
      </c>
      <c r="G353" s="7" t="str">
        <f ca="1">VLOOKUP($F353,Name!$A:$B,2,FALSE)</f>
        <v>Lara</v>
      </c>
      <c r="H353" s="7">
        <f ca="1" xml:space="preserve">
IF($C353 = 1,
    0,
    RANDBETWEEN(5,COUNT('Last name'!$A:$A) + 1)
)</f>
        <v>144</v>
      </c>
      <c r="I353" s="7" t="str">
        <f ca="1" xml:space="preserve">
IF($C353 = 1 + N("Presidente"),
    "de Orléans e Bragança",
    VLOOKUP($H353,'Last name'!$A:$B,2,FALSE) &amp; " " &amp; VLOOKUP(RANDBETWEEN(5,COUNT('Last name'!$A:$A) + 1),'Last name'!$A:$B,2,FALSE)
)</f>
        <v>Padrão Noronha</v>
      </c>
      <c r="J353" s="7" t="str">
        <f t="shared" ca="1" si="52"/>
        <v>Lara Padrão Noronha</v>
      </c>
      <c r="K353" s="7" t="str" cm="1">
        <f t="array" aca="1" ref="K353" ca="1">SHA1HASH($J353)</f>
        <v>74a9a183a418c4ecad3609e007f98e63d5bb1df1</v>
      </c>
      <c r="L353" s="7" cm="1">
        <f t="array" aca="1" ref="L353" ca="1">INDEX(States!$A:$A,N353,1)</f>
        <v>5</v>
      </c>
      <c r="M353" s="7" t="str">
        <f ca="1">VLOOKUP($L353,Countries!$A:$B,2,FALSE)</f>
        <v>Portugal</v>
      </c>
      <c r="N353" s="7" cm="1">
        <f t="array" aca="1" ref="N353" ca="1">INDEX(States!$C:$C,RANDBETWEEN(5,COUNTA(States!$A:$A) + 1),1)</f>
        <v>23</v>
      </c>
      <c r="O353" s="7" t="str">
        <f ca="1">VLOOKUP($N353,States!$C:$D,2,FALSE)</f>
        <v>Viana do Castelo</v>
      </c>
      <c r="P353" s="7" t="str">
        <f ca="1">VLOOKUP($F353,Name!$A:$C,3,FALSE)</f>
        <v>F</v>
      </c>
      <c r="Q353" s="7" t="str">
        <f ca="1">VLOOKUP($P353,Genders!$B:$C,2,FALSE)</f>
        <v>Female</v>
      </c>
      <c r="R353" s="7" cm="1">
        <f t="array" aca="1" ref="R353" ca="1">INDEX('Marital status'!$A:$A,RANDBETWEEN(5,COUNTA('Marital status'!$A:$A) + 1),1)</f>
        <v>6</v>
      </c>
      <c r="S353" s="7" t="str">
        <f ca="1">VLOOKUP($R353,'Marital status'!$A:$B,2,FALSE)</f>
        <v>MarrieD</v>
      </c>
      <c r="T353" s="7">
        <f t="shared" ca="1" si="53"/>
        <v>5</v>
      </c>
      <c r="U353" s="7" t="str">
        <f ca="1">VLOOKUP($T353,Ethnicities!$A:$B,2,FALSE)</f>
        <v xml:space="preserve"> white</v>
      </c>
      <c r="V353" s="8">
        <f t="shared" ca="1" si="54"/>
        <v>32723</v>
      </c>
      <c r="W353" s="6">
        <f t="shared" ca="1" si="55"/>
        <v>7</v>
      </c>
      <c r="X353" s="8" t="str">
        <f ca="1">VLOOKUP($W353,'Background education'!$A:$B,2,FALSE)</f>
        <v>Undergraduate degree</v>
      </c>
      <c r="Y353" s="7">
        <f ca="1" xml:space="preserve">
  IF(OR($AA353 = 5, $AA353 = 6, $AA353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53" s="7" t="str">
        <f ca="1">VLOOKUP($Y353,Departments!$A:$B,2,FALSE)</f>
        <v>Communication &amp; Marketing</v>
      </c>
      <c r="AA353" s="6">
        <f t="shared" ca="1" si="56"/>
        <v>10</v>
      </c>
      <c r="AB353" s="7" t="str">
        <f ca="1">VLOOKUP($AA353,Roles!$A:$B,2,FALSE)</f>
        <v>Trainee</v>
      </c>
      <c r="AC353" s="6" t="str">
        <f t="shared" ca="1" si="57"/>
        <v/>
      </c>
      <c r="AD353" s="7" t="str">
        <f ca="1" xml:space="preserve">
IF($AC353 &lt;&gt; "",
    VLOOKUP($AC353,Levels!$A:$B,2,FALSE),
    ""
)</f>
        <v/>
      </c>
      <c r="AE353" s="8">
        <f t="shared" ca="1" si="58"/>
        <v>41428</v>
      </c>
      <c r="AF353" s="6">
        <f ca="1">RANDBETWEEN(5,COUNTA('Recruitment source'!$A:$A) + 1)</f>
        <v>10</v>
      </c>
      <c r="AG353" s="6" t="str">
        <f ca="1">VLOOKUP($AF353,'Recruitment source'!$A:$B,2,FALSE)</f>
        <v>Jobs in Lisbon</v>
      </c>
      <c r="AH353" s="8"/>
      <c r="AI353" s="1">
        <f t="shared" ca="1" si="50"/>
        <v>1385</v>
      </c>
      <c r="AJ353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349, 1, 'Lara Padrão Noronha', 'F', 5, '03/08/1989', 7, 11, 10, NULL, 1385);</v>
      </c>
    </row>
    <row r="354" spans="1:36" ht="14.25" customHeight="1" x14ac:dyDescent="0.2">
      <c r="A354" s="7" cm="1">
        <f t="array" aca="1" ref="A354" ca="1">INDEX(Companies!$A:$A,RANDBETWEEN(5,COUNTA(Companies!$A:$A) + 1),1)</f>
        <v>5</v>
      </c>
      <c r="B354" s="7" t="str">
        <f ca="1">VLOOKUP($A354,Companies!$A:$B,2,FALSE)</f>
        <v>ACME Corporation</v>
      </c>
      <c r="C354" s="5">
        <f t="shared" si="51"/>
        <v>350</v>
      </c>
      <c r="D354" s="5" t="str" cm="1">
        <f t="array" ref="D354">SHA1HASH($C354)</f>
        <v>89a1c105a4720482e52ae423839ed97c693201ca</v>
      </c>
      <c r="E354" s="6">
        <v>1</v>
      </c>
      <c r="F354" s="7">
        <f ca="1">IF($C354 = 1 + N("Presidente"),
    127,
    IF($C354 = 2 + N("Vice-Presidente"),
        72,
        IF($C354 = 3 + N("Secretária bilíngue"),
            13,
            RANDBETWEEN(5,COUNT(Name!$A:$A) + 1)
        )
    )
)</f>
        <v>276</v>
      </c>
      <c r="G354" s="7" t="str">
        <f ca="1">VLOOKUP($F354,Name!$A:$B,2,FALSE)</f>
        <v>Mariah</v>
      </c>
      <c r="H354" s="7">
        <f ca="1" xml:space="preserve">
IF($C354 = 1,
    0,
    RANDBETWEEN(5,COUNT('Last name'!$A:$A) + 1)
)</f>
        <v>11</v>
      </c>
      <c r="I354" s="7" t="str">
        <f ca="1" xml:space="preserve">
IF($C354 = 1 + N("Presidente"),
    "de Orléans e Bragança",
    VLOOKUP($H354,'Last name'!$A:$B,2,FALSE) &amp; " " &amp; VLOOKUP(RANDBETWEEN(5,COUNT('Last name'!$A:$A) + 1),'Last name'!$A:$B,2,FALSE)
)</f>
        <v>Almeida Oliveira</v>
      </c>
      <c r="J354" s="7" t="str">
        <f t="shared" ca="1" si="52"/>
        <v>Mariah Almeida Oliveira</v>
      </c>
      <c r="K354" s="7" t="str" cm="1">
        <f t="array" aca="1" ref="K354" ca="1">SHA1HASH($J354)</f>
        <v>4f68d0442472f22f9a75658d4f47e8c7460cf68d</v>
      </c>
      <c r="L354" s="7" cm="1">
        <f t="array" aca="1" ref="L354" ca="1">INDEX(States!$A:$A,N354,1)</f>
        <v>5</v>
      </c>
      <c r="M354" s="7" t="str">
        <f ca="1">VLOOKUP($L354,Countries!$A:$B,2,FALSE)</f>
        <v>Portugal</v>
      </c>
      <c r="N354" s="7" cm="1">
        <f t="array" aca="1" ref="N354" ca="1">INDEX(States!$C:$C,RANDBETWEEN(5,COUNTA(States!$A:$A) + 1),1)</f>
        <v>20</v>
      </c>
      <c r="O354" s="7" t="str">
        <f ca="1">VLOOKUP($N354,States!$C:$D,2,FALSE)</f>
        <v>Portalegre</v>
      </c>
      <c r="P354" s="7" t="str">
        <f ca="1">VLOOKUP($F354,Name!$A:$C,3,FALSE)</f>
        <v>F</v>
      </c>
      <c r="Q354" s="7" t="str">
        <f ca="1">VLOOKUP($P354,Genders!$B:$C,2,FALSE)</f>
        <v>Female</v>
      </c>
      <c r="R354" s="7" cm="1">
        <f t="array" aca="1" ref="R354" ca="1">INDEX('Marital status'!$A:$A,RANDBETWEEN(5,COUNTA('Marital status'!$A:$A) + 1),1)</f>
        <v>6</v>
      </c>
      <c r="S354" s="7" t="str">
        <f ca="1">VLOOKUP($R354,'Marital status'!$A:$B,2,FALSE)</f>
        <v>MarrieD</v>
      </c>
      <c r="T354" s="7">
        <f t="shared" ca="1" si="53"/>
        <v>5</v>
      </c>
      <c r="U354" s="7" t="str">
        <f ca="1">VLOOKUP($T354,Ethnicities!$A:$B,2,FALSE)</f>
        <v xml:space="preserve"> white</v>
      </c>
      <c r="V354" s="8">
        <f t="shared" ca="1" si="54"/>
        <v>32004</v>
      </c>
      <c r="W354" s="6">
        <f t="shared" ca="1" si="55"/>
        <v>7</v>
      </c>
      <c r="X354" s="8" t="str">
        <f ca="1">VLOOKUP($W354,'Background education'!$A:$B,2,FALSE)</f>
        <v>Undergraduate degree</v>
      </c>
      <c r="Y354" s="7">
        <f ca="1" xml:space="preserve">
  IF(OR($AA354 = 5, $AA354 = 6, $AA354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54" s="7" t="str">
        <f ca="1">VLOOKUP($Y354,Departments!$A:$B,2,FALSE)</f>
        <v xml:space="preserve"> Commercial</v>
      </c>
      <c r="AA354" s="6">
        <f t="shared" ca="1" si="56"/>
        <v>11</v>
      </c>
      <c r="AB354" s="7" t="str">
        <f ca="1">VLOOKUP($AA354,Roles!$A:$B,2,FALSE)</f>
        <v>Analyst</v>
      </c>
      <c r="AC354" s="6">
        <f t="shared" ca="1" si="57"/>
        <v>7</v>
      </c>
      <c r="AD354" s="7" t="str">
        <f ca="1" xml:space="preserve">
IF($AC354 &lt;&gt; "",
    VLOOKUP($AC354,Levels!$A:$B,2,FALSE),
    ""
)</f>
        <v>Senior</v>
      </c>
      <c r="AE354" s="8">
        <f t="shared" ca="1" si="58"/>
        <v>43380</v>
      </c>
      <c r="AF354" s="6">
        <f ca="1">RANDBETWEEN(5,COUNTA('Recruitment source'!$A:$A) + 1)</f>
        <v>9</v>
      </c>
      <c r="AG354" s="6" t="str">
        <f ca="1">VLOOKUP($AF354,'Recruitment source'!$A:$B,2,FALSE)</f>
        <v>Empregos Online</v>
      </c>
      <c r="AH354" s="8"/>
      <c r="AI354" s="1">
        <f t="shared" ca="1" si="50"/>
        <v>2580</v>
      </c>
      <c r="AJ354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350, 1, 'Mariah Almeida Oliveira', 'F', 5, '15/08/1987', 7, 9, 11, 7, 2580);</v>
      </c>
    </row>
    <row r="355" spans="1:36" ht="14.25" customHeight="1" x14ac:dyDescent="0.2">
      <c r="A355" s="7" cm="1">
        <f t="array" aca="1" ref="A355" ca="1">INDEX(Companies!$A:$A,RANDBETWEEN(5,COUNTA(Companies!$A:$A) + 1),1)</f>
        <v>5</v>
      </c>
      <c r="B355" s="7" t="str">
        <f ca="1">VLOOKUP($A355,Companies!$A:$B,2,FALSE)</f>
        <v>ACME Corporation</v>
      </c>
      <c r="C355" s="5">
        <f t="shared" si="51"/>
        <v>351</v>
      </c>
      <c r="D355" s="5" t="str" cm="1">
        <f t="array" ref="D355">SHA1HASH($C355)</f>
        <v>0026476a20bfbd08714155bb66f0b4feb2d25c1c</v>
      </c>
      <c r="E355" s="6">
        <v>1</v>
      </c>
      <c r="F355" s="7">
        <f ca="1">IF($C355 = 1 + N("Presidente"),
    127,
    IF($C355 = 2 + N("Vice-Presidente"),
        72,
        IF($C355 = 3 + N("Secretária bilíngue"),
            13,
            RANDBETWEEN(5,COUNT(Name!$A:$A) + 1)
        )
    )
)</f>
        <v>73</v>
      </c>
      <c r="G355" s="7" t="str">
        <f ca="1">VLOOKUP($F355,Name!$A:$B,2,FALSE)</f>
        <v>Bianca</v>
      </c>
      <c r="H355" s="7">
        <f ca="1" xml:space="preserve">
IF($C355 = 1,
    0,
    RANDBETWEEN(5,COUNT('Last name'!$A:$A) + 1)
)</f>
        <v>176</v>
      </c>
      <c r="I355" s="7" t="str">
        <f ca="1" xml:space="preserve">
IF($C355 = 1 + N("Presidente"),
    "de Orléans e Bragança",
    VLOOKUP($H355,'Last name'!$A:$B,2,FALSE) &amp; " " &amp; VLOOKUP(RANDBETWEEN(5,COUNT('Last name'!$A:$A) + 1),'Last name'!$A:$B,2,FALSE)
)</f>
        <v>Santos Cabral</v>
      </c>
      <c r="J355" s="7" t="str">
        <f t="shared" ca="1" si="52"/>
        <v>Bianca Santos Cabral</v>
      </c>
      <c r="K355" s="7" t="str" cm="1">
        <f t="array" aca="1" ref="K355" ca="1">SHA1HASH($J355)</f>
        <v>caa5e3473350070ffdc05d4cefcfd457b58f129b</v>
      </c>
      <c r="L355" s="7" cm="1">
        <f t="array" aca="1" ref="L355" ca="1">INDEX(States!$A:$A,N355,1)</f>
        <v>5</v>
      </c>
      <c r="M355" s="7" t="str">
        <f ca="1">VLOOKUP($L355,Countries!$A:$B,2,FALSE)</f>
        <v>Portugal</v>
      </c>
      <c r="N355" s="7" cm="1">
        <f t="array" aca="1" ref="N355" ca="1">INDEX(States!$C:$C,RANDBETWEEN(5,COUNTA(States!$A:$A) + 1),1)</f>
        <v>11</v>
      </c>
      <c r="O355" s="7" t="str">
        <f ca="1">VLOOKUP($N355,States!$C:$D,2,FALSE)</f>
        <v>Santarém</v>
      </c>
      <c r="P355" s="7" t="str">
        <f ca="1">VLOOKUP($F355,Name!$A:$C,3,FALSE)</f>
        <v>F</v>
      </c>
      <c r="Q355" s="7" t="str">
        <f ca="1">VLOOKUP($P355,Genders!$B:$C,2,FALSE)</f>
        <v>Female</v>
      </c>
      <c r="R355" s="7" cm="1">
        <f t="array" aca="1" ref="R355" ca="1">INDEX('Marital status'!$A:$A,RANDBETWEEN(5,COUNTA('Marital status'!$A:$A) + 1),1)</f>
        <v>8</v>
      </c>
      <c r="S355" s="7" t="str">
        <f ca="1">VLOOKUP($R355,'Marital status'!$A:$B,2,FALSE)</f>
        <v xml:space="preserve"> Separated </v>
      </c>
      <c r="T355" s="7">
        <f t="shared" ca="1" si="53"/>
        <v>5</v>
      </c>
      <c r="U355" s="7" t="str">
        <f ca="1">VLOOKUP($T355,Ethnicities!$A:$B,2,FALSE)</f>
        <v xml:space="preserve"> white</v>
      </c>
      <c r="V355" s="8">
        <f t="shared" ca="1" si="54"/>
        <v>22617</v>
      </c>
      <c r="W355" s="6">
        <f t="shared" ca="1" si="55"/>
        <v>7</v>
      </c>
      <c r="X355" s="8" t="str">
        <f ca="1">VLOOKUP($W355,'Background education'!$A:$B,2,FALSE)</f>
        <v>Undergraduate degree</v>
      </c>
      <c r="Y355" s="7">
        <f ca="1" xml:space="preserve">
  IF(OR($AA355 = 5, $AA355 = 6, $AA355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55" s="7" t="str">
        <f ca="1">VLOOKUP($Y355,Departments!$A:$B,2,FALSE)</f>
        <v>Controlling</v>
      </c>
      <c r="AA355" s="6">
        <f t="shared" ca="1" si="56"/>
        <v>10</v>
      </c>
      <c r="AB355" s="7" t="str">
        <f ca="1">VLOOKUP($AA355,Roles!$A:$B,2,FALSE)</f>
        <v>Trainee</v>
      </c>
      <c r="AC355" s="6" t="str">
        <f t="shared" ca="1" si="57"/>
        <v/>
      </c>
      <c r="AD355" s="7" t="str">
        <f ca="1" xml:space="preserve">
IF($AC355 &lt;&gt; "",
    VLOOKUP($AC355,Levels!$A:$B,2,FALSE),
    ""
)</f>
        <v/>
      </c>
      <c r="AE355" s="8">
        <f t="shared" ca="1" si="58"/>
        <v>40464</v>
      </c>
      <c r="AF355" s="6">
        <f ca="1">RANDBETWEEN(5,COUNTA('Recruitment source'!$A:$A) + 1)</f>
        <v>9</v>
      </c>
      <c r="AG355" s="6" t="str">
        <f ca="1">VLOOKUP($AF355,'Recruitment source'!$A:$B,2,FALSE)</f>
        <v>Empregos Online</v>
      </c>
      <c r="AH355" s="8"/>
      <c r="AI355" s="1">
        <f t="shared" ca="1" si="50"/>
        <v>1305</v>
      </c>
      <c r="AJ355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351, 1, 'Bianca Santos Cabral', 'F', 5, '02/12/1961', 7, 12, 10, NULL, 1305);</v>
      </c>
    </row>
    <row r="356" spans="1:36" ht="14.25" customHeight="1" x14ac:dyDescent="0.2">
      <c r="A356" s="7" cm="1">
        <f t="array" aca="1" ref="A356" ca="1">INDEX(Companies!$A:$A,RANDBETWEEN(5,COUNTA(Companies!$A:$A) + 1),1)</f>
        <v>5</v>
      </c>
      <c r="B356" s="7" t="str">
        <f ca="1">VLOOKUP($A356,Companies!$A:$B,2,FALSE)</f>
        <v>ACME Corporation</v>
      </c>
      <c r="C356" s="5">
        <f t="shared" si="51"/>
        <v>352</v>
      </c>
      <c r="D356" s="5" t="str" cm="1">
        <f t="array" ref="D356">SHA1HASH($C356)</f>
        <v>efbc0848b836a9de4b0c18c93ec052d87647fb06</v>
      </c>
      <c r="E356" s="6">
        <v>1</v>
      </c>
      <c r="F356" s="7">
        <f ca="1">IF($C356 = 1 + N("Presidente"),
    127,
    IF($C356 = 2 + N("Vice-Presidente"),
        72,
        IF($C356 = 3 + N("Secretária bilíngue"),
            13,
            RANDBETWEEN(5,COUNT(Name!$A:$A) + 1)
        )
    )
)</f>
        <v>110</v>
      </c>
      <c r="G356" s="7" t="str">
        <f ca="1">VLOOKUP($F356,Name!$A:$B,2,FALSE)</f>
        <v>Davi Miguel</v>
      </c>
      <c r="H356" s="7">
        <f ca="1" xml:space="preserve">
IF($C356 = 1,
    0,
    RANDBETWEEN(5,COUNT('Last name'!$A:$A) + 1)
)</f>
        <v>157</v>
      </c>
      <c r="I356" s="7" t="str">
        <f ca="1" xml:space="preserve">
IF($C356 = 1 + N("Presidente"),
    "de Orléans e Bragança",
    VLOOKUP($H356,'Last name'!$A:$B,2,FALSE) &amp; " " &amp; VLOOKUP(RANDBETWEEN(5,COUNT('Last name'!$A:$A) + 1),'Last name'!$A:$B,2,FALSE)
)</f>
        <v>Ramos Leone</v>
      </c>
      <c r="J356" s="7" t="str">
        <f t="shared" ca="1" si="52"/>
        <v>Davi Miguel Ramos Leone</v>
      </c>
      <c r="K356" s="7" t="str" cm="1">
        <f t="array" aca="1" ref="K356" ca="1">SHA1HASH($J356)</f>
        <v>2c5fa80ebb3668d320129667edeff68a3abdc750</v>
      </c>
      <c r="L356" s="7" cm="1">
        <f t="array" aca="1" ref="L356" ca="1">INDEX(States!$A:$A,N356,1)</f>
        <v>5</v>
      </c>
      <c r="M356" s="7" t="str">
        <f ca="1">VLOOKUP($L356,Countries!$A:$B,2,FALSE)</f>
        <v>Portugal</v>
      </c>
      <c r="N356" s="7" cm="1">
        <f t="array" aca="1" ref="N356" ca="1">INDEX(States!$C:$C,RANDBETWEEN(5,COUNTA(States!$A:$A) + 1),1)</f>
        <v>5</v>
      </c>
      <c r="O356" s="7" t="str">
        <f ca="1">VLOOKUP($N356,States!$C:$D,2,FALSE)</f>
        <v xml:space="preserve"> Lisboa</v>
      </c>
      <c r="P356" s="7" t="str">
        <f ca="1">VLOOKUP($F356,Name!$A:$C,3,FALSE)</f>
        <v>M</v>
      </c>
      <c r="Q356" s="7" t="str">
        <f ca="1">VLOOKUP($P356,Genders!$B:$C,2,FALSE)</f>
        <v>Male</v>
      </c>
      <c r="R356" s="7" cm="1">
        <f t="array" aca="1" ref="R356" ca="1">INDEX('Marital status'!$A:$A,RANDBETWEEN(5,COUNTA('Marital status'!$A:$A) + 1),1)</f>
        <v>8</v>
      </c>
      <c r="S356" s="7" t="str">
        <f ca="1">VLOOKUP($R356,'Marital status'!$A:$B,2,FALSE)</f>
        <v xml:space="preserve"> Separated </v>
      </c>
      <c r="T356" s="7">
        <f t="shared" ca="1" si="53"/>
        <v>5</v>
      </c>
      <c r="U356" s="7" t="str">
        <f ca="1">VLOOKUP($T356,Ethnicities!$A:$B,2,FALSE)</f>
        <v xml:space="preserve"> white</v>
      </c>
      <c r="V356" s="8">
        <f t="shared" ca="1" si="54"/>
        <v>27351</v>
      </c>
      <c r="W356" s="6">
        <f t="shared" ca="1" si="55"/>
        <v>7</v>
      </c>
      <c r="X356" s="8" t="str">
        <f ca="1">VLOOKUP($W356,'Background education'!$A:$B,2,FALSE)</f>
        <v>Undergraduate degree</v>
      </c>
      <c r="Y356" s="7">
        <f ca="1" xml:space="preserve">
  IF(OR($AA356 = 5, $AA356 = 6, $AA356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56" s="7" t="str">
        <f ca="1">VLOOKUP($Y356,Departments!$A:$B,2,FALSE)</f>
        <v>Audit</v>
      </c>
      <c r="AA356" s="6">
        <f t="shared" ca="1" si="56"/>
        <v>11</v>
      </c>
      <c r="AB356" s="7" t="str">
        <f ca="1">VLOOKUP($AA356,Roles!$A:$B,2,FALSE)</f>
        <v>Analyst</v>
      </c>
      <c r="AC356" s="6">
        <f t="shared" ca="1" si="57"/>
        <v>7</v>
      </c>
      <c r="AD356" s="7" t="str">
        <f ca="1" xml:space="preserve">
IF($AC356 &lt;&gt; "",
    VLOOKUP($AC356,Levels!$A:$B,2,FALSE),
    ""
)</f>
        <v>Senior</v>
      </c>
      <c r="AE356" s="8">
        <f t="shared" ca="1" si="58"/>
        <v>38679</v>
      </c>
      <c r="AF356" s="6">
        <f ca="1">RANDBETWEEN(5,COUNTA('Recruitment source'!$A:$A) + 1)</f>
        <v>8</v>
      </c>
      <c r="AG356" s="6" t="str">
        <f ca="1">VLOOKUP($AF356,'Recruitment source'!$A:$B,2,FALSE)</f>
        <v>Net Empregos</v>
      </c>
      <c r="AH356" s="8"/>
      <c r="AI356" s="1">
        <f t="shared" ca="1" si="50"/>
        <v>2500</v>
      </c>
      <c r="AJ356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352, 1, 'Davi Miguel Ramos Leone', 'M', 5, '18/11/1974', 7, 13, 11, 7, 2500);</v>
      </c>
    </row>
    <row r="357" spans="1:36" ht="14.25" customHeight="1" x14ac:dyDescent="0.2">
      <c r="A357" s="7" cm="1">
        <f t="array" aca="1" ref="A357" ca="1">INDEX(Companies!$A:$A,RANDBETWEEN(5,COUNTA(Companies!$A:$A) + 1),1)</f>
        <v>5</v>
      </c>
      <c r="B357" s="7" t="str">
        <f ca="1">VLOOKUP($A357,Companies!$A:$B,2,FALSE)</f>
        <v>ACME Corporation</v>
      </c>
      <c r="C357" s="5">
        <f t="shared" si="51"/>
        <v>353</v>
      </c>
      <c r="D357" s="5" t="str" cm="1">
        <f t="array" ref="D357">SHA1HASH($C357)</f>
        <v>8ada660e06b787f245667943dc948dafab997e25</v>
      </c>
      <c r="E357" s="6">
        <v>1</v>
      </c>
      <c r="F357" s="7">
        <f ca="1">IF($C357 = 1 + N("Presidente"),
    127,
    IF($C357 = 2 + N("Vice-Presidente"),
        72,
        IF($C357 = 3 + N("Secretária bilíngue"),
            13,
            RANDBETWEEN(5,COUNT(Name!$A:$A) + 1)
        )
    )
)</f>
        <v>167</v>
      </c>
      <c r="G357" s="7" t="str">
        <f ca="1">VLOOKUP($F357,Name!$A:$B,2,FALSE)</f>
        <v>Henrique</v>
      </c>
      <c r="H357" s="7">
        <f ca="1" xml:space="preserve">
IF($C357 = 1,
    0,
    RANDBETWEEN(5,COUNT('Last name'!$A:$A) + 1)
)</f>
        <v>33</v>
      </c>
      <c r="I357" s="7" t="str">
        <f ca="1" xml:space="preserve">
IF($C357 = 1 + N("Presidente"),
    "de Orléans e Bragança",
    VLOOKUP($H357,'Last name'!$A:$B,2,FALSE) &amp; " " &amp; VLOOKUP(RANDBETWEEN(5,COUNT('Last name'!$A:$A) + 1),'Last name'!$A:$B,2,FALSE)
)</f>
        <v>Barreto Romano</v>
      </c>
      <c r="J357" s="7" t="str">
        <f t="shared" ca="1" si="52"/>
        <v>Henrique Barreto Romano</v>
      </c>
      <c r="K357" s="7" t="str" cm="1">
        <f t="array" aca="1" ref="K357" ca="1">SHA1HASH($J357)</f>
        <v>bfc7795e5b0e171b62afbb97f74de0df70704b43</v>
      </c>
      <c r="L357" s="7" cm="1">
        <f t="array" aca="1" ref="L357" ca="1">INDEX(States!$A:$A,N357,1)</f>
        <v>5</v>
      </c>
      <c r="M357" s="7" t="str">
        <f ca="1">VLOOKUP($L357,Countries!$A:$B,2,FALSE)</f>
        <v>Portugal</v>
      </c>
      <c r="N357" s="7" cm="1">
        <f t="array" aca="1" ref="N357" ca="1">INDEX(States!$C:$C,RANDBETWEEN(5,COUNTA(States!$A:$A) + 1),1)</f>
        <v>12</v>
      </c>
      <c r="O357" s="7" t="str">
        <f ca="1">VLOOKUP($N357,States!$C:$D,2,FALSE)</f>
        <v>Leiria</v>
      </c>
      <c r="P357" s="7" t="str">
        <f ca="1">VLOOKUP($F357,Name!$A:$C,3,FALSE)</f>
        <v>M</v>
      </c>
      <c r="Q357" s="7" t="str">
        <f ca="1">VLOOKUP($P357,Genders!$B:$C,2,FALSE)</f>
        <v>Male</v>
      </c>
      <c r="R357" s="7" cm="1">
        <f t="array" aca="1" ref="R357" ca="1">INDEX('Marital status'!$A:$A,RANDBETWEEN(5,COUNTA('Marital status'!$A:$A) + 1),1)</f>
        <v>6</v>
      </c>
      <c r="S357" s="7" t="str">
        <f ca="1">VLOOKUP($R357,'Marital status'!$A:$B,2,FALSE)</f>
        <v>MarrieD</v>
      </c>
      <c r="T357" s="7">
        <f t="shared" ca="1" si="53"/>
        <v>6</v>
      </c>
      <c r="U357" s="7" t="str">
        <f ca="1">VLOOKUP($T357,Ethnicities!$A:$B,2,FALSE)</f>
        <v>Black or African American</v>
      </c>
      <c r="V357" s="8">
        <f t="shared" ca="1" si="54"/>
        <v>20030</v>
      </c>
      <c r="W357" s="6">
        <f t="shared" ca="1" si="55"/>
        <v>7</v>
      </c>
      <c r="X357" s="8" t="str">
        <f ca="1">VLOOKUP($W357,'Background education'!$A:$B,2,FALSE)</f>
        <v>Undergraduate degree</v>
      </c>
      <c r="Y357" s="7">
        <f ca="1" xml:space="preserve">
  IF(OR($AA357 = 5, $AA357 = 6, $AA357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57" s="7" t="str">
        <f ca="1">VLOOKUP($Y357,Departments!$A:$B,2,FALSE)</f>
        <v xml:space="preserve"> Presidency</v>
      </c>
      <c r="AA357" s="6">
        <f t="shared" ca="1" si="56"/>
        <v>9</v>
      </c>
      <c r="AB357" s="7" t="str">
        <f ca="1">VLOOKUP($AA357,Roles!$A:$B,2,FALSE)</f>
        <v>Intern</v>
      </c>
      <c r="AC357" s="6" t="str">
        <f t="shared" ca="1" si="57"/>
        <v/>
      </c>
      <c r="AD357" s="7" t="str">
        <f ca="1" xml:space="preserve">
IF($AC357 &lt;&gt; "",
    VLOOKUP($AC357,Levels!$A:$B,2,FALSE),
    ""
)</f>
        <v/>
      </c>
      <c r="AE357" s="8">
        <f t="shared" ca="1" si="58"/>
        <v>38087</v>
      </c>
      <c r="AF357" s="6">
        <f ca="1">RANDBETWEEN(5,COUNTA('Recruitment source'!$A:$A) + 1)</f>
        <v>10</v>
      </c>
      <c r="AG357" s="6" t="str">
        <f ca="1">VLOOKUP($AF357,'Recruitment source'!$A:$B,2,FALSE)</f>
        <v>Jobs in Lisbon</v>
      </c>
      <c r="AH357" s="8"/>
      <c r="AI357" s="1">
        <f t="shared" ca="1" si="50"/>
        <v>1205</v>
      </c>
      <c r="AJ35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353, 1, 'Henrique Barreto Romano', 'M', 6, '02/11/1954', 7, 5, 9, NULL, 1205);</v>
      </c>
    </row>
    <row r="358" spans="1:36" ht="14.25" customHeight="1" x14ac:dyDescent="0.2">
      <c r="A358" s="7" cm="1">
        <f t="array" aca="1" ref="A358" ca="1">INDEX(Companies!$A:$A,RANDBETWEEN(5,COUNTA(Companies!$A:$A) + 1),1)</f>
        <v>5</v>
      </c>
      <c r="B358" s="7" t="str">
        <f ca="1">VLOOKUP($A358,Companies!$A:$B,2,FALSE)</f>
        <v>ACME Corporation</v>
      </c>
      <c r="C358" s="5">
        <f t="shared" si="51"/>
        <v>354</v>
      </c>
      <c r="D358" s="5" t="str" cm="1">
        <f t="array" ref="D358">SHA1HASH($C358)</f>
        <v>1a1162ec85b1d21244d7d3ecba5bc65878b73777</v>
      </c>
      <c r="E358" s="6">
        <v>1</v>
      </c>
      <c r="F358" s="7">
        <f ca="1">IF($C358 = 1 + N("Presidente"),
    127,
    IF($C358 = 2 + N("Vice-Presidente"),
        72,
        IF($C358 = 3 + N("Secretária bilíngue"),
            13,
            RANDBETWEEN(5,COUNT(Name!$A:$A) + 1)
        )
    )
)</f>
        <v>51</v>
      </c>
      <c r="G358" s="7" t="str">
        <f ca="1">VLOOKUP($F358,Name!$A:$B,2,FALSE)</f>
        <v>Antônia</v>
      </c>
      <c r="H358" s="7">
        <f ca="1" xml:space="preserve">
IF($C358 = 1,
    0,
    RANDBETWEEN(5,COUNT('Last name'!$A:$A) + 1)
)</f>
        <v>98</v>
      </c>
      <c r="I358" s="7" t="str">
        <f ca="1" xml:space="preserve">
IF($C358 = 1 + N("Presidente"),
    "de Orléans e Bragança",
    VLOOKUP($H358,'Last name'!$A:$B,2,FALSE) &amp; " " &amp; VLOOKUP(RANDBETWEEN(5,COUNT('Last name'!$A:$A) + 1),'Last name'!$A:$B,2,FALSE)
)</f>
        <v>Giordano Leitão</v>
      </c>
      <c r="J358" s="7" t="str">
        <f t="shared" ca="1" si="52"/>
        <v>Antônia Giordano Leitão</v>
      </c>
      <c r="K358" s="7" t="str" cm="1">
        <f t="array" aca="1" ref="K358" ca="1">SHA1HASH($J358)</f>
        <v>c6e5eb430f2101550ea90eb84fc17cbd530268bd</v>
      </c>
      <c r="L358" s="7" cm="1">
        <f t="array" aca="1" ref="L358" ca="1">INDEX(States!$A:$A,N358,1)</f>
        <v>5</v>
      </c>
      <c r="M358" s="7" t="str">
        <f ca="1">VLOOKUP($L358,Countries!$A:$B,2,FALSE)</f>
        <v>Portugal</v>
      </c>
      <c r="N358" s="7" cm="1">
        <f t="array" aca="1" ref="N358" ca="1">INDEX(States!$C:$C,RANDBETWEEN(5,COUNTA(States!$A:$A) + 1),1)</f>
        <v>15</v>
      </c>
      <c r="O358" s="7" t="str">
        <f ca="1">VLOOKUP($N358,States!$C:$D,2,FALSE)</f>
        <v xml:space="preserve"> ÉVORA</v>
      </c>
      <c r="P358" s="7" t="str">
        <f ca="1">VLOOKUP($F358,Name!$A:$C,3,FALSE)</f>
        <v>F</v>
      </c>
      <c r="Q358" s="7" t="str">
        <f ca="1">VLOOKUP($P358,Genders!$B:$C,2,FALSE)</f>
        <v>Female</v>
      </c>
      <c r="R358" s="7" cm="1">
        <f t="array" aca="1" ref="R358" ca="1">INDEX('Marital status'!$A:$A,RANDBETWEEN(5,COUNTA('Marital status'!$A:$A) + 1),1)</f>
        <v>9</v>
      </c>
      <c r="S358" s="7" t="str">
        <f ca="1">VLOOKUP($R358,'Marital status'!$A:$B,2,FALSE)</f>
        <v>DIVORCED</v>
      </c>
      <c r="T358" s="7">
        <f t="shared" ca="1" si="53"/>
        <v>5</v>
      </c>
      <c r="U358" s="7" t="str">
        <f ca="1">VLOOKUP($T358,Ethnicities!$A:$B,2,FALSE)</f>
        <v xml:space="preserve"> white</v>
      </c>
      <c r="V358" s="8">
        <f t="shared" ca="1" si="54"/>
        <v>28045</v>
      </c>
      <c r="W358" s="6">
        <f t="shared" ca="1" si="55"/>
        <v>7</v>
      </c>
      <c r="X358" s="8" t="str">
        <f ca="1">VLOOKUP($W358,'Background education'!$A:$B,2,FALSE)</f>
        <v>Undergraduate degree</v>
      </c>
      <c r="Y358" s="7">
        <f ca="1" xml:space="preserve">
  IF(OR($AA358 = 5, $AA358 = 6, $AA358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58" s="7" t="str">
        <f ca="1">VLOOKUP($Y358,Departments!$A:$B,2,FALSE)</f>
        <v>Finance</v>
      </c>
      <c r="AA358" s="6">
        <f t="shared" ca="1" si="56"/>
        <v>11</v>
      </c>
      <c r="AB358" s="7" t="str">
        <f ca="1">VLOOKUP($AA358,Roles!$A:$B,2,FALSE)</f>
        <v>Analyst</v>
      </c>
      <c r="AC358" s="6">
        <f t="shared" ca="1" si="57"/>
        <v>5</v>
      </c>
      <c r="AD358" s="7" t="str">
        <f ca="1" xml:space="preserve">
IF($AC358 &lt;&gt; "",
    VLOOKUP($AC358,Levels!$A:$B,2,FALSE),
    ""
)</f>
        <v>Junior</v>
      </c>
      <c r="AE358" s="8">
        <f t="shared" ca="1" si="58"/>
        <v>44070</v>
      </c>
      <c r="AF358" s="6">
        <f ca="1">RANDBETWEEN(5,COUNTA('Recruitment source'!$A:$A) + 1)</f>
        <v>5</v>
      </c>
      <c r="AG358" s="6" t="str">
        <f ca="1">VLOOKUP($AF358,'Recruitment source'!$A:$B,2,FALSE)</f>
        <v>Indeed</v>
      </c>
      <c r="AH358" s="8"/>
      <c r="AI358" s="1">
        <f t="shared" ca="1" si="50"/>
        <v>2500</v>
      </c>
      <c r="AJ35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354, 1, 'Antônia Giordano Leitão', 'F', 5, '12/10/1976', 7, 7, 11, 5, 2500);</v>
      </c>
    </row>
    <row r="359" spans="1:36" ht="14.25" customHeight="1" x14ac:dyDescent="0.2">
      <c r="A359" s="7" cm="1">
        <f t="array" aca="1" ref="A359" ca="1">INDEX(Companies!$A:$A,RANDBETWEEN(5,COUNTA(Companies!$A:$A) + 1),1)</f>
        <v>5</v>
      </c>
      <c r="B359" s="7" t="str">
        <f ca="1">VLOOKUP($A359,Companies!$A:$B,2,FALSE)</f>
        <v>ACME Corporation</v>
      </c>
      <c r="C359" s="5">
        <f t="shared" si="51"/>
        <v>355</v>
      </c>
      <c r="D359" s="5" t="str" cm="1">
        <f t="array" ref="D359">SHA1HASH($C359)</f>
        <v>90af7edbfd8a161a7f711504a114aaf5bf597f9f</v>
      </c>
      <c r="E359" s="6">
        <v>1</v>
      </c>
      <c r="F359" s="7">
        <f ca="1">IF($C359 = 1 + N("Presidente"),
    127,
    IF($C359 = 2 + N("Vice-Presidente"),
        72,
        IF($C359 = 3 + N("Secretária bilíngue"),
            13,
            RANDBETWEEN(5,COUNT(Name!$A:$A) + 1)
        )
    )
)</f>
        <v>254</v>
      </c>
      <c r="G359" s="7" t="str">
        <f ca="1">VLOOKUP($F359,Name!$A:$B,2,FALSE)</f>
        <v>Manuel</v>
      </c>
      <c r="H359" s="7">
        <f ca="1" xml:space="preserve">
IF($C359 = 1,
    0,
    RANDBETWEEN(5,COUNT('Last name'!$A:$A) + 1)
)</f>
        <v>147</v>
      </c>
      <c r="I359" s="7" t="str">
        <f ca="1" xml:space="preserve">
IF($C359 = 1 + N("Presidente"),
    "de Orléans e Bragança",
    VLOOKUP($H359,'Last name'!$A:$B,2,FALSE) &amp; " " &amp; VLOOKUP(RANDBETWEEN(5,COUNT('Last name'!$A:$A) + 1),'Last name'!$A:$B,2,FALSE)
)</f>
        <v>Peçanha Araújo</v>
      </c>
      <c r="J359" s="7" t="str">
        <f t="shared" ca="1" si="52"/>
        <v>Manuel Peçanha Araújo</v>
      </c>
      <c r="K359" s="7" t="str" cm="1">
        <f t="array" aca="1" ref="K359" ca="1">SHA1HASH($J359)</f>
        <v>16f2317a2b906dbd6118348a9f98cc351a1ec36c</v>
      </c>
      <c r="L359" s="7" cm="1">
        <f t="array" aca="1" ref="L359" ca="1">INDEX(States!$A:$A,N359,1)</f>
        <v>5</v>
      </c>
      <c r="M359" s="7" t="str">
        <f ca="1">VLOOKUP($L359,Countries!$A:$B,2,FALSE)</f>
        <v>Portugal</v>
      </c>
      <c r="N359" s="7" cm="1">
        <f t="array" aca="1" ref="N359" ca="1">INDEX(States!$C:$C,RANDBETWEEN(5,COUNTA(States!$A:$A) + 1),1)</f>
        <v>11</v>
      </c>
      <c r="O359" s="7" t="str">
        <f ca="1">VLOOKUP($N359,States!$C:$D,2,FALSE)</f>
        <v>Santarém</v>
      </c>
      <c r="P359" s="7" t="str">
        <f ca="1">VLOOKUP($F359,Name!$A:$C,3,FALSE)</f>
        <v>M</v>
      </c>
      <c r="Q359" s="7" t="str">
        <f ca="1">VLOOKUP($P359,Genders!$B:$C,2,FALSE)</f>
        <v>Male</v>
      </c>
      <c r="R359" s="7" cm="1">
        <f t="array" aca="1" ref="R359" ca="1">INDEX('Marital status'!$A:$A,RANDBETWEEN(5,COUNTA('Marital status'!$A:$A) + 1),1)</f>
        <v>8</v>
      </c>
      <c r="S359" s="7" t="str">
        <f ca="1">VLOOKUP($R359,'Marital status'!$A:$B,2,FALSE)</f>
        <v xml:space="preserve"> Separated </v>
      </c>
      <c r="T359" s="7">
        <f t="shared" ca="1" si="53"/>
        <v>5</v>
      </c>
      <c r="U359" s="7" t="str">
        <f ca="1">VLOOKUP($T359,Ethnicities!$A:$B,2,FALSE)</f>
        <v xml:space="preserve"> white</v>
      </c>
      <c r="V359" s="8">
        <f t="shared" ca="1" si="54"/>
        <v>30135</v>
      </c>
      <c r="W359" s="6">
        <f t="shared" ca="1" si="55"/>
        <v>7</v>
      </c>
      <c r="X359" s="8" t="str">
        <f ca="1">VLOOKUP($W359,'Background education'!$A:$B,2,FALSE)</f>
        <v>Undergraduate degree</v>
      </c>
      <c r="Y359" s="7">
        <f ca="1" xml:space="preserve">
  IF(OR($AA359 = 5, $AA359 = 6, $AA359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59" s="7" t="str">
        <f ca="1">VLOOKUP($Y359,Departments!$A:$B,2,FALSE)</f>
        <v xml:space="preserve"> Presidency</v>
      </c>
      <c r="AA359" s="6">
        <f t="shared" ca="1" si="56"/>
        <v>9</v>
      </c>
      <c r="AB359" s="7" t="str">
        <f ca="1">VLOOKUP($AA359,Roles!$A:$B,2,FALSE)</f>
        <v>Intern</v>
      </c>
      <c r="AC359" s="6" t="str">
        <f t="shared" ca="1" si="57"/>
        <v/>
      </c>
      <c r="AD359" s="7" t="str">
        <f ca="1" xml:space="preserve">
IF($AC359 &lt;&gt; "",
    VLOOKUP($AC359,Levels!$A:$B,2,FALSE),
    ""
)</f>
        <v/>
      </c>
      <c r="AE359" s="8">
        <f t="shared" ca="1" si="58"/>
        <v>42953</v>
      </c>
      <c r="AF359" s="6">
        <f ca="1">RANDBETWEEN(5,COUNTA('Recruitment source'!$A:$A) + 1)</f>
        <v>12</v>
      </c>
      <c r="AG359" s="6" t="str">
        <f ca="1">VLOOKUP($AF359,'Recruitment source'!$A:$B,2,FALSE)</f>
        <v xml:space="preserve"> recommendation of employee</v>
      </c>
      <c r="AH359" s="8"/>
      <c r="AI359" s="1">
        <f t="shared" ca="1" si="50"/>
        <v>1205</v>
      </c>
      <c r="AJ35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355, 1, 'Manuel Peçanha Araújo', 'M', 5, '03/07/1982', 7, 5, 9, NULL, 1205);</v>
      </c>
    </row>
    <row r="360" spans="1:36" ht="14.25" customHeight="1" x14ac:dyDescent="0.2">
      <c r="A360" s="7" cm="1">
        <f t="array" aca="1" ref="A360" ca="1">INDEX(Companies!$A:$A,RANDBETWEEN(5,COUNTA(Companies!$A:$A) + 1),1)</f>
        <v>5</v>
      </c>
      <c r="B360" s="7" t="str">
        <f ca="1">VLOOKUP($A360,Companies!$A:$B,2,FALSE)</f>
        <v>ACME Corporation</v>
      </c>
      <c r="C360" s="5">
        <f t="shared" si="51"/>
        <v>356</v>
      </c>
      <c r="D360" s="5" t="str" cm="1">
        <f t="array" ref="D360">SHA1HASH($C360)</f>
        <v>d20016547f489da25167fa1dbe9a00bfd82298c0</v>
      </c>
      <c r="E360" s="6">
        <v>1</v>
      </c>
      <c r="F360" s="7">
        <f ca="1">IF($C360 = 1 + N("Presidente"),
    127,
    IF($C360 = 2 + N("Vice-Presidente"),
        72,
        IF($C360 = 3 + N("Secretária bilíngue"),
            13,
            RANDBETWEEN(5,COUNT(Name!$A:$A) + 1)
        )
    )
)</f>
        <v>352</v>
      </c>
      <c r="G360" s="7" t="str">
        <f ca="1">VLOOKUP($F360,Name!$A:$B,2,FALSE)</f>
        <v>Vicent</v>
      </c>
      <c r="H360" s="7">
        <f ca="1" xml:space="preserve">
IF($C360 = 1,
    0,
    RANDBETWEEN(5,COUNT('Last name'!$A:$A) + 1)
)</f>
        <v>123</v>
      </c>
      <c r="I360" s="7" t="str">
        <f ca="1" xml:space="preserve">
IF($C360 = 1 + N("Presidente"),
    "de Orléans e Bragança",
    VLOOKUP($H360,'Last name'!$A:$B,2,FALSE) &amp; " " &amp; VLOOKUP(RANDBETWEEN(5,COUNT('Last name'!$A:$A) + 1),'Last name'!$A:$B,2,FALSE)
)</f>
        <v>Martins Caruso</v>
      </c>
      <c r="J360" s="7" t="str">
        <f t="shared" ca="1" si="52"/>
        <v>Vicent Martins Caruso</v>
      </c>
      <c r="K360" s="7" t="str" cm="1">
        <f t="array" aca="1" ref="K360" ca="1">SHA1HASH($J360)</f>
        <v>bb49946380513833b2b671cb22290fd57988aa9d</v>
      </c>
      <c r="L360" s="7" cm="1">
        <f t="array" aca="1" ref="L360" ca="1">INDEX(States!$A:$A,N360,1)</f>
        <v>5</v>
      </c>
      <c r="M360" s="7" t="str">
        <f ca="1">VLOOKUP($L360,Countries!$A:$B,2,FALSE)</f>
        <v>Portugal</v>
      </c>
      <c r="N360" s="7" cm="1">
        <f t="array" aca="1" ref="N360" ca="1">INDEX(States!$C:$C,RANDBETWEEN(5,COUNTA(States!$A:$A) + 1),1)</f>
        <v>10</v>
      </c>
      <c r="O360" s="7" t="str">
        <f ca="1">VLOOKUP($N360,States!$C:$D,2,FALSE)</f>
        <v>Faro</v>
      </c>
      <c r="P360" s="7" t="str">
        <f ca="1">VLOOKUP($F360,Name!$A:$C,3,FALSE)</f>
        <v>M</v>
      </c>
      <c r="Q360" s="7" t="str">
        <f ca="1">VLOOKUP($P360,Genders!$B:$C,2,FALSE)</f>
        <v>Male</v>
      </c>
      <c r="R360" s="7" cm="1">
        <f t="array" aca="1" ref="R360" ca="1">INDEX('Marital status'!$A:$A,RANDBETWEEN(5,COUNTA('Marital status'!$A:$A) + 1),1)</f>
        <v>9</v>
      </c>
      <c r="S360" s="7" t="str">
        <f ca="1">VLOOKUP($R360,'Marital status'!$A:$B,2,FALSE)</f>
        <v>DIVORCED</v>
      </c>
      <c r="T360" s="7">
        <f t="shared" ca="1" si="53"/>
        <v>5</v>
      </c>
      <c r="U360" s="7" t="str">
        <f ca="1">VLOOKUP($T360,Ethnicities!$A:$B,2,FALSE)</f>
        <v xml:space="preserve"> white</v>
      </c>
      <c r="V360" s="8">
        <f t="shared" ca="1" si="54"/>
        <v>31869</v>
      </c>
      <c r="W360" s="6">
        <f t="shared" ca="1" si="55"/>
        <v>8</v>
      </c>
      <c r="X360" s="8" t="str">
        <f ca="1">VLOOKUP($W360,'Background education'!$A:$B,2,FALSE)</f>
        <v>Graduate school</v>
      </c>
      <c r="Y360" s="7">
        <f ca="1" xml:space="preserve">
  IF(OR($AA360 = 5, $AA360 = 6, $AA360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60" s="7" t="str">
        <f ca="1">VLOOKUP($Y360,Departments!$A:$B,2,FALSE)</f>
        <v>Human Resource</v>
      </c>
      <c r="AA360" s="6">
        <f t="shared" ca="1" si="56"/>
        <v>11</v>
      </c>
      <c r="AB360" s="7" t="str">
        <f ca="1">VLOOKUP($AA360,Roles!$A:$B,2,FALSE)</f>
        <v>Analyst</v>
      </c>
      <c r="AC360" s="6">
        <f t="shared" ca="1" si="57"/>
        <v>5</v>
      </c>
      <c r="AD360" s="7" t="str">
        <f ca="1" xml:space="preserve">
IF($AC360 &lt;&gt; "",
    VLOOKUP($AC360,Levels!$A:$B,2,FALSE),
    ""
)</f>
        <v>Junior</v>
      </c>
      <c r="AE360" s="8">
        <f t="shared" ca="1" si="58"/>
        <v>41070</v>
      </c>
      <c r="AF360" s="6">
        <f ca="1">RANDBETWEEN(5,COUNTA('Recruitment source'!$A:$A) + 1)</f>
        <v>10</v>
      </c>
      <c r="AG360" s="6" t="str">
        <f ca="1">VLOOKUP($AF360,'Recruitment source'!$A:$B,2,FALSE)</f>
        <v>Jobs in Lisbon</v>
      </c>
      <c r="AH360" s="8"/>
      <c r="AI360" s="1">
        <f t="shared" ca="1" si="50"/>
        <v>3080</v>
      </c>
      <c r="AJ360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356, 1, 'Vicent Martins Caruso', 'M', 5, '02/04/1987', 8, 8, 11, 5, 3080);</v>
      </c>
    </row>
    <row r="361" spans="1:36" ht="14.25" customHeight="1" x14ac:dyDescent="0.2">
      <c r="A361" s="7" cm="1">
        <f t="array" aca="1" ref="A361" ca="1">INDEX(Companies!$A:$A,RANDBETWEEN(5,COUNTA(Companies!$A:$A) + 1),1)</f>
        <v>5</v>
      </c>
      <c r="B361" s="7" t="str">
        <f ca="1">VLOOKUP($A361,Companies!$A:$B,2,FALSE)</f>
        <v>ACME Corporation</v>
      </c>
      <c r="C361" s="5">
        <f t="shared" si="51"/>
        <v>357</v>
      </c>
      <c r="D361" s="5" t="str" cm="1">
        <f t="array" ref="D361">SHA1HASH($C361)</f>
        <v>86970064ea53b6d66b7c53cbc91c58b4f06fc6fd</v>
      </c>
      <c r="E361" s="6">
        <v>1</v>
      </c>
      <c r="F361" s="7">
        <f ca="1">IF($C361 = 1 + N("Presidente"),
    127,
    IF($C361 = 2 + N("Vice-Presidente"),
        72,
        IF($C361 = 3 + N("Secretária bilíngue"),
            13,
            RANDBETWEEN(5,COUNT(Name!$A:$A) + 1)
        )
    )
)</f>
        <v>323</v>
      </c>
      <c r="G361" s="7" t="str">
        <f ca="1">VLOOKUP($F361,Name!$A:$B,2,FALSE)</f>
        <v>Rachel</v>
      </c>
      <c r="H361" s="7">
        <f ca="1" xml:space="preserve">
IF($C361 = 1,
    0,
    RANDBETWEEN(5,COUNT('Last name'!$A:$A) + 1)
)</f>
        <v>155</v>
      </c>
      <c r="I361" s="7" t="str">
        <f ca="1" xml:space="preserve">
IF($C361 = 1 + N("Presidente"),
    "de Orléans e Bragança",
    VLOOKUP($H361,'Last name'!$A:$B,2,FALSE) &amp; " " &amp; VLOOKUP(RANDBETWEEN(5,COUNT('Last name'!$A:$A) + 1),'Last name'!$A:$B,2,FALSE)
)</f>
        <v>Pinto Leite</v>
      </c>
      <c r="J361" s="7" t="str">
        <f t="shared" ca="1" si="52"/>
        <v>Rachel Pinto Leite</v>
      </c>
      <c r="K361" s="7" t="str" cm="1">
        <f t="array" aca="1" ref="K361" ca="1">SHA1HASH($J361)</f>
        <v>eeb7792c0ffc0048d829ee99ffaf266d00e90a25</v>
      </c>
      <c r="L361" s="7" cm="1">
        <f t="array" aca="1" ref="L361" ca="1">INDEX(States!$A:$A,N361,1)</f>
        <v>5</v>
      </c>
      <c r="M361" s="7" t="str">
        <f ca="1">VLOOKUP($L361,Countries!$A:$B,2,FALSE)</f>
        <v>Portugal</v>
      </c>
      <c r="N361" s="7" cm="1">
        <f t="array" aca="1" ref="N361" ca="1">INDEX(States!$C:$C,RANDBETWEEN(5,COUNTA(States!$A:$A) + 1),1)</f>
        <v>9</v>
      </c>
      <c r="O361" s="7" t="str">
        <f ca="1">VLOOKUP($N361,States!$C:$D,2,FALSE)</f>
        <v>braga</v>
      </c>
      <c r="P361" s="7" t="str">
        <f ca="1">VLOOKUP($F361,Name!$A:$C,3,FALSE)</f>
        <v>F</v>
      </c>
      <c r="Q361" s="7" t="str">
        <f ca="1">VLOOKUP($P361,Genders!$B:$C,2,FALSE)</f>
        <v>Female</v>
      </c>
      <c r="R361" s="7" cm="1">
        <f t="array" aca="1" ref="R361" ca="1">INDEX('Marital status'!$A:$A,RANDBETWEEN(5,COUNTA('Marital status'!$A:$A) + 1),1)</f>
        <v>7</v>
      </c>
      <c r="S361" s="7" t="str">
        <f ca="1">VLOOKUP($R361,'Marital status'!$A:$B,2,FALSE)</f>
        <v xml:space="preserve">Widowed </v>
      </c>
      <c r="T361" s="7">
        <f t="shared" ca="1" si="53"/>
        <v>8</v>
      </c>
      <c r="U361" s="7" t="str">
        <f ca="1">VLOOKUP($T361,Ethnicities!$A:$B,2,FALSE)</f>
        <v>ASIAN</v>
      </c>
      <c r="V361" s="8">
        <f t="shared" ca="1" si="54"/>
        <v>24122</v>
      </c>
      <c r="W361" s="6">
        <f t="shared" ca="1" si="55"/>
        <v>7</v>
      </c>
      <c r="X361" s="8" t="str">
        <f ca="1">VLOOKUP($W361,'Background education'!$A:$B,2,FALSE)</f>
        <v>Undergraduate degree</v>
      </c>
      <c r="Y361" s="7">
        <f ca="1" xml:space="preserve">
  IF(OR($AA361 = 5, $AA361 = 6, $AA361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61" s="7" t="str">
        <f ca="1">VLOOKUP($Y361,Departments!$A:$B,2,FALSE)</f>
        <v>Finance</v>
      </c>
      <c r="AA361" s="6">
        <f t="shared" ca="1" si="56"/>
        <v>10</v>
      </c>
      <c r="AB361" s="7" t="str">
        <f ca="1">VLOOKUP($AA361,Roles!$A:$B,2,FALSE)</f>
        <v>Trainee</v>
      </c>
      <c r="AC361" s="6" t="str">
        <f t="shared" ca="1" si="57"/>
        <v/>
      </c>
      <c r="AD361" s="7" t="str">
        <f ca="1" xml:space="preserve">
IF($AC361 &lt;&gt; "",
    VLOOKUP($AC361,Levels!$A:$B,2,FALSE),
    ""
)</f>
        <v/>
      </c>
      <c r="AE361" s="8">
        <f t="shared" ca="1" si="58"/>
        <v>37114</v>
      </c>
      <c r="AF361" s="6">
        <f ca="1">RANDBETWEEN(5,COUNTA('Recruitment source'!$A:$A) + 1)</f>
        <v>5</v>
      </c>
      <c r="AG361" s="6" t="str">
        <f ca="1">VLOOKUP($AF361,'Recruitment source'!$A:$B,2,FALSE)</f>
        <v>Indeed</v>
      </c>
      <c r="AH361" s="8"/>
      <c r="AI361" s="1">
        <f t="shared" ca="1" si="50"/>
        <v>1305</v>
      </c>
      <c r="AJ361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357, 1, 'Rachel Pinto Leite', 'F', 8, '15/01/1966', 7, 7, 10, NULL, 1305);</v>
      </c>
    </row>
    <row r="362" spans="1:36" ht="14.25" customHeight="1" x14ac:dyDescent="0.2">
      <c r="A362" s="7" cm="1">
        <f t="array" aca="1" ref="A362" ca="1">INDEX(Companies!$A:$A,RANDBETWEEN(5,COUNTA(Companies!$A:$A) + 1),1)</f>
        <v>5</v>
      </c>
      <c r="B362" s="7" t="str">
        <f ca="1">VLOOKUP($A362,Companies!$A:$B,2,FALSE)</f>
        <v>ACME Corporation</v>
      </c>
      <c r="C362" s="5">
        <f t="shared" si="51"/>
        <v>358</v>
      </c>
      <c r="D362" s="5" t="str" cm="1">
        <f t="array" ref="D362">SHA1HASH($C362)</f>
        <v>abf749051d8b000946c71a2e216e55eeb49cf414</v>
      </c>
      <c r="E362" s="6">
        <v>1</v>
      </c>
      <c r="F362" s="7">
        <f ca="1">IF($C362 = 1 + N("Presidente"),
    127,
    IF($C362 = 2 + N("Vice-Presidente"),
        72,
        IF($C362 = 3 + N("Secretária bilíngue"),
            13,
            RANDBETWEEN(5,COUNT(Name!$A:$A) + 1)
        )
    )
)</f>
        <v>13</v>
      </c>
      <c r="G362" s="7" t="str">
        <f ca="1">VLOOKUP($F362,Name!$A:$B,2,FALSE)</f>
        <v>Alessandra</v>
      </c>
      <c r="H362" s="7">
        <f ca="1" xml:space="preserve">
IF($C362 = 1,
    0,
    RANDBETWEEN(5,COUNT('Last name'!$A:$A) + 1)
)</f>
        <v>179</v>
      </c>
      <c r="I362" s="7" t="str">
        <f ca="1" xml:space="preserve">
IF($C362 = 1 + N("Presidente"),
    "de Orléans e Bragança",
    VLOOKUP($H362,'Last name'!$A:$B,2,FALSE) &amp; " " &amp; VLOOKUP(RANDBETWEEN(5,COUNT('Last name'!$A:$A) + 1),'Last name'!$A:$B,2,FALSE)
)</f>
        <v>Serra Brasão</v>
      </c>
      <c r="J362" s="7" t="str">
        <f t="shared" ca="1" si="52"/>
        <v>Alessandra Serra Brasão</v>
      </c>
      <c r="K362" s="7" t="str" cm="1">
        <f t="array" aca="1" ref="K362" ca="1">SHA1HASH($J362)</f>
        <v>510652889cbb7a4cd98a7b8127f17ec366ba0a69</v>
      </c>
      <c r="L362" s="7" cm="1">
        <f t="array" aca="1" ref="L362" ca="1">INDEX(States!$A:$A,N362,1)</f>
        <v>5</v>
      </c>
      <c r="M362" s="7" t="str">
        <f ca="1">VLOOKUP($L362,Countries!$A:$B,2,FALSE)</f>
        <v>Portugal</v>
      </c>
      <c r="N362" s="7" cm="1">
        <f t="array" aca="1" ref="N362" ca="1">INDEX(States!$C:$C,RANDBETWEEN(5,COUNTA(States!$A:$A) + 1),1)</f>
        <v>7</v>
      </c>
      <c r="O362" s="7" t="str">
        <f ca="1">VLOOKUP($N362,States!$C:$D,2,FALSE)</f>
        <v xml:space="preserve"> Setúbal </v>
      </c>
      <c r="P362" s="7" t="str">
        <f ca="1">VLOOKUP($F362,Name!$A:$C,3,FALSE)</f>
        <v>F</v>
      </c>
      <c r="Q362" s="7" t="str">
        <f ca="1">VLOOKUP($P362,Genders!$B:$C,2,FALSE)</f>
        <v>Female</v>
      </c>
      <c r="R362" s="7" cm="1">
        <f t="array" aca="1" ref="R362" ca="1">INDEX('Marital status'!$A:$A,RANDBETWEEN(5,COUNTA('Marital status'!$A:$A) + 1),1)</f>
        <v>5</v>
      </c>
      <c r="S362" s="7" t="str">
        <f ca="1">VLOOKUP($R362,'Marital status'!$A:$B,2,FALSE)</f>
        <v>single</v>
      </c>
      <c r="T362" s="7">
        <f t="shared" ca="1" si="53"/>
        <v>5</v>
      </c>
      <c r="U362" s="7" t="str">
        <f ca="1">VLOOKUP($T362,Ethnicities!$A:$B,2,FALSE)</f>
        <v xml:space="preserve"> white</v>
      </c>
      <c r="V362" s="8">
        <f t="shared" ca="1" si="54"/>
        <v>26601</v>
      </c>
      <c r="W362" s="6">
        <f t="shared" ca="1" si="55"/>
        <v>7</v>
      </c>
      <c r="X362" s="8" t="str">
        <f ca="1">VLOOKUP($W362,'Background education'!$A:$B,2,FALSE)</f>
        <v>Undergraduate degree</v>
      </c>
      <c r="Y362" s="7">
        <f ca="1" xml:space="preserve">
  IF(OR($AA362 = 5, $AA362 = 6, $AA362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62" s="7" t="str">
        <f ca="1">VLOOKUP($Y362,Departments!$A:$B,2,FALSE)</f>
        <v>Operations</v>
      </c>
      <c r="AA362" s="6">
        <f t="shared" ca="1" si="56"/>
        <v>11</v>
      </c>
      <c r="AB362" s="7" t="str">
        <f ca="1">VLOOKUP($AA362,Roles!$A:$B,2,FALSE)</f>
        <v>Analyst</v>
      </c>
      <c r="AC362" s="6">
        <f t="shared" ca="1" si="57"/>
        <v>6</v>
      </c>
      <c r="AD362" s="7" t="str">
        <f ca="1" xml:space="preserve">
IF($AC362 &lt;&gt; "",
    VLOOKUP($AC362,Levels!$A:$B,2,FALSE),
    ""
)</f>
        <v>Pleno</v>
      </c>
      <c r="AE362" s="8">
        <f t="shared" ca="1" si="58"/>
        <v>43803</v>
      </c>
      <c r="AF362" s="6">
        <f ca="1">RANDBETWEEN(5,COUNTA('Recruitment source'!$A:$A) + 1)</f>
        <v>10</v>
      </c>
      <c r="AG362" s="6" t="str">
        <f ca="1">VLOOKUP($AF362,'Recruitment source'!$A:$B,2,FALSE)</f>
        <v>Jobs in Lisbon</v>
      </c>
      <c r="AH362" s="8"/>
      <c r="AI362" s="1">
        <f t="shared" ca="1" si="50"/>
        <v>2500</v>
      </c>
      <c r="AJ362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358, 1, 'Alessandra Serra Brasão', 'F', 5, '29/10/1972', 7, 10, 11, 6, 2500);</v>
      </c>
    </row>
    <row r="363" spans="1:36" ht="14.25" customHeight="1" x14ac:dyDescent="0.2">
      <c r="A363" s="7" cm="1">
        <f t="array" aca="1" ref="A363" ca="1">INDEX(Companies!$A:$A,RANDBETWEEN(5,COUNTA(Companies!$A:$A) + 1),1)</f>
        <v>5</v>
      </c>
      <c r="B363" s="7" t="str">
        <f ca="1">VLOOKUP($A363,Companies!$A:$B,2,FALSE)</f>
        <v>ACME Corporation</v>
      </c>
      <c r="C363" s="5">
        <f t="shared" si="51"/>
        <v>359</v>
      </c>
      <c r="D363" s="5" t="str" cm="1">
        <f t="array" ref="D363">SHA1HASH($C363)</f>
        <v>2a5ac580e608daa6d2cd4b6c20326e1518baadd5</v>
      </c>
      <c r="E363" s="6">
        <v>1</v>
      </c>
      <c r="F363" s="7">
        <f ca="1">IF($C363 = 1 + N("Presidente"),
    127,
    IF($C363 = 2 + N("Vice-Presidente"),
        72,
        IF($C363 = 3 + N("Secretária bilíngue"),
            13,
            RANDBETWEEN(5,COUNT(Name!$A:$A) + 1)
        )
    )
)</f>
        <v>158</v>
      </c>
      <c r="G363" s="7" t="str">
        <f ca="1">VLOOKUP($F363,Name!$A:$B,2,FALSE)</f>
        <v>Guilherme Augusto</v>
      </c>
      <c r="H363" s="7">
        <f ca="1" xml:space="preserve">
IF($C363 = 1,
    0,
    RANDBETWEEN(5,COUNT('Last name'!$A:$A) + 1)
)</f>
        <v>34</v>
      </c>
      <c r="I363" s="7" t="str">
        <f ca="1" xml:space="preserve">
IF($C363 = 1 + N("Presidente"),
    "de Orléans e Bragança",
    VLOOKUP($H363,'Last name'!$A:$B,2,FALSE) &amp; " " &amp; VLOOKUP(RANDBETWEEN(5,COUNT('Last name'!$A:$A) + 1),'Last name'!$A:$B,2,FALSE)
)</f>
        <v>Barros Auth</v>
      </c>
      <c r="J363" s="7" t="str">
        <f t="shared" ca="1" si="52"/>
        <v>Guilherme Augusto Barros Auth</v>
      </c>
      <c r="K363" s="7" t="str" cm="1">
        <f t="array" aca="1" ref="K363" ca="1">SHA1HASH($J363)</f>
        <v>a17ef0cc4b9b47b11ef71d7cd86c2e72a4d5b9b8</v>
      </c>
      <c r="L363" s="7" cm="1">
        <f t="array" aca="1" ref="L363" ca="1">INDEX(States!$A:$A,N363,1)</f>
        <v>5</v>
      </c>
      <c r="M363" s="7" t="str">
        <f ca="1">VLOOKUP($L363,Countries!$A:$B,2,FALSE)</f>
        <v>Portugal</v>
      </c>
      <c r="N363" s="7" cm="1">
        <f t="array" aca="1" ref="N363" ca="1">INDEX(States!$C:$C,RANDBETWEEN(5,COUNTA(States!$A:$A) + 1),1)</f>
        <v>13</v>
      </c>
      <c r="O363" s="7" t="str">
        <f ca="1">VLOOKUP($N363,States!$C:$D,2,FALSE)</f>
        <v>Coimbra</v>
      </c>
      <c r="P363" s="7" t="str">
        <f ca="1">VLOOKUP($F363,Name!$A:$C,3,FALSE)</f>
        <v>M</v>
      </c>
      <c r="Q363" s="7" t="str">
        <f ca="1">VLOOKUP($P363,Genders!$B:$C,2,FALSE)</f>
        <v>Male</v>
      </c>
      <c r="R363" s="7" cm="1">
        <f t="array" aca="1" ref="R363" ca="1">INDEX('Marital status'!$A:$A,RANDBETWEEN(5,COUNTA('Marital status'!$A:$A) + 1),1)</f>
        <v>5</v>
      </c>
      <c r="S363" s="7" t="str">
        <f ca="1">VLOOKUP($R363,'Marital status'!$A:$B,2,FALSE)</f>
        <v>single</v>
      </c>
      <c r="T363" s="7">
        <f t="shared" ca="1" si="53"/>
        <v>7</v>
      </c>
      <c r="U363" s="7" t="str">
        <f ca="1">VLOOKUP($T363,Ethnicities!$A:$B,2,FALSE)</f>
        <v xml:space="preserve">  Hispanic or LATINO</v>
      </c>
      <c r="V363" s="8">
        <f t="shared" ca="1" si="54"/>
        <v>22746</v>
      </c>
      <c r="W363" s="6">
        <f t="shared" ca="1" si="55"/>
        <v>7</v>
      </c>
      <c r="X363" s="8" t="str">
        <f ca="1">VLOOKUP($W363,'Background education'!$A:$B,2,FALSE)</f>
        <v>Undergraduate degree</v>
      </c>
      <c r="Y363" s="7">
        <f ca="1" xml:space="preserve">
  IF(OR($AA363 = 5, $AA363 = 6, $AA363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63" s="7" t="str">
        <f ca="1">VLOOKUP($Y363,Departments!$A:$B,2,FALSE)</f>
        <v>Operations</v>
      </c>
      <c r="AA363" s="6">
        <f t="shared" ca="1" si="56"/>
        <v>10</v>
      </c>
      <c r="AB363" s="7" t="str">
        <f ca="1">VLOOKUP($AA363,Roles!$A:$B,2,FALSE)</f>
        <v>Trainee</v>
      </c>
      <c r="AC363" s="6" t="str">
        <f t="shared" ca="1" si="57"/>
        <v/>
      </c>
      <c r="AD363" s="7" t="str">
        <f ca="1" xml:space="preserve">
IF($AC363 &lt;&gt; "",
    VLOOKUP($AC363,Levels!$A:$B,2,FALSE),
    ""
)</f>
        <v/>
      </c>
      <c r="AE363" s="8">
        <f t="shared" ca="1" si="58"/>
        <v>43039</v>
      </c>
      <c r="AF363" s="6">
        <f ca="1">RANDBETWEEN(5,COUNTA('Recruitment source'!$A:$A) + 1)</f>
        <v>13</v>
      </c>
      <c r="AG363" s="6" t="str">
        <f ca="1">VLOOKUP($AF363,'Recruitment source'!$A:$B,2,FALSE)</f>
        <v>Google</v>
      </c>
      <c r="AH363" s="8"/>
      <c r="AI363" s="1">
        <f t="shared" ca="1" si="50"/>
        <v>1305</v>
      </c>
      <c r="AJ363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359, 1, 'Guilherme Augusto Barros Auth', 'M', 7, '10/04/1962', 7, 10, 10, NULL, 1305);</v>
      </c>
    </row>
    <row r="364" spans="1:36" ht="14.25" customHeight="1" x14ac:dyDescent="0.2">
      <c r="A364" s="7" cm="1">
        <f t="array" aca="1" ref="A364" ca="1">INDEX(Companies!$A:$A,RANDBETWEEN(5,COUNTA(Companies!$A:$A) + 1),1)</f>
        <v>5</v>
      </c>
      <c r="B364" s="7" t="str">
        <f ca="1">VLOOKUP($A364,Companies!$A:$B,2,FALSE)</f>
        <v>ACME Corporation</v>
      </c>
      <c r="C364" s="5">
        <f t="shared" si="51"/>
        <v>360</v>
      </c>
      <c r="D364" s="5" t="str" cm="1">
        <f t="array" ref="D364">SHA1HASH($C364)</f>
        <v>a1773d62a609dd09e98ea1aebeddbd949b78bf83</v>
      </c>
      <c r="E364" s="6">
        <v>1</v>
      </c>
      <c r="F364" s="7">
        <f ca="1">IF($C364 = 1 + N("Presidente"),
    127,
    IF($C364 = 2 + N("Vice-Presidente"),
        72,
        IF($C364 = 3 + N("Secretária bilíngue"),
            13,
            RANDBETWEEN(5,COUNT(Name!$A:$A) + 1)
        )
    )
)</f>
        <v>256</v>
      </c>
      <c r="G364" s="7" t="str">
        <f ca="1">VLOOKUP($F364,Name!$A:$B,2,FALSE)</f>
        <v>Marcelo</v>
      </c>
      <c r="H364" s="7">
        <f ca="1" xml:space="preserve">
IF($C364 = 1,
    0,
    RANDBETWEEN(5,COUNT('Last name'!$A:$A) + 1)
)</f>
        <v>120</v>
      </c>
      <c r="I364" s="7" t="str">
        <f ca="1" xml:space="preserve">
IF($C364 = 1 + N("Presidente"),
    "de Orléans e Bragança",
    VLOOKUP($H364,'Last name'!$A:$B,2,FALSE) &amp; " " &amp; VLOOKUP(RANDBETWEEN(5,COUNT('Last name'!$A:$A) + 1),'Last name'!$A:$B,2,FALSE)
)</f>
        <v>Marques Santoro</v>
      </c>
      <c r="J364" s="7" t="str">
        <f t="shared" ca="1" si="52"/>
        <v>Marcelo Marques Santoro</v>
      </c>
      <c r="K364" s="7" t="str" cm="1">
        <f t="array" aca="1" ref="K364" ca="1">SHA1HASH($J364)</f>
        <v>e8074db5f370cec4bbfff73cd8edf430ad820e35</v>
      </c>
      <c r="L364" s="7" cm="1">
        <f t="array" aca="1" ref="L364" ca="1">INDEX(States!$A:$A,N364,1)</f>
        <v>5</v>
      </c>
      <c r="M364" s="7" t="str">
        <f ca="1">VLOOKUP($L364,Countries!$A:$B,2,FALSE)</f>
        <v>Portugal</v>
      </c>
      <c r="N364" s="7" cm="1">
        <f t="array" aca="1" ref="N364" ca="1">INDEX(States!$C:$C,RANDBETWEEN(5,COUNTA(States!$A:$A) + 1),1)</f>
        <v>17</v>
      </c>
      <c r="O364" s="7" t="str">
        <f ca="1">VLOOKUP($N364,States!$C:$D,2,FALSE)</f>
        <v>Viseu</v>
      </c>
      <c r="P364" s="7" t="str">
        <f ca="1">VLOOKUP($F364,Name!$A:$C,3,FALSE)</f>
        <v>M</v>
      </c>
      <c r="Q364" s="7" t="str">
        <f ca="1">VLOOKUP($P364,Genders!$B:$C,2,FALSE)</f>
        <v>Male</v>
      </c>
      <c r="R364" s="7" cm="1">
        <f t="array" aca="1" ref="R364" ca="1">INDEX('Marital status'!$A:$A,RANDBETWEEN(5,COUNTA('Marital status'!$A:$A) + 1),1)</f>
        <v>7</v>
      </c>
      <c r="S364" s="7" t="str">
        <f ca="1">VLOOKUP($R364,'Marital status'!$A:$B,2,FALSE)</f>
        <v xml:space="preserve">Widowed </v>
      </c>
      <c r="T364" s="7">
        <f t="shared" ca="1" si="53"/>
        <v>6</v>
      </c>
      <c r="U364" s="7" t="str">
        <f ca="1">VLOOKUP($T364,Ethnicities!$A:$B,2,FALSE)</f>
        <v>Black or African American</v>
      </c>
      <c r="V364" s="8">
        <f t="shared" ca="1" si="54"/>
        <v>21055</v>
      </c>
      <c r="W364" s="6">
        <f t="shared" ca="1" si="55"/>
        <v>8</v>
      </c>
      <c r="X364" s="8" t="str">
        <f ca="1">VLOOKUP($W364,'Background education'!$A:$B,2,FALSE)</f>
        <v>Graduate school</v>
      </c>
      <c r="Y364" s="7">
        <f ca="1" xml:space="preserve">
  IF(OR($AA364 = 5, $AA364 = 6, $AA364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64" s="7" t="str">
        <f ca="1">VLOOKUP($Y364,Departments!$A:$B,2,FALSE)</f>
        <v>Finance</v>
      </c>
      <c r="AA364" s="6">
        <f t="shared" ca="1" si="56"/>
        <v>11</v>
      </c>
      <c r="AB364" s="7" t="str">
        <f ca="1">VLOOKUP($AA364,Roles!$A:$B,2,FALSE)</f>
        <v>Analyst</v>
      </c>
      <c r="AC364" s="6">
        <f t="shared" ca="1" si="57"/>
        <v>7</v>
      </c>
      <c r="AD364" s="7" t="str">
        <f ca="1" xml:space="preserve">
IF($AC364 &lt;&gt; "",
    VLOOKUP($AC364,Levels!$A:$B,2,FALSE),
    ""
)</f>
        <v>Senior</v>
      </c>
      <c r="AE364" s="8">
        <f t="shared" ca="1" si="58"/>
        <v>40874</v>
      </c>
      <c r="AF364" s="6">
        <f ca="1">RANDBETWEEN(5,COUNTA('Recruitment source'!$A:$A) + 1)</f>
        <v>9</v>
      </c>
      <c r="AG364" s="6" t="str">
        <f ca="1">VLOOKUP($AF364,'Recruitment source'!$A:$B,2,FALSE)</f>
        <v>Empregos Online</v>
      </c>
      <c r="AH364" s="8"/>
      <c r="AI364" s="1">
        <f t="shared" ca="1" si="50"/>
        <v>3000</v>
      </c>
      <c r="AJ364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360, 1, 'Marcelo Marques Santoro', 'M', 6, '23/08/1957', 8, 7, 11, 7, 3000);</v>
      </c>
    </row>
    <row r="365" spans="1:36" ht="14.25" customHeight="1" x14ac:dyDescent="0.2">
      <c r="A365" s="7" cm="1">
        <f t="array" aca="1" ref="A365" ca="1">INDEX(Companies!$A:$A,RANDBETWEEN(5,COUNTA(Companies!$A:$A) + 1),1)</f>
        <v>5</v>
      </c>
      <c r="B365" s="7" t="str">
        <f ca="1">VLOOKUP($A365,Companies!$A:$B,2,FALSE)</f>
        <v>ACME Corporation</v>
      </c>
      <c r="C365" s="5">
        <f t="shared" si="51"/>
        <v>361</v>
      </c>
      <c r="D365" s="5" t="str" cm="1">
        <f t="array" ref="D365">SHA1HASH($C365)</f>
        <v>b6e7a22c25e9e7146913841b0995288c688f9bf8</v>
      </c>
      <c r="E365" s="6">
        <v>1</v>
      </c>
      <c r="F365" s="7">
        <f ca="1">IF($C365 = 1 + N("Presidente"),
    127,
    IF($C365 = 2 + N("Vice-Presidente"),
        72,
        IF($C365 = 3 + N("Secretária bilíngue"),
            13,
            RANDBETWEEN(5,COUNT(Name!$A:$A) + 1)
        )
    )
)</f>
        <v>81</v>
      </c>
      <c r="G365" s="7" t="str">
        <f ca="1">VLOOKUP($F365,Name!$A:$B,2,FALSE)</f>
        <v>Caio</v>
      </c>
      <c r="H365" s="7">
        <f ca="1" xml:space="preserve">
IF($C365 = 1,
    0,
    RANDBETWEEN(5,COUNT('Last name'!$A:$A) + 1)
)</f>
        <v>82</v>
      </c>
      <c r="I365" s="7" t="str">
        <f ca="1" xml:space="preserve">
IF($C365 = 1 + N("Presidente"),
    "de Orléans e Bragança",
    VLOOKUP($H365,'Last name'!$A:$B,2,FALSE) &amp; " " &amp; VLOOKUP(RANDBETWEEN(5,COUNT('Last name'!$A:$A) + 1),'Last name'!$A:$B,2,FALSE)
)</f>
        <v>Farina Faro</v>
      </c>
      <c r="J365" s="7" t="str">
        <f t="shared" ca="1" si="52"/>
        <v>Caio Farina Faro</v>
      </c>
      <c r="K365" s="7" t="str" cm="1">
        <f t="array" aca="1" ref="K365" ca="1">SHA1HASH($J365)</f>
        <v>10afcb9cb236c0d991c6d52eb3b1befd1536840e</v>
      </c>
      <c r="L365" s="7" cm="1">
        <f t="array" aca="1" ref="L365" ca="1">INDEX(States!$A:$A,N365,1)</f>
        <v>5</v>
      </c>
      <c r="M365" s="7" t="str">
        <f ca="1">VLOOKUP($L365,Countries!$A:$B,2,FALSE)</f>
        <v>Portugal</v>
      </c>
      <c r="N365" s="7" cm="1">
        <f t="array" aca="1" ref="N365" ca="1">INDEX(States!$C:$C,RANDBETWEEN(5,COUNTA(States!$A:$A) + 1),1)</f>
        <v>10</v>
      </c>
      <c r="O365" s="7" t="str">
        <f ca="1">VLOOKUP($N365,States!$C:$D,2,FALSE)</f>
        <v>Faro</v>
      </c>
      <c r="P365" s="7" t="str">
        <f ca="1">VLOOKUP($F365,Name!$A:$C,3,FALSE)</f>
        <v>M</v>
      </c>
      <c r="Q365" s="7" t="str">
        <f ca="1">VLOOKUP($P365,Genders!$B:$C,2,FALSE)</f>
        <v>Male</v>
      </c>
      <c r="R365" s="7" cm="1">
        <f t="array" aca="1" ref="R365" ca="1">INDEX('Marital status'!$A:$A,RANDBETWEEN(5,COUNTA('Marital status'!$A:$A) + 1),1)</f>
        <v>9</v>
      </c>
      <c r="S365" s="7" t="str">
        <f ca="1">VLOOKUP($R365,'Marital status'!$A:$B,2,FALSE)</f>
        <v>DIVORCED</v>
      </c>
      <c r="T365" s="7">
        <f t="shared" ca="1" si="53"/>
        <v>5</v>
      </c>
      <c r="U365" s="7" t="str">
        <f ca="1">VLOOKUP($T365,Ethnicities!$A:$B,2,FALSE)</f>
        <v xml:space="preserve"> white</v>
      </c>
      <c r="V365" s="8">
        <f t="shared" ca="1" si="54"/>
        <v>23397</v>
      </c>
      <c r="W365" s="6">
        <f t="shared" ca="1" si="55"/>
        <v>7</v>
      </c>
      <c r="X365" s="8" t="str">
        <f ca="1">VLOOKUP($W365,'Background education'!$A:$B,2,FALSE)</f>
        <v>Undergraduate degree</v>
      </c>
      <c r="Y365" s="7">
        <f ca="1" xml:space="preserve">
  IF(OR($AA365 = 5, $AA365 = 6, $AA365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65" s="7" t="str">
        <f ca="1">VLOOKUP($Y365,Departments!$A:$B,2,FALSE)</f>
        <v>Audit</v>
      </c>
      <c r="AA365" s="6">
        <f t="shared" ca="1" si="56"/>
        <v>10</v>
      </c>
      <c r="AB365" s="7" t="str">
        <f ca="1">VLOOKUP($AA365,Roles!$A:$B,2,FALSE)</f>
        <v>Trainee</v>
      </c>
      <c r="AC365" s="6" t="str">
        <f t="shared" ca="1" si="57"/>
        <v/>
      </c>
      <c r="AD365" s="7" t="str">
        <f ca="1" xml:space="preserve">
IF($AC365 &lt;&gt; "",
    VLOOKUP($AC365,Levels!$A:$B,2,FALSE),
    ""
)</f>
        <v/>
      </c>
      <c r="AE365" s="8">
        <f t="shared" ca="1" si="58"/>
        <v>41603</v>
      </c>
      <c r="AF365" s="6">
        <f ca="1">RANDBETWEEN(5,COUNTA('Recruitment source'!$A:$A) + 1)</f>
        <v>7</v>
      </c>
      <c r="AG365" s="6" t="str">
        <f ca="1">VLOOKUP($AF365,'Recruitment source'!$A:$B,2,FALSE)</f>
        <v>SAPO Emprego</v>
      </c>
      <c r="AH365" s="8"/>
      <c r="AI365" s="1">
        <f t="shared" ca="1" si="50"/>
        <v>1305</v>
      </c>
      <c r="AJ365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361, 1, 'Caio Farina Faro', 'M', 5, '21/01/1964', 7, 13, 10, NULL, 1305);</v>
      </c>
    </row>
    <row r="366" spans="1:36" ht="14.25" customHeight="1" x14ac:dyDescent="0.2">
      <c r="A366" s="7" cm="1">
        <f t="array" aca="1" ref="A366" ca="1">INDEX(Companies!$A:$A,RANDBETWEEN(5,COUNTA(Companies!$A:$A) + 1),1)</f>
        <v>5</v>
      </c>
      <c r="B366" s="7" t="str">
        <f ca="1">VLOOKUP($A366,Companies!$A:$B,2,FALSE)</f>
        <v>ACME Corporation</v>
      </c>
      <c r="C366" s="5">
        <f t="shared" si="51"/>
        <v>362</v>
      </c>
      <c r="D366" s="5" t="str" cm="1">
        <f t="array" ref="D366">SHA1HASH($C366)</f>
        <v>8d6f9131366dac0c298ee725e6577d6e0a54e832</v>
      </c>
      <c r="E366" s="6">
        <v>1</v>
      </c>
      <c r="F366" s="7">
        <f ca="1">IF($C366 = 1 + N("Presidente"),
    127,
    IF($C366 = 2 + N("Vice-Presidente"),
        72,
        IF($C366 = 3 + N("Secretária bilíngue"),
            13,
            RANDBETWEEN(5,COUNT(Name!$A:$A) + 1)
        )
    )
)</f>
        <v>267</v>
      </c>
      <c r="G366" s="7" t="str">
        <f ca="1">VLOOKUP($F366,Name!$A:$B,2,FALSE)</f>
        <v>Maria Heloísa</v>
      </c>
      <c r="H366" s="7">
        <f ca="1" xml:space="preserve">
IF($C366 = 1,
    0,
    RANDBETWEEN(5,COUNT('Last name'!$A:$A) + 1)
)</f>
        <v>119</v>
      </c>
      <c r="I366" s="7" t="str">
        <f ca="1" xml:space="preserve">
IF($C366 = 1 + N("Presidente"),
    "de Orléans e Bragança",
    VLOOKUP($H366,'Last name'!$A:$B,2,FALSE) &amp; " " &amp; VLOOKUP(RANDBETWEEN(5,COUNT('Last name'!$A:$A) + 1),'Last name'!$A:$B,2,FALSE)
)</f>
        <v>Marino Sousa</v>
      </c>
      <c r="J366" s="7" t="str">
        <f t="shared" ca="1" si="52"/>
        <v>Maria Heloísa Marino Sousa</v>
      </c>
      <c r="K366" s="7" t="str" cm="1">
        <f t="array" aca="1" ref="K366" ca="1">SHA1HASH($J366)</f>
        <v>4ae9d0bdd01fedb6346e2a35a9dbf59d3f3beedb</v>
      </c>
      <c r="L366" s="7" cm="1">
        <f t="array" aca="1" ref="L366" ca="1">INDEX(States!$A:$A,N366,1)</f>
        <v>5</v>
      </c>
      <c r="M366" s="7" t="str">
        <f ca="1">VLOOKUP($L366,Countries!$A:$B,2,FALSE)</f>
        <v>Portugal</v>
      </c>
      <c r="N366" s="7" cm="1">
        <f t="array" aca="1" ref="N366" ca="1">INDEX(States!$C:$C,RANDBETWEEN(5,COUNTA(States!$A:$A) + 1),1)</f>
        <v>24</v>
      </c>
      <c r="O366" s="7" t="str">
        <f ca="1">VLOOKUP($N366,States!$C:$D,2,FALSE)</f>
        <v>Brangança</v>
      </c>
      <c r="P366" s="7" t="str">
        <f ca="1">VLOOKUP($F366,Name!$A:$C,3,FALSE)</f>
        <v>F</v>
      </c>
      <c r="Q366" s="7" t="str">
        <f ca="1">VLOOKUP($P366,Genders!$B:$C,2,FALSE)</f>
        <v>Female</v>
      </c>
      <c r="R366" s="7" cm="1">
        <f t="array" aca="1" ref="R366" ca="1">INDEX('Marital status'!$A:$A,RANDBETWEEN(5,COUNTA('Marital status'!$A:$A) + 1),1)</f>
        <v>6</v>
      </c>
      <c r="S366" s="7" t="str">
        <f ca="1">VLOOKUP($R366,'Marital status'!$A:$B,2,FALSE)</f>
        <v>MarrieD</v>
      </c>
      <c r="T366" s="7">
        <f t="shared" ca="1" si="53"/>
        <v>5</v>
      </c>
      <c r="U366" s="7" t="str">
        <f ca="1">VLOOKUP($T366,Ethnicities!$A:$B,2,FALSE)</f>
        <v xml:space="preserve"> white</v>
      </c>
      <c r="V366" s="8">
        <f t="shared" ca="1" si="54"/>
        <v>20611</v>
      </c>
      <c r="W366" s="6">
        <f t="shared" ca="1" si="55"/>
        <v>8</v>
      </c>
      <c r="X366" s="8" t="str">
        <f ca="1">VLOOKUP($W366,'Background education'!$A:$B,2,FALSE)</f>
        <v>Graduate school</v>
      </c>
      <c r="Y366" s="7">
        <f ca="1" xml:space="preserve">
  IF(OR($AA366 = 5, $AA366 = 6, $AA366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66" s="7" t="str">
        <f ca="1">VLOOKUP($Y366,Departments!$A:$B,2,FALSE)</f>
        <v>Communication &amp; Marketing</v>
      </c>
      <c r="AA366" s="6">
        <f t="shared" ca="1" si="56"/>
        <v>11</v>
      </c>
      <c r="AB366" s="7" t="str">
        <f ca="1">VLOOKUP($AA366,Roles!$A:$B,2,FALSE)</f>
        <v>Analyst</v>
      </c>
      <c r="AC366" s="6">
        <f t="shared" ca="1" si="57"/>
        <v>5</v>
      </c>
      <c r="AD366" s="7" t="str">
        <f ca="1" xml:space="preserve">
IF($AC366 &lt;&gt; "",
    VLOOKUP($AC366,Levels!$A:$B,2,FALSE),
    ""
)</f>
        <v>Junior</v>
      </c>
      <c r="AE366" s="8">
        <f t="shared" ca="1" si="58"/>
        <v>36520</v>
      </c>
      <c r="AF366" s="6">
        <f ca="1">RANDBETWEEN(5,COUNTA('Recruitment source'!$A:$A) + 1)</f>
        <v>14</v>
      </c>
      <c r="AG366" s="6" t="str">
        <f ca="1">VLOOKUP($AF366,'Recruitment source'!$A:$B,2,FALSE)</f>
        <v>LinkedIn</v>
      </c>
      <c r="AH366" s="8"/>
      <c r="AI366" s="1">
        <f t="shared" ca="1" si="50"/>
        <v>3080</v>
      </c>
      <c r="AJ366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362, 1, 'Maria Heloísa Marino Sousa', 'F', 5, '05/06/1956', 8, 11, 11, 5, 3080);</v>
      </c>
    </row>
    <row r="367" spans="1:36" ht="14.25" customHeight="1" x14ac:dyDescent="0.2">
      <c r="A367" s="7" cm="1">
        <f t="array" aca="1" ref="A367" ca="1">INDEX(Companies!$A:$A,RANDBETWEEN(5,COUNTA(Companies!$A:$A) + 1),1)</f>
        <v>5</v>
      </c>
      <c r="B367" s="7" t="str">
        <f ca="1">VLOOKUP($A367,Companies!$A:$B,2,FALSE)</f>
        <v>ACME Corporation</v>
      </c>
      <c r="C367" s="5">
        <f t="shared" si="51"/>
        <v>363</v>
      </c>
      <c r="D367" s="5" t="str" cm="1">
        <f t="array" ref="D367">SHA1HASH($C367)</f>
        <v>15a17abee2bf17c4859db0247500fc078d2a5dd4</v>
      </c>
      <c r="E367" s="6">
        <v>1</v>
      </c>
      <c r="F367" s="7">
        <f ca="1">IF($C367 = 1 + N("Presidente"),
    127,
    IF($C367 = 2 + N("Vice-Presidente"),
        72,
        IF($C367 = 3 + N("Secretária bilíngue"),
            13,
            RANDBETWEEN(5,COUNT(Name!$A:$A) + 1)
        )
    )
)</f>
        <v>115</v>
      </c>
      <c r="G367" s="7" t="str">
        <f ca="1">VLOOKUP($F367,Name!$A:$B,2,FALSE)</f>
        <v>Dulce</v>
      </c>
      <c r="H367" s="7">
        <f ca="1" xml:space="preserve">
IF($C367 = 1,
    0,
    RANDBETWEEN(5,COUNT('Last name'!$A:$A) + 1)
)</f>
        <v>157</v>
      </c>
      <c r="I367" s="7" t="str">
        <f ca="1" xml:space="preserve">
IF($C367 = 1 + N("Presidente"),
    "de Orléans e Bragança",
    VLOOKUP($H367,'Last name'!$A:$B,2,FALSE) &amp; " " &amp; VLOOKUP(RANDBETWEEN(5,COUNT('Last name'!$A:$A) + 1),'Last name'!$A:$B,2,FALSE)
)</f>
        <v>Ramos Brasil</v>
      </c>
      <c r="J367" s="7" t="str">
        <f t="shared" ca="1" si="52"/>
        <v>Dulce Ramos Brasil</v>
      </c>
      <c r="K367" s="7" t="str" cm="1">
        <f t="array" aca="1" ref="K367" ca="1">SHA1HASH($J367)</f>
        <v>6f8367d62931aacfe4a81e8d816f8806661af8c2</v>
      </c>
      <c r="L367" s="7" cm="1">
        <f t="array" aca="1" ref="L367" ca="1">INDEX(States!$A:$A,N367,1)</f>
        <v>5</v>
      </c>
      <c r="M367" s="7" t="str">
        <f ca="1">VLOOKUP($L367,Countries!$A:$B,2,FALSE)</f>
        <v>Portugal</v>
      </c>
      <c r="N367" s="7" cm="1">
        <f t="array" aca="1" ref="N367" ca="1">INDEX(States!$C:$C,RANDBETWEEN(5,COUNTA(States!$A:$A) + 1),1)</f>
        <v>19</v>
      </c>
      <c r="O367" s="7" t="str">
        <f ca="1">VLOOKUP($N367,States!$C:$D,2,FALSE)</f>
        <v>Beja</v>
      </c>
      <c r="P367" s="7" t="str">
        <f ca="1">VLOOKUP($F367,Name!$A:$C,3,FALSE)</f>
        <v>F</v>
      </c>
      <c r="Q367" s="7" t="str">
        <f ca="1">VLOOKUP($P367,Genders!$B:$C,2,FALSE)</f>
        <v>Female</v>
      </c>
      <c r="R367" s="7" cm="1">
        <f t="array" aca="1" ref="R367" ca="1">INDEX('Marital status'!$A:$A,RANDBETWEEN(5,COUNTA('Marital status'!$A:$A) + 1),1)</f>
        <v>5</v>
      </c>
      <c r="S367" s="7" t="str">
        <f ca="1">VLOOKUP($R367,'Marital status'!$A:$B,2,FALSE)</f>
        <v>single</v>
      </c>
      <c r="T367" s="7">
        <f t="shared" ca="1" si="53"/>
        <v>5</v>
      </c>
      <c r="U367" s="7" t="str">
        <f ca="1">VLOOKUP($T367,Ethnicities!$A:$B,2,FALSE)</f>
        <v xml:space="preserve"> white</v>
      </c>
      <c r="V367" s="8">
        <f t="shared" ca="1" si="54"/>
        <v>24533</v>
      </c>
      <c r="W367" s="6">
        <f t="shared" ca="1" si="55"/>
        <v>7</v>
      </c>
      <c r="X367" s="8" t="str">
        <f ca="1">VLOOKUP($W367,'Background education'!$A:$B,2,FALSE)</f>
        <v>Undergraduate degree</v>
      </c>
      <c r="Y367" s="7">
        <f ca="1" xml:space="preserve">
  IF(OR($AA367 = 5, $AA367 = 6, $AA367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67" s="7" t="str">
        <f ca="1">VLOOKUP($Y367,Departments!$A:$B,2,FALSE)</f>
        <v>Audit</v>
      </c>
      <c r="AA367" s="6">
        <f t="shared" ca="1" si="56"/>
        <v>10</v>
      </c>
      <c r="AB367" s="7" t="str">
        <f ca="1">VLOOKUP($AA367,Roles!$A:$B,2,FALSE)</f>
        <v>Trainee</v>
      </c>
      <c r="AC367" s="6" t="str">
        <f t="shared" ca="1" si="57"/>
        <v/>
      </c>
      <c r="AD367" s="7" t="str">
        <f ca="1" xml:space="preserve">
IF($AC367 &lt;&gt; "",
    VLOOKUP($AC367,Levels!$A:$B,2,FALSE),
    ""
)</f>
        <v/>
      </c>
      <c r="AE367" s="8">
        <f t="shared" ca="1" si="58"/>
        <v>39047</v>
      </c>
      <c r="AF367" s="6">
        <f ca="1">RANDBETWEEN(5,COUNTA('Recruitment source'!$A:$A) + 1)</f>
        <v>10</v>
      </c>
      <c r="AG367" s="6" t="str">
        <f ca="1">VLOOKUP($AF367,'Recruitment source'!$A:$B,2,FALSE)</f>
        <v>Jobs in Lisbon</v>
      </c>
      <c r="AH367" s="8"/>
      <c r="AI367" s="1">
        <f t="shared" ca="1" si="50"/>
        <v>1305</v>
      </c>
      <c r="AJ36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363, 1, 'Dulce Ramos Brasil', 'F', 5, '02/03/1967', 7, 13, 10, NULL, 1305);</v>
      </c>
    </row>
    <row r="368" spans="1:36" ht="14.25" customHeight="1" x14ac:dyDescent="0.2">
      <c r="A368" s="7" cm="1">
        <f t="array" aca="1" ref="A368" ca="1">INDEX(Companies!$A:$A,RANDBETWEEN(5,COUNTA(Companies!$A:$A) + 1),1)</f>
        <v>5</v>
      </c>
      <c r="B368" s="7" t="str">
        <f ca="1">VLOOKUP($A368,Companies!$A:$B,2,FALSE)</f>
        <v>ACME Corporation</v>
      </c>
      <c r="C368" s="5">
        <f t="shared" si="51"/>
        <v>364</v>
      </c>
      <c r="D368" s="5" t="str" cm="1">
        <f t="array" ref="D368">SHA1HASH($C368)</f>
        <v>56e43ae4ca9369ef504ed49d4a92f42eddff81c5</v>
      </c>
      <c r="E368" s="6">
        <v>1</v>
      </c>
      <c r="F368" s="7">
        <f ca="1">IF($C368 = 1 + N("Presidente"),
    127,
    IF($C368 = 2 + N("Vice-Presidente"),
        72,
        IF($C368 = 3 + N("Secretária bilíngue"),
            13,
            RANDBETWEEN(5,COUNT(Name!$A:$A) + 1)
        )
    )
)</f>
        <v>10</v>
      </c>
      <c r="G368" s="7" t="str">
        <f ca="1">VLOOKUP($F368,Name!$A:$B,2,FALSE)</f>
        <v>Ágata</v>
      </c>
      <c r="H368" s="7">
        <f ca="1" xml:space="preserve">
IF($C368 = 1,
    0,
    RANDBETWEEN(5,COUNT('Last name'!$A:$A) + 1)
)</f>
        <v>67</v>
      </c>
      <c r="I368" s="7" t="str">
        <f ca="1" xml:space="preserve">
IF($C368 = 1 + N("Presidente"),
    "de Orléans e Bragança",
    VLOOKUP($H368,'Last name'!$A:$B,2,FALSE) &amp; " " &amp; VLOOKUP(RANDBETWEEN(5,COUNT('Last name'!$A:$A) + 1),'Last name'!$A:$B,2,FALSE)
)</f>
        <v>Conti Rangel</v>
      </c>
      <c r="J368" s="7" t="str">
        <f t="shared" ca="1" si="52"/>
        <v>Ágata Conti Rangel</v>
      </c>
      <c r="K368" s="7" t="str" cm="1">
        <f t="array" aca="1" ref="K368" ca="1">SHA1HASH($J368)</f>
        <v>c6a11b25ab4d59e9d0d1f449122d39ab6b442625</v>
      </c>
      <c r="L368" s="7" cm="1">
        <f t="array" aca="1" ref="L368" ca="1">INDEX(States!$A:$A,N368,1)</f>
        <v>5</v>
      </c>
      <c r="M368" s="7" t="str">
        <f ca="1">VLOOKUP($L368,Countries!$A:$B,2,FALSE)</f>
        <v>Portugal</v>
      </c>
      <c r="N368" s="7" cm="1">
        <f t="array" aca="1" ref="N368" ca="1">INDEX(States!$C:$C,RANDBETWEEN(5,COUNTA(States!$A:$A) + 1),1)</f>
        <v>6</v>
      </c>
      <c r="O368" s="7" t="str">
        <f ca="1">VLOOKUP($N368,States!$C:$D,2,FALSE)</f>
        <v>PORTO</v>
      </c>
      <c r="P368" s="7" t="str">
        <f ca="1">VLOOKUP($F368,Name!$A:$C,3,FALSE)</f>
        <v>F</v>
      </c>
      <c r="Q368" s="7" t="str">
        <f ca="1">VLOOKUP($P368,Genders!$B:$C,2,FALSE)</f>
        <v>Female</v>
      </c>
      <c r="R368" s="7" cm="1">
        <f t="array" aca="1" ref="R368" ca="1">INDEX('Marital status'!$A:$A,RANDBETWEEN(5,COUNTA('Marital status'!$A:$A) + 1),1)</f>
        <v>6</v>
      </c>
      <c r="S368" s="7" t="str">
        <f ca="1">VLOOKUP($R368,'Marital status'!$A:$B,2,FALSE)</f>
        <v>MarrieD</v>
      </c>
      <c r="T368" s="7">
        <f t="shared" ca="1" si="53"/>
        <v>5</v>
      </c>
      <c r="U368" s="7" t="str">
        <f ca="1">VLOOKUP($T368,Ethnicities!$A:$B,2,FALSE)</f>
        <v xml:space="preserve"> white</v>
      </c>
      <c r="V368" s="8">
        <f t="shared" ca="1" si="54"/>
        <v>28334</v>
      </c>
      <c r="W368" s="6">
        <f t="shared" ca="1" si="55"/>
        <v>8</v>
      </c>
      <c r="X368" s="8" t="str">
        <f ca="1">VLOOKUP($W368,'Background education'!$A:$B,2,FALSE)</f>
        <v>Graduate school</v>
      </c>
      <c r="Y368" s="7">
        <f ca="1" xml:space="preserve">
  IF(OR($AA368 = 5, $AA368 = 6, $AA368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68" s="7" t="str">
        <f ca="1">VLOOKUP($Y368,Departments!$A:$B,2,FALSE)</f>
        <v>Audit</v>
      </c>
      <c r="AA368" s="6">
        <f t="shared" ca="1" si="56"/>
        <v>11</v>
      </c>
      <c r="AB368" s="7" t="str">
        <f ca="1">VLOOKUP($AA368,Roles!$A:$B,2,FALSE)</f>
        <v>Analyst</v>
      </c>
      <c r="AC368" s="6">
        <f t="shared" ca="1" si="57"/>
        <v>5</v>
      </c>
      <c r="AD368" s="7" t="str">
        <f ca="1" xml:space="preserve">
IF($AC368 &lt;&gt; "",
    VLOOKUP($AC368,Levels!$A:$B,2,FALSE),
    ""
)</f>
        <v>Junior</v>
      </c>
      <c r="AE368" s="8">
        <f t="shared" ca="1" si="58"/>
        <v>36290</v>
      </c>
      <c r="AF368" s="6">
        <f ca="1">RANDBETWEEN(5,COUNTA('Recruitment source'!$A:$A) + 1)</f>
        <v>15</v>
      </c>
      <c r="AG368" s="6" t="str">
        <f ca="1">VLOOKUP($AF368,'Recruitment source'!$A:$B,2,FALSE)</f>
        <v>Website</v>
      </c>
      <c r="AH368" s="8"/>
      <c r="AI368" s="1">
        <f t="shared" ca="1" si="50"/>
        <v>3000</v>
      </c>
      <c r="AJ36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364, 1, 'Ágata Conti Rangel', 'F', 5, '28/07/1977', 8, 13, 11, 5, 3000);</v>
      </c>
    </row>
    <row r="369" spans="1:36" ht="14.25" customHeight="1" x14ac:dyDescent="0.2">
      <c r="A369" s="7" cm="1">
        <f t="array" aca="1" ref="A369" ca="1">INDEX(Companies!$A:$A,RANDBETWEEN(5,COUNTA(Companies!$A:$A) + 1),1)</f>
        <v>5</v>
      </c>
      <c r="B369" s="7" t="str">
        <f ca="1">VLOOKUP($A369,Companies!$A:$B,2,FALSE)</f>
        <v>ACME Corporation</v>
      </c>
      <c r="C369" s="5">
        <f t="shared" si="51"/>
        <v>365</v>
      </c>
      <c r="D369" s="5" t="str" cm="1">
        <f t="array" ref="D369">SHA1HASH($C369)</f>
        <v>a0d04378f37973ffa3b2aa8b3e27a3f0a98de06d</v>
      </c>
      <c r="E369" s="6">
        <v>1</v>
      </c>
      <c r="F369" s="7">
        <f ca="1">IF($C369 = 1 + N("Presidente"),
    127,
    IF($C369 = 2 + N("Vice-Presidente"),
        72,
        IF($C369 = 3 + N("Secretária bilíngue"),
            13,
            RANDBETWEEN(5,COUNT(Name!$A:$A) + 1)
        )
    )
)</f>
        <v>191</v>
      </c>
      <c r="G369" s="7" t="str">
        <f ca="1">VLOOKUP($F369,Name!$A:$B,2,FALSE)</f>
        <v>João Paulo</v>
      </c>
      <c r="H369" s="7">
        <f ca="1" xml:space="preserve">
IF($C369 = 1,
    0,
    RANDBETWEEN(5,COUNT('Last name'!$A:$A) + 1)
)</f>
        <v>139</v>
      </c>
      <c r="I369" s="7" t="str">
        <f ca="1" xml:space="preserve">
IF($C369 = 1 + N("Presidente"),
    "de Orléans e Bragança",
    VLOOKUP($H369,'Last name'!$A:$B,2,FALSE) &amp; " " &amp; VLOOKUP(RANDBETWEEN(5,COUNT('Last name'!$A:$A) + 1),'Last name'!$A:$B,2,FALSE)
)</f>
        <v>Negrão Frasão</v>
      </c>
      <c r="J369" s="7" t="str">
        <f t="shared" ca="1" si="52"/>
        <v>João Paulo Negrão Frasão</v>
      </c>
      <c r="K369" s="7" t="str" cm="1">
        <f t="array" aca="1" ref="K369" ca="1">SHA1HASH($J369)</f>
        <v>9dda80aed9b8ac11d587a1a0a6388b830c1fbbd3</v>
      </c>
      <c r="L369" s="7" cm="1">
        <f t="array" aca="1" ref="L369" ca="1">INDEX(States!$A:$A,N369,1)</f>
        <v>5</v>
      </c>
      <c r="M369" s="7" t="str">
        <f ca="1">VLOOKUP($L369,Countries!$A:$B,2,FALSE)</f>
        <v>Portugal</v>
      </c>
      <c r="N369" s="7" cm="1">
        <f t="array" aca="1" ref="N369" ca="1">INDEX(States!$C:$C,RANDBETWEEN(5,COUNTA(States!$A:$A) + 1),1)</f>
        <v>15</v>
      </c>
      <c r="O369" s="7" t="str">
        <f ca="1">VLOOKUP($N369,States!$C:$D,2,FALSE)</f>
        <v xml:space="preserve"> ÉVORA</v>
      </c>
      <c r="P369" s="7" t="str">
        <f ca="1">VLOOKUP($F369,Name!$A:$C,3,FALSE)</f>
        <v>M</v>
      </c>
      <c r="Q369" s="7" t="str">
        <f ca="1">VLOOKUP($P369,Genders!$B:$C,2,FALSE)</f>
        <v>Male</v>
      </c>
      <c r="R369" s="7" cm="1">
        <f t="array" aca="1" ref="R369" ca="1">INDEX('Marital status'!$A:$A,RANDBETWEEN(5,COUNTA('Marital status'!$A:$A) + 1),1)</f>
        <v>6</v>
      </c>
      <c r="S369" s="7" t="str">
        <f ca="1">VLOOKUP($R369,'Marital status'!$A:$B,2,FALSE)</f>
        <v>MarrieD</v>
      </c>
      <c r="T369" s="7">
        <f t="shared" ca="1" si="53"/>
        <v>5</v>
      </c>
      <c r="U369" s="7" t="str">
        <f ca="1">VLOOKUP($T369,Ethnicities!$A:$B,2,FALSE)</f>
        <v xml:space="preserve"> white</v>
      </c>
      <c r="V369" s="8">
        <f t="shared" ca="1" si="54"/>
        <v>17818</v>
      </c>
      <c r="W369" s="6">
        <f t="shared" ca="1" si="55"/>
        <v>7</v>
      </c>
      <c r="X369" s="8" t="str">
        <f ca="1">VLOOKUP($W369,'Background education'!$A:$B,2,FALSE)</f>
        <v>Undergraduate degree</v>
      </c>
      <c r="Y369" s="7">
        <f ca="1" xml:space="preserve">
  IF(OR($AA369 = 5, $AA369 = 6, $AA369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69" s="7" t="str">
        <f ca="1">VLOOKUP($Y369,Departments!$A:$B,2,FALSE)</f>
        <v>Controlling</v>
      </c>
      <c r="AA369" s="6">
        <f t="shared" ca="1" si="56"/>
        <v>10</v>
      </c>
      <c r="AB369" s="7" t="str">
        <f ca="1">VLOOKUP($AA369,Roles!$A:$B,2,FALSE)</f>
        <v>Trainee</v>
      </c>
      <c r="AC369" s="6" t="str">
        <f t="shared" ca="1" si="57"/>
        <v/>
      </c>
      <c r="AD369" s="7" t="str">
        <f ca="1" xml:space="preserve">
IF($AC369 &lt;&gt; "",
    VLOOKUP($AC369,Levels!$A:$B,2,FALSE),
    ""
)</f>
        <v/>
      </c>
      <c r="AE369" s="8">
        <f t="shared" ca="1" si="58"/>
        <v>40895</v>
      </c>
      <c r="AF369" s="6">
        <f ca="1">RANDBETWEEN(5,COUNTA('Recruitment source'!$A:$A) + 1)</f>
        <v>10</v>
      </c>
      <c r="AG369" s="6" t="str">
        <f ca="1">VLOOKUP($AF369,'Recruitment source'!$A:$B,2,FALSE)</f>
        <v>Jobs in Lisbon</v>
      </c>
      <c r="AH369" s="8"/>
      <c r="AI369" s="1">
        <f t="shared" ca="1" si="50"/>
        <v>1305</v>
      </c>
      <c r="AJ36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365, 1, 'João Paulo Negrão Frasão', 'M', 5, '12/10/1948', 7, 12, 10, NULL, 1305);</v>
      </c>
    </row>
    <row r="370" spans="1:36" ht="14.25" customHeight="1" x14ac:dyDescent="0.2">
      <c r="A370" s="7" cm="1">
        <f t="array" aca="1" ref="A370" ca="1">INDEX(Companies!$A:$A,RANDBETWEEN(5,COUNTA(Companies!$A:$A) + 1),1)</f>
        <v>5</v>
      </c>
      <c r="B370" s="7" t="str">
        <f ca="1">VLOOKUP($A370,Companies!$A:$B,2,FALSE)</f>
        <v>ACME Corporation</v>
      </c>
      <c r="C370" s="5">
        <f t="shared" si="51"/>
        <v>366</v>
      </c>
      <c r="D370" s="5" t="str" cm="1">
        <f t="array" ref="D370">SHA1HASH($C370)</f>
        <v>b00168585f7b81b68f0ef02ffa919c710fb6f592</v>
      </c>
      <c r="E370" s="6">
        <v>1</v>
      </c>
      <c r="F370" s="7">
        <f ca="1">IF($C370 = 1 + N("Presidente"),
    127,
    IF($C370 = 2 + N("Vice-Presidente"),
        72,
        IF($C370 = 3 + N("Secretária bilíngue"),
            13,
            RANDBETWEEN(5,COUNT(Name!$A:$A) + 1)
        )
    )
)</f>
        <v>78</v>
      </c>
      <c r="G370" s="7" t="str">
        <f ca="1">VLOOKUP($F370,Name!$A:$B,2,FALSE)</f>
        <v>Bryan</v>
      </c>
      <c r="H370" s="7">
        <f ca="1" xml:space="preserve">
IF($C370 = 1,
    0,
    RANDBETWEEN(5,COUNT('Last name'!$A:$A) + 1)
)</f>
        <v>162</v>
      </c>
      <c r="I370" s="7" t="str">
        <f ca="1" xml:space="preserve">
IF($C370 = 1 + N("Presidente"),
    "de Orléans e Bragança",
    VLOOKUP($H370,'Last name'!$A:$B,2,FALSE) &amp; " " &amp; VLOOKUP(RANDBETWEEN(5,COUNT('Last name'!$A:$A) + 1),'Last name'!$A:$B,2,FALSE)
)</f>
        <v>Ricci Pimentel</v>
      </c>
      <c r="J370" s="7" t="str">
        <f t="shared" ca="1" si="52"/>
        <v>Bryan Ricci Pimentel</v>
      </c>
      <c r="K370" s="7" t="str" cm="1">
        <f t="array" aca="1" ref="K370" ca="1">SHA1HASH($J370)</f>
        <v>a5d94c6c8c9f05be25e7585932a1fa60d4fd5afb</v>
      </c>
      <c r="L370" s="7" cm="1">
        <f t="array" aca="1" ref="L370" ca="1">INDEX(States!$A:$A,N370,1)</f>
        <v>5</v>
      </c>
      <c r="M370" s="7" t="str">
        <f ca="1">VLOOKUP($L370,Countries!$A:$B,2,FALSE)</f>
        <v>Portugal</v>
      </c>
      <c r="N370" s="7" cm="1">
        <f t="array" aca="1" ref="N370" ca="1">INDEX(States!$C:$C,RANDBETWEEN(5,COUNTA(States!$A:$A) + 1),1)</f>
        <v>19</v>
      </c>
      <c r="O370" s="7" t="str">
        <f ca="1">VLOOKUP($N370,States!$C:$D,2,FALSE)</f>
        <v>Beja</v>
      </c>
      <c r="P370" s="7" t="str">
        <f ca="1">VLOOKUP($F370,Name!$A:$C,3,FALSE)</f>
        <v>M</v>
      </c>
      <c r="Q370" s="7" t="str">
        <f ca="1">VLOOKUP($P370,Genders!$B:$C,2,FALSE)</f>
        <v>Male</v>
      </c>
      <c r="R370" s="7" cm="1">
        <f t="array" aca="1" ref="R370" ca="1">INDEX('Marital status'!$A:$A,RANDBETWEEN(5,COUNTA('Marital status'!$A:$A) + 1),1)</f>
        <v>5</v>
      </c>
      <c r="S370" s="7" t="str">
        <f ca="1">VLOOKUP($R370,'Marital status'!$A:$B,2,FALSE)</f>
        <v>single</v>
      </c>
      <c r="T370" s="7">
        <f t="shared" ca="1" si="53"/>
        <v>5</v>
      </c>
      <c r="U370" s="7" t="str">
        <f ca="1">VLOOKUP($T370,Ethnicities!$A:$B,2,FALSE)</f>
        <v xml:space="preserve"> white</v>
      </c>
      <c r="V370" s="8">
        <f t="shared" ca="1" si="54"/>
        <v>18771</v>
      </c>
      <c r="W370" s="6">
        <f t="shared" ca="1" si="55"/>
        <v>8</v>
      </c>
      <c r="X370" s="8" t="str">
        <f ca="1">VLOOKUP($W370,'Background education'!$A:$B,2,FALSE)</f>
        <v>Graduate school</v>
      </c>
      <c r="Y370" s="7">
        <f ca="1" xml:space="preserve">
  IF(OR($AA370 = 5, $AA370 = 6, $AA370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70" s="7" t="str">
        <f ca="1">VLOOKUP($Y370,Departments!$A:$B,2,FALSE)</f>
        <v>Finance</v>
      </c>
      <c r="AA370" s="6">
        <f t="shared" ca="1" si="56"/>
        <v>11</v>
      </c>
      <c r="AB370" s="7" t="str">
        <f ca="1">VLOOKUP($AA370,Roles!$A:$B,2,FALSE)</f>
        <v>Analyst</v>
      </c>
      <c r="AC370" s="6">
        <f t="shared" ca="1" si="57"/>
        <v>6</v>
      </c>
      <c r="AD370" s="7" t="str">
        <f ca="1" xml:space="preserve">
IF($AC370 &lt;&gt; "",
    VLOOKUP($AC370,Levels!$A:$B,2,FALSE),
    ""
)</f>
        <v>Pleno</v>
      </c>
      <c r="AE370" s="8">
        <f t="shared" ca="1" si="58"/>
        <v>39843</v>
      </c>
      <c r="AF370" s="6">
        <f ca="1">RANDBETWEEN(5,COUNTA('Recruitment source'!$A:$A) + 1)</f>
        <v>13</v>
      </c>
      <c r="AG370" s="6" t="str">
        <f ca="1">VLOOKUP($AF370,'Recruitment source'!$A:$B,2,FALSE)</f>
        <v>Google</v>
      </c>
      <c r="AH370" s="8"/>
      <c r="AI370" s="1">
        <f t="shared" ca="1" si="50"/>
        <v>3000</v>
      </c>
      <c r="AJ370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366, 1, 'Bryan Ricci Pimentel', 'M', 5, '23/05/1951', 8, 7, 11, 6, 3000);</v>
      </c>
    </row>
    <row r="371" spans="1:36" ht="14.25" customHeight="1" x14ac:dyDescent="0.2">
      <c r="A371" s="7" cm="1">
        <f t="array" aca="1" ref="A371" ca="1">INDEX(Companies!$A:$A,RANDBETWEEN(5,COUNTA(Companies!$A:$A) + 1),1)</f>
        <v>5</v>
      </c>
      <c r="B371" s="7" t="str">
        <f ca="1">VLOOKUP($A371,Companies!$A:$B,2,FALSE)</f>
        <v>ACME Corporation</v>
      </c>
      <c r="C371" s="5">
        <f t="shared" si="51"/>
        <v>367</v>
      </c>
      <c r="D371" s="5" t="str" cm="1">
        <f t="array" ref="D371">SHA1HASH($C371)</f>
        <v>f090932162756b798b1a050b05e3d36a3437c4fc</v>
      </c>
      <c r="E371" s="6">
        <v>1</v>
      </c>
      <c r="F371" s="7">
        <f ca="1">IF($C371 = 1 + N("Presidente"),
    127,
    IF($C371 = 2 + N("Vice-Presidente"),
        72,
        IF($C371 = 3 + N("Secretária bilíngue"),
            13,
            RANDBETWEEN(5,COUNT(Name!$A:$A) + 1)
        )
    )
)</f>
        <v>53</v>
      </c>
      <c r="G371" s="7" t="str">
        <f ca="1">VLOOKUP($F371,Name!$A:$B,2,FALSE)</f>
        <v>Aquiles</v>
      </c>
      <c r="H371" s="7">
        <f ca="1" xml:space="preserve">
IF($C371 = 1,
    0,
    RANDBETWEEN(5,COUNT('Last name'!$A:$A) + 1)
)</f>
        <v>149</v>
      </c>
      <c r="I371" s="7" t="str">
        <f ca="1" xml:space="preserve">
IF($C371 = 1 + N("Presidente"),
    "de Orléans e Bragança",
    VLOOKUP($H371,'Last name'!$A:$B,2,FALSE) &amp; " " &amp; VLOOKUP(RANDBETWEEN(5,COUNT('Last name'!$A:$A) + 1),'Last name'!$A:$B,2,FALSE)
)</f>
        <v>Pedroso Alvim</v>
      </c>
      <c r="J371" s="7" t="str">
        <f t="shared" ca="1" si="52"/>
        <v>Aquiles Pedroso Alvim</v>
      </c>
      <c r="K371" s="7" t="str" cm="1">
        <f t="array" aca="1" ref="K371" ca="1">SHA1HASH($J371)</f>
        <v>5f061e6b57a9689ea32af37f0678a3c1236be2fc</v>
      </c>
      <c r="L371" s="7" cm="1">
        <f t="array" aca="1" ref="L371" ca="1">INDEX(States!$A:$A,N371,1)</f>
        <v>5</v>
      </c>
      <c r="M371" s="7" t="str">
        <f ca="1">VLOOKUP($L371,Countries!$A:$B,2,FALSE)</f>
        <v>Portugal</v>
      </c>
      <c r="N371" s="7" cm="1">
        <f t="array" aca="1" ref="N371" ca="1">INDEX(States!$C:$C,RANDBETWEEN(5,COUNTA(States!$A:$A) + 1),1)</f>
        <v>5</v>
      </c>
      <c r="O371" s="7" t="str">
        <f ca="1">VLOOKUP($N371,States!$C:$D,2,FALSE)</f>
        <v xml:space="preserve"> Lisboa</v>
      </c>
      <c r="P371" s="7" t="str">
        <f ca="1">VLOOKUP($F371,Name!$A:$C,3,FALSE)</f>
        <v>M</v>
      </c>
      <c r="Q371" s="7" t="str">
        <f ca="1">VLOOKUP($P371,Genders!$B:$C,2,FALSE)</f>
        <v>Male</v>
      </c>
      <c r="R371" s="7" cm="1">
        <f t="array" aca="1" ref="R371" ca="1">INDEX('Marital status'!$A:$A,RANDBETWEEN(5,COUNTA('Marital status'!$A:$A) + 1),1)</f>
        <v>6</v>
      </c>
      <c r="S371" s="7" t="str">
        <f ca="1">VLOOKUP($R371,'Marital status'!$A:$B,2,FALSE)</f>
        <v>MarrieD</v>
      </c>
      <c r="T371" s="7">
        <f t="shared" ca="1" si="53"/>
        <v>6</v>
      </c>
      <c r="U371" s="7" t="str">
        <f ca="1">VLOOKUP($T371,Ethnicities!$A:$B,2,FALSE)</f>
        <v>Black or African American</v>
      </c>
      <c r="V371" s="8">
        <f t="shared" ca="1" si="54"/>
        <v>27025</v>
      </c>
      <c r="W371" s="6">
        <f t="shared" ca="1" si="55"/>
        <v>7</v>
      </c>
      <c r="X371" s="8" t="str">
        <f ca="1">VLOOKUP($W371,'Background education'!$A:$B,2,FALSE)</f>
        <v>Undergraduate degree</v>
      </c>
      <c r="Y371" s="7">
        <f ca="1" xml:space="preserve">
  IF(OR($AA371 = 5, $AA371 = 6, $AA371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71" s="7" t="str">
        <f ca="1">VLOOKUP($Y371,Departments!$A:$B,2,FALSE)</f>
        <v>Finance</v>
      </c>
      <c r="AA371" s="6">
        <f t="shared" ca="1" si="56"/>
        <v>10</v>
      </c>
      <c r="AB371" s="7" t="str">
        <f ca="1">VLOOKUP($AA371,Roles!$A:$B,2,FALSE)</f>
        <v>Trainee</v>
      </c>
      <c r="AC371" s="6" t="str">
        <f t="shared" ca="1" si="57"/>
        <v/>
      </c>
      <c r="AD371" s="7" t="str">
        <f ca="1" xml:space="preserve">
IF($AC371 &lt;&gt; "",
    VLOOKUP($AC371,Levels!$A:$B,2,FALSE),
    ""
)</f>
        <v/>
      </c>
      <c r="AE371" s="8">
        <f t="shared" ca="1" si="58"/>
        <v>42255</v>
      </c>
      <c r="AF371" s="6">
        <f ca="1">RANDBETWEEN(5,COUNTA('Recruitment source'!$A:$A) + 1)</f>
        <v>12</v>
      </c>
      <c r="AG371" s="6" t="str">
        <f ca="1">VLOOKUP($AF371,'Recruitment source'!$A:$B,2,FALSE)</f>
        <v xml:space="preserve"> recommendation of employee</v>
      </c>
      <c r="AH371" s="8"/>
      <c r="AI371" s="1">
        <f t="shared" ca="1" si="50"/>
        <v>1305</v>
      </c>
      <c r="AJ371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367, 1, 'Aquiles Pedroso Alvim', 'M', 6, '27/12/1973', 7, 7, 10, NULL, 1305);</v>
      </c>
    </row>
    <row r="372" spans="1:36" ht="14.25" customHeight="1" x14ac:dyDescent="0.2">
      <c r="A372" s="7" cm="1">
        <f t="array" aca="1" ref="A372" ca="1">INDEX(Companies!$A:$A,RANDBETWEEN(5,COUNTA(Companies!$A:$A) + 1),1)</f>
        <v>5</v>
      </c>
      <c r="B372" s="7" t="str">
        <f ca="1">VLOOKUP($A372,Companies!$A:$B,2,FALSE)</f>
        <v>ACME Corporation</v>
      </c>
      <c r="C372" s="5">
        <f t="shared" si="51"/>
        <v>368</v>
      </c>
      <c r="D372" s="5" t="str" cm="1">
        <f t="array" ref="D372">SHA1HASH($C372)</f>
        <v>9aaa0b523023790b2cf1df9dc629ba14abd0edd5</v>
      </c>
      <c r="E372" s="6">
        <v>1</v>
      </c>
      <c r="F372" s="7">
        <f ca="1">IF($C372 = 1 + N("Presidente"),
    127,
    IF($C372 = 2 + N("Vice-Presidente"),
        72,
        IF($C372 = 3 + N("Secretária bilíngue"),
            13,
            RANDBETWEEN(5,COUNT(Name!$A:$A) + 1)
        )
    )
)</f>
        <v>308</v>
      </c>
      <c r="G372" s="7" t="str">
        <f ca="1">VLOOKUP($F372,Name!$A:$B,2,FALSE)</f>
        <v>Noah</v>
      </c>
      <c r="H372" s="7">
        <f ca="1" xml:space="preserve">
IF($C372 = 1,
    0,
    RANDBETWEEN(5,COUNT('Last name'!$A:$A) + 1)
)</f>
        <v>170</v>
      </c>
      <c r="I372" s="7" t="str">
        <f ca="1" xml:space="preserve">
IF($C372 = 1 + N("Presidente"),
    "de Orléans e Bragança",
    VLOOKUP($H372,'Last name'!$A:$B,2,FALSE) &amp; " " &amp; VLOOKUP(RANDBETWEEN(5,COUNT('Last name'!$A:$A) + 1),'Last name'!$A:$B,2,FALSE)
)</f>
        <v>Sá Ferrari</v>
      </c>
      <c r="J372" s="7" t="str">
        <f t="shared" ca="1" si="52"/>
        <v>Noah Sá Ferrari</v>
      </c>
      <c r="K372" s="7" t="str" cm="1">
        <f t="array" aca="1" ref="K372" ca="1">SHA1HASH($J372)</f>
        <v>8949d24e8f4d510b1c70aa75eb665261ef2aadd0</v>
      </c>
      <c r="L372" s="7" cm="1">
        <f t="array" aca="1" ref="L372" ca="1">INDEX(States!$A:$A,N372,1)</f>
        <v>5</v>
      </c>
      <c r="M372" s="7" t="str">
        <f ca="1">VLOOKUP($L372,Countries!$A:$B,2,FALSE)</f>
        <v>Portugal</v>
      </c>
      <c r="N372" s="7" cm="1">
        <f t="array" aca="1" ref="N372" ca="1">INDEX(States!$C:$C,RANDBETWEEN(5,COUNTA(States!$A:$A) + 1),1)</f>
        <v>22</v>
      </c>
      <c r="O372" s="7" t="str">
        <f ca="1">VLOOKUP($N372,States!$C:$D,2,FALSE)</f>
        <v>Vila Real</v>
      </c>
      <c r="P372" s="7" t="str">
        <f ca="1">VLOOKUP($F372,Name!$A:$C,3,FALSE)</f>
        <v>M</v>
      </c>
      <c r="Q372" s="7" t="str">
        <f ca="1">VLOOKUP($P372,Genders!$B:$C,2,FALSE)</f>
        <v>Male</v>
      </c>
      <c r="R372" s="7" cm="1">
        <f t="array" aca="1" ref="R372" ca="1">INDEX('Marital status'!$A:$A,RANDBETWEEN(5,COUNTA('Marital status'!$A:$A) + 1),1)</f>
        <v>6</v>
      </c>
      <c r="S372" s="7" t="str">
        <f ca="1">VLOOKUP($R372,'Marital status'!$A:$B,2,FALSE)</f>
        <v>MarrieD</v>
      </c>
      <c r="T372" s="7">
        <f t="shared" ca="1" si="53"/>
        <v>5</v>
      </c>
      <c r="U372" s="7" t="str">
        <f ca="1">VLOOKUP($T372,Ethnicities!$A:$B,2,FALSE)</f>
        <v xml:space="preserve"> white</v>
      </c>
      <c r="V372" s="8">
        <f t="shared" ca="1" si="54"/>
        <v>23479</v>
      </c>
      <c r="W372" s="6">
        <f t="shared" ca="1" si="55"/>
        <v>8</v>
      </c>
      <c r="X372" s="8" t="str">
        <f ca="1">VLOOKUP($W372,'Background education'!$A:$B,2,FALSE)</f>
        <v>Graduate school</v>
      </c>
      <c r="Y372" s="7">
        <f ca="1" xml:space="preserve">
  IF(OR($AA372 = 5, $AA372 = 6, $AA372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72" s="7" t="str">
        <f ca="1">VLOOKUP($Y372,Departments!$A:$B,2,FALSE)</f>
        <v xml:space="preserve"> Commercial</v>
      </c>
      <c r="AA372" s="6">
        <f t="shared" ca="1" si="56"/>
        <v>11</v>
      </c>
      <c r="AB372" s="7" t="str">
        <f ca="1">VLOOKUP($AA372,Roles!$A:$B,2,FALSE)</f>
        <v>Analyst</v>
      </c>
      <c r="AC372" s="6">
        <f t="shared" ca="1" si="57"/>
        <v>7</v>
      </c>
      <c r="AD372" s="7" t="str">
        <f ca="1" xml:space="preserve">
IF($AC372 &lt;&gt; "",
    VLOOKUP($AC372,Levels!$A:$B,2,FALSE),
    ""
)</f>
        <v>Senior</v>
      </c>
      <c r="AE372" s="8">
        <f t="shared" ca="1" si="58"/>
        <v>37039</v>
      </c>
      <c r="AF372" s="6">
        <f ca="1">RANDBETWEEN(5,COUNTA('Recruitment source'!$A:$A) + 1)</f>
        <v>8</v>
      </c>
      <c r="AG372" s="6" t="str">
        <f ca="1">VLOOKUP($AF372,'Recruitment source'!$A:$B,2,FALSE)</f>
        <v>Net Empregos</v>
      </c>
      <c r="AH372" s="8"/>
      <c r="AI372" s="1">
        <f t="shared" ca="1" si="50"/>
        <v>3080</v>
      </c>
      <c r="AJ372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368, 1, 'Noah Sá Ferrari', 'M', 5, '12/04/1964', 8, 9, 11, 7, 3080);</v>
      </c>
    </row>
    <row r="373" spans="1:36" ht="14.25" customHeight="1" x14ac:dyDescent="0.2">
      <c r="A373" s="7" cm="1">
        <f t="array" aca="1" ref="A373" ca="1">INDEX(Companies!$A:$A,RANDBETWEEN(5,COUNTA(Companies!$A:$A) + 1),1)</f>
        <v>5</v>
      </c>
      <c r="B373" s="7" t="str">
        <f ca="1">VLOOKUP($A373,Companies!$A:$B,2,FALSE)</f>
        <v>ACME Corporation</v>
      </c>
      <c r="C373" s="5">
        <f t="shared" si="51"/>
        <v>369</v>
      </c>
      <c r="D373" s="5" t="str" cm="1">
        <f t="array" ref="D373">SHA1HASH($C373)</f>
        <v>5e06d22c8893e27d5a7243bd185faa94cc593072</v>
      </c>
      <c r="E373" s="6">
        <v>1</v>
      </c>
      <c r="F373" s="7">
        <f ca="1">IF($C373 = 1 + N("Presidente"),
    127,
    IF($C373 = 2 + N("Vice-Presidente"),
        72,
        IF($C373 = 3 + N("Secretária bilíngue"),
            13,
            RANDBETWEEN(5,COUNT(Name!$A:$A) + 1)
        )
    )
)</f>
        <v>60</v>
      </c>
      <c r="G373" s="7" t="str">
        <f ca="1">VLOOKUP($F373,Name!$A:$B,2,FALSE)</f>
        <v>Augusta</v>
      </c>
      <c r="H373" s="7">
        <f ca="1" xml:space="preserve">
IF($C373 = 1,
    0,
    RANDBETWEEN(5,COUNT('Last name'!$A:$A) + 1)
)</f>
        <v>119</v>
      </c>
      <c r="I373" s="7" t="str">
        <f ca="1" xml:space="preserve">
IF($C373 = 1 + N("Presidente"),
    "de Orléans e Bragança",
    VLOOKUP($H373,'Last name'!$A:$B,2,FALSE) &amp; " " &amp; VLOOKUP(RANDBETWEEN(5,COUNT('Last name'!$A:$A) + 1),'Last name'!$A:$B,2,FALSE)
)</f>
        <v>Marino Barreto</v>
      </c>
      <c r="J373" s="7" t="str">
        <f t="shared" ca="1" si="52"/>
        <v>Augusta Marino Barreto</v>
      </c>
      <c r="K373" s="7" t="str" cm="1">
        <f t="array" aca="1" ref="K373" ca="1">SHA1HASH($J373)</f>
        <v>ecaa0bc698e9eb1de2b6ea39ce72519bfc9c0958</v>
      </c>
      <c r="L373" s="7" cm="1">
        <f t="array" aca="1" ref="L373" ca="1">INDEX(States!$A:$A,N373,1)</f>
        <v>5</v>
      </c>
      <c r="M373" s="7" t="str">
        <f ca="1">VLOOKUP($L373,Countries!$A:$B,2,FALSE)</f>
        <v>Portugal</v>
      </c>
      <c r="N373" s="7" cm="1">
        <f t="array" aca="1" ref="N373" ca="1">INDEX(States!$C:$C,RANDBETWEEN(5,COUNTA(States!$A:$A) + 1),1)</f>
        <v>15</v>
      </c>
      <c r="O373" s="7" t="str">
        <f ca="1">VLOOKUP($N373,States!$C:$D,2,FALSE)</f>
        <v xml:space="preserve"> ÉVORA</v>
      </c>
      <c r="P373" s="7" t="str">
        <f ca="1">VLOOKUP($F373,Name!$A:$C,3,FALSE)</f>
        <v>F</v>
      </c>
      <c r="Q373" s="7" t="str">
        <f ca="1">VLOOKUP($P373,Genders!$B:$C,2,FALSE)</f>
        <v>Female</v>
      </c>
      <c r="R373" s="7" cm="1">
        <f t="array" aca="1" ref="R373" ca="1">INDEX('Marital status'!$A:$A,RANDBETWEEN(5,COUNTA('Marital status'!$A:$A) + 1),1)</f>
        <v>8</v>
      </c>
      <c r="S373" s="7" t="str">
        <f ca="1">VLOOKUP($R373,'Marital status'!$A:$B,2,FALSE)</f>
        <v xml:space="preserve"> Separated </v>
      </c>
      <c r="T373" s="7">
        <f t="shared" ca="1" si="53"/>
        <v>5</v>
      </c>
      <c r="U373" s="7" t="str">
        <f ca="1">VLOOKUP($T373,Ethnicities!$A:$B,2,FALSE)</f>
        <v xml:space="preserve"> white</v>
      </c>
      <c r="V373" s="8">
        <f t="shared" ca="1" si="54"/>
        <v>19951</v>
      </c>
      <c r="W373" s="6">
        <f t="shared" ca="1" si="55"/>
        <v>7</v>
      </c>
      <c r="X373" s="8" t="str">
        <f ca="1">VLOOKUP($W373,'Background education'!$A:$B,2,FALSE)</f>
        <v>Undergraduate degree</v>
      </c>
      <c r="Y373" s="7">
        <f ca="1" xml:space="preserve">
  IF(OR($AA373 = 5, $AA373 = 6, $AA373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373" s="7" t="str">
        <f ca="1">VLOOKUP($Y373,Departments!$A:$B,2,FALSE)</f>
        <v>Human Resource</v>
      </c>
      <c r="AA373" s="6">
        <f t="shared" ca="1" si="56"/>
        <v>9</v>
      </c>
      <c r="AB373" s="7" t="str">
        <f ca="1">VLOOKUP($AA373,Roles!$A:$B,2,FALSE)</f>
        <v>Intern</v>
      </c>
      <c r="AC373" s="6" t="str">
        <f t="shared" ca="1" si="57"/>
        <v/>
      </c>
      <c r="AD373" s="7" t="str">
        <f ca="1" xml:space="preserve">
IF($AC373 &lt;&gt; "",
    VLOOKUP($AC373,Levels!$A:$B,2,FALSE),
    ""
)</f>
        <v/>
      </c>
      <c r="AE373" s="8">
        <f t="shared" ca="1" si="58"/>
        <v>37512</v>
      </c>
      <c r="AF373" s="6">
        <f ca="1">RANDBETWEEN(5,COUNTA('Recruitment source'!$A:$A) + 1)</f>
        <v>5</v>
      </c>
      <c r="AG373" s="6" t="str">
        <f ca="1">VLOOKUP($AF373,'Recruitment source'!$A:$B,2,FALSE)</f>
        <v>Indeed</v>
      </c>
      <c r="AH373" s="8"/>
      <c r="AI373" s="1">
        <f t="shared" ca="1" si="50"/>
        <v>1285</v>
      </c>
      <c r="AJ373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369, 1, 'Augusta Marino Barreto', 'F', 5, '15/08/1954', 7, 8, 9, NULL, 1285);</v>
      </c>
    </row>
    <row r="374" spans="1:36" ht="14.25" customHeight="1" x14ac:dyDescent="0.2">
      <c r="A374" s="7" cm="1">
        <f t="array" aca="1" ref="A374" ca="1">INDEX(Companies!$A:$A,RANDBETWEEN(5,COUNTA(Companies!$A:$A) + 1),1)</f>
        <v>5</v>
      </c>
      <c r="B374" s="7" t="str">
        <f ca="1">VLOOKUP($A374,Companies!$A:$B,2,FALSE)</f>
        <v>ACME Corporation</v>
      </c>
      <c r="C374" s="5">
        <f t="shared" si="51"/>
        <v>370</v>
      </c>
      <c r="D374" s="5" t="str" cm="1">
        <f t="array" ref="D374">SHA1HASH($C374)</f>
        <v>97705a95fdc2a4886f9b24061803f0f5c60270cb</v>
      </c>
      <c r="E374" s="6">
        <v>1</v>
      </c>
      <c r="F374" s="7">
        <f ca="1">IF($C374 = 1 + N("Presidente"),
    127,
    IF($C374 = 2 + N("Vice-Presidente"),
        72,
        IF($C374 = 3 + N("Secretária bilíngue"),
            13,
            RANDBETWEEN(5,COUNT(Name!$A:$A) + 1)
        )
    )
)</f>
        <v>255</v>
      </c>
      <c r="G374" s="7" t="str">
        <f ca="1">VLOOKUP($F374,Name!$A:$B,2,FALSE)</f>
        <v>Manuela</v>
      </c>
      <c r="H374" s="7">
        <f ca="1" xml:space="preserve">
IF($C374 = 1,
    0,
    RANDBETWEEN(5,COUNT('Last name'!$A:$A) + 1)
)</f>
        <v>192</v>
      </c>
      <c r="I374" s="7" t="str">
        <f ca="1" xml:space="preserve">
IF($C374 = 1 + N("Presidente"),
    "de Orléans e Bragança",
    VLOOKUP($H374,'Last name'!$A:$B,2,FALSE) &amp; " " &amp; VLOOKUP(RANDBETWEEN(5,COUNT('Last name'!$A:$A) + 1),'Last name'!$A:$B,2,FALSE)
)</f>
        <v>Vaz Cabral</v>
      </c>
      <c r="J374" s="7" t="str">
        <f t="shared" ca="1" si="52"/>
        <v>Manuela Vaz Cabral</v>
      </c>
      <c r="K374" s="7" t="str" cm="1">
        <f t="array" aca="1" ref="K374" ca="1">SHA1HASH($J374)</f>
        <v>015053b1a88abd785a0445af90f3ab2744ee3d76</v>
      </c>
      <c r="L374" s="7" cm="1">
        <f t="array" aca="1" ref="L374" ca="1">INDEX(States!$A:$A,N374,1)</f>
        <v>5</v>
      </c>
      <c r="M374" s="7" t="str">
        <f ca="1">VLOOKUP($L374,Countries!$A:$B,2,FALSE)</f>
        <v>Portugal</v>
      </c>
      <c r="N374" s="7" cm="1">
        <f t="array" aca="1" ref="N374" ca="1">INDEX(States!$C:$C,RANDBETWEEN(5,COUNTA(States!$A:$A) + 1),1)</f>
        <v>17</v>
      </c>
      <c r="O374" s="7" t="str">
        <f ca="1">VLOOKUP($N374,States!$C:$D,2,FALSE)</f>
        <v>Viseu</v>
      </c>
      <c r="P374" s="7" t="str">
        <f ca="1">VLOOKUP($F374,Name!$A:$C,3,FALSE)</f>
        <v>F</v>
      </c>
      <c r="Q374" s="7" t="str">
        <f ca="1">VLOOKUP($P374,Genders!$B:$C,2,FALSE)</f>
        <v>Female</v>
      </c>
      <c r="R374" s="7" cm="1">
        <f t="array" aca="1" ref="R374" ca="1">INDEX('Marital status'!$A:$A,RANDBETWEEN(5,COUNTA('Marital status'!$A:$A) + 1),1)</f>
        <v>9</v>
      </c>
      <c r="S374" s="7" t="str">
        <f ca="1">VLOOKUP($R374,'Marital status'!$A:$B,2,FALSE)</f>
        <v>DIVORCED</v>
      </c>
      <c r="T374" s="7">
        <f t="shared" ca="1" si="53"/>
        <v>7</v>
      </c>
      <c r="U374" s="7" t="str">
        <f ca="1">VLOOKUP($T374,Ethnicities!$A:$B,2,FALSE)</f>
        <v xml:space="preserve">  Hispanic or LATINO</v>
      </c>
      <c r="V374" s="8">
        <f t="shared" ca="1" si="54"/>
        <v>23358</v>
      </c>
      <c r="W374" s="6">
        <f t="shared" ca="1" si="55"/>
        <v>7</v>
      </c>
      <c r="X374" s="8" t="str">
        <f ca="1">VLOOKUP($W374,'Background education'!$A:$B,2,FALSE)</f>
        <v>Undergraduate degree</v>
      </c>
      <c r="Y374" s="7">
        <f ca="1" xml:space="preserve">
  IF(OR($AA374 = 5, $AA374 = 6, $AA374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74" s="7" t="str">
        <f ca="1">VLOOKUP($Y374,Departments!$A:$B,2,FALSE)</f>
        <v>Finance</v>
      </c>
      <c r="AA374" s="6">
        <f t="shared" ca="1" si="56"/>
        <v>11</v>
      </c>
      <c r="AB374" s="7" t="str">
        <f ca="1">VLOOKUP($AA374,Roles!$A:$B,2,FALSE)</f>
        <v>Analyst</v>
      </c>
      <c r="AC374" s="6">
        <f t="shared" ca="1" si="57"/>
        <v>6</v>
      </c>
      <c r="AD374" s="7" t="str">
        <f ca="1" xml:space="preserve">
IF($AC374 &lt;&gt; "",
    VLOOKUP($AC374,Levels!$A:$B,2,FALSE),
    ""
)</f>
        <v>Pleno</v>
      </c>
      <c r="AE374" s="8">
        <f t="shared" ca="1" si="58"/>
        <v>44806</v>
      </c>
      <c r="AF374" s="6">
        <f ca="1">RANDBETWEEN(5,COUNTA('Recruitment source'!$A:$A) + 1)</f>
        <v>15</v>
      </c>
      <c r="AG374" s="6" t="str">
        <f ca="1">VLOOKUP($AF374,'Recruitment source'!$A:$B,2,FALSE)</f>
        <v>Website</v>
      </c>
      <c r="AH374" s="8"/>
      <c r="AI374" s="1">
        <f t="shared" ca="1" si="50"/>
        <v>2500</v>
      </c>
      <c r="AJ374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370, 1, 'Manuela Vaz Cabral', 'F', 7, '13/12/1963', 7, 7, 11, 6, 2500);</v>
      </c>
    </row>
    <row r="375" spans="1:36" ht="14.25" customHeight="1" x14ac:dyDescent="0.2">
      <c r="A375" s="7" cm="1">
        <f t="array" aca="1" ref="A375" ca="1">INDEX(Companies!$A:$A,RANDBETWEEN(5,COUNTA(Companies!$A:$A) + 1),1)</f>
        <v>5</v>
      </c>
      <c r="B375" s="7" t="str">
        <f ca="1">VLOOKUP($A375,Companies!$A:$B,2,FALSE)</f>
        <v>ACME Corporation</v>
      </c>
      <c r="C375" s="5">
        <f t="shared" si="51"/>
        <v>371</v>
      </c>
      <c r="D375" s="5" t="str" cm="1">
        <f t="array" ref="D375">SHA1HASH($C375)</f>
        <v>3554dce55f341edd431fc711f6816673f081452d</v>
      </c>
      <c r="E375" s="6">
        <v>1</v>
      </c>
      <c r="F375" s="7">
        <f ca="1">IF($C375 = 1 + N("Presidente"),
    127,
    IF($C375 = 2 + N("Vice-Presidente"),
        72,
        IF($C375 = 3 + N("Secretária bilíngue"),
            13,
            RANDBETWEEN(5,COUNT(Name!$A:$A) + 1)
        )
    )
)</f>
        <v>324</v>
      </c>
      <c r="G375" s="7" t="str">
        <f ca="1">VLOOKUP($F375,Name!$A:$B,2,FALSE)</f>
        <v>Rafael</v>
      </c>
      <c r="H375" s="7">
        <f ca="1" xml:space="preserve">
IF($C375 = 1,
    0,
    RANDBETWEEN(5,COUNT('Last name'!$A:$A) + 1)
)</f>
        <v>167</v>
      </c>
      <c r="I375" s="7" t="str">
        <f ca="1" xml:space="preserve">
IF($C375 = 1 + N("Presidente"),
    "de Orléans e Bragança",
    VLOOKUP($H375,'Last name'!$A:$B,2,FALSE) &amp; " " &amp; VLOOKUP(RANDBETWEEN(5,COUNT('Last name'!$A:$A) + 1),'Last name'!$A:$B,2,FALSE)
)</f>
        <v>Romano Holanda</v>
      </c>
      <c r="J375" s="7" t="str">
        <f t="shared" ca="1" si="52"/>
        <v>Rafael Romano Holanda</v>
      </c>
      <c r="K375" s="7" t="str" cm="1">
        <f t="array" aca="1" ref="K375" ca="1">SHA1HASH($J375)</f>
        <v>891412d58752750b0fa926456df9a5dce75cd9bd</v>
      </c>
      <c r="L375" s="7" cm="1">
        <f t="array" aca="1" ref="L375" ca="1">INDEX(States!$A:$A,N375,1)</f>
        <v>5</v>
      </c>
      <c r="M375" s="7" t="str">
        <f ca="1">VLOOKUP($L375,Countries!$A:$B,2,FALSE)</f>
        <v>Portugal</v>
      </c>
      <c r="N375" s="7" cm="1">
        <f t="array" aca="1" ref="N375" ca="1">INDEX(States!$C:$C,RANDBETWEEN(5,COUNTA(States!$A:$A) + 1),1)</f>
        <v>18</v>
      </c>
      <c r="O375" s="7" t="str">
        <f ca="1">VLOOKUP($N375,States!$C:$D,2,FALSE)</f>
        <v>Castelo Branco</v>
      </c>
      <c r="P375" s="7" t="str">
        <f ca="1">VLOOKUP($F375,Name!$A:$C,3,FALSE)</f>
        <v>M</v>
      </c>
      <c r="Q375" s="7" t="str">
        <f ca="1">VLOOKUP($P375,Genders!$B:$C,2,FALSE)</f>
        <v>Male</v>
      </c>
      <c r="R375" s="7" cm="1">
        <f t="array" aca="1" ref="R375" ca="1">INDEX('Marital status'!$A:$A,RANDBETWEEN(5,COUNTA('Marital status'!$A:$A) + 1),1)</f>
        <v>8</v>
      </c>
      <c r="S375" s="7" t="str">
        <f ca="1">VLOOKUP($R375,'Marital status'!$A:$B,2,FALSE)</f>
        <v xml:space="preserve"> Separated </v>
      </c>
      <c r="T375" s="7">
        <f t="shared" ca="1" si="53"/>
        <v>5</v>
      </c>
      <c r="U375" s="7" t="str">
        <f ca="1">VLOOKUP($T375,Ethnicities!$A:$B,2,FALSE)</f>
        <v xml:space="preserve"> white</v>
      </c>
      <c r="V375" s="8">
        <f t="shared" ca="1" si="54"/>
        <v>33010</v>
      </c>
      <c r="W375" s="6">
        <f t="shared" ca="1" si="55"/>
        <v>7</v>
      </c>
      <c r="X375" s="8" t="str">
        <f ca="1">VLOOKUP($W375,'Background education'!$A:$B,2,FALSE)</f>
        <v>Undergraduate degree</v>
      </c>
      <c r="Y375" s="7">
        <f ca="1" xml:space="preserve">
  IF(OR($AA375 = 5, $AA375 = 6, $AA375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75" s="7" t="str">
        <f ca="1">VLOOKUP($Y375,Departments!$A:$B,2,FALSE)</f>
        <v>Communication &amp; Marketing</v>
      </c>
      <c r="AA375" s="6">
        <f t="shared" ca="1" si="56"/>
        <v>10</v>
      </c>
      <c r="AB375" s="7" t="str">
        <f ca="1">VLOOKUP($AA375,Roles!$A:$B,2,FALSE)</f>
        <v>Trainee</v>
      </c>
      <c r="AC375" s="6" t="str">
        <f t="shared" ca="1" si="57"/>
        <v/>
      </c>
      <c r="AD375" s="7" t="str">
        <f ca="1" xml:space="preserve">
IF($AC375 &lt;&gt; "",
    VLOOKUP($AC375,Levels!$A:$B,2,FALSE),
    ""
)</f>
        <v/>
      </c>
      <c r="AE375" s="8">
        <f t="shared" ca="1" si="58"/>
        <v>44357</v>
      </c>
      <c r="AF375" s="6">
        <f ca="1">RANDBETWEEN(5,COUNTA('Recruitment source'!$A:$A) + 1)</f>
        <v>7</v>
      </c>
      <c r="AG375" s="6" t="str">
        <f ca="1">VLOOKUP($AF375,'Recruitment source'!$A:$B,2,FALSE)</f>
        <v>SAPO Emprego</v>
      </c>
      <c r="AH375" s="8"/>
      <c r="AI375" s="1">
        <f t="shared" ca="1" si="50"/>
        <v>1385</v>
      </c>
      <c r="AJ375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371, 1, 'Rafael Romano Holanda', 'M', 5, '17/05/1990', 7, 11, 10, NULL, 1385);</v>
      </c>
    </row>
    <row r="376" spans="1:36" ht="14.25" customHeight="1" x14ac:dyDescent="0.2">
      <c r="A376" s="7" cm="1">
        <f t="array" aca="1" ref="A376" ca="1">INDEX(Companies!$A:$A,RANDBETWEEN(5,COUNTA(Companies!$A:$A) + 1),1)</f>
        <v>5</v>
      </c>
      <c r="B376" s="7" t="str">
        <f ca="1">VLOOKUP($A376,Companies!$A:$B,2,FALSE)</f>
        <v>ACME Corporation</v>
      </c>
      <c r="C376" s="5">
        <f t="shared" si="51"/>
        <v>372</v>
      </c>
      <c r="D376" s="5" t="str" cm="1">
        <f t="array" ref="D376">SHA1HASH($C376)</f>
        <v>6d93f2a0e5f0fe2cc3a6e9e3ade964b43b07f897</v>
      </c>
      <c r="E376" s="6">
        <v>1</v>
      </c>
      <c r="F376" s="7">
        <f ca="1">IF($C376 = 1 + N("Presidente"),
    127,
    IF($C376 = 2 + N("Vice-Presidente"),
        72,
        IF($C376 = 3 + N("Secretária bilíngue"),
            13,
            RANDBETWEEN(5,COUNT(Name!$A:$A) + 1)
        )
    )
)</f>
        <v>245</v>
      </c>
      <c r="G376" s="7" t="str">
        <f ca="1">VLOOKUP($F376,Name!$A:$B,2,FALSE)</f>
        <v>Luiz Henrique</v>
      </c>
      <c r="H376" s="7">
        <f ca="1" xml:space="preserve">
IF($C376 = 1,
    0,
    RANDBETWEEN(5,COUNT('Last name'!$A:$A) + 1)
)</f>
        <v>50</v>
      </c>
      <c r="I376" s="7" t="str">
        <f ca="1" xml:space="preserve">
IF($C376 = 1 + N("Presidente"),
    "de Orléans e Bragança",
    VLOOKUP($H376,'Last name'!$A:$B,2,FALSE) &amp; " " &amp; VLOOKUP(RANDBETWEEN(5,COUNT('Last name'!$A:$A) + 1),'Last name'!$A:$B,2,FALSE)
)</f>
        <v>Cabral Rizzo</v>
      </c>
      <c r="J376" s="7" t="str">
        <f t="shared" ca="1" si="52"/>
        <v>Luiz Henrique Cabral Rizzo</v>
      </c>
      <c r="K376" s="7" t="str" cm="1">
        <f t="array" aca="1" ref="K376" ca="1">SHA1HASH($J376)</f>
        <v>cb4e7fd619a18207f95e21b6725907d86faca905</v>
      </c>
      <c r="L376" s="7" cm="1">
        <f t="array" aca="1" ref="L376" ca="1">INDEX(States!$A:$A,N376,1)</f>
        <v>5</v>
      </c>
      <c r="M376" s="7" t="str">
        <f ca="1">VLOOKUP($L376,Countries!$A:$B,2,FALSE)</f>
        <v>Portugal</v>
      </c>
      <c r="N376" s="7" cm="1">
        <f t="array" aca="1" ref="N376" ca="1">INDEX(States!$C:$C,RANDBETWEEN(5,COUNTA(States!$A:$A) + 1),1)</f>
        <v>18</v>
      </c>
      <c r="O376" s="7" t="str">
        <f ca="1">VLOOKUP($N376,States!$C:$D,2,FALSE)</f>
        <v>Castelo Branco</v>
      </c>
      <c r="P376" s="7" t="str">
        <f ca="1">VLOOKUP($F376,Name!$A:$C,3,FALSE)</f>
        <v>M</v>
      </c>
      <c r="Q376" s="7" t="str">
        <f ca="1">VLOOKUP($P376,Genders!$B:$C,2,FALSE)</f>
        <v>Male</v>
      </c>
      <c r="R376" s="7" cm="1">
        <f t="array" aca="1" ref="R376" ca="1">INDEX('Marital status'!$A:$A,RANDBETWEEN(5,COUNTA('Marital status'!$A:$A) + 1),1)</f>
        <v>7</v>
      </c>
      <c r="S376" s="7" t="str">
        <f ca="1">VLOOKUP($R376,'Marital status'!$A:$B,2,FALSE)</f>
        <v xml:space="preserve">Widowed </v>
      </c>
      <c r="T376" s="7">
        <f t="shared" ca="1" si="53"/>
        <v>5</v>
      </c>
      <c r="U376" s="7" t="str">
        <f ca="1">VLOOKUP($T376,Ethnicities!$A:$B,2,FALSE)</f>
        <v xml:space="preserve"> white</v>
      </c>
      <c r="V376" s="8">
        <f t="shared" ca="1" si="54"/>
        <v>26477</v>
      </c>
      <c r="W376" s="6">
        <f t="shared" ca="1" si="55"/>
        <v>7</v>
      </c>
      <c r="X376" s="8" t="str">
        <f ca="1">VLOOKUP($W376,'Background education'!$A:$B,2,FALSE)</f>
        <v>Undergraduate degree</v>
      </c>
      <c r="Y376" s="7">
        <f ca="1" xml:space="preserve">
  IF(OR($AA376 = 5, $AA376 = 6, $AA376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76" s="7" t="str">
        <f ca="1">VLOOKUP($Y376,Departments!$A:$B,2,FALSE)</f>
        <v>Finance</v>
      </c>
      <c r="AA376" s="6">
        <f t="shared" ca="1" si="56"/>
        <v>11</v>
      </c>
      <c r="AB376" s="7" t="str">
        <f ca="1">VLOOKUP($AA376,Roles!$A:$B,2,FALSE)</f>
        <v>Analyst</v>
      </c>
      <c r="AC376" s="6">
        <f t="shared" ca="1" si="57"/>
        <v>7</v>
      </c>
      <c r="AD376" s="7" t="str">
        <f ca="1" xml:space="preserve">
IF($AC376 &lt;&gt; "",
    VLOOKUP($AC376,Levels!$A:$B,2,FALSE),
    ""
)</f>
        <v>Senior</v>
      </c>
      <c r="AE376" s="8">
        <f t="shared" ca="1" si="58"/>
        <v>42509</v>
      </c>
      <c r="AF376" s="6">
        <f ca="1">RANDBETWEEN(5,COUNTA('Recruitment source'!$A:$A) + 1)</f>
        <v>14</v>
      </c>
      <c r="AG376" s="6" t="str">
        <f ca="1">VLOOKUP($AF376,'Recruitment source'!$A:$B,2,FALSE)</f>
        <v>LinkedIn</v>
      </c>
      <c r="AH376" s="8"/>
      <c r="AI376" s="1">
        <f t="shared" ca="1" si="50"/>
        <v>2500</v>
      </c>
      <c r="AJ376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372, 1, 'Luiz Henrique Cabral Rizzo', 'M', 5, '27/06/1972', 7, 7, 11, 7, 2500);</v>
      </c>
    </row>
    <row r="377" spans="1:36" ht="14.25" customHeight="1" x14ac:dyDescent="0.2">
      <c r="A377" s="7" cm="1">
        <f t="array" aca="1" ref="A377" ca="1">INDEX(Companies!$A:$A,RANDBETWEEN(5,COUNTA(Companies!$A:$A) + 1),1)</f>
        <v>5</v>
      </c>
      <c r="B377" s="7" t="str">
        <f ca="1">VLOOKUP($A377,Companies!$A:$B,2,FALSE)</f>
        <v>ACME Corporation</v>
      </c>
      <c r="C377" s="5">
        <f t="shared" si="51"/>
        <v>373</v>
      </c>
      <c r="D377" s="5" t="str" cm="1">
        <f t="array" ref="D377">SHA1HASH($C377)</f>
        <v>a5133248b1b55f7b0f0f989caafe254d9c16b6a7</v>
      </c>
      <c r="E377" s="6">
        <v>1</v>
      </c>
      <c r="F377" s="7">
        <f ca="1">IF($C377 = 1 + N("Presidente"),
    127,
    IF($C377 = 2 + N("Vice-Presidente"),
        72,
        IF($C377 = 3 + N("Secretária bilíngue"),
            13,
            RANDBETWEEN(5,COUNT(Name!$A:$A) + 1)
        )
    )
)</f>
        <v>280</v>
      </c>
      <c r="G377" s="7" t="str">
        <f ca="1">VLOOKUP($F377,Name!$A:$B,2,FALSE)</f>
        <v>Marianna</v>
      </c>
      <c r="H377" s="7">
        <f ca="1" xml:space="preserve">
IF($C377 = 1,
    0,
    RANDBETWEEN(5,COUNT('Last name'!$A:$A) + 1)
)</f>
        <v>127</v>
      </c>
      <c r="I377" s="7" t="str">
        <f ca="1" xml:space="preserve">
IF($C377 = 1 + N("Presidente"),
    "de Orléans e Bragança",
    VLOOKUP($H377,'Last name'!$A:$B,2,FALSE) &amp; " " &amp; VLOOKUP(RANDBETWEEN(5,COUNT('Last name'!$A:$A) + 1),'Last name'!$A:$B,2,FALSE)
)</f>
        <v>Melo Costa</v>
      </c>
      <c r="J377" s="7" t="str">
        <f t="shared" ca="1" si="52"/>
        <v>Marianna Melo Costa</v>
      </c>
      <c r="K377" s="7" t="str" cm="1">
        <f t="array" aca="1" ref="K377" ca="1">SHA1HASH($J377)</f>
        <v>c56d243fb5a245a3138fa3a7581446edf651d156</v>
      </c>
      <c r="L377" s="7" cm="1">
        <f t="array" aca="1" ref="L377" ca="1">INDEX(States!$A:$A,N377,1)</f>
        <v>5</v>
      </c>
      <c r="M377" s="7" t="str">
        <f ca="1">VLOOKUP($L377,Countries!$A:$B,2,FALSE)</f>
        <v>Portugal</v>
      </c>
      <c r="N377" s="7" cm="1">
        <f t="array" aca="1" ref="N377" ca="1">INDEX(States!$C:$C,RANDBETWEEN(5,COUNTA(States!$A:$A) + 1),1)</f>
        <v>24</v>
      </c>
      <c r="O377" s="7" t="str">
        <f ca="1">VLOOKUP($N377,States!$C:$D,2,FALSE)</f>
        <v>Brangança</v>
      </c>
      <c r="P377" s="7" t="str">
        <f ca="1">VLOOKUP($F377,Name!$A:$C,3,FALSE)</f>
        <v>F</v>
      </c>
      <c r="Q377" s="7" t="str">
        <f ca="1">VLOOKUP($P377,Genders!$B:$C,2,FALSE)</f>
        <v>Female</v>
      </c>
      <c r="R377" s="7" cm="1">
        <f t="array" aca="1" ref="R377" ca="1">INDEX('Marital status'!$A:$A,RANDBETWEEN(5,COUNTA('Marital status'!$A:$A) + 1),1)</f>
        <v>7</v>
      </c>
      <c r="S377" s="7" t="str">
        <f ca="1">VLOOKUP($R377,'Marital status'!$A:$B,2,FALSE)</f>
        <v xml:space="preserve">Widowed </v>
      </c>
      <c r="T377" s="7">
        <f t="shared" ca="1" si="53"/>
        <v>5</v>
      </c>
      <c r="U377" s="7" t="str">
        <f ca="1">VLOOKUP($T377,Ethnicities!$A:$B,2,FALSE)</f>
        <v xml:space="preserve"> white</v>
      </c>
      <c r="V377" s="8">
        <f t="shared" ca="1" si="54"/>
        <v>26693</v>
      </c>
      <c r="W377" s="6">
        <f t="shared" ca="1" si="55"/>
        <v>7</v>
      </c>
      <c r="X377" s="8" t="str">
        <f ca="1">VLOOKUP($W377,'Background education'!$A:$B,2,FALSE)</f>
        <v>Undergraduate degree</v>
      </c>
      <c r="Y377" s="7">
        <f ca="1" xml:space="preserve">
  IF(OR($AA377 = 5, $AA377 = 6, $AA377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77" s="7" t="str">
        <f ca="1">VLOOKUP($Y377,Departments!$A:$B,2,FALSE)</f>
        <v>Controlling</v>
      </c>
      <c r="AA377" s="6">
        <f t="shared" ca="1" si="56"/>
        <v>10</v>
      </c>
      <c r="AB377" s="7" t="str">
        <f ca="1">VLOOKUP($AA377,Roles!$A:$B,2,FALSE)</f>
        <v>Trainee</v>
      </c>
      <c r="AC377" s="6" t="str">
        <f t="shared" ca="1" si="57"/>
        <v/>
      </c>
      <c r="AD377" s="7" t="str">
        <f ca="1" xml:space="preserve">
IF($AC377 &lt;&gt; "",
    VLOOKUP($AC377,Levels!$A:$B,2,FALSE),
    ""
)</f>
        <v/>
      </c>
      <c r="AE377" s="8">
        <f t="shared" ca="1" si="58"/>
        <v>39524</v>
      </c>
      <c r="AF377" s="6">
        <f ca="1">RANDBETWEEN(5,COUNTA('Recruitment source'!$A:$A) + 1)</f>
        <v>10</v>
      </c>
      <c r="AG377" s="6" t="str">
        <f ca="1">VLOOKUP($AF377,'Recruitment source'!$A:$B,2,FALSE)</f>
        <v>Jobs in Lisbon</v>
      </c>
      <c r="AH377" s="8"/>
      <c r="AI377" s="1">
        <f t="shared" ca="1" si="50"/>
        <v>1305</v>
      </c>
      <c r="AJ37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373, 1, 'Marianna Melo Costa', 'F', 5, '29/01/1973', 7, 12, 10, NULL, 1305);</v>
      </c>
    </row>
    <row r="378" spans="1:36" ht="14.25" customHeight="1" x14ac:dyDescent="0.2">
      <c r="A378" s="7" cm="1">
        <f t="array" aca="1" ref="A378" ca="1">INDEX(Companies!$A:$A,RANDBETWEEN(5,COUNTA(Companies!$A:$A) + 1),1)</f>
        <v>5</v>
      </c>
      <c r="B378" s="7" t="str">
        <f ca="1">VLOOKUP($A378,Companies!$A:$B,2,FALSE)</f>
        <v>ACME Corporation</v>
      </c>
      <c r="C378" s="5">
        <f t="shared" si="51"/>
        <v>374</v>
      </c>
      <c r="D378" s="5" t="str" cm="1">
        <f t="array" ref="D378">SHA1HASH($C378)</f>
        <v>4a0e88cf529fbbdc2c0a995bbe88a0a86212ed8d</v>
      </c>
      <c r="E378" s="6">
        <v>1</v>
      </c>
      <c r="F378" s="7">
        <f ca="1">IF($C378 = 1 + N("Presidente"),
    127,
    IF($C378 = 2 + N("Vice-Presidente"),
        72,
        IF($C378 = 3 + N("Secretária bilíngue"),
            13,
            RANDBETWEEN(5,COUNT(Name!$A:$A) + 1)
        )
    )
)</f>
        <v>130</v>
      </c>
      <c r="G378" s="7" t="str">
        <f ca="1">VLOOKUP($F378,Name!$A:$B,2,FALSE)</f>
        <v>Enzzo</v>
      </c>
      <c r="H378" s="7">
        <f ca="1" xml:space="preserve">
IF($C378 = 1,
    0,
    RANDBETWEEN(5,COUNT('Last name'!$A:$A) + 1)
)</f>
        <v>106</v>
      </c>
      <c r="I378" s="7" t="str">
        <f ca="1" xml:space="preserve">
IF($C378 = 1 + N("Presidente"),
    "de Orléans e Bragança",
    VLOOKUP($H378,'Last name'!$A:$B,2,FALSE) &amp; " " &amp; VLOOKUP(RANDBETWEEN(5,COUNT('Last name'!$A:$A) + 1),'Last name'!$A:$B,2,FALSE)
)</f>
        <v>Leitão Testa</v>
      </c>
      <c r="J378" s="7" t="str">
        <f t="shared" ca="1" si="52"/>
        <v>Enzzo Leitão Testa</v>
      </c>
      <c r="K378" s="7" t="str" cm="1">
        <f t="array" aca="1" ref="K378" ca="1">SHA1HASH($J378)</f>
        <v>8ab900fbd713bbbf54a635df8d73fec41d337e1b</v>
      </c>
      <c r="L378" s="7" cm="1">
        <f t="array" aca="1" ref="L378" ca="1">INDEX(States!$A:$A,N378,1)</f>
        <v>5</v>
      </c>
      <c r="M378" s="7" t="str">
        <f ca="1">VLOOKUP($L378,Countries!$A:$B,2,FALSE)</f>
        <v>Portugal</v>
      </c>
      <c r="N378" s="7" cm="1">
        <f t="array" aca="1" ref="N378" ca="1">INDEX(States!$C:$C,RANDBETWEEN(5,COUNTA(States!$A:$A) + 1),1)</f>
        <v>6</v>
      </c>
      <c r="O378" s="7" t="str">
        <f ca="1">VLOOKUP($N378,States!$C:$D,2,FALSE)</f>
        <v>PORTO</v>
      </c>
      <c r="P378" s="7" t="str">
        <f ca="1">VLOOKUP($F378,Name!$A:$C,3,FALSE)</f>
        <v>M</v>
      </c>
      <c r="Q378" s="7" t="str">
        <f ca="1">VLOOKUP($P378,Genders!$B:$C,2,FALSE)</f>
        <v>Male</v>
      </c>
      <c r="R378" s="7" cm="1">
        <f t="array" aca="1" ref="R378" ca="1">INDEX('Marital status'!$A:$A,RANDBETWEEN(5,COUNTA('Marital status'!$A:$A) + 1),1)</f>
        <v>9</v>
      </c>
      <c r="S378" s="7" t="str">
        <f ca="1">VLOOKUP($R378,'Marital status'!$A:$B,2,FALSE)</f>
        <v>DIVORCED</v>
      </c>
      <c r="T378" s="7">
        <f t="shared" ca="1" si="53"/>
        <v>6</v>
      </c>
      <c r="U378" s="7" t="str">
        <f ca="1">VLOOKUP($T378,Ethnicities!$A:$B,2,FALSE)</f>
        <v>Black or African American</v>
      </c>
      <c r="V378" s="8">
        <f t="shared" ca="1" si="54"/>
        <v>29041</v>
      </c>
      <c r="W378" s="6">
        <f t="shared" ca="1" si="55"/>
        <v>8</v>
      </c>
      <c r="X378" s="8" t="str">
        <f ca="1">VLOOKUP($W378,'Background education'!$A:$B,2,FALSE)</f>
        <v>Graduate school</v>
      </c>
      <c r="Y378" s="7">
        <f ca="1" xml:space="preserve">
  IF(OR($AA378 = 5, $AA378 = 6, $AA378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78" s="7" t="str">
        <f ca="1">VLOOKUP($Y378,Departments!$A:$B,2,FALSE)</f>
        <v>Finance</v>
      </c>
      <c r="AA378" s="6">
        <f t="shared" ca="1" si="56"/>
        <v>11</v>
      </c>
      <c r="AB378" s="7" t="str">
        <f ca="1">VLOOKUP($AA378,Roles!$A:$B,2,FALSE)</f>
        <v>Analyst</v>
      </c>
      <c r="AC378" s="6">
        <f t="shared" ca="1" si="57"/>
        <v>6</v>
      </c>
      <c r="AD378" s="7" t="str">
        <f ca="1" xml:space="preserve">
IF($AC378 &lt;&gt; "",
    VLOOKUP($AC378,Levels!$A:$B,2,FALSE),
    ""
)</f>
        <v>Pleno</v>
      </c>
      <c r="AE378" s="8">
        <f t="shared" ca="1" si="58"/>
        <v>38912</v>
      </c>
      <c r="AF378" s="6">
        <f ca="1">RANDBETWEEN(5,COUNTA('Recruitment source'!$A:$A) + 1)</f>
        <v>14</v>
      </c>
      <c r="AG378" s="6" t="str">
        <f ca="1">VLOOKUP($AF378,'Recruitment source'!$A:$B,2,FALSE)</f>
        <v>LinkedIn</v>
      </c>
      <c r="AH378" s="8"/>
      <c r="AI378" s="1">
        <f t="shared" ca="1" si="50"/>
        <v>3000</v>
      </c>
      <c r="AJ37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374, 1, 'Enzzo Leitão Testa', 'M', 6, '05/07/1979', 8, 7, 11, 6, 3000);</v>
      </c>
    </row>
    <row r="379" spans="1:36" ht="14.25" customHeight="1" x14ac:dyDescent="0.2">
      <c r="A379" s="7" cm="1">
        <f t="array" aca="1" ref="A379" ca="1">INDEX(Companies!$A:$A,RANDBETWEEN(5,COUNTA(Companies!$A:$A) + 1),1)</f>
        <v>5</v>
      </c>
      <c r="B379" s="7" t="str">
        <f ca="1">VLOOKUP($A379,Companies!$A:$B,2,FALSE)</f>
        <v>ACME Corporation</v>
      </c>
      <c r="C379" s="5">
        <f t="shared" si="51"/>
        <v>375</v>
      </c>
      <c r="D379" s="5" t="str" cm="1">
        <f t="array" ref="D379">SHA1HASH($C379)</f>
        <v>348763862f0a868bdc2591812b783206c351bc2f</v>
      </c>
      <c r="E379" s="6">
        <v>1</v>
      </c>
      <c r="F379" s="7">
        <f ca="1">IF($C379 = 1 + N("Presidente"),
    127,
    IF($C379 = 2 + N("Vice-Presidente"),
        72,
        IF($C379 = 3 + N("Secretária bilíngue"),
            13,
            RANDBETWEEN(5,COUNT(Name!$A:$A) + 1)
        )
    )
)</f>
        <v>315</v>
      </c>
      <c r="G379" s="7" t="str">
        <f ca="1">VLOOKUP($F379,Name!$A:$B,2,FALSE)</f>
        <v>Peter</v>
      </c>
      <c r="H379" s="7">
        <f ca="1" xml:space="preserve">
IF($C379 = 1,
    0,
    RANDBETWEEN(5,COUNT('Last name'!$A:$A) + 1)
)</f>
        <v>96</v>
      </c>
      <c r="I379" s="7" t="str">
        <f ca="1" xml:space="preserve">
IF($C379 = 1 + N("Presidente"),
    "de Orléans e Bragança",
    VLOOKUP($H379,'Last name'!$A:$B,2,FALSE) &amp; " " &amp; VLOOKUP(RANDBETWEEN(5,COUNT('Last name'!$A:$A) + 1),'Last name'!$A:$B,2,FALSE)
)</f>
        <v>Gallo Chaves</v>
      </c>
      <c r="J379" s="7" t="str">
        <f t="shared" ca="1" si="52"/>
        <v>Peter Gallo Chaves</v>
      </c>
      <c r="K379" s="7" t="str" cm="1">
        <f t="array" aca="1" ref="K379" ca="1">SHA1HASH($J379)</f>
        <v>66b1422ff948b46106a0deec1acbf7c20d141a71</v>
      </c>
      <c r="L379" s="7" cm="1">
        <f t="array" aca="1" ref="L379" ca="1">INDEX(States!$A:$A,N379,1)</f>
        <v>5</v>
      </c>
      <c r="M379" s="7" t="str">
        <f ca="1">VLOOKUP($L379,Countries!$A:$B,2,FALSE)</f>
        <v>Portugal</v>
      </c>
      <c r="N379" s="7" cm="1">
        <f t="array" aca="1" ref="N379" ca="1">INDEX(States!$C:$C,RANDBETWEEN(5,COUNTA(States!$A:$A) + 1),1)</f>
        <v>21</v>
      </c>
      <c r="O379" s="7" t="str">
        <f ca="1">VLOOKUP($N379,States!$C:$D,2,FALSE)</f>
        <v>Guarda</v>
      </c>
      <c r="P379" s="7" t="str">
        <f ca="1">VLOOKUP($F379,Name!$A:$C,3,FALSE)</f>
        <v>M</v>
      </c>
      <c r="Q379" s="7" t="str">
        <f ca="1">VLOOKUP($P379,Genders!$B:$C,2,FALSE)</f>
        <v>Male</v>
      </c>
      <c r="R379" s="7" cm="1">
        <f t="array" aca="1" ref="R379" ca="1">INDEX('Marital status'!$A:$A,RANDBETWEEN(5,COUNTA('Marital status'!$A:$A) + 1),1)</f>
        <v>6</v>
      </c>
      <c r="S379" s="7" t="str">
        <f ca="1">VLOOKUP($R379,'Marital status'!$A:$B,2,FALSE)</f>
        <v>MarrieD</v>
      </c>
      <c r="T379" s="7">
        <f t="shared" ca="1" si="53"/>
        <v>5</v>
      </c>
      <c r="U379" s="7" t="str">
        <f ca="1">VLOOKUP($T379,Ethnicities!$A:$B,2,FALSE)</f>
        <v xml:space="preserve"> white</v>
      </c>
      <c r="V379" s="8">
        <f t="shared" ca="1" si="54"/>
        <v>27270</v>
      </c>
      <c r="W379" s="6">
        <f t="shared" ca="1" si="55"/>
        <v>7</v>
      </c>
      <c r="X379" s="8" t="str">
        <f ca="1">VLOOKUP($W379,'Background education'!$A:$B,2,FALSE)</f>
        <v>Undergraduate degree</v>
      </c>
      <c r="Y379" s="7">
        <f ca="1" xml:space="preserve">
  IF(OR($AA379 = 5, $AA379 = 6, $AA379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79" s="7" t="str">
        <f ca="1">VLOOKUP($Y379,Departments!$A:$B,2,FALSE)</f>
        <v>Audit</v>
      </c>
      <c r="AA379" s="6">
        <f t="shared" ca="1" si="56"/>
        <v>9</v>
      </c>
      <c r="AB379" s="7" t="str">
        <f ca="1">VLOOKUP($AA379,Roles!$A:$B,2,FALSE)</f>
        <v>Intern</v>
      </c>
      <c r="AC379" s="6" t="str">
        <f t="shared" ca="1" si="57"/>
        <v/>
      </c>
      <c r="AD379" s="7" t="str">
        <f ca="1" xml:space="preserve">
IF($AC379 &lt;&gt; "",
    VLOOKUP($AC379,Levels!$A:$B,2,FALSE),
    ""
)</f>
        <v/>
      </c>
      <c r="AE379" s="8">
        <f t="shared" ca="1" si="58"/>
        <v>42130</v>
      </c>
      <c r="AF379" s="6">
        <f ca="1">RANDBETWEEN(5,COUNTA('Recruitment source'!$A:$A) + 1)</f>
        <v>5</v>
      </c>
      <c r="AG379" s="6" t="str">
        <f ca="1">VLOOKUP($AF379,'Recruitment source'!$A:$B,2,FALSE)</f>
        <v>Indeed</v>
      </c>
      <c r="AH379" s="8"/>
      <c r="AI379" s="1">
        <f t="shared" ca="1" si="50"/>
        <v>1205</v>
      </c>
      <c r="AJ37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375, 1, 'Peter Gallo Chaves', 'M', 5, '29/08/1974', 7, 13, 9, NULL, 1205);</v>
      </c>
    </row>
    <row r="380" spans="1:36" ht="14.25" customHeight="1" x14ac:dyDescent="0.2">
      <c r="A380" s="7" cm="1">
        <f t="array" aca="1" ref="A380" ca="1">INDEX(Companies!$A:$A,RANDBETWEEN(5,COUNTA(Companies!$A:$A) + 1),1)</f>
        <v>5</v>
      </c>
      <c r="B380" s="7" t="str">
        <f ca="1">VLOOKUP($A380,Companies!$A:$B,2,FALSE)</f>
        <v>ACME Corporation</v>
      </c>
      <c r="C380" s="5">
        <f t="shared" si="51"/>
        <v>376</v>
      </c>
      <c r="D380" s="5" t="str" cm="1">
        <f t="array" ref="D380">SHA1HASH($C380)</f>
        <v>b6e2efd8ffb991dd3ea069b7b9286d5e31f97b36</v>
      </c>
      <c r="E380" s="6">
        <v>1</v>
      </c>
      <c r="F380" s="7">
        <f ca="1">IF($C380 = 1 + N("Presidente"),
    127,
    IF($C380 = 2 + N("Vice-Presidente"),
        72,
        IF($C380 = 3 + N("Secretária bilíngue"),
            13,
            RANDBETWEEN(5,COUNT(Name!$A:$A) + 1)
        )
    )
)</f>
        <v>327</v>
      </c>
      <c r="G380" s="7" t="str">
        <f ca="1">VLOOKUP($F380,Name!$A:$B,2,FALSE)</f>
        <v>Raquel</v>
      </c>
      <c r="H380" s="7">
        <f ca="1" xml:space="preserve">
IF($C380 = 1,
    0,
    RANDBETWEEN(5,COUNT('Last name'!$A:$A) + 1)
)</f>
        <v>24</v>
      </c>
      <c r="I380" s="7" t="str">
        <f ca="1" xml:space="preserve">
IF($C380 = 1 + N("Presidente"),
    "de Orléans e Bragança",
    VLOOKUP($H380,'Last name'!$A:$B,2,FALSE) &amp; " " &amp; VLOOKUP(RANDBETWEEN(5,COUNT('Last name'!$A:$A) + 1),'Last name'!$A:$B,2,FALSE)
)</f>
        <v>Asvilla Colombo</v>
      </c>
      <c r="J380" s="7" t="str">
        <f t="shared" ca="1" si="52"/>
        <v>Raquel Asvilla Colombo</v>
      </c>
      <c r="K380" s="7" t="str" cm="1">
        <f t="array" aca="1" ref="K380" ca="1">SHA1HASH($J380)</f>
        <v>21012a5680e37c774a693cb2ea9a49642bc0bf2b</v>
      </c>
      <c r="L380" s="7" cm="1">
        <f t="array" aca="1" ref="L380" ca="1">INDEX(States!$A:$A,N380,1)</f>
        <v>5</v>
      </c>
      <c r="M380" s="7" t="str">
        <f ca="1">VLOOKUP($L380,Countries!$A:$B,2,FALSE)</f>
        <v>Portugal</v>
      </c>
      <c r="N380" s="7" cm="1">
        <f t="array" aca="1" ref="N380" ca="1">INDEX(States!$C:$C,RANDBETWEEN(5,COUNTA(States!$A:$A) + 1),1)</f>
        <v>22</v>
      </c>
      <c r="O380" s="7" t="str">
        <f ca="1">VLOOKUP($N380,States!$C:$D,2,FALSE)</f>
        <v>Vila Real</v>
      </c>
      <c r="P380" s="7" t="str">
        <f ca="1">VLOOKUP($F380,Name!$A:$C,3,FALSE)</f>
        <v>F</v>
      </c>
      <c r="Q380" s="7" t="str">
        <f ca="1">VLOOKUP($P380,Genders!$B:$C,2,FALSE)</f>
        <v>Female</v>
      </c>
      <c r="R380" s="7" cm="1">
        <f t="array" aca="1" ref="R380" ca="1">INDEX('Marital status'!$A:$A,RANDBETWEEN(5,COUNTA('Marital status'!$A:$A) + 1),1)</f>
        <v>6</v>
      </c>
      <c r="S380" s="7" t="str">
        <f ca="1">VLOOKUP($R380,'Marital status'!$A:$B,2,FALSE)</f>
        <v>MarrieD</v>
      </c>
      <c r="T380" s="7">
        <f t="shared" ca="1" si="53"/>
        <v>8</v>
      </c>
      <c r="U380" s="7" t="str">
        <f ca="1">VLOOKUP($T380,Ethnicities!$A:$B,2,FALSE)</f>
        <v>ASIAN</v>
      </c>
      <c r="V380" s="8">
        <f t="shared" ca="1" si="54"/>
        <v>20619</v>
      </c>
      <c r="W380" s="6">
        <f t="shared" ca="1" si="55"/>
        <v>7</v>
      </c>
      <c r="X380" s="8" t="str">
        <f ca="1">VLOOKUP($W380,'Background education'!$A:$B,2,FALSE)</f>
        <v>Undergraduate degree</v>
      </c>
      <c r="Y380" s="7">
        <f ca="1" xml:space="preserve">
  IF(OR($AA380 = 5, $AA380 = 6, $AA380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80" s="7" t="str">
        <f ca="1">VLOOKUP($Y380,Departments!$A:$B,2,FALSE)</f>
        <v>Audit</v>
      </c>
      <c r="AA380" s="6">
        <f t="shared" ca="1" si="56"/>
        <v>11</v>
      </c>
      <c r="AB380" s="7" t="str">
        <f ca="1">VLOOKUP($AA380,Roles!$A:$B,2,FALSE)</f>
        <v>Analyst</v>
      </c>
      <c r="AC380" s="6">
        <f t="shared" ca="1" si="57"/>
        <v>7</v>
      </c>
      <c r="AD380" s="7" t="str">
        <f ca="1" xml:space="preserve">
IF($AC380 &lt;&gt; "",
    VLOOKUP($AC380,Levels!$A:$B,2,FALSE),
    ""
)</f>
        <v>Senior</v>
      </c>
      <c r="AE380" s="8">
        <f t="shared" ca="1" si="58"/>
        <v>40638</v>
      </c>
      <c r="AF380" s="6">
        <f ca="1">RANDBETWEEN(5,COUNTA('Recruitment source'!$A:$A) + 1)</f>
        <v>12</v>
      </c>
      <c r="AG380" s="6" t="str">
        <f ca="1">VLOOKUP($AF380,'Recruitment source'!$A:$B,2,FALSE)</f>
        <v xml:space="preserve"> recommendation of employee</v>
      </c>
      <c r="AH380" s="8"/>
      <c r="AI380" s="1">
        <f t="shared" ca="1" si="50"/>
        <v>2500</v>
      </c>
      <c r="AJ380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376, 1, 'Raquel Asvilla Colombo', 'F', 8, '13/06/1956', 7, 13, 11, 7, 2500);</v>
      </c>
    </row>
    <row r="381" spans="1:36" ht="14.25" customHeight="1" x14ac:dyDescent="0.2">
      <c r="A381" s="7" cm="1">
        <f t="array" aca="1" ref="A381" ca="1">INDEX(Companies!$A:$A,RANDBETWEEN(5,COUNTA(Companies!$A:$A) + 1),1)</f>
        <v>5</v>
      </c>
      <c r="B381" s="7" t="str">
        <f ca="1">VLOOKUP($A381,Companies!$A:$B,2,FALSE)</f>
        <v>ACME Corporation</v>
      </c>
      <c r="C381" s="5">
        <f t="shared" si="51"/>
        <v>377</v>
      </c>
      <c r="D381" s="5" t="str" cm="1">
        <f t="array" ref="D381">SHA1HASH($C381)</f>
        <v>be4d979ef9808e41a6adf3bbefc4331248e88604</v>
      </c>
      <c r="E381" s="6">
        <v>1</v>
      </c>
      <c r="F381" s="7">
        <f ca="1">IF($C381 = 1 + N("Presidente"),
    127,
    IF($C381 = 2 + N("Vice-Presidente"),
        72,
        IF($C381 = 3 + N("Secretária bilíngue"),
            13,
            RANDBETWEEN(5,COUNT(Name!$A:$A) + 1)
        )
    )
)</f>
        <v>319</v>
      </c>
      <c r="G381" s="7" t="str">
        <f ca="1">VLOOKUP($F381,Name!$A:$B,2,FALSE)</f>
        <v>Pedro Miguel</v>
      </c>
      <c r="H381" s="7">
        <f ca="1" xml:space="preserve">
IF($C381 = 1,
    0,
    RANDBETWEEN(5,COUNT('Last name'!$A:$A) + 1)
)</f>
        <v>190</v>
      </c>
      <c r="I381" s="7" t="str">
        <f ca="1" xml:space="preserve">
IF($C381 = 1 + N("Presidente"),
    "de Orléans e Bragança",
    VLOOKUP($H381,'Last name'!$A:$B,2,FALSE) &amp; " " &amp; VLOOKUP(RANDBETWEEN(5,COUNT('Last name'!$A:$A) + 1),'Last name'!$A:$B,2,FALSE)
)</f>
        <v>Testa Lombardi</v>
      </c>
      <c r="J381" s="7" t="str">
        <f t="shared" ca="1" si="52"/>
        <v>Pedro Miguel Testa Lombardi</v>
      </c>
      <c r="K381" s="7" t="str" cm="1">
        <f t="array" aca="1" ref="K381" ca="1">SHA1HASH($J381)</f>
        <v>6e1c72ff9e2d7f440e7322474643c5206ada1826</v>
      </c>
      <c r="L381" s="7" cm="1">
        <f t="array" aca="1" ref="L381" ca="1">INDEX(States!$A:$A,N381,1)</f>
        <v>5</v>
      </c>
      <c r="M381" s="7" t="str">
        <f ca="1">VLOOKUP($L381,Countries!$A:$B,2,FALSE)</f>
        <v>Portugal</v>
      </c>
      <c r="N381" s="7" cm="1">
        <f t="array" aca="1" ref="N381" ca="1">INDEX(States!$C:$C,RANDBETWEEN(5,COUNTA(States!$A:$A) + 1),1)</f>
        <v>24</v>
      </c>
      <c r="O381" s="7" t="str">
        <f ca="1">VLOOKUP($N381,States!$C:$D,2,FALSE)</f>
        <v>Brangança</v>
      </c>
      <c r="P381" s="7" t="str">
        <f ca="1">VLOOKUP($F381,Name!$A:$C,3,FALSE)</f>
        <v>M</v>
      </c>
      <c r="Q381" s="7" t="str">
        <f ca="1">VLOOKUP($P381,Genders!$B:$C,2,FALSE)</f>
        <v>Male</v>
      </c>
      <c r="R381" s="7" cm="1">
        <f t="array" aca="1" ref="R381" ca="1">INDEX('Marital status'!$A:$A,RANDBETWEEN(5,COUNTA('Marital status'!$A:$A) + 1),1)</f>
        <v>8</v>
      </c>
      <c r="S381" s="7" t="str">
        <f ca="1">VLOOKUP($R381,'Marital status'!$A:$B,2,FALSE)</f>
        <v xml:space="preserve"> Separated </v>
      </c>
      <c r="T381" s="7">
        <f t="shared" ca="1" si="53"/>
        <v>5</v>
      </c>
      <c r="U381" s="7" t="str">
        <f ca="1">VLOOKUP($T381,Ethnicities!$A:$B,2,FALSE)</f>
        <v xml:space="preserve"> white</v>
      </c>
      <c r="V381" s="8">
        <f t="shared" ca="1" si="54"/>
        <v>22624</v>
      </c>
      <c r="W381" s="6">
        <f t="shared" ca="1" si="55"/>
        <v>7</v>
      </c>
      <c r="X381" s="8" t="str">
        <f ca="1">VLOOKUP($W381,'Background education'!$A:$B,2,FALSE)</f>
        <v>Undergraduate degree</v>
      </c>
      <c r="Y381" s="7">
        <f ca="1" xml:space="preserve">
  IF(OR($AA381 = 5, $AA381 = 6, $AA381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81" s="7" t="str">
        <f ca="1">VLOOKUP($Y381,Departments!$A:$B,2,FALSE)</f>
        <v>Finance</v>
      </c>
      <c r="AA381" s="6">
        <f t="shared" ca="1" si="56"/>
        <v>10</v>
      </c>
      <c r="AB381" s="7" t="str">
        <f ca="1">VLOOKUP($AA381,Roles!$A:$B,2,FALSE)</f>
        <v>Trainee</v>
      </c>
      <c r="AC381" s="6" t="str">
        <f t="shared" ca="1" si="57"/>
        <v/>
      </c>
      <c r="AD381" s="7" t="str">
        <f ca="1" xml:space="preserve">
IF($AC381 &lt;&gt; "",
    VLOOKUP($AC381,Levels!$A:$B,2,FALSE),
    ""
)</f>
        <v/>
      </c>
      <c r="AE381" s="8">
        <f t="shared" ca="1" si="58"/>
        <v>43565</v>
      </c>
      <c r="AF381" s="6">
        <f ca="1">RANDBETWEEN(5,COUNTA('Recruitment source'!$A:$A) + 1)</f>
        <v>6</v>
      </c>
      <c r="AG381" s="6" t="str">
        <f ca="1">VLOOKUP($AF381,'Recruitment source'!$A:$B,2,FALSE)</f>
        <v>Learn4Good</v>
      </c>
      <c r="AH381" s="8"/>
      <c r="AI381" s="1">
        <f t="shared" ca="1" si="50"/>
        <v>1305</v>
      </c>
      <c r="AJ381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377, 1, 'Pedro Miguel Testa Lombardi', 'M', 5, '09/12/1961', 7, 7, 10, NULL, 1305);</v>
      </c>
    </row>
    <row r="382" spans="1:36" ht="14.25" customHeight="1" x14ac:dyDescent="0.2">
      <c r="A382" s="7" cm="1">
        <f t="array" aca="1" ref="A382" ca="1">INDEX(Companies!$A:$A,RANDBETWEEN(5,COUNTA(Companies!$A:$A) + 1),1)</f>
        <v>5</v>
      </c>
      <c r="B382" s="7" t="str">
        <f ca="1">VLOOKUP($A382,Companies!$A:$B,2,FALSE)</f>
        <v>ACME Corporation</v>
      </c>
      <c r="C382" s="5">
        <f t="shared" si="51"/>
        <v>378</v>
      </c>
      <c r="D382" s="5" t="str" cm="1">
        <f t="array" ref="D382">SHA1HASH($C382)</f>
        <v>0d990fa9636db56c6349320acba1a0c6499a1db3</v>
      </c>
      <c r="E382" s="6">
        <v>1</v>
      </c>
      <c r="F382" s="7">
        <f ca="1">IF($C382 = 1 + N("Presidente"),
    127,
    IF($C382 = 2 + N("Vice-Presidente"),
        72,
        IF($C382 = 3 + N("Secretária bilíngue"),
            13,
            RANDBETWEEN(5,COUNT(Name!$A:$A) + 1)
        )
    )
)</f>
        <v>140</v>
      </c>
      <c r="G382" s="7" t="str">
        <f ca="1">VLOOKUP($F382,Name!$A:$B,2,FALSE)</f>
        <v>Fernando Manuel</v>
      </c>
      <c r="H382" s="7">
        <f ca="1" xml:space="preserve">
IF($C382 = 1,
    0,
    RANDBETWEEN(5,COUNT('Last name'!$A:$A) + 1)
)</f>
        <v>163</v>
      </c>
      <c r="I382" s="7" t="str">
        <f ca="1" xml:space="preserve">
IF($C382 = 1 + N("Presidente"),
    "de Orléans e Bragança",
    VLOOKUP($H382,'Last name'!$A:$B,2,FALSE) &amp; " " &amp; VLOOKUP(RANDBETWEEN(5,COUNT('Last name'!$A:$A) + 1),'Last name'!$A:$B,2,FALSE)
)</f>
        <v>Rinaldi Barros</v>
      </c>
      <c r="J382" s="7" t="str">
        <f t="shared" ca="1" si="52"/>
        <v>Fernando Manuel Rinaldi Barros</v>
      </c>
      <c r="K382" s="7" t="str" cm="1">
        <f t="array" aca="1" ref="K382" ca="1">SHA1HASH($J382)</f>
        <v>eefc7291c826fbb7432dc0b6c73a024ccaba209f</v>
      </c>
      <c r="L382" s="7" cm="1">
        <f t="array" aca="1" ref="L382" ca="1">INDEX(States!$A:$A,N382,1)</f>
        <v>5</v>
      </c>
      <c r="M382" s="7" t="str">
        <f ca="1">VLOOKUP($L382,Countries!$A:$B,2,FALSE)</f>
        <v>Portugal</v>
      </c>
      <c r="N382" s="7" cm="1">
        <f t="array" aca="1" ref="N382" ca="1">INDEX(States!$C:$C,RANDBETWEEN(5,COUNTA(States!$A:$A) + 1),1)</f>
        <v>19</v>
      </c>
      <c r="O382" s="7" t="str">
        <f ca="1">VLOOKUP($N382,States!$C:$D,2,FALSE)</f>
        <v>Beja</v>
      </c>
      <c r="P382" s="7" t="str">
        <f ca="1">VLOOKUP($F382,Name!$A:$C,3,FALSE)</f>
        <v>M</v>
      </c>
      <c r="Q382" s="7" t="str">
        <f ca="1">VLOOKUP($P382,Genders!$B:$C,2,FALSE)</f>
        <v>Male</v>
      </c>
      <c r="R382" s="7" cm="1">
        <f t="array" aca="1" ref="R382" ca="1">INDEX('Marital status'!$A:$A,RANDBETWEEN(5,COUNTA('Marital status'!$A:$A) + 1),1)</f>
        <v>7</v>
      </c>
      <c r="S382" s="7" t="str">
        <f ca="1">VLOOKUP($R382,'Marital status'!$A:$B,2,FALSE)</f>
        <v xml:space="preserve">Widowed </v>
      </c>
      <c r="T382" s="7">
        <f t="shared" ca="1" si="53"/>
        <v>5</v>
      </c>
      <c r="U382" s="7" t="str">
        <f ca="1">VLOOKUP($T382,Ethnicities!$A:$B,2,FALSE)</f>
        <v xml:space="preserve"> white</v>
      </c>
      <c r="V382" s="8">
        <f t="shared" ca="1" si="54"/>
        <v>21123</v>
      </c>
      <c r="W382" s="6">
        <f t="shared" ca="1" si="55"/>
        <v>8</v>
      </c>
      <c r="X382" s="8" t="str">
        <f ca="1">VLOOKUP($W382,'Background education'!$A:$B,2,FALSE)</f>
        <v>Graduate school</v>
      </c>
      <c r="Y382" s="7">
        <f ca="1" xml:space="preserve">
  IF(OR($AA382 = 5, $AA382 = 6, $AA382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82" s="7" t="str">
        <f ca="1">VLOOKUP($Y382,Departments!$A:$B,2,FALSE)</f>
        <v>Finance</v>
      </c>
      <c r="AA382" s="6">
        <f t="shared" ca="1" si="56"/>
        <v>11</v>
      </c>
      <c r="AB382" s="7" t="str">
        <f ca="1">VLOOKUP($AA382,Roles!$A:$B,2,FALSE)</f>
        <v>Analyst</v>
      </c>
      <c r="AC382" s="6">
        <f t="shared" ca="1" si="57"/>
        <v>6</v>
      </c>
      <c r="AD382" s="7" t="str">
        <f ca="1" xml:space="preserve">
IF($AC382 &lt;&gt; "",
    VLOOKUP($AC382,Levels!$A:$B,2,FALSE),
    ""
)</f>
        <v>Pleno</v>
      </c>
      <c r="AE382" s="8">
        <f t="shared" ca="1" si="58"/>
        <v>42373</v>
      </c>
      <c r="AF382" s="6">
        <f ca="1">RANDBETWEEN(5,COUNTA('Recruitment source'!$A:$A) + 1)</f>
        <v>8</v>
      </c>
      <c r="AG382" s="6" t="str">
        <f ca="1">VLOOKUP($AF382,'Recruitment source'!$A:$B,2,FALSE)</f>
        <v>Net Empregos</v>
      </c>
      <c r="AH382" s="8"/>
      <c r="AI382" s="1">
        <f t="shared" ca="1" si="50"/>
        <v>3000</v>
      </c>
      <c r="AJ382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378, 1, 'Fernando Manuel Rinaldi Barros', 'M', 5, '30/10/1957', 8, 7, 11, 6, 3000);</v>
      </c>
    </row>
    <row r="383" spans="1:36" ht="14.25" customHeight="1" x14ac:dyDescent="0.2">
      <c r="A383" s="7" cm="1">
        <f t="array" aca="1" ref="A383" ca="1">INDEX(Companies!$A:$A,RANDBETWEEN(5,COUNTA(Companies!$A:$A) + 1),1)</f>
        <v>5</v>
      </c>
      <c r="B383" s="7" t="str">
        <f ca="1">VLOOKUP($A383,Companies!$A:$B,2,FALSE)</f>
        <v>ACME Corporation</v>
      </c>
      <c r="C383" s="5">
        <f t="shared" si="51"/>
        <v>379</v>
      </c>
      <c r="D383" s="5" t="str" cm="1">
        <f t="array" ref="D383">SHA1HASH($C383)</f>
        <v>c829eb96cef056a9003d7ab56ed6072e99089985</v>
      </c>
      <c r="E383" s="6">
        <v>1</v>
      </c>
      <c r="F383" s="7">
        <f ca="1">IF($C383 = 1 + N("Presidente"),
    127,
    IF($C383 = 2 + N("Vice-Presidente"),
        72,
        IF($C383 = 3 + N("Secretária bilíngue"),
            13,
            RANDBETWEEN(5,COUNT(Name!$A:$A) + 1)
        )
    )
)</f>
        <v>210</v>
      </c>
      <c r="G383" s="7" t="str">
        <f ca="1">VLOOKUP($F383,Name!$A:$B,2,FALSE)</f>
        <v>Kauã</v>
      </c>
      <c r="H383" s="7">
        <f ca="1" xml:space="preserve">
IF($C383 = 1,
    0,
    RANDBETWEEN(5,COUNT('Last name'!$A:$A) + 1)
)</f>
        <v>121</v>
      </c>
      <c r="I383" s="7" t="str">
        <f ca="1" xml:space="preserve">
IF($C383 = 1 + N("Presidente"),
    "de Orléans e Bragança",
    VLOOKUP($H383,'Last name'!$A:$B,2,FALSE) &amp; " " &amp; VLOOKUP(RANDBETWEEN(5,COUNT('Last name'!$A:$A) + 1),'Last name'!$A:$B,2,FALSE)
)</f>
        <v>Martinelli Morato</v>
      </c>
      <c r="J383" s="7" t="str">
        <f t="shared" ca="1" si="52"/>
        <v>Kauã Martinelli Morato</v>
      </c>
      <c r="K383" s="7" t="str" cm="1">
        <f t="array" aca="1" ref="K383" ca="1">SHA1HASH($J383)</f>
        <v>07be079334151bd472a0bcf4f2844b5f88b5a92f</v>
      </c>
      <c r="L383" s="7" cm="1">
        <f t="array" aca="1" ref="L383" ca="1">INDEX(States!$A:$A,N383,1)</f>
        <v>5</v>
      </c>
      <c r="M383" s="7" t="str">
        <f ca="1">VLOOKUP($L383,Countries!$A:$B,2,FALSE)</f>
        <v>Portugal</v>
      </c>
      <c r="N383" s="7" cm="1">
        <f t="array" aca="1" ref="N383" ca="1">INDEX(States!$C:$C,RANDBETWEEN(5,COUNTA(States!$A:$A) + 1),1)</f>
        <v>10</v>
      </c>
      <c r="O383" s="7" t="str">
        <f ca="1">VLOOKUP($N383,States!$C:$D,2,FALSE)</f>
        <v>Faro</v>
      </c>
      <c r="P383" s="7" t="str">
        <f ca="1">VLOOKUP($F383,Name!$A:$C,3,FALSE)</f>
        <v>M</v>
      </c>
      <c r="Q383" s="7" t="str">
        <f ca="1">VLOOKUP($P383,Genders!$B:$C,2,FALSE)</f>
        <v>Male</v>
      </c>
      <c r="R383" s="7" cm="1">
        <f t="array" aca="1" ref="R383" ca="1">INDEX('Marital status'!$A:$A,RANDBETWEEN(5,COUNTA('Marital status'!$A:$A) + 1),1)</f>
        <v>7</v>
      </c>
      <c r="S383" s="7" t="str">
        <f ca="1">VLOOKUP($R383,'Marital status'!$A:$B,2,FALSE)</f>
        <v xml:space="preserve">Widowed </v>
      </c>
      <c r="T383" s="7">
        <f t="shared" ca="1" si="53"/>
        <v>10</v>
      </c>
      <c r="U383" s="7" t="str">
        <f ca="1">VLOOKUP($T383,Ethnicities!$A:$B,2,FALSE)</f>
        <v>Native Hawaiian or Other Pacific Islander</v>
      </c>
      <c r="V383" s="8">
        <f t="shared" ca="1" si="54"/>
        <v>28148</v>
      </c>
      <c r="W383" s="6">
        <f t="shared" ca="1" si="55"/>
        <v>7</v>
      </c>
      <c r="X383" s="8" t="str">
        <f ca="1">VLOOKUP($W383,'Background education'!$A:$B,2,FALSE)</f>
        <v>Undergraduate degree</v>
      </c>
      <c r="Y383" s="7">
        <f ca="1" xml:space="preserve">
  IF(OR($AA383 = 5, $AA383 = 6, $AA383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83" s="7" t="str">
        <f ca="1">VLOOKUP($Y383,Departments!$A:$B,2,FALSE)</f>
        <v xml:space="preserve"> Presidency</v>
      </c>
      <c r="AA383" s="6">
        <f t="shared" ca="1" si="56"/>
        <v>9</v>
      </c>
      <c r="AB383" s="7" t="str">
        <f ca="1">VLOOKUP($AA383,Roles!$A:$B,2,FALSE)</f>
        <v>Intern</v>
      </c>
      <c r="AC383" s="6" t="str">
        <f t="shared" ca="1" si="57"/>
        <v/>
      </c>
      <c r="AD383" s="7" t="str">
        <f ca="1" xml:space="preserve">
IF($AC383 &lt;&gt; "",
    VLOOKUP($AC383,Levels!$A:$B,2,FALSE),
    ""
)</f>
        <v/>
      </c>
      <c r="AE383" s="8">
        <f t="shared" ca="1" si="58"/>
        <v>40013</v>
      </c>
      <c r="AF383" s="6">
        <f ca="1">RANDBETWEEN(5,COUNTA('Recruitment source'!$A:$A) + 1)</f>
        <v>10</v>
      </c>
      <c r="AG383" s="6" t="str">
        <f ca="1">VLOOKUP($AF383,'Recruitment source'!$A:$B,2,FALSE)</f>
        <v>Jobs in Lisbon</v>
      </c>
      <c r="AH383" s="8"/>
      <c r="AI383" s="1">
        <f t="shared" ca="1" si="50"/>
        <v>1205</v>
      </c>
      <c r="AJ383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379, 1, 'Kauã Martinelli Morato', 'M', 10, '23/01/1977', 7, 5, 9, NULL, 1205);</v>
      </c>
    </row>
    <row r="384" spans="1:36" ht="14.25" customHeight="1" x14ac:dyDescent="0.2">
      <c r="A384" s="7" cm="1">
        <f t="array" aca="1" ref="A384" ca="1">INDEX(Companies!$A:$A,RANDBETWEEN(5,COUNTA(Companies!$A:$A) + 1),1)</f>
        <v>5</v>
      </c>
      <c r="B384" s="7" t="str">
        <f ca="1">VLOOKUP($A384,Companies!$A:$B,2,FALSE)</f>
        <v>ACME Corporation</v>
      </c>
      <c r="C384" s="5">
        <f t="shared" si="51"/>
        <v>380</v>
      </c>
      <c r="D384" s="5" t="str" cm="1">
        <f t="array" ref="D384">SHA1HASH($C384)</f>
        <v>c30749cf5bc74c7c3a7e5c8411512825e95333a8</v>
      </c>
      <c r="E384" s="6">
        <v>1</v>
      </c>
      <c r="F384" s="7">
        <f ca="1">IF($C384 = 1 + N("Presidente"),
    127,
    IF($C384 = 2 + N("Vice-Presidente"),
        72,
        IF($C384 = 3 + N("Secretária bilíngue"),
            13,
            RANDBETWEEN(5,COUNT(Name!$A:$A) + 1)
        )
    )
)</f>
        <v>27</v>
      </c>
      <c r="G384" s="7" t="str">
        <f ca="1">VLOOKUP($F384,Name!$A:$B,2,FALSE)</f>
        <v>Ana Carolina</v>
      </c>
      <c r="H384" s="7">
        <f ca="1" xml:space="preserve">
IF($C384 = 1,
    0,
    RANDBETWEEN(5,COUNT('Last name'!$A:$A) + 1)
)</f>
        <v>125</v>
      </c>
      <c r="I384" s="7" t="str">
        <f ca="1" xml:space="preserve">
IF($C384 = 1 + N("Presidente"),
    "de Orléans e Bragança",
    VLOOKUP($H384,'Last name'!$A:$B,2,FALSE) &amp; " " &amp; VLOOKUP(RANDBETWEEN(5,COUNT('Last name'!$A:$A) + 1),'Last name'!$A:$B,2,FALSE)
)</f>
        <v>Medeiros De Luca</v>
      </c>
      <c r="J384" s="7" t="str">
        <f t="shared" ca="1" si="52"/>
        <v>Ana Carolina Medeiros De Luca</v>
      </c>
      <c r="K384" s="7" t="str" cm="1">
        <f t="array" aca="1" ref="K384" ca="1">SHA1HASH($J384)</f>
        <v>10575b286580c010723d8300618b2d2d9a44a7ad</v>
      </c>
      <c r="L384" s="7" cm="1">
        <f t="array" aca="1" ref="L384" ca="1">INDEX(States!$A:$A,N384,1)</f>
        <v>5</v>
      </c>
      <c r="M384" s="7" t="str">
        <f ca="1">VLOOKUP($L384,Countries!$A:$B,2,FALSE)</f>
        <v>Portugal</v>
      </c>
      <c r="N384" s="7" cm="1">
        <f t="array" aca="1" ref="N384" ca="1">INDEX(States!$C:$C,RANDBETWEEN(5,COUNTA(States!$A:$A) + 1),1)</f>
        <v>23</v>
      </c>
      <c r="O384" s="7" t="str">
        <f ca="1">VLOOKUP($N384,States!$C:$D,2,FALSE)</f>
        <v>Viana do Castelo</v>
      </c>
      <c r="P384" s="7" t="str">
        <f ca="1">VLOOKUP($F384,Name!$A:$C,3,FALSE)</f>
        <v>F</v>
      </c>
      <c r="Q384" s="7" t="str">
        <f ca="1">VLOOKUP($P384,Genders!$B:$C,2,FALSE)</f>
        <v>Female</v>
      </c>
      <c r="R384" s="7" cm="1">
        <f t="array" aca="1" ref="R384" ca="1">INDEX('Marital status'!$A:$A,RANDBETWEEN(5,COUNTA('Marital status'!$A:$A) + 1),1)</f>
        <v>9</v>
      </c>
      <c r="S384" s="7" t="str">
        <f ca="1">VLOOKUP($R384,'Marital status'!$A:$B,2,FALSE)</f>
        <v>DIVORCED</v>
      </c>
      <c r="T384" s="7">
        <f t="shared" ca="1" si="53"/>
        <v>5</v>
      </c>
      <c r="U384" s="7" t="str">
        <f ca="1">VLOOKUP($T384,Ethnicities!$A:$B,2,FALSE)</f>
        <v xml:space="preserve"> white</v>
      </c>
      <c r="V384" s="8">
        <f t="shared" ca="1" si="54"/>
        <v>24866</v>
      </c>
      <c r="W384" s="6">
        <f t="shared" ca="1" si="55"/>
        <v>7</v>
      </c>
      <c r="X384" s="8" t="str">
        <f ca="1">VLOOKUP($W384,'Background education'!$A:$B,2,FALSE)</f>
        <v>Undergraduate degree</v>
      </c>
      <c r="Y384" s="7">
        <f ca="1" xml:space="preserve">
  IF(OR($AA384 = 5, $AA384 = 6, $AA384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84" s="7" t="str">
        <f ca="1">VLOOKUP($Y384,Departments!$A:$B,2,FALSE)</f>
        <v>Audit</v>
      </c>
      <c r="AA384" s="6">
        <f t="shared" ca="1" si="56"/>
        <v>11</v>
      </c>
      <c r="AB384" s="7" t="str">
        <f ca="1">VLOOKUP($AA384,Roles!$A:$B,2,FALSE)</f>
        <v>Analyst</v>
      </c>
      <c r="AC384" s="6">
        <f t="shared" ca="1" si="57"/>
        <v>5</v>
      </c>
      <c r="AD384" s="7" t="str">
        <f ca="1" xml:space="preserve">
IF($AC384 &lt;&gt; "",
    VLOOKUP($AC384,Levels!$A:$B,2,FALSE),
    ""
)</f>
        <v>Junior</v>
      </c>
      <c r="AE384" s="8">
        <f t="shared" ca="1" si="58"/>
        <v>44076</v>
      </c>
      <c r="AF384" s="6">
        <f ca="1">RANDBETWEEN(5,COUNTA('Recruitment source'!$A:$A) + 1)</f>
        <v>8</v>
      </c>
      <c r="AG384" s="6" t="str">
        <f ca="1">VLOOKUP($AF384,'Recruitment source'!$A:$B,2,FALSE)</f>
        <v>Net Empregos</v>
      </c>
      <c r="AH384" s="8"/>
      <c r="AI384" s="1">
        <f t="shared" ca="1" si="50"/>
        <v>2500</v>
      </c>
      <c r="AJ384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380, 1, 'Ana Carolina Medeiros De Luca', 'F', 5, '29/01/1968', 7, 13, 11, 5, 2500);</v>
      </c>
    </row>
    <row r="385" spans="1:36" ht="14.25" customHeight="1" x14ac:dyDescent="0.2">
      <c r="A385" s="7" cm="1">
        <f t="array" aca="1" ref="A385" ca="1">INDEX(Companies!$A:$A,RANDBETWEEN(5,COUNTA(Companies!$A:$A) + 1),1)</f>
        <v>5</v>
      </c>
      <c r="B385" s="7" t="str">
        <f ca="1">VLOOKUP($A385,Companies!$A:$B,2,FALSE)</f>
        <v>ACME Corporation</v>
      </c>
      <c r="C385" s="5">
        <f t="shared" si="51"/>
        <v>381</v>
      </c>
      <c r="D385" s="5" t="str" cm="1">
        <f t="array" ref="D385">SHA1HASH($C385)</f>
        <v>00f7eea0d077127d2045e251487cfe61189614c7</v>
      </c>
      <c r="E385" s="6">
        <v>1</v>
      </c>
      <c r="F385" s="7">
        <f ca="1">IF($C385 = 1 + N("Presidente"),
    127,
    IF($C385 = 2 + N("Vice-Presidente"),
        72,
        IF($C385 = 3 + N("Secretária bilíngue"),
            13,
            RANDBETWEEN(5,COUNT(Name!$A:$A) + 1)
        )
    )
)</f>
        <v>102</v>
      </c>
      <c r="G385" s="7" t="str">
        <f ca="1">VLOOKUP($F385,Name!$A:$B,2,FALSE)</f>
        <v>Danilo</v>
      </c>
      <c r="H385" s="7">
        <f ca="1" xml:space="preserve">
IF($C385 = 1,
    0,
    RANDBETWEEN(5,COUNT('Last name'!$A:$A) + 1)
)</f>
        <v>43</v>
      </c>
      <c r="I385" s="7" t="str">
        <f ca="1" xml:space="preserve">
IF($C385 = 1 + N("Presidente"),
    "de Orléans e Bragança",
    VLOOKUP($H385,'Last name'!$A:$B,2,FALSE) &amp; " " &amp; VLOOKUP(RANDBETWEEN(5,COUNT('Last name'!$A:$A) + 1),'Last name'!$A:$B,2,FALSE)
)</f>
        <v>Borges Mazza</v>
      </c>
      <c r="J385" s="7" t="str">
        <f t="shared" ca="1" si="52"/>
        <v>Danilo Borges Mazza</v>
      </c>
      <c r="K385" s="7" t="str" cm="1">
        <f t="array" aca="1" ref="K385" ca="1">SHA1HASH($J385)</f>
        <v>8e0b05e2ce1ba27ae79609e146a12d9c22934b90</v>
      </c>
      <c r="L385" s="7" cm="1">
        <f t="array" aca="1" ref="L385" ca="1">INDEX(States!$A:$A,N385,1)</f>
        <v>5</v>
      </c>
      <c r="M385" s="7" t="str">
        <f ca="1">VLOOKUP($L385,Countries!$A:$B,2,FALSE)</f>
        <v>Portugal</v>
      </c>
      <c r="N385" s="7" cm="1">
        <f t="array" aca="1" ref="N385" ca="1">INDEX(States!$C:$C,RANDBETWEEN(5,COUNTA(States!$A:$A) + 1),1)</f>
        <v>24</v>
      </c>
      <c r="O385" s="7" t="str">
        <f ca="1">VLOOKUP($N385,States!$C:$D,2,FALSE)</f>
        <v>Brangança</v>
      </c>
      <c r="P385" s="7" t="str">
        <f ca="1">VLOOKUP($F385,Name!$A:$C,3,FALSE)</f>
        <v>M</v>
      </c>
      <c r="Q385" s="7" t="str">
        <f ca="1">VLOOKUP($P385,Genders!$B:$C,2,FALSE)</f>
        <v>Male</v>
      </c>
      <c r="R385" s="7" cm="1">
        <f t="array" aca="1" ref="R385" ca="1">INDEX('Marital status'!$A:$A,RANDBETWEEN(5,COUNTA('Marital status'!$A:$A) + 1),1)</f>
        <v>7</v>
      </c>
      <c r="S385" s="7" t="str">
        <f ca="1">VLOOKUP($R385,'Marital status'!$A:$B,2,FALSE)</f>
        <v xml:space="preserve">Widowed </v>
      </c>
      <c r="T385" s="7">
        <f t="shared" ca="1" si="53"/>
        <v>7</v>
      </c>
      <c r="U385" s="7" t="str">
        <f ca="1">VLOOKUP($T385,Ethnicities!$A:$B,2,FALSE)</f>
        <v xml:space="preserve">  Hispanic or LATINO</v>
      </c>
      <c r="V385" s="8">
        <f t="shared" ca="1" si="54"/>
        <v>33425</v>
      </c>
      <c r="W385" s="6">
        <f t="shared" ca="1" si="55"/>
        <v>7</v>
      </c>
      <c r="X385" s="8" t="str">
        <f ca="1">VLOOKUP($W385,'Background education'!$A:$B,2,FALSE)</f>
        <v>Undergraduate degree</v>
      </c>
      <c r="Y385" s="7">
        <f ca="1" xml:space="preserve">
  IF(OR($AA385 = 5, $AA385 = 6, $AA385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85" s="7" t="str">
        <f ca="1">VLOOKUP($Y385,Departments!$A:$B,2,FALSE)</f>
        <v xml:space="preserve"> Commercial</v>
      </c>
      <c r="AA385" s="6">
        <f t="shared" ca="1" si="56"/>
        <v>10</v>
      </c>
      <c r="AB385" s="7" t="str">
        <f ca="1">VLOOKUP($AA385,Roles!$A:$B,2,FALSE)</f>
        <v>Trainee</v>
      </c>
      <c r="AC385" s="6" t="str">
        <f t="shared" ca="1" si="57"/>
        <v/>
      </c>
      <c r="AD385" s="7" t="str">
        <f ca="1" xml:space="preserve">
IF($AC385 &lt;&gt; "",
    VLOOKUP($AC385,Levels!$A:$B,2,FALSE),
    ""
)</f>
        <v/>
      </c>
      <c r="AE385" s="8">
        <f t="shared" ca="1" si="58"/>
        <v>38354</v>
      </c>
      <c r="AF385" s="6">
        <f ca="1">RANDBETWEEN(5,COUNTA('Recruitment source'!$A:$A) + 1)</f>
        <v>9</v>
      </c>
      <c r="AG385" s="6" t="str">
        <f ca="1">VLOOKUP($AF385,'Recruitment source'!$A:$B,2,FALSE)</f>
        <v>Empregos Online</v>
      </c>
      <c r="AH385" s="8"/>
      <c r="AI385" s="1">
        <f t="shared" ca="1" si="50"/>
        <v>1385</v>
      </c>
      <c r="AJ385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381, 1, 'Danilo Borges Mazza', 'M', 7, '06/07/1991', 7, 9, 10, NULL, 1385);</v>
      </c>
    </row>
    <row r="386" spans="1:36" ht="14.25" customHeight="1" x14ac:dyDescent="0.2">
      <c r="A386" s="7" cm="1">
        <f t="array" aca="1" ref="A386" ca="1">INDEX(Companies!$A:$A,RANDBETWEEN(5,COUNTA(Companies!$A:$A) + 1),1)</f>
        <v>5</v>
      </c>
      <c r="B386" s="7" t="str">
        <f ca="1">VLOOKUP($A386,Companies!$A:$B,2,FALSE)</f>
        <v>ACME Corporation</v>
      </c>
      <c r="C386" s="5">
        <f t="shared" si="51"/>
        <v>382</v>
      </c>
      <c r="D386" s="5" t="str" cm="1">
        <f t="array" ref="D386">SHA1HASH($C386)</f>
        <v>d0226f9e35dab55020fca272f6d56ff5812633fd</v>
      </c>
      <c r="E386" s="6">
        <v>1</v>
      </c>
      <c r="F386" s="7">
        <f ca="1">IF($C386 = 1 + N("Presidente"),
    127,
    IF($C386 = 2 + N("Vice-Presidente"),
        72,
        IF($C386 = 3 + N("Secretária bilíngue"),
            13,
            RANDBETWEEN(5,COUNT(Name!$A:$A) + 1)
        )
    )
)</f>
        <v>307</v>
      </c>
      <c r="G386" s="7" t="str">
        <f ca="1">VLOOKUP($F386,Name!$A:$B,2,FALSE)</f>
        <v>Nicole</v>
      </c>
      <c r="H386" s="7">
        <f ca="1" xml:space="preserve">
IF($C386 = 1,
    0,
    RANDBETWEEN(5,COUNT('Last name'!$A:$A) + 1)
)</f>
        <v>60</v>
      </c>
      <c r="I386" s="7" t="str">
        <f ca="1" xml:space="preserve">
IF($C386 = 1 + N("Presidente"),
    "de Orléans e Bragança",
    VLOOKUP($H386,'Last name'!$A:$B,2,FALSE) &amp; " " &amp; VLOOKUP(RANDBETWEEN(5,COUNT('Last name'!$A:$A) + 1),'Last name'!$A:$B,2,FALSE)
)</f>
        <v>Carneiro Silva</v>
      </c>
      <c r="J386" s="7" t="str">
        <f t="shared" ca="1" si="52"/>
        <v>Nicole Carneiro Silva</v>
      </c>
      <c r="K386" s="7" t="str" cm="1">
        <f t="array" aca="1" ref="K386" ca="1">SHA1HASH($J386)</f>
        <v>f5c5337f4c2c2e74a82a55b8324e60f08fd8bc3a</v>
      </c>
      <c r="L386" s="7" cm="1">
        <f t="array" aca="1" ref="L386" ca="1">INDEX(States!$A:$A,N386,1)</f>
        <v>5</v>
      </c>
      <c r="M386" s="7" t="str">
        <f ca="1">VLOOKUP($L386,Countries!$A:$B,2,FALSE)</f>
        <v>Portugal</v>
      </c>
      <c r="N386" s="7" cm="1">
        <f t="array" aca="1" ref="N386" ca="1">INDEX(States!$C:$C,RANDBETWEEN(5,COUNTA(States!$A:$A) + 1),1)</f>
        <v>10</v>
      </c>
      <c r="O386" s="7" t="str">
        <f ca="1">VLOOKUP($N386,States!$C:$D,2,FALSE)</f>
        <v>Faro</v>
      </c>
      <c r="P386" s="7" t="str">
        <f ca="1">VLOOKUP($F386,Name!$A:$C,3,FALSE)</f>
        <v>F</v>
      </c>
      <c r="Q386" s="7" t="str">
        <f ca="1">VLOOKUP($P386,Genders!$B:$C,2,FALSE)</f>
        <v>Female</v>
      </c>
      <c r="R386" s="7" cm="1">
        <f t="array" aca="1" ref="R386" ca="1">INDEX('Marital status'!$A:$A,RANDBETWEEN(5,COUNTA('Marital status'!$A:$A) + 1),1)</f>
        <v>8</v>
      </c>
      <c r="S386" s="7" t="str">
        <f ca="1">VLOOKUP($R386,'Marital status'!$A:$B,2,FALSE)</f>
        <v xml:space="preserve"> Separated </v>
      </c>
      <c r="T386" s="7">
        <f t="shared" ca="1" si="53"/>
        <v>5</v>
      </c>
      <c r="U386" s="7" t="str">
        <f ca="1">VLOOKUP($T386,Ethnicities!$A:$B,2,FALSE)</f>
        <v xml:space="preserve"> white</v>
      </c>
      <c r="V386" s="8">
        <f t="shared" ca="1" si="54"/>
        <v>30336</v>
      </c>
      <c r="W386" s="6">
        <f t="shared" ca="1" si="55"/>
        <v>7</v>
      </c>
      <c r="X386" s="8" t="str">
        <f ca="1">VLOOKUP($W386,'Background education'!$A:$B,2,FALSE)</f>
        <v>Undergraduate degree</v>
      </c>
      <c r="Y386" s="7">
        <f ca="1" xml:space="preserve">
  IF(OR($AA386 = 5, $AA386 = 6, $AA386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86" s="7" t="str">
        <f ca="1">VLOOKUP($Y386,Departments!$A:$B,2,FALSE)</f>
        <v>Operations</v>
      </c>
      <c r="AA386" s="6">
        <f t="shared" ca="1" si="56"/>
        <v>11</v>
      </c>
      <c r="AB386" s="7" t="str">
        <f ca="1">VLOOKUP($AA386,Roles!$A:$B,2,FALSE)</f>
        <v>Analyst</v>
      </c>
      <c r="AC386" s="6">
        <f t="shared" ca="1" si="57"/>
        <v>5</v>
      </c>
      <c r="AD386" s="7" t="str">
        <f ca="1" xml:space="preserve">
IF($AC386 &lt;&gt; "",
    VLOOKUP($AC386,Levels!$A:$B,2,FALSE),
    ""
)</f>
        <v>Junior</v>
      </c>
      <c r="AE386" s="8">
        <f t="shared" ca="1" si="58"/>
        <v>43621</v>
      </c>
      <c r="AF386" s="6">
        <f ca="1">RANDBETWEEN(5,COUNTA('Recruitment source'!$A:$A) + 1)</f>
        <v>10</v>
      </c>
      <c r="AG386" s="6" t="str">
        <f ca="1">VLOOKUP($AF386,'Recruitment source'!$A:$B,2,FALSE)</f>
        <v>Jobs in Lisbon</v>
      </c>
      <c r="AH386" s="8"/>
      <c r="AI386" s="1">
        <f t="shared" ca="1" si="50"/>
        <v>2500</v>
      </c>
      <c r="AJ386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382, 1, 'Nicole Carneiro Silva', 'F', 5, '20/01/1983', 7, 10, 11, 5, 2500);</v>
      </c>
    </row>
    <row r="387" spans="1:36" ht="14.25" customHeight="1" x14ac:dyDescent="0.2">
      <c r="A387" s="7" cm="1">
        <f t="array" aca="1" ref="A387" ca="1">INDEX(Companies!$A:$A,RANDBETWEEN(5,COUNTA(Companies!$A:$A) + 1),1)</f>
        <v>5</v>
      </c>
      <c r="B387" s="7" t="str">
        <f ca="1">VLOOKUP($A387,Companies!$A:$B,2,FALSE)</f>
        <v>ACME Corporation</v>
      </c>
      <c r="C387" s="5">
        <f t="shared" si="51"/>
        <v>383</v>
      </c>
      <c r="D387" s="5" t="str" cm="1">
        <f t="array" ref="D387">SHA1HASH($C387)</f>
        <v>8c4a0a7afbb10de1e63107ce71805605f1a81765</v>
      </c>
      <c r="E387" s="6">
        <v>1</v>
      </c>
      <c r="F387" s="7">
        <f ca="1">IF($C387 = 1 + N("Presidente"),
    127,
    IF($C387 = 2 + N("Vice-Presidente"),
        72,
        IF($C387 = 3 + N("Secretária bilíngue"),
            13,
            RANDBETWEEN(5,COUNT(Name!$A:$A) + 1)
        )
    )
)</f>
        <v>108</v>
      </c>
      <c r="G387" s="7" t="str">
        <f ca="1">VLOOKUP($F387,Name!$A:$B,2,FALSE)</f>
        <v>Davi Luccas</v>
      </c>
      <c r="H387" s="7">
        <f ca="1" xml:space="preserve">
IF($C387 = 1,
    0,
    RANDBETWEEN(5,COUNT('Last name'!$A:$A) + 1)
)</f>
        <v>78</v>
      </c>
      <c r="I387" s="7" t="str">
        <f ca="1" xml:space="preserve">
IF($C387 = 1 + N("Presidente"),
    "de Orléans e Bragança",
    VLOOKUP($H387,'Last name'!$A:$B,2,FALSE) &amp; " " &amp; VLOOKUP(RANDBETWEEN(5,COUNT('Last name'!$A:$A) + 1),'Last name'!$A:$B,2,FALSE)
)</f>
        <v>Esteves de Oliveira</v>
      </c>
      <c r="J387" s="7" t="str">
        <f t="shared" ca="1" si="52"/>
        <v>Davi Luccas Esteves de Oliveira</v>
      </c>
      <c r="K387" s="7" t="str" cm="1">
        <f t="array" aca="1" ref="K387" ca="1">SHA1HASH($J387)</f>
        <v>be81336af42508f445cdb3ee0c41487a6a606e39</v>
      </c>
      <c r="L387" s="7" cm="1">
        <f t="array" aca="1" ref="L387" ca="1">INDEX(States!$A:$A,N387,1)</f>
        <v>5</v>
      </c>
      <c r="M387" s="7" t="str">
        <f ca="1">VLOOKUP($L387,Countries!$A:$B,2,FALSE)</f>
        <v>Portugal</v>
      </c>
      <c r="N387" s="7" cm="1">
        <f t="array" aca="1" ref="N387" ca="1">INDEX(States!$C:$C,RANDBETWEEN(5,COUNTA(States!$A:$A) + 1),1)</f>
        <v>24</v>
      </c>
      <c r="O387" s="7" t="str">
        <f ca="1">VLOOKUP($N387,States!$C:$D,2,FALSE)</f>
        <v>Brangança</v>
      </c>
      <c r="P387" s="7" t="str">
        <f ca="1">VLOOKUP($F387,Name!$A:$C,3,FALSE)</f>
        <v>M</v>
      </c>
      <c r="Q387" s="7" t="str">
        <f ca="1">VLOOKUP($P387,Genders!$B:$C,2,FALSE)</f>
        <v>Male</v>
      </c>
      <c r="R387" s="7" cm="1">
        <f t="array" aca="1" ref="R387" ca="1">INDEX('Marital status'!$A:$A,RANDBETWEEN(5,COUNTA('Marital status'!$A:$A) + 1),1)</f>
        <v>6</v>
      </c>
      <c r="S387" s="7" t="str">
        <f ca="1">VLOOKUP($R387,'Marital status'!$A:$B,2,FALSE)</f>
        <v>MarrieD</v>
      </c>
      <c r="T387" s="7">
        <f t="shared" ca="1" si="53"/>
        <v>5</v>
      </c>
      <c r="U387" s="7" t="str">
        <f ca="1">VLOOKUP($T387,Ethnicities!$A:$B,2,FALSE)</f>
        <v xml:space="preserve"> white</v>
      </c>
      <c r="V387" s="8">
        <f t="shared" ca="1" si="54"/>
        <v>20371</v>
      </c>
      <c r="W387" s="6">
        <f t="shared" ca="1" si="55"/>
        <v>7</v>
      </c>
      <c r="X387" s="8" t="str">
        <f ca="1">VLOOKUP($W387,'Background education'!$A:$B,2,FALSE)</f>
        <v>Undergraduate degree</v>
      </c>
      <c r="Y387" s="7">
        <f ca="1" xml:space="preserve">
  IF(OR($AA387 = 5, $AA387 = 6, $AA387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87" s="7" t="str">
        <f ca="1">VLOOKUP($Y387,Departments!$A:$B,2,FALSE)</f>
        <v>Controlling</v>
      </c>
      <c r="AA387" s="6">
        <f t="shared" ca="1" si="56"/>
        <v>10</v>
      </c>
      <c r="AB387" s="7" t="str">
        <f ca="1">VLOOKUP($AA387,Roles!$A:$B,2,FALSE)</f>
        <v>Trainee</v>
      </c>
      <c r="AC387" s="6" t="str">
        <f t="shared" ca="1" si="57"/>
        <v/>
      </c>
      <c r="AD387" s="7" t="str">
        <f ca="1" xml:space="preserve">
IF($AC387 &lt;&gt; "",
    VLOOKUP($AC387,Levels!$A:$B,2,FALSE),
    ""
)</f>
        <v/>
      </c>
      <c r="AE387" s="8">
        <f t="shared" ca="1" si="58"/>
        <v>43125</v>
      </c>
      <c r="AF387" s="6">
        <f ca="1">RANDBETWEEN(5,COUNTA('Recruitment source'!$A:$A) + 1)</f>
        <v>11</v>
      </c>
      <c r="AG387" s="6" t="str">
        <f ca="1">VLOOKUP($AF387,'Recruitment source'!$A:$B,2,FALSE)</f>
        <v>Next Station</v>
      </c>
      <c r="AH387" s="8"/>
      <c r="AI387" s="1">
        <f t="shared" ca="1" si="50"/>
        <v>1305</v>
      </c>
      <c r="AJ387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383, 1, 'Davi Luccas Esteves de Oliveira', 'M', 5, '09/10/1955', 7, 12, 10, NULL, 1305);</v>
      </c>
    </row>
    <row r="388" spans="1:36" ht="14.25" customHeight="1" x14ac:dyDescent="0.2">
      <c r="A388" s="7" cm="1">
        <f t="array" aca="1" ref="A388" ca="1">INDEX(Companies!$A:$A,RANDBETWEEN(5,COUNTA(Companies!$A:$A) + 1),1)</f>
        <v>5</v>
      </c>
      <c r="B388" s="7" t="str">
        <f ca="1">VLOOKUP($A388,Companies!$A:$B,2,FALSE)</f>
        <v>ACME Corporation</v>
      </c>
      <c r="C388" s="5">
        <f t="shared" si="51"/>
        <v>384</v>
      </c>
      <c r="D388" s="5" t="str" cm="1">
        <f t="array" ref="D388">SHA1HASH($C388)</f>
        <v>b741f2520f68d7b8abfecea2d88015fc823ef8bb</v>
      </c>
      <c r="E388" s="6">
        <v>1</v>
      </c>
      <c r="F388" s="7">
        <f ca="1">IF($C388 = 1 + N("Presidente"),
    127,
    IF($C388 = 2 + N("Vice-Presidente"),
        72,
        IF($C388 = 3 + N("Secretária bilíngue"),
            13,
            RANDBETWEEN(5,COUNT(Name!$A:$A) + 1)
        )
    )
)</f>
        <v>243</v>
      </c>
      <c r="G388" s="7" t="str">
        <f ca="1">VLOOKUP($F388,Name!$A:$B,2,FALSE)</f>
        <v>Luiz Felipe</v>
      </c>
      <c r="H388" s="7">
        <f ca="1" xml:space="preserve">
IF($C388 = 1,
    0,
    RANDBETWEEN(5,COUNT('Last name'!$A:$A) + 1)
)</f>
        <v>110</v>
      </c>
      <c r="I388" s="7" t="str">
        <f ca="1" xml:space="preserve">
IF($C388 = 1 + N("Presidente"),
    "de Orléans e Bragança",
    VLOOKUP($H388,'Last name'!$A:$B,2,FALSE) &amp; " " &amp; VLOOKUP(RANDBETWEEN(5,COUNT('Last name'!$A:$A) + 1),'Last name'!$A:$B,2,FALSE)
)</f>
        <v>Lombardi Freitas</v>
      </c>
      <c r="J388" s="7" t="str">
        <f t="shared" ca="1" si="52"/>
        <v>Luiz Felipe Lombardi Freitas</v>
      </c>
      <c r="K388" s="7" t="str" cm="1">
        <f t="array" aca="1" ref="K388" ca="1">SHA1HASH($J388)</f>
        <v>aa41b3fa8217ab93743d0f4314c92c0014e9a459</v>
      </c>
      <c r="L388" s="7" cm="1">
        <f t="array" aca="1" ref="L388" ca="1">INDEX(States!$A:$A,N388,1)</f>
        <v>5</v>
      </c>
      <c r="M388" s="7" t="str">
        <f ca="1">VLOOKUP($L388,Countries!$A:$B,2,FALSE)</f>
        <v>Portugal</v>
      </c>
      <c r="N388" s="7" cm="1">
        <f t="array" aca="1" ref="N388" ca="1">INDEX(States!$C:$C,RANDBETWEEN(5,COUNTA(States!$A:$A) + 1),1)</f>
        <v>17</v>
      </c>
      <c r="O388" s="7" t="str">
        <f ca="1">VLOOKUP($N388,States!$C:$D,2,FALSE)</f>
        <v>Viseu</v>
      </c>
      <c r="P388" s="7" t="str">
        <f ca="1">VLOOKUP($F388,Name!$A:$C,3,FALSE)</f>
        <v>M</v>
      </c>
      <c r="Q388" s="7" t="str">
        <f ca="1">VLOOKUP($P388,Genders!$B:$C,2,FALSE)</f>
        <v>Male</v>
      </c>
      <c r="R388" s="7" cm="1">
        <f t="array" aca="1" ref="R388" ca="1">INDEX('Marital status'!$A:$A,RANDBETWEEN(5,COUNTA('Marital status'!$A:$A) + 1),1)</f>
        <v>7</v>
      </c>
      <c r="S388" s="7" t="str">
        <f ca="1">VLOOKUP($R388,'Marital status'!$A:$B,2,FALSE)</f>
        <v xml:space="preserve">Widowed </v>
      </c>
      <c r="T388" s="7">
        <f t="shared" ca="1" si="53"/>
        <v>5</v>
      </c>
      <c r="U388" s="7" t="str">
        <f ca="1">VLOOKUP($T388,Ethnicities!$A:$B,2,FALSE)</f>
        <v xml:space="preserve"> white</v>
      </c>
      <c r="V388" s="8">
        <f t="shared" ca="1" si="54"/>
        <v>31075</v>
      </c>
      <c r="W388" s="6">
        <f t="shared" ca="1" si="55"/>
        <v>7</v>
      </c>
      <c r="X388" s="8" t="str">
        <f ca="1">VLOOKUP($W388,'Background education'!$A:$B,2,FALSE)</f>
        <v>Undergraduate degree</v>
      </c>
      <c r="Y388" s="7">
        <f ca="1" xml:space="preserve">
  IF(OR($AA388 = 5, $AA388 = 6, $AA388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88" s="7" t="str">
        <f ca="1">VLOOKUP($Y388,Departments!$A:$B,2,FALSE)</f>
        <v>Operations</v>
      </c>
      <c r="AA388" s="6">
        <f t="shared" ca="1" si="56"/>
        <v>11</v>
      </c>
      <c r="AB388" s="7" t="str">
        <f ca="1">VLOOKUP($AA388,Roles!$A:$B,2,FALSE)</f>
        <v>Analyst</v>
      </c>
      <c r="AC388" s="6">
        <f t="shared" ca="1" si="57"/>
        <v>5</v>
      </c>
      <c r="AD388" s="7" t="str">
        <f ca="1" xml:space="preserve">
IF($AC388 &lt;&gt; "",
    VLOOKUP($AC388,Levels!$A:$B,2,FALSE),
    ""
)</f>
        <v>Junior</v>
      </c>
      <c r="AE388" s="8">
        <f t="shared" ca="1" si="58"/>
        <v>44129</v>
      </c>
      <c r="AF388" s="6">
        <f ca="1">RANDBETWEEN(5,COUNTA('Recruitment source'!$A:$A) + 1)</f>
        <v>11</v>
      </c>
      <c r="AG388" s="6" t="str">
        <f ca="1">VLOOKUP($AF388,'Recruitment source'!$A:$B,2,FALSE)</f>
        <v>Next Station</v>
      </c>
      <c r="AH388" s="8"/>
      <c r="AI388" s="1">
        <f t="shared" ca="1" si="50"/>
        <v>2500</v>
      </c>
      <c r="AJ388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384, 1, 'Luiz Felipe Lombardi Freitas', 'M', 5, '28/01/1985', 7, 10, 11, 5, 2500);</v>
      </c>
    </row>
    <row r="389" spans="1:36" ht="14.25" customHeight="1" x14ac:dyDescent="0.2">
      <c r="A389" s="7" cm="1">
        <f t="array" aca="1" ref="A389" ca="1">INDEX(Companies!$A:$A,RANDBETWEEN(5,COUNTA(Companies!$A:$A) + 1),1)</f>
        <v>5</v>
      </c>
      <c r="B389" s="7" t="str">
        <f ca="1">VLOOKUP($A389,Companies!$A:$B,2,FALSE)</f>
        <v>ACME Corporation</v>
      </c>
      <c r="C389" s="5">
        <f t="shared" si="51"/>
        <v>385</v>
      </c>
      <c r="D389" s="5" t="str" cm="1">
        <f t="array" ref="D389">SHA1HASH($C389)</f>
        <v>855679730970f8a0fca717e82e76cc93053c09c1</v>
      </c>
      <c r="E389" s="6">
        <v>1</v>
      </c>
      <c r="F389" s="7">
        <f ca="1">IF($C389 = 1 + N("Presidente"),
    127,
    IF($C389 = 2 + N("Vice-Presidente"),
        72,
        IF($C389 = 3 + N("Secretária bilíngue"),
            13,
            RANDBETWEEN(5,COUNT(Name!$A:$A) + 1)
        )
    )
)</f>
        <v>143</v>
      </c>
      <c r="G389" s="7" t="str">
        <f ca="1">VLOOKUP($F389,Name!$A:$B,2,FALSE)</f>
        <v>Flavio</v>
      </c>
      <c r="H389" s="7">
        <f ca="1" xml:space="preserve">
IF($C389 = 1,
    0,
    RANDBETWEEN(5,COUNT('Last name'!$A:$A) + 1)
)</f>
        <v>148</v>
      </c>
      <c r="I389" s="7" t="str">
        <f ca="1" xml:space="preserve">
IF($C389 = 1 + N("Presidente"),
    "de Orléans e Bragança",
    VLOOKUP($H389,'Last name'!$A:$B,2,FALSE) &amp; " " &amp; VLOOKUP(RANDBETWEEN(5,COUNT('Last name'!$A:$A) + 1),'Last name'!$A:$B,2,FALSE)
)</f>
        <v>Pedrosa Anunciação</v>
      </c>
      <c r="J389" s="7" t="str">
        <f t="shared" ca="1" si="52"/>
        <v>Flavio Pedrosa Anunciação</v>
      </c>
      <c r="K389" s="7" t="str" cm="1">
        <f t="array" aca="1" ref="K389" ca="1">SHA1HASH($J389)</f>
        <v>37576e65de4b4836b073b683a85596ccdde7d00a</v>
      </c>
      <c r="L389" s="7" cm="1">
        <f t="array" aca="1" ref="L389" ca="1">INDEX(States!$A:$A,N389,1)</f>
        <v>5</v>
      </c>
      <c r="M389" s="7" t="str">
        <f ca="1">VLOOKUP($L389,Countries!$A:$B,2,FALSE)</f>
        <v>Portugal</v>
      </c>
      <c r="N389" s="7" cm="1">
        <f t="array" aca="1" ref="N389" ca="1">INDEX(States!$C:$C,RANDBETWEEN(5,COUNTA(States!$A:$A) + 1),1)</f>
        <v>20</v>
      </c>
      <c r="O389" s="7" t="str">
        <f ca="1">VLOOKUP($N389,States!$C:$D,2,FALSE)</f>
        <v>Portalegre</v>
      </c>
      <c r="P389" s="7" t="str">
        <f ca="1">VLOOKUP($F389,Name!$A:$C,3,FALSE)</f>
        <v>M</v>
      </c>
      <c r="Q389" s="7" t="str">
        <f ca="1">VLOOKUP($P389,Genders!$B:$C,2,FALSE)</f>
        <v>Male</v>
      </c>
      <c r="R389" s="7" cm="1">
        <f t="array" aca="1" ref="R389" ca="1">INDEX('Marital status'!$A:$A,RANDBETWEEN(5,COUNTA('Marital status'!$A:$A) + 1),1)</f>
        <v>8</v>
      </c>
      <c r="S389" s="7" t="str">
        <f ca="1">VLOOKUP($R389,'Marital status'!$A:$B,2,FALSE)</f>
        <v xml:space="preserve"> Separated </v>
      </c>
      <c r="T389" s="7">
        <f t="shared" ca="1" si="53"/>
        <v>5</v>
      </c>
      <c r="U389" s="7" t="str">
        <f ca="1">VLOOKUP($T389,Ethnicities!$A:$B,2,FALSE)</f>
        <v xml:space="preserve"> white</v>
      </c>
      <c r="V389" s="8">
        <f t="shared" ca="1" si="54"/>
        <v>32158</v>
      </c>
      <c r="W389" s="6">
        <f t="shared" ca="1" si="55"/>
        <v>7</v>
      </c>
      <c r="X389" s="8" t="str">
        <f ca="1">VLOOKUP($W389,'Background education'!$A:$B,2,FALSE)</f>
        <v>Undergraduate degree</v>
      </c>
      <c r="Y389" s="7">
        <f ca="1" xml:space="preserve">
  IF(OR($AA389 = 5, $AA389 = 6, $AA389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89" s="7" t="str">
        <f ca="1">VLOOKUP($Y389,Departments!$A:$B,2,FALSE)</f>
        <v>Administration</v>
      </c>
      <c r="AA389" s="6">
        <f t="shared" ca="1" si="56"/>
        <v>10</v>
      </c>
      <c r="AB389" s="7" t="str">
        <f ca="1">VLOOKUP($AA389,Roles!$A:$B,2,FALSE)</f>
        <v>Trainee</v>
      </c>
      <c r="AC389" s="6" t="str">
        <f t="shared" ca="1" si="57"/>
        <v/>
      </c>
      <c r="AD389" s="7" t="str">
        <f ca="1" xml:space="preserve">
IF($AC389 &lt;&gt; "",
    VLOOKUP($AC389,Levels!$A:$B,2,FALSE),
    ""
)</f>
        <v/>
      </c>
      <c r="AE389" s="8">
        <f t="shared" ca="1" si="58"/>
        <v>44463</v>
      </c>
      <c r="AF389" s="6">
        <f ca="1">RANDBETWEEN(5,COUNTA('Recruitment source'!$A:$A) + 1)</f>
        <v>10</v>
      </c>
      <c r="AG389" s="6" t="str">
        <f ca="1">VLOOKUP($AF389,'Recruitment source'!$A:$B,2,FALSE)</f>
        <v>Jobs in Lisbon</v>
      </c>
      <c r="AH389" s="8"/>
      <c r="AI389" s="1">
        <f t="shared" ref="AI389:AI452" ca="1" si="60" xml:space="preserve">
IF($AA389 = 5 + N("Presidente"),
    27000,
    IF($AA389 = 6 + N("Vice-presidente"),
        23000,
        IF(OR($AA389 = 8, $AA389= 13, $AA389 = 12) + N("Secretária bilíngue ou coordenador ou especialista"),
            8000,
            IF($AA389 = 7 + N("Diretor"),
                15000,
                IF($AA389 = 14 + N("Gerente"),
                    12000,
                    IF($AA389 = 9 + N("Estagiário"),
                        705,
                        IF($AA389 = 10 + N("Trainee"),
                            805,
                            IF($AA389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IF($W389 = 7,
  500,
  IF($W389 = 8,
    1000,
    IF($W389 = 9,
      1500,
      IF($W389 = 10,
        2000,
        0
      )
    )
  )
)
+
N("Adicional no salário por área")
+
IF($Y389 = 14 + N("Tecnologia da Informação"),
  120,
  IF($Y389 = 16 + N("Vendas"),
    110,
    IF($Y389 = 15 + N("Jurídico"),
      100,
      IF(OR($Y389 = 8, $Y389 = 9, $Y389 = 11) + N("Recursos humanos ou comercial ou comunicação e marketing"),
        80,
        0
      )
    )
  )
)
+
N("Adicionando pegadinha")
+
IF(AND($Y389 = 16, $W389 = 9, $AA389 = 11, $AC389 = 5) + N("Se for de vendas, com mestrado, analista sênior"),
  IF($T389 = 5,
    100,
    0
  )
  +
  IF($P389 = "M",
    200,
    0
  ),
  0
)</f>
        <v>1305</v>
      </c>
      <c r="AJ389" s="12" t="str">
        <f t="shared" ca="1" si="59"/>
        <v>INSERT INTO bi4all.fac_employees (id_company_fk, id_employee_pk, flg_active, employee_name, id_gender_fk, id_race_fk, birthday, id_schooling_fk, id_department_fk, id_role_fk, id_level_fk, actual_salary) VALUES (5, 385, 1, 'Flavio Pedrosa Anunciação', 'M', 5, '16/01/1988', 7, 6, 10, NULL, 1305);</v>
      </c>
    </row>
    <row r="390" spans="1:36" ht="14.25" customHeight="1" x14ac:dyDescent="0.2">
      <c r="A390" s="7" cm="1">
        <f t="array" aca="1" ref="A390" ca="1">INDEX(Companies!$A:$A,RANDBETWEEN(5,COUNTA(Companies!$A:$A) + 1),1)</f>
        <v>5</v>
      </c>
      <c r="B390" s="7" t="str">
        <f ca="1">VLOOKUP($A390,Companies!$A:$B,2,FALSE)</f>
        <v>ACME Corporation</v>
      </c>
      <c r="C390" s="5">
        <f t="shared" ref="C390:C453" si="61">ROW() - 4</f>
        <v>386</v>
      </c>
      <c r="D390" s="5" t="str" cm="1">
        <f t="array" ref="D390">SHA1HASH($C390)</f>
        <v>295df4a5051a775dd5a1e5a8b7410d884bbbb74b</v>
      </c>
      <c r="E390" s="6">
        <v>1</v>
      </c>
      <c r="F390" s="7">
        <f ca="1">IF($C390 = 1 + N("Presidente"),
    127,
    IF($C390 = 2 + N("Vice-Presidente"),
        72,
        IF($C390 = 3 + N("Secretária bilíngue"),
            13,
            RANDBETWEEN(5,COUNT(Name!$A:$A) + 1)
        )
    )
)</f>
        <v>302</v>
      </c>
      <c r="G390" s="7" t="str">
        <f ca="1">VLOOKUP($F390,Name!$A:$B,2,FALSE)</f>
        <v>Natália</v>
      </c>
      <c r="H390" s="7">
        <f ca="1" xml:space="preserve">
IF($C390 = 1,
    0,
    RANDBETWEEN(5,COUNT('Last name'!$A:$A) + 1)
)</f>
        <v>56</v>
      </c>
      <c r="I390" s="7" t="str">
        <f ca="1" xml:space="preserve">
IF($C390 = 1 + N("Presidente"),
    "de Orléans e Bragança",
    VLOOKUP($H390,'Last name'!$A:$B,2,FALSE) &amp; " " &amp; VLOOKUP(RANDBETWEEN(5,COUNT('Last name'!$A:$A) + 1),'Last name'!$A:$B,2,FALSE)
)</f>
        <v>Campos Dantas</v>
      </c>
      <c r="J390" s="7" t="str">
        <f t="shared" ref="J390:J453" ca="1" si="62">$G390 &amp; " " &amp; $I390</f>
        <v>Natália Campos Dantas</v>
      </c>
      <c r="K390" s="7" t="str" cm="1">
        <f t="array" aca="1" ref="K390" ca="1">SHA1HASH($J390)</f>
        <v>e2294196de37f2e65526f172644eca69183ee38c</v>
      </c>
      <c r="L390" s="7" cm="1">
        <f t="array" aca="1" ref="L390" ca="1">INDEX(States!$A:$A,N390,1)</f>
        <v>5</v>
      </c>
      <c r="M390" s="7" t="str">
        <f ca="1">VLOOKUP($L390,Countries!$A:$B,2,FALSE)</f>
        <v>Portugal</v>
      </c>
      <c r="N390" s="7" cm="1">
        <f t="array" aca="1" ref="N390" ca="1">INDEX(States!$C:$C,RANDBETWEEN(5,COUNTA(States!$A:$A) + 1),1)</f>
        <v>17</v>
      </c>
      <c r="O390" s="7" t="str">
        <f ca="1">VLOOKUP($N390,States!$C:$D,2,FALSE)</f>
        <v>Viseu</v>
      </c>
      <c r="P390" s="7" t="str">
        <f ca="1">VLOOKUP($F390,Name!$A:$C,3,FALSE)</f>
        <v>F</v>
      </c>
      <c r="Q390" s="7" t="str">
        <f ca="1">VLOOKUP($P390,Genders!$B:$C,2,FALSE)</f>
        <v>Female</v>
      </c>
      <c r="R390" s="7" cm="1">
        <f t="array" aca="1" ref="R390" ca="1">INDEX('Marital status'!$A:$A,RANDBETWEEN(5,COUNTA('Marital status'!$A:$A) + 1),1)</f>
        <v>8</v>
      </c>
      <c r="S390" s="7" t="str">
        <f ca="1">VLOOKUP($R390,'Marital status'!$A:$B,2,FALSE)</f>
        <v xml:space="preserve"> Separated </v>
      </c>
      <c r="T390" s="7">
        <f t="shared" ref="T390:T453" ca="1" si="63" xml:space="preserve">
IF(AND($AA390 &gt;= 5, $AA390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390" s="7" t="str">
        <f ca="1">VLOOKUP($T390,Ethnicities!$A:$B,2,FALSE)</f>
        <v xml:space="preserve"> white</v>
      </c>
      <c r="V390" s="8">
        <f t="shared" ref="V390:V453" ca="1" si="64" xml:space="preserve">
IF($AA390 = 5 + N("CEO"),
    TODAY() - 16340,
    IF($AA390 = 8 + N("Secretary"),
        RANDBETWEEN(TODAY() - 12418.5, TODAY()-6574.5),
        IF(OR($AA390 = 7, $AA390 = 14),
            RANDBETWEEN(TODAY() - 16071, TODAY() - 8766),
            IF(OR($AA390 = 13, $AA390 = 12, $AA390 = 11),
                RANDBETWEEN(TODAY() - 27393.75, TODAY() - 12783.75),
                RANDBETWEEN(TODAY() - 27393.75, TODAY()-10957.5)
            )
        )
    )
)</f>
        <v>27536</v>
      </c>
      <c r="W390" s="6">
        <f t="shared" ref="W390:W453" ca="1" si="65" xml:space="preserve">
IF(OR($AA390 = 5, $AA390 = 6) + N("Se for presidente ou vice-presidente"),
    10 + N("Doutor"),
    IF($AA390 = 7 + N("Se for diretor"),
        RANDBETWEEN(8,10) + N("Graduate school or Master’s degree or Doctorate"),
        IF($AA390 = 14 + N("If a manager"),
            RANDBETWEEN(7,9),
            IF(OR($AA390 = 13, $AA390 = 12, $AA390 = 11) + N("If coordinator or specialist or analyst"),
                RANDBETWEEN(7,8),
                7
            )
        )
    )
)</f>
        <v>8</v>
      </c>
      <c r="X390" s="8" t="str">
        <f ca="1">VLOOKUP($W390,'Background education'!$A:$B,2,FALSE)</f>
        <v>Graduate school</v>
      </c>
      <c r="Y390" s="7">
        <f ca="1" xml:space="preserve">
  IF(OR($AA390 = 5, $AA390 = 6, $AA390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390" s="7" t="str">
        <f ca="1">VLOOKUP($Y390,Departments!$A:$B,2,FALSE)</f>
        <v>Finance</v>
      </c>
      <c r="AA390" s="6">
        <f t="shared" ref="AA390:AA453" ca="1" si="66" xml:space="preserve">
IF($C390 = 1 + N("Se matrícula for 1"),
  5 + N("Presidente"),
  IF($C390 = 2 + N("Se matrícula for 2"),
    6 + N("Vice-presidente"),
    IF($C390 = 3 + N("Se matrícula for 3"),
      8 + N("Secretária bilíngue"),
      IF(AND($C390 &gt;= 4, $C390 &lt;=14),
        7 + N("Diretor"),
        IF(AND($C390 &gt;= 15, $C390 &lt;= 25),
          14 + N("Manager"),
          IF(AND($C390 &gt;= 26, $C390 &lt;= 36),
            13 + N("Coordinador"),
            IF(AND($C390 &gt;= 37, $C390 &lt;= 47),
              12 + N("Especialista"),
                IF(MOD($C390,2) = 0,
                  11 + N("Analista"),
                  RANDBETWEEN(9,10) + N("Estagiário ou Trainee")
                )
            )
          )
        )
      )
    )
  )
)</f>
        <v>11</v>
      </c>
      <c r="AB390" s="7" t="str">
        <f ca="1">VLOOKUP($AA390,Roles!$A:$B,2,FALSE)</f>
        <v>Analyst</v>
      </c>
      <c r="AC390" s="6">
        <f t="shared" ref="AC390:AC453" ca="1" si="67" xml:space="preserve">
IF($AA390 = 11 + N("Analyst"),
    RANDBETWEEN(5, 7) + N("Jr, Pleno, Sr"),
    ""
)</f>
        <v>5</v>
      </c>
      <c r="AD390" s="7" t="str">
        <f ca="1" xml:space="preserve">
IF($AC390 &lt;&gt; "",
    VLOOKUP($AC390,Levels!$A:$B,2,FALSE),
    ""
)</f>
        <v>Junior</v>
      </c>
      <c r="AE390" s="8">
        <f t="shared" ref="AE390:AE453" ca="1" si="68" xml:space="preserve">
IF(
  OR(
    $AA390=5,$AA390=6,$AA390=7,$AA390=8,$AA390=14
  ),
  36161,
  IF(
     (
      (TODAY() - $V390) / 365
     ) &lt; 19,
      TODAY(),
      RANDBETWEEN(36161,TODAY())
  )
)</f>
        <v>41781</v>
      </c>
      <c r="AF390" s="6">
        <f ca="1">RANDBETWEEN(5,COUNTA('Recruitment source'!$A:$A) + 1)</f>
        <v>12</v>
      </c>
      <c r="AG390" s="6" t="str">
        <f ca="1">VLOOKUP($AF390,'Recruitment source'!$A:$B,2,FALSE)</f>
        <v xml:space="preserve"> recommendation of employee</v>
      </c>
      <c r="AH390" s="8"/>
      <c r="AI390" s="1">
        <f t="shared" ca="1" si="60"/>
        <v>3000</v>
      </c>
      <c r="AJ390" s="12" t="str">
        <f t="shared" ref="AJ390:AJ453" ca="1" si="6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$A390  &amp; ", "   &amp;
$C390  &amp; ", "   &amp;
$E390  &amp; ", '"  &amp;
$J390  &amp; "', '" &amp;
$P390  &amp; "', "  &amp;
$T390  &amp; ", '"  &amp;
TEXT($V390,"dd/mm/aaaa")  &amp; "', "   &amp;
$W390  &amp; ", "   &amp;
$Y390  &amp; ", "   &amp;
$AA390  &amp; ", "   &amp;
IF($AC390 &lt;&gt; "", $AC390, "NULL")  &amp; ", "   &amp;
$AI390  &amp; ");"</f>
        <v>INSERT INTO bi4all.fac_employees (id_company_fk, id_employee_pk, flg_active, employee_name, id_gender_fk, id_race_fk, birthday, id_schooling_fk, id_department_fk, id_role_fk, id_level_fk, actual_salary) VALUES (5, 386, 1, 'Natália Campos Dantas', 'F', 5, '22/05/1975', 8, 7, 11, 5, 3000);</v>
      </c>
    </row>
    <row r="391" spans="1:36" ht="14.25" customHeight="1" x14ac:dyDescent="0.2">
      <c r="A391" s="7" cm="1">
        <f t="array" aca="1" ref="A391" ca="1">INDEX(Companies!$A:$A,RANDBETWEEN(5,COUNTA(Companies!$A:$A) + 1),1)</f>
        <v>5</v>
      </c>
      <c r="B391" s="7" t="str">
        <f ca="1">VLOOKUP($A391,Companies!$A:$B,2,FALSE)</f>
        <v>ACME Corporation</v>
      </c>
      <c r="C391" s="5">
        <f t="shared" si="61"/>
        <v>387</v>
      </c>
      <c r="D391" s="5" t="str" cm="1">
        <f t="array" ref="D391">SHA1HASH($C391)</f>
        <v>f7e19157e9c4e0b9bf77b16588e3961fe4b0e2d9</v>
      </c>
      <c r="E391" s="6">
        <v>1</v>
      </c>
      <c r="F391" s="7">
        <f ca="1">IF($C391 = 1 + N("Presidente"),
    127,
    IF($C391 = 2 + N("Vice-Presidente"),
        72,
        IF($C391 = 3 + N("Secretária bilíngue"),
            13,
            RANDBETWEEN(5,COUNT(Name!$A:$A) + 1)
        )
    )
)</f>
        <v>52</v>
      </c>
      <c r="G391" s="7" t="str">
        <f ca="1">VLOOKUP($F391,Name!$A:$B,2,FALSE)</f>
        <v>Antônio</v>
      </c>
      <c r="H391" s="7">
        <f ca="1" xml:space="preserve">
IF($C391 = 1,
    0,
    RANDBETWEEN(5,COUNT('Last name'!$A:$A) + 1)
)</f>
        <v>191</v>
      </c>
      <c r="I391" s="7" t="str">
        <f ca="1" xml:space="preserve">
IF($C391 = 1 + N("Presidente"),
    "de Orléans e Bragança",
    VLOOKUP($H391,'Last name'!$A:$B,2,FALSE) &amp; " " &amp; VLOOKUP(RANDBETWEEN(5,COUNT('Last name'!$A:$A) + 1),'Last name'!$A:$B,2,FALSE)
)</f>
        <v>Trindade Barroso</v>
      </c>
      <c r="J391" s="7" t="str">
        <f t="shared" ca="1" si="62"/>
        <v>Antônio Trindade Barroso</v>
      </c>
      <c r="K391" s="7" t="str" cm="1">
        <f t="array" aca="1" ref="K391" ca="1">SHA1HASH($J391)</f>
        <v>e98669d1028e16f0720c443be74e4083793803bc</v>
      </c>
      <c r="L391" s="7" cm="1">
        <f t="array" aca="1" ref="L391" ca="1">INDEX(States!$A:$A,N391,1)</f>
        <v>5</v>
      </c>
      <c r="M391" s="7" t="str">
        <f ca="1">VLOOKUP($L391,Countries!$A:$B,2,FALSE)</f>
        <v>Portugal</v>
      </c>
      <c r="N391" s="7" cm="1">
        <f t="array" aca="1" ref="N391" ca="1">INDEX(States!$C:$C,RANDBETWEEN(5,COUNTA(States!$A:$A) + 1),1)</f>
        <v>18</v>
      </c>
      <c r="O391" s="7" t="str">
        <f ca="1">VLOOKUP($N391,States!$C:$D,2,FALSE)</f>
        <v>Castelo Branco</v>
      </c>
      <c r="P391" s="7" t="str">
        <f ca="1">VLOOKUP($F391,Name!$A:$C,3,FALSE)</f>
        <v>M</v>
      </c>
      <c r="Q391" s="7" t="str">
        <f ca="1">VLOOKUP($P391,Genders!$B:$C,2,FALSE)</f>
        <v>Male</v>
      </c>
      <c r="R391" s="7" cm="1">
        <f t="array" aca="1" ref="R391" ca="1">INDEX('Marital status'!$A:$A,RANDBETWEEN(5,COUNTA('Marital status'!$A:$A) + 1),1)</f>
        <v>8</v>
      </c>
      <c r="S391" s="7" t="str">
        <f ca="1">VLOOKUP($R391,'Marital status'!$A:$B,2,FALSE)</f>
        <v xml:space="preserve"> Separated </v>
      </c>
      <c r="T391" s="7">
        <f t="shared" ca="1" si="63"/>
        <v>5</v>
      </c>
      <c r="U391" s="7" t="str">
        <f ca="1">VLOOKUP($T391,Ethnicities!$A:$B,2,FALSE)</f>
        <v xml:space="preserve"> white</v>
      </c>
      <c r="V391" s="8">
        <f t="shared" ca="1" si="64"/>
        <v>32409</v>
      </c>
      <c r="W391" s="6">
        <f t="shared" ca="1" si="65"/>
        <v>7</v>
      </c>
      <c r="X391" s="8" t="str">
        <f ca="1">VLOOKUP($W391,'Background education'!$A:$B,2,FALSE)</f>
        <v>Undergraduate degree</v>
      </c>
      <c r="Y391" s="7">
        <f ca="1" xml:space="preserve">
  IF(OR($AA391 = 5, $AA391 = 6, $AA391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391" s="7" t="str">
        <f ca="1">VLOOKUP($Y391,Departments!$A:$B,2,FALSE)</f>
        <v>Audit</v>
      </c>
      <c r="AA391" s="6">
        <f t="shared" ca="1" si="66"/>
        <v>9</v>
      </c>
      <c r="AB391" s="7" t="str">
        <f ca="1">VLOOKUP($AA391,Roles!$A:$B,2,FALSE)</f>
        <v>Intern</v>
      </c>
      <c r="AC391" s="6" t="str">
        <f t="shared" ca="1" si="67"/>
        <v/>
      </c>
      <c r="AD391" s="7" t="str">
        <f ca="1" xml:space="preserve">
IF($AC391 &lt;&gt; "",
    VLOOKUP($AC391,Levels!$A:$B,2,FALSE),
    ""
)</f>
        <v/>
      </c>
      <c r="AE391" s="8">
        <f t="shared" ca="1" si="68"/>
        <v>38885</v>
      </c>
      <c r="AF391" s="6">
        <f ca="1">RANDBETWEEN(5,COUNTA('Recruitment source'!$A:$A) + 1)</f>
        <v>13</v>
      </c>
      <c r="AG391" s="6" t="str">
        <f ca="1">VLOOKUP($AF391,'Recruitment source'!$A:$B,2,FALSE)</f>
        <v>Google</v>
      </c>
      <c r="AH391" s="8"/>
      <c r="AI391" s="1">
        <f t="shared" ca="1" si="60"/>
        <v>1205</v>
      </c>
      <c r="AJ39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387, 1, 'Antônio Trindade Barroso', 'M', 5, '23/09/1988', 7, 13, 9, NULL, 1205);</v>
      </c>
    </row>
    <row r="392" spans="1:36" ht="14.25" customHeight="1" x14ac:dyDescent="0.2">
      <c r="A392" s="7" cm="1">
        <f t="array" aca="1" ref="A392" ca="1">INDEX(Companies!$A:$A,RANDBETWEEN(5,COUNTA(Companies!$A:$A) + 1),1)</f>
        <v>5</v>
      </c>
      <c r="B392" s="7" t="str">
        <f ca="1">VLOOKUP($A392,Companies!$A:$B,2,FALSE)</f>
        <v>ACME Corporation</v>
      </c>
      <c r="C392" s="5">
        <f t="shared" si="61"/>
        <v>388</v>
      </c>
      <c r="D392" s="5" t="str" cm="1">
        <f t="array" ref="D392">SHA1HASH($C392)</f>
        <v>11307768e6d77951256a33cc9abd40851f6f5ce8</v>
      </c>
      <c r="E392" s="6">
        <v>1</v>
      </c>
      <c r="F392" s="7">
        <f ca="1">IF($C392 = 1 + N("Presidente"),
    127,
    IF($C392 = 2 + N("Vice-Presidente"),
        72,
        IF($C392 = 3 + N("Secretária bilíngue"),
            13,
            RANDBETWEEN(5,COUNT(Name!$A:$A) + 1)
        )
    )
)</f>
        <v>102</v>
      </c>
      <c r="G392" s="7" t="str">
        <f ca="1">VLOOKUP($F392,Name!$A:$B,2,FALSE)</f>
        <v>Danilo</v>
      </c>
      <c r="H392" s="7">
        <f ca="1" xml:space="preserve">
IF($C392 = 1,
    0,
    RANDBETWEEN(5,COUNT('Last name'!$A:$A) + 1)
)</f>
        <v>150</v>
      </c>
      <c r="I392" s="7" t="str">
        <f ca="1" xml:space="preserve">
IF($C392 = 1 + N("Presidente"),
    "de Orléans e Bragança",
    VLOOKUP($H392,'Last name'!$A:$B,2,FALSE) &amp; " " &amp; VLOOKUP(RANDBETWEEN(5,COUNT('Last name'!$A:$A) + 1),'Last name'!$A:$B,2,FALSE)
)</f>
        <v>Pellegrini Campos</v>
      </c>
      <c r="J392" s="7" t="str">
        <f t="shared" ca="1" si="62"/>
        <v>Danilo Pellegrini Campos</v>
      </c>
      <c r="K392" s="7" t="str" cm="1">
        <f t="array" aca="1" ref="K392" ca="1">SHA1HASH($J392)</f>
        <v>b561e192db5f3bc1a42b45c722b2faadf823273b</v>
      </c>
      <c r="L392" s="7" cm="1">
        <f t="array" aca="1" ref="L392" ca="1">INDEX(States!$A:$A,N392,1)</f>
        <v>5</v>
      </c>
      <c r="M392" s="7" t="str">
        <f ca="1">VLOOKUP($L392,Countries!$A:$B,2,FALSE)</f>
        <v>Portugal</v>
      </c>
      <c r="N392" s="7" cm="1">
        <f t="array" aca="1" ref="N392" ca="1">INDEX(States!$C:$C,RANDBETWEEN(5,COUNTA(States!$A:$A) + 1),1)</f>
        <v>6</v>
      </c>
      <c r="O392" s="7" t="str">
        <f ca="1">VLOOKUP($N392,States!$C:$D,2,FALSE)</f>
        <v>PORTO</v>
      </c>
      <c r="P392" s="7" t="str">
        <f ca="1">VLOOKUP($F392,Name!$A:$C,3,FALSE)</f>
        <v>M</v>
      </c>
      <c r="Q392" s="7" t="str">
        <f ca="1">VLOOKUP($P392,Genders!$B:$C,2,FALSE)</f>
        <v>Male</v>
      </c>
      <c r="R392" s="7" cm="1">
        <f t="array" aca="1" ref="R392" ca="1">INDEX('Marital status'!$A:$A,RANDBETWEEN(5,COUNTA('Marital status'!$A:$A) + 1),1)</f>
        <v>7</v>
      </c>
      <c r="S392" s="7" t="str">
        <f ca="1">VLOOKUP($R392,'Marital status'!$A:$B,2,FALSE)</f>
        <v xml:space="preserve">Widowed </v>
      </c>
      <c r="T392" s="7">
        <f t="shared" ca="1" si="63"/>
        <v>6</v>
      </c>
      <c r="U392" s="7" t="str">
        <f ca="1">VLOOKUP($T392,Ethnicities!$A:$B,2,FALSE)</f>
        <v>Black or African American</v>
      </c>
      <c r="V392" s="8">
        <f t="shared" ca="1" si="64"/>
        <v>30893</v>
      </c>
      <c r="W392" s="6">
        <f t="shared" ca="1" si="65"/>
        <v>8</v>
      </c>
      <c r="X392" s="8" t="str">
        <f ca="1">VLOOKUP($W392,'Background education'!$A:$B,2,FALSE)</f>
        <v>Graduate school</v>
      </c>
      <c r="Y392" s="7">
        <f ca="1" xml:space="preserve">
  IF(OR($AA392 = 5, $AA392 = 6, $AA392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392" s="7" t="str">
        <f ca="1">VLOOKUP($Y392,Departments!$A:$B,2,FALSE)</f>
        <v>Operations</v>
      </c>
      <c r="AA392" s="6">
        <f t="shared" ca="1" si="66"/>
        <v>11</v>
      </c>
      <c r="AB392" s="7" t="str">
        <f ca="1">VLOOKUP($AA392,Roles!$A:$B,2,FALSE)</f>
        <v>Analyst</v>
      </c>
      <c r="AC392" s="6">
        <f t="shared" ca="1" si="67"/>
        <v>5</v>
      </c>
      <c r="AD392" s="7" t="str">
        <f ca="1" xml:space="preserve">
IF($AC392 &lt;&gt; "",
    VLOOKUP($AC392,Levels!$A:$B,2,FALSE),
    ""
)</f>
        <v>Junior</v>
      </c>
      <c r="AE392" s="8">
        <f t="shared" ca="1" si="68"/>
        <v>37141</v>
      </c>
      <c r="AF392" s="6">
        <f ca="1">RANDBETWEEN(5,COUNTA('Recruitment source'!$A:$A) + 1)</f>
        <v>8</v>
      </c>
      <c r="AG392" s="6" t="str">
        <f ca="1">VLOOKUP($AF392,'Recruitment source'!$A:$B,2,FALSE)</f>
        <v>Net Empregos</v>
      </c>
      <c r="AH392" s="8"/>
      <c r="AI392" s="1">
        <f t="shared" ca="1" si="60"/>
        <v>3000</v>
      </c>
      <c r="AJ39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388, 1, 'Danilo Pellegrini Campos', 'M', 6, '30/07/1984', 8, 10, 11, 5, 3000);</v>
      </c>
    </row>
    <row r="393" spans="1:36" ht="14.25" customHeight="1" x14ac:dyDescent="0.2">
      <c r="A393" s="7" cm="1">
        <f t="array" aca="1" ref="A393" ca="1">INDEX(Companies!$A:$A,RANDBETWEEN(5,COUNTA(Companies!$A:$A) + 1),1)</f>
        <v>5</v>
      </c>
      <c r="B393" s="7" t="str">
        <f ca="1">VLOOKUP($A393,Companies!$A:$B,2,FALSE)</f>
        <v>ACME Corporation</v>
      </c>
      <c r="C393" s="5">
        <f t="shared" si="61"/>
        <v>389</v>
      </c>
      <c r="D393" s="5" t="str" cm="1">
        <f t="array" ref="D393">SHA1HASH($C393)</f>
        <v>1ed8625b87fe7be262cf36d4e4648ea241575e22</v>
      </c>
      <c r="E393" s="6">
        <v>1</v>
      </c>
      <c r="F393" s="7">
        <f ca="1">IF($C393 = 1 + N("Presidente"),
    127,
    IF($C393 = 2 + N("Vice-Presidente"),
        72,
        IF($C393 = 3 + N("Secretária bilíngue"),
            13,
            RANDBETWEEN(5,COUNT(Name!$A:$A) + 1)
        )
    )
)</f>
        <v>270</v>
      </c>
      <c r="G393" s="7" t="str">
        <f ca="1">VLOOKUP($F393,Name!$A:$B,2,FALSE)</f>
        <v>Maria Laura</v>
      </c>
      <c r="H393" s="7">
        <f ca="1" xml:space="preserve">
IF($C393 = 1,
    0,
    RANDBETWEEN(5,COUNT('Last name'!$A:$A) + 1)
)</f>
        <v>134</v>
      </c>
      <c r="I393" s="7" t="str">
        <f ca="1" xml:space="preserve">
IF($C393 = 1 + N("Presidente"),
    "de Orléans e Bragança",
    VLOOKUP($H393,'Last name'!$A:$B,2,FALSE) &amp; " " &amp; VLOOKUP(RANDBETWEEN(5,COUNT('Last name'!$A:$A) + 1),'Last name'!$A:$B,2,FALSE)
)</f>
        <v>Morato Oliveira</v>
      </c>
      <c r="J393" s="7" t="str">
        <f t="shared" ca="1" si="62"/>
        <v>Maria Laura Morato Oliveira</v>
      </c>
      <c r="K393" s="7" t="str" cm="1">
        <f t="array" aca="1" ref="K393" ca="1">SHA1HASH($J393)</f>
        <v>45423cbd690952a5d950fa26101009ddffa7a471</v>
      </c>
      <c r="L393" s="7" cm="1">
        <f t="array" aca="1" ref="L393" ca="1">INDEX(States!$A:$A,N393,1)</f>
        <v>5</v>
      </c>
      <c r="M393" s="7" t="str">
        <f ca="1">VLOOKUP($L393,Countries!$A:$B,2,FALSE)</f>
        <v>Portugal</v>
      </c>
      <c r="N393" s="7" cm="1">
        <f t="array" aca="1" ref="N393" ca="1">INDEX(States!$C:$C,RANDBETWEEN(5,COUNTA(States!$A:$A) + 1),1)</f>
        <v>9</v>
      </c>
      <c r="O393" s="7" t="str">
        <f ca="1">VLOOKUP($N393,States!$C:$D,2,FALSE)</f>
        <v>braga</v>
      </c>
      <c r="P393" s="7" t="str">
        <f ca="1">VLOOKUP($F393,Name!$A:$C,3,FALSE)</f>
        <v>F</v>
      </c>
      <c r="Q393" s="7" t="str">
        <f ca="1">VLOOKUP($P393,Genders!$B:$C,2,FALSE)</f>
        <v>Female</v>
      </c>
      <c r="R393" s="7" cm="1">
        <f t="array" aca="1" ref="R393" ca="1">INDEX('Marital status'!$A:$A,RANDBETWEEN(5,COUNTA('Marital status'!$A:$A) + 1),1)</f>
        <v>8</v>
      </c>
      <c r="S393" s="7" t="str">
        <f ca="1">VLOOKUP($R393,'Marital status'!$A:$B,2,FALSE)</f>
        <v xml:space="preserve"> Separated </v>
      </c>
      <c r="T393" s="7">
        <f t="shared" ca="1" si="63"/>
        <v>5</v>
      </c>
      <c r="U393" s="7" t="str">
        <f ca="1">VLOOKUP($T393,Ethnicities!$A:$B,2,FALSE)</f>
        <v xml:space="preserve"> white</v>
      </c>
      <c r="V393" s="8">
        <f t="shared" ca="1" si="64"/>
        <v>29205</v>
      </c>
      <c r="W393" s="6">
        <f t="shared" ca="1" si="65"/>
        <v>7</v>
      </c>
      <c r="X393" s="8" t="str">
        <f ca="1">VLOOKUP($W393,'Background education'!$A:$B,2,FALSE)</f>
        <v>Undergraduate degree</v>
      </c>
      <c r="Y393" s="7">
        <f ca="1" xml:space="preserve">
  IF(OR($AA393 = 5, $AA393 = 6, $AA393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393" s="7" t="str">
        <f ca="1">VLOOKUP($Y393,Departments!$A:$B,2,FALSE)</f>
        <v>Controlling</v>
      </c>
      <c r="AA393" s="6">
        <f t="shared" ca="1" si="66"/>
        <v>10</v>
      </c>
      <c r="AB393" s="7" t="str">
        <f ca="1">VLOOKUP($AA393,Roles!$A:$B,2,FALSE)</f>
        <v>Trainee</v>
      </c>
      <c r="AC393" s="6" t="str">
        <f t="shared" ca="1" si="67"/>
        <v/>
      </c>
      <c r="AD393" s="7" t="str">
        <f ca="1" xml:space="preserve">
IF($AC393 &lt;&gt; "",
    VLOOKUP($AC393,Levels!$A:$B,2,FALSE),
    ""
)</f>
        <v/>
      </c>
      <c r="AE393" s="8">
        <f t="shared" ca="1" si="68"/>
        <v>36483</v>
      </c>
      <c r="AF393" s="6">
        <f ca="1">RANDBETWEEN(5,COUNTA('Recruitment source'!$A:$A) + 1)</f>
        <v>14</v>
      </c>
      <c r="AG393" s="6" t="str">
        <f ca="1">VLOOKUP($AF393,'Recruitment source'!$A:$B,2,FALSE)</f>
        <v>LinkedIn</v>
      </c>
      <c r="AH393" s="8"/>
      <c r="AI393" s="1">
        <f t="shared" ca="1" si="60"/>
        <v>1305</v>
      </c>
      <c r="AJ39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389, 1, 'Maria Laura Morato Oliveira', 'F', 5, '16/12/1979', 7, 12, 10, NULL, 1305);</v>
      </c>
    </row>
    <row r="394" spans="1:36" ht="14.25" customHeight="1" x14ac:dyDescent="0.2">
      <c r="A394" s="7" cm="1">
        <f t="array" aca="1" ref="A394" ca="1">INDEX(Companies!$A:$A,RANDBETWEEN(5,COUNTA(Companies!$A:$A) + 1),1)</f>
        <v>5</v>
      </c>
      <c r="B394" s="7" t="str">
        <f ca="1">VLOOKUP($A394,Companies!$A:$B,2,FALSE)</f>
        <v>ACME Corporation</v>
      </c>
      <c r="C394" s="5">
        <f t="shared" si="61"/>
        <v>390</v>
      </c>
      <c r="D394" s="5" t="str" cm="1">
        <f t="array" ref="D394">SHA1HASH($C394)</f>
        <v>f369b411c5eb95ab252e1ab9de70f787fa720784</v>
      </c>
      <c r="E394" s="6">
        <v>1</v>
      </c>
      <c r="F394" s="7">
        <f ca="1">IF($C394 = 1 + N("Presidente"),
    127,
    IF($C394 = 2 + N("Vice-Presidente"),
        72,
        IF($C394 = 3 + N("Secretária bilíngue"),
            13,
            RANDBETWEEN(5,COUNT(Name!$A:$A) + 1)
        )
    )
)</f>
        <v>297</v>
      </c>
      <c r="G394" s="7" t="str">
        <f ca="1">VLOOKUP($F394,Name!$A:$B,2,FALSE)</f>
        <v>Miguelito</v>
      </c>
      <c r="H394" s="7">
        <f ca="1" xml:space="preserve">
IF($C394 = 1,
    0,
    RANDBETWEEN(5,COUNT('Last name'!$A:$A) + 1)
)</f>
        <v>81</v>
      </c>
      <c r="I394" s="7" t="str">
        <f ca="1" xml:space="preserve">
IF($C394 = 1 + N("Presidente"),
    "de Orléans e Bragança",
    VLOOKUP($H394,'Last name'!$A:$B,2,FALSE) &amp; " " &amp; VLOOKUP(RANDBETWEEN(5,COUNT('Last name'!$A:$A) + 1),'Last name'!$A:$B,2,FALSE)
)</f>
        <v>Farias Pellegrini</v>
      </c>
      <c r="J394" s="7" t="str">
        <f t="shared" ca="1" si="62"/>
        <v>Miguelito Farias Pellegrini</v>
      </c>
      <c r="K394" s="7" t="str" cm="1">
        <f t="array" aca="1" ref="K394" ca="1">SHA1HASH($J394)</f>
        <v>27e5aafc4aadfb2e0b07d5600cfa2b9cd434f0a0</v>
      </c>
      <c r="L394" s="7" cm="1">
        <f t="array" aca="1" ref="L394" ca="1">INDEX(States!$A:$A,N394,1)</f>
        <v>5</v>
      </c>
      <c r="M394" s="7" t="str">
        <f ca="1">VLOOKUP($L394,Countries!$A:$B,2,FALSE)</f>
        <v>Portugal</v>
      </c>
      <c r="N394" s="7" cm="1">
        <f t="array" aca="1" ref="N394" ca="1">INDEX(States!$C:$C,RANDBETWEEN(5,COUNTA(States!$A:$A) + 1),1)</f>
        <v>9</v>
      </c>
      <c r="O394" s="7" t="str">
        <f ca="1">VLOOKUP($N394,States!$C:$D,2,FALSE)</f>
        <v>braga</v>
      </c>
      <c r="P394" s="7" t="str">
        <f ca="1">VLOOKUP($F394,Name!$A:$C,3,FALSE)</f>
        <v>M</v>
      </c>
      <c r="Q394" s="7" t="str">
        <f ca="1">VLOOKUP($P394,Genders!$B:$C,2,FALSE)</f>
        <v>Male</v>
      </c>
      <c r="R394" s="7" cm="1">
        <f t="array" aca="1" ref="R394" ca="1">INDEX('Marital status'!$A:$A,RANDBETWEEN(5,COUNTA('Marital status'!$A:$A) + 1),1)</f>
        <v>8</v>
      </c>
      <c r="S394" s="7" t="str">
        <f ca="1">VLOOKUP($R394,'Marital status'!$A:$B,2,FALSE)</f>
        <v xml:space="preserve"> Separated </v>
      </c>
      <c r="T394" s="7">
        <f t="shared" ca="1" si="63"/>
        <v>5</v>
      </c>
      <c r="U394" s="7" t="str">
        <f ca="1">VLOOKUP($T394,Ethnicities!$A:$B,2,FALSE)</f>
        <v xml:space="preserve"> white</v>
      </c>
      <c r="V394" s="8">
        <f t="shared" ca="1" si="64"/>
        <v>23723</v>
      </c>
      <c r="W394" s="6">
        <f t="shared" ca="1" si="65"/>
        <v>7</v>
      </c>
      <c r="X394" s="8" t="str">
        <f ca="1">VLOOKUP($W394,'Background education'!$A:$B,2,FALSE)</f>
        <v>Undergraduate degree</v>
      </c>
      <c r="Y394" s="7">
        <f ca="1" xml:space="preserve">
  IF(OR($AA394 = 5, $AA394 = 6, $AA394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94" s="7" t="str">
        <f ca="1">VLOOKUP($Y394,Departments!$A:$B,2,FALSE)</f>
        <v>Administration</v>
      </c>
      <c r="AA394" s="6">
        <f t="shared" ca="1" si="66"/>
        <v>11</v>
      </c>
      <c r="AB394" s="7" t="str">
        <f ca="1">VLOOKUP($AA394,Roles!$A:$B,2,FALSE)</f>
        <v>Analyst</v>
      </c>
      <c r="AC394" s="6">
        <f t="shared" ca="1" si="67"/>
        <v>7</v>
      </c>
      <c r="AD394" s="7" t="str">
        <f ca="1" xml:space="preserve">
IF($AC394 &lt;&gt; "",
    VLOOKUP($AC394,Levels!$A:$B,2,FALSE),
    ""
)</f>
        <v>Senior</v>
      </c>
      <c r="AE394" s="8">
        <f t="shared" ca="1" si="68"/>
        <v>41783</v>
      </c>
      <c r="AF394" s="6">
        <f ca="1">RANDBETWEEN(5,COUNTA('Recruitment source'!$A:$A) + 1)</f>
        <v>9</v>
      </c>
      <c r="AG394" s="6" t="str">
        <f ca="1">VLOOKUP($AF394,'Recruitment source'!$A:$B,2,FALSE)</f>
        <v>Empregos Online</v>
      </c>
      <c r="AH394" s="8"/>
      <c r="AI394" s="1">
        <f t="shared" ca="1" si="60"/>
        <v>2500</v>
      </c>
      <c r="AJ394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390, 1, 'Miguelito Farias Pellegrini', 'M', 5, '12/12/1964', 7, 6, 11, 7, 2500);</v>
      </c>
    </row>
    <row r="395" spans="1:36" ht="14.25" customHeight="1" x14ac:dyDescent="0.2">
      <c r="A395" s="7" cm="1">
        <f t="array" aca="1" ref="A395" ca="1">INDEX(Companies!$A:$A,RANDBETWEEN(5,COUNTA(Companies!$A:$A) + 1),1)</f>
        <v>5</v>
      </c>
      <c r="B395" s="7" t="str">
        <f ca="1">VLOOKUP($A395,Companies!$A:$B,2,FALSE)</f>
        <v>ACME Corporation</v>
      </c>
      <c r="C395" s="5">
        <f t="shared" si="61"/>
        <v>391</v>
      </c>
      <c r="D395" s="5" t="str" cm="1">
        <f t="array" ref="D395">SHA1HASH($C395)</f>
        <v>4c629c4c340105f45966111510782ae516f7bf65</v>
      </c>
      <c r="E395" s="6">
        <v>1</v>
      </c>
      <c r="F395" s="7">
        <f ca="1">IF($C395 = 1 + N("Presidente"),
    127,
    IF($C395 = 2 + N("Vice-Presidente"),
        72,
        IF($C395 = 3 + N("Secretária bilíngue"),
            13,
            RANDBETWEEN(5,COUNT(Name!$A:$A) + 1)
        )
    )
)</f>
        <v>184</v>
      </c>
      <c r="G395" s="7" t="str">
        <f ca="1">VLOOKUP($F395,Name!$A:$B,2,FALSE)</f>
        <v>Joanna</v>
      </c>
      <c r="H395" s="7">
        <f ca="1" xml:space="preserve">
IF($C395 = 1,
    0,
    RANDBETWEEN(5,COUNT('Last name'!$A:$A) + 1)
)</f>
        <v>137</v>
      </c>
      <c r="I395" s="7" t="str">
        <f ca="1" xml:space="preserve">
IF($C395 = 1 + N("Presidente"),
    "de Orléans e Bragança",
    VLOOKUP($H395,'Last name'!$A:$B,2,FALSE) &amp; " " &amp; VLOOKUP(RANDBETWEEN(5,COUNT('Last name'!$A:$A) + 1),'Last name'!$A:$B,2,FALSE)
)</f>
        <v>Moura Colombo</v>
      </c>
      <c r="J395" s="7" t="str">
        <f t="shared" ca="1" si="62"/>
        <v>Joanna Moura Colombo</v>
      </c>
      <c r="K395" s="7" t="str" cm="1">
        <f t="array" aca="1" ref="K395" ca="1">SHA1HASH($J395)</f>
        <v>33cce9bffce87d169140c02fa1ec64f9745b5e5c</v>
      </c>
      <c r="L395" s="7" cm="1">
        <f t="array" aca="1" ref="L395" ca="1">INDEX(States!$A:$A,N395,1)</f>
        <v>5</v>
      </c>
      <c r="M395" s="7" t="str">
        <f ca="1">VLOOKUP($L395,Countries!$A:$B,2,FALSE)</f>
        <v>Portugal</v>
      </c>
      <c r="N395" s="7" cm="1">
        <f t="array" aca="1" ref="N395" ca="1">INDEX(States!$C:$C,RANDBETWEEN(5,COUNTA(States!$A:$A) + 1),1)</f>
        <v>12</v>
      </c>
      <c r="O395" s="7" t="str">
        <f ca="1">VLOOKUP($N395,States!$C:$D,2,FALSE)</f>
        <v>Leiria</v>
      </c>
      <c r="P395" s="7" t="str">
        <f ca="1">VLOOKUP($F395,Name!$A:$C,3,FALSE)</f>
        <v>F</v>
      </c>
      <c r="Q395" s="7" t="str">
        <f ca="1">VLOOKUP($P395,Genders!$B:$C,2,FALSE)</f>
        <v>Female</v>
      </c>
      <c r="R395" s="7" cm="1">
        <f t="array" aca="1" ref="R395" ca="1">INDEX('Marital status'!$A:$A,RANDBETWEEN(5,COUNTA('Marital status'!$A:$A) + 1),1)</f>
        <v>9</v>
      </c>
      <c r="S395" s="7" t="str">
        <f ca="1">VLOOKUP($R395,'Marital status'!$A:$B,2,FALSE)</f>
        <v>DIVORCED</v>
      </c>
      <c r="T395" s="7">
        <f t="shared" ca="1" si="63"/>
        <v>5</v>
      </c>
      <c r="U395" s="7" t="str">
        <f ca="1">VLOOKUP($T395,Ethnicities!$A:$B,2,FALSE)</f>
        <v xml:space="preserve"> white</v>
      </c>
      <c r="V395" s="8">
        <f t="shared" ca="1" si="64"/>
        <v>19214</v>
      </c>
      <c r="W395" s="6">
        <f t="shared" ca="1" si="65"/>
        <v>7</v>
      </c>
      <c r="X395" s="8" t="str">
        <f ca="1">VLOOKUP($W395,'Background education'!$A:$B,2,FALSE)</f>
        <v>Undergraduate degree</v>
      </c>
      <c r="Y395" s="7">
        <f ca="1" xml:space="preserve">
  IF(OR($AA395 = 5, $AA395 = 6, $AA395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395" s="7" t="str">
        <f ca="1">VLOOKUP($Y395,Departments!$A:$B,2,FALSE)</f>
        <v>Administration</v>
      </c>
      <c r="AA395" s="6">
        <f t="shared" ca="1" si="66"/>
        <v>10</v>
      </c>
      <c r="AB395" s="7" t="str">
        <f ca="1">VLOOKUP($AA395,Roles!$A:$B,2,FALSE)</f>
        <v>Trainee</v>
      </c>
      <c r="AC395" s="6" t="str">
        <f t="shared" ca="1" si="67"/>
        <v/>
      </c>
      <c r="AD395" s="7" t="str">
        <f ca="1" xml:space="preserve">
IF($AC395 &lt;&gt; "",
    VLOOKUP($AC395,Levels!$A:$B,2,FALSE),
    ""
)</f>
        <v/>
      </c>
      <c r="AE395" s="8">
        <f t="shared" ca="1" si="68"/>
        <v>36655</v>
      </c>
      <c r="AF395" s="6">
        <f ca="1">RANDBETWEEN(5,COUNTA('Recruitment source'!$A:$A) + 1)</f>
        <v>13</v>
      </c>
      <c r="AG395" s="6" t="str">
        <f ca="1">VLOOKUP($AF395,'Recruitment source'!$A:$B,2,FALSE)</f>
        <v>Google</v>
      </c>
      <c r="AH395" s="8"/>
      <c r="AI395" s="1">
        <f t="shared" ca="1" si="60"/>
        <v>1305</v>
      </c>
      <c r="AJ395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391, 1, 'Joanna Moura Colombo', 'F', 5, '08/08/1952', 7, 6, 10, NULL, 1305);</v>
      </c>
    </row>
    <row r="396" spans="1:36" ht="14.25" customHeight="1" x14ac:dyDescent="0.2">
      <c r="A396" s="7" cm="1">
        <f t="array" aca="1" ref="A396" ca="1">INDEX(Companies!$A:$A,RANDBETWEEN(5,COUNTA(Companies!$A:$A) + 1),1)</f>
        <v>5</v>
      </c>
      <c r="B396" s="7" t="str">
        <f ca="1">VLOOKUP($A396,Companies!$A:$B,2,FALSE)</f>
        <v>ACME Corporation</v>
      </c>
      <c r="C396" s="5">
        <f t="shared" si="61"/>
        <v>392</v>
      </c>
      <c r="D396" s="5" t="str" cm="1">
        <f t="array" ref="D396">SHA1HASH($C396)</f>
        <v>0715d58c74869d445849a688c0f3804892a5d6a1</v>
      </c>
      <c r="E396" s="6">
        <v>1</v>
      </c>
      <c r="F396" s="7">
        <f ca="1">IF($C396 = 1 + N("Presidente"),
    127,
    IF($C396 = 2 + N("Vice-Presidente"),
        72,
        IF($C396 = 3 + N("Secretária bilíngue"),
            13,
            RANDBETWEEN(5,COUNT(Name!$A:$A) + 1)
        )
    )
)</f>
        <v>307</v>
      </c>
      <c r="G396" s="7" t="str">
        <f ca="1">VLOOKUP($F396,Name!$A:$B,2,FALSE)</f>
        <v>Nicole</v>
      </c>
      <c r="H396" s="7">
        <f ca="1" xml:space="preserve">
IF($C396 = 1,
    0,
    RANDBETWEEN(5,COUNT('Last name'!$A:$A) + 1)
)</f>
        <v>46</v>
      </c>
      <c r="I396" s="7" t="str">
        <f ca="1" xml:space="preserve">
IF($C396 = 1 + N("Presidente"),
    "de Orléans e Bragança",
    VLOOKUP($H396,'Last name'!$A:$B,2,FALSE) &amp; " " &amp; VLOOKUP(RANDBETWEEN(5,COUNT('Last name'!$A:$A) + 1),'Last name'!$A:$B,2,FALSE)
)</f>
        <v>Bragança Gallo</v>
      </c>
      <c r="J396" s="7" t="str">
        <f t="shared" ca="1" si="62"/>
        <v>Nicole Bragança Gallo</v>
      </c>
      <c r="K396" s="7" t="str" cm="1">
        <f t="array" aca="1" ref="K396" ca="1">SHA1HASH($J396)</f>
        <v>d017d8c4d2d1d037e0a871bb084b43fccfb9276f</v>
      </c>
      <c r="L396" s="7" cm="1">
        <f t="array" aca="1" ref="L396" ca="1">INDEX(States!$A:$A,N396,1)</f>
        <v>5</v>
      </c>
      <c r="M396" s="7" t="str">
        <f ca="1">VLOOKUP($L396,Countries!$A:$B,2,FALSE)</f>
        <v>Portugal</v>
      </c>
      <c r="N396" s="7" cm="1">
        <f t="array" aca="1" ref="N396" ca="1">INDEX(States!$C:$C,RANDBETWEEN(5,COUNTA(States!$A:$A) + 1),1)</f>
        <v>18</v>
      </c>
      <c r="O396" s="7" t="str">
        <f ca="1">VLOOKUP($N396,States!$C:$D,2,FALSE)</f>
        <v>Castelo Branco</v>
      </c>
      <c r="P396" s="7" t="str">
        <f ca="1">VLOOKUP($F396,Name!$A:$C,3,FALSE)</f>
        <v>F</v>
      </c>
      <c r="Q396" s="7" t="str">
        <f ca="1">VLOOKUP($P396,Genders!$B:$C,2,FALSE)</f>
        <v>Female</v>
      </c>
      <c r="R396" s="7" cm="1">
        <f t="array" aca="1" ref="R396" ca="1">INDEX('Marital status'!$A:$A,RANDBETWEEN(5,COUNTA('Marital status'!$A:$A) + 1),1)</f>
        <v>6</v>
      </c>
      <c r="S396" s="7" t="str">
        <f ca="1">VLOOKUP($R396,'Marital status'!$A:$B,2,FALSE)</f>
        <v>MarrieD</v>
      </c>
      <c r="T396" s="7">
        <f t="shared" ca="1" si="63"/>
        <v>7</v>
      </c>
      <c r="U396" s="7" t="str">
        <f ca="1">VLOOKUP($T396,Ethnicities!$A:$B,2,FALSE)</f>
        <v xml:space="preserve">  Hispanic or LATINO</v>
      </c>
      <c r="V396" s="8">
        <f t="shared" ca="1" si="64"/>
        <v>27084</v>
      </c>
      <c r="W396" s="6">
        <f t="shared" ca="1" si="65"/>
        <v>7</v>
      </c>
      <c r="X396" s="8" t="str">
        <f ca="1">VLOOKUP($W396,'Background education'!$A:$B,2,FALSE)</f>
        <v>Undergraduate degree</v>
      </c>
      <c r="Y396" s="7">
        <f ca="1" xml:space="preserve">
  IF(OR($AA396 = 5, $AA396 = 6, $AA396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396" s="7" t="str">
        <f ca="1">VLOOKUP($Y396,Departments!$A:$B,2,FALSE)</f>
        <v xml:space="preserve"> Presidency</v>
      </c>
      <c r="AA396" s="6">
        <f t="shared" ca="1" si="66"/>
        <v>11</v>
      </c>
      <c r="AB396" s="7" t="str">
        <f ca="1">VLOOKUP($AA396,Roles!$A:$B,2,FALSE)</f>
        <v>Analyst</v>
      </c>
      <c r="AC396" s="6">
        <f t="shared" ca="1" si="67"/>
        <v>7</v>
      </c>
      <c r="AD396" s="7" t="str">
        <f ca="1" xml:space="preserve">
IF($AC396 &lt;&gt; "",
    VLOOKUP($AC396,Levels!$A:$B,2,FALSE),
    ""
)</f>
        <v>Senior</v>
      </c>
      <c r="AE396" s="8">
        <f t="shared" ca="1" si="68"/>
        <v>36907</v>
      </c>
      <c r="AF396" s="6">
        <f ca="1">RANDBETWEEN(5,COUNTA('Recruitment source'!$A:$A) + 1)</f>
        <v>7</v>
      </c>
      <c r="AG396" s="6" t="str">
        <f ca="1">VLOOKUP($AF396,'Recruitment source'!$A:$B,2,FALSE)</f>
        <v>SAPO Emprego</v>
      </c>
      <c r="AH396" s="8"/>
      <c r="AI396" s="1">
        <f t="shared" ca="1" si="60"/>
        <v>2500</v>
      </c>
      <c r="AJ396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392, 1, 'Nicole Bragança Gallo', 'F', 7, '24/02/1974', 7, 5, 11, 7, 2500);</v>
      </c>
    </row>
    <row r="397" spans="1:36" ht="14.25" customHeight="1" x14ac:dyDescent="0.2">
      <c r="A397" s="7" cm="1">
        <f t="array" aca="1" ref="A397" ca="1">INDEX(Companies!$A:$A,RANDBETWEEN(5,COUNTA(Companies!$A:$A) + 1),1)</f>
        <v>5</v>
      </c>
      <c r="B397" s="7" t="str">
        <f ca="1">VLOOKUP($A397,Companies!$A:$B,2,FALSE)</f>
        <v>ACME Corporation</v>
      </c>
      <c r="C397" s="5">
        <f t="shared" si="61"/>
        <v>393</v>
      </c>
      <c r="D397" s="5" t="str" cm="1">
        <f t="array" ref="D397">SHA1HASH($C397)</f>
        <v>b0c68924acc44f1f1ed598a8b2b2d4568b02dcfc</v>
      </c>
      <c r="E397" s="6">
        <v>1</v>
      </c>
      <c r="F397" s="7">
        <f ca="1">IF($C397 = 1 + N("Presidente"),
    127,
    IF($C397 = 2 + N("Vice-Presidente"),
        72,
        IF($C397 = 3 + N("Secretária bilíngue"),
            13,
            RANDBETWEEN(5,COUNT(Name!$A:$A) + 1)
        )
    )
)</f>
        <v>287</v>
      </c>
      <c r="G397" s="7" t="str">
        <f ca="1">VLOOKUP($F397,Name!$A:$B,2,FALSE)</f>
        <v>Matheus</v>
      </c>
      <c r="H397" s="7">
        <f ca="1" xml:space="preserve">
IF($C397 = 1,
    0,
    RANDBETWEEN(5,COUNT('Last name'!$A:$A) + 1)
)</f>
        <v>34</v>
      </c>
      <c r="I397" s="7" t="str">
        <f ca="1" xml:space="preserve">
IF($C397 = 1 + N("Presidente"),
    "de Orléans e Bragança",
    VLOOKUP($H397,'Last name'!$A:$B,2,FALSE) &amp; " " &amp; VLOOKUP(RANDBETWEEN(5,COUNT('Last name'!$A:$A) + 1),'Last name'!$A:$B,2,FALSE)
)</f>
        <v>Barros Barros</v>
      </c>
      <c r="J397" s="7" t="str">
        <f t="shared" ca="1" si="62"/>
        <v>Matheus Barros Barros</v>
      </c>
      <c r="K397" s="7" t="str" cm="1">
        <f t="array" aca="1" ref="K397" ca="1">SHA1HASH($J397)</f>
        <v>9651d031bbd00c28b58e72c2b5c685be015ac7aa</v>
      </c>
      <c r="L397" s="7" cm="1">
        <f t="array" aca="1" ref="L397" ca="1">INDEX(States!$A:$A,N397,1)</f>
        <v>5</v>
      </c>
      <c r="M397" s="7" t="str">
        <f ca="1">VLOOKUP($L397,Countries!$A:$B,2,FALSE)</f>
        <v>Portugal</v>
      </c>
      <c r="N397" s="7" cm="1">
        <f t="array" aca="1" ref="N397" ca="1">INDEX(States!$C:$C,RANDBETWEEN(5,COUNTA(States!$A:$A) + 1),1)</f>
        <v>18</v>
      </c>
      <c r="O397" s="7" t="str">
        <f ca="1">VLOOKUP($N397,States!$C:$D,2,FALSE)</f>
        <v>Castelo Branco</v>
      </c>
      <c r="P397" s="7" t="str">
        <f ca="1">VLOOKUP($F397,Name!$A:$C,3,FALSE)</f>
        <v>M</v>
      </c>
      <c r="Q397" s="7" t="str">
        <f ca="1">VLOOKUP($P397,Genders!$B:$C,2,FALSE)</f>
        <v>Male</v>
      </c>
      <c r="R397" s="7" cm="1">
        <f t="array" aca="1" ref="R397" ca="1">INDEX('Marital status'!$A:$A,RANDBETWEEN(5,COUNTA('Marital status'!$A:$A) + 1),1)</f>
        <v>5</v>
      </c>
      <c r="S397" s="7" t="str">
        <f ca="1">VLOOKUP($R397,'Marital status'!$A:$B,2,FALSE)</f>
        <v>single</v>
      </c>
      <c r="T397" s="7">
        <f t="shared" ca="1" si="63"/>
        <v>5</v>
      </c>
      <c r="U397" s="7" t="str">
        <f ca="1">VLOOKUP($T397,Ethnicities!$A:$B,2,FALSE)</f>
        <v xml:space="preserve"> white</v>
      </c>
      <c r="V397" s="8">
        <f t="shared" ca="1" si="64"/>
        <v>28306</v>
      </c>
      <c r="W397" s="6">
        <f t="shared" ca="1" si="65"/>
        <v>7</v>
      </c>
      <c r="X397" s="8" t="str">
        <f ca="1">VLOOKUP($W397,'Background education'!$A:$B,2,FALSE)</f>
        <v>Undergraduate degree</v>
      </c>
      <c r="Y397" s="7">
        <f ca="1" xml:space="preserve">
  IF(OR($AA397 = 5, $AA397 = 6, $AA397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97" s="7" t="str">
        <f ca="1">VLOOKUP($Y397,Departments!$A:$B,2,FALSE)</f>
        <v xml:space="preserve"> Commercial</v>
      </c>
      <c r="AA397" s="6">
        <f t="shared" ca="1" si="66"/>
        <v>9</v>
      </c>
      <c r="AB397" s="7" t="str">
        <f ca="1">VLOOKUP($AA397,Roles!$A:$B,2,FALSE)</f>
        <v>Intern</v>
      </c>
      <c r="AC397" s="6" t="str">
        <f t="shared" ca="1" si="67"/>
        <v/>
      </c>
      <c r="AD397" s="7" t="str">
        <f ca="1" xml:space="preserve">
IF($AC397 &lt;&gt; "",
    VLOOKUP($AC397,Levels!$A:$B,2,FALSE),
    ""
)</f>
        <v/>
      </c>
      <c r="AE397" s="8">
        <f t="shared" ca="1" si="68"/>
        <v>42841</v>
      </c>
      <c r="AF397" s="6">
        <f ca="1">RANDBETWEEN(5,COUNTA('Recruitment source'!$A:$A) + 1)</f>
        <v>5</v>
      </c>
      <c r="AG397" s="6" t="str">
        <f ca="1">VLOOKUP($AF397,'Recruitment source'!$A:$B,2,FALSE)</f>
        <v>Indeed</v>
      </c>
      <c r="AH397" s="8"/>
      <c r="AI397" s="1">
        <f t="shared" ca="1" si="60"/>
        <v>1285</v>
      </c>
      <c r="AJ397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393, 1, 'Matheus Barros Barros', 'M', 5, '30/06/1977', 7, 9, 9, NULL, 1285);</v>
      </c>
    </row>
    <row r="398" spans="1:36" ht="14.25" customHeight="1" x14ac:dyDescent="0.2">
      <c r="A398" s="7" cm="1">
        <f t="array" aca="1" ref="A398" ca="1">INDEX(Companies!$A:$A,RANDBETWEEN(5,COUNTA(Companies!$A:$A) + 1),1)</f>
        <v>5</v>
      </c>
      <c r="B398" s="7" t="str">
        <f ca="1">VLOOKUP($A398,Companies!$A:$B,2,FALSE)</f>
        <v>ACME Corporation</v>
      </c>
      <c r="C398" s="5">
        <f t="shared" si="61"/>
        <v>394</v>
      </c>
      <c r="D398" s="5" t="str" cm="1">
        <f t="array" ref="D398">SHA1HASH($C398)</f>
        <v>bc62305b6cff49d43aed5f6550716c89890a3ccc</v>
      </c>
      <c r="E398" s="6">
        <v>1</v>
      </c>
      <c r="F398" s="7">
        <f ca="1">IF($C398 = 1 + N("Presidente"),
    127,
    IF($C398 = 2 + N("Vice-Presidente"),
        72,
        IF($C398 = 3 + N("Secretária bilíngue"),
            13,
            RANDBETWEEN(5,COUNT(Name!$A:$A) + 1)
        )
    )
)</f>
        <v>20</v>
      </c>
      <c r="G398" s="7" t="str">
        <f ca="1">VLOOKUP($F398,Name!$A:$B,2,FALSE)</f>
        <v>Alini</v>
      </c>
      <c r="H398" s="7">
        <f ca="1" xml:space="preserve">
IF($C398 = 1,
    0,
    RANDBETWEEN(5,COUNT('Last name'!$A:$A) + 1)
)</f>
        <v>186</v>
      </c>
      <c r="I398" s="7" t="str">
        <f ca="1" xml:space="preserve">
IF($C398 = 1 + N("Presidente"),
    "de Orléans e Bragança",
    VLOOKUP($H398,'Last name'!$A:$B,2,FALSE) &amp; " " &amp; VLOOKUP(RANDBETWEEN(5,COUNT('Last name'!$A:$A) + 1),'Last name'!$A:$B,2,FALSE)
)</f>
        <v>Souza Aleluia</v>
      </c>
      <c r="J398" s="7" t="str">
        <f t="shared" ca="1" si="62"/>
        <v>Alini Souza Aleluia</v>
      </c>
      <c r="K398" s="7" t="str" cm="1">
        <f t="array" aca="1" ref="K398" ca="1">SHA1HASH($J398)</f>
        <v>53f1a799a71f2c3847652c8da319572a0cca20f7</v>
      </c>
      <c r="L398" s="7" cm="1">
        <f t="array" aca="1" ref="L398" ca="1">INDEX(States!$A:$A,N398,1)</f>
        <v>5</v>
      </c>
      <c r="M398" s="7" t="str">
        <f ca="1">VLOOKUP($L398,Countries!$A:$B,2,FALSE)</f>
        <v>Portugal</v>
      </c>
      <c r="N398" s="7" cm="1">
        <f t="array" aca="1" ref="N398" ca="1">INDEX(States!$C:$C,RANDBETWEEN(5,COUNTA(States!$A:$A) + 1),1)</f>
        <v>19</v>
      </c>
      <c r="O398" s="7" t="str">
        <f ca="1">VLOOKUP($N398,States!$C:$D,2,FALSE)</f>
        <v>Beja</v>
      </c>
      <c r="P398" s="7" t="str">
        <f ca="1">VLOOKUP($F398,Name!$A:$C,3,FALSE)</f>
        <v>F</v>
      </c>
      <c r="Q398" s="7" t="str">
        <f ca="1">VLOOKUP($P398,Genders!$B:$C,2,FALSE)</f>
        <v>Female</v>
      </c>
      <c r="R398" s="7" cm="1">
        <f t="array" aca="1" ref="R398" ca="1">INDEX('Marital status'!$A:$A,RANDBETWEEN(5,COUNTA('Marital status'!$A:$A) + 1),1)</f>
        <v>8</v>
      </c>
      <c r="S398" s="7" t="str">
        <f ca="1">VLOOKUP($R398,'Marital status'!$A:$B,2,FALSE)</f>
        <v xml:space="preserve"> Separated </v>
      </c>
      <c r="T398" s="7">
        <f t="shared" ca="1" si="63"/>
        <v>5</v>
      </c>
      <c r="U398" s="7" t="str">
        <f ca="1">VLOOKUP($T398,Ethnicities!$A:$B,2,FALSE)</f>
        <v xml:space="preserve"> white</v>
      </c>
      <c r="V398" s="8">
        <f t="shared" ca="1" si="64"/>
        <v>31778</v>
      </c>
      <c r="W398" s="6">
        <f t="shared" ca="1" si="65"/>
        <v>8</v>
      </c>
      <c r="X398" s="8" t="str">
        <f ca="1">VLOOKUP($W398,'Background education'!$A:$B,2,FALSE)</f>
        <v>Graduate school</v>
      </c>
      <c r="Y398" s="7">
        <f ca="1" xml:space="preserve">
  IF(OR($AA398 = 5, $AA398 = 6, $AA398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398" s="7" t="str">
        <f ca="1">VLOOKUP($Y398,Departments!$A:$B,2,FALSE)</f>
        <v>Communication &amp; Marketing</v>
      </c>
      <c r="AA398" s="6">
        <f t="shared" ca="1" si="66"/>
        <v>11</v>
      </c>
      <c r="AB398" s="7" t="str">
        <f ca="1">VLOOKUP($AA398,Roles!$A:$B,2,FALSE)</f>
        <v>Analyst</v>
      </c>
      <c r="AC398" s="6">
        <f t="shared" ca="1" si="67"/>
        <v>6</v>
      </c>
      <c r="AD398" s="7" t="str">
        <f ca="1" xml:space="preserve">
IF($AC398 &lt;&gt; "",
    VLOOKUP($AC398,Levels!$A:$B,2,FALSE),
    ""
)</f>
        <v>Pleno</v>
      </c>
      <c r="AE398" s="8">
        <f t="shared" ca="1" si="68"/>
        <v>38434</v>
      </c>
      <c r="AF398" s="6">
        <f ca="1">RANDBETWEEN(5,COUNTA('Recruitment source'!$A:$A) + 1)</f>
        <v>8</v>
      </c>
      <c r="AG398" s="6" t="str">
        <f ca="1">VLOOKUP($AF398,'Recruitment source'!$A:$B,2,FALSE)</f>
        <v>Net Empregos</v>
      </c>
      <c r="AH398" s="8"/>
      <c r="AI398" s="1">
        <f t="shared" ca="1" si="60"/>
        <v>3080</v>
      </c>
      <c r="AJ398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394, 1, 'Alini Souza Aleluia', 'F', 5, '01/01/1987', 8, 11, 11, 6, 3080);</v>
      </c>
    </row>
    <row r="399" spans="1:36" ht="14.25" customHeight="1" x14ac:dyDescent="0.2">
      <c r="A399" s="7" cm="1">
        <f t="array" aca="1" ref="A399" ca="1">INDEX(Companies!$A:$A,RANDBETWEEN(5,COUNTA(Companies!$A:$A) + 1),1)</f>
        <v>5</v>
      </c>
      <c r="B399" s="7" t="str">
        <f ca="1">VLOOKUP($A399,Companies!$A:$B,2,FALSE)</f>
        <v>ACME Corporation</v>
      </c>
      <c r="C399" s="5">
        <f t="shared" si="61"/>
        <v>395</v>
      </c>
      <c r="D399" s="5" t="str" cm="1">
        <f t="array" ref="D399">SHA1HASH($C399)</f>
        <v>86cf294a07a8aa25f6a2d82a8938f707a2d80ac3</v>
      </c>
      <c r="E399" s="6">
        <v>1</v>
      </c>
      <c r="F399" s="7">
        <f ca="1">IF($C399 = 1 + N("Presidente"),
    127,
    IF($C399 = 2 + N("Vice-Presidente"),
        72,
        IF($C399 = 3 + N("Secretária bilíngue"),
            13,
            RANDBETWEEN(5,COUNT(Name!$A:$A) + 1)
        )
    )
)</f>
        <v>34</v>
      </c>
      <c r="G399" s="7" t="str">
        <f ca="1">VLOOKUP($F399,Name!$A:$B,2,FALSE)</f>
        <v>Ana Liz</v>
      </c>
      <c r="H399" s="7">
        <f ca="1" xml:space="preserve">
IF($C399 = 1,
    0,
    RANDBETWEEN(5,COUNT('Last name'!$A:$A) + 1)
)</f>
        <v>125</v>
      </c>
      <c r="I399" s="7" t="str">
        <f ca="1" xml:space="preserve">
IF($C399 = 1 + N("Presidente"),
    "de Orléans e Bragança",
    VLOOKUP($H399,'Last name'!$A:$B,2,FALSE) &amp; " " &amp; VLOOKUP(RANDBETWEEN(5,COUNT('Last name'!$A:$A) + 1),'Last name'!$A:$B,2,FALSE)
)</f>
        <v>Medeiros Gouveia</v>
      </c>
      <c r="J399" s="7" t="str">
        <f t="shared" ca="1" si="62"/>
        <v>Ana Liz Medeiros Gouveia</v>
      </c>
      <c r="K399" s="7" t="str" cm="1">
        <f t="array" aca="1" ref="K399" ca="1">SHA1HASH($J399)</f>
        <v>9e337d42d821c3457371e065b5d543a34c3a3140</v>
      </c>
      <c r="L399" s="7" cm="1">
        <f t="array" aca="1" ref="L399" ca="1">INDEX(States!$A:$A,N399,1)</f>
        <v>5</v>
      </c>
      <c r="M399" s="7" t="str">
        <f ca="1">VLOOKUP($L399,Countries!$A:$B,2,FALSE)</f>
        <v>Portugal</v>
      </c>
      <c r="N399" s="7" cm="1">
        <f t="array" aca="1" ref="N399" ca="1">INDEX(States!$C:$C,RANDBETWEEN(5,COUNTA(States!$A:$A) + 1),1)</f>
        <v>12</v>
      </c>
      <c r="O399" s="7" t="str">
        <f ca="1">VLOOKUP($N399,States!$C:$D,2,FALSE)</f>
        <v>Leiria</v>
      </c>
      <c r="P399" s="7" t="str">
        <f ca="1">VLOOKUP($F399,Name!$A:$C,3,FALSE)</f>
        <v>F</v>
      </c>
      <c r="Q399" s="7" t="str">
        <f ca="1">VLOOKUP($P399,Genders!$B:$C,2,FALSE)</f>
        <v>Female</v>
      </c>
      <c r="R399" s="7" cm="1">
        <f t="array" aca="1" ref="R399" ca="1">INDEX('Marital status'!$A:$A,RANDBETWEEN(5,COUNTA('Marital status'!$A:$A) + 1),1)</f>
        <v>7</v>
      </c>
      <c r="S399" s="7" t="str">
        <f ca="1">VLOOKUP($R399,'Marital status'!$A:$B,2,FALSE)</f>
        <v xml:space="preserve">Widowed </v>
      </c>
      <c r="T399" s="7">
        <f t="shared" ca="1" si="63"/>
        <v>8</v>
      </c>
      <c r="U399" s="7" t="str">
        <f ca="1">VLOOKUP($T399,Ethnicities!$A:$B,2,FALSE)</f>
        <v>ASIAN</v>
      </c>
      <c r="V399" s="8">
        <f t="shared" ca="1" si="64"/>
        <v>31489</v>
      </c>
      <c r="W399" s="6">
        <f t="shared" ca="1" si="65"/>
        <v>7</v>
      </c>
      <c r="X399" s="8" t="str">
        <f ca="1">VLOOKUP($W399,'Background education'!$A:$B,2,FALSE)</f>
        <v>Undergraduate degree</v>
      </c>
      <c r="Y399" s="7">
        <f ca="1" xml:space="preserve">
  IF(OR($AA399 = 5, $AA399 = 6, $AA399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399" s="7" t="str">
        <f ca="1">VLOOKUP($Y399,Departments!$A:$B,2,FALSE)</f>
        <v xml:space="preserve"> Commercial</v>
      </c>
      <c r="AA399" s="6">
        <f t="shared" ca="1" si="66"/>
        <v>9</v>
      </c>
      <c r="AB399" s="7" t="str">
        <f ca="1">VLOOKUP($AA399,Roles!$A:$B,2,FALSE)</f>
        <v>Intern</v>
      </c>
      <c r="AC399" s="6" t="str">
        <f t="shared" ca="1" si="67"/>
        <v/>
      </c>
      <c r="AD399" s="7" t="str">
        <f ca="1" xml:space="preserve">
IF($AC399 &lt;&gt; "",
    VLOOKUP($AC399,Levels!$A:$B,2,FALSE),
    ""
)</f>
        <v/>
      </c>
      <c r="AE399" s="8">
        <f t="shared" ca="1" si="68"/>
        <v>39163</v>
      </c>
      <c r="AF399" s="6">
        <f ca="1">RANDBETWEEN(5,COUNTA('Recruitment source'!$A:$A) + 1)</f>
        <v>13</v>
      </c>
      <c r="AG399" s="6" t="str">
        <f ca="1">VLOOKUP($AF399,'Recruitment source'!$A:$B,2,FALSE)</f>
        <v>Google</v>
      </c>
      <c r="AH399" s="8"/>
      <c r="AI399" s="1">
        <f t="shared" ca="1" si="60"/>
        <v>1285</v>
      </c>
      <c r="AJ399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395, 1, 'Ana Liz Medeiros Gouveia', 'F', 8, '18/03/1986', 7, 9, 9, NULL, 1285);</v>
      </c>
    </row>
    <row r="400" spans="1:36" ht="14.25" customHeight="1" x14ac:dyDescent="0.2">
      <c r="A400" s="7" cm="1">
        <f t="array" aca="1" ref="A400" ca="1">INDEX(Companies!$A:$A,RANDBETWEEN(5,COUNTA(Companies!$A:$A) + 1),1)</f>
        <v>5</v>
      </c>
      <c r="B400" s="7" t="str">
        <f ca="1">VLOOKUP($A400,Companies!$A:$B,2,FALSE)</f>
        <v>ACME Corporation</v>
      </c>
      <c r="C400" s="5">
        <f t="shared" si="61"/>
        <v>396</v>
      </c>
      <c r="D400" s="5" t="str" cm="1">
        <f t="array" ref="D400">SHA1HASH($C400)</f>
        <v>2bc4a9de212381b2bbb88945fcc28f65c338b37a</v>
      </c>
      <c r="E400" s="6">
        <v>1</v>
      </c>
      <c r="F400" s="7">
        <f ca="1">IF($C400 = 1 + N("Presidente"),
    127,
    IF($C400 = 2 + N("Vice-Presidente"),
        72,
        IF($C400 = 3 + N("Secretária bilíngue"),
            13,
            RANDBETWEEN(5,COUNT(Name!$A:$A) + 1)
        )
    )
)</f>
        <v>55</v>
      </c>
      <c r="G400" s="7" t="str">
        <f ca="1">VLOOKUP($F400,Name!$A:$B,2,FALSE)</f>
        <v>Arthur</v>
      </c>
      <c r="H400" s="7">
        <f ca="1" xml:space="preserve">
IF($C400 = 1,
    0,
    RANDBETWEEN(5,COUNT('Last name'!$A:$A) + 1)
)</f>
        <v>174</v>
      </c>
      <c r="I400" s="7" t="str">
        <f ca="1" xml:space="preserve">
IF($C400 = 1 + N("Presidente"),
    "de Orléans e Bragança",
    VLOOKUP($H400,'Last name'!$A:$B,2,FALSE) &amp; " " &amp; VLOOKUP(RANDBETWEEN(5,COUNT('Last name'!$A:$A) + 1),'Last name'!$A:$B,2,FALSE)
)</f>
        <v>Santana Teixeira</v>
      </c>
      <c r="J400" s="7" t="str">
        <f t="shared" ca="1" si="62"/>
        <v>Arthur Santana Teixeira</v>
      </c>
      <c r="K400" s="7" t="str" cm="1">
        <f t="array" aca="1" ref="K400" ca="1">SHA1HASH($J400)</f>
        <v>89094ea0c21ef7aa014fd72194954a7f2533d88d</v>
      </c>
      <c r="L400" s="7" cm="1">
        <f t="array" aca="1" ref="L400" ca="1">INDEX(States!$A:$A,N400,1)</f>
        <v>5</v>
      </c>
      <c r="M400" s="7" t="str">
        <f ca="1">VLOOKUP($L400,Countries!$A:$B,2,FALSE)</f>
        <v>Portugal</v>
      </c>
      <c r="N400" s="7" cm="1">
        <f t="array" aca="1" ref="N400" ca="1">INDEX(States!$C:$C,RANDBETWEEN(5,COUNTA(States!$A:$A) + 1),1)</f>
        <v>13</v>
      </c>
      <c r="O400" s="7" t="str">
        <f ca="1">VLOOKUP($N400,States!$C:$D,2,FALSE)</f>
        <v>Coimbra</v>
      </c>
      <c r="P400" s="7" t="str">
        <f ca="1">VLOOKUP($F400,Name!$A:$C,3,FALSE)</f>
        <v>M</v>
      </c>
      <c r="Q400" s="7" t="str">
        <f ca="1">VLOOKUP($P400,Genders!$B:$C,2,FALSE)</f>
        <v>Male</v>
      </c>
      <c r="R400" s="7" cm="1">
        <f t="array" aca="1" ref="R400" ca="1">INDEX('Marital status'!$A:$A,RANDBETWEEN(5,COUNTA('Marital status'!$A:$A) + 1),1)</f>
        <v>6</v>
      </c>
      <c r="S400" s="7" t="str">
        <f ca="1">VLOOKUP($R400,'Marital status'!$A:$B,2,FALSE)</f>
        <v>MarrieD</v>
      </c>
      <c r="T400" s="7">
        <f t="shared" ca="1" si="63"/>
        <v>5</v>
      </c>
      <c r="U400" s="7" t="str">
        <f ca="1">VLOOKUP($T400,Ethnicities!$A:$B,2,FALSE)</f>
        <v xml:space="preserve"> white</v>
      </c>
      <c r="V400" s="8">
        <f t="shared" ca="1" si="64"/>
        <v>24376</v>
      </c>
      <c r="W400" s="6">
        <f t="shared" ca="1" si="65"/>
        <v>8</v>
      </c>
      <c r="X400" s="8" t="str">
        <f ca="1">VLOOKUP($W400,'Background education'!$A:$B,2,FALSE)</f>
        <v>Graduate school</v>
      </c>
      <c r="Y400" s="7">
        <f ca="1" xml:space="preserve">
  IF(OR($AA400 = 5, $AA400 = 6, $AA400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00" s="7" t="str">
        <f ca="1">VLOOKUP($Y400,Departments!$A:$B,2,FALSE)</f>
        <v>Controlling</v>
      </c>
      <c r="AA400" s="6">
        <f t="shared" ca="1" si="66"/>
        <v>11</v>
      </c>
      <c r="AB400" s="7" t="str">
        <f ca="1">VLOOKUP($AA400,Roles!$A:$B,2,FALSE)</f>
        <v>Analyst</v>
      </c>
      <c r="AC400" s="6">
        <f t="shared" ca="1" si="67"/>
        <v>6</v>
      </c>
      <c r="AD400" s="7" t="str">
        <f ca="1" xml:space="preserve">
IF($AC400 &lt;&gt; "",
    VLOOKUP($AC400,Levels!$A:$B,2,FALSE),
    ""
)</f>
        <v>Pleno</v>
      </c>
      <c r="AE400" s="8">
        <f t="shared" ca="1" si="68"/>
        <v>41553</v>
      </c>
      <c r="AF400" s="6">
        <f ca="1">RANDBETWEEN(5,COUNTA('Recruitment source'!$A:$A) + 1)</f>
        <v>15</v>
      </c>
      <c r="AG400" s="6" t="str">
        <f ca="1">VLOOKUP($AF400,'Recruitment source'!$A:$B,2,FALSE)</f>
        <v>Website</v>
      </c>
      <c r="AH400" s="8"/>
      <c r="AI400" s="1">
        <f t="shared" ca="1" si="60"/>
        <v>3000</v>
      </c>
      <c r="AJ400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396, 1, 'Arthur Santana Teixeira', 'M', 5, '26/09/1966', 8, 12, 11, 6, 3000);</v>
      </c>
    </row>
    <row r="401" spans="1:36" ht="14.25" customHeight="1" x14ac:dyDescent="0.2">
      <c r="A401" s="7" cm="1">
        <f t="array" aca="1" ref="A401" ca="1">INDEX(Companies!$A:$A,RANDBETWEEN(5,COUNTA(Companies!$A:$A) + 1),1)</f>
        <v>5</v>
      </c>
      <c r="B401" s="7" t="str">
        <f ca="1">VLOOKUP($A401,Companies!$A:$B,2,FALSE)</f>
        <v>ACME Corporation</v>
      </c>
      <c r="C401" s="5">
        <f t="shared" si="61"/>
        <v>397</v>
      </c>
      <c r="D401" s="5" t="str" cm="1">
        <f t="array" ref="D401">SHA1HASH($C401)</f>
        <v>20387dbb740a1024dc09b567e17ab8b8d656ec64</v>
      </c>
      <c r="E401" s="6">
        <v>1</v>
      </c>
      <c r="F401" s="7">
        <f ca="1">IF($C401 = 1 + N("Presidente"),
    127,
    IF($C401 = 2 + N("Vice-Presidente"),
        72,
        IF($C401 = 3 + N("Secretária bilíngue"),
            13,
            RANDBETWEEN(5,COUNT(Name!$A:$A) + 1)
        )
    )
)</f>
        <v>174</v>
      </c>
      <c r="G401" s="7" t="str">
        <f ca="1">VLOOKUP($F401,Name!$A:$B,2,FALSE)</f>
        <v>Isabel</v>
      </c>
      <c r="H401" s="7">
        <f ca="1" xml:space="preserve">
IF($C401 = 1,
    0,
    RANDBETWEEN(5,COUNT('Last name'!$A:$A) + 1)
)</f>
        <v>72</v>
      </c>
      <c r="I401" s="7" t="str">
        <f ca="1" xml:space="preserve">
IF($C401 = 1 + N("Presidente"),
    "de Orléans e Bragança",
    VLOOKUP($H401,'Last name'!$A:$B,2,FALSE) &amp; " " &amp; VLOOKUP(RANDBETWEEN(5,COUNT('Last name'!$A:$A) + 1),'Last name'!$A:$B,2,FALSE)
)</f>
        <v>De Luca Gouveia</v>
      </c>
      <c r="J401" s="7" t="str">
        <f t="shared" ca="1" si="62"/>
        <v>Isabel De Luca Gouveia</v>
      </c>
      <c r="K401" s="7" t="str" cm="1">
        <f t="array" aca="1" ref="K401" ca="1">SHA1HASH($J401)</f>
        <v>955cb1d0da9eee215711808f6621e34693b3e8d0</v>
      </c>
      <c r="L401" s="7" cm="1">
        <f t="array" aca="1" ref="L401" ca="1">INDEX(States!$A:$A,N401,1)</f>
        <v>5</v>
      </c>
      <c r="M401" s="7" t="str">
        <f ca="1">VLOOKUP($L401,Countries!$A:$B,2,FALSE)</f>
        <v>Portugal</v>
      </c>
      <c r="N401" s="7" cm="1">
        <f t="array" aca="1" ref="N401" ca="1">INDEX(States!$C:$C,RANDBETWEEN(5,COUNTA(States!$A:$A) + 1),1)</f>
        <v>7</v>
      </c>
      <c r="O401" s="7" t="str">
        <f ca="1">VLOOKUP($N401,States!$C:$D,2,FALSE)</f>
        <v xml:space="preserve"> Setúbal </v>
      </c>
      <c r="P401" s="7" t="str">
        <f ca="1">VLOOKUP($F401,Name!$A:$C,3,FALSE)</f>
        <v>F</v>
      </c>
      <c r="Q401" s="7" t="str">
        <f ca="1">VLOOKUP($P401,Genders!$B:$C,2,FALSE)</f>
        <v>Female</v>
      </c>
      <c r="R401" s="7" cm="1">
        <f t="array" aca="1" ref="R401" ca="1">INDEX('Marital status'!$A:$A,RANDBETWEEN(5,COUNTA('Marital status'!$A:$A) + 1),1)</f>
        <v>8</v>
      </c>
      <c r="S401" s="7" t="str">
        <f ca="1">VLOOKUP($R401,'Marital status'!$A:$B,2,FALSE)</f>
        <v xml:space="preserve"> Separated </v>
      </c>
      <c r="T401" s="7">
        <f t="shared" ca="1" si="63"/>
        <v>5</v>
      </c>
      <c r="U401" s="7" t="str">
        <f ca="1">VLOOKUP($T401,Ethnicities!$A:$B,2,FALSE)</f>
        <v xml:space="preserve"> white</v>
      </c>
      <c r="V401" s="8">
        <f t="shared" ca="1" si="64"/>
        <v>18357</v>
      </c>
      <c r="W401" s="6">
        <f t="shared" ca="1" si="65"/>
        <v>7</v>
      </c>
      <c r="X401" s="8" t="str">
        <f ca="1">VLOOKUP($W401,'Background education'!$A:$B,2,FALSE)</f>
        <v>Undergraduate degree</v>
      </c>
      <c r="Y401" s="7">
        <f ca="1" xml:space="preserve">
  IF(OR($AA401 = 5, $AA401 = 6, $AA401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01" s="7" t="str">
        <f ca="1">VLOOKUP($Y401,Departments!$A:$B,2,FALSE)</f>
        <v>Audit</v>
      </c>
      <c r="AA401" s="6">
        <f t="shared" ca="1" si="66"/>
        <v>9</v>
      </c>
      <c r="AB401" s="7" t="str">
        <f ca="1">VLOOKUP($AA401,Roles!$A:$B,2,FALSE)</f>
        <v>Intern</v>
      </c>
      <c r="AC401" s="6" t="str">
        <f t="shared" ca="1" si="67"/>
        <v/>
      </c>
      <c r="AD401" s="7" t="str">
        <f ca="1" xml:space="preserve">
IF($AC401 &lt;&gt; "",
    VLOOKUP($AC401,Levels!$A:$B,2,FALSE),
    ""
)</f>
        <v/>
      </c>
      <c r="AE401" s="8">
        <f t="shared" ca="1" si="68"/>
        <v>42473</v>
      </c>
      <c r="AF401" s="6">
        <f ca="1">RANDBETWEEN(5,COUNTA('Recruitment source'!$A:$A) + 1)</f>
        <v>7</v>
      </c>
      <c r="AG401" s="6" t="str">
        <f ca="1">VLOOKUP($AF401,'Recruitment source'!$A:$B,2,FALSE)</f>
        <v>SAPO Emprego</v>
      </c>
      <c r="AH401" s="8"/>
      <c r="AI401" s="1">
        <f t="shared" ca="1" si="60"/>
        <v>1205</v>
      </c>
      <c r="AJ40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397, 1, 'Isabel De Luca Gouveia', 'F', 5, '04/04/1950', 7, 13, 9, NULL, 1205);</v>
      </c>
    </row>
    <row r="402" spans="1:36" ht="14.25" customHeight="1" x14ac:dyDescent="0.2">
      <c r="A402" s="7" cm="1">
        <f t="array" aca="1" ref="A402" ca="1">INDEX(Companies!$A:$A,RANDBETWEEN(5,COUNTA(Companies!$A:$A) + 1),1)</f>
        <v>5</v>
      </c>
      <c r="B402" s="7" t="str">
        <f ca="1">VLOOKUP($A402,Companies!$A:$B,2,FALSE)</f>
        <v>ACME Corporation</v>
      </c>
      <c r="C402" s="5">
        <f t="shared" si="61"/>
        <v>398</v>
      </c>
      <c r="D402" s="5" t="str" cm="1">
        <f t="array" ref="D402">SHA1HASH($C402)</f>
        <v>10309cbe2800a679343754aa99688bac884f9fac</v>
      </c>
      <c r="E402" s="6">
        <v>1</v>
      </c>
      <c r="F402" s="7">
        <f ca="1">IF($C402 = 1 + N("Presidente"),
    127,
    IF($C402 = 2 + N("Vice-Presidente"),
        72,
        IF($C402 = 3 + N("Secretária bilíngue"),
            13,
            RANDBETWEEN(5,COUNT(Name!$A:$A) + 1)
        )
    )
)</f>
        <v>237</v>
      </c>
      <c r="G402" s="7" t="str">
        <f ca="1">VLOOKUP($F402,Name!$A:$B,2,FALSE)</f>
        <v>Luanna</v>
      </c>
      <c r="H402" s="7">
        <f ca="1" xml:space="preserve">
IF($C402 = 1,
    0,
    RANDBETWEEN(5,COUNT('Last name'!$A:$A) + 1)
)</f>
        <v>163</v>
      </c>
      <c r="I402" s="7" t="str">
        <f ca="1" xml:space="preserve">
IF($C402 = 1 + N("Presidente"),
    "de Orléans e Bragança",
    VLOOKUP($H402,'Last name'!$A:$B,2,FALSE) &amp; " " &amp; VLOOKUP(RANDBETWEEN(5,COUNT('Last name'!$A:$A) + 1),'Last name'!$A:$B,2,FALSE)
)</f>
        <v>Rinaldi Arruda</v>
      </c>
      <c r="J402" s="7" t="str">
        <f t="shared" ca="1" si="62"/>
        <v>Luanna Rinaldi Arruda</v>
      </c>
      <c r="K402" s="7" t="str" cm="1">
        <f t="array" aca="1" ref="K402" ca="1">SHA1HASH($J402)</f>
        <v>41ad956899a03348c6b9f252c891c83fcbfbbf0d</v>
      </c>
      <c r="L402" s="7" cm="1">
        <f t="array" aca="1" ref="L402" ca="1">INDEX(States!$A:$A,N402,1)</f>
        <v>5</v>
      </c>
      <c r="M402" s="7" t="str">
        <f ca="1">VLOOKUP($L402,Countries!$A:$B,2,FALSE)</f>
        <v>Portugal</v>
      </c>
      <c r="N402" s="7" cm="1">
        <f t="array" aca="1" ref="N402" ca="1">INDEX(States!$C:$C,RANDBETWEEN(5,COUNTA(States!$A:$A) + 1),1)</f>
        <v>23</v>
      </c>
      <c r="O402" s="7" t="str">
        <f ca="1">VLOOKUP($N402,States!$C:$D,2,FALSE)</f>
        <v>Viana do Castelo</v>
      </c>
      <c r="P402" s="7" t="str">
        <f ca="1">VLOOKUP($F402,Name!$A:$C,3,FALSE)</f>
        <v>F</v>
      </c>
      <c r="Q402" s="7" t="str">
        <f ca="1">VLOOKUP($P402,Genders!$B:$C,2,FALSE)</f>
        <v>Female</v>
      </c>
      <c r="R402" s="7" cm="1">
        <f t="array" aca="1" ref="R402" ca="1">INDEX('Marital status'!$A:$A,RANDBETWEEN(5,COUNTA('Marital status'!$A:$A) + 1),1)</f>
        <v>7</v>
      </c>
      <c r="S402" s="7" t="str">
        <f ca="1">VLOOKUP($R402,'Marital status'!$A:$B,2,FALSE)</f>
        <v xml:space="preserve">Widowed </v>
      </c>
      <c r="T402" s="7">
        <f t="shared" ca="1" si="63"/>
        <v>5</v>
      </c>
      <c r="U402" s="7" t="str">
        <f ca="1">VLOOKUP($T402,Ethnicities!$A:$B,2,FALSE)</f>
        <v xml:space="preserve"> white</v>
      </c>
      <c r="V402" s="8">
        <f t="shared" ca="1" si="64"/>
        <v>22092</v>
      </c>
      <c r="W402" s="6">
        <f t="shared" ca="1" si="65"/>
        <v>7</v>
      </c>
      <c r="X402" s="8" t="str">
        <f ca="1">VLOOKUP($W402,'Background education'!$A:$B,2,FALSE)</f>
        <v>Undergraduate degree</v>
      </c>
      <c r="Y402" s="7">
        <f ca="1" xml:space="preserve">
  IF(OR($AA402 = 5, $AA402 = 6, $AA402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02" s="7" t="str">
        <f ca="1">VLOOKUP($Y402,Departments!$A:$B,2,FALSE)</f>
        <v>Operations</v>
      </c>
      <c r="AA402" s="6">
        <f t="shared" ca="1" si="66"/>
        <v>11</v>
      </c>
      <c r="AB402" s="7" t="str">
        <f ca="1">VLOOKUP($AA402,Roles!$A:$B,2,FALSE)</f>
        <v>Analyst</v>
      </c>
      <c r="AC402" s="6">
        <f t="shared" ca="1" si="67"/>
        <v>6</v>
      </c>
      <c r="AD402" s="7" t="str">
        <f ca="1" xml:space="preserve">
IF($AC402 &lt;&gt; "",
    VLOOKUP($AC402,Levels!$A:$B,2,FALSE),
    ""
)</f>
        <v>Pleno</v>
      </c>
      <c r="AE402" s="8">
        <f t="shared" ca="1" si="68"/>
        <v>41648</v>
      </c>
      <c r="AF402" s="6">
        <f ca="1">RANDBETWEEN(5,COUNTA('Recruitment source'!$A:$A) + 1)</f>
        <v>8</v>
      </c>
      <c r="AG402" s="6" t="str">
        <f ca="1">VLOOKUP($AF402,'Recruitment source'!$A:$B,2,FALSE)</f>
        <v>Net Empregos</v>
      </c>
      <c r="AH402" s="8"/>
      <c r="AI402" s="1">
        <f t="shared" ca="1" si="60"/>
        <v>2500</v>
      </c>
      <c r="AJ40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398, 1, 'Luanna Rinaldi Arruda', 'F', 5, '25/06/1960', 7, 10, 11, 6, 2500);</v>
      </c>
    </row>
    <row r="403" spans="1:36" ht="14.25" customHeight="1" x14ac:dyDescent="0.2">
      <c r="A403" s="7" cm="1">
        <f t="array" aca="1" ref="A403" ca="1">INDEX(Companies!$A:$A,RANDBETWEEN(5,COUNTA(Companies!$A:$A) + 1),1)</f>
        <v>5</v>
      </c>
      <c r="B403" s="7" t="str">
        <f ca="1">VLOOKUP($A403,Companies!$A:$B,2,FALSE)</f>
        <v>ACME Corporation</v>
      </c>
      <c r="C403" s="5">
        <f t="shared" si="61"/>
        <v>399</v>
      </c>
      <c r="D403" s="5" t="str" cm="1">
        <f t="array" ref="D403">SHA1HASH($C403)</f>
        <v>9ed4f29f8b6857ffe123d6e41d5c699edc0d62a1</v>
      </c>
      <c r="E403" s="6">
        <v>1</v>
      </c>
      <c r="F403" s="7">
        <f ca="1">IF($C403 = 1 + N("Presidente"),
    127,
    IF($C403 = 2 + N("Vice-Presidente"),
        72,
        IF($C403 = 3 + N("Secretária bilíngue"),
            13,
            RANDBETWEEN(5,COUNT(Name!$A:$A) + 1)
        )
    )
)</f>
        <v>232</v>
      </c>
      <c r="G403" s="7" t="str">
        <f ca="1">VLOOKUP($F403,Name!$A:$B,2,FALSE)</f>
        <v>Lorenzo</v>
      </c>
      <c r="H403" s="7">
        <f ca="1" xml:space="preserve">
IF($C403 = 1,
    0,
    RANDBETWEEN(5,COUNT('Last name'!$A:$A) + 1)
)</f>
        <v>134</v>
      </c>
      <c r="I403" s="7" t="str">
        <f ca="1" xml:space="preserve">
IF($C403 = 1 + N("Presidente"),
    "de Orléans e Bragança",
    VLOOKUP($H403,'Last name'!$A:$B,2,FALSE) &amp; " " &amp; VLOOKUP(RANDBETWEEN(5,COUNT('Last name'!$A:$A) + 1),'Last name'!$A:$B,2,FALSE)
)</f>
        <v>Morato Pinto</v>
      </c>
      <c r="J403" s="7" t="str">
        <f t="shared" ca="1" si="62"/>
        <v>Lorenzo Morato Pinto</v>
      </c>
      <c r="K403" s="7" t="str" cm="1">
        <f t="array" aca="1" ref="K403" ca="1">SHA1HASH($J403)</f>
        <v>e445b3a516dc98f32fed55191a7360ba72e0b9dc</v>
      </c>
      <c r="L403" s="7" cm="1">
        <f t="array" aca="1" ref="L403" ca="1">INDEX(States!$A:$A,N403,1)</f>
        <v>5</v>
      </c>
      <c r="M403" s="7" t="str">
        <f ca="1">VLOOKUP($L403,Countries!$A:$B,2,FALSE)</f>
        <v>Portugal</v>
      </c>
      <c r="N403" s="7" cm="1">
        <f t="array" aca="1" ref="N403" ca="1">INDEX(States!$C:$C,RANDBETWEEN(5,COUNTA(States!$A:$A) + 1),1)</f>
        <v>20</v>
      </c>
      <c r="O403" s="7" t="str">
        <f ca="1">VLOOKUP($N403,States!$C:$D,2,FALSE)</f>
        <v>Portalegre</v>
      </c>
      <c r="P403" s="7" t="str">
        <f ca="1">VLOOKUP($F403,Name!$A:$C,3,FALSE)</f>
        <v>M</v>
      </c>
      <c r="Q403" s="7" t="str">
        <f ca="1">VLOOKUP($P403,Genders!$B:$C,2,FALSE)</f>
        <v>Male</v>
      </c>
      <c r="R403" s="7" cm="1">
        <f t="array" aca="1" ref="R403" ca="1">INDEX('Marital status'!$A:$A,RANDBETWEEN(5,COUNTA('Marital status'!$A:$A) + 1),1)</f>
        <v>9</v>
      </c>
      <c r="S403" s="7" t="str">
        <f ca="1">VLOOKUP($R403,'Marital status'!$A:$B,2,FALSE)</f>
        <v>DIVORCED</v>
      </c>
      <c r="T403" s="7">
        <f t="shared" ca="1" si="63"/>
        <v>5</v>
      </c>
      <c r="U403" s="7" t="str">
        <f ca="1">VLOOKUP($T403,Ethnicities!$A:$B,2,FALSE)</f>
        <v xml:space="preserve"> white</v>
      </c>
      <c r="V403" s="8">
        <f t="shared" ca="1" si="64"/>
        <v>29232</v>
      </c>
      <c r="W403" s="6">
        <f t="shared" ca="1" si="65"/>
        <v>7</v>
      </c>
      <c r="X403" s="8" t="str">
        <f ca="1">VLOOKUP($W403,'Background education'!$A:$B,2,FALSE)</f>
        <v>Undergraduate degree</v>
      </c>
      <c r="Y403" s="7">
        <f ca="1" xml:space="preserve">
  IF(OR($AA403 = 5, $AA403 = 6, $AA403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03" s="7" t="str">
        <f ca="1">VLOOKUP($Y403,Departments!$A:$B,2,FALSE)</f>
        <v>Communication &amp; Marketing</v>
      </c>
      <c r="AA403" s="6">
        <f t="shared" ca="1" si="66"/>
        <v>9</v>
      </c>
      <c r="AB403" s="7" t="str">
        <f ca="1">VLOOKUP($AA403,Roles!$A:$B,2,FALSE)</f>
        <v>Intern</v>
      </c>
      <c r="AC403" s="6" t="str">
        <f t="shared" ca="1" si="67"/>
        <v/>
      </c>
      <c r="AD403" s="7" t="str">
        <f ca="1" xml:space="preserve">
IF($AC403 &lt;&gt; "",
    VLOOKUP($AC403,Levels!$A:$B,2,FALSE),
    ""
)</f>
        <v/>
      </c>
      <c r="AE403" s="8">
        <f t="shared" ca="1" si="68"/>
        <v>39721</v>
      </c>
      <c r="AF403" s="6">
        <f ca="1">RANDBETWEEN(5,COUNTA('Recruitment source'!$A:$A) + 1)</f>
        <v>11</v>
      </c>
      <c r="AG403" s="6" t="str">
        <f ca="1">VLOOKUP($AF403,'Recruitment source'!$A:$B,2,FALSE)</f>
        <v>Next Station</v>
      </c>
      <c r="AH403" s="8"/>
      <c r="AI403" s="1">
        <f t="shared" ca="1" si="60"/>
        <v>1285</v>
      </c>
      <c r="AJ40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399, 1, 'Lorenzo Morato Pinto', 'M', 5, '12/01/1980', 7, 11, 9, NULL, 1285);</v>
      </c>
    </row>
    <row r="404" spans="1:36" ht="14.25" customHeight="1" x14ac:dyDescent="0.2">
      <c r="A404" s="7" cm="1">
        <f t="array" aca="1" ref="A404" ca="1">INDEX(Companies!$A:$A,RANDBETWEEN(5,COUNTA(Companies!$A:$A) + 1),1)</f>
        <v>5</v>
      </c>
      <c r="B404" s="7" t="str">
        <f ca="1">VLOOKUP($A404,Companies!$A:$B,2,FALSE)</f>
        <v>ACME Corporation</v>
      </c>
      <c r="C404" s="5">
        <f t="shared" si="61"/>
        <v>400</v>
      </c>
      <c r="D404" s="5" t="str" cm="1">
        <f t="array" ref="D404">SHA1HASH($C404)</f>
        <v>ab7f7b955330dc8dcd7f8ae3d9689ffa32bf10d5</v>
      </c>
      <c r="E404" s="6">
        <v>1</v>
      </c>
      <c r="F404" s="7">
        <f ca="1">IF($C404 = 1 + N("Presidente"),
    127,
    IF($C404 = 2 + N("Vice-Presidente"),
        72,
        IF($C404 = 3 + N("Secretária bilíngue"),
            13,
            RANDBETWEEN(5,COUNT(Name!$A:$A) + 1)
        )
    )
)</f>
        <v>54</v>
      </c>
      <c r="G404" s="7" t="str">
        <f ca="1">VLOOKUP($F404,Name!$A:$B,2,FALSE)</f>
        <v>Ariela</v>
      </c>
      <c r="H404" s="7">
        <f ca="1" xml:space="preserve">
IF($C404 = 1,
    0,
    RANDBETWEEN(5,COUNT('Last name'!$A:$A) + 1)
)</f>
        <v>161</v>
      </c>
      <c r="I404" s="7" t="str">
        <f ca="1" xml:space="preserve">
IF($C404 = 1 + N("Presidente"),
    "de Orléans e Bragança",
    VLOOKUP($H404,'Last name'!$A:$B,2,FALSE) &amp; " " &amp; VLOOKUP(RANDBETWEEN(5,COUNT('Last name'!$A:$A) + 1),'Last name'!$A:$B,2,FALSE)
)</f>
        <v>Ribeiro Leite</v>
      </c>
      <c r="J404" s="7" t="str">
        <f t="shared" ca="1" si="62"/>
        <v>Ariela Ribeiro Leite</v>
      </c>
      <c r="K404" s="7" t="str" cm="1">
        <f t="array" aca="1" ref="K404" ca="1">SHA1HASH($J404)</f>
        <v>9299ea851c99a674ae60f4627593bb2d9ca35216</v>
      </c>
      <c r="L404" s="7" cm="1">
        <f t="array" aca="1" ref="L404" ca="1">INDEX(States!$A:$A,N404,1)</f>
        <v>5</v>
      </c>
      <c r="M404" s="7" t="str">
        <f ca="1">VLOOKUP($L404,Countries!$A:$B,2,FALSE)</f>
        <v>Portugal</v>
      </c>
      <c r="N404" s="7" cm="1">
        <f t="array" aca="1" ref="N404" ca="1">INDEX(States!$C:$C,RANDBETWEEN(5,COUNTA(States!$A:$A) + 1),1)</f>
        <v>16</v>
      </c>
      <c r="O404" s="7" t="str">
        <f ca="1">VLOOKUP($N404,States!$C:$D,2,FALSE)</f>
        <v>Azores</v>
      </c>
      <c r="P404" s="7" t="str">
        <f ca="1">VLOOKUP($F404,Name!$A:$C,3,FALSE)</f>
        <v>F</v>
      </c>
      <c r="Q404" s="7" t="str">
        <f ca="1">VLOOKUP($P404,Genders!$B:$C,2,FALSE)</f>
        <v>Female</v>
      </c>
      <c r="R404" s="7" cm="1">
        <f t="array" aca="1" ref="R404" ca="1">INDEX('Marital status'!$A:$A,RANDBETWEEN(5,COUNTA('Marital status'!$A:$A) + 1),1)</f>
        <v>9</v>
      </c>
      <c r="S404" s="7" t="str">
        <f ca="1">VLOOKUP($R404,'Marital status'!$A:$B,2,FALSE)</f>
        <v>DIVORCED</v>
      </c>
      <c r="T404" s="7">
        <f t="shared" ca="1" si="63"/>
        <v>5</v>
      </c>
      <c r="U404" s="7" t="str">
        <f ca="1">VLOOKUP($T404,Ethnicities!$A:$B,2,FALSE)</f>
        <v xml:space="preserve"> white</v>
      </c>
      <c r="V404" s="8">
        <f t="shared" ca="1" si="64"/>
        <v>24561</v>
      </c>
      <c r="W404" s="6">
        <f t="shared" ca="1" si="65"/>
        <v>7</v>
      </c>
      <c r="X404" s="8" t="str">
        <f ca="1">VLOOKUP($W404,'Background education'!$A:$B,2,FALSE)</f>
        <v>Undergraduate degree</v>
      </c>
      <c r="Y404" s="7">
        <f ca="1" xml:space="preserve">
  IF(OR($AA404 = 5, $AA404 = 6, $AA404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04" s="7" t="str">
        <f ca="1">VLOOKUP($Y404,Departments!$A:$B,2,FALSE)</f>
        <v xml:space="preserve"> Commercial</v>
      </c>
      <c r="AA404" s="6">
        <f t="shared" ca="1" si="66"/>
        <v>11</v>
      </c>
      <c r="AB404" s="7" t="str">
        <f ca="1">VLOOKUP($AA404,Roles!$A:$B,2,FALSE)</f>
        <v>Analyst</v>
      </c>
      <c r="AC404" s="6">
        <f t="shared" ca="1" si="67"/>
        <v>7</v>
      </c>
      <c r="AD404" s="7" t="str">
        <f ca="1" xml:space="preserve">
IF($AC404 &lt;&gt; "",
    VLOOKUP($AC404,Levels!$A:$B,2,FALSE),
    ""
)</f>
        <v>Senior</v>
      </c>
      <c r="AE404" s="8">
        <f t="shared" ca="1" si="68"/>
        <v>36363</v>
      </c>
      <c r="AF404" s="6">
        <f ca="1">RANDBETWEEN(5,COUNTA('Recruitment source'!$A:$A) + 1)</f>
        <v>10</v>
      </c>
      <c r="AG404" s="6" t="str">
        <f ca="1">VLOOKUP($AF404,'Recruitment source'!$A:$B,2,FALSE)</f>
        <v>Jobs in Lisbon</v>
      </c>
      <c r="AH404" s="8"/>
      <c r="AI404" s="1">
        <f t="shared" ca="1" si="60"/>
        <v>2580</v>
      </c>
      <c r="AJ404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400, 1, 'Ariela Ribeiro Leite', 'F', 5, '30/03/1967', 7, 9, 11, 7, 2580);</v>
      </c>
    </row>
    <row r="405" spans="1:36" ht="14.25" customHeight="1" x14ac:dyDescent="0.2">
      <c r="A405" s="7" cm="1">
        <f t="array" aca="1" ref="A405" ca="1">INDEX(Companies!$A:$A,RANDBETWEEN(5,COUNTA(Companies!$A:$A) + 1),1)</f>
        <v>5</v>
      </c>
      <c r="B405" s="7" t="str">
        <f ca="1">VLOOKUP($A405,Companies!$A:$B,2,FALSE)</f>
        <v>ACME Corporation</v>
      </c>
      <c r="C405" s="5">
        <f t="shared" si="61"/>
        <v>401</v>
      </c>
      <c r="D405" s="5" t="str" cm="1">
        <f t="array" ref="D405">SHA1HASH($C405)</f>
        <v>63b4f91cf8f3dcf5b300797302b9953cc8333368</v>
      </c>
      <c r="E405" s="6">
        <v>1</v>
      </c>
      <c r="F405" s="7">
        <f ca="1">IF($C405 = 1 + N("Presidente"),
    127,
    IF($C405 = 2 + N("Vice-Presidente"),
        72,
        IF($C405 = 3 + N("Secretária bilíngue"),
            13,
            RANDBETWEEN(5,COUNT(Name!$A:$A) + 1)
        )
    )
)</f>
        <v>117</v>
      </c>
      <c r="G405" s="7" t="str">
        <f ca="1">VLOOKUP($F405,Name!$A:$B,2,FALSE)</f>
        <v>Eduardo</v>
      </c>
      <c r="H405" s="7">
        <f ca="1" xml:space="preserve">
IF($C405 = 1,
    0,
    RANDBETWEEN(5,COUNT('Last name'!$A:$A) + 1)
)</f>
        <v>13</v>
      </c>
      <c r="I405" s="7" t="str">
        <f ca="1" xml:space="preserve">
IF($C405 = 1 + N("Presidente"),
    "de Orléans e Bragança",
    VLOOKUP($H405,'Last name'!$A:$B,2,FALSE) &amp; " " &amp; VLOOKUP(RANDBETWEEN(5,COUNT('Last name'!$A:$A) + 1),'Last name'!$A:$B,2,FALSE)
)</f>
        <v>Alvarenga Camacho</v>
      </c>
      <c r="J405" s="7" t="str">
        <f t="shared" ca="1" si="62"/>
        <v>Eduardo Alvarenga Camacho</v>
      </c>
      <c r="K405" s="7" t="str" cm="1">
        <f t="array" aca="1" ref="K405" ca="1">SHA1HASH($J405)</f>
        <v>7f9016cfef7bf1cb3913c1efa26a34ff570a21e4</v>
      </c>
      <c r="L405" s="7" cm="1">
        <f t="array" aca="1" ref="L405" ca="1">INDEX(States!$A:$A,N405,1)</f>
        <v>5</v>
      </c>
      <c r="M405" s="7" t="str">
        <f ca="1">VLOOKUP($L405,Countries!$A:$B,2,FALSE)</f>
        <v>Portugal</v>
      </c>
      <c r="N405" s="7" cm="1">
        <f t="array" aca="1" ref="N405" ca="1">INDEX(States!$C:$C,RANDBETWEEN(5,COUNTA(States!$A:$A) + 1),1)</f>
        <v>6</v>
      </c>
      <c r="O405" s="7" t="str">
        <f ca="1">VLOOKUP($N405,States!$C:$D,2,FALSE)</f>
        <v>PORTO</v>
      </c>
      <c r="P405" s="7" t="str">
        <f ca="1">VLOOKUP($F405,Name!$A:$C,3,FALSE)</f>
        <v>M</v>
      </c>
      <c r="Q405" s="7" t="str">
        <f ca="1">VLOOKUP($P405,Genders!$B:$C,2,FALSE)</f>
        <v>Male</v>
      </c>
      <c r="R405" s="7" cm="1">
        <f t="array" aca="1" ref="R405" ca="1">INDEX('Marital status'!$A:$A,RANDBETWEEN(5,COUNTA('Marital status'!$A:$A) + 1),1)</f>
        <v>6</v>
      </c>
      <c r="S405" s="7" t="str">
        <f ca="1">VLOOKUP($R405,'Marital status'!$A:$B,2,FALSE)</f>
        <v>MarrieD</v>
      </c>
      <c r="T405" s="7">
        <f t="shared" ca="1" si="63"/>
        <v>5</v>
      </c>
      <c r="U405" s="7" t="str">
        <f ca="1">VLOOKUP($T405,Ethnicities!$A:$B,2,FALSE)</f>
        <v xml:space="preserve"> white</v>
      </c>
      <c r="V405" s="8">
        <f t="shared" ca="1" si="64"/>
        <v>19871</v>
      </c>
      <c r="W405" s="6">
        <f t="shared" ca="1" si="65"/>
        <v>7</v>
      </c>
      <c r="X405" s="8" t="str">
        <f ca="1">VLOOKUP($W405,'Background education'!$A:$B,2,FALSE)</f>
        <v>Undergraduate degree</v>
      </c>
      <c r="Y405" s="7">
        <f ca="1" xml:space="preserve">
  IF(OR($AA405 = 5, $AA405 = 6, $AA405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05" s="7" t="str">
        <f ca="1">VLOOKUP($Y405,Departments!$A:$B,2,FALSE)</f>
        <v xml:space="preserve"> Presidency</v>
      </c>
      <c r="AA405" s="6">
        <f t="shared" ca="1" si="66"/>
        <v>10</v>
      </c>
      <c r="AB405" s="7" t="str">
        <f ca="1">VLOOKUP($AA405,Roles!$A:$B,2,FALSE)</f>
        <v>Trainee</v>
      </c>
      <c r="AC405" s="6" t="str">
        <f t="shared" ca="1" si="67"/>
        <v/>
      </c>
      <c r="AD405" s="7" t="str">
        <f ca="1" xml:space="preserve">
IF($AC405 &lt;&gt; "",
    VLOOKUP($AC405,Levels!$A:$B,2,FALSE),
    ""
)</f>
        <v/>
      </c>
      <c r="AE405" s="8">
        <f t="shared" ca="1" si="68"/>
        <v>42728</v>
      </c>
      <c r="AF405" s="6">
        <f ca="1">RANDBETWEEN(5,COUNTA('Recruitment source'!$A:$A) + 1)</f>
        <v>7</v>
      </c>
      <c r="AG405" s="6" t="str">
        <f ca="1">VLOOKUP($AF405,'Recruitment source'!$A:$B,2,FALSE)</f>
        <v>SAPO Emprego</v>
      </c>
      <c r="AH405" s="8"/>
      <c r="AI405" s="1">
        <f t="shared" ca="1" si="60"/>
        <v>1305</v>
      </c>
      <c r="AJ405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401, 1, 'Eduardo Alvarenga Camacho', 'M', 5, '27/05/1954', 7, 5, 10, NULL, 1305);</v>
      </c>
    </row>
    <row r="406" spans="1:36" ht="14.25" customHeight="1" x14ac:dyDescent="0.2">
      <c r="A406" s="7" cm="1">
        <f t="array" aca="1" ref="A406" ca="1">INDEX(Companies!$A:$A,RANDBETWEEN(5,COUNTA(Companies!$A:$A) + 1),1)</f>
        <v>5</v>
      </c>
      <c r="B406" s="7" t="str">
        <f ca="1">VLOOKUP($A406,Companies!$A:$B,2,FALSE)</f>
        <v>ACME Corporation</v>
      </c>
      <c r="C406" s="5">
        <f t="shared" si="61"/>
        <v>402</v>
      </c>
      <c r="D406" s="5" t="str" cm="1">
        <f t="array" ref="D406">SHA1HASH($C406)</f>
        <v>5e63673cbc075e2d21cef6bde4c591c263380bee</v>
      </c>
      <c r="E406" s="6">
        <v>1</v>
      </c>
      <c r="F406" s="7">
        <f ca="1">IF($C406 = 1 + N("Presidente"),
    127,
    IF($C406 = 2 + N("Vice-Presidente"),
        72,
        IF($C406 = 3 + N("Secretária bilíngue"),
            13,
            RANDBETWEEN(5,COUNT(Name!$A:$A) + 1)
        )
    )
)</f>
        <v>79</v>
      </c>
      <c r="G406" s="7" t="str">
        <f ca="1">VLOOKUP($F406,Name!$A:$B,2,FALSE)</f>
        <v>Byanca</v>
      </c>
      <c r="H406" s="7">
        <f ca="1" xml:space="preserve">
IF($C406 = 1,
    0,
    RANDBETWEEN(5,COUNT('Last name'!$A:$A) + 1)
)</f>
        <v>131</v>
      </c>
      <c r="I406" s="7" t="str">
        <f ca="1" xml:space="preserve">
IF($C406 = 1 + N("Presidente"),
    "de Orléans e Bragança",
    VLOOKUP($H406,'Last name'!$A:$B,2,FALSE) &amp; " " &amp; VLOOKUP(RANDBETWEEN(5,COUNT('Last name'!$A:$A) + 1),'Last name'!$A:$B,2,FALSE)
)</f>
        <v>Monti Luz</v>
      </c>
      <c r="J406" s="7" t="str">
        <f t="shared" ca="1" si="62"/>
        <v>Byanca Monti Luz</v>
      </c>
      <c r="K406" s="7" t="str" cm="1">
        <f t="array" aca="1" ref="K406" ca="1">SHA1HASH($J406)</f>
        <v>9162b98b36f3d106c85b52d7e3bcd5979c8c58cb</v>
      </c>
      <c r="L406" s="7" cm="1">
        <f t="array" aca="1" ref="L406" ca="1">INDEX(States!$A:$A,N406,1)</f>
        <v>5</v>
      </c>
      <c r="M406" s="7" t="str">
        <f ca="1">VLOOKUP($L406,Countries!$A:$B,2,FALSE)</f>
        <v>Portugal</v>
      </c>
      <c r="N406" s="7" cm="1">
        <f t="array" aca="1" ref="N406" ca="1">INDEX(States!$C:$C,RANDBETWEEN(5,COUNTA(States!$A:$A) + 1),1)</f>
        <v>12</v>
      </c>
      <c r="O406" s="7" t="str">
        <f ca="1">VLOOKUP($N406,States!$C:$D,2,FALSE)</f>
        <v>Leiria</v>
      </c>
      <c r="P406" s="7" t="str">
        <f ca="1">VLOOKUP($F406,Name!$A:$C,3,FALSE)</f>
        <v>F</v>
      </c>
      <c r="Q406" s="7" t="str">
        <f ca="1">VLOOKUP($P406,Genders!$B:$C,2,FALSE)</f>
        <v>Female</v>
      </c>
      <c r="R406" s="7" cm="1">
        <f t="array" aca="1" ref="R406" ca="1">INDEX('Marital status'!$A:$A,RANDBETWEEN(5,COUNTA('Marital status'!$A:$A) + 1),1)</f>
        <v>9</v>
      </c>
      <c r="S406" s="7" t="str">
        <f ca="1">VLOOKUP($R406,'Marital status'!$A:$B,2,FALSE)</f>
        <v>DIVORCED</v>
      </c>
      <c r="T406" s="7">
        <f t="shared" ca="1" si="63"/>
        <v>6</v>
      </c>
      <c r="U406" s="7" t="str">
        <f ca="1">VLOOKUP($T406,Ethnicities!$A:$B,2,FALSE)</f>
        <v>Black or African American</v>
      </c>
      <c r="V406" s="8">
        <f t="shared" ca="1" si="64"/>
        <v>23072</v>
      </c>
      <c r="W406" s="6">
        <f t="shared" ca="1" si="65"/>
        <v>7</v>
      </c>
      <c r="X406" s="8" t="str">
        <f ca="1">VLOOKUP($W406,'Background education'!$A:$B,2,FALSE)</f>
        <v>Undergraduate degree</v>
      </c>
      <c r="Y406" s="7">
        <f ca="1" xml:space="preserve">
  IF(OR($AA406 = 5, $AA406 = 6, $AA406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06" s="7" t="str">
        <f ca="1">VLOOKUP($Y406,Departments!$A:$B,2,FALSE)</f>
        <v>Audit</v>
      </c>
      <c r="AA406" s="6">
        <f t="shared" ca="1" si="66"/>
        <v>11</v>
      </c>
      <c r="AB406" s="7" t="str">
        <f ca="1">VLOOKUP($AA406,Roles!$A:$B,2,FALSE)</f>
        <v>Analyst</v>
      </c>
      <c r="AC406" s="6">
        <f t="shared" ca="1" si="67"/>
        <v>7</v>
      </c>
      <c r="AD406" s="7" t="str">
        <f ca="1" xml:space="preserve">
IF($AC406 &lt;&gt; "",
    VLOOKUP($AC406,Levels!$A:$B,2,FALSE),
    ""
)</f>
        <v>Senior</v>
      </c>
      <c r="AE406" s="8">
        <f t="shared" ca="1" si="68"/>
        <v>44111</v>
      </c>
      <c r="AF406" s="6">
        <f ca="1">RANDBETWEEN(5,COUNTA('Recruitment source'!$A:$A) + 1)</f>
        <v>7</v>
      </c>
      <c r="AG406" s="6" t="str">
        <f ca="1">VLOOKUP($AF406,'Recruitment source'!$A:$B,2,FALSE)</f>
        <v>SAPO Emprego</v>
      </c>
      <c r="AH406" s="8"/>
      <c r="AI406" s="1">
        <f t="shared" ca="1" si="60"/>
        <v>2500</v>
      </c>
      <c r="AJ406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402, 1, 'Byanca Monti Luz', 'F', 6, '02/03/1963', 7, 13, 11, 7, 2500);</v>
      </c>
    </row>
    <row r="407" spans="1:36" ht="14.25" customHeight="1" x14ac:dyDescent="0.2">
      <c r="A407" s="7" cm="1">
        <f t="array" aca="1" ref="A407" ca="1">INDEX(Companies!$A:$A,RANDBETWEEN(5,COUNTA(Companies!$A:$A) + 1),1)</f>
        <v>5</v>
      </c>
      <c r="B407" s="7" t="str">
        <f ca="1">VLOOKUP($A407,Companies!$A:$B,2,FALSE)</f>
        <v>ACME Corporation</v>
      </c>
      <c r="C407" s="5">
        <f t="shared" si="61"/>
        <v>403</v>
      </c>
      <c r="D407" s="5" t="str" cm="1">
        <f t="array" ref="D407">SHA1HASH($C407)</f>
        <v>8980dc86c1e9ea324ec99f8b15a2e9a92d0a4d1e</v>
      </c>
      <c r="E407" s="6">
        <v>1</v>
      </c>
      <c r="F407" s="7">
        <f ca="1">IF($C407 = 1 + N("Presidente"),
    127,
    IF($C407 = 2 + N("Vice-Presidente"),
        72,
        IF($C407 = 3 + N("Secretária bilíngue"),
            13,
            RANDBETWEEN(5,COUNT(Name!$A:$A) + 1)
        )
    )
)</f>
        <v>331</v>
      </c>
      <c r="G407" s="7" t="str">
        <f ca="1">VLOOKUP($F407,Name!$A:$B,2,FALSE)</f>
        <v>Renato</v>
      </c>
      <c r="H407" s="7">
        <f ca="1" xml:space="preserve">
IF($C407 = 1,
    0,
    RANDBETWEEN(5,COUNT('Last name'!$A:$A) + 1)
)</f>
        <v>191</v>
      </c>
      <c r="I407" s="7" t="str">
        <f ca="1" xml:space="preserve">
IF($C407 = 1 + N("Presidente"),
    "de Orléans e Bragança",
    VLOOKUP($H407,'Last name'!$A:$B,2,FALSE) &amp; " " &amp; VLOOKUP(RANDBETWEEN(5,COUNT('Last name'!$A:$A) + 1),'Last name'!$A:$B,2,FALSE)
)</f>
        <v>Trindade Coelho</v>
      </c>
      <c r="J407" s="7" t="str">
        <f t="shared" ca="1" si="62"/>
        <v>Renato Trindade Coelho</v>
      </c>
      <c r="K407" s="7" t="str" cm="1">
        <f t="array" aca="1" ref="K407" ca="1">SHA1HASH($J407)</f>
        <v>df22c598a97578cf435089e1ca0c063e71e9bd82</v>
      </c>
      <c r="L407" s="7" cm="1">
        <f t="array" aca="1" ref="L407" ca="1">INDEX(States!$A:$A,N407,1)</f>
        <v>5</v>
      </c>
      <c r="M407" s="7" t="str">
        <f ca="1">VLOOKUP($L407,Countries!$A:$B,2,FALSE)</f>
        <v>Portugal</v>
      </c>
      <c r="N407" s="7" cm="1">
        <f t="array" aca="1" ref="N407" ca="1">INDEX(States!$C:$C,RANDBETWEEN(5,COUNTA(States!$A:$A) + 1),1)</f>
        <v>8</v>
      </c>
      <c r="O407" s="7" t="str">
        <f ca="1">VLOOKUP($N407,States!$C:$D,2,FALSE)</f>
        <v>AveirO</v>
      </c>
      <c r="P407" s="7" t="str">
        <f ca="1">VLOOKUP($F407,Name!$A:$C,3,FALSE)</f>
        <v>M</v>
      </c>
      <c r="Q407" s="7" t="str">
        <f ca="1">VLOOKUP($P407,Genders!$B:$C,2,FALSE)</f>
        <v>Male</v>
      </c>
      <c r="R407" s="7" cm="1">
        <f t="array" aca="1" ref="R407" ca="1">INDEX('Marital status'!$A:$A,RANDBETWEEN(5,COUNTA('Marital status'!$A:$A) + 1),1)</f>
        <v>6</v>
      </c>
      <c r="S407" s="7" t="str">
        <f ca="1">VLOOKUP($R407,'Marital status'!$A:$B,2,FALSE)</f>
        <v>MarrieD</v>
      </c>
      <c r="T407" s="7">
        <f t="shared" ca="1" si="63"/>
        <v>7</v>
      </c>
      <c r="U407" s="7" t="str">
        <f ca="1">VLOOKUP($T407,Ethnicities!$A:$B,2,FALSE)</f>
        <v xml:space="preserve">  Hispanic or LATINO</v>
      </c>
      <c r="V407" s="8">
        <f t="shared" ca="1" si="64"/>
        <v>20082</v>
      </c>
      <c r="W407" s="6">
        <f t="shared" ca="1" si="65"/>
        <v>7</v>
      </c>
      <c r="X407" s="8" t="str">
        <f ca="1">VLOOKUP($W407,'Background education'!$A:$B,2,FALSE)</f>
        <v>Undergraduate degree</v>
      </c>
      <c r="Y407" s="7">
        <f ca="1" xml:space="preserve">
  IF(OR($AA407 = 5, $AA407 = 6, $AA407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07" s="7" t="str">
        <f ca="1">VLOOKUP($Y407,Departments!$A:$B,2,FALSE)</f>
        <v>Administration</v>
      </c>
      <c r="AA407" s="6">
        <f t="shared" ca="1" si="66"/>
        <v>10</v>
      </c>
      <c r="AB407" s="7" t="str">
        <f ca="1">VLOOKUP($AA407,Roles!$A:$B,2,FALSE)</f>
        <v>Trainee</v>
      </c>
      <c r="AC407" s="6" t="str">
        <f t="shared" ca="1" si="67"/>
        <v/>
      </c>
      <c r="AD407" s="7" t="str">
        <f ca="1" xml:space="preserve">
IF($AC407 &lt;&gt; "",
    VLOOKUP($AC407,Levels!$A:$B,2,FALSE),
    ""
)</f>
        <v/>
      </c>
      <c r="AE407" s="8">
        <f t="shared" ca="1" si="68"/>
        <v>39010</v>
      </c>
      <c r="AF407" s="6">
        <f ca="1">RANDBETWEEN(5,COUNTA('Recruitment source'!$A:$A) + 1)</f>
        <v>9</v>
      </c>
      <c r="AG407" s="6" t="str">
        <f ca="1">VLOOKUP($AF407,'Recruitment source'!$A:$B,2,FALSE)</f>
        <v>Empregos Online</v>
      </c>
      <c r="AH407" s="8"/>
      <c r="AI407" s="1">
        <f t="shared" ca="1" si="60"/>
        <v>1305</v>
      </c>
      <c r="AJ407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403, 1, 'Renato Trindade Coelho', 'M', 7, '24/12/1954', 7, 6, 10, NULL, 1305);</v>
      </c>
    </row>
    <row r="408" spans="1:36" ht="14.25" customHeight="1" x14ac:dyDescent="0.2">
      <c r="A408" s="7" cm="1">
        <f t="array" aca="1" ref="A408" ca="1">INDEX(Companies!$A:$A,RANDBETWEEN(5,COUNTA(Companies!$A:$A) + 1),1)</f>
        <v>5</v>
      </c>
      <c r="B408" s="7" t="str">
        <f ca="1">VLOOKUP($A408,Companies!$A:$B,2,FALSE)</f>
        <v>ACME Corporation</v>
      </c>
      <c r="C408" s="5">
        <f t="shared" si="61"/>
        <v>404</v>
      </c>
      <c r="D408" s="5" t="str" cm="1">
        <f t="array" ref="D408">SHA1HASH($C408)</f>
        <v>c35a9fc52bb556c79f8fa540df587a2bf465b940</v>
      </c>
      <c r="E408" s="6">
        <v>1</v>
      </c>
      <c r="F408" s="7">
        <f ca="1">IF($C408 = 1 + N("Presidente"),
    127,
    IF($C408 = 2 + N("Vice-Presidente"),
        72,
        IF($C408 = 3 + N("Secretária bilíngue"),
            13,
            RANDBETWEEN(5,COUNT(Name!$A:$A) + 1)
        )
    )
)</f>
        <v>258</v>
      </c>
      <c r="G408" s="7" t="str">
        <f ca="1">VLOOKUP($F408,Name!$A:$B,2,FALSE)</f>
        <v>Maria Alice</v>
      </c>
      <c r="H408" s="7">
        <f ca="1" xml:space="preserve">
IF($C408 = 1,
    0,
    RANDBETWEEN(5,COUNT('Last name'!$A:$A) + 1)
)</f>
        <v>79</v>
      </c>
      <c r="I408" s="7" t="str">
        <f ca="1" xml:space="preserve">
IF($C408 = 1 + N("Presidente"),
    "de Orléans e Bragança",
    VLOOKUP($H408,'Last name'!$A:$B,2,FALSE) &amp; " " &amp; VLOOKUP(RANDBETWEEN(5,COUNT('Last name'!$A:$A) + 1),'Last name'!$A:$B,2,FALSE)
)</f>
        <v>Evangelista Castro</v>
      </c>
      <c r="J408" s="7" t="str">
        <f t="shared" ca="1" si="62"/>
        <v>Maria Alice Evangelista Castro</v>
      </c>
      <c r="K408" s="7" t="str" cm="1">
        <f t="array" aca="1" ref="K408" ca="1">SHA1HASH($J408)</f>
        <v>94c3125b13e1a8f47681ace7dadc238a5221ff01</v>
      </c>
      <c r="L408" s="7" cm="1">
        <f t="array" aca="1" ref="L408" ca="1">INDEX(States!$A:$A,N408,1)</f>
        <v>5</v>
      </c>
      <c r="M408" s="7" t="str">
        <f ca="1">VLOOKUP($L408,Countries!$A:$B,2,FALSE)</f>
        <v>Portugal</v>
      </c>
      <c r="N408" s="7" cm="1">
        <f t="array" aca="1" ref="N408" ca="1">INDEX(States!$C:$C,RANDBETWEEN(5,COUNTA(States!$A:$A) + 1),1)</f>
        <v>23</v>
      </c>
      <c r="O408" s="7" t="str">
        <f ca="1">VLOOKUP($N408,States!$C:$D,2,FALSE)</f>
        <v>Viana do Castelo</v>
      </c>
      <c r="P408" s="7" t="str">
        <f ca="1">VLOOKUP($F408,Name!$A:$C,3,FALSE)</f>
        <v>F</v>
      </c>
      <c r="Q408" s="7" t="str">
        <f ca="1">VLOOKUP($P408,Genders!$B:$C,2,FALSE)</f>
        <v>Female</v>
      </c>
      <c r="R408" s="7" cm="1">
        <f t="array" aca="1" ref="R408" ca="1">INDEX('Marital status'!$A:$A,RANDBETWEEN(5,COUNTA('Marital status'!$A:$A) + 1),1)</f>
        <v>7</v>
      </c>
      <c r="S408" s="7" t="str">
        <f ca="1">VLOOKUP($R408,'Marital status'!$A:$B,2,FALSE)</f>
        <v xml:space="preserve">Widowed </v>
      </c>
      <c r="T408" s="7">
        <f t="shared" ca="1" si="63"/>
        <v>5</v>
      </c>
      <c r="U408" s="7" t="str">
        <f ca="1">VLOOKUP($T408,Ethnicities!$A:$B,2,FALSE)</f>
        <v xml:space="preserve"> white</v>
      </c>
      <c r="V408" s="8">
        <f t="shared" ca="1" si="64"/>
        <v>29540</v>
      </c>
      <c r="W408" s="6">
        <f t="shared" ca="1" si="65"/>
        <v>8</v>
      </c>
      <c r="X408" s="8" t="str">
        <f ca="1">VLOOKUP($W408,'Background education'!$A:$B,2,FALSE)</f>
        <v>Graduate school</v>
      </c>
      <c r="Y408" s="7">
        <f ca="1" xml:space="preserve">
  IF(OR($AA408 = 5, $AA408 = 6, $AA408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08" s="7" t="str">
        <f ca="1">VLOOKUP($Y408,Departments!$A:$B,2,FALSE)</f>
        <v>Communication &amp; Marketing</v>
      </c>
      <c r="AA408" s="6">
        <f t="shared" ca="1" si="66"/>
        <v>11</v>
      </c>
      <c r="AB408" s="7" t="str">
        <f ca="1">VLOOKUP($AA408,Roles!$A:$B,2,FALSE)</f>
        <v>Analyst</v>
      </c>
      <c r="AC408" s="6">
        <f t="shared" ca="1" si="67"/>
        <v>7</v>
      </c>
      <c r="AD408" s="7" t="str">
        <f ca="1" xml:space="preserve">
IF($AC408 &lt;&gt; "",
    VLOOKUP($AC408,Levels!$A:$B,2,FALSE),
    ""
)</f>
        <v>Senior</v>
      </c>
      <c r="AE408" s="8">
        <f t="shared" ca="1" si="68"/>
        <v>43977</v>
      </c>
      <c r="AF408" s="6">
        <f ca="1">RANDBETWEEN(5,COUNTA('Recruitment source'!$A:$A) + 1)</f>
        <v>12</v>
      </c>
      <c r="AG408" s="6" t="str">
        <f ca="1">VLOOKUP($AF408,'Recruitment source'!$A:$B,2,FALSE)</f>
        <v xml:space="preserve"> recommendation of employee</v>
      </c>
      <c r="AH408" s="8"/>
      <c r="AI408" s="1">
        <f t="shared" ca="1" si="60"/>
        <v>3080</v>
      </c>
      <c r="AJ408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404, 1, 'Maria Alice Evangelista Castro', 'F', 5, '15/11/1980', 8, 11, 11, 7, 3080);</v>
      </c>
    </row>
    <row r="409" spans="1:36" ht="14.25" customHeight="1" x14ac:dyDescent="0.2">
      <c r="A409" s="7" cm="1">
        <f t="array" aca="1" ref="A409" ca="1">INDEX(Companies!$A:$A,RANDBETWEEN(5,COUNTA(Companies!$A:$A) + 1),1)</f>
        <v>5</v>
      </c>
      <c r="B409" s="7" t="str">
        <f ca="1">VLOOKUP($A409,Companies!$A:$B,2,FALSE)</f>
        <v>ACME Corporation</v>
      </c>
      <c r="C409" s="5">
        <f t="shared" si="61"/>
        <v>405</v>
      </c>
      <c r="D409" s="5" t="str" cm="1">
        <f t="array" ref="D409">SHA1HASH($C409)</f>
        <v>7ee51d9582ef3d3b56ec2fc25b77fc147d8563e5</v>
      </c>
      <c r="E409" s="6">
        <v>1</v>
      </c>
      <c r="F409" s="7">
        <f ca="1">IF($C409 = 1 + N("Presidente"),
    127,
    IF($C409 = 2 + N("Vice-Presidente"),
        72,
        IF($C409 = 3 + N("Secretária bilíngue"),
            13,
            RANDBETWEEN(5,COUNT(Name!$A:$A) + 1)
        )
    )
)</f>
        <v>106</v>
      </c>
      <c r="G409" s="7" t="str">
        <f ca="1">VLOOKUP($F409,Name!$A:$B,2,FALSE)</f>
        <v>Davi Lucas</v>
      </c>
      <c r="H409" s="7">
        <f ca="1" xml:space="preserve">
IF($C409 = 1,
    0,
    RANDBETWEEN(5,COUNT('Last name'!$A:$A) + 1)
)</f>
        <v>118</v>
      </c>
      <c r="I409" s="7" t="str">
        <f ca="1" xml:space="preserve">
IF($C409 = 1 + N("Presidente"),
    "de Orléans e Bragança",
    VLOOKUP($H409,'Last name'!$A:$B,2,FALSE) &amp; " " &amp; VLOOKUP(RANDBETWEEN(5,COUNT('Last name'!$A:$A) + 1),'Last name'!$A:$B,2,FALSE)
)</f>
        <v>Mariani Bicalho</v>
      </c>
      <c r="J409" s="7" t="str">
        <f t="shared" ca="1" si="62"/>
        <v>Davi Lucas Mariani Bicalho</v>
      </c>
      <c r="K409" s="7" t="str" cm="1">
        <f t="array" aca="1" ref="K409" ca="1">SHA1HASH($J409)</f>
        <v>eb95a0bb5b6a51c96be75d6542aaa59a359c6b4c</v>
      </c>
      <c r="L409" s="7" cm="1">
        <f t="array" aca="1" ref="L409" ca="1">INDEX(States!$A:$A,N409,1)</f>
        <v>5</v>
      </c>
      <c r="M409" s="7" t="str">
        <f ca="1">VLOOKUP($L409,Countries!$A:$B,2,FALSE)</f>
        <v>Portugal</v>
      </c>
      <c r="N409" s="7" cm="1">
        <f t="array" aca="1" ref="N409" ca="1">INDEX(States!$C:$C,RANDBETWEEN(5,COUNTA(States!$A:$A) + 1),1)</f>
        <v>8</v>
      </c>
      <c r="O409" s="7" t="str">
        <f ca="1">VLOOKUP($N409,States!$C:$D,2,FALSE)</f>
        <v>AveirO</v>
      </c>
      <c r="P409" s="7" t="str">
        <f ca="1">VLOOKUP($F409,Name!$A:$C,3,FALSE)</f>
        <v>M</v>
      </c>
      <c r="Q409" s="7" t="str">
        <f ca="1">VLOOKUP($P409,Genders!$B:$C,2,FALSE)</f>
        <v>Male</v>
      </c>
      <c r="R409" s="7" cm="1">
        <f t="array" aca="1" ref="R409" ca="1">INDEX('Marital status'!$A:$A,RANDBETWEEN(5,COUNTA('Marital status'!$A:$A) + 1),1)</f>
        <v>8</v>
      </c>
      <c r="S409" s="7" t="str">
        <f ca="1">VLOOKUP($R409,'Marital status'!$A:$B,2,FALSE)</f>
        <v xml:space="preserve"> Separated </v>
      </c>
      <c r="T409" s="7">
        <f t="shared" ca="1" si="63"/>
        <v>5</v>
      </c>
      <c r="U409" s="7" t="str">
        <f ca="1">VLOOKUP($T409,Ethnicities!$A:$B,2,FALSE)</f>
        <v xml:space="preserve"> white</v>
      </c>
      <c r="V409" s="8">
        <f t="shared" ca="1" si="64"/>
        <v>28355</v>
      </c>
      <c r="W409" s="6">
        <f t="shared" ca="1" si="65"/>
        <v>7</v>
      </c>
      <c r="X409" s="8" t="str">
        <f ca="1">VLOOKUP($W409,'Background education'!$A:$B,2,FALSE)</f>
        <v>Undergraduate degree</v>
      </c>
      <c r="Y409" s="7">
        <f ca="1" xml:space="preserve">
  IF(OR($AA409 = 5, $AA409 = 6, $AA409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09" s="7" t="str">
        <f ca="1">VLOOKUP($Y409,Departments!$A:$B,2,FALSE)</f>
        <v>Human Resource</v>
      </c>
      <c r="AA409" s="6">
        <f t="shared" ca="1" si="66"/>
        <v>10</v>
      </c>
      <c r="AB409" s="7" t="str">
        <f ca="1">VLOOKUP($AA409,Roles!$A:$B,2,FALSE)</f>
        <v>Trainee</v>
      </c>
      <c r="AC409" s="6" t="str">
        <f t="shared" ca="1" si="67"/>
        <v/>
      </c>
      <c r="AD409" s="7" t="str">
        <f ca="1" xml:space="preserve">
IF($AC409 &lt;&gt; "",
    VLOOKUP($AC409,Levels!$A:$B,2,FALSE),
    ""
)</f>
        <v/>
      </c>
      <c r="AE409" s="8">
        <f t="shared" ca="1" si="68"/>
        <v>36361</v>
      </c>
      <c r="AF409" s="6">
        <f ca="1">RANDBETWEEN(5,COUNTA('Recruitment source'!$A:$A) + 1)</f>
        <v>7</v>
      </c>
      <c r="AG409" s="6" t="str">
        <f ca="1">VLOOKUP($AF409,'Recruitment source'!$A:$B,2,FALSE)</f>
        <v>SAPO Emprego</v>
      </c>
      <c r="AH409" s="8"/>
      <c r="AI409" s="1">
        <f t="shared" ca="1" si="60"/>
        <v>1385</v>
      </c>
      <c r="AJ409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405, 1, 'Davi Lucas Mariani Bicalho', 'M', 5, '18/08/1977', 7, 8, 10, NULL, 1385);</v>
      </c>
    </row>
    <row r="410" spans="1:36" ht="14.25" customHeight="1" x14ac:dyDescent="0.2">
      <c r="A410" s="7" cm="1">
        <f t="array" aca="1" ref="A410" ca="1">INDEX(Companies!$A:$A,RANDBETWEEN(5,COUNTA(Companies!$A:$A) + 1),1)</f>
        <v>5</v>
      </c>
      <c r="B410" s="7" t="str">
        <f ca="1">VLOOKUP($A410,Companies!$A:$B,2,FALSE)</f>
        <v>ACME Corporation</v>
      </c>
      <c r="C410" s="5">
        <f t="shared" si="61"/>
        <v>406</v>
      </c>
      <c r="D410" s="5" t="str" cm="1">
        <f t="array" ref="D410">SHA1HASH($C410)</f>
        <v>b202977c0fc07e1c6b31961a905395a8ffb23121</v>
      </c>
      <c r="E410" s="6">
        <v>1</v>
      </c>
      <c r="F410" s="7">
        <f ca="1">IF($C410 = 1 + N("Presidente"),
    127,
    IF($C410 = 2 + N("Vice-Presidente"),
        72,
        IF($C410 = 3 + N("Secretária bilíngue"),
            13,
            RANDBETWEEN(5,COUNT(Name!$A:$A) + 1)
        )
    )
)</f>
        <v>331</v>
      </c>
      <c r="G410" s="7" t="str">
        <f ca="1">VLOOKUP($F410,Name!$A:$B,2,FALSE)</f>
        <v>Renato</v>
      </c>
      <c r="H410" s="7">
        <f ca="1" xml:space="preserve">
IF($C410 = 1,
    0,
    RANDBETWEEN(5,COUNT('Last name'!$A:$A) + 1)
)</f>
        <v>186</v>
      </c>
      <c r="I410" s="7" t="str">
        <f ca="1" xml:space="preserve">
IF($C410 = 1 + N("Presidente"),
    "de Orléans e Bragança",
    VLOOKUP($H410,'Last name'!$A:$B,2,FALSE) &amp; " " &amp; VLOOKUP(RANDBETWEEN(5,COUNT('Last name'!$A:$A) + 1),'Last name'!$A:$B,2,FALSE)
)</f>
        <v>Souza Rangel</v>
      </c>
      <c r="J410" s="7" t="str">
        <f t="shared" ca="1" si="62"/>
        <v>Renato Souza Rangel</v>
      </c>
      <c r="K410" s="7" t="str" cm="1">
        <f t="array" aca="1" ref="K410" ca="1">SHA1HASH($J410)</f>
        <v>4ba6eb94157d93a9ebe9f6c6781c209c3a4734cd</v>
      </c>
      <c r="L410" s="7" cm="1">
        <f t="array" aca="1" ref="L410" ca="1">INDEX(States!$A:$A,N410,1)</f>
        <v>5</v>
      </c>
      <c r="M410" s="7" t="str">
        <f ca="1">VLOOKUP($L410,Countries!$A:$B,2,FALSE)</f>
        <v>Portugal</v>
      </c>
      <c r="N410" s="7" cm="1">
        <f t="array" aca="1" ref="N410" ca="1">INDEX(States!$C:$C,RANDBETWEEN(5,COUNTA(States!$A:$A) + 1),1)</f>
        <v>16</v>
      </c>
      <c r="O410" s="7" t="str">
        <f ca="1">VLOOKUP($N410,States!$C:$D,2,FALSE)</f>
        <v>Azores</v>
      </c>
      <c r="P410" s="7" t="str">
        <f ca="1">VLOOKUP($F410,Name!$A:$C,3,FALSE)</f>
        <v>M</v>
      </c>
      <c r="Q410" s="7" t="str">
        <f ca="1">VLOOKUP($P410,Genders!$B:$C,2,FALSE)</f>
        <v>Male</v>
      </c>
      <c r="R410" s="7" cm="1">
        <f t="array" aca="1" ref="R410" ca="1">INDEX('Marital status'!$A:$A,RANDBETWEEN(5,COUNTA('Marital status'!$A:$A) + 1),1)</f>
        <v>5</v>
      </c>
      <c r="S410" s="7" t="str">
        <f ca="1">VLOOKUP($R410,'Marital status'!$A:$B,2,FALSE)</f>
        <v>single</v>
      </c>
      <c r="T410" s="7">
        <f t="shared" ca="1" si="63"/>
        <v>5</v>
      </c>
      <c r="U410" s="7" t="str">
        <f ca="1">VLOOKUP($T410,Ethnicities!$A:$B,2,FALSE)</f>
        <v xml:space="preserve"> white</v>
      </c>
      <c r="V410" s="8">
        <f t="shared" ca="1" si="64"/>
        <v>27287</v>
      </c>
      <c r="W410" s="6">
        <f t="shared" ca="1" si="65"/>
        <v>7</v>
      </c>
      <c r="X410" s="8" t="str">
        <f ca="1">VLOOKUP($W410,'Background education'!$A:$B,2,FALSE)</f>
        <v>Undergraduate degree</v>
      </c>
      <c r="Y410" s="7">
        <f ca="1" xml:space="preserve">
  IF(OR($AA410 = 5, $AA410 = 6, $AA410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10" s="7" t="str">
        <f ca="1">VLOOKUP($Y410,Departments!$A:$B,2,FALSE)</f>
        <v>Controlling</v>
      </c>
      <c r="AA410" s="6">
        <f t="shared" ca="1" si="66"/>
        <v>11</v>
      </c>
      <c r="AB410" s="7" t="str">
        <f ca="1">VLOOKUP($AA410,Roles!$A:$B,2,FALSE)</f>
        <v>Analyst</v>
      </c>
      <c r="AC410" s="6">
        <f t="shared" ca="1" si="67"/>
        <v>5</v>
      </c>
      <c r="AD410" s="7" t="str">
        <f ca="1" xml:space="preserve">
IF($AC410 &lt;&gt; "",
    VLOOKUP($AC410,Levels!$A:$B,2,FALSE),
    ""
)</f>
        <v>Junior</v>
      </c>
      <c r="AE410" s="8">
        <f t="shared" ca="1" si="68"/>
        <v>41200</v>
      </c>
      <c r="AF410" s="6">
        <f ca="1">RANDBETWEEN(5,COUNTA('Recruitment source'!$A:$A) + 1)</f>
        <v>7</v>
      </c>
      <c r="AG410" s="6" t="str">
        <f ca="1">VLOOKUP($AF410,'Recruitment source'!$A:$B,2,FALSE)</f>
        <v>SAPO Emprego</v>
      </c>
      <c r="AH410" s="8"/>
      <c r="AI410" s="1">
        <f t="shared" ca="1" si="60"/>
        <v>2500</v>
      </c>
      <c r="AJ410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406, 1, 'Renato Souza Rangel', 'M', 5, '15/09/1974', 7, 12, 11, 5, 2500);</v>
      </c>
    </row>
    <row r="411" spans="1:36" ht="14.25" customHeight="1" x14ac:dyDescent="0.2">
      <c r="A411" s="7" cm="1">
        <f t="array" aca="1" ref="A411" ca="1">INDEX(Companies!$A:$A,RANDBETWEEN(5,COUNTA(Companies!$A:$A) + 1),1)</f>
        <v>5</v>
      </c>
      <c r="B411" s="7" t="str">
        <f ca="1">VLOOKUP($A411,Companies!$A:$B,2,FALSE)</f>
        <v>ACME Corporation</v>
      </c>
      <c r="C411" s="5">
        <f t="shared" si="61"/>
        <v>407</v>
      </c>
      <c r="D411" s="5" t="str" cm="1">
        <f t="array" ref="D411">SHA1HASH($C411)</f>
        <v>e6de89674d9f1d7968a70dad4f41b844965b4fdc</v>
      </c>
      <c r="E411" s="6">
        <v>1</v>
      </c>
      <c r="F411" s="7">
        <f ca="1">IF($C411 = 1 + N("Presidente"),
    127,
    IF($C411 = 2 + N("Vice-Presidente"),
        72,
        IF($C411 = 3 + N("Secretária bilíngue"),
            13,
            RANDBETWEEN(5,COUNT(Name!$A:$A) + 1)
        )
    )
)</f>
        <v>344</v>
      </c>
      <c r="G411" s="7" t="str">
        <f ca="1">VLOOKUP($F411,Name!$A:$B,2,FALSE)</f>
        <v>Thomas</v>
      </c>
      <c r="H411" s="7">
        <f ca="1" xml:space="preserve">
IF($C411 = 1,
    0,
    RANDBETWEEN(5,COUNT('Last name'!$A:$A) + 1)
)</f>
        <v>144</v>
      </c>
      <c r="I411" s="7" t="str">
        <f ca="1" xml:space="preserve">
IF($C411 = 1 + N("Presidente"),
    "de Orléans e Bragança",
    VLOOKUP($H411,'Last name'!$A:$B,2,FALSE) &amp; " " &amp; VLOOKUP(RANDBETWEEN(5,COUNT('Last name'!$A:$A) + 1),'Last name'!$A:$B,2,FALSE)
)</f>
        <v>Padrão Chaves</v>
      </c>
      <c r="J411" s="7" t="str">
        <f t="shared" ca="1" si="62"/>
        <v>Thomas Padrão Chaves</v>
      </c>
      <c r="K411" s="7" t="str" cm="1">
        <f t="array" aca="1" ref="K411" ca="1">SHA1HASH($J411)</f>
        <v>0c613084f2df11053296216d52c58e6eae53e5fd</v>
      </c>
      <c r="L411" s="7" cm="1">
        <f t="array" aca="1" ref="L411" ca="1">INDEX(States!$A:$A,N411,1)</f>
        <v>5</v>
      </c>
      <c r="M411" s="7" t="str">
        <f ca="1">VLOOKUP($L411,Countries!$A:$B,2,FALSE)</f>
        <v>Portugal</v>
      </c>
      <c r="N411" s="7" cm="1">
        <f t="array" aca="1" ref="N411" ca="1">INDEX(States!$C:$C,RANDBETWEEN(5,COUNTA(States!$A:$A) + 1),1)</f>
        <v>13</v>
      </c>
      <c r="O411" s="7" t="str">
        <f ca="1">VLOOKUP($N411,States!$C:$D,2,FALSE)</f>
        <v>Coimbra</v>
      </c>
      <c r="P411" s="7" t="str">
        <f ca="1">VLOOKUP($F411,Name!$A:$C,3,FALSE)</f>
        <v>M</v>
      </c>
      <c r="Q411" s="7" t="str">
        <f ca="1">VLOOKUP($P411,Genders!$B:$C,2,FALSE)</f>
        <v>Male</v>
      </c>
      <c r="R411" s="7" cm="1">
        <f t="array" aca="1" ref="R411" ca="1">INDEX('Marital status'!$A:$A,RANDBETWEEN(5,COUNTA('Marital status'!$A:$A) + 1),1)</f>
        <v>5</v>
      </c>
      <c r="S411" s="7" t="str">
        <f ca="1">VLOOKUP($R411,'Marital status'!$A:$B,2,FALSE)</f>
        <v>single</v>
      </c>
      <c r="T411" s="7">
        <f t="shared" ca="1" si="63"/>
        <v>5</v>
      </c>
      <c r="U411" s="7" t="str">
        <f ca="1">VLOOKUP($T411,Ethnicities!$A:$B,2,FALSE)</f>
        <v xml:space="preserve"> white</v>
      </c>
      <c r="V411" s="8">
        <f t="shared" ca="1" si="64"/>
        <v>18334</v>
      </c>
      <c r="W411" s="6">
        <f t="shared" ca="1" si="65"/>
        <v>7</v>
      </c>
      <c r="X411" s="8" t="str">
        <f ca="1">VLOOKUP($W411,'Background education'!$A:$B,2,FALSE)</f>
        <v>Undergraduate degree</v>
      </c>
      <c r="Y411" s="7">
        <f ca="1" xml:space="preserve">
  IF(OR($AA411 = 5, $AA411 = 6, $AA411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11" s="7" t="str">
        <f ca="1">VLOOKUP($Y411,Departments!$A:$B,2,FALSE)</f>
        <v xml:space="preserve"> Commercial</v>
      </c>
      <c r="AA411" s="6">
        <f t="shared" ca="1" si="66"/>
        <v>9</v>
      </c>
      <c r="AB411" s="7" t="str">
        <f ca="1">VLOOKUP($AA411,Roles!$A:$B,2,FALSE)</f>
        <v>Intern</v>
      </c>
      <c r="AC411" s="6" t="str">
        <f t="shared" ca="1" si="67"/>
        <v/>
      </c>
      <c r="AD411" s="7" t="str">
        <f ca="1" xml:space="preserve">
IF($AC411 &lt;&gt; "",
    VLOOKUP($AC411,Levels!$A:$B,2,FALSE),
    ""
)</f>
        <v/>
      </c>
      <c r="AE411" s="8">
        <f t="shared" ca="1" si="68"/>
        <v>41663</v>
      </c>
      <c r="AF411" s="6">
        <f ca="1">RANDBETWEEN(5,COUNTA('Recruitment source'!$A:$A) + 1)</f>
        <v>13</v>
      </c>
      <c r="AG411" s="6" t="str">
        <f ca="1">VLOOKUP($AF411,'Recruitment source'!$A:$B,2,FALSE)</f>
        <v>Google</v>
      </c>
      <c r="AH411" s="8"/>
      <c r="AI411" s="1">
        <f t="shared" ca="1" si="60"/>
        <v>1285</v>
      </c>
      <c r="AJ41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407, 1, 'Thomas Padrão Chaves', 'M', 5, '12/03/1950', 7, 9, 9, NULL, 1285);</v>
      </c>
    </row>
    <row r="412" spans="1:36" ht="14.25" customHeight="1" x14ac:dyDescent="0.2">
      <c r="A412" s="7" cm="1">
        <f t="array" aca="1" ref="A412" ca="1">INDEX(Companies!$A:$A,RANDBETWEEN(5,COUNTA(Companies!$A:$A) + 1),1)</f>
        <v>5</v>
      </c>
      <c r="B412" s="7" t="str">
        <f ca="1">VLOOKUP($A412,Companies!$A:$B,2,FALSE)</f>
        <v>ACME Corporation</v>
      </c>
      <c r="C412" s="5">
        <f t="shared" si="61"/>
        <v>408</v>
      </c>
      <c r="D412" s="5" t="str" cm="1">
        <f t="array" ref="D412">SHA1HASH($C412)</f>
        <v>beba4d5d3ffb8fac7fe5ce87ac1eb2f75c4cd1a2</v>
      </c>
      <c r="E412" s="6">
        <v>1</v>
      </c>
      <c r="F412" s="7">
        <f ca="1">IF($C412 = 1 + N("Presidente"),
    127,
    IF($C412 = 2 + N("Vice-Presidente"),
        72,
        IF($C412 = 3 + N("Secretária bilíngue"),
            13,
            RANDBETWEEN(5,COUNT(Name!$A:$A) + 1)
        )
    )
)</f>
        <v>259</v>
      </c>
      <c r="G412" s="7" t="str">
        <f ca="1">VLOOKUP($F412,Name!$A:$B,2,FALSE)</f>
        <v>Maria Carolina</v>
      </c>
      <c r="H412" s="7">
        <f ca="1" xml:space="preserve">
IF($C412 = 1,
    0,
    RANDBETWEEN(5,COUNT('Last name'!$A:$A) + 1)
)</f>
        <v>140</v>
      </c>
      <c r="I412" s="7" t="str">
        <f ca="1" xml:space="preserve">
IF($C412 = 1 + N("Presidente"),
    "de Orléans e Bragança",
    VLOOKUP($H412,'Last name'!$A:$B,2,FALSE) &amp; " " &amp; VLOOKUP(RANDBETWEEN(5,COUNT('Last name'!$A:$A) + 1),'Last name'!$A:$B,2,FALSE)
)</f>
        <v>Negreiros Ferrara</v>
      </c>
      <c r="J412" s="7" t="str">
        <f t="shared" ca="1" si="62"/>
        <v>Maria Carolina Negreiros Ferrara</v>
      </c>
      <c r="K412" s="7" t="str" cm="1">
        <f t="array" aca="1" ref="K412" ca="1">SHA1HASH($J412)</f>
        <v>80f08de85ba1c1eb47b100c93c693f6ac645ad3b</v>
      </c>
      <c r="L412" s="7" cm="1">
        <f t="array" aca="1" ref="L412" ca="1">INDEX(States!$A:$A,N412,1)</f>
        <v>5</v>
      </c>
      <c r="M412" s="7" t="str">
        <f ca="1">VLOOKUP($L412,Countries!$A:$B,2,FALSE)</f>
        <v>Portugal</v>
      </c>
      <c r="N412" s="7" cm="1">
        <f t="array" aca="1" ref="N412" ca="1">INDEX(States!$C:$C,RANDBETWEEN(5,COUNTA(States!$A:$A) + 1),1)</f>
        <v>16</v>
      </c>
      <c r="O412" s="7" t="str">
        <f ca="1">VLOOKUP($N412,States!$C:$D,2,FALSE)</f>
        <v>Azores</v>
      </c>
      <c r="P412" s="7" t="str">
        <f ca="1">VLOOKUP($F412,Name!$A:$C,3,FALSE)</f>
        <v>F</v>
      </c>
      <c r="Q412" s="7" t="str">
        <f ca="1">VLOOKUP($P412,Genders!$B:$C,2,FALSE)</f>
        <v>Female</v>
      </c>
      <c r="R412" s="7" cm="1">
        <f t="array" aca="1" ref="R412" ca="1">INDEX('Marital status'!$A:$A,RANDBETWEEN(5,COUNTA('Marital status'!$A:$A) + 1),1)</f>
        <v>7</v>
      </c>
      <c r="S412" s="7" t="str">
        <f ca="1">VLOOKUP($R412,'Marital status'!$A:$B,2,FALSE)</f>
        <v xml:space="preserve">Widowed </v>
      </c>
      <c r="T412" s="7">
        <f t="shared" ca="1" si="63"/>
        <v>5</v>
      </c>
      <c r="U412" s="7" t="str">
        <f ca="1">VLOOKUP($T412,Ethnicities!$A:$B,2,FALSE)</f>
        <v xml:space="preserve"> white</v>
      </c>
      <c r="V412" s="8">
        <f t="shared" ca="1" si="64"/>
        <v>19339</v>
      </c>
      <c r="W412" s="6">
        <f t="shared" ca="1" si="65"/>
        <v>8</v>
      </c>
      <c r="X412" s="8" t="str">
        <f ca="1">VLOOKUP($W412,'Background education'!$A:$B,2,FALSE)</f>
        <v>Graduate school</v>
      </c>
      <c r="Y412" s="7">
        <f ca="1" xml:space="preserve">
  IF(OR($AA412 = 5, $AA412 = 6, $AA412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12" s="7" t="str">
        <f ca="1">VLOOKUP($Y412,Departments!$A:$B,2,FALSE)</f>
        <v xml:space="preserve"> Commercial</v>
      </c>
      <c r="AA412" s="6">
        <f t="shared" ca="1" si="66"/>
        <v>11</v>
      </c>
      <c r="AB412" s="7" t="str">
        <f ca="1">VLOOKUP($AA412,Roles!$A:$B,2,FALSE)</f>
        <v>Analyst</v>
      </c>
      <c r="AC412" s="6">
        <f t="shared" ca="1" si="67"/>
        <v>6</v>
      </c>
      <c r="AD412" s="7" t="str">
        <f ca="1" xml:space="preserve">
IF($AC412 &lt;&gt; "",
    VLOOKUP($AC412,Levels!$A:$B,2,FALSE),
    ""
)</f>
        <v>Pleno</v>
      </c>
      <c r="AE412" s="8">
        <f t="shared" ca="1" si="68"/>
        <v>43829</v>
      </c>
      <c r="AF412" s="6">
        <f ca="1">RANDBETWEEN(5,COUNTA('Recruitment source'!$A:$A) + 1)</f>
        <v>6</v>
      </c>
      <c r="AG412" s="6" t="str">
        <f ca="1">VLOOKUP($AF412,'Recruitment source'!$A:$B,2,FALSE)</f>
        <v>Learn4Good</v>
      </c>
      <c r="AH412" s="8"/>
      <c r="AI412" s="1">
        <f t="shared" ca="1" si="60"/>
        <v>3080</v>
      </c>
      <c r="AJ41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408, 1, 'Maria Carolina Negreiros Ferrara', 'F', 5, '11/12/1952', 8, 9, 11, 6, 3080);</v>
      </c>
    </row>
    <row r="413" spans="1:36" ht="14.25" customHeight="1" x14ac:dyDescent="0.2">
      <c r="A413" s="7" cm="1">
        <f t="array" aca="1" ref="A413" ca="1">INDEX(Companies!$A:$A,RANDBETWEEN(5,COUNTA(Companies!$A:$A) + 1),1)</f>
        <v>5</v>
      </c>
      <c r="B413" s="7" t="str">
        <f ca="1">VLOOKUP($A413,Companies!$A:$B,2,FALSE)</f>
        <v>ACME Corporation</v>
      </c>
      <c r="C413" s="5">
        <f t="shared" si="61"/>
        <v>409</v>
      </c>
      <c r="D413" s="5" t="str" cm="1">
        <f t="array" ref="D413">SHA1HASH($C413)</f>
        <v>3352d0d8278c176fa61d82326d7e51dabd2a032e</v>
      </c>
      <c r="E413" s="6">
        <v>1</v>
      </c>
      <c r="F413" s="7">
        <f ca="1">IF($C413 = 1 + N("Presidente"),
    127,
    IF($C413 = 2 + N("Vice-Presidente"),
        72,
        IF($C413 = 3 + N("Secretária bilíngue"),
            13,
            RANDBETWEEN(5,COUNT(Name!$A:$A) + 1)
        )
    )
)</f>
        <v>215</v>
      </c>
      <c r="G413" s="7" t="str">
        <f ca="1">VLOOKUP($F413,Name!$A:$B,2,FALSE)</f>
        <v>Kloe</v>
      </c>
      <c r="H413" s="7">
        <f ca="1" xml:space="preserve">
IF($C413 = 1,
    0,
    RANDBETWEEN(5,COUNT('Last name'!$A:$A) + 1)
)</f>
        <v>128</v>
      </c>
      <c r="I413" s="7" t="str">
        <f ca="1" xml:space="preserve">
IF($C413 = 1 + N("Presidente"),
    "de Orléans e Bragança",
    VLOOKUP($H413,'Last name'!$A:$B,2,FALSE) &amp; " " &amp; VLOOKUP(RANDBETWEEN(5,COUNT('Last name'!$A:$A) + 1),'Last name'!$A:$B,2,FALSE)
)</f>
        <v>Mendes Ramos</v>
      </c>
      <c r="J413" s="7" t="str">
        <f t="shared" ca="1" si="62"/>
        <v>Kloe Mendes Ramos</v>
      </c>
      <c r="K413" s="7" t="str" cm="1">
        <f t="array" aca="1" ref="K413" ca="1">SHA1HASH($J413)</f>
        <v>185afb76b04dea5d8451f54b7f9be6c9c231407a</v>
      </c>
      <c r="L413" s="7" cm="1">
        <f t="array" aca="1" ref="L413" ca="1">INDEX(States!$A:$A,N413,1)</f>
        <v>5</v>
      </c>
      <c r="M413" s="7" t="str">
        <f ca="1">VLOOKUP($L413,Countries!$A:$B,2,FALSE)</f>
        <v>Portugal</v>
      </c>
      <c r="N413" s="7" cm="1">
        <f t="array" aca="1" ref="N413" ca="1">INDEX(States!$C:$C,RANDBETWEEN(5,COUNTA(States!$A:$A) + 1),1)</f>
        <v>6</v>
      </c>
      <c r="O413" s="7" t="str">
        <f ca="1">VLOOKUP($N413,States!$C:$D,2,FALSE)</f>
        <v>PORTO</v>
      </c>
      <c r="P413" s="7" t="str">
        <f ca="1">VLOOKUP($F413,Name!$A:$C,3,FALSE)</f>
        <v>F</v>
      </c>
      <c r="Q413" s="7" t="str">
        <f ca="1">VLOOKUP($P413,Genders!$B:$C,2,FALSE)</f>
        <v>Female</v>
      </c>
      <c r="R413" s="7" cm="1">
        <f t="array" aca="1" ref="R413" ca="1">INDEX('Marital status'!$A:$A,RANDBETWEEN(5,COUNTA('Marital status'!$A:$A) + 1),1)</f>
        <v>8</v>
      </c>
      <c r="S413" s="7" t="str">
        <f ca="1">VLOOKUP($R413,'Marital status'!$A:$B,2,FALSE)</f>
        <v xml:space="preserve"> Separated </v>
      </c>
      <c r="T413" s="7">
        <f t="shared" ca="1" si="63"/>
        <v>6</v>
      </c>
      <c r="U413" s="7" t="str">
        <f ca="1">VLOOKUP($T413,Ethnicities!$A:$B,2,FALSE)</f>
        <v>Black or African American</v>
      </c>
      <c r="V413" s="8">
        <f t="shared" ca="1" si="64"/>
        <v>19406</v>
      </c>
      <c r="W413" s="6">
        <f t="shared" ca="1" si="65"/>
        <v>7</v>
      </c>
      <c r="X413" s="8" t="str">
        <f ca="1">VLOOKUP($W413,'Background education'!$A:$B,2,FALSE)</f>
        <v>Undergraduate degree</v>
      </c>
      <c r="Y413" s="7">
        <f ca="1" xml:space="preserve">
  IF(OR($AA413 = 5, $AA413 = 6, $AA413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13" s="7" t="str">
        <f ca="1">VLOOKUP($Y413,Departments!$A:$B,2,FALSE)</f>
        <v>Human Resource</v>
      </c>
      <c r="AA413" s="6">
        <f t="shared" ca="1" si="66"/>
        <v>10</v>
      </c>
      <c r="AB413" s="7" t="str">
        <f ca="1">VLOOKUP($AA413,Roles!$A:$B,2,FALSE)</f>
        <v>Trainee</v>
      </c>
      <c r="AC413" s="6" t="str">
        <f t="shared" ca="1" si="67"/>
        <v/>
      </c>
      <c r="AD413" s="7" t="str">
        <f ca="1" xml:space="preserve">
IF($AC413 &lt;&gt; "",
    VLOOKUP($AC413,Levels!$A:$B,2,FALSE),
    ""
)</f>
        <v/>
      </c>
      <c r="AE413" s="8">
        <f t="shared" ca="1" si="68"/>
        <v>39471</v>
      </c>
      <c r="AF413" s="6">
        <f ca="1">RANDBETWEEN(5,COUNTA('Recruitment source'!$A:$A) + 1)</f>
        <v>9</v>
      </c>
      <c r="AG413" s="6" t="str">
        <f ca="1">VLOOKUP($AF413,'Recruitment source'!$A:$B,2,FALSE)</f>
        <v>Empregos Online</v>
      </c>
      <c r="AH413" s="8"/>
      <c r="AI413" s="1">
        <f t="shared" ca="1" si="60"/>
        <v>1385</v>
      </c>
      <c r="AJ41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409, 1, 'Kloe Mendes Ramos', 'F', 6, '16/02/1953', 7, 8, 10, NULL, 1385);</v>
      </c>
    </row>
    <row r="414" spans="1:36" ht="14.25" customHeight="1" x14ac:dyDescent="0.2">
      <c r="A414" s="7" cm="1">
        <f t="array" aca="1" ref="A414" ca="1">INDEX(Companies!$A:$A,RANDBETWEEN(5,COUNTA(Companies!$A:$A) + 1),1)</f>
        <v>5</v>
      </c>
      <c r="B414" s="7" t="str">
        <f ca="1">VLOOKUP($A414,Companies!$A:$B,2,FALSE)</f>
        <v>ACME Corporation</v>
      </c>
      <c r="C414" s="5">
        <f t="shared" si="61"/>
        <v>410</v>
      </c>
      <c r="D414" s="5" t="str" cm="1">
        <f t="array" ref="D414">SHA1HASH($C414)</f>
        <v>329dc1daf9fb9d5e75d687dd9e0740e1c72796c3</v>
      </c>
      <c r="E414" s="6">
        <v>1</v>
      </c>
      <c r="F414" s="7">
        <f ca="1">IF($C414 = 1 + N("Presidente"),
    127,
    IF($C414 = 2 + N("Vice-Presidente"),
        72,
        IF($C414 = 3 + N("Secretária bilíngue"),
            13,
            RANDBETWEEN(5,COUNT(Name!$A:$A) + 1)
        )
    )
)</f>
        <v>154</v>
      </c>
      <c r="G414" s="7" t="str">
        <f ca="1">VLOOKUP($F414,Name!$A:$B,2,FALSE)</f>
        <v>Giovanna</v>
      </c>
      <c r="H414" s="7">
        <f ca="1" xml:space="preserve">
IF($C414 = 1,
    0,
    RANDBETWEEN(5,COUNT('Last name'!$A:$A) + 1)
)</f>
        <v>175</v>
      </c>
      <c r="I414" s="7" t="str">
        <f ca="1" xml:space="preserve">
IF($C414 = 1 + N("Presidente"),
    "de Orléans e Bragança",
    VLOOKUP($H414,'Last name'!$A:$B,2,FALSE) &amp; " " &amp; VLOOKUP(RANDBETWEEN(5,COUNT('Last name'!$A:$A) + 1),'Last name'!$A:$B,2,FALSE)
)</f>
        <v>Santoro Santacruz</v>
      </c>
      <c r="J414" s="7" t="str">
        <f t="shared" ca="1" si="62"/>
        <v>Giovanna Santoro Santacruz</v>
      </c>
      <c r="K414" s="7" t="str" cm="1">
        <f t="array" aca="1" ref="K414" ca="1">SHA1HASH($J414)</f>
        <v>0de59b8bde2525d7cdde3cda5585a468c8cda179</v>
      </c>
      <c r="L414" s="7" cm="1">
        <f t="array" aca="1" ref="L414" ca="1">INDEX(States!$A:$A,N414,1)</f>
        <v>5</v>
      </c>
      <c r="M414" s="7" t="str">
        <f ca="1">VLOOKUP($L414,Countries!$A:$B,2,FALSE)</f>
        <v>Portugal</v>
      </c>
      <c r="N414" s="7" cm="1">
        <f t="array" aca="1" ref="N414" ca="1">INDEX(States!$C:$C,RANDBETWEEN(5,COUNTA(States!$A:$A) + 1),1)</f>
        <v>22</v>
      </c>
      <c r="O414" s="7" t="str">
        <f ca="1">VLOOKUP($N414,States!$C:$D,2,FALSE)</f>
        <v>Vila Real</v>
      </c>
      <c r="P414" s="7" t="str">
        <f ca="1">VLOOKUP($F414,Name!$A:$C,3,FALSE)</f>
        <v>F</v>
      </c>
      <c r="Q414" s="7" t="str">
        <f ca="1">VLOOKUP($P414,Genders!$B:$C,2,FALSE)</f>
        <v>Female</v>
      </c>
      <c r="R414" s="7" cm="1">
        <f t="array" aca="1" ref="R414" ca="1">INDEX('Marital status'!$A:$A,RANDBETWEEN(5,COUNTA('Marital status'!$A:$A) + 1),1)</f>
        <v>8</v>
      </c>
      <c r="S414" s="7" t="str">
        <f ca="1">VLOOKUP($R414,'Marital status'!$A:$B,2,FALSE)</f>
        <v xml:space="preserve"> Separated </v>
      </c>
      <c r="T414" s="7">
        <f t="shared" ca="1" si="63"/>
        <v>5</v>
      </c>
      <c r="U414" s="7" t="str">
        <f ca="1">VLOOKUP($T414,Ethnicities!$A:$B,2,FALSE)</f>
        <v xml:space="preserve"> white</v>
      </c>
      <c r="V414" s="8">
        <f t="shared" ca="1" si="64"/>
        <v>26705</v>
      </c>
      <c r="W414" s="6">
        <f t="shared" ca="1" si="65"/>
        <v>8</v>
      </c>
      <c r="X414" s="8" t="str">
        <f ca="1">VLOOKUP($W414,'Background education'!$A:$B,2,FALSE)</f>
        <v>Graduate school</v>
      </c>
      <c r="Y414" s="7">
        <f ca="1" xml:space="preserve">
  IF(OR($AA414 = 5, $AA414 = 6, $AA414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14" s="7" t="str">
        <f ca="1">VLOOKUP($Y414,Departments!$A:$B,2,FALSE)</f>
        <v>Audit</v>
      </c>
      <c r="AA414" s="6">
        <f t="shared" ca="1" si="66"/>
        <v>11</v>
      </c>
      <c r="AB414" s="7" t="str">
        <f ca="1">VLOOKUP($AA414,Roles!$A:$B,2,FALSE)</f>
        <v>Analyst</v>
      </c>
      <c r="AC414" s="6">
        <f t="shared" ca="1" si="67"/>
        <v>6</v>
      </c>
      <c r="AD414" s="7" t="str">
        <f ca="1" xml:space="preserve">
IF($AC414 &lt;&gt; "",
    VLOOKUP($AC414,Levels!$A:$B,2,FALSE),
    ""
)</f>
        <v>Pleno</v>
      </c>
      <c r="AE414" s="8">
        <f t="shared" ca="1" si="68"/>
        <v>38732</v>
      </c>
      <c r="AF414" s="6">
        <f ca="1">RANDBETWEEN(5,COUNTA('Recruitment source'!$A:$A) + 1)</f>
        <v>13</v>
      </c>
      <c r="AG414" s="6" t="str">
        <f ca="1">VLOOKUP($AF414,'Recruitment source'!$A:$B,2,FALSE)</f>
        <v>Google</v>
      </c>
      <c r="AH414" s="8"/>
      <c r="AI414" s="1">
        <f t="shared" ca="1" si="60"/>
        <v>3000</v>
      </c>
      <c r="AJ414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410, 1, 'Giovanna Santoro Santacruz', 'F', 5, '10/02/1973', 8, 13, 11, 6, 3000);</v>
      </c>
    </row>
    <row r="415" spans="1:36" ht="14.25" customHeight="1" x14ac:dyDescent="0.2">
      <c r="A415" s="7" cm="1">
        <f t="array" aca="1" ref="A415" ca="1">INDEX(Companies!$A:$A,RANDBETWEEN(5,COUNTA(Companies!$A:$A) + 1),1)</f>
        <v>5</v>
      </c>
      <c r="B415" s="7" t="str">
        <f ca="1">VLOOKUP($A415,Companies!$A:$B,2,FALSE)</f>
        <v>ACME Corporation</v>
      </c>
      <c r="C415" s="5">
        <f t="shared" si="61"/>
        <v>411</v>
      </c>
      <c r="D415" s="5" t="str" cm="1">
        <f t="array" ref="D415">SHA1HASH($C415)</f>
        <v>83fdc3407ccf68718bfb9aaddefa7cc0e40529db</v>
      </c>
      <c r="E415" s="6">
        <v>1</v>
      </c>
      <c r="F415" s="7">
        <f ca="1">IF($C415 = 1 + N("Presidente"),
    127,
    IF($C415 = 2 + N("Vice-Presidente"),
        72,
        IF($C415 = 3 + N("Secretária bilíngue"),
            13,
            RANDBETWEEN(5,COUNT(Name!$A:$A) + 1)
        )
    )
)</f>
        <v>7</v>
      </c>
      <c r="G415" s="7" t="str">
        <f ca="1">VLOOKUP($F415,Name!$A:$B,2,FALSE)</f>
        <v>Adelaide</v>
      </c>
      <c r="H415" s="7">
        <f ca="1" xml:space="preserve">
IF($C415 = 1,
    0,
    RANDBETWEEN(5,COUNT('Last name'!$A:$A) + 1)
)</f>
        <v>27</v>
      </c>
      <c r="I415" s="7" t="str">
        <f ca="1" xml:space="preserve">
IF($C415 = 1 + N("Presidente"),
    "de Orléans e Bragança",
    VLOOKUP($H415,'Last name'!$A:$B,2,FALSE) &amp; " " &amp; VLOOKUP(RANDBETWEEN(5,COUNT('Last name'!$A:$A) + 1),'Last name'!$A:$B,2,FALSE)
)</f>
        <v>Bactista Ricci</v>
      </c>
      <c r="J415" s="7" t="str">
        <f t="shared" ca="1" si="62"/>
        <v>Adelaide Bactista Ricci</v>
      </c>
      <c r="K415" s="7" t="str" cm="1">
        <f t="array" aca="1" ref="K415" ca="1">SHA1HASH($J415)</f>
        <v>b343e8f858eac410b990c65a99ced97e96e4e245</v>
      </c>
      <c r="L415" s="7" cm="1">
        <f t="array" aca="1" ref="L415" ca="1">INDEX(States!$A:$A,N415,1)</f>
        <v>5</v>
      </c>
      <c r="M415" s="7" t="str">
        <f ca="1">VLOOKUP($L415,Countries!$A:$B,2,FALSE)</f>
        <v>Portugal</v>
      </c>
      <c r="N415" s="7" cm="1">
        <f t="array" aca="1" ref="N415" ca="1">INDEX(States!$C:$C,RANDBETWEEN(5,COUNTA(States!$A:$A) + 1),1)</f>
        <v>12</v>
      </c>
      <c r="O415" s="7" t="str">
        <f ca="1">VLOOKUP($N415,States!$C:$D,2,FALSE)</f>
        <v>Leiria</v>
      </c>
      <c r="P415" s="7" t="str">
        <f ca="1">VLOOKUP($F415,Name!$A:$C,3,FALSE)</f>
        <v>F</v>
      </c>
      <c r="Q415" s="7" t="str">
        <f ca="1">VLOOKUP($P415,Genders!$B:$C,2,FALSE)</f>
        <v>Female</v>
      </c>
      <c r="R415" s="7" cm="1">
        <f t="array" aca="1" ref="R415" ca="1">INDEX('Marital status'!$A:$A,RANDBETWEEN(5,COUNTA('Marital status'!$A:$A) + 1),1)</f>
        <v>9</v>
      </c>
      <c r="S415" s="7" t="str">
        <f ca="1">VLOOKUP($R415,'Marital status'!$A:$B,2,FALSE)</f>
        <v>DIVORCED</v>
      </c>
      <c r="T415" s="7">
        <f t="shared" ca="1" si="63"/>
        <v>5</v>
      </c>
      <c r="U415" s="7" t="str">
        <f ca="1">VLOOKUP($T415,Ethnicities!$A:$B,2,FALSE)</f>
        <v xml:space="preserve"> white</v>
      </c>
      <c r="V415" s="8">
        <f t="shared" ca="1" si="64"/>
        <v>30540</v>
      </c>
      <c r="W415" s="6">
        <f t="shared" ca="1" si="65"/>
        <v>7</v>
      </c>
      <c r="X415" s="8" t="str">
        <f ca="1">VLOOKUP($W415,'Background education'!$A:$B,2,FALSE)</f>
        <v>Undergraduate degree</v>
      </c>
      <c r="Y415" s="7">
        <f ca="1" xml:space="preserve">
  IF(OR($AA415 = 5, $AA415 = 6, $AA415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15" s="7" t="str">
        <f ca="1">VLOOKUP($Y415,Departments!$A:$B,2,FALSE)</f>
        <v xml:space="preserve"> Presidency</v>
      </c>
      <c r="AA415" s="6">
        <f t="shared" ca="1" si="66"/>
        <v>10</v>
      </c>
      <c r="AB415" s="7" t="str">
        <f ca="1">VLOOKUP($AA415,Roles!$A:$B,2,FALSE)</f>
        <v>Trainee</v>
      </c>
      <c r="AC415" s="6" t="str">
        <f t="shared" ca="1" si="67"/>
        <v/>
      </c>
      <c r="AD415" s="7" t="str">
        <f ca="1" xml:space="preserve">
IF($AC415 &lt;&gt; "",
    VLOOKUP($AC415,Levels!$A:$B,2,FALSE),
    ""
)</f>
        <v/>
      </c>
      <c r="AE415" s="8">
        <f t="shared" ca="1" si="68"/>
        <v>43761</v>
      </c>
      <c r="AF415" s="6">
        <f ca="1">RANDBETWEEN(5,COUNTA('Recruitment source'!$A:$A) + 1)</f>
        <v>14</v>
      </c>
      <c r="AG415" s="6" t="str">
        <f ca="1">VLOOKUP($AF415,'Recruitment source'!$A:$B,2,FALSE)</f>
        <v>LinkedIn</v>
      </c>
      <c r="AH415" s="8"/>
      <c r="AI415" s="1">
        <f t="shared" ca="1" si="60"/>
        <v>1305</v>
      </c>
      <c r="AJ415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411, 1, 'Adelaide Bactista Ricci', 'F', 5, '12/08/1983', 7, 5, 10, NULL, 1305);</v>
      </c>
    </row>
    <row r="416" spans="1:36" ht="14.25" customHeight="1" x14ac:dyDescent="0.2">
      <c r="A416" s="7" cm="1">
        <f t="array" aca="1" ref="A416" ca="1">INDEX(Companies!$A:$A,RANDBETWEEN(5,COUNTA(Companies!$A:$A) + 1),1)</f>
        <v>5</v>
      </c>
      <c r="B416" s="7" t="str">
        <f ca="1">VLOOKUP($A416,Companies!$A:$B,2,FALSE)</f>
        <v>ACME Corporation</v>
      </c>
      <c r="C416" s="5">
        <f t="shared" si="61"/>
        <v>412</v>
      </c>
      <c r="D416" s="5" t="str" cm="1">
        <f t="array" ref="D416">SHA1HASH($C416)</f>
        <v>6e9b99384f21dc46400b5347a3eb341f6daeb334</v>
      </c>
      <c r="E416" s="6">
        <v>1</v>
      </c>
      <c r="F416" s="7">
        <f ca="1">IF($C416 = 1 + N("Presidente"),
    127,
    IF($C416 = 2 + N("Vice-Presidente"),
        72,
        IF($C416 = 3 + N("Secretária bilíngue"),
            13,
            RANDBETWEEN(5,COUNT(Name!$A:$A) + 1)
        )
    )
)</f>
        <v>200</v>
      </c>
      <c r="G416" s="7" t="str">
        <f ca="1">VLOOKUP($F416,Name!$A:$B,2,FALSE)</f>
        <v>José Heleno</v>
      </c>
      <c r="H416" s="7">
        <f ca="1" xml:space="preserve">
IF($C416 = 1,
    0,
    RANDBETWEEN(5,COUNT('Last name'!$A:$A) + 1)
)</f>
        <v>105</v>
      </c>
      <c r="I416" s="7" t="str">
        <f ca="1" xml:space="preserve">
IF($C416 = 1 + N("Presidente"),
    "de Orléans e Bragança",
    VLOOKUP($H416,'Last name'!$A:$B,2,FALSE) &amp; " " &amp; VLOOKUP(RANDBETWEEN(5,COUNT('Last name'!$A:$A) + 1),'Last name'!$A:$B,2,FALSE)
)</f>
        <v>Junqueira Reis</v>
      </c>
      <c r="J416" s="7" t="str">
        <f t="shared" ca="1" si="62"/>
        <v>José Heleno Junqueira Reis</v>
      </c>
      <c r="K416" s="7" t="str" cm="1">
        <f t="array" aca="1" ref="K416" ca="1">SHA1HASH($J416)</f>
        <v>2d29c385eb752a086550d25e7916d02890f2cfdb</v>
      </c>
      <c r="L416" s="7" cm="1">
        <f t="array" aca="1" ref="L416" ca="1">INDEX(States!$A:$A,N416,1)</f>
        <v>5</v>
      </c>
      <c r="M416" s="7" t="str">
        <f ca="1">VLOOKUP($L416,Countries!$A:$B,2,FALSE)</f>
        <v>Portugal</v>
      </c>
      <c r="N416" s="7" cm="1">
        <f t="array" aca="1" ref="N416" ca="1">INDEX(States!$C:$C,RANDBETWEEN(5,COUNTA(States!$A:$A) + 1),1)</f>
        <v>5</v>
      </c>
      <c r="O416" s="7" t="str">
        <f ca="1">VLOOKUP($N416,States!$C:$D,2,FALSE)</f>
        <v xml:space="preserve"> Lisboa</v>
      </c>
      <c r="P416" s="7" t="str">
        <f ca="1">VLOOKUP($F416,Name!$A:$C,3,FALSE)</f>
        <v>M</v>
      </c>
      <c r="Q416" s="7" t="str">
        <f ca="1">VLOOKUP($P416,Genders!$B:$C,2,FALSE)</f>
        <v>Male</v>
      </c>
      <c r="R416" s="7" cm="1">
        <f t="array" aca="1" ref="R416" ca="1">INDEX('Marital status'!$A:$A,RANDBETWEEN(5,COUNTA('Marital status'!$A:$A) + 1),1)</f>
        <v>8</v>
      </c>
      <c r="S416" s="7" t="str">
        <f ca="1">VLOOKUP($R416,'Marital status'!$A:$B,2,FALSE)</f>
        <v xml:space="preserve"> Separated </v>
      </c>
      <c r="T416" s="7">
        <f t="shared" ca="1" si="63"/>
        <v>5</v>
      </c>
      <c r="U416" s="7" t="str">
        <f ca="1">VLOOKUP($T416,Ethnicities!$A:$B,2,FALSE)</f>
        <v xml:space="preserve"> white</v>
      </c>
      <c r="V416" s="8">
        <f t="shared" ca="1" si="64"/>
        <v>26526</v>
      </c>
      <c r="W416" s="6">
        <f t="shared" ca="1" si="65"/>
        <v>8</v>
      </c>
      <c r="X416" s="8" t="str">
        <f ca="1">VLOOKUP($W416,'Background education'!$A:$B,2,FALSE)</f>
        <v>Graduate school</v>
      </c>
      <c r="Y416" s="7">
        <f ca="1" xml:space="preserve">
  IF(OR($AA416 = 5, $AA416 = 6, $AA416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16" s="7" t="str">
        <f ca="1">VLOOKUP($Y416,Departments!$A:$B,2,FALSE)</f>
        <v>Audit</v>
      </c>
      <c r="AA416" s="6">
        <f t="shared" ca="1" si="66"/>
        <v>11</v>
      </c>
      <c r="AB416" s="7" t="str">
        <f ca="1">VLOOKUP($AA416,Roles!$A:$B,2,FALSE)</f>
        <v>Analyst</v>
      </c>
      <c r="AC416" s="6">
        <f t="shared" ca="1" si="67"/>
        <v>5</v>
      </c>
      <c r="AD416" s="7" t="str">
        <f ca="1" xml:space="preserve">
IF($AC416 &lt;&gt; "",
    VLOOKUP($AC416,Levels!$A:$B,2,FALSE),
    ""
)</f>
        <v>Junior</v>
      </c>
      <c r="AE416" s="8">
        <f t="shared" ca="1" si="68"/>
        <v>39786</v>
      </c>
      <c r="AF416" s="6">
        <f ca="1">RANDBETWEEN(5,COUNTA('Recruitment source'!$A:$A) + 1)</f>
        <v>9</v>
      </c>
      <c r="AG416" s="6" t="str">
        <f ca="1">VLOOKUP($AF416,'Recruitment source'!$A:$B,2,FALSE)</f>
        <v>Empregos Online</v>
      </c>
      <c r="AH416" s="8"/>
      <c r="AI416" s="1">
        <f t="shared" ca="1" si="60"/>
        <v>3000</v>
      </c>
      <c r="AJ416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412, 1, 'José Heleno Junqueira Reis', 'M', 5, '15/08/1972', 8, 13, 11, 5, 3000);</v>
      </c>
    </row>
    <row r="417" spans="1:36" ht="14.25" customHeight="1" x14ac:dyDescent="0.2">
      <c r="A417" s="7" cm="1">
        <f t="array" aca="1" ref="A417" ca="1">INDEX(Companies!$A:$A,RANDBETWEEN(5,COUNTA(Companies!$A:$A) + 1),1)</f>
        <v>5</v>
      </c>
      <c r="B417" s="7" t="str">
        <f ca="1">VLOOKUP($A417,Companies!$A:$B,2,FALSE)</f>
        <v>ACME Corporation</v>
      </c>
      <c r="C417" s="5">
        <f t="shared" si="61"/>
        <v>413</v>
      </c>
      <c r="D417" s="5" t="str" cm="1">
        <f t="array" ref="D417">SHA1HASH($C417)</f>
        <v>5715aa02de07dc08f6197a5850b92d7640766663</v>
      </c>
      <c r="E417" s="6">
        <v>1</v>
      </c>
      <c r="F417" s="7">
        <f ca="1">IF($C417 = 1 + N("Presidente"),
    127,
    IF($C417 = 2 + N("Vice-Presidente"),
        72,
        IF($C417 = 3 + N("Secretária bilíngue"),
            13,
            RANDBETWEEN(5,COUNT(Name!$A:$A) + 1)
        )
    )
)</f>
        <v>90</v>
      </c>
      <c r="G417" s="7" t="str">
        <f ca="1">VLOOKUP($F417,Name!$A:$B,2,FALSE)</f>
        <v>Caue</v>
      </c>
      <c r="H417" s="7">
        <f ca="1" xml:space="preserve">
IF($C417 = 1,
    0,
    RANDBETWEEN(5,COUNT('Last name'!$A:$A) + 1)
)</f>
        <v>99</v>
      </c>
      <c r="I417" s="7" t="str">
        <f ca="1" xml:space="preserve">
IF($C417 = 1 + N("Presidente"),
    "de Orléans e Bragança",
    VLOOKUP($H417,'Last name'!$A:$B,2,FALSE) &amp; " " &amp; VLOOKUP(RANDBETWEEN(5,COUNT('Last name'!$A:$A) + 1),'Last name'!$A:$B,2,FALSE)
)</f>
        <v>Gomes dos Santos</v>
      </c>
      <c r="J417" s="7" t="str">
        <f t="shared" ca="1" si="62"/>
        <v>Caue Gomes dos Santos</v>
      </c>
      <c r="K417" s="7" t="str" cm="1">
        <f t="array" aca="1" ref="K417" ca="1">SHA1HASH($J417)</f>
        <v>7b54717f089eebf7c90bafc17b9dedb84f6789aa</v>
      </c>
      <c r="L417" s="7" cm="1">
        <f t="array" aca="1" ref="L417" ca="1">INDEX(States!$A:$A,N417,1)</f>
        <v>5</v>
      </c>
      <c r="M417" s="7" t="str">
        <f ca="1">VLOOKUP($L417,Countries!$A:$B,2,FALSE)</f>
        <v>Portugal</v>
      </c>
      <c r="N417" s="7" cm="1">
        <f t="array" aca="1" ref="N417" ca="1">INDEX(States!$C:$C,RANDBETWEEN(5,COUNTA(States!$A:$A) + 1),1)</f>
        <v>22</v>
      </c>
      <c r="O417" s="7" t="str">
        <f ca="1">VLOOKUP($N417,States!$C:$D,2,FALSE)</f>
        <v>Vila Real</v>
      </c>
      <c r="P417" s="7" t="str">
        <f ca="1">VLOOKUP($F417,Name!$A:$C,3,FALSE)</f>
        <v>M</v>
      </c>
      <c r="Q417" s="7" t="str">
        <f ca="1">VLOOKUP($P417,Genders!$B:$C,2,FALSE)</f>
        <v>Male</v>
      </c>
      <c r="R417" s="7" cm="1">
        <f t="array" aca="1" ref="R417" ca="1">INDEX('Marital status'!$A:$A,RANDBETWEEN(5,COUNTA('Marital status'!$A:$A) + 1),1)</f>
        <v>5</v>
      </c>
      <c r="S417" s="7" t="str">
        <f ca="1">VLOOKUP($R417,'Marital status'!$A:$B,2,FALSE)</f>
        <v>single</v>
      </c>
      <c r="T417" s="7">
        <f t="shared" ca="1" si="63"/>
        <v>5</v>
      </c>
      <c r="U417" s="7" t="str">
        <f ca="1">VLOOKUP($T417,Ethnicities!$A:$B,2,FALSE)</f>
        <v xml:space="preserve"> white</v>
      </c>
      <c r="V417" s="8">
        <f t="shared" ca="1" si="64"/>
        <v>25231</v>
      </c>
      <c r="W417" s="6">
        <f t="shared" ca="1" si="65"/>
        <v>7</v>
      </c>
      <c r="X417" s="8" t="str">
        <f ca="1">VLOOKUP($W417,'Background education'!$A:$B,2,FALSE)</f>
        <v>Undergraduate degree</v>
      </c>
      <c r="Y417" s="7">
        <f ca="1" xml:space="preserve">
  IF(OR($AA417 = 5, $AA417 = 6, $AA417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17" s="7" t="str">
        <f ca="1">VLOOKUP($Y417,Departments!$A:$B,2,FALSE)</f>
        <v>Finance</v>
      </c>
      <c r="AA417" s="6">
        <f t="shared" ca="1" si="66"/>
        <v>9</v>
      </c>
      <c r="AB417" s="7" t="str">
        <f ca="1">VLOOKUP($AA417,Roles!$A:$B,2,FALSE)</f>
        <v>Intern</v>
      </c>
      <c r="AC417" s="6" t="str">
        <f t="shared" ca="1" si="67"/>
        <v/>
      </c>
      <c r="AD417" s="7" t="str">
        <f ca="1" xml:space="preserve">
IF($AC417 &lt;&gt; "",
    VLOOKUP($AC417,Levels!$A:$B,2,FALSE),
    ""
)</f>
        <v/>
      </c>
      <c r="AE417" s="8">
        <f t="shared" ca="1" si="68"/>
        <v>39138</v>
      </c>
      <c r="AF417" s="6">
        <f ca="1">RANDBETWEEN(5,COUNTA('Recruitment source'!$A:$A) + 1)</f>
        <v>8</v>
      </c>
      <c r="AG417" s="6" t="str">
        <f ca="1">VLOOKUP($AF417,'Recruitment source'!$A:$B,2,FALSE)</f>
        <v>Net Empregos</v>
      </c>
      <c r="AH417" s="8"/>
      <c r="AI417" s="1">
        <f t="shared" ca="1" si="60"/>
        <v>1205</v>
      </c>
      <c r="AJ417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413, 1, 'Caue Gomes dos Santos', 'M', 5, '28/01/1969', 7, 7, 9, NULL, 1205);</v>
      </c>
    </row>
    <row r="418" spans="1:36" ht="14.25" customHeight="1" x14ac:dyDescent="0.2">
      <c r="A418" s="7" cm="1">
        <f t="array" aca="1" ref="A418" ca="1">INDEX(Companies!$A:$A,RANDBETWEEN(5,COUNTA(Companies!$A:$A) + 1),1)</f>
        <v>5</v>
      </c>
      <c r="B418" s="7" t="str">
        <f ca="1">VLOOKUP($A418,Companies!$A:$B,2,FALSE)</f>
        <v>ACME Corporation</v>
      </c>
      <c r="C418" s="5">
        <f t="shared" si="61"/>
        <v>414</v>
      </c>
      <c r="D418" s="5" t="str" cm="1">
        <f t="array" ref="D418">SHA1HASH($C418)</f>
        <v>4396c2d023b9d985eed0ba30fe1c672637c01718</v>
      </c>
      <c r="E418" s="6">
        <v>1</v>
      </c>
      <c r="F418" s="7">
        <f ca="1">IF($C418 = 1 + N("Presidente"),
    127,
    IF($C418 = 2 + N("Vice-Presidente"),
        72,
        IF($C418 = 3 + N("Secretária bilíngue"),
            13,
            RANDBETWEEN(5,COUNT(Name!$A:$A) + 1)
        )
    )
)</f>
        <v>334</v>
      </c>
      <c r="G418" s="7" t="str">
        <f ca="1">VLOOKUP($F418,Name!$A:$B,2,FALSE)</f>
        <v>Ryan</v>
      </c>
      <c r="H418" s="7">
        <f ca="1" xml:space="preserve">
IF($C418 = 1,
    0,
    RANDBETWEEN(5,COUNT('Last name'!$A:$A) + 1)
)</f>
        <v>132</v>
      </c>
      <c r="I418" s="7" t="str">
        <f ca="1" xml:space="preserve">
IF($C418 = 1 + N("Presidente"),
    "de Orléans e Bragança",
    VLOOKUP($H418,'Last name'!$A:$B,2,FALSE) &amp; " " &amp; VLOOKUP(RANDBETWEEN(5,COUNT('Last name'!$A:$A) + 1),'Last name'!$A:$B,2,FALSE)
)</f>
        <v>Moraes Marques</v>
      </c>
      <c r="J418" s="7" t="str">
        <f t="shared" ca="1" si="62"/>
        <v>Ryan Moraes Marques</v>
      </c>
      <c r="K418" s="7" t="str" cm="1">
        <f t="array" aca="1" ref="K418" ca="1">SHA1HASH($J418)</f>
        <v>ac7b67bd45a23084e4342bf732b4c9c5726bbbf6</v>
      </c>
      <c r="L418" s="7" cm="1">
        <f t="array" aca="1" ref="L418" ca="1">INDEX(States!$A:$A,N418,1)</f>
        <v>5</v>
      </c>
      <c r="M418" s="7" t="str">
        <f ca="1">VLOOKUP($L418,Countries!$A:$B,2,FALSE)</f>
        <v>Portugal</v>
      </c>
      <c r="N418" s="7" cm="1">
        <f t="array" aca="1" ref="N418" ca="1">INDEX(States!$C:$C,RANDBETWEEN(5,COUNTA(States!$A:$A) + 1),1)</f>
        <v>23</v>
      </c>
      <c r="O418" s="7" t="str">
        <f ca="1">VLOOKUP($N418,States!$C:$D,2,FALSE)</f>
        <v>Viana do Castelo</v>
      </c>
      <c r="P418" s="7" t="str">
        <f ca="1">VLOOKUP($F418,Name!$A:$C,3,FALSE)</f>
        <v>M</v>
      </c>
      <c r="Q418" s="7" t="str">
        <f ca="1">VLOOKUP($P418,Genders!$B:$C,2,FALSE)</f>
        <v>Male</v>
      </c>
      <c r="R418" s="7" cm="1">
        <f t="array" aca="1" ref="R418" ca="1">INDEX('Marital status'!$A:$A,RANDBETWEEN(5,COUNTA('Marital status'!$A:$A) + 1),1)</f>
        <v>7</v>
      </c>
      <c r="S418" s="7" t="str">
        <f ca="1">VLOOKUP($R418,'Marital status'!$A:$B,2,FALSE)</f>
        <v xml:space="preserve">Widowed </v>
      </c>
      <c r="T418" s="7">
        <f t="shared" ca="1" si="63"/>
        <v>8</v>
      </c>
      <c r="U418" s="7" t="str">
        <f ca="1">VLOOKUP($T418,Ethnicities!$A:$B,2,FALSE)</f>
        <v>ASIAN</v>
      </c>
      <c r="V418" s="8">
        <f t="shared" ca="1" si="64"/>
        <v>22653</v>
      </c>
      <c r="W418" s="6">
        <f t="shared" ca="1" si="65"/>
        <v>7</v>
      </c>
      <c r="X418" s="8" t="str">
        <f ca="1">VLOOKUP($W418,'Background education'!$A:$B,2,FALSE)</f>
        <v>Undergraduate degree</v>
      </c>
      <c r="Y418" s="7">
        <f ca="1" xml:space="preserve">
  IF(OR($AA418 = 5, $AA418 = 6, $AA418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18" s="7" t="str">
        <f ca="1">VLOOKUP($Y418,Departments!$A:$B,2,FALSE)</f>
        <v>Finance</v>
      </c>
      <c r="AA418" s="6">
        <f t="shared" ca="1" si="66"/>
        <v>11</v>
      </c>
      <c r="AB418" s="7" t="str">
        <f ca="1">VLOOKUP($AA418,Roles!$A:$B,2,FALSE)</f>
        <v>Analyst</v>
      </c>
      <c r="AC418" s="6">
        <f t="shared" ca="1" si="67"/>
        <v>6</v>
      </c>
      <c r="AD418" s="7" t="str">
        <f ca="1" xml:space="preserve">
IF($AC418 &lt;&gt; "",
    VLOOKUP($AC418,Levels!$A:$B,2,FALSE),
    ""
)</f>
        <v>Pleno</v>
      </c>
      <c r="AE418" s="8">
        <f t="shared" ca="1" si="68"/>
        <v>41849</v>
      </c>
      <c r="AF418" s="6">
        <f ca="1">RANDBETWEEN(5,COUNTA('Recruitment source'!$A:$A) + 1)</f>
        <v>8</v>
      </c>
      <c r="AG418" s="6" t="str">
        <f ca="1">VLOOKUP($AF418,'Recruitment source'!$A:$B,2,FALSE)</f>
        <v>Net Empregos</v>
      </c>
      <c r="AH418" s="8"/>
      <c r="AI418" s="1">
        <f t="shared" ca="1" si="60"/>
        <v>2500</v>
      </c>
      <c r="AJ418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414, 1, 'Ryan Moraes Marques', 'M', 8, '07/01/1962', 7, 7, 11, 6, 2500);</v>
      </c>
    </row>
    <row r="419" spans="1:36" ht="14.25" customHeight="1" x14ac:dyDescent="0.2">
      <c r="A419" s="7" cm="1">
        <f t="array" aca="1" ref="A419" ca="1">INDEX(Companies!$A:$A,RANDBETWEEN(5,COUNTA(Companies!$A:$A) + 1),1)</f>
        <v>5</v>
      </c>
      <c r="B419" s="7" t="str">
        <f ca="1">VLOOKUP($A419,Companies!$A:$B,2,FALSE)</f>
        <v>ACME Corporation</v>
      </c>
      <c r="C419" s="5">
        <f t="shared" si="61"/>
        <v>415</v>
      </c>
      <c r="D419" s="5" t="str" cm="1">
        <f t="array" ref="D419">SHA1HASH($C419)</f>
        <v>8749f5bad0754ddc52e5945049175078943a69ad</v>
      </c>
      <c r="E419" s="6">
        <v>1</v>
      </c>
      <c r="F419" s="7">
        <f ca="1">IF($C419 = 1 + N("Presidente"),
    127,
    IF($C419 = 2 + N("Vice-Presidente"),
        72,
        IF($C419 = 3 + N("Secretária bilíngue"),
            13,
            RANDBETWEEN(5,COUNT(Name!$A:$A) + 1)
        )
    )
)</f>
        <v>75</v>
      </c>
      <c r="G419" s="7" t="str">
        <f ca="1">VLOOKUP($F419,Name!$A:$B,2,FALSE)</f>
        <v>Breno</v>
      </c>
      <c r="H419" s="7">
        <f ca="1" xml:space="preserve">
IF($C419 = 1,
    0,
    RANDBETWEEN(5,COUNT('Last name'!$A:$A) + 1)
)</f>
        <v>148</v>
      </c>
      <c r="I419" s="7" t="str">
        <f ca="1" xml:space="preserve">
IF($C419 = 1 + N("Presidente"),
    "de Orléans e Bragança",
    VLOOKUP($H419,'Last name'!$A:$B,2,FALSE) &amp; " " &amp; VLOOKUP(RANDBETWEEN(5,COUNT('Last name'!$A:$A) + 1),'Last name'!$A:$B,2,FALSE)
)</f>
        <v>Pedrosa Badu</v>
      </c>
      <c r="J419" s="7" t="str">
        <f t="shared" ca="1" si="62"/>
        <v>Breno Pedrosa Badu</v>
      </c>
      <c r="K419" s="7" t="str" cm="1">
        <f t="array" aca="1" ref="K419" ca="1">SHA1HASH($J419)</f>
        <v>61a16c9bbd208226ee90ce369d2fb801a47e3409</v>
      </c>
      <c r="L419" s="7" cm="1">
        <f t="array" aca="1" ref="L419" ca="1">INDEX(States!$A:$A,N419,1)</f>
        <v>5</v>
      </c>
      <c r="M419" s="7" t="str">
        <f ca="1">VLOOKUP($L419,Countries!$A:$B,2,FALSE)</f>
        <v>Portugal</v>
      </c>
      <c r="N419" s="7" cm="1">
        <f t="array" aca="1" ref="N419" ca="1">INDEX(States!$C:$C,RANDBETWEEN(5,COUNTA(States!$A:$A) + 1),1)</f>
        <v>16</v>
      </c>
      <c r="O419" s="7" t="str">
        <f ca="1">VLOOKUP($N419,States!$C:$D,2,FALSE)</f>
        <v>Azores</v>
      </c>
      <c r="P419" s="7" t="str">
        <f ca="1">VLOOKUP($F419,Name!$A:$C,3,FALSE)</f>
        <v>M</v>
      </c>
      <c r="Q419" s="7" t="str">
        <f ca="1">VLOOKUP($P419,Genders!$B:$C,2,FALSE)</f>
        <v>Male</v>
      </c>
      <c r="R419" s="7" cm="1">
        <f t="array" aca="1" ref="R419" ca="1">INDEX('Marital status'!$A:$A,RANDBETWEEN(5,COUNTA('Marital status'!$A:$A) + 1),1)</f>
        <v>5</v>
      </c>
      <c r="S419" s="7" t="str">
        <f ca="1">VLOOKUP($R419,'Marital status'!$A:$B,2,FALSE)</f>
        <v>single</v>
      </c>
      <c r="T419" s="7">
        <f t="shared" ca="1" si="63"/>
        <v>5</v>
      </c>
      <c r="U419" s="7" t="str">
        <f ca="1">VLOOKUP($T419,Ethnicities!$A:$B,2,FALSE)</f>
        <v xml:space="preserve"> white</v>
      </c>
      <c r="V419" s="8">
        <f t="shared" ca="1" si="64"/>
        <v>19282</v>
      </c>
      <c r="W419" s="6">
        <f t="shared" ca="1" si="65"/>
        <v>7</v>
      </c>
      <c r="X419" s="8" t="str">
        <f ca="1">VLOOKUP($W419,'Background education'!$A:$B,2,FALSE)</f>
        <v>Undergraduate degree</v>
      </c>
      <c r="Y419" s="7">
        <f ca="1" xml:space="preserve">
  IF(OR($AA419 = 5, $AA419 = 6, $AA419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19" s="7" t="str">
        <f ca="1">VLOOKUP($Y419,Departments!$A:$B,2,FALSE)</f>
        <v xml:space="preserve"> Commercial</v>
      </c>
      <c r="AA419" s="6">
        <f t="shared" ca="1" si="66"/>
        <v>9</v>
      </c>
      <c r="AB419" s="7" t="str">
        <f ca="1">VLOOKUP($AA419,Roles!$A:$B,2,FALSE)</f>
        <v>Intern</v>
      </c>
      <c r="AC419" s="6" t="str">
        <f t="shared" ca="1" si="67"/>
        <v/>
      </c>
      <c r="AD419" s="7" t="str">
        <f ca="1" xml:space="preserve">
IF($AC419 &lt;&gt; "",
    VLOOKUP($AC419,Levels!$A:$B,2,FALSE),
    ""
)</f>
        <v/>
      </c>
      <c r="AE419" s="8">
        <f t="shared" ca="1" si="68"/>
        <v>40655</v>
      </c>
      <c r="AF419" s="6">
        <f ca="1">RANDBETWEEN(5,COUNTA('Recruitment source'!$A:$A) + 1)</f>
        <v>13</v>
      </c>
      <c r="AG419" s="6" t="str">
        <f ca="1">VLOOKUP($AF419,'Recruitment source'!$A:$B,2,FALSE)</f>
        <v>Google</v>
      </c>
      <c r="AH419" s="8"/>
      <c r="AI419" s="1">
        <f t="shared" ca="1" si="60"/>
        <v>1285</v>
      </c>
      <c r="AJ419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415, 1, 'Breno Pedrosa Badu', 'M', 5, '15/10/1952', 7, 9, 9, NULL, 1285);</v>
      </c>
    </row>
    <row r="420" spans="1:36" ht="14.25" customHeight="1" x14ac:dyDescent="0.2">
      <c r="A420" s="7" cm="1">
        <f t="array" aca="1" ref="A420" ca="1">INDEX(Companies!$A:$A,RANDBETWEEN(5,COUNTA(Companies!$A:$A) + 1),1)</f>
        <v>5</v>
      </c>
      <c r="B420" s="7" t="str">
        <f ca="1">VLOOKUP($A420,Companies!$A:$B,2,FALSE)</f>
        <v>ACME Corporation</v>
      </c>
      <c r="C420" s="5">
        <f t="shared" si="61"/>
        <v>416</v>
      </c>
      <c r="D420" s="5" t="str" cm="1">
        <f t="array" ref="D420">SHA1HASH($C420)</f>
        <v>279e901e056c2d8c7d7cf626cc71a1bda80ca343</v>
      </c>
      <c r="E420" s="6">
        <v>1</v>
      </c>
      <c r="F420" s="7">
        <f ca="1">IF($C420 = 1 + N("Presidente"),
    127,
    IF($C420 = 2 + N("Vice-Presidente"),
        72,
        IF($C420 = 3 + N("Secretária bilíngue"),
            13,
            RANDBETWEEN(5,COUNT(Name!$A:$A) + 1)
        )
    )
)</f>
        <v>35</v>
      </c>
      <c r="G420" s="7" t="str">
        <f ca="1">VLOOKUP($F420,Name!$A:$B,2,FALSE)</f>
        <v>Ana Luiza</v>
      </c>
      <c r="H420" s="7">
        <f ca="1" xml:space="preserve">
IF($C420 = 1,
    0,
    RANDBETWEEN(5,COUNT('Last name'!$A:$A) + 1)
)</f>
        <v>177</v>
      </c>
      <c r="I420" s="7" t="str">
        <f ca="1" xml:space="preserve">
IF($C420 = 1 + N("Presidente"),
    "de Orléans e Bragança",
    VLOOKUP($H420,'Last name'!$A:$B,2,FALSE) &amp; " " &amp; VLOOKUP(RANDBETWEEN(5,COUNT('Last name'!$A:$A) + 1),'Last name'!$A:$B,2,FALSE)
)</f>
        <v>Saragoça Soares</v>
      </c>
      <c r="J420" s="7" t="str">
        <f t="shared" ca="1" si="62"/>
        <v>Ana Luiza Saragoça Soares</v>
      </c>
      <c r="K420" s="7" t="str" cm="1">
        <f t="array" aca="1" ref="K420" ca="1">SHA1HASH($J420)</f>
        <v>328719f8f648f7d756f19c1f0622762ef674898f</v>
      </c>
      <c r="L420" s="7" cm="1">
        <f t="array" aca="1" ref="L420" ca="1">INDEX(States!$A:$A,N420,1)</f>
        <v>5</v>
      </c>
      <c r="M420" s="7" t="str">
        <f ca="1">VLOOKUP($L420,Countries!$A:$B,2,FALSE)</f>
        <v>Portugal</v>
      </c>
      <c r="N420" s="7" cm="1">
        <f t="array" aca="1" ref="N420" ca="1">INDEX(States!$C:$C,RANDBETWEEN(5,COUNTA(States!$A:$A) + 1),1)</f>
        <v>19</v>
      </c>
      <c r="O420" s="7" t="str">
        <f ca="1">VLOOKUP($N420,States!$C:$D,2,FALSE)</f>
        <v>Beja</v>
      </c>
      <c r="P420" s="7" t="str">
        <f ca="1">VLOOKUP($F420,Name!$A:$C,3,FALSE)</f>
        <v>F</v>
      </c>
      <c r="Q420" s="7" t="str">
        <f ca="1">VLOOKUP($P420,Genders!$B:$C,2,FALSE)</f>
        <v>Female</v>
      </c>
      <c r="R420" s="7" cm="1">
        <f t="array" aca="1" ref="R420" ca="1">INDEX('Marital status'!$A:$A,RANDBETWEEN(5,COUNTA('Marital status'!$A:$A) + 1),1)</f>
        <v>8</v>
      </c>
      <c r="S420" s="7" t="str">
        <f ca="1">VLOOKUP($R420,'Marital status'!$A:$B,2,FALSE)</f>
        <v xml:space="preserve"> Separated </v>
      </c>
      <c r="T420" s="7">
        <f t="shared" ca="1" si="63"/>
        <v>6</v>
      </c>
      <c r="U420" s="7" t="str">
        <f ca="1">VLOOKUP($T420,Ethnicities!$A:$B,2,FALSE)</f>
        <v>Black or African American</v>
      </c>
      <c r="V420" s="8">
        <f t="shared" ca="1" si="64"/>
        <v>17895</v>
      </c>
      <c r="W420" s="6">
        <f t="shared" ca="1" si="65"/>
        <v>8</v>
      </c>
      <c r="X420" s="8" t="str">
        <f ca="1">VLOOKUP($W420,'Background education'!$A:$B,2,FALSE)</f>
        <v>Graduate school</v>
      </c>
      <c r="Y420" s="7">
        <f ca="1" xml:space="preserve">
  IF(OR($AA420 = 5, $AA420 = 6, $AA420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20" s="7" t="str">
        <f ca="1">VLOOKUP($Y420,Departments!$A:$B,2,FALSE)</f>
        <v>Audit</v>
      </c>
      <c r="AA420" s="6">
        <f t="shared" ca="1" si="66"/>
        <v>11</v>
      </c>
      <c r="AB420" s="7" t="str">
        <f ca="1">VLOOKUP($AA420,Roles!$A:$B,2,FALSE)</f>
        <v>Analyst</v>
      </c>
      <c r="AC420" s="6">
        <f t="shared" ca="1" si="67"/>
        <v>6</v>
      </c>
      <c r="AD420" s="7" t="str">
        <f ca="1" xml:space="preserve">
IF($AC420 &lt;&gt; "",
    VLOOKUP($AC420,Levels!$A:$B,2,FALSE),
    ""
)</f>
        <v>Pleno</v>
      </c>
      <c r="AE420" s="8">
        <f t="shared" ca="1" si="68"/>
        <v>37554</v>
      </c>
      <c r="AF420" s="6">
        <f ca="1">RANDBETWEEN(5,COUNTA('Recruitment source'!$A:$A) + 1)</f>
        <v>14</v>
      </c>
      <c r="AG420" s="6" t="str">
        <f ca="1">VLOOKUP($AF420,'Recruitment source'!$A:$B,2,FALSE)</f>
        <v>LinkedIn</v>
      </c>
      <c r="AH420" s="8"/>
      <c r="AI420" s="1">
        <f t="shared" ca="1" si="60"/>
        <v>3000</v>
      </c>
      <c r="AJ420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416, 1, 'Ana Luiza Saragoça Soares', 'F', 6, '28/12/1948', 8, 13, 11, 6, 3000);</v>
      </c>
    </row>
    <row r="421" spans="1:36" ht="14.25" customHeight="1" x14ac:dyDescent="0.2">
      <c r="A421" s="7" cm="1">
        <f t="array" aca="1" ref="A421" ca="1">INDEX(Companies!$A:$A,RANDBETWEEN(5,COUNTA(Companies!$A:$A) + 1),1)</f>
        <v>5</v>
      </c>
      <c r="B421" s="7" t="str">
        <f ca="1">VLOOKUP($A421,Companies!$A:$B,2,FALSE)</f>
        <v>ACME Corporation</v>
      </c>
      <c r="C421" s="5">
        <f t="shared" si="61"/>
        <v>417</v>
      </c>
      <c r="D421" s="5" t="str" cm="1">
        <f t="array" ref="D421">SHA1HASH($C421)</f>
        <v>4dc77829a69518101f9a97ef4257e3a7820944d2</v>
      </c>
      <c r="E421" s="6">
        <v>1</v>
      </c>
      <c r="F421" s="7">
        <f ca="1">IF($C421 = 1 + N("Presidente"),
    127,
    IF($C421 = 2 + N("Vice-Presidente"),
        72,
        IF($C421 = 3 + N("Secretária bilíngue"),
            13,
            RANDBETWEEN(5,COUNT(Name!$A:$A) + 1)
        )
    )
)</f>
        <v>162</v>
      </c>
      <c r="G421" s="7" t="str">
        <f ca="1">VLOOKUP($F421,Name!$A:$B,2,FALSE)</f>
        <v>Helena</v>
      </c>
      <c r="H421" s="7">
        <f ca="1" xml:space="preserve">
IF($C421 = 1,
    0,
    RANDBETWEEN(5,COUNT('Last name'!$A:$A) + 1)
)</f>
        <v>163</v>
      </c>
      <c r="I421" s="7" t="str">
        <f ca="1" xml:space="preserve">
IF($C421 = 1 + N("Presidente"),
    "de Orléans e Bragança",
    VLOOKUP($H421,'Last name'!$A:$B,2,FALSE) &amp; " " &amp; VLOOKUP(RANDBETWEEN(5,COUNT('Last name'!$A:$A) + 1),'Last name'!$A:$B,2,FALSE)
)</f>
        <v>Rinaldi Tavares</v>
      </c>
      <c r="J421" s="7" t="str">
        <f t="shared" ca="1" si="62"/>
        <v>Helena Rinaldi Tavares</v>
      </c>
      <c r="K421" s="7" t="str" cm="1">
        <f t="array" aca="1" ref="K421" ca="1">SHA1HASH($J421)</f>
        <v>762a841218e411647d2b07f927926d12cd6bd8a1</v>
      </c>
      <c r="L421" s="7" cm="1">
        <f t="array" aca="1" ref="L421" ca="1">INDEX(States!$A:$A,N421,1)</f>
        <v>5</v>
      </c>
      <c r="M421" s="7" t="str">
        <f ca="1">VLOOKUP($L421,Countries!$A:$B,2,FALSE)</f>
        <v>Portugal</v>
      </c>
      <c r="N421" s="7" cm="1">
        <f t="array" aca="1" ref="N421" ca="1">INDEX(States!$C:$C,RANDBETWEEN(5,COUNTA(States!$A:$A) + 1),1)</f>
        <v>12</v>
      </c>
      <c r="O421" s="7" t="str">
        <f ca="1">VLOOKUP($N421,States!$C:$D,2,FALSE)</f>
        <v>Leiria</v>
      </c>
      <c r="P421" s="7" t="str">
        <f ca="1">VLOOKUP($F421,Name!$A:$C,3,FALSE)</f>
        <v>F</v>
      </c>
      <c r="Q421" s="7" t="str">
        <f ca="1">VLOOKUP($P421,Genders!$B:$C,2,FALSE)</f>
        <v>Female</v>
      </c>
      <c r="R421" s="7" cm="1">
        <f t="array" aca="1" ref="R421" ca="1">INDEX('Marital status'!$A:$A,RANDBETWEEN(5,COUNTA('Marital status'!$A:$A) + 1),1)</f>
        <v>7</v>
      </c>
      <c r="S421" s="7" t="str">
        <f ca="1">VLOOKUP($R421,'Marital status'!$A:$B,2,FALSE)</f>
        <v xml:space="preserve">Widowed </v>
      </c>
      <c r="T421" s="7">
        <f t="shared" ca="1" si="63"/>
        <v>5</v>
      </c>
      <c r="U421" s="7" t="str">
        <f ca="1">VLOOKUP($T421,Ethnicities!$A:$B,2,FALSE)</f>
        <v xml:space="preserve"> white</v>
      </c>
      <c r="V421" s="8">
        <f t="shared" ca="1" si="64"/>
        <v>32826</v>
      </c>
      <c r="W421" s="6">
        <f t="shared" ca="1" si="65"/>
        <v>7</v>
      </c>
      <c r="X421" s="8" t="str">
        <f ca="1">VLOOKUP($W421,'Background education'!$A:$B,2,FALSE)</f>
        <v>Undergraduate degree</v>
      </c>
      <c r="Y421" s="7">
        <f ca="1" xml:space="preserve">
  IF(OR($AA421 = 5, $AA421 = 6, $AA421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21" s="7" t="str">
        <f ca="1">VLOOKUP($Y421,Departments!$A:$B,2,FALSE)</f>
        <v xml:space="preserve"> Commercial</v>
      </c>
      <c r="AA421" s="6">
        <f t="shared" ca="1" si="66"/>
        <v>10</v>
      </c>
      <c r="AB421" s="7" t="str">
        <f ca="1">VLOOKUP($AA421,Roles!$A:$B,2,FALSE)</f>
        <v>Trainee</v>
      </c>
      <c r="AC421" s="6" t="str">
        <f t="shared" ca="1" si="67"/>
        <v/>
      </c>
      <c r="AD421" s="7" t="str">
        <f ca="1" xml:space="preserve">
IF($AC421 &lt;&gt; "",
    VLOOKUP($AC421,Levels!$A:$B,2,FALSE),
    ""
)</f>
        <v/>
      </c>
      <c r="AE421" s="8">
        <f t="shared" ca="1" si="68"/>
        <v>40622</v>
      </c>
      <c r="AF421" s="6">
        <f ca="1">RANDBETWEEN(5,COUNTA('Recruitment source'!$A:$A) + 1)</f>
        <v>8</v>
      </c>
      <c r="AG421" s="6" t="str">
        <f ca="1">VLOOKUP($AF421,'Recruitment source'!$A:$B,2,FALSE)</f>
        <v>Net Empregos</v>
      </c>
      <c r="AH421" s="8"/>
      <c r="AI421" s="1">
        <f t="shared" ca="1" si="60"/>
        <v>1385</v>
      </c>
      <c r="AJ42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417, 1, 'Helena Rinaldi Tavares', 'F', 5, '14/11/1989', 7, 9, 10, NULL, 1385);</v>
      </c>
    </row>
    <row r="422" spans="1:36" ht="14.25" customHeight="1" x14ac:dyDescent="0.2">
      <c r="A422" s="7" cm="1">
        <f t="array" aca="1" ref="A422" ca="1">INDEX(Companies!$A:$A,RANDBETWEEN(5,COUNTA(Companies!$A:$A) + 1),1)</f>
        <v>5</v>
      </c>
      <c r="B422" s="7" t="str">
        <f ca="1">VLOOKUP($A422,Companies!$A:$B,2,FALSE)</f>
        <v>ACME Corporation</v>
      </c>
      <c r="C422" s="5">
        <f t="shared" si="61"/>
        <v>418</v>
      </c>
      <c r="D422" s="5" t="str" cm="1">
        <f t="array" ref="D422">SHA1HASH($C422)</f>
        <v>93ac1946cb917abc4735cdd1ee5fb7e3c6e164de</v>
      </c>
      <c r="E422" s="6">
        <v>1</v>
      </c>
      <c r="F422" s="7">
        <f ca="1">IF($C422 = 1 + N("Presidente"),
    127,
    IF($C422 = 2 + N("Vice-Presidente"),
        72,
        IF($C422 = 3 + N("Secretária bilíngue"),
            13,
            RANDBETWEEN(5,COUNT(Name!$A:$A) + 1)
        )
    )
)</f>
        <v>111</v>
      </c>
      <c r="G422" s="7" t="str">
        <f ca="1">VLOOKUP($F422,Name!$A:$B,2,FALSE)</f>
        <v>Débora</v>
      </c>
      <c r="H422" s="7">
        <f ca="1" xml:space="preserve">
IF($C422 = 1,
    0,
    RANDBETWEEN(5,COUNT('Last name'!$A:$A) + 1)
)</f>
        <v>167</v>
      </c>
      <c r="I422" s="7" t="str">
        <f ca="1" xml:space="preserve">
IF($C422 = 1 + N("Presidente"),
    "de Orléans e Bragança",
    VLOOKUP($H422,'Last name'!$A:$B,2,FALSE) &amp; " " &amp; VLOOKUP(RANDBETWEEN(5,COUNT('Last name'!$A:$A) + 1),'Last name'!$A:$B,2,FALSE)
)</f>
        <v>Romano Ramos</v>
      </c>
      <c r="J422" s="7" t="str">
        <f t="shared" ca="1" si="62"/>
        <v>Débora Romano Ramos</v>
      </c>
      <c r="K422" s="7" t="str" cm="1">
        <f t="array" aca="1" ref="K422" ca="1">SHA1HASH($J422)</f>
        <v>d574b21514b1e16f09c2bd27c3608d81a1a7a9ee</v>
      </c>
      <c r="L422" s="7" cm="1">
        <f t="array" aca="1" ref="L422" ca="1">INDEX(States!$A:$A,N422,1)</f>
        <v>5</v>
      </c>
      <c r="M422" s="7" t="str">
        <f ca="1">VLOOKUP($L422,Countries!$A:$B,2,FALSE)</f>
        <v>Portugal</v>
      </c>
      <c r="N422" s="7" cm="1">
        <f t="array" aca="1" ref="N422" ca="1">INDEX(States!$C:$C,RANDBETWEEN(5,COUNTA(States!$A:$A) + 1),1)</f>
        <v>6</v>
      </c>
      <c r="O422" s="7" t="str">
        <f ca="1">VLOOKUP($N422,States!$C:$D,2,FALSE)</f>
        <v>PORTO</v>
      </c>
      <c r="P422" s="7" t="str">
        <f ca="1">VLOOKUP($F422,Name!$A:$C,3,FALSE)</f>
        <v>F</v>
      </c>
      <c r="Q422" s="7" t="str">
        <f ca="1">VLOOKUP($P422,Genders!$B:$C,2,FALSE)</f>
        <v>Female</v>
      </c>
      <c r="R422" s="7" cm="1">
        <f t="array" aca="1" ref="R422" ca="1">INDEX('Marital status'!$A:$A,RANDBETWEEN(5,COUNTA('Marital status'!$A:$A) + 1),1)</f>
        <v>8</v>
      </c>
      <c r="S422" s="7" t="str">
        <f ca="1">VLOOKUP($R422,'Marital status'!$A:$B,2,FALSE)</f>
        <v xml:space="preserve"> Separated </v>
      </c>
      <c r="T422" s="7">
        <f t="shared" ca="1" si="63"/>
        <v>5</v>
      </c>
      <c r="U422" s="7" t="str">
        <f ca="1">VLOOKUP($T422,Ethnicities!$A:$B,2,FALSE)</f>
        <v xml:space="preserve"> white</v>
      </c>
      <c r="V422" s="8">
        <f t="shared" ca="1" si="64"/>
        <v>25975</v>
      </c>
      <c r="W422" s="6">
        <f t="shared" ca="1" si="65"/>
        <v>7</v>
      </c>
      <c r="X422" s="8" t="str">
        <f ca="1">VLOOKUP($W422,'Background education'!$A:$B,2,FALSE)</f>
        <v>Undergraduate degree</v>
      </c>
      <c r="Y422" s="7">
        <f ca="1" xml:space="preserve">
  IF(OR($AA422 = 5, $AA422 = 6, $AA422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22" s="7" t="str">
        <f ca="1">VLOOKUP($Y422,Departments!$A:$B,2,FALSE)</f>
        <v>Controlling</v>
      </c>
      <c r="AA422" s="6">
        <f t="shared" ca="1" si="66"/>
        <v>11</v>
      </c>
      <c r="AB422" s="7" t="str">
        <f ca="1">VLOOKUP($AA422,Roles!$A:$B,2,FALSE)</f>
        <v>Analyst</v>
      </c>
      <c r="AC422" s="6">
        <f t="shared" ca="1" si="67"/>
        <v>7</v>
      </c>
      <c r="AD422" s="7" t="str">
        <f ca="1" xml:space="preserve">
IF($AC422 &lt;&gt; "",
    VLOOKUP($AC422,Levels!$A:$B,2,FALSE),
    ""
)</f>
        <v>Senior</v>
      </c>
      <c r="AE422" s="8">
        <f t="shared" ca="1" si="68"/>
        <v>36630</v>
      </c>
      <c r="AF422" s="6">
        <f ca="1">RANDBETWEEN(5,COUNTA('Recruitment source'!$A:$A) + 1)</f>
        <v>8</v>
      </c>
      <c r="AG422" s="6" t="str">
        <f ca="1">VLOOKUP($AF422,'Recruitment source'!$A:$B,2,FALSE)</f>
        <v>Net Empregos</v>
      </c>
      <c r="AH422" s="8"/>
      <c r="AI422" s="1">
        <f t="shared" ca="1" si="60"/>
        <v>2500</v>
      </c>
      <c r="AJ42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418, 1, 'Débora Romano Ramos', 'F', 5, '11/02/1971', 7, 12, 11, 7, 2500);</v>
      </c>
    </row>
    <row r="423" spans="1:36" ht="14.25" customHeight="1" x14ac:dyDescent="0.2">
      <c r="A423" s="7" cm="1">
        <f t="array" aca="1" ref="A423" ca="1">INDEX(Companies!$A:$A,RANDBETWEEN(5,COUNTA(Companies!$A:$A) + 1),1)</f>
        <v>5</v>
      </c>
      <c r="B423" s="7" t="str">
        <f ca="1">VLOOKUP($A423,Companies!$A:$B,2,FALSE)</f>
        <v>ACME Corporation</v>
      </c>
      <c r="C423" s="5">
        <f t="shared" si="61"/>
        <v>419</v>
      </c>
      <c r="D423" s="5" t="str" cm="1">
        <f t="array" ref="D423">SHA1HASH($C423)</f>
        <v>1f0037c5e92481b35c84bc22d7e8f69c34365430</v>
      </c>
      <c r="E423" s="6">
        <v>1</v>
      </c>
      <c r="F423" s="7">
        <f ca="1">IF($C423 = 1 + N("Presidente"),
    127,
    IF($C423 = 2 + N("Vice-Presidente"),
        72,
        IF($C423 = 3 + N("Secretária bilíngue"),
            13,
            RANDBETWEEN(5,COUNT(Name!$A:$A) + 1)
        )
    )
)</f>
        <v>75</v>
      </c>
      <c r="G423" s="7" t="str">
        <f ca="1">VLOOKUP($F423,Name!$A:$B,2,FALSE)</f>
        <v>Breno</v>
      </c>
      <c r="H423" s="7">
        <f ca="1" xml:space="preserve">
IF($C423 = 1,
    0,
    RANDBETWEEN(5,COUNT('Last name'!$A:$A) + 1)
)</f>
        <v>170</v>
      </c>
      <c r="I423" s="7" t="str">
        <f ca="1" xml:space="preserve">
IF($C423 = 1 + N("Presidente"),
    "de Orléans e Bragança",
    VLOOKUP($H423,'Last name'!$A:$B,2,FALSE) &amp; " " &amp; VLOOKUP(RANDBETWEEN(5,COUNT('Last name'!$A:$A) + 1),'Last name'!$A:$B,2,FALSE)
)</f>
        <v>Sá Pinto</v>
      </c>
      <c r="J423" s="7" t="str">
        <f t="shared" ca="1" si="62"/>
        <v>Breno Sá Pinto</v>
      </c>
      <c r="K423" s="7" t="str" cm="1">
        <f t="array" aca="1" ref="K423" ca="1">SHA1HASH($J423)</f>
        <v>c1fdddcb31b32ee596fa55b500d0143df7187ef4</v>
      </c>
      <c r="L423" s="7" cm="1">
        <f t="array" aca="1" ref="L423" ca="1">INDEX(States!$A:$A,N423,1)</f>
        <v>5</v>
      </c>
      <c r="M423" s="7" t="str">
        <f ca="1">VLOOKUP($L423,Countries!$A:$B,2,FALSE)</f>
        <v>Portugal</v>
      </c>
      <c r="N423" s="7" cm="1">
        <f t="array" aca="1" ref="N423" ca="1">INDEX(States!$C:$C,RANDBETWEEN(5,COUNTA(States!$A:$A) + 1),1)</f>
        <v>24</v>
      </c>
      <c r="O423" s="7" t="str">
        <f ca="1">VLOOKUP($N423,States!$C:$D,2,FALSE)</f>
        <v>Brangança</v>
      </c>
      <c r="P423" s="7" t="str">
        <f ca="1">VLOOKUP($F423,Name!$A:$C,3,FALSE)</f>
        <v>M</v>
      </c>
      <c r="Q423" s="7" t="str">
        <f ca="1">VLOOKUP($P423,Genders!$B:$C,2,FALSE)</f>
        <v>Male</v>
      </c>
      <c r="R423" s="7" cm="1">
        <f t="array" aca="1" ref="R423" ca="1">INDEX('Marital status'!$A:$A,RANDBETWEEN(5,COUNTA('Marital status'!$A:$A) + 1),1)</f>
        <v>7</v>
      </c>
      <c r="S423" s="7" t="str">
        <f ca="1">VLOOKUP($R423,'Marital status'!$A:$B,2,FALSE)</f>
        <v xml:space="preserve">Widowed </v>
      </c>
      <c r="T423" s="7">
        <f t="shared" ca="1" si="63"/>
        <v>5</v>
      </c>
      <c r="U423" s="7" t="str">
        <f ca="1">VLOOKUP($T423,Ethnicities!$A:$B,2,FALSE)</f>
        <v xml:space="preserve"> white</v>
      </c>
      <c r="V423" s="8">
        <f t="shared" ca="1" si="64"/>
        <v>31158</v>
      </c>
      <c r="W423" s="6">
        <f t="shared" ca="1" si="65"/>
        <v>7</v>
      </c>
      <c r="X423" s="8" t="str">
        <f ca="1">VLOOKUP($W423,'Background education'!$A:$B,2,FALSE)</f>
        <v>Undergraduate degree</v>
      </c>
      <c r="Y423" s="7">
        <f ca="1" xml:space="preserve">
  IF(OR($AA423 = 5, $AA423 = 6, $AA423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23" s="7" t="str">
        <f ca="1">VLOOKUP($Y423,Departments!$A:$B,2,FALSE)</f>
        <v>Administration</v>
      </c>
      <c r="AA423" s="6">
        <f t="shared" ca="1" si="66"/>
        <v>9</v>
      </c>
      <c r="AB423" s="7" t="str">
        <f ca="1">VLOOKUP($AA423,Roles!$A:$B,2,FALSE)</f>
        <v>Intern</v>
      </c>
      <c r="AC423" s="6" t="str">
        <f t="shared" ca="1" si="67"/>
        <v/>
      </c>
      <c r="AD423" s="7" t="str">
        <f ca="1" xml:space="preserve">
IF($AC423 &lt;&gt; "",
    VLOOKUP($AC423,Levels!$A:$B,2,FALSE),
    ""
)</f>
        <v/>
      </c>
      <c r="AE423" s="8">
        <f t="shared" ca="1" si="68"/>
        <v>38656</v>
      </c>
      <c r="AF423" s="6">
        <f ca="1">RANDBETWEEN(5,COUNTA('Recruitment source'!$A:$A) + 1)</f>
        <v>15</v>
      </c>
      <c r="AG423" s="6" t="str">
        <f ca="1">VLOOKUP($AF423,'Recruitment source'!$A:$B,2,FALSE)</f>
        <v>Website</v>
      </c>
      <c r="AH423" s="8"/>
      <c r="AI423" s="1">
        <f t="shared" ca="1" si="60"/>
        <v>1205</v>
      </c>
      <c r="AJ42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419, 1, 'Breno Sá Pinto', 'M', 5, '21/04/1985', 7, 6, 9, NULL, 1205);</v>
      </c>
    </row>
    <row r="424" spans="1:36" ht="14.25" customHeight="1" x14ac:dyDescent="0.2">
      <c r="A424" s="7" cm="1">
        <f t="array" aca="1" ref="A424" ca="1">INDEX(Companies!$A:$A,RANDBETWEEN(5,COUNTA(Companies!$A:$A) + 1),1)</f>
        <v>5</v>
      </c>
      <c r="B424" s="7" t="str">
        <f ca="1">VLOOKUP($A424,Companies!$A:$B,2,FALSE)</f>
        <v>ACME Corporation</v>
      </c>
      <c r="C424" s="5">
        <f t="shared" si="61"/>
        <v>420</v>
      </c>
      <c r="D424" s="5" t="str" cm="1">
        <f t="array" ref="D424">SHA1HASH($C424)</f>
        <v>7a95563490d87e3621966d553f06078acb822585</v>
      </c>
      <c r="E424" s="6">
        <v>1</v>
      </c>
      <c r="F424" s="7">
        <f ca="1">IF($C424 = 1 + N("Presidente"),
    127,
    IF($C424 = 2 + N("Vice-Presidente"),
        72,
        IF($C424 = 3 + N("Secretária bilíngue"),
            13,
            RANDBETWEEN(5,COUNT(Name!$A:$A) + 1)
        )
    )
)</f>
        <v>167</v>
      </c>
      <c r="G424" s="7" t="str">
        <f ca="1">VLOOKUP($F424,Name!$A:$B,2,FALSE)</f>
        <v>Henrique</v>
      </c>
      <c r="H424" s="7">
        <f ca="1" xml:space="preserve">
IF($C424 = 1,
    0,
    RANDBETWEEN(5,COUNT('Last name'!$A:$A) + 1)
)</f>
        <v>83</v>
      </c>
      <c r="I424" s="7" t="str">
        <f ca="1" xml:space="preserve">
IF($C424 = 1 + N("Presidente"),
    "de Orléans e Bragança",
    VLOOKUP($H424,'Last name'!$A:$B,2,FALSE) &amp; " " &amp; VLOOKUP(RANDBETWEEN(5,COUNT('Last name'!$A:$A) + 1),'Last name'!$A:$B,2,FALSE)
)</f>
        <v>Faro Teixeira</v>
      </c>
      <c r="J424" s="7" t="str">
        <f t="shared" ca="1" si="62"/>
        <v>Henrique Faro Teixeira</v>
      </c>
      <c r="K424" s="7" t="str" cm="1">
        <f t="array" aca="1" ref="K424" ca="1">SHA1HASH($J424)</f>
        <v>e47bbed80f41a55f9f9ab47616d44b1e0ca09ab7</v>
      </c>
      <c r="L424" s="7" cm="1">
        <f t="array" aca="1" ref="L424" ca="1">INDEX(States!$A:$A,N424,1)</f>
        <v>5</v>
      </c>
      <c r="M424" s="7" t="str">
        <f ca="1">VLOOKUP($L424,Countries!$A:$B,2,FALSE)</f>
        <v>Portugal</v>
      </c>
      <c r="N424" s="7" cm="1">
        <f t="array" aca="1" ref="N424" ca="1">INDEX(States!$C:$C,RANDBETWEEN(5,COUNTA(States!$A:$A) + 1),1)</f>
        <v>14</v>
      </c>
      <c r="O424" s="7" t="str">
        <f ca="1">VLOOKUP($N424,States!$C:$D,2,FALSE)</f>
        <v>Madeira</v>
      </c>
      <c r="P424" s="7" t="str">
        <f ca="1">VLOOKUP($F424,Name!$A:$C,3,FALSE)</f>
        <v>M</v>
      </c>
      <c r="Q424" s="7" t="str">
        <f ca="1">VLOOKUP($P424,Genders!$B:$C,2,FALSE)</f>
        <v>Male</v>
      </c>
      <c r="R424" s="7" cm="1">
        <f t="array" aca="1" ref="R424" ca="1">INDEX('Marital status'!$A:$A,RANDBETWEEN(5,COUNTA('Marital status'!$A:$A) + 1),1)</f>
        <v>5</v>
      </c>
      <c r="S424" s="7" t="str">
        <f ca="1">VLOOKUP($R424,'Marital status'!$A:$B,2,FALSE)</f>
        <v>single</v>
      </c>
      <c r="T424" s="7">
        <f t="shared" ca="1" si="63"/>
        <v>5</v>
      </c>
      <c r="U424" s="7" t="str">
        <f ca="1">VLOOKUP($T424,Ethnicities!$A:$B,2,FALSE)</f>
        <v xml:space="preserve"> white</v>
      </c>
      <c r="V424" s="8">
        <f t="shared" ca="1" si="64"/>
        <v>17712</v>
      </c>
      <c r="W424" s="6">
        <f t="shared" ca="1" si="65"/>
        <v>7</v>
      </c>
      <c r="X424" s="8" t="str">
        <f ca="1">VLOOKUP($W424,'Background education'!$A:$B,2,FALSE)</f>
        <v>Undergraduate degree</v>
      </c>
      <c r="Y424" s="7">
        <f ca="1" xml:space="preserve">
  IF(OR($AA424 = 5, $AA424 = 6, $AA424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24" s="7" t="str">
        <f ca="1">VLOOKUP($Y424,Departments!$A:$B,2,FALSE)</f>
        <v>Controlling</v>
      </c>
      <c r="AA424" s="6">
        <f t="shared" ca="1" si="66"/>
        <v>11</v>
      </c>
      <c r="AB424" s="7" t="str">
        <f ca="1">VLOOKUP($AA424,Roles!$A:$B,2,FALSE)</f>
        <v>Analyst</v>
      </c>
      <c r="AC424" s="6">
        <f t="shared" ca="1" si="67"/>
        <v>7</v>
      </c>
      <c r="AD424" s="7" t="str">
        <f ca="1" xml:space="preserve">
IF($AC424 &lt;&gt; "",
    VLOOKUP($AC424,Levels!$A:$B,2,FALSE),
    ""
)</f>
        <v>Senior</v>
      </c>
      <c r="AE424" s="8">
        <f t="shared" ca="1" si="68"/>
        <v>43510</v>
      </c>
      <c r="AF424" s="6">
        <f ca="1">RANDBETWEEN(5,COUNTA('Recruitment source'!$A:$A) + 1)</f>
        <v>10</v>
      </c>
      <c r="AG424" s="6" t="str">
        <f ca="1">VLOOKUP($AF424,'Recruitment source'!$A:$B,2,FALSE)</f>
        <v>Jobs in Lisbon</v>
      </c>
      <c r="AH424" s="8"/>
      <c r="AI424" s="1">
        <f t="shared" ca="1" si="60"/>
        <v>2500</v>
      </c>
      <c r="AJ424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420, 1, 'Henrique Faro Teixeira', 'M', 5, '28/06/1948', 7, 12, 11, 7, 2500);</v>
      </c>
    </row>
    <row r="425" spans="1:36" ht="14.25" customHeight="1" x14ac:dyDescent="0.2">
      <c r="A425" s="7" cm="1">
        <f t="array" aca="1" ref="A425" ca="1">INDEX(Companies!$A:$A,RANDBETWEEN(5,COUNTA(Companies!$A:$A) + 1),1)</f>
        <v>5</v>
      </c>
      <c r="B425" s="7" t="str">
        <f ca="1">VLOOKUP($A425,Companies!$A:$B,2,FALSE)</f>
        <v>ACME Corporation</v>
      </c>
      <c r="C425" s="5">
        <f t="shared" si="61"/>
        <v>421</v>
      </c>
      <c r="D425" s="5" t="str" cm="1">
        <f t="array" ref="D425">SHA1HASH($C425)</f>
        <v>1c76c42db69f242fdc8d813f5fddf04e958dca4b</v>
      </c>
      <c r="E425" s="6">
        <v>1</v>
      </c>
      <c r="F425" s="7">
        <f ca="1">IF($C425 = 1 + N("Presidente"),
    127,
    IF($C425 = 2 + N("Vice-Presidente"),
        72,
        IF($C425 = 3 + N("Secretária bilíngue"),
            13,
            RANDBETWEEN(5,COUNT(Name!$A:$A) + 1)
        )
    )
)</f>
        <v>76</v>
      </c>
      <c r="G425" s="7" t="str">
        <f ca="1">VLOOKUP($F425,Name!$A:$B,2,FALSE)</f>
        <v>Bruna</v>
      </c>
      <c r="H425" s="7">
        <f ca="1" xml:space="preserve">
IF($C425 = 1,
    0,
    RANDBETWEEN(5,COUNT('Last name'!$A:$A) + 1)
)</f>
        <v>112</v>
      </c>
      <c r="I425" s="7" t="str">
        <f ca="1" xml:space="preserve">
IF($C425 = 1 + N("Presidente"),
    "de Orléans e Bragança",
    VLOOKUP($H425,'Last name'!$A:$B,2,FALSE) &amp; " " &amp; VLOOKUP(RANDBETWEEN(5,COUNT('Last name'!$A:$A) + 1),'Last name'!$A:$B,2,FALSE)
)</f>
        <v>Lopes Martinelli</v>
      </c>
      <c r="J425" s="7" t="str">
        <f t="shared" ca="1" si="62"/>
        <v>Bruna Lopes Martinelli</v>
      </c>
      <c r="K425" s="7" t="str" cm="1">
        <f t="array" aca="1" ref="K425" ca="1">SHA1HASH($J425)</f>
        <v>ae096544d52fdc7ac5f268b67e51a5ce0a308129</v>
      </c>
      <c r="L425" s="7" cm="1">
        <f t="array" aca="1" ref="L425" ca="1">INDEX(States!$A:$A,N425,1)</f>
        <v>5</v>
      </c>
      <c r="M425" s="7" t="str">
        <f ca="1">VLOOKUP($L425,Countries!$A:$B,2,FALSE)</f>
        <v>Portugal</v>
      </c>
      <c r="N425" s="7" cm="1">
        <f t="array" aca="1" ref="N425" ca="1">INDEX(States!$C:$C,RANDBETWEEN(5,COUNTA(States!$A:$A) + 1),1)</f>
        <v>7</v>
      </c>
      <c r="O425" s="7" t="str">
        <f ca="1">VLOOKUP($N425,States!$C:$D,2,FALSE)</f>
        <v xml:space="preserve"> Setúbal </v>
      </c>
      <c r="P425" s="7" t="str">
        <f ca="1">VLOOKUP($F425,Name!$A:$C,3,FALSE)</f>
        <v>F</v>
      </c>
      <c r="Q425" s="7" t="str">
        <f ca="1">VLOOKUP($P425,Genders!$B:$C,2,FALSE)</f>
        <v>Female</v>
      </c>
      <c r="R425" s="7" cm="1">
        <f t="array" aca="1" ref="R425" ca="1">INDEX('Marital status'!$A:$A,RANDBETWEEN(5,COUNTA('Marital status'!$A:$A) + 1),1)</f>
        <v>6</v>
      </c>
      <c r="S425" s="7" t="str">
        <f ca="1">VLOOKUP($R425,'Marital status'!$A:$B,2,FALSE)</f>
        <v>MarrieD</v>
      </c>
      <c r="T425" s="7">
        <f t="shared" ca="1" si="63"/>
        <v>5</v>
      </c>
      <c r="U425" s="7" t="str">
        <f ca="1">VLOOKUP($T425,Ethnicities!$A:$B,2,FALSE)</f>
        <v xml:space="preserve"> white</v>
      </c>
      <c r="V425" s="8">
        <f t="shared" ca="1" si="64"/>
        <v>33481</v>
      </c>
      <c r="W425" s="6">
        <f t="shared" ca="1" si="65"/>
        <v>7</v>
      </c>
      <c r="X425" s="8" t="str">
        <f ca="1">VLOOKUP($W425,'Background education'!$A:$B,2,FALSE)</f>
        <v>Undergraduate degree</v>
      </c>
      <c r="Y425" s="7">
        <f ca="1" xml:space="preserve">
  IF(OR($AA425 = 5, $AA425 = 6, $AA425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25" s="7" t="str">
        <f ca="1">VLOOKUP($Y425,Departments!$A:$B,2,FALSE)</f>
        <v xml:space="preserve"> Presidency</v>
      </c>
      <c r="AA425" s="6">
        <f t="shared" ca="1" si="66"/>
        <v>9</v>
      </c>
      <c r="AB425" s="7" t="str">
        <f ca="1">VLOOKUP($AA425,Roles!$A:$B,2,FALSE)</f>
        <v>Intern</v>
      </c>
      <c r="AC425" s="6" t="str">
        <f t="shared" ca="1" si="67"/>
        <v/>
      </c>
      <c r="AD425" s="7" t="str">
        <f ca="1" xml:space="preserve">
IF($AC425 &lt;&gt; "",
    VLOOKUP($AC425,Levels!$A:$B,2,FALSE),
    ""
)</f>
        <v/>
      </c>
      <c r="AE425" s="8">
        <f t="shared" ca="1" si="68"/>
        <v>38321</v>
      </c>
      <c r="AF425" s="6">
        <f ca="1">RANDBETWEEN(5,COUNTA('Recruitment source'!$A:$A) + 1)</f>
        <v>9</v>
      </c>
      <c r="AG425" s="6" t="str">
        <f ca="1">VLOOKUP($AF425,'Recruitment source'!$A:$B,2,FALSE)</f>
        <v>Empregos Online</v>
      </c>
      <c r="AH425" s="8"/>
      <c r="AI425" s="1">
        <f t="shared" ca="1" si="60"/>
        <v>1205</v>
      </c>
      <c r="AJ425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421, 1, 'Bruna Lopes Martinelli', 'F', 5, '31/08/1991', 7, 5, 9, NULL, 1205);</v>
      </c>
    </row>
    <row r="426" spans="1:36" ht="14.25" customHeight="1" x14ac:dyDescent="0.2">
      <c r="A426" s="7" cm="1">
        <f t="array" aca="1" ref="A426" ca="1">INDEX(Companies!$A:$A,RANDBETWEEN(5,COUNTA(Companies!$A:$A) + 1),1)</f>
        <v>5</v>
      </c>
      <c r="B426" s="7" t="str">
        <f ca="1">VLOOKUP($A426,Companies!$A:$B,2,FALSE)</f>
        <v>ACME Corporation</v>
      </c>
      <c r="C426" s="5">
        <f t="shared" si="61"/>
        <v>422</v>
      </c>
      <c r="D426" s="5" t="str" cm="1">
        <f t="array" ref="D426">SHA1HASH($C426)</f>
        <v>020c4877362530fccadf006a858f56ee9637177d</v>
      </c>
      <c r="E426" s="6">
        <v>1</v>
      </c>
      <c r="F426" s="7">
        <f ca="1">IF($C426 = 1 + N("Presidente"),
    127,
    IF($C426 = 2 + N("Vice-Presidente"),
        72,
        IF($C426 = 3 + N("Secretária bilíngue"),
            13,
            RANDBETWEEN(5,COUNT(Name!$A:$A) + 1)
        )
    )
)</f>
        <v>264</v>
      </c>
      <c r="G426" s="7" t="str">
        <f ca="1">VLOOKUP($F426,Name!$A:$B,2,FALSE)</f>
        <v>Maria Flor</v>
      </c>
      <c r="H426" s="7">
        <f ca="1" xml:space="preserve">
IF($C426 = 1,
    0,
    RANDBETWEEN(5,COUNT('Last name'!$A:$A) + 1)
)</f>
        <v>180</v>
      </c>
      <c r="I426" s="7" t="str">
        <f ca="1" xml:space="preserve">
IF($C426 = 1 + N("Presidente"),
    "de Orléans e Bragança",
    VLOOKUP($H426,'Last name'!$A:$B,2,FALSE) &amp; " " &amp; VLOOKUP(RANDBETWEEN(5,COUNT('Last name'!$A:$A) + 1),'Last name'!$A:$B,2,FALSE)
)</f>
        <v>Silva Greco</v>
      </c>
      <c r="J426" s="7" t="str">
        <f t="shared" ca="1" si="62"/>
        <v>Maria Flor Silva Greco</v>
      </c>
      <c r="K426" s="7" t="str" cm="1">
        <f t="array" aca="1" ref="K426" ca="1">SHA1HASH($J426)</f>
        <v>b243b1f1d5f0aa8b4b6e69b2f99a0ef9e71e1dbe</v>
      </c>
      <c r="L426" s="7" cm="1">
        <f t="array" aca="1" ref="L426" ca="1">INDEX(States!$A:$A,N426,1)</f>
        <v>5</v>
      </c>
      <c r="M426" s="7" t="str">
        <f ca="1">VLOOKUP($L426,Countries!$A:$B,2,FALSE)</f>
        <v>Portugal</v>
      </c>
      <c r="N426" s="7" cm="1">
        <f t="array" aca="1" ref="N426" ca="1">INDEX(States!$C:$C,RANDBETWEEN(5,COUNTA(States!$A:$A) + 1),1)</f>
        <v>18</v>
      </c>
      <c r="O426" s="7" t="str">
        <f ca="1">VLOOKUP($N426,States!$C:$D,2,FALSE)</f>
        <v>Castelo Branco</v>
      </c>
      <c r="P426" s="7" t="str">
        <f ca="1">VLOOKUP($F426,Name!$A:$C,3,FALSE)</f>
        <v>F</v>
      </c>
      <c r="Q426" s="7" t="str">
        <f ca="1">VLOOKUP($P426,Genders!$B:$C,2,FALSE)</f>
        <v>Female</v>
      </c>
      <c r="R426" s="7" cm="1">
        <f t="array" aca="1" ref="R426" ca="1">INDEX('Marital status'!$A:$A,RANDBETWEEN(5,COUNTA('Marital status'!$A:$A) + 1),1)</f>
        <v>7</v>
      </c>
      <c r="S426" s="7" t="str">
        <f ca="1">VLOOKUP($R426,'Marital status'!$A:$B,2,FALSE)</f>
        <v xml:space="preserve">Widowed </v>
      </c>
      <c r="T426" s="7">
        <f t="shared" ca="1" si="63"/>
        <v>5</v>
      </c>
      <c r="U426" s="7" t="str">
        <f ca="1">VLOOKUP($T426,Ethnicities!$A:$B,2,FALSE)</f>
        <v xml:space="preserve"> white</v>
      </c>
      <c r="V426" s="8">
        <f t="shared" ca="1" si="64"/>
        <v>29309</v>
      </c>
      <c r="W426" s="6">
        <f t="shared" ca="1" si="65"/>
        <v>7</v>
      </c>
      <c r="X426" s="8" t="str">
        <f ca="1">VLOOKUP($W426,'Background education'!$A:$B,2,FALSE)</f>
        <v>Undergraduate degree</v>
      </c>
      <c r="Y426" s="7">
        <f ca="1" xml:space="preserve">
  IF(OR($AA426 = 5, $AA426 = 6, $AA426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26" s="7" t="str">
        <f ca="1">VLOOKUP($Y426,Departments!$A:$B,2,FALSE)</f>
        <v>Controlling</v>
      </c>
      <c r="AA426" s="6">
        <f t="shared" ca="1" si="66"/>
        <v>11</v>
      </c>
      <c r="AB426" s="7" t="str">
        <f ca="1">VLOOKUP($AA426,Roles!$A:$B,2,FALSE)</f>
        <v>Analyst</v>
      </c>
      <c r="AC426" s="6">
        <f t="shared" ca="1" si="67"/>
        <v>6</v>
      </c>
      <c r="AD426" s="7" t="str">
        <f ca="1" xml:space="preserve">
IF($AC426 &lt;&gt; "",
    VLOOKUP($AC426,Levels!$A:$B,2,FALSE),
    ""
)</f>
        <v>Pleno</v>
      </c>
      <c r="AE426" s="8">
        <f t="shared" ca="1" si="68"/>
        <v>39067</v>
      </c>
      <c r="AF426" s="6">
        <f ca="1">RANDBETWEEN(5,COUNTA('Recruitment source'!$A:$A) + 1)</f>
        <v>7</v>
      </c>
      <c r="AG426" s="6" t="str">
        <f ca="1">VLOOKUP($AF426,'Recruitment source'!$A:$B,2,FALSE)</f>
        <v>SAPO Emprego</v>
      </c>
      <c r="AH426" s="8"/>
      <c r="AI426" s="1">
        <f t="shared" ca="1" si="60"/>
        <v>2500</v>
      </c>
      <c r="AJ426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422, 1, 'Maria Flor Silva Greco', 'F', 5, '29/03/1980', 7, 12, 11, 6, 2500);</v>
      </c>
    </row>
    <row r="427" spans="1:36" ht="14.25" customHeight="1" x14ac:dyDescent="0.2">
      <c r="A427" s="7" cm="1">
        <f t="array" aca="1" ref="A427" ca="1">INDEX(Companies!$A:$A,RANDBETWEEN(5,COUNTA(Companies!$A:$A) + 1),1)</f>
        <v>5</v>
      </c>
      <c r="B427" s="7" t="str">
        <f ca="1">VLOOKUP($A427,Companies!$A:$B,2,FALSE)</f>
        <v>ACME Corporation</v>
      </c>
      <c r="C427" s="5">
        <f t="shared" si="61"/>
        <v>423</v>
      </c>
      <c r="D427" s="5" t="str" cm="1">
        <f t="array" ref="D427">SHA1HASH($C427)</f>
        <v>a785bdbf3c99e0509f4cc3417295cce9d89459a1</v>
      </c>
      <c r="E427" s="6">
        <v>1</v>
      </c>
      <c r="F427" s="7">
        <f ca="1">IF($C427 = 1 + N("Presidente"),
    127,
    IF($C427 = 2 + N("Vice-Presidente"),
        72,
        IF($C427 = 3 + N("Secretária bilíngue"),
            13,
            RANDBETWEEN(5,COUNT(Name!$A:$A) + 1)
        )
    )
)</f>
        <v>357</v>
      </c>
      <c r="G427" s="7" t="str">
        <f ca="1">VLOOKUP($F427,Name!$A:$B,2,FALSE)</f>
        <v>Vinicios</v>
      </c>
      <c r="H427" s="7">
        <f ca="1" xml:space="preserve">
IF($C427 = 1,
    0,
    RANDBETWEEN(5,COUNT('Last name'!$A:$A) + 1)
)</f>
        <v>150</v>
      </c>
      <c r="I427" s="7" t="str">
        <f ca="1" xml:space="preserve">
IF($C427 = 1 + N("Presidente"),
    "de Orléans e Bragança",
    VLOOKUP($H427,'Last name'!$A:$B,2,FALSE) &amp; " " &amp; VLOOKUP(RANDBETWEEN(5,COUNT('Last name'!$A:$A) + 1),'Last name'!$A:$B,2,FALSE)
)</f>
        <v>Pellegrini Arruda</v>
      </c>
      <c r="J427" s="7" t="str">
        <f t="shared" ca="1" si="62"/>
        <v>Vinicios Pellegrini Arruda</v>
      </c>
      <c r="K427" s="7" t="str" cm="1">
        <f t="array" aca="1" ref="K427" ca="1">SHA1HASH($J427)</f>
        <v>14b765930588647afa93548e50ebc313453277a5</v>
      </c>
      <c r="L427" s="7" cm="1">
        <f t="array" aca="1" ref="L427" ca="1">INDEX(States!$A:$A,N427,1)</f>
        <v>5</v>
      </c>
      <c r="M427" s="7" t="str">
        <f ca="1">VLOOKUP($L427,Countries!$A:$B,2,FALSE)</f>
        <v>Portugal</v>
      </c>
      <c r="N427" s="7" cm="1">
        <f t="array" aca="1" ref="N427" ca="1">INDEX(States!$C:$C,RANDBETWEEN(5,COUNTA(States!$A:$A) + 1),1)</f>
        <v>24</v>
      </c>
      <c r="O427" s="7" t="str">
        <f ca="1">VLOOKUP($N427,States!$C:$D,2,FALSE)</f>
        <v>Brangança</v>
      </c>
      <c r="P427" s="7" t="str">
        <f ca="1">VLOOKUP($F427,Name!$A:$C,3,FALSE)</f>
        <v>M</v>
      </c>
      <c r="Q427" s="7" t="str">
        <f ca="1">VLOOKUP($P427,Genders!$B:$C,2,FALSE)</f>
        <v>Male</v>
      </c>
      <c r="R427" s="7" cm="1">
        <f t="array" aca="1" ref="R427" ca="1">INDEX('Marital status'!$A:$A,RANDBETWEEN(5,COUNTA('Marital status'!$A:$A) + 1),1)</f>
        <v>7</v>
      </c>
      <c r="S427" s="7" t="str">
        <f ca="1">VLOOKUP($R427,'Marital status'!$A:$B,2,FALSE)</f>
        <v xml:space="preserve">Widowed </v>
      </c>
      <c r="T427" s="7">
        <f t="shared" ca="1" si="63"/>
        <v>6</v>
      </c>
      <c r="U427" s="7" t="str">
        <f ca="1">VLOOKUP($T427,Ethnicities!$A:$B,2,FALSE)</f>
        <v>Black or African American</v>
      </c>
      <c r="V427" s="8">
        <f t="shared" ca="1" si="64"/>
        <v>21870</v>
      </c>
      <c r="W427" s="6">
        <f t="shared" ca="1" si="65"/>
        <v>7</v>
      </c>
      <c r="X427" s="8" t="str">
        <f ca="1">VLOOKUP($W427,'Background education'!$A:$B,2,FALSE)</f>
        <v>Undergraduate degree</v>
      </c>
      <c r="Y427" s="7">
        <f ca="1" xml:space="preserve">
  IF(OR($AA427 = 5, $AA427 = 6, $AA427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27" s="7" t="str">
        <f ca="1">VLOOKUP($Y427,Departments!$A:$B,2,FALSE)</f>
        <v>Administration</v>
      </c>
      <c r="AA427" s="6">
        <f t="shared" ca="1" si="66"/>
        <v>10</v>
      </c>
      <c r="AB427" s="7" t="str">
        <f ca="1">VLOOKUP($AA427,Roles!$A:$B,2,FALSE)</f>
        <v>Trainee</v>
      </c>
      <c r="AC427" s="6" t="str">
        <f t="shared" ca="1" si="67"/>
        <v/>
      </c>
      <c r="AD427" s="7" t="str">
        <f ca="1" xml:space="preserve">
IF($AC427 &lt;&gt; "",
    VLOOKUP($AC427,Levels!$A:$B,2,FALSE),
    ""
)</f>
        <v/>
      </c>
      <c r="AE427" s="8">
        <f t="shared" ca="1" si="68"/>
        <v>39713</v>
      </c>
      <c r="AF427" s="6">
        <f ca="1">RANDBETWEEN(5,COUNTA('Recruitment source'!$A:$A) + 1)</f>
        <v>7</v>
      </c>
      <c r="AG427" s="6" t="str">
        <f ca="1">VLOOKUP($AF427,'Recruitment source'!$A:$B,2,FALSE)</f>
        <v>SAPO Emprego</v>
      </c>
      <c r="AH427" s="8"/>
      <c r="AI427" s="1">
        <f t="shared" ca="1" si="60"/>
        <v>1305</v>
      </c>
      <c r="AJ427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423, 1, 'Vinicios Pellegrini Arruda', 'M', 6, '16/11/1959', 7, 6, 10, NULL, 1305);</v>
      </c>
    </row>
    <row r="428" spans="1:36" ht="14.25" customHeight="1" x14ac:dyDescent="0.2">
      <c r="A428" s="7" cm="1">
        <f t="array" aca="1" ref="A428" ca="1">INDEX(Companies!$A:$A,RANDBETWEEN(5,COUNTA(Companies!$A:$A) + 1),1)</f>
        <v>5</v>
      </c>
      <c r="B428" s="7" t="str">
        <f ca="1">VLOOKUP($A428,Companies!$A:$B,2,FALSE)</f>
        <v>ACME Corporation</v>
      </c>
      <c r="C428" s="5">
        <f t="shared" si="61"/>
        <v>424</v>
      </c>
      <c r="D428" s="5" t="str" cm="1">
        <f t="array" ref="D428">SHA1HASH($C428)</f>
        <v>77873674e5df0c6b070f8dd195293533838ca7a1</v>
      </c>
      <c r="E428" s="6">
        <v>1</v>
      </c>
      <c r="F428" s="7">
        <f ca="1">IF($C428 = 1 + N("Presidente"),
    127,
    IF($C428 = 2 + N("Vice-Presidente"),
        72,
        IF($C428 = 3 + N("Secretária bilíngue"),
            13,
            RANDBETWEEN(5,COUNT(Name!$A:$A) + 1)
        )
    )
)</f>
        <v>264</v>
      </c>
      <c r="G428" s="7" t="str">
        <f ca="1">VLOOKUP($F428,Name!$A:$B,2,FALSE)</f>
        <v>Maria Flor</v>
      </c>
      <c r="H428" s="7">
        <f ca="1" xml:space="preserve">
IF($C428 = 1,
    0,
    RANDBETWEEN(5,COUNT('Last name'!$A:$A) + 1)
)</f>
        <v>123</v>
      </c>
      <c r="I428" s="7" t="str">
        <f ca="1" xml:space="preserve">
IF($C428 = 1 + N("Presidente"),
    "de Orléans e Bragança",
    VLOOKUP($H428,'Last name'!$A:$B,2,FALSE) &amp; " " &amp; VLOOKUP(RANDBETWEEN(5,COUNT('Last name'!$A:$A) + 1),'Last name'!$A:$B,2,FALSE)
)</f>
        <v>Martins Peçanha</v>
      </c>
      <c r="J428" s="7" t="str">
        <f t="shared" ca="1" si="62"/>
        <v>Maria Flor Martins Peçanha</v>
      </c>
      <c r="K428" s="7" t="str" cm="1">
        <f t="array" aca="1" ref="K428" ca="1">SHA1HASH($J428)</f>
        <v>3cd8c375e13e8d58d25cd21adf3e0385c7d1ea60</v>
      </c>
      <c r="L428" s="7" cm="1">
        <f t="array" aca="1" ref="L428" ca="1">INDEX(States!$A:$A,N428,1)</f>
        <v>5</v>
      </c>
      <c r="M428" s="7" t="str">
        <f ca="1">VLOOKUP($L428,Countries!$A:$B,2,FALSE)</f>
        <v>Portugal</v>
      </c>
      <c r="N428" s="7" cm="1">
        <f t="array" aca="1" ref="N428" ca="1">INDEX(States!$C:$C,RANDBETWEEN(5,COUNTA(States!$A:$A) + 1),1)</f>
        <v>24</v>
      </c>
      <c r="O428" s="7" t="str">
        <f ca="1">VLOOKUP($N428,States!$C:$D,2,FALSE)</f>
        <v>Brangança</v>
      </c>
      <c r="P428" s="7" t="str">
        <f ca="1">VLOOKUP($F428,Name!$A:$C,3,FALSE)</f>
        <v>F</v>
      </c>
      <c r="Q428" s="7" t="str">
        <f ca="1">VLOOKUP($P428,Genders!$B:$C,2,FALSE)</f>
        <v>Female</v>
      </c>
      <c r="R428" s="7" cm="1">
        <f t="array" aca="1" ref="R428" ca="1">INDEX('Marital status'!$A:$A,RANDBETWEEN(5,COUNTA('Marital status'!$A:$A) + 1),1)</f>
        <v>9</v>
      </c>
      <c r="S428" s="7" t="str">
        <f ca="1">VLOOKUP($R428,'Marital status'!$A:$B,2,FALSE)</f>
        <v>DIVORCED</v>
      </c>
      <c r="T428" s="7">
        <f t="shared" ca="1" si="63"/>
        <v>5</v>
      </c>
      <c r="U428" s="7" t="str">
        <f ca="1">VLOOKUP($T428,Ethnicities!$A:$B,2,FALSE)</f>
        <v xml:space="preserve"> white</v>
      </c>
      <c r="V428" s="8">
        <f t="shared" ca="1" si="64"/>
        <v>29839</v>
      </c>
      <c r="W428" s="6">
        <f t="shared" ca="1" si="65"/>
        <v>8</v>
      </c>
      <c r="X428" s="8" t="str">
        <f ca="1">VLOOKUP($W428,'Background education'!$A:$B,2,FALSE)</f>
        <v>Graduate school</v>
      </c>
      <c r="Y428" s="7">
        <f ca="1" xml:space="preserve">
  IF(OR($AA428 = 5, $AA428 = 6, $AA428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28" s="7" t="str">
        <f ca="1">VLOOKUP($Y428,Departments!$A:$B,2,FALSE)</f>
        <v>Controlling</v>
      </c>
      <c r="AA428" s="6">
        <f t="shared" ca="1" si="66"/>
        <v>11</v>
      </c>
      <c r="AB428" s="7" t="str">
        <f ca="1">VLOOKUP($AA428,Roles!$A:$B,2,FALSE)</f>
        <v>Analyst</v>
      </c>
      <c r="AC428" s="6">
        <f t="shared" ca="1" si="67"/>
        <v>7</v>
      </c>
      <c r="AD428" s="7" t="str">
        <f ca="1" xml:space="preserve">
IF($AC428 &lt;&gt; "",
    VLOOKUP($AC428,Levels!$A:$B,2,FALSE),
    ""
)</f>
        <v>Senior</v>
      </c>
      <c r="AE428" s="8">
        <f t="shared" ca="1" si="68"/>
        <v>44453</v>
      </c>
      <c r="AF428" s="6">
        <f ca="1">RANDBETWEEN(5,COUNTA('Recruitment source'!$A:$A) + 1)</f>
        <v>9</v>
      </c>
      <c r="AG428" s="6" t="str">
        <f ca="1">VLOOKUP($AF428,'Recruitment source'!$A:$B,2,FALSE)</f>
        <v>Empregos Online</v>
      </c>
      <c r="AH428" s="8"/>
      <c r="AI428" s="1">
        <f t="shared" ca="1" si="60"/>
        <v>3000</v>
      </c>
      <c r="AJ428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424, 1, 'Maria Flor Martins Peçanha', 'F', 5, '10/09/1981', 8, 12, 11, 7, 3000);</v>
      </c>
    </row>
    <row r="429" spans="1:36" ht="14.25" customHeight="1" x14ac:dyDescent="0.2">
      <c r="A429" s="7" cm="1">
        <f t="array" aca="1" ref="A429" ca="1">INDEX(Companies!$A:$A,RANDBETWEEN(5,COUNTA(Companies!$A:$A) + 1),1)</f>
        <v>5</v>
      </c>
      <c r="B429" s="7" t="str">
        <f ca="1">VLOOKUP($A429,Companies!$A:$B,2,FALSE)</f>
        <v>ACME Corporation</v>
      </c>
      <c r="C429" s="5">
        <f t="shared" si="61"/>
        <v>425</v>
      </c>
      <c r="D429" s="5" t="str" cm="1">
        <f t="array" ref="D429">SHA1HASH($C429)</f>
        <v>7a698699a9229b278afa72593214582d739b9bad</v>
      </c>
      <c r="E429" s="6">
        <v>1</v>
      </c>
      <c r="F429" s="7">
        <f ca="1">IF($C429 = 1 + N("Presidente"),
    127,
    IF($C429 = 2 + N("Vice-Presidente"),
        72,
        IF($C429 = 3 + N("Secretária bilíngue"),
            13,
            RANDBETWEEN(5,COUNT(Name!$A:$A) + 1)
        )
    )
)</f>
        <v>289</v>
      </c>
      <c r="G429" s="7" t="str">
        <f ca="1">VLOOKUP($F429,Name!$A:$B,2,FALSE)</f>
        <v>Maya</v>
      </c>
      <c r="H429" s="7">
        <f ca="1" xml:space="preserve">
IF($C429 = 1,
    0,
    RANDBETWEEN(5,COUNT('Last name'!$A:$A) + 1)
)</f>
        <v>27</v>
      </c>
      <c r="I429" s="7" t="str">
        <f ca="1" xml:space="preserve">
IF($C429 = 1 + N("Presidente"),
    "de Orléans e Bragança",
    VLOOKUP($H429,'Last name'!$A:$B,2,FALSE) &amp; " " &amp; VLOOKUP(RANDBETWEEN(5,COUNT('Last name'!$A:$A) + 1),'Last name'!$A:$B,2,FALSE)
)</f>
        <v>Bactista Cunha</v>
      </c>
      <c r="J429" s="7" t="str">
        <f t="shared" ca="1" si="62"/>
        <v>Maya Bactista Cunha</v>
      </c>
      <c r="K429" s="7" t="str" cm="1">
        <f t="array" aca="1" ref="K429" ca="1">SHA1HASH($J429)</f>
        <v>f58c10a252556614fe95fc841163d790334c865d</v>
      </c>
      <c r="L429" s="7" cm="1">
        <f t="array" aca="1" ref="L429" ca="1">INDEX(States!$A:$A,N429,1)</f>
        <v>5</v>
      </c>
      <c r="M429" s="7" t="str">
        <f ca="1">VLOOKUP($L429,Countries!$A:$B,2,FALSE)</f>
        <v>Portugal</v>
      </c>
      <c r="N429" s="7" cm="1">
        <f t="array" aca="1" ref="N429" ca="1">INDEX(States!$C:$C,RANDBETWEEN(5,COUNTA(States!$A:$A) + 1),1)</f>
        <v>21</v>
      </c>
      <c r="O429" s="7" t="str">
        <f ca="1">VLOOKUP($N429,States!$C:$D,2,FALSE)</f>
        <v>Guarda</v>
      </c>
      <c r="P429" s="7" t="str">
        <f ca="1">VLOOKUP($F429,Name!$A:$C,3,FALSE)</f>
        <v>F</v>
      </c>
      <c r="Q429" s="7" t="str">
        <f ca="1">VLOOKUP($P429,Genders!$B:$C,2,FALSE)</f>
        <v>Female</v>
      </c>
      <c r="R429" s="7" cm="1">
        <f t="array" aca="1" ref="R429" ca="1">INDEX('Marital status'!$A:$A,RANDBETWEEN(5,COUNTA('Marital status'!$A:$A) + 1),1)</f>
        <v>6</v>
      </c>
      <c r="S429" s="7" t="str">
        <f ca="1">VLOOKUP($R429,'Marital status'!$A:$B,2,FALSE)</f>
        <v>MarrieD</v>
      </c>
      <c r="T429" s="7">
        <f t="shared" ca="1" si="63"/>
        <v>7</v>
      </c>
      <c r="U429" s="7" t="str">
        <f ca="1">VLOOKUP($T429,Ethnicities!$A:$B,2,FALSE)</f>
        <v xml:space="preserve">  Hispanic or LATINO</v>
      </c>
      <c r="V429" s="8">
        <f t="shared" ca="1" si="64"/>
        <v>23217</v>
      </c>
      <c r="W429" s="6">
        <f t="shared" ca="1" si="65"/>
        <v>7</v>
      </c>
      <c r="X429" s="8" t="str">
        <f ca="1">VLOOKUP($W429,'Background education'!$A:$B,2,FALSE)</f>
        <v>Undergraduate degree</v>
      </c>
      <c r="Y429" s="7">
        <f ca="1" xml:space="preserve">
  IF(OR($AA429 = 5, $AA429 = 6, $AA429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29" s="7" t="str">
        <f ca="1">VLOOKUP($Y429,Departments!$A:$B,2,FALSE)</f>
        <v>Finance</v>
      </c>
      <c r="AA429" s="6">
        <f t="shared" ca="1" si="66"/>
        <v>10</v>
      </c>
      <c r="AB429" s="7" t="str">
        <f ca="1">VLOOKUP($AA429,Roles!$A:$B,2,FALSE)</f>
        <v>Trainee</v>
      </c>
      <c r="AC429" s="6" t="str">
        <f t="shared" ca="1" si="67"/>
        <v/>
      </c>
      <c r="AD429" s="7" t="str">
        <f ca="1" xml:space="preserve">
IF($AC429 &lt;&gt; "",
    VLOOKUP($AC429,Levels!$A:$B,2,FALSE),
    ""
)</f>
        <v/>
      </c>
      <c r="AE429" s="8">
        <f t="shared" ca="1" si="68"/>
        <v>39094</v>
      </c>
      <c r="AF429" s="6">
        <f ca="1">RANDBETWEEN(5,COUNTA('Recruitment source'!$A:$A) + 1)</f>
        <v>5</v>
      </c>
      <c r="AG429" s="6" t="str">
        <f ca="1">VLOOKUP($AF429,'Recruitment source'!$A:$B,2,FALSE)</f>
        <v>Indeed</v>
      </c>
      <c r="AH429" s="8"/>
      <c r="AI429" s="1">
        <f t="shared" ca="1" si="60"/>
        <v>1305</v>
      </c>
      <c r="AJ429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425, 1, 'Maya Bactista Cunha', 'F', 7, '25/07/1963', 7, 7, 10, NULL, 1305);</v>
      </c>
    </row>
    <row r="430" spans="1:36" ht="14.25" customHeight="1" x14ac:dyDescent="0.2">
      <c r="A430" s="7" cm="1">
        <f t="array" aca="1" ref="A430" ca="1">INDEX(Companies!$A:$A,RANDBETWEEN(5,COUNTA(Companies!$A:$A) + 1),1)</f>
        <v>5</v>
      </c>
      <c r="B430" s="7" t="str">
        <f ca="1">VLOOKUP($A430,Companies!$A:$B,2,FALSE)</f>
        <v>ACME Corporation</v>
      </c>
      <c r="C430" s="5">
        <f t="shared" si="61"/>
        <v>426</v>
      </c>
      <c r="D430" s="5" t="str" cm="1">
        <f t="array" ref="D430">SHA1HASH($C430)</f>
        <v>62866ab415331d03c03849c24f528450f246e375</v>
      </c>
      <c r="E430" s="6">
        <v>1</v>
      </c>
      <c r="F430" s="7">
        <f ca="1">IF($C430 = 1 + N("Presidente"),
    127,
    IF($C430 = 2 + N("Vice-Presidente"),
        72,
        IF($C430 = 3 + N("Secretária bilíngue"),
            13,
            RANDBETWEEN(5,COUNT(Name!$A:$A) + 1)
        )
    )
)</f>
        <v>247</v>
      </c>
      <c r="G430" s="7" t="str">
        <f ca="1">VLOOKUP($F430,Name!$A:$B,2,FALSE)</f>
        <v>Luiz Otávio</v>
      </c>
      <c r="H430" s="7">
        <f ca="1" xml:space="preserve">
IF($C430 = 1,
    0,
    RANDBETWEEN(5,COUNT('Last name'!$A:$A) + 1)
)</f>
        <v>130</v>
      </c>
      <c r="I430" s="7" t="str">
        <f ca="1" xml:space="preserve">
IF($C430 = 1 + N("Presidente"),
    "de Orléans e Bragança",
    VLOOKUP($H430,'Last name'!$A:$B,2,FALSE) &amp; " " &amp; VLOOKUP(RANDBETWEEN(5,COUNT('Last name'!$A:$A) + 1),'Last name'!$A:$B,2,FALSE)
)</f>
        <v>Monteiro Miranda</v>
      </c>
      <c r="J430" s="7" t="str">
        <f t="shared" ca="1" si="62"/>
        <v>Luiz Otávio Monteiro Miranda</v>
      </c>
      <c r="K430" s="7" t="str" cm="1">
        <f t="array" aca="1" ref="K430" ca="1">SHA1HASH($J430)</f>
        <v>5cb58c42cae3f11222226d4802ee6c96d36fdc7f</v>
      </c>
      <c r="L430" s="7" cm="1">
        <f t="array" aca="1" ref="L430" ca="1">INDEX(States!$A:$A,N430,1)</f>
        <v>5</v>
      </c>
      <c r="M430" s="7" t="str">
        <f ca="1">VLOOKUP($L430,Countries!$A:$B,2,FALSE)</f>
        <v>Portugal</v>
      </c>
      <c r="N430" s="7" cm="1">
        <f t="array" aca="1" ref="N430" ca="1">INDEX(States!$C:$C,RANDBETWEEN(5,COUNTA(States!$A:$A) + 1),1)</f>
        <v>9</v>
      </c>
      <c r="O430" s="7" t="str">
        <f ca="1">VLOOKUP($N430,States!$C:$D,2,FALSE)</f>
        <v>braga</v>
      </c>
      <c r="P430" s="7" t="str">
        <f ca="1">VLOOKUP($F430,Name!$A:$C,3,FALSE)</f>
        <v>M</v>
      </c>
      <c r="Q430" s="7" t="str">
        <f ca="1">VLOOKUP($P430,Genders!$B:$C,2,FALSE)</f>
        <v>Male</v>
      </c>
      <c r="R430" s="7" cm="1">
        <f t="array" aca="1" ref="R430" ca="1">INDEX('Marital status'!$A:$A,RANDBETWEEN(5,COUNTA('Marital status'!$A:$A) + 1),1)</f>
        <v>9</v>
      </c>
      <c r="S430" s="7" t="str">
        <f ca="1">VLOOKUP($R430,'Marital status'!$A:$B,2,FALSE)</f>
        <v>DIVORCED</v>
      </c>
      <c r="T430" s="7">
        <f t="shared" ca="1" si="63"/>
        <v>5</v>
      </c>
      <c r="U430" s="7" t="str">
        <f ca="1">VLOOKUP($T430,Ethnicities!$A:$B,2,FALSE)</f>
        <v xml:space="preserve"> white</v>
      </c>
      <c r="V430" s="8">
        <f t="shared" ca="1" si="64"/>
        <v>26651</v>
      </c>
      <c r="W430" s="6">
        <f t="shared" ca="1" si="65"/>
        <v>8</v>
      </c>
      <c r="X430" s="8" t="str">
        <f ca="1">VLOOKUP($W430,'Background education'!$A:$B,2,FALSE)</f>
        <v>Graduate school</v>
      </c>
      <c r="Y430" s="7">
        <f ca="1" xml:space="preserve">
  IF(OR($AA430 = 5, $AA430 = 6, $AA430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30" s="7" t="str">
        <f ca="1">VLOOKUP($Y430,Departments!$A:$B,2,FALSE)</f>
        <v>Operations</v>
      </c>
      <c r="AA430" s="6">
        <f t="shared" ca="1" si="66"/>
        <v>11</v>
      </c>
      <c r="AB430" s="7" t="str">
        <f ca="1">VLOOKUP($AA430,Roles!$A:$B,2,FALSE)</f>
        <v>Analyst</v>
      </c>
      <c r="AC430" s="6">
        <f t="shared" ca="1" si="67"/>
        <v>7</v>
      </c>
      <c r="AD430" s="7" t="str">
        <f ca="1" xml:space="preserve">
IF($AC430 &lt;&gt; "",
    VLOOKUP($AC430,Levels!$A:$B,2,FALSE),
    ""
)</f>
        <v>Senior</v>
      </c>
      <c r="AE430" s="8">
        <f t="shared" ca="1" si="68"/>
        <v>40765</v>
      </c>
      <c r="AF430" s="6">
        <f ca="1">RANDBETWEEN(5,COUNTA('Recruitment source'!$A:$A) + 1)</f>
        <v>5</v>
      </c>
      <c r="AG430" s="6" t="str">
        <f ca="1">VLOOKUP($AF430,'Recruitment source'!$A:$B,2,FALSE)</f>
        <v>Indeed</v>
      </c>
      <c r="AH430" s="8"/>
      <c r="AI430" s="1">
        <f t="shared" ca="1" si="60"/>
        <v>3000</v>
      </c>
      <c r="AJ430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426, 1, 'Luiz Otávio Monteiro Miranda', 'M', 5, '18/12/1972', 8, 10, 11, 7, 3000);</v>
      </c>
    </row>
    <row r="431" spans="1:36" ht="14.25" customHeight="1" x14ac:dyDescent="0.2">
      <c r="A431" s="7" cm="1">
        <f t="array" aca="1" ref="A431" ca="1">INDEX(Companies!$A:$A,RANDBETWEEN(5,COUNTA(Companies!$A:$A) + 1),1)</f>
        <v>5</v>
      </c>
      <c r="B431" s="7" t="str">
        <f ca="1">VLOOKUP($A431,Companies!$A:$B,2,FALSE)</f>
        <v>ACME Corporation</v>
      </c>
      <c r="C431" s="5">
        <f t="shared" si="61"/>
        <v>427</v>
      </c>
      <c r="D431" s="5" t="str" cm="1">
        <f t="array" ref="D431">SHA1HASH($C431)</f>
        <v>fba7b60b15f0b26aa5b56b8f378a0b1b4092ed23</v>
      </c>
      <c r="E431" s="6">
        <v>1</v>
      </c>
      <c r="F431" s="7">
        <f ca="1">IF($C431 = 1 + N("Presidente"),
    127,
    IF($C431 = 2 + N("Vice-Presidente"),
        72,
        IF($C431 = 3 + N("Secretária bilíngue"),
            13,
            RANDBETWEEN(5,COUNT(Name!$A:$A) + 1)
        )
    )
)</f>
        <v>89</v>
      </c>
      <c r="G431" s="7" t="str">
        <f ca="1">VLOOKUP($F431,Name!$A:$B,2,FALSE)</f>
        <v>Cauã</v>
      </c>
      <c r="H431" s="7">
        <f ca="1" xml:space="preserve">
IF($C431 = 1,
    0,
    RANDBETWEEN(5,COUNT('Last name'!$A:$A) + 1)
)</f>
        <v>169</v>
      </c>
      <c r="I431" s="7" t="str">
        <f ca="1" xml:space="preserve">
IF($C431 = 1 + N("Presidente"),
    "de Orléans e Bragança",
    VLOOKUP($H431,'Last name'!$A:$B,2,FALSE) &amp; " " &amp; VLOOKUP(RANDBETWEEN(5,COUNT('Last name'!$A:$A) + 1),'Last name'!$A:$B,2,FALSE)
)</f>
        <v>Russo Badu</v>
      </c>
      <c r="J431" s="7" t="str">
        <f t="shared" ca="1" si="62"/>
        <v>Cauã Russo Badu</v>
      </c>
      <c r="K431" s="7" t="str" cm="1">
        <f t="array" aca="1" ref="K431" ca="1">SHA1HASH($J431)</f>
        <v>ee56694ca0ac8433bc613b8fa830159f6c9be2fb</v>
      </c>
      <c r="L431" s="7" cm="1">
        <f t="array" aca="1" ref="L431" ca="1">INDEX(States!$A:$A,N431,1)</f>
        <v>5</v>
      </c>
      <c r="M431" s="7" t="str">
        <f ca="1">VLOOKUP($L431,Countries!$A:$B,2,FALSE)</f>
        <v>Portugal</v>
      </c>
      <c r="N431" s="7" cm="1">
        <f t="array" aca="1" ref="N431" ca="1">INDEX(States!$C:$C,RANDBETWEEN(5,COUNTA(States!$A:$A) + 1),1)</f>
        <v>5</v>
      </c>
      <c r="O431" s="7" t="str">
        <f ca="1">VLOOKUP($N431,States!$C:$D,2,FALSE)</f>
        <v xml:space="preserve"> Lisboa</v>
      </c>
      <c r="P431" s="7" t="str">
        <f ca="1">VLOOKUP($F431,Name!$A:$C,3,FALSE)</f>
        <v>M</v>
      </c>
      <c r="Q431" s="7" t="str">
        <f ca="1">VLOOKUP($P431,Genders!$B:$C,2,FALSE)</f>
        <v>Male</v>
      </c>
      <c r="R431" s="7" cm="1">
        <f t="array" aca="1" ref="R431" ca="1">INDEX('Marital status'!$A:$A,RANDBETWEEN(5,COUNTA('Marital status'!$A:$A) + 1),1)</f>
        <v>8</v>
      </c>
      <c r="S431" s="7" t="str">
        <f ca="1">VLOOKUP($R431,'Marital status'!$A:$B,2,FALSE)</f>
        <v xml:space="preserve"> Separated </v>
      </c>
      <c r="T431" s="7">
        <f t="shared" ca="1" si="63"/>
        <v>5</v>
      </c>
      <c r="U431" s="7" t="str">
        <f ca="1">VLOOKUP($T431,Ethnicities!$A:$B,2,FALSE)</f>
        <v xml:space="preserve"> white</v>
      </c>
      <c r="V431" s="8">
        <f t="shared" ca="1" si="64"/>
        <v>32615</v>
      </c>
      <c r="W431" s="6">
        <f t="shared" ca="1" si="65"/>
        <v>7</v>
      </c>
      <c r="X431" s="8" t="str">
        <f ca="1">VLOOKUP($W431,'Background education'!$A:$B,2,FALSE)</f>
        <v>Undergraduate degree</v>
      </c>
      <c r="Y431" s="7">
        <f ca="1" xml:space="preserve">
  IF(OR($AA431 = 5, $AA431 = 6, $AA431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31" s="7" t="str">
        <f ca="1">VLOOKUP($Y431,Departments!$A:$B,2,FALSE)</f>
        <v>Controlling</v>
      </c>
      <c r="AA431" s="6">
        <f t="shared" ca="1" si="66"/>
        <v>9</v>
      </c>
      <c r="AB431" s="7" t="str">
        <f ca="1">VLOOKUP($AA431,Roles!$A:$B,2,FALSE)</f>
        <v>Intern</v>
      </c>
      <c r="AC431" s="6" t="str">
        <f t="shared" ca="1" si="67"/>
        <v/>
      </c>
      <c r="AD431" s="7" t="str">
        <f ca="1" xml:space="preserve">
IF($AC431 &lt;&gt; "",
    VLOOKUP($AC431,Levels!$A:$B,2,FALSE),
    ""
)</f>
        <v/>
      </c>
      <c r="AE431" s="8">
        <f t="shared" ca="1" si="68"/>
        <v>38375</v>
      </c>
      <c r="AF431" s="6">
        <f ca="1">RANDBETWEEN(5,COUNTA('Recruitment source'!$A:$A) + 1)</f>
        <v>6</v>
      </c>
      <c r="AG431" s="6" t="str">
        <f ca="1">VLOOKUP($AF431,'Recruitment source'!$A:$B,2,FALSE)</f>
        <v>Learn4Good</v>
      </c>
      <c r="AH431" s="8"/>
      <c r="AI431" s="1">
        <f t="shared" ca="1" si="60"/>
        <v>1205</v>
      </c>
      <c r="AJ43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427, 1, 'Cauã Russo Badu', 'M', 5, '17/04/1989', 7, 12, 9, NULL, 1205);</v>
      </c>
    </row>
    <row r="432" spans="1:36" ht="14.25" customHeight="1" x14ac:dyDescent="0.2">
      <c r="A432" s="7" cm="1">
        <f t="array" aca="1" ref="A432" ca="1">INDEX(Companies!$A:$A,RANDBETWEEN(5,COUNTA(Companies!$A:$A) + 1),1)</f>
        <v>5</v>
      </c>
      <c r="B432" s="7" t="str">
        <f ca="1">VLOOKUP($A432,Companies!$A:$B,2,FALSE)</f>
        <v>ACME Corporation</v>
      </c>
      <c r="C432" s="5">
        <f t="shared" si="61"/>
        <v>428</v>
      </c>
      <c r="D432" s="5" t="str" cm="1">
        <f t="array" ref="D432">SHA1HASH($C432)</f>
        <v>2aed8cef33a640e55d1a7f9358fc92db260a4de9</v>
      </c>
      <c r="E432" s="6">
        <v>1</v>
      </c>
      <c r="F432" s="7">
        <f ca="1">IF($C432 = 1 + N("Presidente"),
    127,
    IF($C432 = 2 + N("Vice-Presidente"),
        72,
        IF($C432 = 3 + N("Secretária bilíngue"),
            13,
            RANDBETWEEN(5,COUNT(Name!$A:$A) + 1)
        )
    )
)</f>
        <v>207</v>
      </c>
      <c r="G432" s="7" t="str">
        <f ca="1">VLOOKUP($F432,Name!$A:$B,2,FALSE)</f>
        <v>Kamille</v>
      </c>
      <c r="H432" s="7">
        <f ca="1" xml:space="preserve">
IF($C432 = 1,
    0,
    RANDBETWEEN(5,COUNT('Last name'!$A:$A) + 1)
)</f>
        <v>39</v>
      </c>
      <c r="I432" s="7" t="str">
        <f ca="1" xml:space="preserve">
IF($C432 = 1 + N("Presidente"),
    "de Orléans e Bragança",
    VLOOKUP($H432,'Last name'!$A:$B,2,FALSE) &amp; " " &amp; VLOOKUP(RANDBETWEEN(5,COUNT('Last name'!$A:$A) + 1),'Last name'!$A:$B,2,FALSE)
)</f>
        <v>Bianchi Monti</v>
      </c>
      <c r="J432" s="7" t="str">
        <f t="shared" ca="1" si="62"/>
        <v>Kamille Bianchi Monti</v>
      </c>
      <c r="K432" s="7" t="str" cm="1">
        <f t="array" aca="1" ref="K432" ca="1">SHA1HASH($J432)</f>
        <v>fbdbb40782b955055709cfac5d229029de38cb11</v>
      </c>
      <c r="L432" s="7" cm="1">
        <f t="array" aca="1" ref="L432" ca="1">INDEX(States!$A:$A,N432,1)</f>
        <v>5</v>
      </c>
      <c r="M432" s="7" t="str">
        <f ca="1">VLOOKUP($L432,Countries!$A:$B,2,FALSE)</f>
        <v>Portugal</v>
      </c>
      <c r="N432" s="7" cm="1">
        <f t="array" aca="1" ref="N432" ca="1">INDEX(States!$C:$C,RANDBETWEEN(5,COUNTA(States!$A:$A) + 1),1)</f>
        <v>5</v>
      </c>
      <c r="O432" s="7" t="str">
        <f ca="1">VLOOKUP($N432,States!$C:$D,2,FALSE)</f>
        <v xml:space="preserve"> Lisboa</v>
      </c>
      <c r="P432" s="7" t="str">
        <f ca="1">VLOOKUP($F432,Name!$A:$C,3,FALSE)</f>
        <v>F</v>
      </c>
      <c r="Q432" s="7" t="str">
        <f ca="1">VLOOKUP($P432,Genders!$B:$C,2,FALSE)</f>
        <v>Female</v>
      </c>
      <c r="R432" s="7" cm="1">
        <f t="array" aca="1" ref="R432" ca="1">INDEX('Marital status'!$A:$A,RANDBETWEEN(5,COUNTA('Marital status'!$A:$A) + 1),1)</f>
        <v>6</v>
      </c>
      <c r="S432" s="7" t="str">
        <f ca="1">VLOOKUP($R432,'Marital status'!$A:$B,2,FALSE)</f>
        <v>MarrieD</v>
      </c>
      <c r="T432" s="7">
        <f t="shared" ca="1" si="63"/>
        <v>5</v>
      </c>
      <c r="U432" s="7" t="str">
        <f ca="1">VLOOKUP($T432,Ethnicities!$A:$B,2,FALSE)</f>
        <v xml:space="preserve"> white</v>
      </c>
      <c r="V432" s="8">
        <f t="shared" ca="1" si="64"/>
        <v>19197</v>
      </c>
      <c r="W432" s="6">
        <f t="shared" ca="1" si="65"/>
        <v>8</v>
      </c>
      <c r="X432" s="8" t="str">
        <f ca="1">VLOOKUP($W432,'Background education'!$A:$B,2,FALSE)</f>
        <v>Graduate school</v>
      </c>
      <c r="Y432" s="7">
        <f ca="1" xml:space="preserve">
  IF(OR($AA432 = 5, $AA432 = 6, $AA432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32" s="7" t="str">
        <f ca="1">VLOOKUP($Y432,Departments!$A:$B,2,FALSE)</f>
        <v>Controlling</v>
      </c>
      <c r="AA432" s="6">
        <f t="shared" ca="1" si="66"/>
        <v>11</v>
      </c>
      <c r="AB432" s="7" t="str">
        <f ca="1">VLOOKUP($AA432,Roles!$A:$B,2,FALSE)</f>
        <v>Analyst</v>
      </c>
      <c r="AC432" s="6">
        <f t="shared" ca="1" si="67"/>
        <v>6</v>
      </c>
      <c r="AD432" s="7" t="str">
        <f ca="1" xml:space="preserve">
IF($AC432 &lt;&gt; "",
    VLOOKUP($AC432,Levels!$A:$B,2,FALSE),
    ""
)</f>
        <v>Pleno</v>
      </c>
      <c r="AE432" s="8">
        <f t="shared" ca="1" si="68"/>
        <v>44758</v>
      </c>
      <c r="AF432" s="6">
        <f ca="1">RANDBETWEEN(5,COUNTA('Recruitment source'!$A:$A) + 1)</f>
        <v>12</v>
      </c>
      <c r="AG432" s="6" t="str">
        <f ca="1">VLOOKUP($AF432,'Recruitment source'!$A:$B,2,FALSE)</f>
        <v xml:space="preserve"> recommendation of employee</v>
      </c>
      <c r="AH432" s="8"/>
      <c r="AI432" s="1">
        <f t="shared" ca="1" si="60"/>
        <v>3000</v>
      </c>
      <c r="AJ43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428, 1, 'Kamille Bianchi Monti', 'F', 5, '22/07/1952', 8, 12, 11, 6, 3000);</v>
      </c>
    </row>
    <row r="433" spans="1:36" ht="14.25" customHeight="1" x14ac:dyDescent="0.2">
      <c r="A433" s="7" cm="1">
        <f t="array" aca="1" ref="A433" ca="1">INDEX(Companies!$A:$A,RANDBETWEEN(5,COUNTA(Companies!$A:$A) + 1),1)</f>
        <v>5</v>
      </c>
      <c r="B433" s="7" t="str">
        <f ca="1">VLOOKUP($A433,Companies!$A:$B,2,FALSE)</f>
        <v>ACME Corporation</v>
      </c>
      <c r="C433" s="5">
        <f t="shared" si="61"/>
        <v>429</v>
      </c>
      <c r="D433" s="5" t="str" cm="1">
        <f t="array" ref="D433">SHA1HASH($C433)</f>
        <v>75988f5ac0575a8d3636291a136cf92664152ed3</v>
      </c>
      <c r="E433" s="6">
        <v>1</v>
      </c>
      <c r="F433" s="7">
        <f ca="1">IF($C433 = 1 + N("Presidente"),
    127,
    IF($C433 = 2 + N("Vice-Presidente"),
        72,
        IF($C433 = 3 + N("Secretária bilíngue"),
            13,
            RANDBETWEEN(5,COUNT(Name!$A:$A) + 1)
        )
    )
)</f>
        <v>45</v>
      </c>
      <c r="G433" s="7" t="str">
        <f ca="1">VLOOKUP($F433,Name!$A:$B,2,FALSE)</f>
        <v>Anna Carolinna</v>
      </c>
      <c r="H433" s="7">
        <f ca="1" xml:space="preserve">
IF($C433 = 1,
    0,
    RANDBETWEEN(5,COUNT('Last name'!$A:$A) + 1)
)</f>
        <v>187</v>
      </c>
      <c r="I433" s="7" t="str">
        <f ca="1" xml:space="preserve">
IF($C433 = 1 + N("Presidente"),
    "de Orléans e Bragança",
    VLOOKUP($H433,'Last name'!$A:$B,2,FALSE) &amp; " " &amp; VLOOKUP(RANDBETWEEN(5,COUNT('Last name'!$A:$A) + 1),'Last name'!$A:$B,2,FALSE)
)</f>
        <v>Tavares Pimenta</v>
      </c>
      <c r="J433" s="7" t="str">
        <f t="shared" ca="1" si="62"/>
        <v>Anna Carolinna Tavares Pimenta</v>
      </c>
      <c r="K433" s="7" t="str" cm="1">
        <f t="array" aca="1" ref="K433" ca="1">SHA1HASH($J433)</f>
        <v>f682aa0cdb0941db385b2538d8bec4a2d587c924</v>
      </c>
      <c r="L433" s="7" cm="1">
        <f t="array" aca="1" ref="L433" ca="1">INDEX(States!$A:$A,N433,1)</f>
        <v>5</v>
      </c>
      <c r="M433" s="7" t="str">
        <f ca="1">VLOOKUP($L433,Countries!$A:$B,2,FALSE)</f>
        <v>Portugal</v>
      </c>
      <c r="N433" s="7" cm="1">
        <f t="array" aca="1" ref="N433" ca="1">INDEX(States!$C:$C,RANDBETWEEN(5,COUNTA(States!$A:$A) + 1),1)</f>
        <v>22</v>
      </c>
      <c r="O433" s="7" t="str">
        <f ca="1">VLOOKUP($N433,States!$C:$D,2,FALSE)</f>
        <v>Vila Real</v>
      </c>
      <c r="P433" s="7" t="str">
        <f ca="1">VLOOKUP($F433,Name!$A:$C,3,FALSE)</f>
        <v>F</v>
      </c>
      <c r="Q433" s="7" t="str">
        <f ca="1">VLOOKUP($P433,Genders!$B:$C,2,FALSE)</f>
        <v>Female</v>
      </c>
      <c r="R433" s="7" cm="1">
        <f t="array" aca="1" ref="R433" ca="1">INDEX('Marital status'!$A:$A,RANDBETWEEN(5,COUNTA('Marital status'!$A:$A) + 1),1)</f>
        <v>8</v>
      </c>
      <c r="S433" s="7" t="str">
        <f ca="1">VLOOKUP($R433,'Marital status'!$A:$B,2,FALSE)</f>
        <v xml:space="preserve"> Separated </v>
      </c>
      <c r="T433" s="7">
        <f t="shared" ca="1" si="63"/>
        <v>5</v>
      </c>
      <c r="U433" s="7" t="str">
        <f ca="1">VLOOKUP($T433,Ethnicities!$A:$B,2,FALSE)</f>
        <v xml:space="preserve"> white</v>
      </c>
      <c r="V433" s="8">
        <f t="shared" ca="1" si="64"/>
        <v>32276</v>
      </c>
      <c r="W433" s="6">
        <f t="shared" ca="1" si="65"/>
        <v>7</v>
      </c>
      <c r="X433" s="8" t="str">
        <f ca="1">VLOOKUP($W433,'Background education'!$A:$B,2,FALSE)</f>
        <v>Undergraduate degree</v>
      </c>
      <c r="Y433" s="7">
        <f ca="1" xml:space="preserve">
  IF(OR($AA433 = 5, $AA433 = 6, $AA433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33" s="7" t="str">
        <f ca="1">VLOOKUP($Y433,Departments!$A:$B,2,FALSE)</f>
        <v>Audit</v>
      </c>
      <c r="AA433" s="6">
        <f t="shared" ca="1" si="66"/>
        <v>10</v>
      </c>
      <c r="AB433" s="7" t="str">
        <f ca="1">VLOOKUP($AA433,Roles!$A:$B,2,FALSE)</f>
        <v>Trainee</v>
      </c>
      <c r="AC433" s="6" t="str">
        <f t="shared" ca="1" si="67"/>
        <v/>
      </c>
      <c r="AD433" s="7" t="str">
        <f ca="1" xml:space="preserve">
IF($AC433 &lt;&gt; "",
    VLOOKUP($AC433,Levels!$A:$B,2,FALSE),
    ""
)</f>
        <v/>
      </c>
      <c r="AE433" s="8">
        <f t="shared" ca="1" si="68"/>
        <v>38396</v>
      </c>
      <c r="AF433" s="6">
        <f ca="1">RANDBETWEEN(5,COUNTA('Recruitment source'!$A:$A) + 1)</f>
        <v>14</v>
      </c>
      <c r="AG433" s="6" t="str">
        <f ca="1">VLOOKUP($AF433,'Recruitment source'!$A:$B,2,FALSE)</f>
        <v>LinkedIn</v>
      </c>
      <c r="AH433" s="8"/>
      <c r="AI433" s="1">
        <f t="shared" ca="1" si="60"/>
        <v>1305</v>
      </c>
      <c r="AJ43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429, 1, 'Anna Carolinna Tavares Pimenta', 'F', 5, '13/05/1988', 7, 13, 10, NULL, 1305);</v>
      </c>
    </row>
    <row r="434" spans="1:36" ht="14.25" customHeight="1" x14ac:dyDescent="0.2">
      <c r="A434" s="7" cm="1">
        <f t="array" aca="1" ref="A434" ca="1">INDEX(Companies!$A:$A,RANDBETWEEN(5,COUNTA(Companies!$A:$A) + 1),1)</f>
        <v>5</v>
      </c>
      <c r="B434" s="7" t="str">
        <f ca="1">VLOOKUP($A434,Companies!$A:$B,2,FALSE)</f>
        <v>ACME Corporation</v>
      </c>
      <c r="C434" s="5">
        <f t="shared" si="61"/>
        <v>430</v>
      </c>
      <c r="D434" s="5" t="str" cm="1">
        <f t="array" ref="D434">SHA1HASH($C434)</f>
        <v>f8c024c4ad95bf78baaf9d88334722b84f8a930b</v>
      </c>
      <c r="E434" s="6">
        <v>1</v>
      </c>
      <c r="F434" s="7">
        <f ca="1">IF($C434 = 1 + N("Presidente"),
    127,
    IF($C434 = 2 + N("Vice-Presidente"),
        72,
        IF($C434 = 3 + N("Secretária bilíngue"),
            13,
            RANDBETWEEN(5,COUNT(Name!$A:$A) + 1)
        )
    )
)</f>
        <v>157</v>
      </c>
      <c r="G434" s="7" t="str">
        <f ca="1">VLOOKUP($F434,Name!$A:$B,2,FALSE)</f>
        <v>Guilherme</v>
      </c>
      <c r="H434" s="7">
        <f ca="1" xml:space="preserve">
IF($C434 = 1,
    0,
    RANDBETWEEN(5,COUNT('Last name'!$A:$A) + 1)
)</f>
        <v>151</v>
      </c>
      <c r="I434" s="7" t="str">
        <f ca="1" xml:space="preserve">
IF($C434 = 1 + N("Presidente"),
    "de Orléans e Bragança",
    VLOOKUP($H434,'Last name'!$A:$B,2,FALSE) &amp; " " &amp; VLOOKUP(RANDBETWEEN(5,COUNT('Last name'!$A:$A) + 1),'Last name'!$A:$B,2,FALSE)
)</f>
        <v>Pereira Greco</v>
      </c>
      <c r="J434" s="7" t="str">
        <f t="shared" ca="1" si="62"/>
        <v>Guilherme Pereira Greco</v>
      </c>
      <c r="K434" s="7" t="str" cm="1">
        <f t="array" aca="1" ref="K434" ca="1">SHA1HASH($J434)</f>
        <v>dc0d9ae65532a8d66d429128aa7999784f271947</v>
      </c>
      <c r="L434" s="7" cm="1">
        <f t="array" aca="1" ref="L434" ca="1">INDEX(States!$A:$A,N434,1)</f>
        <v>5</v>
      </c>
      <c r="M434" s="7" t="str">
        <f ca="1">VLOOKUP($L434,Countries!$A:$B,2,FALSE)</f>
        <v>Portugal</v>
      </c>
      <c r="N434" s="7" cm="1">
        <f t="array" aca="1" ref="N434" ca="1">INDEX(States!$C:$C,RANDBETWEEN(5,COUNTA(States!$A:$A) + 1),1)</f>
        <v>5</v>
      </c>
      <c r="O434" s="7" t="str">
        <f ca="1">VLOOKUP($N434,States!$C:$D,2,FALSE)</f>
        <v xml:space="preserve"> Lisboa</v>
      </c>
      <c r="P434" s="7" t="str">
        <f ca="1">VLOOKUP($F434,Name!$A:$C,3,FALSE)</f>
        <v>M</v>
      </c>
      <c r="Q434" s="7" t="str">
        <f ca="1">VLOOKUP($P434,Genders!$B:$C,2,FALSE)</f>
        <v>Male</v>
      </c>
      <c r="R434" s="7" cm="1">
        <f t="array" aca="1" ref="R434" ca="1">INDEX('Marital status'!$A:$A,RANDBETWEEN(5,COUNTA('Marital status'!$A:$A) + 1),1)</f>
        <v>8</v>
      </c>
      <c r="S434" s="7" t="str">
        <f ca="1">VLOOKUP($R434,'Marital status'!$A:$B,2,FALSE)</f>
        <v xml:space="preserve"> Separated </v>
      </c>
      <c r="T434" s="7">
        <f t="shared" ca="1" si="63"/>
        <v>6</v>
      </c>
      <c r="U434" s="7" t="str">
        <f ca="1">VLOOKUP($T434,Ethnicities!$A:$B,2,FALSE)</f>
        <v>Black or African American</v>
      </c>
      <c r="V434" s="8">
        <f t="shared" ca="1" si="64"/>
        <v>28081</v>
      </c>
      <c r="W434" s="6">
        <f t="shared" ca="1" si="65"/>
        <v>7</v>
      </c>
      <c r="X434" s="8" t="str">
        <f ca="1">VLOOKUP($W434,'Background education'!$A:$B,2,FALSE)</f>
        <v>Undergraduate degree</v>
      </c>
      <c r="Y434" s="7">
        <f ca="1" xml:space="preserve">
  IF(OR($AA434 = 5, $AA434 = 6, $AA434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34" s="7" t="str">
        <f ca="1">VLOOKUP($Y434,Departments!$A:$B,2,FALSE)</f>
        <v xml:space="preserve"> Presidency</v>
      </c>
      <c r="AA434" s="6">
        <f t="shared" ca="1" si="66"/>
        <v>11</v>
      </c>
      <c r="AB434" s="7" t="str">
        <f ca="1">VLOOKUP($AA434,Roles!$A:$B,2,FALSE)</f>
        <v>Analyst</v>
      </c>
      <c r="AC434" s="6">
        <f t="shared" ca="1" si="67"/>
        <v>6</v>
      </c>
      <c r="AD434" s="7" t="str">
        <f ca="1" xml:space="preserve">
IF($AC434 &lt;&gt; "",
    VLOOKUP($AC434,Levels!$A:$B,2,FALSE),
    ""
)</f>
        <v>Pleno</v>
      </c>
      <c r="AE434" s="8">
        <f t="shared" ca="1" si="68"/>
        <v>38004</v>
      </c>
      <c r="AF434" s="6">
        <f ca="1">RANDBETWEEN(5,COUNTA('Recruitment source'!$A:$A) + 1)</f>
        <v>5</v>
      </c>
      <c r="AG434" s="6" t="str">
        <f ca="1">VLOOKUP($AF434,'Recruitment source'!$A:$B,2,FALSE)</f>
        <v>Indeed</v>
      </c>
      <c r="AH434" s="8"/>
      <c r="AI434" s="1">
        <f t="shared" ca="1" si="60"/>
        <v>2500</v>
      </c>
      <c r="AJ434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430, 1, 'Guilherme Pereira Greco', 'M', 6, '17/11/1976', 7, 5, 11, 6, 2500);</v>
      </c>
    </row>
    <row r="435" spans="1:36" ht="14.25" customHeight="1" x14ac:dyDescent="0.2">
      <c r="A435" s="7" cm="1">
        <f t="array" aca="1" ref="A435" ca="1">INDEX(Companies!$A:$A,RANDBETWEEN(5,COUNTA(Companies!$A:$A) + 1),1)</f>
        <v>5</v>
      </c>
      <c r="B435" s="7" t="str">
        <f ca="1">VLOOKUP($A435,Companies!$A:$B,2,FALSE)</f>
        <v>ACME Corporation</v>
      </c>
      <c r="C435" s="5">
        <f t="shared" si="61"/>
        <v>431</v>
      </c>
      <c r="D435" s="5" t="str" cm="1">
        <f t="array" ref="D435">SHA1HASH($C435)</f>
        <v>6c0ac76ca9fe1af889558d11fd9a75e1fb9a0b86</v>
      </c>
      <c r="E435" s="6">
        <v>1</v>
      </c>
      <c r="F435" s="7">
        <f ca="1">IF($C435 = 1 + N("Presidente"),
    127,
    IF($C435 = 2 + N("Vice-Presidente"),
        72,
        IF($C435 = 3 + N("Secretária bilíngue"),
            13,
            RANDBETWEEN(5,COUNT(Name!$A:$A) + 1)
        )
    )
)</f>
        <v>265</v>
      </c>
      <c r="G435" s="7" t="str">
        <f ca="1">VLOOKUP($F435,Name!$A:$B,2,FALSE)</f>
        <v>Maria Glória</v>
      </c>
      <c r="H435" s="7">
        <f ca="1" xml:space="preserve">
IF($C435 = 1,
    0,
    RANDBETWEEN(5,COUNT('Last name'!$A:$A) + 1)
)</f>
        <v>122</v>
      </c>
      <c r="I435" s="7" t="str">
        <f ca="1" xml:space="preserve">
IF($C435 = 1 + N("Presidente"),
    "de Orléans e Bragança",
    VLOOKUP($H435,'Last name'!$A:$B,2,FALSE) &amp; " " &amp; VLOOKUP(RANDBETWEEN(5,COUNT('Last name'!$A:$A) + 1),'Last name'!$A:$B,2,FALSE)
)</f>
        <v>Martini Morais</v>
      </c>
      <c r="J435" s="7" t="str">
        <f t="shared" ca="1" si="62"/>
        <v>Maria Glória Martini Morais</v>
      </c>
      <c r="K435" s="7" t="str" cm="1">
        <f t="array" aca="1" ref="K435" ca="1">SHA1HASH($J435)</f>
        <v>bd3259b1387b9419e3759813e3b2d558d4ee8ab5</v>
      </c>
      <c r="L435" s="7" cm="1">
        <f t="array" aca="1" ref="L435" ca="1">INDEX(States!$A:$A,N435,1)</f>
        <v>5</v>
      </c>
      <c r="M435" s="7" t="str">
        <f ca="1">VLOOKUP($L435,Countries!$A:$B,2,FALSE)</f>
        <v>Portugal</v>
      </c>
      <c r="N435" s="7" cm="1">
        <f t="array" aca="1" ref="N435" ca="1">INDEX(States!$C:$C,RANDBETWEEN(5,COUNTA(States!$A:$A) + 1),1)</f>
        <v>8</v>
      </c>
      <c r="O435" s="7" t="str">
        <f ca="1">VLOOKUP($N435,States!$C:$D,2,FALSE)</f>
        <v>AveirO</v>
      </c>
      <c r="P435" s="7" t="str">
        <f ca="1">VLOOKUP($F435,Name!$A:$C,3,FALSE)</f>
        <v>F</v>
      </c>
      <c r="Q435" s="7" t="str">
        <f ca="1">VLOOKUP($P435,Genders!$B:$C,2,FALSE)</f>
        <v>Female</v>
      </c>
      <c r="R435" s="7" cm="1">
        <f t="array" aca="1" ref="R435" ca="1">INDEX('Marital status'!$A:$A,RANDBETWEEN(5,COUNTA('Marital status'!$A:$A) + 1),1)</f>
        <v>8</v>
      </c>
      <c r="S435" s="7" t="str">
        <f ca="1">VLOOKUP($R435,'Marital status'!$A:$B,2,FALSE)</f>
        <v xml:space="preserve"> Separated </v>
      </c>
      <c r="T435" s="7">
        <f t="shared" ca="1" si="63"/>
        <v>5</v>
      </c>
      <c r="U435" s="7" t="str">
        <f ca="1">VLOOKUP($T435,Ethnicities!$A:$B,2,FALSE)</f>
        <v xml:space="preserve"> white</v>
      </c>
      <c r="V435" s="8">
        <f t="shared" ca="1" si="64"/>
        <v>32662</v>
      </c>
      <c r="W435" s="6">
        <f t="shared" ca="1" si="65"/>
        <v>7</v>
      </c>
      <c r="X435" s="8" t="str">
        <f ca="1">VLOOKUP($W435,'Background education'!$A:$B,2,FALSE)</f>
        <v>Undergraduate degree</v>
      </c>
      <c r="Y435" s="7">
        <f ca="1" xml:space="preserve">
  IF(OR($AA435 = 5, $AA435 = 6, $AA435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35" s="7" t="str">
        <f ca="1">VLOOKUP($Y435,Departments!$A:$B,2,FALSE)</f>
        <v xml:space="preserve"> Presidency</v>
      </c>
      <c r="AA435" s="6">
        <f t="shared" ca="1" si="66"/>
        <v>9</v>
      </c>
      <c r="AB435" s="7" t="str">
        <f ca="1">VLOOKUP($AA435,Roles!$A:$B,2,FALSE)</f>
        <v>Intern</v>
      </c>
      <c r="AC435" s="6" t="str">
        <f t="shared" ca="1" si="67"/>
        <v/>
      </c>
      <c r="AD435" s="7" t="str">
        <f ca="1" xml:space="preserve">
IF($AC435 &lt;&gt; "",
    VLOOKUP($AC435,Levels!$A:$B,2,FALSE),
    ""
)</f>
        <v/>
      </c>
      <c r="AE435" s="8">
        <f t="shared" ca="1" si="68"/>
        <v>37987</v>
      </c>
      <c r="AF435" s="6">
        <f ca="1">RANDBETWEEN(5,COUNTA('Recruitment source'!$A:$A) + 1)</f>
        <v>8</v>
      </c>
      <c r="AG435" s="6" t="str">
        <f ca="1">VLOOKUP($AF435,'Recruitment source'!$A:$B,2,FALSE)</f>
        <v>Net Empregos</v>
      </c>
      <c r="AH435" s="8"/>
      <c r="AI435" s="1">
        <f t="shared" ca="1" si="60"/>
        <v>1205</v>
      </c>
      <c r="AJ435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431, 1, 'Maria Glória Martini Morais', 'F', 5, '03/06/1989', 7, 5, 9, NULL, 1205);</v>
      </c>
    </row>
    <row r="436" spans="1:36" ht="14.25" customHeight="1" x14ac:dyDescent="0.2">
      <c r="A436" s="7" cm="1">
        <f t="array" aca="1" ref="A436" ca="1">INDEX(Companies!$A:$A,RANDBETWEEN(5,COUNTA(Companies!$A:$A) + 1),1)</f>
        <v>5</v>
      </c>
      <c r="B436" s="7" t="str">
        <f ca="1">VLOOKUP($A436,Companies!$A:$B,2,FALSE)</f>
        <v>ACME Corporation</v>
      </c>
      <c r="C436" s="5">
        <f t="shared" si="61"/>
        <v>432</v>
      </c>
      <c r="D436" s="5" t="str" cm="1">
        <f t="array" ref="D436">SHA1HASH($C436)</f>
        <v>a2092f63a2f91825e2c72496b104e027c2a5b0f0</v>
      </c>
      <c r="E436" s="6">
        <v>1</v>
      </c>
      <c r="F436" s="7">
        <f ca="1">IF($C436 = 1 + N("Presidente"),
    127,
    IF($C436 = 2 + N("Vice-Presidente"),
        72,
        IF($C436 = 3 + N("Secretária bilíngue"),
            13,
            RANDBETWEEN(5,COUNT(Name!$A:$A) + 1)
        )
    )
)</f>
        <v>125</v>
      </c>
      <c r="G436" s="7" t="str">
        <f ca="1">VLOOKUP($F436,Name!$A:$B,2,FALSE)</f>
        <v>Emmanuel</v>
      </c>
      <c r="H436" s="7">
        <f ca="1" xml:space="preserve">
IF($C436 = 1,
    0,
    RANDBETWEEN(5,COUNT('Last name'!$A:$A) + 1)
)</f>
        <v>129</v>
      </c>
      <c r="I436" s="7" t="str">
        <f ca="1" xml:space="preserve">
IF($C436 = 1 + N("Presidente"),
    "de Orléans e Bragança",
    VLOOKUP($H436,'Last name'!$A:$B,2,FALSE) &amp; " " &amp; VLOOKUP(RANDBETWEEN(5,COUNT('Last name'!$A:$A) + 1),'Last name'!$A:$B,2,FALSE)
)</f>
        <v>Miranda Farina</v>
      </c>
      <c r="J436" s="7" t="str">
        <f t="shared" ca="1" si="62"/>
        <v>Emmanuel Miranda Farina</v>
      </c>
      <c r="K436" s="7" t="str" cm="1">
        <f t="array" aca="1" ref="K436" ca="1">SHA1HASH($J436)</f>
        <v>1d70d7c334e96e817e1221d5cfb185afb565feef</v>
      </c>
      <c r="L436" s="7" cm="1">
        <f t="array" aca="1" ref="L436" ca="1">INDEX(States!$A:$A,N436,1)</f>
        <v>5</v>
      </c>
      <c r="M436" s="7" t="str">
        <f ca="1">VLOOKUP($L436,Countries!$A:$B,2,FALSE)</f>
        <v>Portugal</v>
      </c>
      <c r="N436" s="7" cm="1">
        <f t="array" aca="1" ref="N436" ca="1">INDEX(States!$C:$C,RANDBETWEEN(5,COUNTA(States!$A:$A) + 1),1)</f>
        <v>16</v>
      </c>
      <c r="O436" s="7" t="str">
        <f ca="1">VLOOKUP($N436,States!$C:$D,2,FALSE)</f>
        <v>Azores</v>
      </c>
      <c r="P436" s="7" t="str">
        <f ca="1">VLOOKUP($F436,Name!$A:$C,3,FALSE)</f>
        <v>M</v>
      </c>
      <c r="Q436" s="7" t="str">
        <f ca="1">VLOOKUP($P436,Genders!$B:$C,2,FALSE)</f>
        <v>Male</v>
      </c>
      <c r="R436" s="7" cm="1">
        <f t="array" aca="1" ref="R436" ca="1">INDEX('Marital status'!$A:$A,RANDBETWEEN(5,COUNTA('Marital status'!$A:$A) + 1),1)</f>
        <v>8</v>
      </c>
      <c r="S436" s="7" t="str">
        <f ca="1">VLOOKUP($R436,'Marital status'!$A:$B,2,FALSE)</f>
        <v xml:space="preserve"> Separated </v>
      </c>
      <c r="T436" s="7">
        <f t="shared" ca="1" si="63"/>
        <v>5</v>
      </c>
      <c r="U436" s="7" t="str">
        <f ca="1">VLOOKUP($T436,Ethnicities!$A:$B,2,FALSE)</f>
        <v xml:space="preserve"> white</v>
      </c>
      <c r="V436" s="8">
        <f t="shared" ca="1" si="64"/>
        <v>26687</v>
      </c>
      <c r="W436" s="6">
        <f t="shared" ca="1" si="65"/>
        <v>7</v>
      </c>
      <c r="X436" s="8" t="str">
        <f ca="1">VLOOKUP($W436,'Background education'!$A:$B,2,FALSE)</f>
        <v>Undergraduate degree</v>
      </c>
      <c r="Y436" s="7">
        <f ca="1" xml:space="preserve">
  IF(OR($AA436 = 5, $AA436 = 6, $AA436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36" s="7" t="str">
        <f ca="1">VLOOKUP($Y436,Departments!$A:$B,2,FALSE)</f>
        <v>Administration</v>
      </c>
      <c r="AA436" s="6">
        <f t="shared" ca="1" si="66"/>
        <v>11</v>
      </c>
      <c r="AB436" s="7" t="str">
        <f ca="1">VLOOKUP($AA436,Roles!$A:$B,2,FALSE)</f>
        <v>Analyst</v>
      </c>
      <c r="AC436" s="6">
        <f t="shared" ca="1" si="67"/>
        <v>6</v>
      </c>
      <c r="AD436" s="7" t="str">
        <f ca="1" xml:space="preserve">
IF($AC436 &lt;&gt; "",
    VLOOKUP($AC436,Levels!$A:$B,2,FALSE),
    ""
)</f>
        <v>Pleno</v>
      </c>
      <c r="AE436" s="8">
        <f t="shared" ca="1" si="68"/>
        <v>40309</v>
      </c>
      <c r="AF436" s="6">
        <f ca="1">RANDBETWEEN(5,COUNTA('Recruitment source'!$A:$A) + 1)</f>
        <v>15</v>
      </c>
      <c r="AG436" s="6" t="str">
        <f ca="1">VLOOKUP($AF436,'Recruitment source'!$A:$B,2,FALSE)</f>
        <v>Website</v>
      </c>
      <c r="AH436" s="8"/>
      <c r="AI436" s="1">
        <f t="shared" ca="1" si="60"/>
        <v>2500</v>
      </c>
      <c r="AJ436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432, 1, 'Emmanuel Miranda Farina', 'M', 5, '23/01/1973', 7, 6, 11, 6, 2500);</v>
      </c>
    </row>
    <row r="437" spans="1:36" ht="14.25" customHeight="1" x14ac:dyDescent="0.2">
      <c r="A437" s="7" cm="1">
        <f t="array" aca="1" ref="A437" ca="1">INDEX(Companies!$A:$A,RANDBETWEEN(5,COUNTA(Companies!$A:$A) + 1),1)</f>
        <v>5</v>
      </c>
      <c r="B437" s="7" t="str">
        <f ca="1">VLOOKUP($A437,Companies!$A:$B,2,FALSE)</f>
        <v>ACME Corporation</v>
      </c>
      <c r="C437" s="5">
        <f t="shared" si="61"/>
        <v>433</v>
      </c>
      <c r="D437" s="5" t="str" cm="1">
        <f t="array" ref="D437">SHA1HASH($C437)</f>
        <v>82ad38f885211232bd89c439e0df9982d6ae74f7</v>
      </c>
      <c r="E437" s="6">
        <v>1</v>
      </c>
      <c r="F437" s="7">
        <f ca="1">IF($C437 = 1 + N("Presidente"),
    127,
    IF($C437 = 2 + N("Vice-Presidente"),
        72,
        IF($C437 = 3 + N("Secretária bilíngue"),
            13,
            RANDBETWEEN(5,COUNT(Name!$A:$A) + 1)
        )
    )
)</f>
        <v>49</v>
      </c>
      <c r="G437" s="7" t="str">
        <f ca="1">VLOOKUP($F437,Name!$A:$B,2,FALSE)</f>
        <v>Anthony Gabriel</v>
      </c>
      <c r="H437" s="7">
        <f ca="1" xml:space="preserve">
IF($C437 = 1,
    0,
    RANDBETWEEN(5,COUNT('Last name'!$A:$A) + 1)
)</f>
        <v>23</v>
      </c>
      <c r="I437" s="7" t="str">
        <f ca="1" xml:space="preserve">
IF($C437 = 1 + N("Presidente"),
    "de Orléans e Bragança",
    VLOOKUP($H437,'Last name'!$A:$B,2,FALSE) &amp; " " &amp; VLOOKUP(RANDBETWEEN(5,COUNT('Last name'!$A:$A) + 1),'Last name'!$A:$B,2,FALSE)
)</f>
        <v>Arruda Ramos</v>
      </c>
      <c r="J437" s="7" t="str">
        <f t="shared" ca="1" si="62"/>
        <v>Anthony Gabriel Arruda Ramos</v>
      </c>
      <c r="K437" s="7" t="str" cm="1">
        <f t="array" aca="1" ref="K437" ca="1">SHA1HASH($J437)</f>
        <v>2c4f0b1f771272af1eec1b290890a406f28c11df</v>
      </c>
      <c r="L437" s="7" cm="1">
        <f t="array" aca="1" ref="L437" ca="1">INDEX(States!$A:$A,N437,1)</f>
        <v>5</v>
      </c>
      <c r="M437" s="7" t="str">
        <f ca="1">VLOOKUP($L437,Countries!$A:$B,2,FALSE)</f>
        <v>Portugal</v>
      </c>
      <c r="N437" s="7" cm="1">
        <f t="array" aca="1" ref="N437" ca="1">INDEX(States!$C:$C,RANDBETWEEN(5,COUNTA(States!$A:$A) + 1),1)</f>
        <v>19</v>
      </c>
      <c r="O437" s="7" t="str">
        <f ca="1">VLOOKUP($N437,States!$C:$D,2,FALSE)</f>
        <v>Beja</v>
      </c>
      <c r="P437" s="7" t="str">
        <f ca="1">VLOOKUP($F437,Name!$A:$C,3,FALSE)</f>
        <v>M</v>
      </c>
      <c r="Q437" s="7" t="str">
        <f ca="1">VLOOKUP($P437,Genders!$B:$C,2,FALSE)</f>
        <v>Male</v>
      </c>
      <c r="R437" s="7" cm="1">
        <f t="array" aca="1" ref="R437" ca="1">INDEX('Marital status'!$A:$A,RANDBETWEEN(5,COUNTA('Marital status'!$A:$A) + 1),1)</f>
        <v>9</v>
      </c>
      <c r="S437" s="7" t="str">
        <f ca="1">VLOOKUP($R437,'Marital status'!$A:$B,2,FALSE)</f>
        <v>DIVORCED</v>
      </c>
      <c r="T437" s="7">
        <f t="shared" ca="1" si="63"/>
        <v>8</v>
      </c>
      <c r="U437" s="7" t="str">
        <f ca="1">VLOOKUP($T437,Ethnicities!$A:$B,2,FALSE)</f>
        <v>ASIAN</v>
      </c>
      <c r="V437" s="8">
        <f t="shared" ca="1" si="64"/>
        <v>32588</v>
      </c>
      <c r="W437" s="6">
        <f t="shared" ca="1" si="65"/>
        <v>7</v>
      </c>
      <c r="X437" s="8" t="str">
        <f ca="1">VLOOKUP($W437,'Background education'!$A:$B,2,FALSE)</f>
        <v>Undergraduate degree</v>
      </c>
      <c r="Y437" s="7">
        <f ca="1" xml:space="preserve">
  IF(OR($AA437 = 5, $AA437 = 6, $AA437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37" s="7" t="str">
        <f ca="1">VLOOKUP($Y437,Departments!$A:$B,2,FALSE)</f>
        <v xml:space="preserve"> Commercial</v>
      </c>
      <c r="AA437" s="6">
        <f t="shared" ca="1" si="66"/>
        <v>10</v>
      </c>
      <c r="AB437" s="7" t="str">
        <f ca="1">VLOOKUP($AA437,Roles!$A:$B,2,FALSE)</f>
        <v>Trainee</v>
      </c>
      <c r="AC437" s="6" t="str">
        <f t="shared" ca="1" si="67"/>
        <v/>
      </c>
      <c r="AD437" s="7" t="str">
        <f ca="1" xml:space="preserve">
IF($AC437 &lt;&gt; "",
    VLOOKUP($AC437,Levels!$A:$B,2,FALSE),
    ""
)</f>
        <v/>
      </c>
      <c r="AE437" s="8">
        <f t="shared" ca="1" si="68"/>
        <v>41804</v>
      </c>
      <c r="AF437" s="6">
        <f ca="1">RANDBETWEEN(5,COUNTA('Recruitment source'!$A:$A) + 1)</f>
        <v>13</v>
      </c>
      <c r="AG437" s="6" t="str">
        <f ca="1">VLOOKUP($AF437,'Recruitment source'!$A:$B,2,FALSE)</f>
        <v>Google</v>
      </c>
      <c r="AH437" s="8"/>
      <c r="AI437" s="1">
        <f t="shared" ca="1" si="60"/>
        <v>1385</v>
      </c>
      <c r="AJ437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433, 1, 'Anthony Gabriel Arruda Ramos', 'M', 8, '21/03/1989', 7, 9, 10, NULL, 1385);</v>
      </c>
    </row>
    <row r="438" spans="1:36" ht="14.25" customHeight="1" x14ac:dyDescent="0.2">
      <c r="A438" s="7" cm="1">
        <f t="array" aca="1" ref="A438" ca="1">INDEX(Companies!$A:$A,RANDBETWEEN(5,COUNTA(Companies!$A:$A) + 1),1)</f>
        <v>5</v>
      </c>
      <c r="B438" s="7" t="str">
        <f ca="1">VLOOKUP($A438,Companies!$A:$B,2,FALSE)</f>
        <v>ACME Corporation</v>
      </c>
      <c r="C438" s="5">
        <f t="shared" si="61"/>
        <v>434</v>
      </c>
      <c r="D438" s="5" t="str" cm="1">
        <f t="array" ref="D438">SHA1HASH($C438)</f>
        <v>8949eb0b6a2ef0595f9ef639e167d6209c3ccc60</v>
      </c>
      <c r="E438" s="6">
        <v>1</v>
      </c>
      <c r="F438" s="7">
        <f ca="1">IF($C438 = 1 + N("Presidente"),
    127,
    IF($C438 = 2 + N("Vice-Presidente"),
        72,
        IF($C438 = 3 + N("Secretária bilíngue"),
            13,
            RANDBETWEEN(5,COUNT(Name!$A:$A) + 1)
        )
    )
)</f>
        <v>181</v>
      </c>
      <c r="G438" s="7" t="str">
        <f ca="1">VLOOKUP($F438,Name!$A:$B,2,FALSE)</f>
        <v>Isys</v>
      </c>
      <c r="H438" s="7">
        <f ca="1" xml:space="preserve">
IF($C438 = 1,
    0,
    RANDBETWEEN(5,COUNT('Last name'!$A:$A) + 1)
)</f>
        <v>88</v>
      </c>
      <c r="I438" s="7" t="str">
        <f ca="1" xml:space="preserve">
IF($C438 = 1 + N("Presidente"),
    "de Orléans e Bragança",
    VLOOKUP($H438,'Last name'!$A:$B,2,FALSE) &amp; " " &amp; VLOOKUP(RANDBETWEEN(5,COUNT('Last name'!$A:$A) + 1),'Last name'!$A:$B,2,FALSE)
)</f>
        <v>Ferreira Negreiros</v>
      </c>
      <c r="J438" s="7" t="str">
        <f t="shared" ca="1" si="62"/>
        <v>Isys Ferreira Negreiros</v>
      </c>
      <c r="K438" s="7" t="str" cm="1">
        <f t="array" aca="1" ref="K438" ca="1">SHA1HASH($J438)</f>
        <v>e5c7e603d70c1ec092caafc9626b5e729fdc915e</v>
      </c>
      <c r="L438" s="7" cm="1">
        <f t="array" aca="1" ref="L438" ca="1">INDEX(States!$A:$A,N438,1)</f>
        <v>5</v>
      </c>
      <c r="M438" s="7" t="str">
        <f ca="1">VLOOKUP($L438,Countries!$A:$B,2,FALSE)</f>
        <v>Portugal</v>
      </c>
      <c r="N438" s="7" cm="1">
        <f t="array" aca="1" ref="N438" ca="1">INDEX(States!$C:$C,RANDBETWEEN(5,COUNTA(States!$A:$A) + 1),1)</f>
        <v>23</v>
      </c>
      <c r="O438" s="7" t="str">
        <f ca="1">VLOOKUP($N438,States!$C:$D,2,FALSE)</f>
        <v>Viana do Castelo</v>
      </c>
      <c r="P438" s="7" t="str">
        <f ca="1">VLOOKUP($F438,Name!$A:$C,3,FALSE)</f>
        <v>F</v>
      </c>
      <c r="Q438" s="7" t="str">
        <f ca="1">VLOOKUP($P438,Genders!$B:$C,2,FALSE)</f>
        <v>Female</v>
      </c>
      <c r="R438" s="7" cm="1">
        <f t="array" aca="1" ref="R438" ca="1">INDEX('Marital status'!$A:$A,RANDBETWEEN(5,COUNTA('Marital status'!$A:$A) + 1),1)</f>
        <v>5</v>
      </c>
      <c r="S438" s="7" t="str">
        <f ca="1">VLOOKUP($R438,'Marital status'!$A:$B,2,FALSE)</f>
        <v>single</v>
      </c>
      <c r="T438" s="7">
        <f t="shared" ca="1" si="63"/>
        <v>5</v>
      </c>
      <c r="U438" s="7" t="str">
        <f ca="1">VLOOKUP($T438,Ethnicities!$A:$B,2,FALSE)</f>
        <v xml:space="preserve"> white</v>
      </c>
      <c r="V438" s="8">
        <f t="shared" ca="1" si="64"/>
        <v>22898</v>
      </c>
      <c r="W438" s="6">
        <f t="shared" ca="1" si="65"/>
        <v>8</v>
      </c>
      <c r="X438" s="8" t="str">
        <f ca="1">VLOOKUP($W438,'Background education'!$A:$B,2,FALSE)</f>
        <v>Graduate school</v>
      </c>
      <c r="Y438" s="7">
        <f ca="1" xml:space="preserve">
  IF(OR($AA438 = 5, $AA438 = 6, $AA438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38" s="7" t="str">
        <f ca="1">VLOOKUP($Y438,Departments!$A:$B,2,FALSE)</f>
        <v xml:space="preserve"> Presidency</v>
      </c>
      <c r="AA438" s="6">
        <f t="shared" ca="1" si="66"/>
        <v>11</v>
      </c>
      <c r="AB438" s="7" t="str">
        <f ca="1">VLOOKUP($AA438,Roles!$A:$B,2,FALSE)</f>
        <v>Analyst</v>
      </c>
      <c r="AC438" s="6">
        <f t="shared" ca="1" si="67"/>
        <v>5</v>
      </c>
      <c r="AD438" s="7" t="str">
        <f ca="1" xml:space="preserve">
IF($AC438 &lt;&gt; "",
    VLOOKUP($AC438,Levels!$A:$B,2,FALSE),
    ""
)</f>
        <v>Junior</v>
      </c>
      <c r="AE438" s="8">
        <f t="shared" ca="1" si="68"/>
        <v>37161</v>
      </c>
      <c r="AF438" s="6">
        <f ca="1">RANDBETWEEN(5,COUNTA('Recruitment source'!$A:$A) + 1)</f>
        <v>15</v>
      </c>
      <c r="AG438" s="6" t="str">
        <f ca="1">VLOOKUP($AF438,'Recruitment source'!$A:$B,2,FALSE)</f>
        <v>Website</v>
      </c>
      <c r="AH438" s="8"/>
      <c r="AI438" s="1">
        <f t="shared" ca="1" si="60"/>
        <v>3000</v>
      </c>
      <c r="AJ438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434, 1, 'Isys Ferreira Negreiros', 'F', 5, '09/09/1962', 8, 5, 11, 5, 3000);</v>
      </c>
    </row>
    <row r="439" spans="1:36" ht="14.25" customHeight="1" x14ac:dyDescent="0.2">
      <c r="A439" s="7" cm="1">
        <f t="array" aca="1" ref="A439" ca="1">INDEX(Companies!$A:$A,RANDBETWEEN(5,COUNTA(Companies!$A:$A) + 1),1)</f>
        <v>5</v>
      </c>
      <c r="B439" s="7" t="str">
        <f ca="1">VLOOKUP($A439,Companies!$A:$B,2,FALSE)</f>
        <v>ACME Corporation</v>
      </c>
      <c r="C439" s="5">
        <f t="shared" si="61"/>
        <v>435</v>
      </c>
      <c r="D439" s="5" t="str" cm="1">
        <f t="array" ref="D439">SHA1HASH($C439)</f>
        <v>784ef0059227d57909c9d81632b89915adc03c22</v>
      </c>
      <c r="E439" s="6">
        <v>1</v>
      </c>
      <c r="F439" s="7">
        <f ca="1">IF($C439 = 1 + N("Presidente"),
    127,
    IF($C439 = 2 + N("Vice-Presidente"),
        72,
        IF($C439 = 3 + N("Secretária bilíngue"),
            13,
            RANDBETWEEN(5,COUNT(Name!$A:$A) + 1)
        )
    )
)</f>
        <v>31</v>
      </c>
      <c r="G439" s="7" t="str">
        <f ca="1">VLOOKUP($F439,Name!$A:$B,2,FALSE)</f>
        <v>Ana Júlia</v>
      </c>
      <c r="H439" s="7">
        <f ca="1" xml:space="preserve">
IF($C439 = 1,
    0,
    RANDBETWEEN(5,COUNT('Last name'!$A:$A) + 1)
)</f>
        <v>181</v>
      </c>
      <c r="I439" s="7" t="str">
        <f ca="1" xml:space="preserve">
IF($C439 = 1 + N("Presidente"),
    "de Orléans e Bragança",
    VLOOKUP($H439,'Last name'!$A:$B,2,FALSE) &amp; " " &amp; VLOOKUP(RANDBETWEEN(5,COUNT('Last name'!$A:$A) + 1),'Last name'!$A:$B,2,FALSE)
)</f>
        <v>Simões sobrenome</v>
      </c>
      <c r="J439" s="7" t="str">
        <f t="shared" ca="1" si="62"/>
        <v>Ana Júlia Simões sobrenome</v>
      </c>
      <c r="K439" s="7" t="str" cm="1">
        <f t="array" aca="1" ref="K439" ca="1">SHA1HASH($J439)</f>
        <v>d7d7a0e649a3e94792bac2ed9e47a1584acc15b4</v>
      </c>
      <c r="L439" s="7" cm="1">
        <f t="array" aca="1" ref="L439" ca="1">INDEX(States!$A:$A,N439,1)</f>
        <v>5</v>
      </c>
      <c r="M439" s="7" t="str">
        <f ca="1">VLOOKUP($L439,Countries!$A:$B,2,FALSE)</f>
        <v>Portugal</v>
      </c>
      <c r="N439" s="7" cm="1">
        <f t="array" aca="1" ref="N439" ca="1">INDEX(States!$C:$C,RANDBETWEEN(5,COUNTA(States!$A:$A) + 1),1)</f>
        <v>11</v>
      </c>
      <c r="O439" s="7" t="str">
        <f ca="1">VLOOKUP($N439,States!$C:$D,2,FALSE)</f>
        <v>Santarém</v>
      </c>
      <c r="P439" s="7" t="str">
        <f ca="1">VLOOKUP($F439,Name!$A:$C,3,FALSE)</f>
        <v>F</v>
      </c>
      <c r="Q439" s="7" t="str">
        <f ca="1">VLOOKUP($P439,Genders!$B:$C,2,FALSE)</f>
        <v>Female</v>
      </c>
      <c r="R439" s="7" cm="1">
        <f t="array" aca="1" ref="R439" ca="1">INDEX('Marital status'!$A:$A,RANDBETWEEN(5,COUNTA('Marital status'!$A:$A) + 1),1)</f>
        <v>6</v>
      </c>
      <c r="S439" s="7" t="str">
        <f ca="1">VLOOKUP($R439,'Marital status'!$A:$B,2,FALSE)</f>
        <v>MarrieD</v>
      </c>
      <c r="T439" s="7">
        <f t="shared" ca="1" si="63"/>
        <v>5</v>
      </c>
      <c r="U439" s="7" t="str">
        <f ca="1">VLOOKUP($T439,Ethnicities!$A:$B,2,FALSE)</f>
        <v xml:space="preserve"> white</v>
      </c>
      <c r="V439" s="8">
        <f t="shared" ca="1" si="64"/>
        <v>22930</v>
      </c>
      <c r="W439" s="6">
        <f t="shared" ca="1" si="65"/>
        <v>7</v>
      </c>
      <c r="X439" s="8" t="str">
        <f ca="1">VLOOKUP($W439,'Background education'!$A:$B,2,FALSE)</f>
        <v>Undergraduate degree</v>
      </c>
      <c r="Y439" s="7">
        <f ca="1" xml:space="preserve">
  IF(OR($AA439 = 5, $AA439 = 6, $AA439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39" s="7" t="str">
        <f ca="1">VLOOKUP($Y439,Departments!$A:$B,2,FALSE)</f>
        <v>Administration</v>
      </c>
      <c r="AA439" s="6">
        <f t="shared" ca="1" si="66"/>
        <v>10</v>
      </c>
      <c r="AB439" s="7" t="str">
        <f ca="1">VLOOKUP($AA439,Roles!$A:$B,2,FALSE)</f>
        <v>Trainee</v>
      </c>
      <c r="AC439" s="6" t="str">
        <f t="shared" ca="1" si="67"/>
        <v/>
      </c>
      <c r="AD439" s="7" t="str">
        <f ca="1" xml:space="preserve">
IF($AC439 &lt;&gt; "",
    VLOOKUP($AC439,Levels!$A:$B,2,FALSE),
    ""
)</f>
        <v/>
      </c>
      <c r="AE439" s="8">
        <f t="shared" ca="1" si="68"/>
        <v>42932</v>
      </c>
      <c r="AF439" s="6">
        <f ca="1">RANDBETWEEN(5,COUNTA('Recruitment source'!$A:$A) + 1)</f>
        <v>5</v>
      </c>
      <c r="AG439" s="6" t="str">
        <f ca="1">VLOOKUP($AF439,'Recruitment source'!$A:$B,2,FALSE)</f>
        <v>Indeed</v>
      </c>
      <c r="AH439" s="8"/>
      <c r="AI439" s="1">
        <f t="shared" ca="1" si="60"/>
        <v>1305</v>
      </c>
      <c r="AJ439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435, 1, 'Ana Júlia Simões sobrenome', 'F', 5, '11/10/1962', 7, 6, 10, NULL, 1305);</v>
      </c>
    </row>
    <row r="440" spans="1:36" ht="14.25" customHeight="1" x14ac:dyDescent="0.2">
      <c r="A440" s="7" cm="1">
        <f t="array" aca="1" ref="A440" ca="1">INDEX(Companies!$A:$A,RANDBETWEEN(5,COUNTA(Companies!$A:$A) + 1),1)</f>
        <v>5</v>
      </c>
      <c r="B440" s="7" t="str">
        <f ca="1">VLOOKUP($A440,Companies!$A:$B,2,FALSE)</f>
        <v>ACME Corporation</v>
      </c>
      <c r="C440" s="5">
        <f t="shared" si="61"/>
        <v>436</v>
      </c>
      <c r="D440" s="5" t="str" cm="1">
        <f t="array" ref="D440">SHA1HASH($C440)</f>
        <v>6c4c04be8f82a4e053bde03dd716d59c841cfda9</v>
      </c>
      <c r="E440" s="6">
        <v>1</v>
      </c>
      <c r="F440" s="7">
        <f ca="1">IF($C440 = 1 + N("Presidente"),
    127,
    IF($C440 = 2 + N("Vice-Presidente"),
        72,
        IF($C440 = 3 + N("Secretária bilíngue"),
            13,
            RANDBETWEEN(5,COUNT(Name!$A:$A) + 1)
        )
    )
)</f>
        <v>327</v>
      </c>
      <c r="G440" s="7" t="str">
        <f ca="1">VLOOKUP($F440,Name!$A:$B,2,FALSE)</f>
        <v>Raquel</v>
      </c>
      <c r="H440" s="7">
        <f ca="1" xml:space="preserve">
IF($C440 = 1,
    0,
    RANDBETWEEN(5,COUNT('Last name'!$A:$A) + 1)
)</f>
        <v>182</v>
      </c>
      <c r="I440" s="7" t="str">
        <f ca="1" xml:space="preserve">
IF($C440 = 1 + N("Presidente"),
    "de Orléans e Bragança",
    VLOOKUP($H440,'Last name'!$A:$B,2,FALSE) &amp; " " &amp; VLOOKUP(RANDBETWEEN(5,COUNT('Last name'!$A:$A) + 1),'Last name'!$A:$B,2,FALSE)
)</f>
        <v>Siqueira Colombo</v>
      </c>
      <c r="J440" s="7" t="str">
        <f t="shared" ca="1" si="62"/>
        <v>Raquel Siqueira Colombo</v>
      </c>
      <c r="K440" s="7" t="str" cm="1">
        <f t="array" aca="1" ref="K440" ca="1">SHA1HASH($J440)</f>
        <v>4bd1198c9696c0ac9a4df87c2c57f01d64ff60cd</v>
      </c>
      <c r="L440" s="7" cm="1">
        <f t="array" aca="1" ref="L440" ca="1">INDEX(States!$A:$A,N440,1)</f>
        <v>5</v>
      </c>
      <c r="M440" s="7" t="str">
        <f ca="1">VLOOKUP($L440,Countries!$A:$B,2,FALSE)</f>
        <v>Portugal</v>
      </c>
      <c r="N440" s="7" cm="1">
        <f t="array" aca="1" ref="N440" ca="1">INDEX(States!$C:$C,RANDBETWEEN(5,COUNTA(States!$A:$A) + 1),1)</f>
        <v>5</v>
      </c>
      <c r="O440" s="7" t="str">
        <f ca="1">VLOOKUP($N440,States!$C:$D,2,FALSE)</f>
        <v xml:space="preserve"> Lisboa</v>
      </c>
      <c r="P440" s="7" t="str">
        <f ca="1">VLOOKUP($F440,Name!$A:$C,3,FALSE)</f>
        <v>F</v>
      </c>
      <c r="Q440" s="7" t="str">
        <f ca="1">VLOOKUP($P440,Genders!$B:$C,2,FALSE)</f>
        <v>Female</v>
      </c>
      <c r="R440" s="7" cm="1">
        <f t="array" aca="1" ref="R440" ca="1">INDEX('Marital status'!$A:$A,RANDBETWEEN(5,COUNTA('Marital status'!$A:$A) + 1),1)</f>
        <v>6</v>
      </c>
      <c r="S440" s="7" t="str">
        <f ca="1">VLOOKUP($R440,'Marital status'!$A:$B,2,FALSE)</f>
        <v>MarrieD</v>
      </c>
      <c r="T440" s="7">
        <f t="shared" ca="1" si="63"/>
        <v>7</v>
      </c>
      <c r="U440" s="7" t="str">
        <f ca="1">VLOOKUP($T440,Ethnicities!$A:$B,2,FALSE)</f>
        <v xml:space="preserve">  Hispanic or LATINO</v>
      </c>
      <c r="V440" s="8">
        <f t="shared" ca="1" si="64"/>
        <v>23435</v>
      </c>
      <c r="W440" s="6">
        <f t="shared" ca="1" si="65"/>
        <v>7</v>
      </c>
      <c r="X440" s="8" t="str">
        <f ca="1">VLOOKUP($W440,'Background education'!$A:$B,2,FALSE)</f>
        <v>Undergraduate degree</v>
      </c>
      <c r="Y440" s="7">
        <f ca="1" xml:space="preserve">
  IF(OR($AA440 = 5, $AA440 = 6, $AA440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40" s="7" t="str">
        <f ca="1">VLOOKUP($Y440,Departments!$A:$B,2,FALSE)</f>
        <v>Finance</v>
      </c>
      <c r="AA440" s="6">
        <f t="shared" ca="1" si="66"/>
        <v>11</v>
      </c>
      <c r="AB440" s="7" t="str">
        <f ca="1">VLOOKUP($AA440,Roles!$A:$B,2,FALSE)</f>
        <v>Analyst</v>
      </c>
      <c r="AC440" s="6">
        <f t="shared" ca="1" si="67"/>
        <v>5</v>
      </c>
      <c r="AD440" s="7" t="str">
        <f ca="1" xml:space="preserve">
IF($AC440 &lt;&gt; "",
    VLOOKUP($AC440,Levels!$A:$B,2,FALSE),
    ""
)</f>
        <v>Junior</v>
      </c>
      <c r="AE440" s="8">
        <f t="shared" ca="1" si="68"/>
        <v>40470</v>
      </c>
      <c r="AF440" s="6">
        <f ca="1">RANDBETWEEN(5,COUNTA('Recruitment source'!$A:$A) + 1)</f>
        <v>11</v>
      </c>
      <c r="AG440" s="6" t="str">
        <f ca="1">VLOOKUP($AF440,'Recruitment source'!$A:$B,2,FALSE)</f>
        <v>Next Station</v>
      </c>
      <c r="AH440" s="8"/>
      <c r="AI440" s="1">
        <f t="shared" ca="1" si="60"/>
        <v>2500</v>
      </c>
      <c r="AJ440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436, 1, 'Raquel Siqueira Colombo', 'F', 7, '28/02/1964', 7, 7, 11, 5, 2500);</v>
      </c>
    </row>
    <row r="441" spans="1:36" ht="14.25" customHeight="1" x14ac:dyDescent="0.2">
      <c r="A441" s="7" cm="1">
        <f t="array" aca="1" ref="A441" ca="1">INDEX(Companies!$A:$A,RANDBETWEEN(5,COUNTA(Companies!$A:$A) + 1),1)</f>
        <v>5</v>
      </c>
      <c r="B441" s="7" t="str">
        <f ca="1">VLOOKUP($A441,Companies!$A:$B,2,FALSE)</f>
        <v>ACME Corporation</v>
      </c>
      <c r="C441" s="5">
        <f t="shared" si="61"/>
        <v>437</v>
      </c>
      <c r="D441" s="5" t="str" cm="1">
        <f t="array" ref="D441">SHA1HASH($C441)</f>
        <v>bf9e9998a83a0659666e3e32cd4c051f0a82aa46</v>
      </c>
      <c r="E441" s="6">
        <v>1</v>
      </c>
      <c r="F441" s="7">
        <f ca="1">IF($C441 = 1 + N("Presidente"),
    127,
    IF($C441 = 2 + N("Vice-Presidente"),
        72,
        IF($C441 = 3 + N("Secretária bilíngue"),
            13,
            RANDBETWEEN(5,COUNT(Name!$A:$A) + 1)
        )
    )
)</f>
        <v>40</v>
      </c>
      <c r="G441" s="7" t="str">
        <f ca="1">VLOOKUP($F441,Name!$A:$B,2,FALSE)</f>
        <v>André</v>
      </c>
      <c r="H441" s="7">
        <f ca="1" xml:space="preserve">
IF($C441 = 1,
    0,
    RANDBETWEEN(5,COUNT('Last name'!$A:$A) + 1)
)</f>
        <v>183</v>
      </c>
      <c r="I441" s="7" t="str">
        <f ca="1" xml:space="preserve">
IF($C441 = 1 + N("Presidente"),
    "de Orléans e Bragança",
    VLOOKUP($H441,'Last name'!$A:$B,2,FALSE) &amp; " " &amp; VLOOKUP(RANDBETWEEN(5,COUNT('Last name'!$A:$A) + 1),'Last name'!$A:$B,2,FALSE)
)</f>
        <v>Soares Alves</v>
      </c>
      <c r="J441" s="7" t="str">
        <f t="shared" ca="1" si="62"/>
        <v>André Soares Alves</v>
      </c>
      <c r="K441" s="7" t="str" cm="1">
        <f t="array" aca="1" ref="K441" ca="1">SHA1HASH($J441)</f>
        <v>9b168183b7aa1c02bc37132b0620d92eca73cadc</v>
      </c>
      <c r="L441" s="7" cm="1">
        <f t="array" aca="1" ref="L441" ca="1">INDEX(States!$A:$A,N441,1)</f>
        <v>5</v>
      </c>
      <c r="M441" s="7" t="str">
        <f ca="1">VLOOKUP($L441,Countries!$A:$B,2,FALSE)</f>
        <v>Portugal</v>
      </c>
      <c r="N441" s="7" cm="1">
        <f t="array" aca="1" ref="N441" ca="1">INDEX(States!$C:$C,RANDBETWEEN(5,COUNTA(States!$A:$A) + 1),1)</f>
        <v>15</v>
      </c>
      <c r="O441" s="7" t="str">
        <f ca="1">VLOOKUP($N441,States!$C:$D,2,FALSE)</f>
        <v xml:space="preserve"> ÉVORA</v>
      </c>
      <c r="P441" s="7" t="str">
        <f ca="1">VLOOKUP($F441,Name!$A:$C,3,FALSE)</f>
        <v>M</v>
      </c>
      <c r="Q441" s="7" t="str">
        <f ca="1">VLOOKUP($P441,Genders!$B:$C,2,FALSE)</f>
        <v>Male</v>
      </c>
      <c r="R441" s="7" cm="1">
        <f t="array" aca="1" ref="R441" ca="1">INDEX('Marital status'!$A:$A,RANDBETWEEN(5,COUNTA('Marital status'!$A:$A) + 1),1)</f>
        <v>9</v>
      </c>
      <c r="S441" s="7" t="str">
        <f ca="1">VLOOKUP($R441,'Marital status'!$A:$B,2,FALSE)</f>
        <v>DIVORCED</v>
      </c>
      <c r="T441" s="7">
        <f t="shared" ca="1" si="63"/>
        <v>6</v>
      </c>
      <c r="U441" s="7" t="str">
        <f ca="1">VLOOKUP($T441,Ethnicities!$A:$B,2,FALSE)</f>
        <v>Black or African American</v>
      </c>
      <c r="V441" s="8">
        <f t="shared" ca="1" si="64"/>
        <v>33530</v>
      </c>
      <c r="W441" s="6">
        <f t="shared" ca="1" si="65"/>
        <v>7</v>
      </c>
      <c r="X441" s="8" t="str">
        <f ca="1">VLOOKUP($W441,'Background education'!$A:$B,2,FALSE)</f>
        <v>Undergraduate degree</v>
      </c>
      <c r="Y441" s="7">
        <f ca="1" xml:space="preserve">
  IF(OR($AA441 = 5, $AA441 = 6, $AA441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41" s="7" t="str">
        <f ca="1">VLOOKUP($Y441,Departments!$A:$B,2,FALSE)</f>
        <v>Operations</v>
      </c>
      <c r="AA441" s="6">
        <f t="shared" ca="1" si="66"/>
        <v>9</v>
      </c>
      <c r="AB441" s="7" t="str">
        <f ca="1">VLOOKUP($AA441,Roles!$A:$B,2,FALSE)</f>
        <v>Intern</v>
      </c>
      <c r="AC441" s="6" t="str">
        <f t="shared" ca="1" si="67"/>
        <v/>
      </c>
      <c r="AD441" s="7" t="str">
        <f ca="1" xml:space="preserve">
IF($AC441 &lt;&gt; "",
    VLOOKUP($AC441,Levels!$A:$B,2,FALSE),
    ""
)</f>
        <v/>
      </c>
      <c r="AE441" s="8">
        <f t="shared" ca="1" si="68"/>
        <v>43774</v>
      </c>
      <c r="AF441" s="6">
        <f ca="1">RANDBETWEEN(5,COUNTA('Recruitment source'!$A:$A) + 1)</f>
        <v>5</v>
      </c>
      <c r="AG441" s="6" t="str">
        <f ca="1">VLOOKUP($AF441,'Recruitment source'!$A:$B,2,FALSE)</f>
        <v>Indeed</v>
      </c>
      <c r="AH441" s="8"/>
      <c r="AI441" s="1">
        <f t="shared" ca="1" si="60"/>
        <v>1205</v>
      </c>
      <c r="AJ44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437, 1, 'André Soares Alves', 'M', 6, '19/10/1991', 7, 10, 9, NULL, 1205);</v>
      </c>
    </row>
    <row r="442" spans="1:36" ht="14.25" customHeight="1" x14ac:dyDescent="0.2">
      <c r="A442" s="7" cm="1">
        <f t="array" aca="1" ref="A442" ca="1">INDEX(Companies!$A:$A,RANDBETWEEN(5,COUNTA(Companies!$A:$A) + 1),1)</f>
        <v>5</v>
      </c>
      <c r="B442" s="7" t="str">
        <f ca="1">VLOOKUP($A442,Companies!$A:$B,2,FALSE)</f>
        <v>ACME Corporation</v>
      </c>
      <c r="C442" s="5">
        <f t="shared" si="61"/>
        <v>438</v>
      </c>
      <c r="D442" s="5" t="str" cm="1">
        <f t="array" ref="D442">SHA1HASH($C442)</f>
        <v>06cb3f00aa09252fffcbe8ea8d165a338f803a7e</v>
      </c>
      <c r="E442" s="6">
        <v>1</v>
      </c>
      <c r="F442" s="7">
        <f ca="1">IF($C442 = 1 + N("Presidente"),
    127,
    IF($C442 = 2 + N("Vice-Presidente"),
        72,
        IF($C442 = 3 + N("Secretária bilíngue"),
            13,
            RANDBETWEEN(5,COUNT(Name!$A:$A) + 1)
        )
    )
)</f>
        <v>248</v>
      </c>
      <c r="G442" s="7" t="str">
        <f ca="1">VLOOKUP($F442,Name!$A:$B,2,FALSE)</f>
        <v>Luiza</v>
      </c>
      <c r="H442" s="7">
        <f ca="1" xml:space="preserve">
IF($C442 = 1,
    0,
    RANDBETWEEN(5,COUNT('Last name'!$A:$A) + 1)
)</f>
        <v>11</v>
      </c>
      <c r="I442" s="7" t="str">
        <f ca="1" xml:space="preserve">
IF($C442 = 1 + N("Presidente"),
    "de Orléans e Bragança",
    VLOOKUP($H442,'Last name'!$A:$B,2,FALSE) &amp; " " &amp; VLOOKUP(RANDBETWEEN(5,COUNT('Last name'!$A:$A) + 1),'Last name'!$A:$B,2,FALSE)
)</f>
        <v>Almeida Azeredo</v>
      </c>
      <c r="J442" s="7" t="str">
        <f t="shared" ca="1" si="62"/>
        <v>Luiza Almeida Azeredo</v>
      </c>
      <c r="K442" s="7" t="str" cm="1">
        <f t="array" aca="1" ref="K442" ca="1">SHA1HASH($J442)</f>
        <v>1f5bffcbdf325c28d2f63e3f42396c1cce34abe9</v>
      </c>
      <c r="L442" s="7" cm="1">
        <f t="array" aca="1" ref="L442" ca="1">INDEX(States!$A:$A,N442,1)</f>
        <v>5</v>
      </c>
      <c r="M442" s="7" t="str">
        <f ca="1">VLOOKUP($L442,Countries!$A:$B,2,FALSE)</f>
        <v>Portugal</v>
      </c>
      <c r="N442" s="7" cm="1">
        <f t="array" aca="1" ref="N442" ca="1">INDEX(States!$C:$C,RANDBETWEEN(5,COUNTA(States!$A:$A) + 1),1)</f>
        <v>13</v>
      </c>
      <c r="O442" s="7" t="str">
        <f ca="1">VLOOKUP($N442,States!$C:$D,2,FALSE)</f>
        <v>Coimbra</v>
      </c>
      <c r="P442" s="7" t="str">
        <f ca="1">VLOOKUP($F442,Name!$A:$C,3,FALSE)</f>
        <v>F</v>
      </c>
      <c r="Q442" s="7" t="str">
        <f ca="1">VLOOKUP($P442,Genders!$B:$C,2,FALSE)</f>
        <v>Female</v>
      </c>
      <c r="R442" s="7" cm="1">
        <f t="array" aca="1" ref="R442" ca="1">INDEX('Marital status'!$A:$A,RANDBETWEEN(5,COUNTA('Marital status'!$A:$A) + 1),1)</f>
        <v>5</v>
      </c>
      <c r="S442" s="7" t="str">
        <f ca="1">VLOOKUP($R442,'Marital status'!$A:$B,2,FALSE)</f>
        <v>single</v>
      </c>
      <c r="T442" s="7">
        <f t="shared" ca="1" si="63"/>
        <v>5</v>
      </c>
      <c r="U442" s="7" t="str">
        <f ca="1">VLOOKUP($T442,Ethnicities!$A:$B,2,FALSE)</f>
        <v xml:space="preserve"> white</v>
      </c>
      <c r="V442" s="8">
        <f t="shared" ca="1" si="64"/>
        <v>30490</v>
      </c>
      <c r="W442" s="6">
        <f t="shared" ca="1" si="65"/>
        <v>7</v>
      </c>
      <c r="X442" s="8" t="str">
        <f ca="1">VLOOKUP($W442,'Background education'!$A:$B,2,FALSE)</f>
        <v>Undergraduate degree</v>
      </c>
      <c r="Y442" s="7">
        <f ca="1" xml:space="preserve">
  IF(OR($AA442 = 5, $AA442 = 6, $AA442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42" s="7" t="str">
        <f ca="1">VLOOKUP($Y442,Departments!$A:$B,2,FALSE)</f>
        <v>Finance</v>
      </c>
      <c r="AA442" s="6">
        <f t="shared" ca="1" si="66"/>
        <v>11</v>
      </c>
      <c r="AB442" s="7" t="str">
        <f ca="1">VLOOKUP($AA442,Roles!$A:$B,2,FALSE)</f>
        <v>Analyst</v>
      </c>
      <c r="AC442" s="6">
        <f t="shared" ca="1" si="67"/>
        <v>5</v>
      </c>
      <c r="AD442" s="7" t="str">
        <f ca="1" xml:space="preserve">
IF($AC442 &lt;&gt; "",
    VLOOKUP($AC442,Levels!$A:$B,2,FALSE),
    ""
)</f>
        <v>Junior</v>
      </c>
      <c r="AE442" s="8">
        <f t="shared" ca="1" si="68"/>
        <v>44236</v>
      </c>
      <c r="AF442" s="6">
        <f ca="1">RANDBETWEEN(5,COUNTA('Recruitment source'!$A:$A) + 1)</f>
        <v>9</v>
      </c>
      <c r="AG442" s="6" t="str">
        <f ca="1">VLOOKUP($AF442,'Recruitment source'!$A:$B,2,FALSE)</f>
        <v>Empregos Online</v>
      </c>
      <c r="AH442" s="8"/>
      <c r="AI442" s="1">
        <f t="shared" ca="1" si="60"/>
        <v>2500</v>
      </c>
      <c r="AJ44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438, 1, 'Luiza Almeida Azeredo', 'F', 5, '23/06/1983', 7, 7, 11, 5, 2500);</v>
      </c>
    </row>
    <row r="443" spans="1:36" ht="14.25" customHeight="1" x14ac:dyDescent="0.2">
      <c r="A443" s="7" cm="1">
        <f t="array" aca="1" ref="A443" ca="1">INDEX(Companies!$A:$A,RANDBETWEEN(5,COUNTA(Companies!$A:$A) + 1),1)</f>
        <v>5</v>
      </c>
      <c r="B443" s="7" t="str">
        <f ca="1">VLOOKUP($A443,Companies!$A:$B,2,FALSE)</f>
        <v>ACME Corporation</v>
      </c>
      <c r="C443" s="5">
        <f t="shared" si="61"/>
        <v>439</v>
      </c>
      <c r="D443" s="5" t="str" cm="1">
        <f t="array" ref="D443">SHA1HASH($C443)</f>
        <v>0fdf6a63ef21d8a712f68633ace5ce08cd1914ac</v>
      </c>
      <c r="E443" s="6">
        <v>1</v>
      </c>
      <c r="F443" s="7">
        <f ca="1">IF($C443 = 1 + N("Presidente"),
    127,
    IF($C443 = 2 + N("Vice-Presidente"),
        72,
        IF($C443 = 3 + N("Secretária bilíngue"),
            13,
            RANDBETWEEN(5,COUNT(Name!$A:$A) + 1)
        )
    )
)</f>
        <v>273</v>
      </c>
      <c r="G443" s="7" t="str">
        <f ca="1">VLOOKUP($F443,Name!$A:$B,2,FALSE)</f>
        <v>Maria Sophia</v>
      </c>
      <c r="H443" s="7">
        <f ca="1" xml:space="preserve">
IF($C443 = 1,
    0,
    RANDBETWEEN(5,COUNT('Last name'!$A:$A) + 1)
)</f>
        <v>42</v>
      </c>
      <c r="I443" s="7" t="str">
        <f ca="1" xml:space="preserve">
IF($C443 = 1 + N("Presidente"),
    "de Orléans e Bragança",
    VLOOKUP($H443,'Last name'!$A:$B,2,FALSE) &amp; " " &amp; VLOOKUP(RANDBETWEEN(5,COUNT('Last name'!$A:$A) + 1),'Last name'!$A:$B,2,FALSE)
)</f>
        <v>Borba Ricci</v>
      </c>
      <c r="J443" s="7" t="str">
        <f t="shared" ca="1" si="62"/>
        <v>Maria Sophia Borba Ricci</v>
      </c>
      <c r="K443" s="7" t="str" cm="1">
        <f t="array" aca="1" ref="K443" ca="1">SHA1HASH($J443)</f>
        <v>92a44f0f15eb0dd2b0a432c2c62d62f2b2059caf</v>
      </c>
      <c r="L443" s="7" cm="1">
        <f t="array" aca="1" ref="L443" ca="1">INDEX(States!$A:$A,N443,1)</f>
        <v>5</v>
      </c>
      <c r="M443" s="7" t="str">
        <f ca="1">VLOOKUP($L443,Countries!$A:$B,2,FALSE)</f>
        <v>Portugal</v>
      </c>
      <c r="N443" s="7" cm="1">
        <f t="array" aca="1" ref="N443" ca="1">INDEX(States!$C:$C,RANDBETWEEN(5,COUNTA(States!$A:$A) + 1),1)</f>
        <v>8</v>
      </c>
      <c r="O443" s="7" t="str">
        <f ca="1">VLOOKUP($N443,States!$C:$D,2,FALSE)</f>
        <v>AveirO</v>
      </c>
      <c r="P443" s="7" t="str">
        <f ca="1">VLOOKUP($F443,Name!$A:$C,3,FALSE)</f>
        <v>F</v>
      </c>
      <c r="Q443" s="7" t="str">
        <f ca="1">VLOOKUP($P443,Genders!$B:$C,2,FALSE)</f>
        <v>Female</v>
      </c>
      <c r="R443" s="7" cm="1">
        <f t="array" aca="1" ref="R443" ca="1">INDEX('Marital status'!$A:$A,RANDBETWEEN(5,COUNTA('Marital status'!$A:$A) + 1),1)</f>
        <v>5</v>
      </c>
      <c r="S443" s="7" t="str">
        <f ca="1">VLOOKUP($R443,'Marital status'!$A:$B,2,FALSE)</f>
        <v>single</v>
      </c>
      <c r="T443" s="7">
        <f t="shared" ca="1" si="63"/>
        <v>5</v>
      </c>
      <c r="U443" s="7" t="str">
        <f ca="1">VLOOKUP($T443,Ethnicities!$A:$B,2,FALSE)</f>
        <v xml:space="preserve"> white</v>
      </c>
      <c r="V443" s="8">
        <f t="shared" ca="1" si="64"/>
        <v>22674</v>
      </c>
      <c r="W443" s="6">
        <f t="shared" ca="1" si="65"/>
        <v>7</v>
      </c>
      <c r="X443" s="8" t="str">
        <f ca="1">VLOOKUP($W443,'Background education'!$A:$B,2,FALSE)</f>
        <v>Undergraduate degree</v>
      </c>
      <c r="Y443" s="7">
        <f ca="1" xml:space="preserve">
  IF(OR($AA443 = 5, $AA443 = 6, $AA443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43" s="7" t="str">
        <f ca="1">VLOOKUP($Y443,Departments!$A:$B,2,FALSE)</f>
        <v xml:space="preserve"> Commercial</v>
      </c>
      <c r="AA443" s="6">
        <f t="shared" ca="1" si="66"/>
        <v>9</v>
      </c>
      <c r="AB443" s="7" t="str">
        <f ca="1">VLOOKUP($AA443,Roles!$A:$B,2,FALSE)</f>
        <v>Intern</v>
      </c>
      <c r="AC443" s="6" t="str">
        <f t="shared" ca="1" si="67"/>
        <v/>
      </c>
      <c r="AD443" s="7" t="str">
        <f ca="1" xml:space="preserve">
IF($AC443 &lt;&gt; "",
    VLOOKUP($AC443,Levels!$A:$B,2,FALSE),
    ""
)</f>
        <v/>
      </c>
      <c r="AE443" s="8">
        <f t="shared" ca="1" si="68"/>
        <v>40832</v>
      </c>
      <c r="AF443" s="6">
        <f ca="1">RANDBETWEEN(5,COUNTA('Recruitment source'!$A:$A) + 1)</f>
        <v>12</v>
      </c>
      <c r="AG443" s="6" t="str">
        <f ca="1">VLOOKUP($AF443,'Recruitment source'!$A:$B,2,FALSE)</f>
        <v xml:space="preserve"> recommendation of employee</v>
      </c>
      <c r="AH443" s="8"/>
      <c r="AI443" s="1">
        <f t="shared" ca="1" si="60"/>
        <v>1285</v>
      </c>
      <c r="AJ44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439, 1, 'Maria Sophia Borba Ricci', 'F', 5, '28/01/1962', 7, 9, 9, NULL, 1285);</v>
      </c>
    </row>
    <row r="444" spans="1:36" ht="14.25" customHeight="1" x14ac:dyDescent="0.2">
      <c r="A444" s="7" cm="1">
        <f t="array" aca="1" ref="A444" ca="1">INDEX(Companies!$A:$A,RANDBETWEEN(5,COUNTA(Companies!$A:$A) + 1),1)</f>
        <v>5</v>
      </c>
      <c r="B444" s="7" t="str">
        <f ca="1">VLOOKUP($A444,Companies!$A:$B,2,FALSE)</f>
        <v>ACME Corporation</v>
      </c>
      <c r="C444" s="5">
        <f t="shared" si="61"/>
        <v>440</v>
      </c>
      <c r="D444" s="5" t="str" cm="1">
        <f t="array" ref="D444">SHA1HASH($C444)</f>
        <v>6d0e1050797b03d8826ea5ad224adba68621f692</v>
      </c>
      <c r="E444" s="6">
        <v>1</v>
      </c>
      <c r="F444" s="7">
        <f ca="1">IF($C444 = 1 + N("Presidente"),
    127,
    IF($C444 = 2 + N("Vice-Presidente"),
        72,
        IF($C444 = 3 + N("Secretária bilíngue"),
            13,
            RANDBETWEEN(5,COUNT(Name!$A:$A) + 1)
        )
    )
)</f>
        <v>105</v>
      </c>
      <c r="G444" s="7" t="str">
        <f ca="1">VLOOKUP($F444,Name!$A:$B,2,FALSE)</f>
        <v>Davi</v>
      </c>
      <c r="H444" s="7">
        <f ca="1" xml:space="preserve">
IF($C444 = 1,
    0,
    RANDBETWEEN(5,COUNT('Last name'!$A:$A) + 1)
)</f>
        <v>137</v>
      </c>
      <c r="I444" s="7" t="str">
        <f ca="1" xml:space="preserve">
IF($C444 = 1 + N("Presidente"),
    "de Orléans e Bragança",
    VLOOKUP($H444,'Last name'!$A:$B,2,FALSE) &amp; " " &amp; VLOOKUP(RANDBETWEEN(5,COUNT('Last name'!$A:$A) + 1),'Last name'!$A:$B,2,FALSE)
)</f>
        <v>Moura Garcia</v>
      </c>
      <c r="J444" s="7" t="str">
        <f t="shared" ca="1" si="62"/>
        <v>Davi Moura Garcia</v>
      </c>
      <c r="K444" s="7" t="str" cm="1">
        <f t="array" aca="1" ref="K444" ca="1">SHA1HASH($J444)</f>
        <v>873122168fdf06eb5cfda1a4653e506bbec976c1</v>
      </c>
      <c r="L444" s="7" cm="1">
        <f t="array" aca="1" ref="L444" ca="1">INDEX(States!$A:$A,N444,1)</f>
        <v>5</v>
      </c>
      <c r="M444" s="7" t="str">
        <f ca="1">VLOOKUP($L444,Countries!$A:$B,2,FALSE)</f>
        <v>Portugal</v>
      </c>
      <c r="N444" s="7" cm="1">
        <f t="array" aca="1" ref="N444" ca="1">INDEX(States!$C:$C,RANDBETWEEN(5,COUNTA(States!$A:$A) + 1),1)</f>
        <v>15</v>
      </c>
      <c r="O444" s="7" t="str">
        <f ca="1">VLOOKUP($N444,States!$C:$D,2,FALSE)</f>
        <v xml:space="preserve"> ÉVORA</v>
      </c>
      <c r="P444" s="7" t="str">
        <f ca="1">VLOOKUP($F444,Name!$A:$C,3,FALSE)</f>
        <v>M</v>
      </c>
      <c r="Q444" s="7" t="str">
        <f ca="1">VLOOKUP($P444,Genders!$B:$C,2,FALSE)</f>
        <v>Male</v>
      </c>
      <c r="R444" s="7" cm="1">
        <f t="array" aca="1" ref="R444" ca="1">INDEX('Marital status'!$A:$A,RANDBETWEEN(5,COUNTA('Marital status'!$A:$A) + 1),1)</f>
        <v>5</v>
      </c>
      <c r="S444" s="7" t="str">
        <f ca="1">VLOOKUP($R444,'Marital status'!$A:$B,2,FALSE)</f>
        <v>single</v>
      </c>
      <c r="T444" s="7">
        <f t="shared" ca="1" si="63"/>
        <v>5</v>
      </c>
      <c r="U444" s="7" t="str">
        <f ca="1">VLOOKUP($T444,Ethnicities!$A:$B,2,FALSE)</f>
        <v xml:space="preserve"> white</v>
      </c>
      <c r="V444" s="8">
        <f t="shared" ca="1" si="64"/>
        <v>29542</v>
      </c>
      <c r="W444" s="6">
        <f t="shared" ca="1" si="65"/>
        <v>7</v>
      </c>
      <c r="X444" s="8" t="str">
        <f ca="1">VLOOKUP($W444,'Background education'!$A:$B,2,FALSE)</f>
        <v>Undergraduate degree</v>
      </c>
      <c r="Y444" s="7">
        <f ca="1" xml:space="preserve">
  IF(OR($AA444 = 5, $AA444 = 6, $AA444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44" s="7" t="str">
        <f ca="1">VLOOKUP($Y444,Departments!$A:$B,2,FALSE)</f>
        <v>Finance</v>
      </c>
      <c r="AA444" s="6">
        <f t="shared" ca="1" si="66"/>
        <v>11</v>
      </c>
      <c r="AB444" s="7" t="str">
        <f ca="1">VLOOKUP($AA444,Roles!$A:$B,2,FALSE)</f>
        <v>Analyst</v>
      </c>
      <c r="AC444" s="6">
        <f t="shared" ca="1" si="67"/>
        <v>6</v>
      </c>
      <c r="AD444" s="7" t="str">
        <f ca="1" xml:space="preserve">
IF($AC444 &lt;&gt; "",
    VLOOKUP($AC444,Levels!$A:$B,2,FALSE),
    ""
)</f>
        <v>Pleno</v>
      </c>
      <c r="AE444" s="8">
        <f t="shared" ca="1" si="68"/>
        <v>44034</v>
      </c>
      <c r="AF444" s="6">
        <f ca="1">RANDBETWEEN(5,COUNTA('Recruitment source'!$A:$A) + 1)</f>
        <v>5</v>
      </c>
      <c r="AG444" s="6" t="str">
        <f ca="1">VLOOKUP($AF444,'Recruitment source'!$A:$B,2,FALSE)</f>
        <v>Indeed</v>
      </c>
      <c r="AH444" s="8"/>
      <c r="AI444" s="1">
        <f t="shared" ca="1" si="60"/>
        <v>2500</v>
      </c>
      <c r="AJ444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440, 1, 'Davi Moura Garcia', 'M', 5, '17/11/1980', 7, 7, 11, 6, 2500);</v>
      </c>
    </row>
    <row r="445" spans="1:36" ht="14.25" customHeight="1" x14ac:dyDescent="0.2">
      <c r="A445" s="7" cm="1">
        <f t="array" aca="1" ref="A445" ca="1">INDEX(Companies!$A:$A,RANDBETWEEN(5,COUNTA(Companies!$A:$A) + 1),1)</f>
        <v>5</v>
      </c>
      <c r="B445" s="7" t="str">
        <f ca="1">VLOOKUP($A445,Companies!$A:$B,2,FALSE)</f>
        <v>ACME Corporation</v>
      </c>
      <c r="C445" s="5">
        <f t="shared" si="61"/>
        <v>441</v>
      </c>
      <c r="D445" s="5" t="str" cm="1">
        <f t="array" ref="D445">SHA1HASH($C445)</f>
        <v>5dd8b53aacfc461407333cffac2e4acce3337ebf</v>
      </c>
      <c r="E445" s="6">
        <v>1</v>
      </c>
      <c r="F445" s="7">
        <f ca="1">IF($C445 = 1 + N("Presidente"),
    127,
    IF($C445 = 2 + N("Vice-Presidente"),
        72,
        IF($C445 = 3 + N("Secretária bilíngue"),
            13,
            RANDBETWEEN(5,COUNT(Name!$A:$A) + 1)
        )
    )
)</f>
        <v>301</v>
      </c>
      <c r="G445" s="7" t="str">
        <f ca="1">VLOOKUP($F445,Name!$A:$B,2,FALSE)</f>
        <v>Murilo</v>
      </c>
      <c r="H445" s="7">
        <f ca="1" xml:space="preserve">
IF($C445 = 1,
    0,
    RANDBETWEEN(5,COUNT('Last name'!$A:$A) + 1)
)</f>
        <v>186</v>
      </c>
      <c r="I445" s="7" t="str">
        <f ca="1" xml:space="preserve">
IF($C445 = 1 + N("Presidente"),
    "de Orléans e Bragança",
    VLOOKUP($H445,'Last name'!$A:$B,2,FALSE) &amp; " " &amp; VLOOKUP(RANDBETWEEN(5,COUNT('Last name'!$A:$A) + 1),'Last name'!$A:$B,2,FALSE)
)</f>
        <v>Souza Ferrão</v>
      </c>
      <c r="J445" s="7" t="str">
        <f t="shared" ca="1" si="62"/>
        <v>Murilo Souza Ferrão</v>
      </c>
      <c r="K445" s="7" t="str" cm="1">
        <f t="array" aca="1" ref="K445" ca="1">SHA1HASH($J445)</f>
        <v>b479b43987806823a1d02277abdecc1bfb9975db</v>
      </c>
      <c r="L445" s="7" cm="1">
        <f t="array" aca="1" ref="L445" ca="1">INDEX(States!$A:$A,N445,1)</f>
        <v>5</v>
      </c>
      <c r="M445" s="7" t="str">
        <f ca="1">VLOOKUP($L445,Countries!$A:$B,2,FALSE)</f>
        <v>Portugal</v>
      </c>
      <c r="N445" s="7" cm="1">
        <f t="array" aca="1" ref="N445" ca="1">INDEX(States!$C:$C,RANDBETWEEN(5,COUNTA(States!$A:$A) + 1),1)</f>
        <v>18</v>
      </c>
      <c r="O445" s="7" t="str">
        <f ca="1">VLOOKUP($N445,States!$C:$D,2,FALSE)</f>
        <v>Castelo Branco</v>
      </c>
      <c r="P445" s="7" t="str">
        <f ca="1">VLOOKUP($F445,Name!$A:$C,3,FALSE)</f>
        <v>M</v>
      </c>
      <c r="Q445" s="7" t="str">
        <f ca="1">VLOOKUP($P445,Genders!$B:$C,2,FALSE)</f>
        <v>Male</v>
      </c>
      <c r="R445" s="7" cm="1">
        <f t="array" aca="1" ref="R445" ca="1">INDEX('Marital status'!$A:$A,RANDBETWEEN(5,COUNTA('Marital status'!$A:$A) + 1),1)</f>
        <v>6</v>
      </c>
      <c r="S445" s="7" t="str">
        <f ca="1">VLOOKUP($R445,'Marital status'!$A:$B,2,FALSE)</f>
        <v>MarrieD</v>
      </c>
      <c r="T445" s="7">
        <f t="shared" ca="1" si="63"/>
        <v>5</v>
      </c>
      <c r="U445" s="7" t="str">
        <f ca="1">VLOOKUP($T445,Ethnicities!$A:$B,2,FALSE)</f>
        <v xml:space="preserve"> white</v>
      </c>
      <c r="V445" s="8">
        <f t="shared" ca="1" si="64"/>
        <v>18383</v>
      </c>
      <c r="W445" s="6">
        <f t="shared" ca="1" si="65"/>
        <v>7</v>
      </c>
      <c r="X445" s="8" t="str">
        <f ca="1">VLOOKUP($W445,'Background education'!$A:$B,2,FALSE)</f>
        <v>Undergraduate degree</v>
      </c>
      <c r="Y445" s="7">
        <f ca="1" xml:space="preserve">
  IF(OR($AA445 = 5, $AA445 = 6, $AA445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45" s="7" t="str">
        <f ca="1">VLOOKUP($Y445,Departments!$A:$B,2,FALSE)</f>
        <v>Communication &amp; Marketing</v>
      </c>
      <c r="AA445" s="6">
        <f t="shared" ca="1" si="66"/>
        <v>10</v>
      </c>
      <c r="AB445" s="7" t="str">
        <f ca="1">VLOOKUP($AA445,Roles!$A:$B,2,FALSE)</f>
        <v>Trainee</v>
      </c>
      <c r="AC445" s="6" t="str">
        <f t="shared" ca="1" si="67"/>
        <v/>
      </c>
      <c r="AD445" s="7" t="str">
        <f ca="1" xml:space="preserve">
IF($AC445 &lt;&gt; "",
    VLOOKUP($AC445,Levels!$A:$B,2,FALSE),
    ""
)</f>
        <v/>
      </c>
      <c r="AE445" s="8">
        <f t="shared" ca="1" si="68"/>
        <v>37152</v>
      </c>
      <c r="AF445" s="6">
        <f ca="1">RANDBETWEEN(5,COUNTA('Recruitment source'!$A:$A) + 1)</f>
        <v>14</v>
      </c>
      <c r="AG445" s="6" t="str">
        <f ca="1">VLOOKUP($AF445,'Recruitment source'!$A:$B,2,FALSE)</f>
        <v>LinkedIn</v>
      </c>
      <c r="AH445" s="8"/>
      <c r="AI445" s="1">
        <f t="shared" ca="1" si="60"/>
        <v>1385</v>
      </c>
      <c r="AJ445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441, 1, 'Murilo Souza Ferrão', 'M', 5, '30/04/1950', 7, 11, 10, NULL, 1385);</v>
      </c>
    </row>
    <row r="446" spans="1:36" ht="14.25" customHeight="1" x14ac:dyDescent="0.2">
      <c r="A446" s="7" cm="1">
        <f t="array" aca="1" ref="A446" ca="1">INDEX(Companies!$A:$A,RANDBETWEEN(5,COUNTA(Companies!$A:$A) + 1),1)</f>
        <v>5</v>
      </c>
      <c r="B446" s="7" t="str">
        <f ca="1">VLOOKUP($A446,Companies!$A:$B,2,FALSE)</f>
        <v>ACME Corporation</v>
      </c>
      <c r="C446" s="5">
        <f t="shared" si="61"/>
        <v>442</v>
      </c>
      <c r="D446" s="5" t="str" cm="1">
        <f t="array" ref="D446">SHA1HASH($C446)</f>
        <v>e076fa133a86ed3f260850a0dc70993ae366a649</v>
      </c>
      <c r="E446" s="6">
        <v>1</v>
      </c>
      <c r="F446" s="7">
        <f ca="1">IF($C446 = 1 + N("Presidente"),
    127,
    IF($C446 = 2 + N("Vice-Presidente"),
        72,
        IF($C446 = 3 + N("Secretária bilíngue"),
            13,
            RANDBETWEEN(5,COUNT(Name!$A:$A) + 1)
        )
    )
)</f>
        <v>123</v>
      </c>
      <c r="G446" s="7" t="str">
        <f ca="1">VLOOKUP($F446,Name!$A:$B,2,FALSE)</f>
        <v>Emanuelly</v>
      </c>
      <c r="H446" s="7">
        <f ca="1" xml:space="preserve">
IF($C446 = 1,
    0,
    RANDBETWEEN(5,COUNT('Last name'!$A:$A) + 1)
)</f>
        <v>58</v>
      </c>
      <c r="I446" s="7" t="str">
        <f ca="1" xml:space="preserve">
IF($C446 = 1 + N("Presidente"),
    "de Orléans e Bragança",
    VLOOKUP($H446,'Last name'!$A:$B,2,FALSE) &amp; " " &amp; VLOOKUP(RANDBETWEEN(5,COUNT('Last name'!$A:$A) + 1),'Last name'!$A:$B,2,FALSE)
)</f>
        <v>Cardoso Resende</v>
      </c>
      <c r="J446" s="7" t="str">
        <f t="shared" ca="1" si="62"/>
        <v>Emanuelly Cardoso Resende</v>
      </c>
      <c r="K446" s="7" t="str" cm="1">
        <f t="array" aca="1" ref="K446" ca="1">SHA1HASH($J446)</f>
        <v>2078e76540617b3d827db5e03700c856ab1faa92</v>
      </c>
      <c r="L446" s="7" cm="1">
        <f t="array" aca="1" ref="L446" ca="1">INDEX(States!$A:$A,N446,1)</f>
        <v>5</v>
      </c>
      <c r="M446" s="7" t="str">
        <f ca="1">VLOOKUP($L446,Countries!$A:$B,2,FALSE)</f>
        <v>Portugal</v>
      </c>
      <c r="N446" s="7" cm="1">
        <f t="array" aca="1" ref="N446" ca="1">INDEX(States!$C:$C,RANDBETWEEN(5,COUNTA(States!$A:$A) + 1),1)</f>
        <v>17</v>
      </c>
      <c r="O446" s="7" t="str">
        <f ca="1">VLOOKUP($N446,States!$C:$D,2,FALSE)</f>
        <v>Viseu</v>
      </c>
      <c r="P446" s="7" t="str">
        <f ca="1">VLOOKUP($F446,Name!$A:$C,3,FALSE)</f>
        <v>F</v>
      </c>
      <c r="Q446" s="7" t="str">
        <f ca="1">VLOOKUP($P446,Genders!$B:$C,2,FALSE)</f>
        <v>Female</v>
      </c>
      <c r="R446" s="7" cm="1">
        <f t="array" aca="1" ref="R446" ca="1">INDEX('Marital status'!$A:$A,RANDBETWEEN(5,COUNTA('Marital status'!$A:$A) + 1),1)</f>
        <v>9</v>
      </c>
      <c r="S446" s="7" t="str">
        <f ca="1">VLOOKUP($R446,'Marital status'!$A:$B,2,FALSE)</f>
        <v>DIVORCED</v>
      </c>
      <c r="T446" s="7">
        <f t="shared" ca="1" si="63"/>
        <v>5</v>
      </c>
      <c r="U446" s="7" t="str">
        <f ca="1">VLOOKUP($T446,Ethnicities!$A:$B,2,FALSE)</f>
        <v xml:space="preserve"> white</v>
      </c>
      <c r="V446" s="8">
        <f t="shared" ca="1" si="64"/>
        <v>30140</v>
      </c>
      <c r="W446" s="6">
        <f t="shared" ca="1" si="65"/>
        <v>8</v>
      </c>
      <c r="X446" s="8" t="str">
        <f ca="1">VLOOKUP($W446,'Background education'!$A:$B,2,FALSE)</f>
        <v>Graduate school</v>
      </c>
      <c r="Y446" s="7">
        <f ca="1" xml:space="preserve">
  IF(OR($AA446 = 5, $AA446 = 6, $AA446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46" s="7" t="str">
        <f ca="1">VLOOKUP($Y446,Departments!$A:$B,2,FALSE)</f>
        <v>Operations</v>
      </c>
      <c r="AA446" s="6">
        <f t="shared" ca="1" si="66"/>
        <v>11</v>
      </c>
      <c r="AB446" s="7" t="str">
        <f ca="1">VLOOKUP($AA446,Roles!$A:$B,2,FALSE)</f>
        <v>Analyst</v>
      </c>
      <c r="AC446" s="6">
        <f t="shared" ca="1" si="67"/>
        <v>7</v>
      </c>
      <c r="AD446" s="7" t="str">
        <f ca="1" xml:space="preserve">
IF($AC446 &lt;&gt; "",
    VLOOKUP($AC446,Levels!$A:$B,2,FALSE),
    ""
)</f>
        <v>Senior</v>
      </c>
      <c r="AE446" s="8">
        <f t="shared" ca="1" si="68"/>
        <v>42817</v>
      </c>
      <c r="AF446" s="6">
        <f ca="1">RANDBETWEEN(5,COUNTA('Recruitment source'!$A:$A) + 1)</f>
        <v>14</v>
      </c>
      <c r="AG446" s="6" t="str">
        <f ca="1">VLOOKUP($AF446,'Recruitment source'!$A:$B,2,FALSE)</f>
        <v>LinkedIn</v>
      </c>
      <c r="AH446" s="8"/>
      <c r="AI446" s="1">
        <f t="shared" ca="1" si="60"/>
        <v>3000</v>
      </c>
      <c r="AJ446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442, 1, 'Emanuelly Cardoso Resende', 'F', 5, '08/07/1982', 8, 10, 11, 7, 3000);</v>
      </c>
    </row>
    <row r="447" spans="1:36" ht="14.25" customHeight="1" x14ac:dyDescent="0.2">
      <c r="A447" s="7" cm="1">
        <f t="array" aca="1" ref="A447" ca="1">INDEX(Companies!$A:$A,RANDBETWEEN(5,COUNTA(Companies!$A:$A) + 1),1)</f>
        <v>5</v>
      </c>
      <c r="B447" s="7" t="str">
        <f ca="1">VLOOKUP($A447,Companies!$A:$B,2,FALSE)</f>
        <v>ACME Corporation</v>
      </c>
      <c r="C447" s="5">
        <f t="shared" si="61"/>
        <v>443</v>
      </c>
      <c r="D447" s="5" t="str" cm="1">
        <f t="array" ref="D447">SHA1HASH($C447)</f>
        <v>ac3e7b007d7ab0ba379faa8ab62d9da35c5444f4</v>
      </c>
      <c r="E447" s="6">
        <v>1</v>
      </c>
      <c r="F447" s="7">
        <f ca="1">IF($C447 = 1 + N("Presidente"),
    127,
    IF($C447 = 2 + N("Vice-Presidente"),
        72,
        IF($C447 = 3 + N("Secretária bilíngue"),
            13,
            RANDBETWEEN(5,COUNT(Name!$A:$A) + 1)
        )
    )
)</f>
        <v>355</v>
      </c>
      <c r="G447" s="7" t="str">
        <f ca="1">VLOOKUP($F447,Name!$A:$B,2,FALSE)</f>
        <v>Victor Hugo</v>
      </c>
      <c r="H447" s="7">
        <f ca="1" xml:space="preserve">
IF($C447 = 1,
    0,
    RANDBETWEEN(5,COUNT('Last name'!$A:$A) + 1)
)</f>
        <v>180</v>
      </c>
      <c r="I447" s="7" t="str">
        <f ca="1" xml:space="preserve">
IF($C447 = 1 + N("Presidente"),
    "de Orléans e Bragança",
    VLOOKUP($H447,'Last name'!$A:$B,2,FALSE) &amp; " " &amp; VLOOKUP(RANDBETWEEN(5,COUNT('Last name'!$A:$A) + 1),'Last name'!$A:$B,2,FALSE)
)</f>
        <v>Silva Siqueira</v>
      </c>
      <c r="J447" s="7" t="str">
        <f t="shared" ca="1" si="62"/>
        <v>Victor Hugo Silva Siqueira</v>
      </c>
      <c r="K447" s="7" t="str" cm="1">
        <f t="array" aca="1" ref="K447" ca="1">SHA1HASH($J447)</f>
        <v>18e0739c40f5a77f28e6cc7e237004045c73c33a</v>
      </c>
      <c r="L447" s="7" cm="1">
        <f t="array" aca="1" ref="L447" ca="1">INDEX(States!$A:$A,N447,1)</f>
        <v>5</v>
      </c>
      <c r="M447" s="7" t="str">
        <f ca="1">VLOOKUP($L447,Countries!$A:$B,2,FALSE)</f>
        <v>Portugal</v>
      </c>
      <c r="N447" s="7" cm="1">
        <f t="array" aca="1" ref="N447" ca="1">INDEX(States!$C:$C,RANDBETWEEN(5,COUNTA(States!$A:$A) + 1),1)</f>
        <v>23</v>
      </c>
      <c r="O447" s="7" t="str">
        <f ca="1">VLOOKUP($N447,States!$C:$D,2,FALSE)</f>
        <v>Viana do Castelo</v>
      </c>
      <c r="P447" s="7" t="str">
        <f ca="1">VLOOKUP($F447,Name!$A:$C,3,FALSE)</f>
        <v>M</v>
      </c>
      <c r="Q447" s="7" t="str">
        <f ca="1">VLOOKUP($P447,Genders!$B:$C,2,FALSE)</f>
        <v>Male</v>
      </c>
      <c r="R447" s="7" cm="1">
        <f t="array" aca="1" ref="R447" ca="1">INDEX('Marital status'!$A:$A,RANDBETWEEN(5,COUNTA('Marital status'!$A:$A) + 1),1)</f>
        <v>6</v>
      </c>
      <c r="S447" s="7" t="str">
        <f ca="1">VLOOKUP($R447,'Marital status'!$A:$B,2,FALSE)</f>
        <v>MarrieD</v>
      </c>
      <c r="T447" s="7">
        <f t="shared" ca="1" si="63"/>
        <v>5</v>
      </c>
      <c r="U447" s="7" t="str">
        <f ca="1">VLOOKUP($T447,Ethnicities!$A:$B,2,FALSE)</f>
        <v xml:space="preserve"> white</v>
      </c>
      <c r="V447" s="8">
        <f t="shared" ca="1" si="64"/>
        <v>20168</v>
      </c>
      <c r="W447" s="6">
        <f t="shared" ca="1" si="65"/>
        <v>7</v>
      </c>
      <c r="X447" s="8" t="str">
        <f ca="1">VLOOKUP($W447,'Background education'!$A:$B,2,FALSE)</f>
        <v>Undergraduate degree</v>
      </c>
      <c r="Y447" s="7">
        <f ca="1" xml:space="preserve">
  IF(OR($AA447 = 5, $AA447 = 6, $AA447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47" s="7" t="str">
        <f ca="1">VLOOKUP($Y447,Departments!$A:$B,2,FALSE)</f>
        <v xml:space="preserve"> Commercial</v>
      </c>
      <c r="AA447" s="6">
        <f t="shared" ca="1" si="66"/>
        <v>10</v>
      </c>
      <c r="AB447" s="7" t="str">
        <f ca="1">VLOOKUP($AA447,Roles!$A:$B,2,FALSE)</f>
        <v>Trainee</v>
      </c>
      <c r="AC447" s="6" t="str">
        <f t="shared" ca="1" si="67"/>
        <v/>
      </c>
      <c r="AD447" s="7" t="str">
        <f ca="1" xml:space="preserve">
IF($AC447 &lt;&gt; "",
    VLOOKUP($AC447,Levels!$A:$B,2,FALSE),
    ""
)</f>
        <v/>
      </c>
      <c r="AE447" s="8">
        <f t="shared" ca="1" si="68"/>
        <v>40791</v>
      </c>
      <c r="AF447" s="6">
        <f ca="1">RANDBETWEEN(5,COUNTA('Recruitment source'!$A:$A) + 1)</f>
        <v>8</v>
      </c>
      <c r="AG447" s="6" t="str">
        <f ca="1">VLOOKUP($AF447,'Recruitment source'!$A:$B,2,FALSE)</f>
        <v>Net Empregos</v>
      </c>
      <c r="AH447" s="8"/>
      <c r="AI447" s="1">
        <f t="shared" ca="1" si="60"/>
        <v>1385</v>
      </c>
      <c r="AJ447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443, 1, 'Victor Hugo Silva Siqueira', 'M', 5, '20/03/1955', 7, 9, 10, NULL, 1385);</v>
      </c>
    </row>
    <row r="448" spans="1:36" ht="14.25" customHeight="1" x14ac:dyDescent="0.2">
      <c r="A448" s="7" cm="1">
        <f t="array" aca="1" ref="A448" ca="1">INDEX(Companies!$A:$A,RANDBETWEEN(5,COUNTA(Companies!$A:$A) + 1),1)</f>
        <v>5</v>
      </c>
      <c r="B448" s="7" t="str">
        <f ca="1">VLOOKUP($A448,Companies!$A:$B,2,FALSE)</f>
        <v>ACME Corporation</v>
      </c>
      <c r="C448" s="5">
        <f t="shared" si="61"/>
        <v>444</v>
      </c>
      <c r="D448" s="5" t="str" cm="1">
        <f t="array" ref="D448">SHA1HASH($C448)</f>
        <v>9a3e61b6bcc8abec08f195526c3132d5a4a98cc0</v>
      </c>
      <c r="E448" s="6">
        <v>1</v>
      </c>
      <c r="F448" s="7">
        <f ca="1">IF($C448 = 1 + N("Presidente"),
    127,
    IF($C448 = 2 + N("Vice-Presidente"),
        72,
        IF($C448 = 3 + N("Secretária bilíngue"),
            13,
            RANDBETWEEN(5,COUNT(Name!$A:$A) + 1)
        )
    )
)</f>
        <v>46</v>
      </c>
      <c r="G448" s="7" t="str">
        <f ca="1">VLOOKUP($F448,Name!$A:$B,2,FALSE)</f>
        <v>Anna Julia</v>
      </c>
      <c r="H448" s="7">
        <f ca="1" xml:space="preserve">
IF($C448 = 1,
    0,
    RANDBETWEEN(5,COUNT('Last name'!$A:$A) + 1)
)</f>
        <v>112</v>
      </c>
      <c r="I448" s="7" t="str">
        <f ca="1" xml:space="preserve">
IF($C448 = 1 + N("Presidente"),
    "de Orléans e Bragança",
    VLOOKUP($H448,'Last name'!$A:$B,2,FALSE) &amp; " " &amp; VLOOKUP(RANDBETWEEN(5,COUNT('Last name'!$A:$A) + 1),'Last name'!$A:$B,2,FALSE)
)</f>
        <v>Lopes Lima</v>
      </c>
      <c r="J448" s="7" t="str">
        <f t="shared" ca="1" si="62"/>
        <v>Anna Julia Lopes Lima</v>
      </c>
      <c r="K448" s="7" t="str" cm="1">
        <f t="array" aca="1" ref="K448" ca="1">SHA1HASH($J448)</f>
        <v>419a6c03115b80325c1f5975862df510844a530b</v>
      </c>
      <c r="L448" s="7" cm="1">
        <f t="array" aca="1" ref="L448" ca="1">INDEX(States!$A:$A,N448,1)</f>
        <v>5</v>
      </c>
      <c r="M448" s="7" t="str">
        <f ca="1">VLOOKUP($L448,Countries!$A:$B,2,FALSE)</f>
        <v>Portugal</v>
      </c>
      <c r="N448" s="7" cm="1">
        <f t="array" aca="1" ref="N448" ca="1">INDEX(States!$C:$C,RANDBETWEEN(5,COUNTA(States!$A:$A) + 1),1)</f>
        <v>19</v>
      </c>
      <c r="O448" s="7" t="str">
        <f ca="1">VLOOKUP($N448,States!$C:$D,2,FALSE)</f>
        <v>Beja</v>
      </c>
      <c r="P448" s="7" t="str">
        <f ca="1">VLOOKUP($F448,Name!$A:$C,3,FALSE)</f>
        <v>F</v>
      </c>
      <c r="Q448" s="7" t="str">
        <f ca="1">VLOOKUP($P448,Genders!$B:$C,2,FALSE)</f>
        <v>Female</v>
      </c>
      <c r="R448" s="7" cm="1">
        <f t="array" aca="1" ref="R448" ca="1">INDEX('Marital status'!$A:$A,RANDBETWEEN(5,COUNTA('Marital status'!$A:$A) + 1),1)</f>
        <v>6</v>
      </c>
      <c r="S448" s="7" t="str">
        <f ca="1">VLOOKUP($R448,'Marital status'!$A:$B,2,FALSE)</f>
        <v>MarrieD</v>
      </c>
      <c r="T448" s="7">
        <f t="shared" ca="1" si="63"/>
        <v>6</v>
      </c>
      <c r="U448" s="7" t="str">
        <f ca="1">VLOOKUP($T448,Ethnicities!$A:$B,2,FALSE)</f>
        <v>Black or African American</v>
      </c>
      <c r="V448" s="8">
        <f t="shared" ca="1" si="64"/>
        <v>22313</v>
      </c>
      <c r="W448" s="6">
        <f t="shared" ca="1" si="65"/>
        <v>7</v>
      </c>
      <c r="X448" s="8" t="str">
        <f ca="1">VLOOKUP($W448,'Background education'!$A:$B,2,FALSE)</f>
        <v>Undergraduate degree</v>
      </c>
      <c r="Y448" s="7">
        <f ca="1" xml:space="preserve">
  IF(OR($AA448 = 5, $AA448 = 6, $AA448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48" s="7" t="str">
        <f ca="1">VLOOKUP($Y448,Departments!$A:$B,2,FALSE)</f>
        <v>Human Resource</v>
      </c>
      <c r="AA448" s="6">
        <f t="shared" ca="1" si="66"/>
        <v>11</v>
      </c>
      <c r="AB448" s="7" t="str">
        <f ca="1">VLOOKUP($AA448,Roles!$A:$B,2,FALSE)</f>
        <v>Analyst</v>
      </c>
      <c r="AC448" s="6">
        <f t="shared" ca="1" si="67"/>
        <v>5</v>
      </c>
      <c r="AD448" s="7" t="str">
        <f ca="1" xml:space="preserve">
IF($AC448 &lt;&gt; "",
    VLOOKUP($AC448,Levels!$A:$B,2,FALSE),
    ""
)</f>
        <v>Junior</v>
      </c>
      <c r="AE448" s="8">
        <f t="shared" ca="1" si="68"/>
        <v>41511</v>
      </c>
      <c r="AF448" s="6">
        <f ca="1">RANDBETWEEN(5,COUNTA('Recruitment source'!$A:$A) + 1)</f>
        <v>6</v>
      </c>
      <c r="AG448" s="6" t="str">
        <f ca="1">VLOOKUP($AF448,'Recruitment source'!$A:$B,2,FALSE)</f>
        <v>Learn4Good</v>
      </c>
      <c r="AH448" s="8"/>
      <c r="AI448" s="1">
        <f t="shared" ca="1" si="60"/>
        <v>2580</v>
      </c>
      <c r="AJ448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444, 1, 'Anna Julia Lopes Lima', 'F', 6, '01/02/1961', 7, 8, 11, 5, 2580);</v>
      </c>
    </row>
    <row r="449" spans="1:36" ht="14.25" customHeight="1" x14ac:dyDescent="0.2">
      <c r="A449" s="7" cm="1">
        <f t="array" aca="1" ref="A449" ca="1">INDEX(Companies!$A:$A,RANDBETWEEN(5,COUNTA(Companies!$A:$A) + 1),1)</f>
        <v>5</v>
      </c>
      <c r="B449" s="7" t="str">
        <f ca="1">VLOOKUP($A449,Companies!$A:$B,2,FALSE)</f>
        <v>ACME Corporation</v>
      </c>
      <c r="C449" s="5">
        <f t="shared" si="61"/>
        <v>445</v>
      </c>
      <c r="D449" s="5" t="str" cm="1">
        <f t="array" ref="D449">SHA1HASH($C449)</f>
        <v>ac9c957760424d463fbc0a28712e09dcd11a9415</v>
      </c>
      <c r="E449" s="6">
        <v>1</v>
      </c>
      <c r="F449" s="7">
        <f ca="1">IF($C449 = 1 + N("Presidente"),
    127,
    IF($C449 = 2 + N("Vice-Presidente"),
        72,
        IF($C449 = 3 + N("Secretária bilíngue"),
            13,
            RANDBETWEEN(5,COUNT(Name!$A:$A) + 1)
        )
    )
)</f>
        <v>31</v>
      </c>
      <c r="G449" s="7" t="str">
        <f ca="1">VLOOKUP($F449,Name!$A:$B,2,FALSE)</f>
        <v>Ana Júlia</v>
      </c>
      <c r="H449" s="7">
        <f ca="1" xml:space="preserve">
IF($C449 = 1,
    0,
    RANDBETWEEN(5,COUNT('Last name'!$A:$A) + 1)
)</f>
        <v>68</v>
      </c>
      <c r="I449" s="7" t="str">
        <f ca="1" xml:space="preserve">
IF($C449 = 1 + N("Presidente"),
    "de Orléans e Bragança",
    VLOOKUP($H449,'Last name'!$A:$B,2,FALSE) &amp; " " &amp; VLOOKUP(RANDBETWEEN(5,COUNT('Last name'!$A:$A) + 1),'Last name'!$A:$B,2,FALSE)
)</f>
        <v>Costa Badu</v>
      </c>
      <c r="J449" s="7" t="str">
        <f t="shared" ca="1" si="62"/>
        <v>Ana Júlia Costa Badu</v>
      </c>
      <c r="K449" s="7" t="str" cm="1">
        <f t="array" aca="1" ref="K449" ca="1">SHA1HASH($J449)</f>
        <v>0c687f615fd8066099a0cc5a525e598b2784dd5d</v>
      </c>
      <c r="L449" s="7" cm="1">
        <f t="array" aca="1" ref="L449" ca="1">INDEX(States!$A:$A,N449,1)</f>
        <v>5</v>
      </c>
      <c r="M449" s="7" t="str">
        <f ca="1">VLOOKUP($L449,Countries!$A:$B,2,FALSE)</f>
        <v>Portugal</v>
      </c>
      <c r="N449" s="7" cm="1">
        <f t="array" aca="1" ref="N449" ca="1">INDEX(States!$C:$C,RANDBETWEEN(5,COUNTA(States!$A:$A) + 1),1)</f>
        <v>21</v>
      </c>
      <c r="O449" s="7" t="str">
        <f ca="1">VLOOKUP($N449,States!$C:$D,2,FALSE)</f>
        <v>Guarda</v>
      </c>
      <c r="P449" s="7" t="str">
        <f ca="1">VLOOKUP($F449,Name!$A:$C,3,FALSE)</f>
        <v>F</v>
      </c>
      <c r="Q449" s="7" t="str">
        <f ca="1">VLOOKUP($P449,Genders!$B:$C,2,FALSE)</f>
        <v>Female</v>
      </c>
      <c r="R449" s="7" cm="1">
        <f t="array" aca="1" ref="R449" ca="1">INDEX('Marital status'!$A:$A,RANDBETWEEN(5,COUNTA('Marital status'!$A:$A) + 1),1)</f>
        <v>8</v>
      </c>
      <c r="S449" s="7" t="str">
        <f ca="1">VLOOKUP($R449,'Marital status'!$A:$B,2,FALSE)</f>
        <v xml:space="preserve"> Separated </v>
      </c>
      <c r="T449" s="7">
        <f t="shared" ca="1" si="63"/>
        <v>5</v>
      </c>
      <c r="U449" s="7" t="str">
        <f ca="1">VLOOKUP($T449,Ethnicities!$A:$B,2,FALSE)</f>
        <v xml:space="preserve"> white</v>
      </c>
      <c r="V449" s="8">
        <f t="shared" ca="1" si="64"/>
        <v>26893</v>
      </c>
      <c r="W449" s="6">
        <f t="shared" ca="1" si="65"/>
        <v>7</v>
      </c>
      <c r="X449" s="8" t="str">
        <f ca="1">VLOOKUP($W449,'Background education'!$A:$B,2,FALSE)</f>
        <v>Undergraduate degree</v>
      </c>
      <c r="Y449" s="7">
        <f ca="1" xml:space="preserve">
  IF(OR($AA449 = 5, $AA449 = 6, $AA449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49" s="7" t="str">
        <f ca="1">VLOOKUP($Y449,Departments!$A:$B,2,FALSE)</f>
        <v>Controlling</v>
      </c>
      <c r="AA449" s="6">
        <f t="shared" ca="1" si="66"/>
        <v>9</v>
      </c>
      <c r="AB449" s="7" t="str">
        <f ca="1">VLOOKUP($AA449,Roles!$A:$B,2,FALSE)</f>
        <v>Intern</v>
      </c>
      <c r="AC449" s="6" t="str">
        <f t="shared" ca="1" si="67"/>
        <v/>
      </c>
      <c r="AD449" s="7" t="str">
        <f ca="1" xml:space="preserve">
IF($AC449 &lt;&gt; "",
    VLOOKUP($AC449,Levels!$A:$B,2,FALSE),
    ""
)</f>
        <v/>
      </c>
      <c r="AE449" s="8">
        <f t="shared" ca="1" si="68"/>
        <v>43901</v>
      </c>
      <c r="AF449" s="6">
        <f ca="1">RANDBETWEEN(5,COUNTA('Recruitment source'!$A:$A) + 1)</f>
        <v>6</v>
      </c>
      <c r="AG449" s="6" t="str">
        <f ca="1">VLOOKUP($AF449,'Recruitment source'!$A:$B,2,FALSE)</f>
        <v>Learn4Good</v>
      </c>
      <c r="AH449" s="8"/>
      <c r="AI449" s="1">
        <f t="shared" ca="1" si="60"/>
        <v>1205</v>
      </c>
      <c r="AJ449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445, 1, 'Ana Júlia Costa Badu', 'F', 5, '17/08/1973', 7, 12, 9, NULL, 1205);</v>
      </c>
    </row>
    <row r="450" spans="1:36" ht="14.25" customHeight="1" x14ac:dyDescent="0.2">
      <c r="A450" s="7" cm="1">
        <f t="array" aca="1" ref="A450" ca="1">INDEX(Companies!$A:$A,RANDBETWEEN(5,COUNTA(Companies!$A:$A) + 1),1)</f>
        <v>5</v>
      </c>
      <c r="B450" s="7" t="str">
        <f ca="1">VLOOKUP($A450,Companies!$A:$B,2,FALSE)</f>
        <v>ACME Corporation</v>
      </c>
      <c r="C450" s="5">
        <f t="shared" si="61"/>
        <v>446</v>
      </c>
      <c r="D450" s="5" t="str" cm="1">
        <f t="array" ref="D450">SHA1HASH($C450)</f>
        <v>5a9295d8fa430d03c34c8f7145f47117fb940f31</v>
      </c>
      <c r="E450" s="6">
        <v>1</v>
      </c>
      <c r="F450" s="7">
        <f ca="1">IF($C450 = 1 + N("Presidente"),
    127,
    IF($C450 = 2 + N("Vice-Presidente"),
        72,
        IF($C450 = 3 + N("Secretária bilíngue"),
            13,
            RANDBETWEEN(5,COUNT(Name!$A:$A) + 1)
        )
    )
)</f>
        <v>96</v>
      </c>
      <c r="G450" s="7" t="str">
        <f ca="1">VLOOKUP($F450,Name!$A:$B,2,FALSE)</f>
        <v>Clarisse</v>
      </c>
      <c r="H450" s="7">
        <f ca="1" xml:space="preserve">
IF($C450 = 1,
    0,
    RANDBETWEEN(5,COUNT('Last name'!$A:$A) + 1)
)</f>
        <v>140</v>
      </c>
      <c r="I450" s="7" t="str">
        <f ca="1" xml:space="preserve">
IF($C450 = 1 + N("Presidente"),
    "de Orléans e Bragança",
    VLOOKUP($H450,'Last name'!$A:$B,2,FALSE) &amp; " " &amp; VLOOKUP(RANDBETWEEN(5,COUNT('Last name'!$A:$A) + 1),'Last name'!$A:$B,2,FALSE)
)</f>
        <v>Negreiros Farias</v>
      </c>
      <c r="J450" s="7" t="str">
        <f t="shared" ca="1" si="62"/>
        <v>Clarisse Negreiros Farias</v>
      </c>
      <c r="K450" s="7" t="str" cm="1">
        <f t="array" aca="1" ref="K450" ca="1">SHA1HASH($J450)</f>
        <v>7aa6d0cf83fdad636b2790ca3f622f8a9e90cb8d</v>
      </c>
      <c r="L450" s="7" cm="1">
        <f t="array" aca="1" ref="L450" ca="1">INDEX(States!$A:$A,N450,1)</f>
        <v>5</v>
      </c>
      <c r="M450" s="7" t="str">
        <f ca="1">VLOOKUP($L450,Countries!$A:$B,2,FALSE)</f>
        <v>Portugal</v>
      </c>
      <c r="N450" s="7" cm="1">
        <f t="array" aca="1" ref="N450" ca="1">INDEX(States!$C:$C,RANDBETWEEN(5,COUNTA(States!$A:$A) + 1),1)</f>
        <v>16</v>
      </c>
      <c r="O450" s="7" t="str">
        <f ca="1">VLOOKUP($N450,States!$C:$D,2,FALSE)</f>
        <v>Azores</v>
      </c>
      <c r="P450" s="7" t="str">
        <f ca="1">VLOOKUP($F450,Name!$A:$C,3,FALSE)</f>
        <v>F</v>
      </c>
      <c r="Q450" s="7" t="str">
        <f ca="1">VLOOKUP($P450,Genders!$B:$C,2,FALSE)</f>
        <v>Female</v>
      </c>
      <c r="R450" s="7" cm="1">
        <f t="array" aca="1" ref="R450" ca="1">INDEX('Marital status'!$A:$A,RANDBETWEEN(5,COUNTA('Marital status'!$A:$A) + 1),1)</f>
        <v>6</v>
      </c>
      <c r="S450" s="7" t="str">
        <f ca="1">VLOOKUP($R450,'Marital status'!$A:$B,2,FALSE)</f>
        <v>MarrieD</v>
      </c>
      <c r="T450" s="7">
        <f t="shared" ca="1" si="63"/>
        <v>5</v>
      </c>
      <c r="U450" s="7" t="str">
        <f ca="1">VLOOKUP($T450,Ethnicities!$A:$B,2,FALSE)</f>
        <v xml:space="preserve"> white</v>
      </c>
      <c r="V450" s="8">
        <f t="shared" ca="1" si="64"/>
        <v>29347</v>
      </c>
      <c r="W450" s="6">
        <f t="shared" ca="1" si="65"/>
        <v>8</v>
      </c>
      <c r="X450" s="8" t="str">
        <f ca="1">VLOOKUP($W450,'Background education'!$A:$B,2,FALSE)</f>
        <v>Graduate school</v>
      </c>
      <c r="Y450" s="7">
        <f ca="1" xml:space="preserve">
  IF(OR($AA450 = 5, $AA450 = 6, $AA450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50" s="7" t="str">
        <f ca="1">VLOOKUP($Y450,Departments!$A:$B,2,FALSE)</f>
        <v>Administration</v>
      </c>
      <c r="AA450" s="6">
        <f t="shared" ca="1" si="66"/>
        <v>11</v>
      </c>
      <c r="AB450" s="7" t="str">
        <f ca="1">VLOOKUP($AA450,Roles!$A:$B,2,FALSE)</f>
        <v>Analyst</v>
      </c>
      <c r="AC450" s="6">
        <f t="shared" ca="1" si="67"/>
        <v>7</v>
      </c>
      <c r="AD450" s="7" t="str">
        <f ca="1" xml:space="preserve">
IF($AC450 &lt;&gt; "",
    VLOOKUP($AC450,Levels!$A:$B,2,FALSE),
    ""
)</f>
        <v>Senior</v>
      </c>
      <c r="AE450" s="8">
        <f t="shared" ca="1" si="68"/>
        <v>42476</v>
      </c>
      <c r="AF450" s="6">
        <f ca="1">RANDBETWEEN(5,COUNTA('Recruitment source'!$A:$A) + 1)</f>
        <v>9</v>
      </c>
      <c r="AG450" s="6" t="str">
        <f ca="1">VLOOKUP($AF450,'Recruitment source'!$A:$B,2,FALSE)</f>
        <v>Empregos Online</v>
      </c>
      <c r="AH450" s="8"/>
      <c r="AI450" s="1">
        <f t="shared" ca="1" si="60"/>
        <v>3000</v>
      </c>
      <c r="AJ450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446, 1, 'Clarisse Negreiros Farias', 'F', 5, '06/05/1980', 8, 6, 11, 7, 3000);</v>
      </c>
    </row>
    <row r="451" spans="1:36" ht="14.25" customHeight="1" x14ac:dyDescent="0.2">
      <c r="A451" s="7" cm="1">
        <f t="array" aca="1" ref="A451" ca="1">INDEX(Companies!$A:$A,RANDBETWEEN(5,COUNTA(Companies!$A:$A) + 1),1)</f>
        <v>5</v>
      </c>
      <c r="B451" s="7" t="str">
        <f ca="1">VLOOKUP($A451,Companies!$A:$B,2,FALSE)</f>
        <v>ACME Corporation</v>
      </c>
      <c r="C451" s="5">
        <f t="shared" si="61"/>
        <v>447</v>
      </c>
      <c r="D451" s="5" t="str" cm="1">
        <f t="array" ref="D451">SHA1HASH($C451)</f>
        <v>08d55d01921d987568b19a5fd67bc17b74d6c36f</v>
      </c>
      <c r="E451" s="6">
        <v>1</v>
      </c>
      <c r="F451" s="7">
        <f ca="1">IF($C451 = 1 + N("Presidente"),
    127,
    IF($C451 = 2 + N("Vice-Presidente"),
        72,
        IF($C451 = 3 + N("Secretária bilíngue"),
            13,
            RANDBETWEEN(5,COUNT(Name!$A:$A) + 1)
        )
    )
)</f>
        <v>324</v>
      </c>
      <c r="G451" s="7" t="str">
        <f ca="1">VLOOKUP($F451,Name!$A:$B,2,FALSE)</f>
        <v>Rafael</v>
      </c>
      <c r="H451" s="7">
        <f ca="1" xml:space="preserve">
IF($C451 = 1,
    0,
    RANDBETWEEN(5,COUNT('Last name'!$A:$A) + 1)
)</f>
        <v>75</v>
      </c>
      <c r="I451" s="7" t="str">
        <f ca="1" xml:space="preserve">
IF($C451 = 1 + N("Presidente"),
    "de Orléans e Bragança",
    VLOOKUP($H451,'Last name'!$A:$B,2,FALSE) &amp; " " &amp; VLOOKUP(RANDBETWEEN(5,COUNT('Last name'!$A:$A) + 1),'Last name'!$A:$B,2,FALSE)
)</f>
        <v>dos Santos Moraes</v>
      </c>
      <c r="J451" s="7" t="str">
        <f t="shared" ca="1" si="62"/>
        <v>Rafael dos Santos Moraes</v>
      </c>
      <c r="K451" s="7" t="str" cm="1">
        <f t="array" aca="1" ref="K451" ca="1">SHA1HASH($J451)</f>
        <v>c3f00ca0feda60b215a5afb13c365cca33081ab8</v>
      </c>
      <c r="L451" s="7" cm="1">
        <f t="array" aca="1" ref="L451" ca="1">INDEX(States!$A:$A,N451,1)</f>
        <v>5</v>
      </c>
      <c r="M451" s="7" t="str">
        <f ca="1">VLOOKUP($L451,Countries!$A:$B,2,FALSE)</f>
        <v>Portugal</v>
      </c>
      <c r="N451" s="7" cm="1">
        <f t="array" aca="1" ref="N451" ca="1">INDEX(States!$C:$C,RANDBETWEEN(5,COUNTA(States!$A:$A) + 1),1)</f>
        <v>8</v>
      </c>
      <c r="O451" s="7" t="str">
        <f ca="1">VLOOKUP($N451,States!$C:$D,2,FALSE)</f>
        <v>AveirO</v>
      </c>
      <c r="P451" s="7" t="str">
        <f ca="1">VLOOKUP($F451,Name!$A:$C,3,FALSE)</f>
        <v>M</v>
      </c>
      <c r="Q451" s="7" t="str">
        <f ca="1">VLOOKUP($P451,Genders!$B:$C,2,FALSE)</f>
        <v>Male</v>
      </c>
      <c r="R451" s="7" cm="1">
        <f t="array" aca="1" ref="R451" ca="1">INDEX('Marital status'!$A:$A,RANDBETWEEN(5,COUNTA('Marital status'!$A:$A) + 1),1)</f>
        <v>7</v>
      </c>
      <c r="S451" s="7" t="str">
        <f ca="1">VLOOKUP($R451,'Marital status'!$A:$B,2,FALSE)</f>
        <v xml:space="preserve">Widowed </v>
      </c>
      <c r="T451" s="7">
        <f t="shared" ca="1" si="63"/>
        <v>7</v>
      </c>
      <c r="U451" s="7" t="str">
        <f ca="1">VLOOKUP($T451,Ethnicities!$A:$B,2,FALSE)</f>
        <v xml:space="preserve">  Hispanic or LATINO</v>
      </c>
      <c r="V451" s="8">
        <f t="shared" ca="1" si="64"/>
        <v>20202</v>
      </c>
      <c r="W451" s="6">
        <f t="shared" ca="1" si="65"/>
        <v>7</v>
      </c>
      <c r="X451" s="8" t="str">
        <f ca="1">VLOOKUP($W451,'Background education'!$A:$B,2,FALSE)</f>
        <v>Undergraduate degree</v>
      </c>
      <c r="Y451" s="7">
        <f ca="1" xml:space="preserve">
  IF(OR($AA451 = 5, $AA451 = 6, $AA451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51" s="7" t="str">
        <f ca="1">VLOOKUP($Y451,Departments!$A:$B,2,FALSE)</f>
        <v xml:space="preserve"> Commercial</v>
      </c>
      <c r="AA451" s="6">
        <f t="shared" ca="1" si="66"/>
        <v>9</v>
      </c>
      <c r="AB451" s="7" t="str">
        <f ca="1">VLOOKUP($AA451,Roles!$A:$B,2,FALSE)</f>
        <v>Intern</v>
      </c>
      <c r="AC451" s="6" t="str">
        <f t="shared" ca="1" si="67"/>
        <v/>
      </c>
      <c r="AD451" s="7" t="str">
        <f ca="1" xml:space="preserve">
IF($AC451 &lt;&gt; "",
    VLOOKUP($AC451,Levels!$A:$B,2,FALSE),
    ""
)</f>
        <v/>
      </c>
      <c r="AE451" s="8">
        <f t="shared" ca="1" si="68"/>
        <v>43780</v>
      </c>
      <c r="AF451" s="6">
        <f ca="1">RANDBETWEEN(5,COUNTA('Recruitment source'!$A:$A) + 1)</f>
        <v>12</v>
      </c>
      <c r="AG451" s="6" t="str">
        <f ca="1">VLOOKUP($AF451,'Recruitment source'!$A:$B,2,FALSE)</f>
        <v xml:space="preserve"> recommendation of employee</v>
      </c>
      <c r="AH451" s="8"/>
      <c r="AI451" s="1">
        <f t="shared" ca="1" si="60"/>
        <v>1285</v>
      </c>
      <c r="AJ451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447, 1, 'Rafael dos Santos Moraes', 'M', 7, '23/04/1955', 7, 9, 9, NULL, 1285);</v>
      </c>
    </row>
    <row r="452" spans="1:36" ht="14.25" customHeight="1" x14ac:dyDescent="0.2">
      <c r="A452" s="7" cm="1">
        <f t="array" aca="1" ref="A452" ca="1">INDEX(Companies!$A:$A,RANDBETWEEN(5,COUNTA(Companies!$A:$A) + 1),1)</f>
        <v>5</v>
      </c>
      <c r="B452" s="7" t="str">
        <f ca="1">VLOOKUP($A452,Companies!$A:$B,2,FALSE)</f>
        <v>ACME Corporation</v>
      </c>
      <c r="C452" s="5">
        <f t="shared" si="61"/>
        <v>448</v>
      </c>
      <c r="D452" s="5" t="str" cm="1">
        <f t="array" ref="D452">SHA1HASH($C452)</f>
        <v>f04b1d726c615672552fa5116aa5b958d8d41676</v>
      </c>
      <c r="E452" s="6">
        <v>1</v>
      </c>
      <c r="F452" s="7">
        <f ca="1">IF($C452 = 1 + N("Presidente"),
    127,
    IF($C452 = 2 + N("Vice-Presidente"),
        72,
        IF($C452 = 3 + N("Secretária bilíngue"),
            13,
            RANDBETWEEN(5,COUNT(Name!$A:$A) + 1)
        )
    )
)</f>
        <v>74</v>
      </c>
      <c r="G452" s="7" t="str">
        <f ca="1">VLOOKUP($F452,Name!$A:$B,2,FALSE)</f>
        <v>Brenda</v>
      </c>
      <c r="H452" s="7">
        <f ca="1" xml:space="preserve">
IF($C452 = 1,
    0,
    RANDBETWEEN(5,COUNT('Last name'!$A:$A) + 1)
)</f>
        <v>161</v>
      </c>
      <c r="I452" s="7" t="str">
        <f ca="1" xml:space="preserve">
IF($C452 = 1 + N("Presidente"),
    "de Orléans e Bragança",
    VLOOKUP($H452,'Last name'!$A:$B,2,FALSE) &amp; " " &amp; VLOOKUP(RANDBETWEEN(5,COUNT('Last name'!$A:$A) + 1),'Last name'!$A:$B,2,FALSE)
)</f>
        <v>Ribeiro Santacruz</v>
      </c>
      <c r="J452" s="7" t="str">
        <f t="shared" ca="1" si="62"/>
        <v>Brenda Ribeiro Santacruz</v>
      </c>
      <c r="K452" s="7" t="str" cm="1">
        <f t="array" aca="1" ref="K452" ca="1">SHA1HASH($J452)</f>
        <v>0d92d6ccf7e66dc1b62389460824b2d91c99a45a</v>
      </c>
      <c r="L452" s="7" cm="1">
        <f t="array" aca="1" ref="L452" ca="1">INDEX(States!$A:$A,N452,1)</f>
        <v>5</v>
      </c>
      <c r="M452" s="7" t="str">
        <f ca="1">VLOOKUP($L452,Countries!$A:$B,2,FALSE)</f>
        <v>Portugal</v>
      </c>
      <c r="N452" s="7" cm="1">
        <f t="array" aca="1" ref="N452" ca="1">INDEX(States!$C:$C,RANDBETWEEN(5,COUNTA(States!$A:$A) + 1),1)</f>
        <v>12</v>
      </c>
      <c r="O452" s="7" t="str">
        <f ca="1">VLOOKUP($N452,States!$C:$D,2,FALSE)</f>
        <v>Leiria</v>
      </c>
      <c r="P452" s="7" t="str">
        <f ca="1">VLOOKUP($F452,Name!$A:$C,3,FALSE)</f>
        <v>F</v>
      </c>
      <c r="Q452" s="7" t="str">
        <f ca="1">VLOOKUP($P452,Genders!$B:$C,2,FALSE)</f>
        <v>Female</v>
      </c>
      <c r="R452" s="7" cm="1">
        <f t="array" aca="1" ref="R452" ca="1">INDEX('Marital status'!$A:$A,RANDBETWEEN(5,COUNTA('Marital status'!$A:$A) + 1),1)</f>
        <v>5</v>
      </c>
      <c r="S452" s="7" t="str">
        <f ca="1">VLOOKUP($R452,'Marital status'!$A:$B,2,FALSE)</f>
        <v>single</v>
      </c>
      <c r="T452" s="7">
        <f t="shared" ca="1" si="63"/>
        <v>5</v>
      </c>
      <c r="U452" s="7" t="str">
        <f ca="1">VLOOKUP($T452,Ethnicities!$A:$B,2,FALSE)</f>
        <v xml:space="preserve"> white</v>
      </c>
      <c r="V452" s="8">
        <f t="shared" ca="1" si="64"/>
        <v>26595</v>
      </c>
      <c r="W452" s="6">
        <f t="shared" ca="1" si="65"/>
        <v>8</v>
      </c>
      <c r="X452" s="8" t="str">
        <f ca="1">VLOOKUP($W452,'Background education'!$A:$B,2,FALSE)</f>
        <v>Graduate school</v>
      </c>
      <c r="Y452" s="7">
        <f ca="1" xml:space="preserve">
  IF(OR($AA452 = 5, $AA452 = 6, $AA452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52" s="7" t="str">
        <f ca="1">VLOOKUP($Y452,Departments!$A:$B,2,FALSE)</f>
        <v>Administration</v>
      </c>
      <c r="AA452" s="6">
        <f t="shared" ca="1" si="66"/>
        <v>11</v>
      </c>
      <c r="AB452" s="7" t="str">
        <f ca="1">VLOOKUP($AA452,Roles!$A:$B,2,FALSE)</f>
        <v>Analyst</v>
      </c>
      <c r="AC452" s="6">
        <f t="shared" ca="1" si="67"/>
        <v>5</v>
      </c>
      <c r="AD452" s="7" t="str">
        <f ca="1" xml:space="preserve">
IF($AC452 &lt;&gt; "",
    VLOOKUP($AC452,Levels!$A:$B,2,FALSE),
    ""
)</f>
        <v>Junior</v>
      </c>
      <c r="AE452" s="8">
        <f t="shared" ca="1" si="68"/>
        <v>41398</v>
      </c>
      <c r="AF452" s="6">
        <f ca="1">RANDBETWEEN(5,COUNTA('Recruitment source'!$A:$A) + 1)</f>
        <v>13</v>
      </c>
      <c r="AG452" s="6" t="str">
        <f ca="1">VLOOKUP($AF452,'Recruitment source'!$A:$B,2,FALSE)</f>
        <v>Google</v>
      </c>
      <c r="AH452" s="8"/>
      <c r="AI452" s="1">
        <f t="shared" ca="1" si="60"/>
        <v>3000</v>
      </c>
      <c r="AJ452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448, 1, 'Brenda Ribeiro Santacruz', 'F', 5, '23/10/1972', 8, 6, 11, 5, 3000);</v>
      </c>
    </row>
    <row r="453" spans="1:36" ht="14.25" customHeight="1" x14ac:dyDescent="0.2">
      <c r="A453" s="7" cm="1">
        <f t="array" aca="1" ref="A453" ca="1">INDEX(Companies!$A:$A,RANDBETWEEN(5,COUNTA(Companies!$A:$A) + 1),1)</f>
        <v>5</v>
      </c>
      <c r="B453" s="7" t="str">
        <f ca="1">VLOOKUP($A453,Companies!$A:$B,2,FALSE)</f>
        <v>ACME Corporation</v>
      </c>
      <c r="C453" s="5">
        <f t="shared" si="61"/>
        <v>449</v>
      </c>
      <c r="D453" s="5" t="str" cm="1">
        <f t="array" ref="D453">SHA1HASH($C453)</f>
        <v>5fd7e33e01c871f02cbf9f6b0c1feec774b09cf5</v>
      </c>
      <c r="E453" s="6">
        <v>1</v>
      </c>
      <c r="F453" s="7">
        <f ca="1">IF($C453 = 1 + N("Presidente"),
    127,
    IF($C453 = 2 + N("Vice-Presidente"),
        72,
        IF($C453 = 3 + N("Secretária bilíngue"),
            13,
            RANDBETWEEN(5,COUNT(Name!$A:$A) + 1)
        )
    )
)</f>
        <v>89</v>
      </c>
      <c r="G453" s="7" t="str">
        <f ca="1">VLOOKUP($F453,Name!$A:$B,2,FALSE)</f>
        <v>Cauã</v>
      </c>
      <c r="H453" s="7">
        <f ca="1" xml:space="preserve">
IF($C453 = 1,
    0,
    RANDBETWEEN(5,COUNT('Last name'!$A:$A) + 1)
)</f>
        <v>168</v>
      </c>
      <c r="I453" s="7" t="str">
        <f ca="1" xml:space="preserve">
IF($C453 = 1 + N("Presidente"),
    "de Orléans e Bragança",
    VLOOKUP($H453,'Last name'!$A:$B,2,FALSE) &amp; " " &amp; VLOOKUP(RANDBETWEEN(5,COUNT('Last name'!$A:$A) + 1),'Last name'!$A:$B,2,FALSE)
)</f>
        <v>Rossi Colombo</v>
      </c>
      <c r="J453" s="7" t="str">
        <f t="shared" ca="1" si="62"/>
        <v>Cauã Rossi Colombo</v>
      </c>
      <c r="K453" s="7" t="str" cm="1">
        <f t="array" aca="1" ref="K453" ca="1">SHA1HASH($J453)</f>
        <v>c8fa84c2fcf6a02a99d2879c03853e8f0b7cc3f8</v>
      </c>
      <c r="L453" s="7" cm="1">
        <f t="array" aca="1" ref="L453" ca="1">INDEX(States!$A:$A,N453,1)</f>
        <v>5</v>
      </c>
      <c r="M453" s="7" t="str">
        <f ca="1">VLOOKUP($L453,Countries!$A:$B,2,FALSE)</f>
        <v>Portugal</v>
      </c>
      <c r="N453" s="7" cm="1">
        <f t="array" aca="1" ref="N453" ca="1">INDEX(States!$C:$C,RANDBETWEEN(5,COUNTA(States!$A:$A) + 1),1)</f>
        <v>11</v>
      </c>
      <c r="O453" s="7" t="str">
        <f ca="1">VLOOKUP($N453,States!$C:$D,2,FALSE)</f>
        <v>Santarém</v>
      </c>
      <c r="P453" s="7" t="str">
        <f ca="1">VLOOKUP($F453,Name!$A:$C,3,FALSE)</f>
        <v>M</v>
      </c>
      <c r="Q453" s="7" t="str">
        <f ca="1">VLOOKUP($P453,Genders!$B:$C,2,FALSE)</f>
        <v>Male</v>
      </c>
      <c r="R453" s="7" cm="1">
        <f t="array" aca="1" ref="R453" ca="1">INDEX('Marital status'!$A:$A,RANDBETWEEN(5,COUNTA('Marital status'!$A:$A) + 1),1)</f>
        <v>5</v>
      </c>
      <c r="S453" s="7" t="str">
        <f ca="1">VLOOKUP($R453,'Marital status'!$A:$B,2,FALSE)</f>
        <v>single</v>
      </c>
      <c r="T453" s="7">
        <f t="shared" ca="1" si="63"/>
        <v>5</v>
      </c>
      <c r="U453" s="7" t="str">
        <f ca="1">VLOOKUP($T453,Ethnicities!$A:$B,2,FALSE)</f>
        <v xml:space="preserve"> white</v>
      </c>
      <c r="V453" s="8">
        <f t="shared" ca="1" si="64"/>
        <v>21068</v>
      </c>
      <c r="W453" s="6">
        <f t="shared" ca="1" si="65"/>
        <v>7</v>
      </c>
      <c r="X453" s="8" t="str">
        <f ca="1">VLOOKUP($W453,'Background education'!$A:$B,2,FALSE)</f>
        <v>Undergraduate degree</v>
      </c>
      <c r="Y453" s="7">
        <f ca="1" xml:space="preserve">
  IF(OR($AA453 = 5, $AA453 = 6, $AA453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53" s="7" t="str">
        <f ca="1">VLOOKUP($Y453,Departments!$A:$B,2,FALSE)</f>
        <v>Communication &amp; Marketing</v>
      </c>
      <c r="AA453" s="6">
        <f t="shared" ca="1" si="66"/>
        <v>10</v>
      </c>
      <c r="AB453" s="7" t="str">
        <f ca="1">VLOOKUP($AA453,Roles!$A:$B,2,FALSE)</f>
        <v>Trainee</v>
      </c>
      <c r="AC453" s="6" t="str">
        <f t="shared" ca="1" si="67"/>
        <v/>
      </c>
      <c r="AD453" s="7" t="str">
        <f ca="1" xml:space="preserve">
IF($AC453 &lt;&gt; "",
    VLOOKUP($AC453,Levels!$A:$B,2,FALSE),
    ""
)</f>
        <v/>
      </c>
      <c r="AE453" s="8">
        <f t="shared" ca="1" si="68"/>
        <v>41797</v>
      </c>
      <c r="AF453" s="6">
        <f ca="1">RANDBETWEEN(5,COUNTA('Recruitment source'!$A:$A) + 1)</f>
        <v>13</v>
      </c>
      <c r="AG453" s="6" t="str">
        <f ca="1">VLOOKUP($AF453,'Recruitment source'!$A:$B,2,FALSE)</f>
        <v>Google</v>
      </c>
      <c r="AH453" s="8"/>
      <c r="AI453" s="1">
        <f t="shared" ref="AI453:AI516" ca="1" si="70" xml:space="preserve">
IF($AA453 = 5 + N("Presidente"),
    27000,
    IF($AA453 = 6 + N("Vice-presidente"),
        23000,
        IF(OR($AA453 = 8, $AA453= 13, $AA453 = 12) + N("Secretária bilíngue ou coordenador ou especialista"),
            8000,
            IF($AA453 = 7 + N("Diretor"),
                15000,
                IF($AA453 = 14 + N("Gerente"),
                    12000,
                    IF($AA453 = 9 + N("Estagiário"),
                        705,
                        IF($AA453 = 10 + N("Trainee"),
                            805,
                            IF($AA453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IF($W453 = 7,
  500,
  IF($W453 = 8,
    1000,
    IF($W453 = 9,
      1500,
      IF($W453 = 10,
        2000,
        0
      )
    )
  )
)
+
N("Adicional no salário por área")
+
IF($Y453 = 14 + N("Tecnologia da Informação"),
  120,
  IF($Y453 = 16 + N("Vendas"),
    110,
    IF($Y453 = 15 + N("Jurídico"),
      100,
      IF(OR($Y453 = 8, $Y453 = 9, $Y453 = 11) + N("Recursos humanos ou comercial ou comunicação e marketing"),
        80,
        0
      )
    )
  )
)
+
N("Adicionando pegadinha")
+
IF(AND($Y453 = 16, $W453 = 9, $AA453 = 11, $AC453 = 5) + N("Se for de vendas, com mestrado, analista sênior"),
  IF($T453 = 5,
    100,
    0
  )
  +
  IF($P453 = "M",
    200,
    0
  ),
  0
)</f>
        <v>1385</v>
      </c>
      <c r="AJ453" s="12" t="str">
        <f t="shared" ca="1" si="69"/>
        <v>INSERT INTO bi4all.fac_employees (id_company_fk, id_employee_pk, flg_active, employee_name, id_gender_fk, id_race_fk, birthday, id_schooling_fk, id_department_fk, id_role_fk, id_level_fk, actual_salary) VALUES (5, 449, 1, 'Cauã Rossi Colombo', 'M', 5, '05/09/1957', 7, 11, 10, NULL, 1385);</v>
      </c>
    </row>
    <row r="454" spans="1:36" ht="14.25" customHeight="1" x14ac:dyDescent="0.2">
      <c r="A454" s="7" cm="1">
        <f t="array" aca="1" ref="A454" ca="1">INDEX(Companies!$A:$A,RANDBETWEEN(5,COUNTA(Companies!$A:$A) + 1),1)</f>
        <v>5</v>
      </c>
      <c r="B454" s="7" t="str">
        <f ca="1">VLOOKUP($A454,Companies!$A:$B,2,FALSE)</f>
        <v>ACME Corporation</v>
      </c>
      <c r="C454" s="5">
        <f t="shared" ref="C454:C517" si="71">ROW() - 4</f>
        <v>450</v>
      </c>
      <c r="D454" s="5" t="str" cm="1">
        <f t="array" ref="D454">SHA1HASH($C454)</f>
        <v>d96adb142a1f7ede4d5906eadf01409dbd98b60d</v>
      </c>
      <c r="E454" s="6">
        <v>1</v>
      </c>
      <c r="F454" s="7">
        <f ca="1">IF($C454 = 1 + N("Presidente"),
    127,
    IF($C454 = 2 + N("Vice-Presidente"),
        72,
        IF($C454 = 3 + N("Secretária bilíngue"),
            13,
            RANDBETWEEN(5,COUNT(Name!$A:$A) + 1)
        )
    )
)</f>
        <v>180</v>
      </c>
      <c r="G454" s="7" t="str">
        <f ca="1">VLOOKUP($F454,Name!$A:$B,2,FALSE)</f>
        <v>Isis</v>
      </c>
      <c r="H454" s="7">
        <f ca="1" xml:space="preserve">
IF($C454 = 1,
    0,
    RANDBETWEEN(5,COUNT('Last name'!$A:$A) + 1)
)</f>
        <v>23</v>
      </c>
      <c r="I454" s="7" t="str">
        <f ca="1" xml:space="preserve">
IF($C454 = 1 + N("Presidente"),
    "de Orléans e Bragança",
    VLOOKUP($H454,'Last name'!$A:$B,2,FALSE) &amp; " " &amp; VLOOKUP(RANDBETWEEN(5,COUNT('Last name'!$A:$A) + 1),'Last name'!$A:$B,2,FALSE)
)</f>
        <v>Arruda Bragança</v>
      </c>
      <c r="J454" s="7" t="str">
        <f t="shared" ref="J454:J517" ca="1" si="72">$G454 &amp; " " &amp; $I454</f>
        <v>Isis Arruda Bragança</v>
      </c>
      <c r="K454" s="7" t="str" cm="1">
        <f t="array" aca="1" ref="K454" ca="1">SHA1HASH($J454)</f>
        <v>6525a0de5f06699dd9bc49bbccee2442094fa64b</v>
      </c>
      <c r="L454" s="7" cm="1">
        <f t="array" aca="1" ref="L454" ca="1">INDEX(States!$A:$A,N454,1)</f>
        <v>5</v>
      </c>
      <c r="M454" s="7" t="str">
        <f ca="1">VLOOKUP($L454,Countries!$A:$B,2,FALSE)</f>
        <v>Portugal</v>
      </c>
      <c r="N454" s="7" cm="1">
        <f t="array" aca="1" ref="N454" ca="1">INDEX(States!$C:$C,RANDBETWEEN(5,COUNTA(States!$A:$A) + 1),1)</f>
        <v>21</v>
      </c>
      <c r="O454" s="7" t="str">
        <f ca="1">VLOOKUP($N454,States!$C:$D,2,FALSE)</f>
        <v>Guarda</v>
      </c>
      <c r="P454" s="7" t="str">
        <f ca="1">VLOOKUP($F454,Name!$A:$C,3,FALSE)</f>
        <v>F</v>
      </c>
      <c r="Q454" s="7" t="str">
        <f ca="1">VLOOKUP($P454,Genders!$B:$C,2,FALSE)</f>
        <v>Female</v>
      </c>
      <c r="R454" s="7" cm="1">
        <f t="array" aca="1" ref="R454" ca="1">INDEX('Marital status'!$A:$A,RANDBETWEEN(5,COUNTA('Marital status'!$A:$A) + 1),1)</f>
        <v>9</v>
      </c>
      <c r="S454" s="7" t="str">
        <f ca="1">VLOOKUP($R454,'Marital status'!$A:$B,2,FALSE)</f>
        <v>DIVORCED</v>
      </c>
      <c r="T454" s="7">
        <f t="shared" ref="T454:T517" ca="1" si="73" xml:space="preserve">
IF(AND($AA454 &gt;= 5, $AA454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454" s="7" t="str">
        <f ca="1">VLOOKUP($T454,Ethnicities!$A:$B,2,FALSE)</f>
        <v xml:space="preserve"> white</v>
      </c>
      <c r="V454" s="8">
        <f t="shared" ref="V454:V517" ca="1" si="74" xml:space="preserve">
IF($AA454 = 5 + N("CEO"),
    TODAY() - 16340,
    IF($AA454 = 8 + N("Secretary"),
        RANDBETWEEN(TODAY() - 12418.5, TODAY()-6574.5),
        IF(OR($AA454 = 7, $AA454 = 14),
            RANDBETWEEN(TODAY() - 16071, TODAY() - 8766),
            IF(OR($AA454 = 13, $AA454 = 12, $AA454 = 11),
                RANDBETWEEN(TODAY() - 27393.75, TODAY() - 12783.75),
                RANDBETWEEN(TODAY() - 27393.75, TODAY()-10957.5)
            )
        )
    )
)</f>
        <v>29018</v>
      </c>
      <c r="W454" s="6">
        <f t="shared" ref="W454:W517" ca="1" si="75" xml:space="preserve">
IF(OR($AA454 = 5, $AA454 = 6) + N("Se for presidente ou vice-presidente"),
    10 + N("Doutor"),
    IF($AA454 = 7 + N("Se for diretor"),
        RANDBETWEEN(8,10) + N("Graduate school or Master’s degree or Doctorate"),
        IF($AA454 = 14 + N("If a manager"),
            RANDBETWEEN(7,9),
            IF(OR($AA454 = 13, $AA454 = 12, $AA454 = 11) + N("If coordinator or specialist or analyst"),
                RANDBETWEEN(7,8),
                7
            )
        )
    )
)</f>
        <v>8</v>
      </c>
      <c r="X454" s="8" t="str">
        <f ca="1">VLOOKUP($W454,'Background education'!$A:$B,2,FALSE)</f>
        <v>Graduate school</v>
      </c>
      <c r="Y454" s="7">
        <f ca="1" xml:space="preserve">
  IF(OR($AA454 = 5, $AA454 = 6, $AA454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54" s="7" t="str">
        <f ca="1">VLOOKUP($Y454,Departments!$A:$B,2,FALSE)</f>
        <v>Administration</v>
      </c>
      <c r="AA454" s="6">
        <f t="shared" ref="AA454:AA517" ca="1" si="76" xml:space="preserve">
IF($C454 = 1 + N("Se matrícula for 1"),
  5 + N("Presidente"),
  IF($C454 = 2 + N("Se matrícula for 2"),
    6 + N("Vice-presidente"),
    IF($C454 = 3 + N("Se matrícula for 3"),
      8 + N("Secretária bilíngue"),
      IF(AND($C454 &gt;= 4, $C454 &lt;=14),
        7 + N("Diretor"),
        IF(AND($C454 &gt;= 15, $C454 &lt;= 25),
          14 + N("Manager"),
          IF(AND($C454 &gt;= 26, $C454 &lt;= 36),
            13 + N("Coordinador"),
            IF(AND($C454 &gt;= 37, $C454 &lt;= 47),
              12 + N("Especialista"),
                IF(MOD($C454,2) = 0,
                  11 + N("Analista"),
                  RANDBETWEEN(9,10) + N("Estagiário ou Trainee")
                )
            )
          )
        )
      )
    )
  )
)</f>
        <v>11</v>
      </c>
      <c r="AB454" s="7" t="str">
        <f ca="1">VLOOKUP($AA454,Roles!$A:$B,2,FALSE)</f>
        <v>Analyst</v>
      </c>
      <c r="AC454" s="6">
        <f t="shared" ref="AC454:AC517" ca="1" si="77" xml:space="preserve">
IF($AA454 = 11 + N("Analyst"),
    RANDBETWEEN(5, 7) + N("Jr, Pleno, Sr"),
    ""
)</f>
        <v>5</v>
      </c>
      <c r="AD454" s="7" t="str">
        <f ca="1" xml:space="preserve">
IF($AC454 &lt;&gt; "",
    VLOOKUP($AC454,Levels!$A:$B,2,FALSE),
    ""
)</f>
        <v>Junior</v>
      </c>
      <c r="AE454" s="8">
        <f t="shared" ref="AE454:AE517" ca="1" si="78" xml:space="preserve">
IF(
  OR(
    $AA454=5,$AA454=6,$AA454=7,$AA454=8,$AA454=14
  ),
  36161,
  IF(
     (
      (TODAY() - $V454) / 365
     ) &lt; 19,
      TODAY(),
      RANDBETWEEN(36161,TODAY())
  )
)</f>
        <v>38504</v>
      </c>
      <c r="AF454" s="6">
        <f ca="1">RANDBETWEEN(5,COUNTA('Recruitment source'!$A:$A) + 1)</f>
        <v>15</v>
      </c>
      <c r="AG454" s="6" t="str">
        <f ca="1">VLOOKUP($AF454,'Recruitment source'!$A:$B,2,FALSE)</f>
        <v>Website</v>
      </c>
      <c r="AH454" s="8"/>
      <c r="AI454" s="1">
        <f t="shared" ca="1" si="70"/>
        <v>3000</v>
      </c>
      <c r="AJ454" s="12" t="str">
        <f t="shared" ref="AJ454:AJ517" ca="1" si="7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$A454  &amp; ", "   &amp;
$C454  &amp; ", "   &amp;
$E454  &amp; ", '"  &amp;
$J454  &amp; "', '" &amp;
$P454  &amp; "', "  &amp;
$T454  &amp; ", '"  &amp;
TEXT($V454,"dd/mm/aaaa")  &amp; "', "   &amp;
$W454  &amp; ", "   &amp;
$Y454  &amp; ", "   &amp;
$AA454  &amp; ", "   &amp;
IF($AC454 &lt;&gt; "", $AC454, "NULL")  &amp; ", "   &amp;
$AI454  &amp; ");"</f>
        <v>INSERT INTO bi4all.fac_employees (id_company_fk, id_employee_pk, flg_active, employee_name, id_gender_fk, id_race_fk, birthday, id_schooling_fk, id_department_fk, id_role_fk, id_level_fk, actual_salary) VALUES (5, 450, 1, 'Isis Arruda Bragança', 'F', 5, '12/06/1979', 8, 6, 11, 5, 3000);</v>
      </c>
    </row>
    <row r="455" spans="1:36" ht="14.25" customHeight="1" x14ac:dyDescent="0.2">
      <c r="A455" s="7" cm="1">
        <f t="array" aca="1" ref="A455" ca="1">INDEX(Companies!$A:$A,RANDBETWEEN(5,COUNTA(Companies!$A:$A) + 1),1)</f>
        <v>5</v>
      </c>
      <c r="B455" s="7" t="str">
        <f ca="1">VLOOKUP($A455,Companies!$A:$B,2,FALSE)</f>
        <v>ACME Corporation</v>
      </c>
      <c r="C455" s="5">
        <f t="shared" si="71"/>
        <v>451</v>
      </c>
      <c r="D455" s="5" t="str" cm="1">
        <f t="array" ref="D455">SHA1HASH($C455)</f>
        <v>9d4650d4e8944e0ebf5c32dd9706abc74343e3a8</v>
      </c>
      <c r="E455" s="6">
        <v>1</v>
      </c>
      <c r="F455" s="7">
        <f ca="1">IF($C455 = 1 + N("Presidente"),
    127,
    IF($C455 = 2 + N("Vice-Presidente"),
        72,
        IF($C455 = 3 + N("Secretária bilíngue"),
            13,
            RANDBETWEEN(5,COUNT(Name!$A:$A) + 1)
        )
    )
)</f>
        <v>148</v>
      </c>
      <c r="G455" s="7" t="str">
        <f ca="1">VLOOKUP($F455,Name!$A:$B,2,FALSE)</f>
        <v>Frankin</v>
      </c>
      <c r="H455" s="7">
        <f ca="1" xml:space="preserve">
IF($C455 = 1,
    0,
    RANDBETWEEN(5,COUNT('Last name'!$A:$A) + 1)
)</f>
        <v>90</v>
      </c>
      <c r="I455" s="7" t="str">
        <f ca="1" xml:space="preserve">
IF($C455 = 1 + N("Presidente"),
    "de Orléans e Bragança",
    VLOOKUP($H455,'Last name'!$A:$B,2,FALSE) &amp; " " &amp; VLOOKUP(RANDBETWEEN(5,COUNT('Last name'!$A:$A) + 1),'Last name'!$A:$B,2,FALSE)
)</f>
        <v>Fontana Evangelista</v>
      </c>
      <c r="J455" s="7" t="str">
        <f t="shared" ca="1" si="72"/>
        <v>Frankin Fontana Evangelista</v>
      </c>
      <c r="K455" s="7" t="str" cm="1">
        <f t="array" aca="1" ref="K455" ca="1">SHA1HASH($J455)</f>
        <v>22c87fc865c86fab9a2657f6d00a412256d41593</v>
      </c>
      <c r="L455" s="7" cm="1">
        <f t="array" aca="1" ref="L455" ca="1">INDEX(States!$A:$A,N455,1)</f>
        <v>5</v>
      </c>
      <c r="M455" s="7" t="str">
        <f ca="1">VLOOKUP($L455,Countries!$A:$B,2,FALSE)</f>
        <v>Portugal</v>
      </c>
      <c r="N455" s="7" cm="1">
        <f t="array" aca="1" ref="N455" ca="1">INDEX(States!$C:$C,RANDBETWEEN(5,COUNTA(States!$A:$A) + 1),1)</f>
        <v>11</v>
      </c>
      <c r="O455" s="7" t="str">
        <f ca="1">VLOOKUP($N455,States!$C:$D,2,FALSE)</f>
        <v>Santarém</v>
      </c>
      <c r="P455" s="7" t="str">
        <f ca="1">VLOOKUP($F455,Name!$A:$C,3,FALSE)</f>
        <v>M</v>
      </c>
      <c r="Q455" s="7" t="str">
        <f ca="1">VLOOKUP($P455,Genders!$B:$C,2,FALSE)</f>
        <v>Male</v>
      </c>
      <c r="R455" s="7" cm="1">
        <f t="array" aca="1" ref="R455" ca="1">INDEX('Marital status'!$A:$A,RANDBETWEEN(5,COUNTA('Marital status'!$A:$A) + 1),1)</f>
        <v>7</v>
      </c>
      <c r="S455" s="7" t="str">
        <f ca="1">VLOOKUP($R455,'Marital status'!$A:$B,2,FALSE)</f>
        <v xml:space="preserve">Widowed </v>
      </c>
      <c r="T455" s="7">
        <f t="shared" ca="1" si="73"/>
        <v>6</v>
      </c>
      <c r="U455" s="7" t="str">
        <f ca="1">VLOOKUP($T455,Ethnicities!$A:$B,2,FALSE)</f>
        <v>Black or African American</v>
      </c>
      <c r="V455" s="8">
        <f t="shared" ca="1" si="74"/>
        <v>21125</v>
      </c>
      <c r="W455" s="6">
        <f t="shared" ca="1" si="75"/>
        <v>7</v>
      </c>
      <c r="X455" s="8" t="str">
        <f ca="1">VLOOKUP($W455,'Background education'!$A:$B,2,FALSE)</f>
        <v>Undergraduate degree</v>
      </c>
      <c r="Y455" s="7">
        <f ca="1" xml:space="preserve">
  IF(OR($AA455 = 5, $AA455 = 6, $AA455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55" s="7" t="str">
        <f ca="1">VLOOKUP($Y455,Departments!$A:$B,2,FALSE)</f>
        <v>Finance</v>
      </c>
      <c r="AA455" s="6">
        <f t="shared" ca="1" si="76"/>
        <v>9</v>
      </c>
      <c r="AB455" s="7" t="str">
        <f ca="1">VLOOKUP($AA455,Roles!$A:$B,2,FALSE)</f>
        <v>Intern</v>
      </c>
      <c r="AC455" s="6" t="str">
        <f t="shared" ca="1" si="77"/>
        <v/>
      </c>
      <c r="AD455" s="7" t="str">
        <f ca="1" xml:space="preserve">
IF($AC455 &lt;&gt; "",
    VLOOKUP($AC455,Levels!$A:$B,2,FALSE),
    ""
)</f>
        <v/>
      </c>
      <c r="AE455" s="8">
        <f t="shared" ca="1" si="78"/>
        <v>41691</v>
      </c>
      <c r="AF455" s="6">
        <f ca="1">RANDBETWEEN(5,COUNTA('Recruitment source'!$A:$A) + 1)</f>
        <v>8</v>
      </c>
      <c r="AG455" s="6" t="str">
        <f ca="1">VLOOKUP($AF455,'Recruitment source'!$A:$B,2,FALSE)</f>
        <v>Net Empregos</v>
      </c>
      <c r="AH455" s="8"/>
      <c r="AI455" s="1">
        <f t="shared" ca="1" si="70"/>
        <v>1205</v>
      </c>
      <c r="AJ45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451, 1, 'Frankin Fontana Evangelista', 'M', 6, '01/11/1957', 7, 7, 9, NULL, 1205);</v>
      </c>
    </row>
    <row r="456" spans="1:36" ht="14.25" customHeight="1" x14ac:dyDescent="0.2">
      <c r="A456" s="7" cm="1">
        <f t="array" aca="1" ref="A456" ca="1">INDEX(Companies!$A:$A,RANDBETWEEN(5,COUNTA(Companies!$A:$A) + 1),1)</f>
        <v>5</v>
      </c>
      <c r="B456" s="7" t="str">
        <f ca="1">VLOOKUP($A456,Companies!$A:$B,2,FALSE)</f>
        <v>ACME Corporation</v>
      </c>
      <c r="C456" s="5">
        <f t="shared" si="71"/>
        <v>452</v>
      </c>
      <c r="D456" s="5" t="str" cm="1">
        <f t="array" ref="D456">SHA1HASH($C456)</f>
        <v>3af0af21718ad75722b7f7dc2428e7f3f9c10432</v>
      </c>
      <c r="E456" s="6">
        <v>1</v>
      </c>
      <c r="F456" s="7">
        <f ca="1">IF($C456 = 1 + N("Presidente"),
    127,
    IF($C456 = 2 + N("Vice-Presidente"),
        72,
        IF($C456 = 3 + N("Secretária bilíngue"),
            13,
            RANDBETWEEN(5,COUNT(Name!$A:$A) + 1)
        )
    )
)</f>
        <v>136</v>
      </c>
      <c r="G456" s="7" t="str">
        <f ca="1">VLOOKUP($F456,Name!$A:$B,2,FALSE)</f>
        <v>Fellipe</v>
      </c>
      <c r="H456" s="7">
        <f ca="1" xml:space="preserve">
IF($C456 = 1,
    0,
    RANDBETWEEN(5,COUNT('Last name'!$A:$A) + 1)
)</f>
        <v>100</v>
      </c>
      <c r="I456" s="7" t="str">
        <f ca="1" xml:space="preserve">
IF($C456 = 1 + N("Presidente"),
    "de Orléans e Bragança",
    VLOOKUP($H456,'Last name'!$A:$B,2,FALSE) &amp; " " &amp; VLOOKUP(RANDBETWEEN(5,COUNT('Last name'!$A:$A) + 1),'Last name'!$A:$B,2,FALSE)
)</f>
        <v>Gonçalves Santacruz</v>
      </c>
      <c r="J456" s="7" t="str">
        <f t="shared" ca="1" si="72"/>
        <v>Fellipe Gonçalves Santacruz</v>
      </c>
      <c r="K456" s="7" t="str" cm="1">
        <f t="array" aca="1" ref="K456" ca="1">SHA1HASH($J456)</f>
        <v>e69afcf40d7bf5819443e1cde7c4b6cb8570508d</v>
      </c>
      <c r="L456" s="7" cm="1">
        <f t="array" aca="1" ref="L456" ca="1">INDEX(States!$A:$A,N456,1)</f>
        <v>5</v>
      </c>
      <c r="M456" s="7" t="str">
        <f ca="1">VLOOKUP($L456,Countries!$A:$B,2,FALSE)</f>
        <v>Portugal</v>
      </c>
      <c r="N456" s="7" cm="1">
        <f t="array" aca="1" ref="N456" ca="1">INDEX(States!$C:$C,RANDBETWEEN(5,COUNTA(States!$A:$A) + 1),1)</f>
        <v>12</v>
      </c>
      <c r="O456" s="7" t="str">
        <f ca="1">VLOOKUP($N456,States!$C:$D,2,FALSE)</f>
        <v>Leiria</v>
      </c>
      <c r="P456" s="7" t="str">
        <f ca="1">VLOOKUP($F456,Name!$A:$C,3,FALSE)</f>
        <v>M</v>
      </c>
      <c r="Q456" s="7" t="str">
        <f ca="1">VLOOKUP($P456,Genders!$B:$C,2,FALSE)</f>
        <v>Male</v>
      </c>
      <c r="R456" s="7" cm="1">
        <f t="array" aca="1" ref="R456" ca="1">INDEX('Marital status'!$A:$A,RANDBETWEEN(5,COUNTA('Marital status'!$A:$A) + 1),1)</f>
        <v>6</v>
      </c>
      <c r="S456" s="7" t="str">
        <f ca="1">VLOOKUP($R456,'Marital status'!$A:$B,2,FALSE)</f>
        <v>MarrieD</v>
      </c>
      <c r="T456" s="7">
        <f t="shared" ca="1" si="73"/>
        <v>8</v>
      </c>
      <c r="U456" s="7" t="str">
        <f ca="1">VLOOKUP($T456,Ethnicities!$A:$B,2,FALSE)</f>
        <v>ASIAN</v>
      </c>
      <c r="V456" s="8">
        <f t="shared" ca="1" si="74"/>
        <v>22094</v>
      </c>
      <c r="W456" s="6">
        <f t="shared" ca="1" si="75"/>
        <v>7</v>
      </c>
      <c r="X456" s="8" t="str">
        <f ca="1">VLOOKUP($W456,'Background education'!$A:$B,2,FALSE)</f>
        <v>Undergraduate degree</v>
      </c>
      <c r="Y456" s="7">
        <f ca="1" xml:space="preserve">
  IF(OR($AA456 = 5, $AA456 = 6, $AA456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56" s="7" t="str">
        <f ca="1">VLOOKUP($Y456,Departments!$A:$B,2,FALSE)</f>
        <v xml:space="preserve"> Presidency</v>
      </c>
      <c r="AA456" s="6">
        <f t="shared" ca="1" si="76"/>
        <v>11</v>
      </c>
      <c r="AB456" s="7" t="str">
        <f ca="1">VLOOKUP($AA456,Roles!$A:$B,2,FALSE)</f>
        <v>Analyst</v>
      </c>
      <c r="AC456" s="6">
        <f t="shared" ca="1" si="77"/>
        <v>6</v>
      </c>
      <c r="AD456" s="7" t="str">
        <f ca="1" xml:space="preserve">
IF($AC456 &lt;&gt; "",
    VLOOKUP($AC456,Levels!$A:$B,2,FALSE),
    ""
)</f>
        <v>Pleno</v>
      </c>
      <c r="AE456" s="8">
        <f t="shared" ca="1" si="78"/>
        <v>43186</v>
      </c>
      <c r="AF456" s="6">
        <f ca="1">RANDBETWEEN(5,COUNTA('Recruitment source'!$A:$A) + 1)</f>
        <v>6</v>
      </c>
      <c r="AG456" s="6" t="str">
        <f ca="1">VLOOKUP($AF456,'Recruitment source'!$A:$B,2,FALSE)</f>
        <v>Learn4Good</v>
      </c>
      <c r="AH456" s="8"/>
      <c r="AI456" s="1">
        <f t="shared" ca="1" si="70"/>
        <v>2500</v>
      </c>
      <c r="AJ45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452, 1, 'Fellipe Gonçalves Santacruz', 'M', 8, '27/06/1960', 7, 5, 11, 6, 2500);</v>
      </c>
    </row>
    <row r="457" spans="1:36" ht="14.25" customHeight="1" x14ac:dyDescent="0.2">
      <c r="A457" s="7" cm="1">
        <f t="array" aca="1" ref="A457" ca="1">INDEX(Companies!$A:$A,RANDBETWEEN(5,COUNTA(Companies!$A:$A) + 1),1)</f>
        <v>5</v>
      </c>
      <c r="B457" s="7" t="str">
        <f ca="1">VLOOKUP($A457,Companies!$A:$B,2,FALSE)</f>
        <v>ACME Corporation</v>
      </c>
      <c r="C457" s="5">
        <f t="shared" si="71"/>
        <v>453</v>
      </c>
      <c r="D457" s="5" t="str" cm="1">
        <f t="array" ref="D457">SHA1HASH($C457)</f>
        <v>4ac2bbff5b524a7870db72e80334fa26fee02817</v>
      </c>
      <c r="E457" s="6">
        <v>1</v>
      </c>
      <c r="F457" s="7">
        <f ca="1">IF($C457 = 1 + N("Presidente"),
    127,
    IF($C457 = 2 + N("Vice-Presidente"),
        72,
        IF($C457 = 3 + N("Secretária bilíngue"),
            13,
            RANDBETWEEN(5,COUNT(Name!$A:$A) + 1)
        )
    )
)</f>
        <v>276</v>
      </c>
      <c r="G457" s="7" t="str">
        <f ca="1">VLOOKUP($F457,Name!$A:$B,2,FALSE)</f>
        <v>Mariah</v>
      </c>
      <c r="H457" s="7">
        <f ca="1" xml:space="preserve">
IF($C457 = 1,
    0,
    RANDBETWEEN(5,COUNT('Last name'!$A:$A) + 1)
)</f>
        <v>149</v>
      </c>
      <c r="I457" s="7" t="str">
        <f ca="1" xml:space="preserve">
IF($C457 = 1 + N("Presidente"),
    "de Orléans e Bragança",
    VLOOKUP($H457,'Last name'!$A:$B,2,FALSE) &amp; " " &amp; VLOOKUP(RANDBETWEEN(5,COUNT('Last name'!$A:$A) + 1),'Last name'!$A:$B,2,FALSE)
)</f>
        <v>Pedroso Romano</v>
      </c>
      <c r="J457" s="7" t="str">
        <f t="shared" ca="1" si="72"/>
        <v>Mariah Pedroso Romano</v>
      </c>
      <c r="K457" s="7" t="str" cm="1">
        <f t="array" aca="1" ref="K457" ca="1">SHA1HASH($J457)</f>
        <v>6ae845b9a1071d84b6331131cb58af41ce972868</v>
      </c>
      <c r="L457" s="7" cm="1">
        <f t="array" aca="1" ref="L457" ca="1">INDEX(States!$A:$A,N457,1)</f>
        <v>5</v>
      </c>
      <c r="M457" s="7" t="str">
        <f ca="1">VLOOKUP($L457,Countries!$A:$B,2,FALSE)</f>
        <v>Portugal</v>
      </c>
      <c r="N457" s="7" cm="1">
        <f t="array" aca="1" ref="N457" ca="1">INDEX(States!$C:$C,RANDBETWEEN(5,COUNTA(States!$A:$A) + 1),1)</f>
        <v>9</v>
      </c>
      <c r="O457" s="7" t="str">
        <f ca="1">VLOOKUP($N457,States!$C:$D,2,FALSE)</f>
        <v>braga</v>
      </c>
      <c r="P457" s="7" t="str">
        <f ca="1">VLOOKUP($F457,Name!$A:$C,3,FALSE)</f>
        <v>F</v>
      </c>
      <c r="Q457" s="7" t="str">
        <f ca="1">VLOOKUP($P457,Genders!$B:$C,2,FALSE)</f>
        <v>Female</v>
      </c>
      <c r="R457" s="7" cm="1">
        <f t="array" aca="1" ref="R457" ca="1">INDEX('Marital status'!$A:$A,RANDBETWEEN(5,COUNTA('Marital status'!$A:$A) + 1),1)</f>
        <v>7</v>
      </c>
      <c r="S457" s="7" t="str">
        <f ca="1">VLOOKUP($R457,'Marital status'!$A:$B,2,FALSE)</f>
        <v xml:space="preserve">Widowed </v>
      </c>
      <c r="T457" s="7">
        <f t="shared" ca="1" si="73"/>
        <v>5</v>
      </c>
      <c r="U457" s="7" t="str">
        <f ca="1">VLOOKUP($T457,Ethnicities!$A:$B,2,FALSE)</f>
        <v xml:space="preserve"> white</v>
      </c>
      <c r="V457" s="8">
        <f t="shared" ca="1" si="74"/>
        <v>20744</v>
      </c>
      <c r="W457" s="6">
        <f t="shared" ca="1" si="75"/>
        <v>7</v>
      </c>
      <c r="X457" s="8" t="str">
        <f ca="1">VLOOKUP($W457,'Background education'!$A:$B,2,FALSE)</f>
        <v>Undergraduate degree</v>
      </c>
      <c r="Y457" s="7">
        <f ca="1" xml:space="preserve">
  IF(OR($AA457 = 5, $AA457 = 6, $AA457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57" s="7" t="str">
        <f ca="1">VLOOKUP($Y457,Departments!$A:$B,2,FALSE)</f>
        <v>Operations</v>
      </c>
      <c r="AA457" s="6">
        <f t="shared" ca="1" si="76"/>
        <v>9</v>
      </c>
      <c r="AB457" s="7" t="str">
        <f ca="1">VLOOKUP($AA457,Roles!$A:$B,2,FALSE)</f>
        <v>Intern</v>
      </c>
      <c r="AC457" s="6" t="str">
        <f t="shared" ca="1" si="77"/>
        <v/>
      </c>
      <c r="AD457" s="7" t="str">
        <f ca="1" xml:space="preserve">
IF($AC457 &lt;&gt; "",
    VLOOKUP($AC457,Levels!$A:$B,2,FALSE),
    ""
)</f>
        <v/>
      </c>
      <c r="AE457" s="8">
        <f t="shared" ca="1" si="78"/>
        <v>38993</v>
      </c>
      <c r="AF457" s="6">
        <f ca="1">RANDBETWEEN(5,COUNTA('Recruitment source'!$A:$A) + 1)</f>
        <v>14</v>
      </c>
      <c r="AG457" s="6" t="str">
        <f ca="1">VLOOKUP($AF457,'Recruitment source'!$A:$B,2,FALSE)</f>
        <v>LinkedIn</v>
      </c>
      <c r="AH457" s="8"/>
      <c r="AI457" s="1">
        <f t="shared" ca="1" si="70"/>
        <v>1205</v>
      </c>
      <c r="AJ45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453, 1, 'Mariah Pedroso Romano', 'F', 5, '16/10/1956', 7, 10, 9, NULL, 1205);</v>
      </c>
    </row>
    <row r="458" spans="1:36" ht="14.25" customHeight="1" x14ac:dyDescent="0.2">
      <c r="A458" s="7" cm="1">
        <f t="array" aca="1" ref="A458" ca="1">INDEX(Companies!$A:$A,RANDBETWEEN(5,COUNTA(Companies!$A:$A) + 1),1)</f>
        <v>5</v>
      </c>
      <c r="B458" s="7" t="str">
        <f ca="1">VLOOKUP($A458,Companies!$A:$B,2,FALSE)</f>
        <v>ACME Corporation</v>
      </c>
      <c r="C458" s="5">
        <f t="shared" si="71"/>
        <v>454</v>
      </c>
      <c r="D458" s="5" t="str" cm="1">
        <f t="array" ref="D458">SHA1HASH($C458)</f>
        <v>14019988a92023b21c8fbafb2b615c6ce575da38</v>
      </c>
      <c r="E458" s="6">
        <v>1</v>
      </c>
      <c r="F458" s="7">
        <f ca="1">IF($C458 = 1 + N("Presidente"),
    127,
    IF($C458 = 2 + N("Vice-Presidente"),
        72,
        IF($C458 = 3 + N("Secretária bilíngue"),
            13,
            RANDBETWEEN(5,COUNT(Name!$A:$A) + 1)
        )
    )
)</f>
        <v>258</v>
      </c>
      <c r="G458" s="7" t="str">
        <f ca="1">VLOOKUP($F458,Name!$A:$B,2,FALSE)</f>
        <v>Maria Alice</v>
      </c>
      <c r="H458" s="7">
        <f ca="1" xml:space="preserve">
IF($C458 = 1,
    0,
    RANDBETWEEN(5,COUNT('Last name'!$A:$A) + 1)
)</f>
        <v>188</v>
      </c>
      <c r="I458" s="7" t="str">
        <f ca="1" xml:space="preserve">
IF($C458 = 1 + N("Presidente"),
    "de Orléans e Bragança",
    VLOOKUP($H458,'Last name'!$A:$B,2,FALSE) &amp; " " &amp; VLOOKUP(RANDBETWEEN(5,COUNT('Last name'!$A:$A) + 1),'Last name'!$A:$B,2,FALSE)
)</f>
        <v>Tavarez Resende</v>
      </c>
      <c r="J458" s="7" t="str">
        <f t="shared" ca="1" si="72"/>
        <v>Maria Alice Tavarez Resende</v>
      </c>
      <c r="K458" s="7" t="str" cm="1">
        <f t="array" aca="1" ref="K458" ca="1">SHA1HASH($J458)</f>
        <v>89c34f3a696b7efb8e208a98645fc7d54be99e5d</v>
      </c>
      <c r="L458" s="7" cm="1">
        <f t="array" aca="1" ref="L458" ca="1">INDEX(States!$A:$A,N458,1)</f>
        <v>5</v>
      </c>
      <c r="M458" s="7" t="str">
        <f ca="1">VLOOKUP($L458,Countries!$A:$B,2,FALSE)</f>
        <v>Portugal</v>
      </c>
      <c r="N458" s="7" cm="1">
        <f t="array" aca="1" ref="N458" ca="1">INDEX(States!$C:$C,RANDBETWEEN(5,COUNTA(States!$A:$A) + 1),1)</f>
        <v>12</v>
      </c>
      <c r="O458" s="7" t="str">
        <f ca="1">VLOOKUP($N458,States!$C:$D,2,FALSE)</f>
        <v>Leiria</v>
      </c>
      <c r="P458" s="7" t="str">
        <f ca="1">VLOOKUP($F458,Name!$A:$C,3,FALSE)</f>
        <v>F</v>
      </c>
      <c r="Q458" s="7" t="str">
        <f ca="1">VLOOKUP($P458,Genders!$B:$C,2,FALSE)</f>
        <v>Female</v>
      </c>
      <c r="R458" s="7" cm="1">
        <f t="array" aca="1" ref="R458" ca="1">INDEX('Marital status'!$A:$A,RANDBETWEEN(5,COUNTA('Marital status'!$A:$A) + 1),1)</f>
        <v>9</v>
      </c>
      <c r="S458" s="7" t="str">
        <f ca="1">VLOOKUP($R458,'Marital status'!$A:$B,2,FALSE)</f>
        <v>DIVORCED</v>
      </c>
      <c r="T458" s="7">
        <f t="shared" ca="1" si="73"/>
        <v>5</v>
      </c>
      <c r="U458" s="7" t="str">
        <f ca="1">VLOOKUP($T458,Ethnicities!$A:$B,2,FALSE)</f>
        <v xml:space="preserve"> white</v>
      </c>
      <c r="V458" s="8">
        <f t="shared" ca="1" si="74"/>
        <v>28990</v>
      </c>
      <c r="W458" s="6">
        <f t="shared" ca="1" si="75"/>
        <v>7</v>
      </c>
      <c r="X458" s="8" t="str">
        <f ca="1">VLOOKUP($W458,'Background education'!$A:$B,2,FALSE)</f>
        <v>Undergraduate degree</v>
      </c>
      <c r="Y458" s="7">
        <f ca="1" xml:space="preserve">
  IF(OR($AA458 = 5, $AA458 = 6, $AA458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58" s="7" t="str">
        <f ca="1">VLOOKUP($Y458,Departments!$A:$B,2,FALSE)</f>
        <v>Communication &amp; Marketing</v>
      </c>
      <c r="AA458" s="6">
        <f t="shared" ca="1" si="76"/>
        <v>11</v>
      </c>
      <c r="AB458" s="7" t="str">
        <f ca="1">VLOOKUP($AA458,Roles!$A:$B,2,FALSE)</f>
        <v>Analyst</v>
      </c>
      <c r="AC458" s="6">
        <f t="shared" ca="1" si="77"/>
        <v>6</v>
      </c>
      <c r="AD458" s="7" t="str">
        <f ca="1" xml:space="preserve">
IF($AC458 &lt;&gt; "",
    VLOOKUP($AC458,Levels!$A:$B,2,FALSE),
    ""
)</f>
        <v>Pleno</v>
      </c>
      <c r="AE458" s="8">
        <f t="shared" ca="1" si="78"/>
        <v>36177</v>
      </c>
      <c r="AF458" s="6">
        <f ca="1">RANDBETWEEN(5,COUNTA('Recruitment source'!$A:$A) + 1)</f>
        <v>8</v>
      </c>
      <c r="AG458" s="6" t="str">
        <f ca="1">VLOOKUP($AF458,'Recruitment source'!$A:$B,2,FALSE)</f>
        <v>Net Empregos</v>
      </c>
      <c r="AH458" s="8"/>
      <c r="AI458" s="1">
        <f t="shared" ca="1" si="70"/>
        <v>2580</v>
      </c>
      <c r="AJ458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454, 1, 'Maria Alice Tavarez Resende', 'F', 5, '15/05/1979', 7, 11, 11, 6, 2580);</v>
      </c>
    </row>
    <row r="459" spans="1:36" ht="14.25" customHeight="1" x14ac:dyDescent="0.2">
      <c r="A459" s="7" cm="1">
        <f t="array" aca="1" ref="A459" ca="1">INDEX(Companies!$A:$A,RANDBETWEEN(5,COUNTA(Companies!$A:$A) + 1),1)</f>
        <v>5</v>
      </c>
      <c r="B459" s="7" t="str">
        <f ca="1">VLOOKUP($A459,Companies!$A:$B,2,FALSE)</f>
        <v>ACME Corporation</v>
      </c>
      <c r="C459" s="5">
        <f t="shared" si="71"/>
        <v>455</v>
      </c>
      <c r="D459" s="5" t="str" cm="1">
        <f t="array" ref="D459">SHA1HASH($C459)</f>
        <v>b02b70815b8520a272deb770f0bd96f6ab0a8257</v>
      </c>
      <c r="E459" s="6">
        <v>1</v>
      </c>
      <c r="F459" s="7">
        <f ca="1">IF($C459 = 1 + N("Presidente"),
    127,
    IF($C459 = 2 + N("Vice-Presidente"),
        72,
        IF($C459 = 3 + N("Secretária bilíngue"),
            13,
            RANDBETWEEN(5,COUNT(Name!$A:$A) + 1)
        )
    )
)</f>
        <v>242</v>
      </c>
      <c r="G459" s="7" t="str">
        <f ca="1">VLOOKUP($F459,Name!$A:$B,2,FALSE)</f>
        <v>Luisa</v>
      </c>
      <c r="H459" s="7">
        <f ca="1" xml:space="preserve">
IF($C459 = 1,
    0,
    RANDBETWEEN(5,COUNT('Last name'!$A:$A) + 1)
)</f>
        <v>150</v>
      </c>
      <c r="I459" s="7" t="str">
        <f ca="1" xml:space="preserve">
IF($C459 = 1 + N("Presidente"),
    "de Orléans e Bragança",
    VLOOKUP($H459,'Last name'!$A:$B,2,FALSE) &amp; " " &amp; VLOOKUP(RANDBETWEEN(5,COUNT('Last name'!$A:$A) + 1),'Last name'!$A:$B,2,FALSE)
)</f>
        <v>Pellegrini Sá</v>
      </c>
      <c r="J459" s="7" t="str">
        <f t="shared" ca="1" si="72"/>
        <v>Luisa Pellegrini Sá</v>
      </c>
      <c r="K459" s="7" t="str" cm="1">
        <f t="array" aca="1" ref="K459" ca="1">SHA1HASH($J459)</f>
        <v>d6f6f8471e76d20a0afb42684dfc29e8835ece09</v>
      </c>
      <c r="L459" s="7" cm="1">
        <f t="array" aca="1" ref="L459" ca="1">INDEX(States!$A:$A,N459,1)</f>
        <v>5</v>
      </c>
      <c r="M459" s="7" t="str">
        <f ca="1">VLOOKUP($L459,Countries!$A:$B,2,FALSE)</f>
        <v>Portugal</v>
      </c>
      <c r="N459" s="7" cm="1">
        <f t="array" aca="1" ref="N459" ca="1">INDEX(States!$C:$C,RANDBETWEEN(5,COUNTA(States!$A:$A) + 1),1)</f>
        <v>22</v>
      </c>
      <c r="O459" s="7" t="str">
        <f ca="1">VLOOKUP($N459,States!$C:$D,2,FALSE)</f>
        <v>Vila Real</v>
      </c>
      <c r="P459" s="7" t="str">
        <f ca="1">VLOOKUP($F459,Name!$A:$C,3,FALSE)</f>
        <v>F</v>
      </c>
      <c r="Q459" s="7" t="str">
        <f ca="1">VLOOKUP($P459,Genders!$B:$C,2,FALSE)</f>
        <v>Female</v>
      </c>
      <c r="R459" s="7" cm="1">
        <f t="array" aca="1" ref="R459" ca="1">INDEX('Marital status'!$A:$A,RANDBETWEEN(5,COUNTA('Marital status'!$A:$A) + 1),1)</f>
        <v>6</v>
      </c>
      <c r="S459" s="7" t="str">
        <f ca="1">VLOOKUP($R459,'Marital status'!$A:$B,2,FALSE)</f>
        <v>MarrieD</v>
      </c>
      <c r="T459" s="7">
        <f t="shared" ca="1" si="73"/>
        <v>5</v>
      </c>
      <c r="U459" s="7" t="str">
        <f ca="1">VLOOKUP($T459,Ethnicities!$A:$B,2,FALSE)</f>
        <v xml:space="preserve"> white</v>
      </c>
      <c r="V459" s="8">
        <f t="shared" ca="1" si="74"/>
        <v>28266</v>
      </c>
      <c r="W459" s="6">
        <f t="shared" ca="1" si="75"/>
        <v>7</v>
      </c>
      <c r="X459" s="8" t="str">
        <f ca="1">VLOOKUP($W459,'Background education'!$A:$B,2,FALSE)</f>
        <v>Undergraduate degree</v>
      </c>
      <c r="Y459" s="7">
        <f ca="1" xml:space="preserve">
  IF(OR($AA459 = 5, $AA459 = 6, $AA459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59" s="7" t="str">
        <f ca="1">VLOOKUP($Y459,Departments!$A:$B,2,FALSE)</f>
        <v>Finance</v>
      </c>
      <c r="AA459" s="6">
        <f t="shared" ca="1" si="76"/>
        <v>10</v>
      </c>
      <c r="AB459" s="7" t="str">
        <f ca="1">VLOOKUP($AA459,Roles!$A:$B,2,FALSE)</f>
        <v>Trainee</v>
      </c>
      <c r="AC459" s="6" t="str">
        <f t="shared" ca="1" si="77"/>
        <v/>
      </c>
      <c r="AD459" s="7" t="str">
        <f ca="1" xml:space="preserve">
IF($AC459 &lt;&gt; "",
    VLOOKUP($AC459,Levels!$A:$B,2,FALSE),
    ""
)</f>
        <v/>
      </c>
      <c r="AE459" s="8">
        <f t="shared" ca="1" si="78"/>
        <v>43726</v>
      </c>
      <c r="AF459" s="6">
        <f ca="1">RANDBETWEEN(5,COUNTA('Recruitment source'!$A:$A) + 1)</f>
        <v>8</v>
      </c>
      <c r="AG459" s="6" t="str">
        <f ca="1">VLOOKUP($AF459,'Recruitment source'!$A:$B,2,FALSE)</f>
        <v>Net Empregos</v>
      </c>
      <c r="AH459" s="8"/>
      <c r="AI459" s="1">
        <f t="shared" ca="1" si="70"/>
        <v>1305</v>
      </c>
      <c r="AJ459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455, 1, 'Luisa Pellegrini Sá', 'F', 5, '21/05/1977', 7, 7, 10, NULL, 1305);</v>
      </c>
    </row>
    <row r="460" spans="1:36" ht="14.25" customHeight="1" x14ac:dyDescent="0.2">
      <c r="A460" s="7" cm="1">
        <f t="array" aca="1" ref="A460" ca="1">INDEX(Companies!$A:$A,RANDBETWEEN(5,COUNTA(Companies!$A:$A) + 1),1)</f>
        <v>5</v>
      </c>
      <c r="B460" s="7" t="str">
        <f ca="1">VLOOKUP($A460,Companies!$A:$B,2,FALSE)</f>
        <v>ACME Corporation</v>
      </c>
      <c r="C460" s="5">
        <f t="shared" si="71"/>
        <v>456</v>
      </c>
      <c r="D460" s="5" t="str" cm="1">
        <f t="array" ref="D460">SHA1HASH($C460)</f>
        <v>51eac6b471a284d3341d8c0c63d0f1a286262a18</v>
      </c>
      <c r="E460" s="6">
        <v>1</v>
      </c>
      <c r="F460" s="7">
        <f ca="1">IF($C460 = 1 + N("Presidente"),
    127,
    IF($C460 = 2 + N("Vice-Presidente"),
        72,
        IF($C460 = 3 + N("Secretária bilíngue"),
            13,
            RANDBETWEEN(5,COUNT(Name!$A:$A) + 1)
        )
    )
)</f>
        <v>348</v>
      </c>
      <c r="G460" s="7" t="str">
        <f ca="1">VLOOKUP($F460,Name!$A:$B,2,FALSE)</f>
        <v>Vagner</v>
      </c>
      <c r="H460" s="7">
        <f ca="1" xml:space="preserve">
IF($C460 = 1,
    0,
    RANDBETWEEN(5,COUNT('Last name'!$A:$A) + 1)
)</f>
        <v>125</v>
      </c>
      <c r="I460" s="7" t="str">
        <f ca="1" xml:space="preserve">
IF($C460 = 1 + N("Presidente"),
    "de Orléans e Bragança",
    VLOOKUP($H460,'Last name'!$A:$B,2,FALSE) &amp; " " &amp; VLOOKUP(RANDBETWEEN(5,COUNT('Last name'!$A:$A) + 1),'Last name'!$A:$B,2,FALSE)
)</f>
        <v>Medeiros Miranda</v>
      </c>
      <c r="J460" s="7" t="str">
        <f t="shared" ca="1" si="72"/>
        <v>Vagner Medeiros Miranda</v>
      </c>
      <c r="K460" s="7" t="str" cm="1">
        <f t="array" aca="1" ref="K460" ca="1">SHA1HASH($J460)</f>
        <v>7a9bdc3475df75bdfa79385cada49454644561a7</v>
      </c>
      <c r="L460" s="7" cm="1">
        <f t="array" aca="1" ref="L460" ca="1">INDEX(States!$A:$A,N460,1)</f>
        <v>5</v>
      </c>
      <c r="M460" s="7" t="str">
        <f ca="1">VLOOKUP($L460,Countries!$A:$B,2,FALSE)</f>
        <v>Portugal</v>
      </c>
      <c r="N460" s="7" cm="1">
        <f t="array" aca="1" ref="N460" ca="1">INDEX(States!$C:$C,RANDBETWEEN(5,COUNTA(States!$A:$A) + 1),1)</f>
        <v>13</v>
      </c>
      <c r="O460" s="7" t="str">
        <f ca="1">VLOOKUP($N460,States!$C:$D,2,FALSE)</f>
        <v>Coimbra</v>
      </c>
      <c r="P460" s="7" t="str">
        <f ca="1">VLOOKUP($F460,Name!$A:$C,3,FALSE)</f>
        <v>M</v>
      </c>
      <c r="Q460" s="7" t="str">
        <f ca="1">VLOOKUP($P460,Genders!$B:$C,2,FALSE)</f>
        <v>Male</v>
      </c>
      <c r="R460" s="7" cm="1">
        <f t="array" aca="1" ref="R460" ca="1">INDEX('Marital status'!$A:$A,RANDBETWEEN(5,COUNTA('Marital status'!$A:$A) + 1),1)</f>
        <v>6</v>
      </c>
      <c r="S460" s="7" t="str">
        <f ca="1">VLOOKUP($R460,'Marital status'!$A:$B,2,FALSE)</f>
        <v>MarrieD</v>
      </c>
      <c r="T460" s="7">
        <f t="shared" ca="1" si="73"/>
        <v>5</v>
      </c>
      <c r="U460" s="7" t="str">
        <f ca="1">VLOOKUP($T460,Ethnicities!$A:$B,2,FALSE)</f>
        <v xml:space="preserve"> white</v>
      </c>
      <c r="V460" s="8">
        <f t="shared" ca="1" si="74"/>
        <v>32022</v>
      </c>
      <c r="W460" s="6">
        <f t="shared" ca="1" si="75"/>
        <v>7</v>
      </c>
      <c r="X460" s="8" t="str">
        <f ca="1">VLOOKUP($W460,'Background education'!$A:$B,2,FALSE)</f>
        <v>Undergraduate degree</v>
      </c>
      <c r="Y460" s="7">
        <f ca="1" xml:space="preserve">
  IF(OR($AA460 = 5, $AA460 = 6, $AA460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60" s="7" t="str">
        <f ca="1">VLOOKUP($Y460,Departments!$A:$B,2,FALSE)</f>
        <v>Audit</v>
      </c>
      <c r="AA460" s="6">
        <f t="shared" ca="1" si="76"/>
        <v>11</v>
      </c>
      <c r="AB460" s="7" t="str">
        <f ca="1">VLOOKUP($AA460,Roles!$A:$B,2,FALSE)</f>
        <v>Analyst</v>
      </c>
      <c r="AC460" s="6">
        <f t="shared" ca="1" si="77"/>
        <v>6</v>
      </c>
      <c r="AD460" s="7" t="str">
        <f ca="1" xml:space="preserve">
IF($AC460 &lt;&gt; "",
    VLOOKUP($AC460,Levels!$A:$B,2,FALSE),
    ""
)</f>
        <v>Pleno</v>
      </c>
      <c r="AE460" s="8">
        <f t="shared" ca="1" si="78"/>
        <v>44014</v>
      </c>
      <c r="AF460" s="6">
        <f ca="1">RANDBETWEEN(5,COUNTA('Recruitment source'!$A:$A) + 1)</f>
        <v>9</v>
      </c>
      <c r="AG460" s="6" t="str">
        <f ca="1">VLOOKUP($AF460,'Recruitment source'!$A:$B,2,FALSE)</f>
        <v>Empregos Online</v>
      </c>
      <c r="AH460" s="8"/>
      <c r="AI460" s="1">
        <f t="shared" ca="1" si="70"/>
        <v>2500</v>
      </c>
      <c r="AJ460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456, 1, 'Vagner Medeiros Miranda', 'M', 5, '02/09/1987', 7, 13, 11, 6, 2500);</v>
      </c>
    </row>
    <row r="461" spans="1:36" ht="14.25" customHeight="1" x14ac:dyDescent="0.2">
      <c r="A461" s="7" cm="1">
        <f t="array" aca="1" ref="A461" ca="1">INDEX(Companies!$A:$A,RANDBETWEEN(5,COUNTA(Companies!$A:$A) + 1),1)</f>
        <v>5</v>
      </c>
      <c r="B461" s="7" t="str">
        <f ca="1">VLOOKUP($A461,Companies!$A:$B,2,FALSE)</f>
        <v>ACME Corporation</v>
      </c>
      <c r="C461" s="5">
        <f t="shared" si="71"/>
        <v>457</v>
      </c>
      <c r="D461" s="5" t="str" cm="1">
        <f t="array" ref="D461">SHA1HASH($C461)</f>
        <v>d36550fc4422fde2c3bb4169c939e24e583e79f0</v>
      </c>
      <c r="E461" s="6">
        <v>1</v>
      </c>
      <c r="F461" s="7">
        <f ca="1">IF($C461 = 1 + N("Presidente"),
    127,
    IF($C461 = 2 + N("Vice-Presidente"),
        72,
        IF($C461 = 3 + N("Secretária bilíngue"),
            13,
            RANDBETWEEN(5,COUNT(Name!$A:$A) + 1)
        )
    )
)</f>
        <v>8</v>
      </c>
      <c r="G461" s="7" t="str">
        <f ca="1">VLOOKUP($F461,Name!$A:$B,2,FALSE)</f>
        <v>Adélia</v>
      </c>
      <c r="H461" s="7">
        <f ca="1" xml:space="preserve">
IF($C461 = 1,
    0,
    RANDBETWEEN(5,COUNT('Last name'!$A:$A) + 1)
)</f>
        <v>71</v>
      </c>
      <c r="I461" s="7" t="str">
        <f ca="1" xml:space="preserve">
IF($C461 = 1 + N("Presidente"),
    "de Orléans e Bragança",
    VLOOKUP($H461,'Last name'!$A:$B,2,FALSE) &amp; " " &amp; VLOOKUP(RANDBETWEEN(5,COUNT('Last name'!$A:$A) + 1),'Last name'!$A:$B,2,FALSE)
)</f>
        <v>Dantas Serra</v>
      </c>
      <c r="J461" s="7" t="str">
        <f t="shared" ca="1" si="72"/>
        <v>Adélia Dantas Serra</v>
      </c>
      <c r="K461" s="7" t="str" cm="1">
        <f t="array" aca="1" ref="K461" ca="1">SHA1HASH($J461)</f>
        <v>38d7d8d62223fd2e63e8d97495f88f6ec421630d</v>
      </c>
      <c r="L461" s="7" cm="1">
        <f t="array" aca="1" ref="L461" ca="1">INDEX(States!$A:$A,N461,1)</f>
        <v>5</v>
      </c>
      <c r="M461" s="7" t="str">
        <f ca="1">VLOOKUP($L461,Countries!$A:$B,2,FALSE)</f>
        <v>Portugal</v>
      </c>
      <c r="N461" s="7" cm="1">
        <f t="array" aca="1" ref="N461" ca="1">INDEX(States!$C:$C,RANDBETWEEN(5,COUNTA(States!$A:$A) + 1),1)</f>
        <v>24</v>
      </c>
      <c r="O461" s="7" t="str">
        <f ca="1">VLOOKUP($N461,States!$C:$D,2,FALSE)</f>
        <v>Brangança</v>
      </c>
      <c r="P461" s="7" t="str">
        <f ca="1">VLOOKUP($F461,Name!$A:$C,3,FALSE)</f>
        <v>F</v>
      </c>
      <c r="Q461" s="7" t="str">
        <f ca="1">VLOOKUP($P461,Genders!$B:$C,2,FALSE)</f>
        <v>Female</v>
      </c>
      <c r="R461" s="7" cm="1">
        <f t="array" aca="1" ref="R461" ca="1">INDEX('Marital status'!$A:$A,RANDBETWEEN(5,COUNTA('Marital status'!$A:$A) + 1),1)</f>
        <v>7</v>
      </c>
      <c r="S461" s="7" t="str">
        <f ca="1">VLOOKUP($R461,'Marital status'!$A:$B,2,FALSE)</f>
        <v xml:space="preserve">Widowed </v>
      </c>
      <c r="T461" s="7">
        <f t="shared" ca="1" si="73"/>
        <v>5</v>
      </c>
      <c r="U461" s="7" t="str">
        <f ca="1">VLOOKUP($T461,Ethnicities!$A:$B,2,FALSE)</f>
        <v xml:space="preserve"> white</v>
      </c>
      <c r="V461" s="8">
        <f t="shared" ca="1" si="74"/>
        <v>24871</v>
      </c>
      <c r="W461" s="6">
        <f t="shared" ca="1" si="75"/>
        <v>7</v>
      </c>
      <c r="X461" s="8" t="str">
        <f ca="1">VLOOKUP($W461,'Background education'!$A:$B,2,FALSE)</f>
        <v>Undergraduate degree</v>
      </c>
      <c r="Y461" s="7">
        <f ca="1" xml:space="preserve">
  IF(OR($AA461 = 5, $AA461 = 6, $AA461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61" s="7" t="str">
        <f ca="1">VLOOKUP($Y461,Departments!$A:$B,2,FALSE)</f>
        <v>Audit</v>
      </c>
      <c r="AA461" s="6">
        <f t="shared" ca="1" si="76"/>
        <v>10</v>
      </c>
      <c r="AB461" s="7" t="str">
        <f ca="1">VLOOKUP($AA461,Roles!$A:$B,2,FALSE)</f>
        <v>Trainee</v>
      </c>
      <c r="AC461" s="6" t="str">
        <f t="shared" ca="1" si="77"/>
        <v/>
      </c>
      <c r="AD461" s="7" t="str">
        <f ca="1" xml:space="preserve">
IF($AC461 &lt;&gt; "",
    VLOOKUP($AC461,Levels!$A:$B,2,FALSE),
    ""
)</f>
        <v/>
      </c>
      <c r="AE461" s="8">
        <f t="shared" ca="1" si="78"/>
        <v>37669</v>
      </c>
      <c r="AF461" s="6">
        <f ca="1">RANDBETWEEN(5,COUNTA('Recruitment source'!$A:$A) + 1)</f>
        <v>8</v>
      </c>
      <c r="AG461" s="6" t="str">
        <f ca="1">VLOOKUP($AF461,'Recruitment source'!$A:$B,2,FALSE)</f>
        <v>Net Empregos</v>
      </c>
      <c r="AH461" s="8"/>
      <c r="AI461" s="1">
        <f t="shared" ca="1" si="70"/>
        <v>1305</v>
      </c>
      <c r="AJ461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457, 1, 'Adélia Dantas Serra', 'F', 5, '03/02/1968', 7, 13, 10, NULL, 1305);</v>
      </c>
    </row>
    <row r="462" spans="1:36" ht="14.25" customHeight="1" x14ac:dyDescent="0.2">
      <c r="A462" s="7" cm="1">
        <f t="array" aca="1" ref="A462" ca="1">INDEX(Companies!$A:$A,RANDBETWEEN(5,COUNTA(Companies!$A:$A) + 1),1)</f>
        <v>5</v>
      </c>
      <c r="B462" s="7" t="str">
        <f ca="1">VLOOKUP($A462,Companies!$A:$B,2,FALSE)</f>
        <v>ACME Corporation</v>
      </c>
      <c r="C462" s="5">
        <f t="shared" si="71"/>
        <v>458</v>
      </c>
      <c r="D462" s="5" t="str" cm="1">
        <f t="array" ref="D462">SHA1HASH($C462)</f>
        <v>06be19ff5cbfb5dba362873de9cba10fa3d48b9f</v>
      </c>
      <c r="E462" s="6">
        <v>1</v>
      </c>
      <c r="F462" s="7">
        <f ca="1">IF($C462 = 1 + N("Presidente"),
    127,
    IF($C462 = 2 + N("Vice-Presidente"),
        72,
        IF($C462 = 3 + N("Secretária bilíngue"),
            13,
            RANDBETWEEN(5,COUNT(Name!$A:$A) + 1)
        )
    )
)</f>
        <v>353</v>
      </c>
      <c r="G462" s="7" t="str">
        <f ca="1">VLOOKUP($F462,Name!$A:$B,2,FALSE)</f>
        <v>Vicente</v>
      </c>
      <c r="H462" s="7">
        <f ca="1" xml:space="preserve">
IF($C462 = 1,
    0,
    RANDBETWEEN(5,COUNT('Last name'!$A:$A) + 1)
)</f>
        <v>72</v>
      </c>
      <c r="I462" s="7" t="str">
        <f ca="1" xml:space="preserve">
IF($C462 = 1 + N("Presidente"),
    "de Orléans e Bragança",
    VLOOKUP($H462,'Last name'!$A:$B,2,FALSE) &amp; " " &amp; VLOOKUP(RANDBETWEEN(5,COUNT('Last name'!$A:$A) + 1),'Last name'!$A:$B,2,FALSE)
)</f>
        <v>De Luca Gallo</v>
      </c>
      <c r="J462" s="7" t="str">
        <f t="shared" ca="1" si="72"/>
        <v>Vicente De Luca Gallo</v>
      </c>
      <c r="K462" s="7" t="str" cm="1">
        <f t="array" aca="1" ref="K462" ca="1">SHA1HASH($J462)</f>
        <v>bdb2a01724e6e4ff04c0873d4648fc36d63bc24f</v>
      </c>
      <c r="L462" s="7" cm="1">
        <f t="array" aca="1" ref="L462" ca="1">INDEX(States!$A:$A,N462,1)</f>
        <v>5</v>
      </c>
      <c r="M462" s="7" t="str">
        <f ca="1">VLOOKUP($L462,Countries!$A:$B,2,FALSE)</f>
        <v>Portugal</v>
      </c>
      <c r="N462" s="7" cm="1">
        <f t="array" aca="1" ref="N462" ca="1">INDEX(States!$C:$C,RANDBETWEEN(5,COUNTA(States!$A:$A) + 1),1)</f>
        <v>21</v>
      </c>
      <c r="O462" s="7" t="str">
        <f ca="1">VLOOKUP($N462,States!$C:$D,2,FALSE)</f>
        <v>Guarda</v>
      </c>
      <c r="P462" s="7" t="str">
        <f ca="1">VLOOKUP($F462,Name!$A:$C,3,FALSE)</f>
        <v>M</v>
      </c>
      <c r="Q462" s="7" t="str">
        <f ca="1">VLOOKUP($P462,Genders!$B:$C,2,FALSE)</f>
        <v>Male</v>
      </c>
      <c r="R462" s="7" cm="1">
        <f t="array" aca="1" ref="R462" ca="1">INDEX('Marital status'!$A:$A,RANDBETWEEN(5,COUNTA('Marital status'!$A:$A) + 1),1)</f>
        <v>7</v>
      </c>
      <c r="S462" s="7" t="str">
        <f ca="1">VLOOKUP($R462,'Marital status'!$A:$B,2,FALSE)</f>
        <v xml:space="preserve">Widowed </v>
      </c>
      <c r="T462" s="7">
        <f t="shared" ca="1" si="73"/>
        <v>7</v>
      </c>
      <c r="U462" s="7" t="str">
        <f ca="1">VLOOKUP($T462,Ethnicities!$A:$B,2,FALSE)</f>
        <v xml:space="preserve">  Hispanic or LATINO</v>
      </c>
      <c r="V462" s="8">
        <f t="shared" ca="1" si="74"/>
        <v>21410</v>
      </c>
      <c r="W462" s="6">
        <f t="shared" ca="1" si="75"/>
        <v>7</v>
      </c>
      <c r="X462" s="8" t="str">
        <f ca="1">VLOOKUP($W462,'Background education'!$A:$B,2,FALSE)</f>
        <v>Undergraduate degree</v>
      </c>
      <c r="Y462" s="7">
        <f ca="1" xml:space="preserve">
  IF(OR($AA462 = 5, $AA462 = 6, $AA462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62" s="7" t="str">
        <f ca="1">VLOOKUP($Y462,Departments!$A:$B,2,FALSE)</f>
        <v>Human Resource</v>
      </c>
      <c r="AA462" s="6">
        <f t="shared" ca="1" si="76"/>
        <v>11</v>
      </c>
      <c r="AB462" s="7" t="str">
        <f ca="1">VLOOKUP($AA462,Roles!$A:$B,2,FALSE)</f>
        <v>Analyst</v>
      </c>
      <c r="AC462" s="6">
        <f t="shared" ca="1" si="77"/>
        <v>5</v>
      </c>
      <c r="AD462" s="7" t="str">
        <f ca="1" xml:space="preserve">
IF($AC462 &lt;&gt; "",
    VLOOKUP($AC462,Levels!$A:$B,2,FALSE),
    ""
)</f>
        <v>Junior</v>
      </c>
      <c r="AE462" s="8">
        <f t="shared" ca="1" si="78"/>
        <v>36621</v>
      </c>
      <c r="AF462" s="6">
        <f ca="1">RANDBETWEEN(5,COUNTA('Recruitment source'!$A:$A) + 1)</f>
        <v>11</v>
      </c>
      <c r="AG462" s="6" t="str">
        <f ca="1">VLOOKUP($AF462,'Recruitment source'!$A:$B,2,FALSE)</f>
        <v>Next Station</v>
      </c>
      <c r="AH462" s="8"/>
      <c r="AI462" s="1">
        <f t="shared" ca="1" si="70"/>
        <v>2580</v>
      </c>
      <c r="AJ462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458, 1, 'Vicente De Luca Gallo', 'M', 7, '13/08/1958', 7, 8, 11, 5, 2580);</v>
      </c>
    </row>
    <row r="463" spans="1:36" ht="14.25" customHeight="1" x14ac:dyDescent="0.2">
      <c r="A463" s="7" cm="1">
        <f t="array" aca="1" ref="A463" ca="1">INDEX(Companies!$A:$A,RANDBETWEEN(5,COUNTA(Companies!$A:$A) + 1),1)</f>
        <v>5</v>
      </c>
      <c r="B463" s="7" t="str">
        <f ca="1">VLOOKUP($A463,Companies!$A:$B,2,FALSE)</f>
        <v>ACME Corporation</v>
      </c>
      <c r="C463" s="5">
        <f t="shared" si="71"/>
        <v>459</v>
      </c>
      <c r="D463" s="5" t="str" cm="1">
        <f t="array" ref="D463">SHA1HASH($C463)</f>
        <v>bf0d80b16262738fcdcb9b2e3d6a600cf75e4cc4</v>
      </c>
      <c r="E463" s="6">
        <v>1</v>
      </c>
      <c r="F463" s="7">
        <f ca="1">IF($C463 = 1 + N("Presidente"),
    127,
    IF($C463 = 2 + N("Vice-Presidente"),
        72,
        IF($C463 = 3 + N("Secretária bilíngue"),
            13,
            RANDBETWEEN(5,COUNT(Name!$A:$A) + 1)
        )
    )
)</f>
        <v>195</v>
      </c>
      <c r="G463" s="7" t="str">
        <f ca="1">VLOOKUP($F463,Name!$A:$B,2,FALSE)</f>
        <v>Joaquim</v>
      </c>
      <c r="H463" s="7">
        <f ca="1" xml:space="preserve">
IF($C463 = 1,
    0,
    RANDBETWEEN(5,COUNT('Last name'!$A:$A) + 1)
)</f>
        <v>190</v>
      </c>
      <c r="I463" s="7" t="str">
        <f ca="1" xml:space="preserve">
IF($C463 = 1 + N("Presidente"),
    "de Orléans e Bragança",
    VLOOKUP($H463,'Last name'!$A:$B,2,FALSE) &amp; " " &amp; VLOOKUP(RANDBETWEEN(5,COUNT('Last name'!$A:$A) + 1),'Last name'!$A:$B,2,FALSE)
)</f>
        <v>Testa Martinelli</v>
      </c>
      <c r="J463" s="7" t="str">
        <f t="shared" ca="1" si="72"/>
        <v>Joaquim Testa Martinelli</v>
      </c>
      <c r="K463" s="7" t="str" cm="1">
        <f t="array" aca="1" ref="K463" ca="1">SHA1HASH($J463)</f>
        <v>5c3a10aac642784e7a59970edc8568fc1662cf28</v>
      </c>
      <c r="L463" s="7" cm="1">
        <f t="array" aca="1" ref="L463" ca="1">INDEX(States!$A:$A,N463,1)</f>
        <v>5</v>
      </c>
      <c r="M463" s="7" t="str">
        <f ca="1">VLOOKUP($L463,Countries!$A:$B,2,FALSE)</f>
        <v>Portugal</v>
      </c>
      <c r="N463" s="7" cm="1">
        <f t="array" aca="1" ref="N463" ca="1">INDEX(States!$C:$C,RANDBETWEEN(5,COUNTA(States!$A:$A) + 1),1)</f>
        <v>10</v>
      </c>
      <c r="O463" s="7" t="str">
        <f ca="1">VLOOKUP($N463,States!$C:$D,2,FALSE)</f>
        <v>Faro</v>
      </c>
      <c r="P463" s="7" t="str">
        <f ca="1">VLOOKUP($F463,Name!$A:$C,3,FALSE)</f>
        <v>M</v>
      </c>
      <c r="Q463" s="7" t="str">
        <f ca="1">VLOOKUP($P463,Genders!$B:$C,2,FALSE)</f>
        <v>Male</v>
      </c>
      <c r="R463" s="7" cm="1">
        <f t="array" aca="1" ref="R463" ca="1">INDEX('Marital status'!$A:$A,RANDBETWEEN(5,COUNTA('Marital status'!$A:$A) + 1),1)</f>
        <v>6</v>
      </c>
      <c r="S463" s="7" t="str">
        <f ca="1">VLOOKUP($R463,'Marital status'!$A:$B,2,FALSE)</f>
        <v>MarrieD</v>
      </c>
      <c r="T463" s="7">
        <f t="shared" ca="1" si="73"/>
        <v>5</v>
      </c>
      <c r="U463" s="7" t="str">
        <f ca="1">VLOOKUP($T463,Ethnicities!$A:$B,2,FALSE)</f>
        <v xml:space="preserve"> white</v>
      </c>
      <c r="V463" s="8">
        <f t="shared" ca="1" si="74"/>
        <v>28963</v>
      </c>
      <c r="W463" s="6">
        <f t="shared" ca="1" si="75"/>
        <v>7</v>
      </c>
      <c r="X463" s="8" t="str">
        <f ca="1">VLOOKUP($W463,'Background education'!$A:$B,2,FALSE)</f>
        <v>Undergraduate degree</v>
      </c>
      <c r="Y463" s="7">
        <f ca="1" xml:space="preserve">
  IF(OR($AA463 = 5, $AA463 = 6, $AA463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63" s="7" t="str">
        <f ca="1">VLOOKUP($Y463,Departments!$A:$B,2,FALSE)</f>
        <v xml:space="preserve"> Presidency</v>
      </c>
      <c r="AA463" s="6">
        <f t="shared" ca="1" si="76"/>
        <v>10</v>
      </c>
      <c r="AB463" s="7" t="str">
        <f ca="1">VLOOKUP($AA463,Roles!$A:$B,2,FALSE)</f>
        <v>Trainee</v>
      </c>
      <c r="AC463" s="6" t="str">
        <f t="shared" ca="1" si="77"/>
        <v/>
      </c>
      <c r="AD463" s="7" t="str">
        <f ca="1" xml:space="preserve">
IF($AC463 &lt;&gt; "",
    VLOOKUP($AC463,Levels!$A:$B,2,FALSE),
    ""
)</f>
        <v/>
      </c>
      <c r="AE463" s="8">
        <f t="shared" ca="1" si="78"/>
        <v>38901</v>
      </c>
      <c r="AF463" s="6">
        <f ca="1">RANDBETWEEN(5,COUNTA('Recruitment source'!$A:$A) + 1)</f>
        <v>12</v>
      </c>
      <c r="AG463" s="6" t="str">
        <f ca="1">VLOOKUP($AF463,'Recruitment source'!$A:$B,2,FALSE)</f>
        <v xml:space="preserve"> recommendation of employee</v>
      </c>
      <c r="AH463" s="8"/>
      <c r="AI463" s="1">
        <f t="shared" ca="1" si="70"/>
        <v>1305</v>
      </c>
      <c r="AJ463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459, 1, 'Joaquim Testa Martinelli', 'M', 5, '18/04/1979', 7, 5, 10, NULL, 1305);</v>
      </c>
    </row>
    <row r="464" spans="1:36" ht="14.25" customHeight="1" x14ac:dyDescent="0.2">
      <c r="A464" s="7" cm="1">
        <f t="array" aca="1" ref="A464" ca="1">INDEX(Companies!$A:$A,RANDBETWEEN(5,COUNTA(Companies!$A:$A) + 1),1)</f>
        <v>5</v>
      </c>
      <c r="B464" s="7" t="str">
        <f ca="1">VLOOKUP($A464,Companies!$A:$B,2,FALSE)</f>
        <v>ACME Corporation</v>
      </c>
      <c r="C464" s="5">
        <f t="shared" si="71"/>
        <v>460</v>
      </c>
      <c r="D464" s="5" t="str" cm="1">
        <f t="array" ref="D464">SHA1HASH($C464)</f>
        <v>e973a64ce098778bb7327fe57d8a607be981cbd3</v>
      </c>
      <c r="E464" s="6">
        <v>1</v>
      </c>
      <c r="F464" s="7">
        <f ca="1">IF($C464 = 1 + N("Presidente"),
    127,
    IF($C464 = 2 + N("Vice-Presidente"),
        72,
        IF($C464 = 3 + N("Secretária bilíngue"),
            13,
            RANDBETWEEN(5,COUNT(Name!$A:$A) + 1)
        )
    )
)</f>
        <v>261</v>
      </c>
      <c r="G464" s="7" t="str">
        <f ca="1">VLOOKUP($F464,Name!$A:$B,2,FALSE)</f>
        <v>Maria Clara</v>
      </c>
      <c r="H464" s="7">
        <f ca="1" xml:space="preserve">
IF($C464 = 1,
    0,
    RANDBETWEEN(5,COUNT('Last name'!$A:$A) + 1)
)</f>
        <v>29</v>
      </c>
      <c r="I464" s="7" t="str">
        <f ca="1" xml:space="preserve">
IF($C464 = 1 + N("Presidente"),
    "de Orléans e Bragança",
    VLOOKUP($H464,'Last name'!$A:$B,2,FALSE) &amp; " " &amp; VLOOKUP(RANDBETWEEN(5,COUNT('Last name'!$A:$A) + 1),'Last name'!$A:$B,2,FALSE)
)</f>
        <v>Bandeira Noronha</v>
      </c>
      <c r="J464" s="7" t="str">
        <f t="shared" ca="1" si="72"/>
        <v>Maria Clara Bandeira Noronha</v>
      </c>
      <c r="K464" s="7" t="str" cm="1">
        <f t="array" aca="1" ref="K464" ca="1">SHA1HASH($J464)</f>
        <v>7d06d519c5d9a8b10e5d22fd0822c3b952f7d636</v>
      </c>
      <c r="L464" s="7" cm="1">
        <f t="array" aca="1" ref="L464" ca="1">INDEX(States!$A:$A,N464,1)</f>
        <v>5</v>
      </c>
      <c r="M464" s="7" t="str">
        <f ca="1">VLOOKUP($L464,Countries!$A:$B,2,FALSE)</f>
        <v>Portugal</v>
      </c>
      <c r="N464" s="7" cm="1">
        <f t="array" aca="1" ref="N464" ca="1">INDEX(States!$C:$C,RANDBETWEEN(5,COUNTA(States!$A:$A) + 1),1)</f>
        <v>24</v>
      </c>
      <c r="O464" s="7" t="str">
        <f ca="1">VLOOKUP($N464,States!$C:$D,2,FALSE)</f>
        <v>Brangança</v>
      </c>
      <c r="P464" s="7" t="str">
        <f ca="1">VLOOKUP($F464,Name!$A:$C,3,FALSE)</f>
        <v>F</v>
      </c>
      <c r="Q464" s="7" t="str">
        <f ca="1">VLOOKUP($P464,Genders!$B:$C,2,FALSE)</f>
        <v>Female</v>
      </c>
      <c r="R464" s="7" cm="1">
        <f t="array" aca="1" ref="R464" ca="1">INDEX('Marital status'!$A:$A,RANDBETWEEN(5,COUNTA('Marital status'!$A:$A) + 1),1)</f>
        <v>7</v>
      </c>
      <c r="S464" s="7" t="str">
        <f ca="1">VLOOKUP($R464,'Marital status'!$A:$B,2,FALSE)</f>
        <v xml:space="preserve">Widowed </v>
      </c>
      <c r="T464" s="7">
        <f t="shared" ca="1" si="73"/>
        <v>5</v>
      </c>
      <c r="U464" s="7" t="str">
        <f ca="1">VLOOKUP($T464,Ethnicities!$A:$B,2,FALSE)</f>
        <v xml:space="preserve"> white</v>
      </c>
      <c r="V464" s="8">
        <f t="shared" ca="1" si="74"/>
        <v>26502</v>
      </c>
      <c r="W464" s="6">
        <f t="shared" ca="1" si="75"/>
        <v>7</v>
      </c>
      <c r="X464" s="8" t="str">
        <f ca="1">VLOOKUP($W464,'Background education'!$A:$B,2,FALSE)</f>
        <v>Undergraduate degree</v>
      </c>
      <c r="Y464" s="7">
        <f ca="1" xml:space="preserve">
  IF(OR($AA464 = 5, $AA464 = 6, $AA464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64" s="7" t="str">
        <f ca="1">VLOOKUP($Y464,Departments!$A:$B,2,FALSE)</f>
        <v>Operations</v>
      </c>
      <c r="AA464" s="6">
        <f t="shared" ca="1" si="76"/>
        <v>11</v>
      </c>
      <c r="AB464" s="7" t="str">
        <f ca="1">VLOOKUP($AA464,Roles!$A:$B,2,FALSE)</f>
        <v>Analyst</v>
      </c>
      <c r="AC464" s="6">
        <f t="shared" ca="1" si="77"/>
        <v>7</v>
      </c>
      <c r="AD464" s="7" t="str">
        <f ca="1" xml:space="preserve">
IF($AC464 &lt;&gt; "",
    VLOOKUP($AC464,Levels!$A:$B,2,FALSE),
    ""
)</f>
        <v>Senior</v>
      </c>
      <c r="AE464" s="8">
        <f t="shared" ca="1" si="78"/>
        <v>40729</v>
      </c>
      <c r="AF464" s="6">
        <f ca="1">RANDBETWEEN(5,COUNTA('Recruitment source'!$A:$A) + 1)</f>
        <v>14</v>
      </c>
      <c r="AG464" s="6" t="str">
        <f ca="1">VLOOKUP($AF464,'Recruitment source'!$A:$B,2,FALSE)</f>
        <v>LinkedIn</v>
      </c>
      <c r="AH464" s="8"/>
      <c r="AI464" s="1">
        <f t="shared" ca="1" si="70"/>
        <v>2500</v>
      </c>
      <c r="AJ464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460, 1, 'Maria Clara Bandeira Noronha', 'F', 5, '22/07/1972', 7, 10, 11, 7, 2500);</v>
      </c>
    </row>
    <row r="465" spans="1:36" ht="14.25" customHeight="1" x14ac:dyDescent="0.2">
      <c r="A465" s="7" cm="1">
        <f t="array" aca="1" ref="A465" ca="1">INDEX(Companies!$A:$A,RANDBETWEEN(5,COUNTA(Companies!$A:$A) + 1),1)</f>
        <v>5</v>
      </c>
      <c r="B465" s="7" t="str">
        <f ca="1">VLOOKUP($A465,Companies!$A:$B,2,FALSE)</f>
        <v>ACME Corporation</v>
      </c>
      <c r="C465" s="5">
        <f t="shared" si="71"/>
        <v>461</v>
      </c>
      <c r="D465" s="5" t="str" cm="1">
        <f t="array" ref="D465">SHA1HASH($C465)</f>
        <v>668f37d8c8de8ceafa1092495a78aaaa0efef934</v>
      </c>
      <c r="E465" s="6">
        <v>1</v>
      </c>
      <c r="F465" s="7">
        <f ca="1">IF($C465 = 1 + N("Presidente"),
    127,
    IF($C465 = 2 + N("Vice-Presidente"),
        72,
        IF($C465 = 3 + N("Secretária bilíngue"),
            13,
            RANDBETWEEN(5,COUNT(Name!$A:$A) + 1)
        )
    )
)</f>
        <v>352</v>
      </c>
      <c r="G465" s="7" t="str">
        <f ca="1">VLOOKUP($F465,Name!$A:$B,2,FALSE)</f>
        <v>Vicent</v>
      </c>
      <c r="H465" s="7">
        <f ca="1" xml:space="preserve">
IF($C465 = 1,
    0,
    RANDBETWEEN(5,COUNT('Last name'!$A:$A) + 1)
)</f>
        <v>122</v>
      </c>
      <c r="I465" s="7" t="str">
        <f ca="1" xml:space="preserve">
IF($C465 = 1 + N("Presidente"),
    "de Orléans e Bragança",
    VLOOKUP($H465,'Last name'!$A:$B,2,FALSE) &amp; " " &amp; VLOOKUP(RANDBETWEEN(5,COUNT('Last name'!$A:$A) + 1),'Last name'!$A:$B,2,FALSE)
)</f>
        <v>Martini Frois</v>
      </c>
      <c r="J465" s="7" t="str">
        <f t="shared" ca="1" si="72"/>
        <v>Vicent Martini Frois</v>
      </c>
      <c r="K465" s="7" t="str" cm="1">
        <f t="array" aca="1" ref="K465" ca="1">SHA1HASH($J465)</f>
        <v>e4ddd8c02f4deafdee6c32c1bdc12793a99d5bcd</v>
      </c>
      <c r="L465" s="7" cm="1">
        <f t="array" aca="1" ref="L465" ca="1">INDEX(States!$A:$A,N465,1)</f>
        <v>5</v>
      </c>
      <c r="M465" s="7" t="str">
        <f ca="1">VLOOKUP($L465,Countries!$A:$B,2,FALSE)</f>
        <v>Portugal</v>
      </c>
      <c r="N465" s="7" cm="1">
        <f t="array" aca="1" ref="N465" ca="1">INDEX(States!$C:$C,RANDBETWEEN(5,COUNTA(States!$A:$A) + 1),1)</f>
        <v>15</v>
      </c>
      <c r="O465" s="7" t="str">
        <f ca="1">VLOOKUP($N465,States!$C:$D,2,FALSE)</f>
        <v xml:space="preserve"> ÉVORA</v>
      </c>
      <c r="P465" s="7" t="str">
        <f ca="1">VLOOKUP($F465,Name!$A:$C,3,FALSE)</f>
        <v>M</v>
      </c>
      <c r="Q465" s="7" t="str">
        <f ca="1">VLOOKUP($P465,Genders!$B:$C,2,FALSE)</f>
        <v>Male</v>
      </c>
      <c r="R465" s="7" cm="1">
        <f t="array" aca="1" ref="R465" ca="1">INDEX('Marital status'!$A:$A,RANDBETWEEN(5,COUNTA('Marital status'!$A:$A) + 1),1)</f>
        <v>7</v>
      </c>
      <c r="S465" s="7" t="str">
        <f ca="1">VLOOKUP($R465,'Marital status'!$A:$B,2,FALSE)</f>
        <v xml:space="preserve">Widowed </v>
      </c>
      <c r="T465" s="7">
        <f t="shared" ca="1" si="73"/>
        <v>5</v>
      </c>
      <c r="U465" s="7" t="str">
        <f ca="1">VLOOKUP($T465,Ethnicities!$A:$B,2,FALSE)</f>
        <v xml:space="preserve"> white</v>
      </c>
      <c r="V465" s="8">
        <f t="shared" ca="1" si="74"/>
        <v>32054</v>
      </c>
      <c r="W465" s="6">
        <f t="shared" ca="1" si="75"/>
        <v>7</v>
      </c>
      <c r="X465" s="8" t="str">
        <f ca="1">VLOOKUP($W465,'Background education'!$A:$B,2,FALSE)</f>
        <v>Undergraduate degree</v>
      </c>
      <c r="Y465" s="7">
        <f ca="1" xml:space="preserve">
  IF(OR($AA465 = 5, $AA465 = 6, $AA465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65" s="7" t="str">
        <f ca="1">VLOOKUP($Y465,Departments!$A:$B,2,FALSE)</f>
        <v>Communication &amp; Marketing</v>
      </c>
      <c r="AA465" s="6">
        <f t="shared" ca="1" si="76"/>
        <v>9</v>
      </c>
      <c r="AB465" s="7" t="str">
        <f ca="1">VLOOKUP($AA465,Roles!$A:$B,2,FALSE)</f>
        <v>Intern</v>
      </c>
      <c r="AC465" s="6" t="str">
        <f t="shared" ca="1" si="77"/>
        <v/>
      </c>
      <c r="AD465" s="7" t="str">
        <f ca="1" xml:space="preserve">
IF($AC465 &lt;&gt; "",
    VLOOKUP($AC465,Levels!$A:$B,2,FALSE),
    ""
)</f>
        <v/>
      </c>
      <c r="AE465" s="8">
        <f t="shared" ca="1" si="78"/>
        <v>42940</v>
      </c>
      <c r="AF465" s="6">
        <f ca="1">RANDBETWEEN(5,COUNTA('Recruitment source'!$A:$A) + 1)</f>
        <v>7</v>
      </c>
      <c r="AG465" s="6" t="str">
        <f ca="1">VLOOKUP($AF465,'Recruitment source'!$A:$B,2,FALSE)</f>
        <v>SAPO Emprego</v>
      </c>
      <c r="AH465" s="8"/>
      <c r="AI465" s="1">
        <f t="shared" ca="1" si="70"/>
        <v>1285</v>
      </c>
      <c r="AJ46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461, 1, 'Vicent Martini Frois', 'M', 5, '04/10/1987', 7, 11, 9, NULL, 1285);</v>
      </c>
    </row>
    <row r="466" spans="1:36" ht="14.25" customHeight="1" x14ac:dyDescent="0.2">
      <c r="A466" s="7" cm="1">
        <f t="array" aca="1" ref="A466" ca="1">INDEX(Companies!$A:$A,RANDBETWEEN(5,COUNTA(Companies!$A:$A) + 1),1)</f>
        <v>5</v>
      </c>
      <c r="B466" s="7" t="str">
        <f ca="1">VLOOKUP($A466,Companies!$A:$B,2,FALSE)</f>
        <v>ACME Corporation</v>
      </c>
      <c r="C466" s="5">
        <f t="shared" si="71"/>
        <v>462</v>
      </c>
      <c r="D466" s="5" t="str" cm="1">
        <f t="array" ref="D466">SHA1HASH($C466)</f>
        <v>5a73b747ec74bdd97d5f05bf1ea48d0707e87e50</v>
      </c>
      <c r="E466" s="6">
        <v>1</v>
      </c>
      <c r="F466" s="7">
        <f ca="1">IF($C466 = 1 + N("Presidente"),
    127,
    IF($C466 = 2 + N("Vice-Presidente"),
        72,
        IF($C466 = 3 + N("Secretária bilíngue"),
            13,
            RANDBETWEEN(5,COUNT(Name!$A:$A) + 1)
        )
    )
)</f>
        <v>107</v>
      </c>
      <c r="G466" s="7" t="str">
        <f ca="1">VLOOKUP($F466,Name!$A:$B,2,FALSE)</f>
        <v>Davi Lucca</v>
      </c>
      <c r="H466" s="7">
        <f ca="1" xml:space="preserve">
IF($C466 = 1,
    0,
    RANDBETWEEN(5,COUNT('Last name'!$A:$A) + 1)
)</f>
        <v>85</v>
      </c>
      <c r="I466" s="7" t="str">
        <f ca="1" xml:space="preserve">
IF($C466 = 1 + N("Presidente"),
    "de Orléans e Bragança",
    VLOOKUP($H466,'Last name'!$A:$B,2,FALSE) &amp; " " &amp; VLOOKUP(RANDBETWEEN(5,COUNT('Last name'!$A:$A) + 1),'Last name'!$A:$B,2,FALSE)
)</f>
        <v>Ferrão Lima</v>
      </c>
      <c r="J466" s="7" t="str">
        <f t="shared" ca="1" si="72"/>
        <v>Davi Lucca Ferrão Lima</v>
      </c>
      <c r="K466" s="7" t="str" cm="1">
        <f t="array" aca="1" ref="K466" ca="1">SHA1HASH($J466)</f>
        <v>b1e1d4948b26fe12bda65ae26dc5335a90c0cc80</v>
      </c>
      <c r="L466" s="7" cm="1">
        <f t="array" aca="1" ref="L466" ca="1">INDEX(States!$A:$A,N466,1)</f>
        <v>5</v>
      </c>
      <c r="M466" s="7" t="str">
        <f ca="1">VLOOKUP($L466,Countries!$A:$B,2,FALSE)</f>
        <v>Portugal</v>
      </c>
      <c r="N466" s="7" cm="1">
        <f t="array" aca="1" ref="N466" ca="1">INDEX(States!$C:$C,RANDBETWEEN(5,COUNTA(States!$A:$A) + 1),1)</f>
        <v>6</v>
      </c>
      <c r="O466" s="7" t="str">
        <f ca="1">VLOOKUP($N466,States!$C:$D,2,FALSE)</f>
        <v>PORTO</v>
      </c>
      <c r="P466" s="7" t="str">
        <f ca="1">VLOOKUP($F466,Name!$A:$C,3,FALSE)</f>
        <v>M</v>
      </c>
      <c r="Q466" s="7" t="str">
        <f ca="1">VLOOKUP($P466,Genders!$B:$C,2,FALSE)</f>
        <v>Male</v>
      </c>
      <c r="R466" s="7" cm="1">
        <f t="array" aca="1" ref="R466" ca="1">INDEX('Marital status'!$A:$A,RANDBETWEEN(5,COUNTA('Marital status'!$A:$A) + 1),1)</f>
        <v>7</v>
      </c>
      <c r="S466" s="7" t="str">
        <f ca="1">VLOOKUP($R466,'Marital status'!$A:$B,2,FALSE)</f>
        <v xml:space="preserve">Widowed </v>
      </c>
      <c r="T466" s="7">
        <f t="shared" ca="1" si="73"/>
        <v>5</v>
      </c>
      <c r="U466" s="7" t="str">
        <f ca="1">VLOOKUP($T466,Ethnicities!$A:$B,2,FALSE)</f>
        <v xml:space="preserve"> white</v>
      </c>
      <c r="V466" s="8">
        <f t="shared" ca="1" si="74"/>
        <v>28815</v>
      </c>
      <c r="W466" s="6">
        <f t="shared" ca="1" si="75"/>
        <v>7</v>
      </c>
      <c r="X466" s="8" t="str">
        <f ca="1">VLOOKUP($W466,'Background education'!$A:$B,2,FALSE)</f>
        <v>Undergraduate degree</v>
      </c>
      <c r="Y466" s="7">
        <f ca="1" xml:space="preserve">
  IF(OR($AA466 = 5, $AA466 = 6, $AA466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66" s="7" t="str">
        <f ca="1">VLOOKUP($Y466,Departments!$A:$B,2,FALSE)</f>
        <v xml:space="preserve"> Presidency</v>
      </c>
      <c r="AA466" s="6">
        <f t="shared" ca="1" si="76"/>
        <v>11</v>
      </c>
      <c r="AB466" s="7" t="str">
        <f ca="1">VLOOKUP($AA466,Roles!$A:$B,2,FALSE)</f>
        <v>Analyst</v>
      </c>
      <c r="AC466" s="6">
        <f t="shared" ca="1" si="77"/>
        <v>7</v>
      </c>
      <c r="AD466" s="7" t="str">
        <f ca="1" xml:space="preserve">
IF($AC466 &lt;&gt; "",
    VLOOKUP($AC466,Levels!$A:$B,2,FALSE),
    ""
)</f>
        <v>Senior</v>
      </c>
      <c r="AE466" s="8">
        <f t="shared" ca="1" si="78"/>
        <v>38672</v>
      </c>
      <c r="AF466" s="6">
        <f ca="1">RANDBETWEEN(5,COUNTA('Recruitment source'!$A:$A) + 1)</f>
        <v>9</v>
      </c>
      <c r="AG466" s="6" t="str">
        <f ca="1">VLOOKUP($AF466,'Recruitment source'!$A:$B,2,FALSE)</f>
        <v>Empregos Online</v>
      </c>
      <c r="AH466" s="8"/>
      <c r="AI466" s="1">
        <f t="shared" ca="1" si="70"/>
        <v>2500</v>
      </c>
      <c r="AJ46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462, 1, 'Davi Lucca Ferrão Lima', 'M', 5, '21/11/1978', 7, 5, 11, 7, 2500);</v>
      </c>
    </row>
    <row r="467" spans="1:36" ht="14.25" customHeight="1" x14ac:dyDescent="0.2">
      <c r="A467" s="7" cm="1">
        <f t="array" aca="1" ref="A467" ca="1">INDEX(Companies!$A:$A,RANDBETWEEN(5,COUNTA(Companies!$A:$A) + 1),1)</f>
        <v>5</v>
      </c>
      <c r="B467" s="7" t="str">
        <f ca="1">VLOOKUP($A467,Companies!$A:$B,2,FALSE)</f>
        <v>ACME Corporation</v>
      </c>
      <c r="C467" s="5">
        <f t="shared" si="71"/>
        <v>463</v>
      </c>
      <c r="D467" s="5" t="str" cm="1">
        <f t="array" ref="D467">SHA1HASH($C467)</f>
        <v>07fd89a40a3755e21a5884640f23eaf59b66df35</v>
      </c>
      <c r="E467" s="6">
        <v>1</v>
      </c>
      <c r="F467" s="7">
        <f ca="1">IF($C467 = 1 + N("Presidente"),
    127,
    IF($C467 = 2 + N("Vice-Presidente"),
        72,
        IF($C467 = 3 + N("Secretária bilíngue"),
            13,
            RANDBETWEEN(5,COUNT(Name!$A:$A) + 1)
        )
    )
)</f>
        <v>64</v>
      </c>
      <c r="G467" s="7" t="str">
        <f ca="1">VLOOKUP($F467,Name!$A:$B,2,FALSE)</f>
        <v>Ayla</v>
      </c>
      <c r="H467" s="7">
        <f ca="1" xml:space="preserve">
IF($C467 = 1,
    0,
    RANDBETWEEN(5,COUNT('Last name'!$A:$A) + 1)
)</f>
        <v>5</v>
      </c>
      <c r="I467" s="7" t="str">
        <f ca="1" xml:space="preserve">
IF($C467 = 1 + N("Presidente"),
    "de Orléans e Bragança",
    VLOOKUP($H467,'Last name'!$A:$B,2,FALSE) &amp; " " &amp; VLOOKUP(RANDBETWEEN(5,COUNT('Last name'!$A:$A) + 1),'Last name'!$A:$B,2,FALSE)
)</f>
        <v>Abranches Mariani</v>
      </c>
      <c r="J467" s="7" t="str">
        <f t="shared" ca="1" si="72"/>
        <v>Ayla Abranches Mariani</v>
      </c>
      <c r="K467" s="7" t="str" cm="1">
        <f t="array" aca="1" ref="K467" ca="1">SHA1HASH($J467)</f>
        <v>b8cfa1eb3198a48b62b73aa07029cd26b995f0da</v>
      </c>
      <c r="L467" s="7" cm="1">
        <f t="array" aca="1" ref="L467" ca="1">INDEX(States!$A:$A,N467,1)</f>
        <v>5</v>
      </c>
      <c r="M467" s="7" t="str">
        <f ca="1">VLOOKUP($L467,Countries!$A:$B,2,FALSE)</f>
        <v>Portugal</v>
      </c>
      <c r="N467" s="7" cm="1">
        <f t="array" aca="1" ref="N467" ca="1">INDEX(States!$C:$C,RANDBETWEEN(5,COUNTA(States!$A:$A) + 1),1)</f>
        <v>24</v>
      </c>
      <c r="O467" s="7" t="str">
        <f ca="1">VLOOKUP($N467,States!$C:$D,2,FALSE)</f>
        <v>Brangança</v>
      </c>
      <c r="P467" s="7" t="str">
        <f ca="1">VLOOKUP($F467,Name!$A:$C,3,FALSE)</f>
        <v>F</v>
      </c>
      <c r="Q467" s="7" t="str">
        <f ca="1">VLOOKUP($P467,Genders!$B:$C,2,FALSE)</f>
        <v>Female</v>
      </c>
      <c r="R467" s="7" cm="1">
        <f t="array" aca="1" ref="R467" ca="1">INDEX('Marital status'!$A:$A,RANDBETWEEN(5,COUNTA('Marital status'!$A:$A) + 1),1)</f>
        <v>7</v>
      </c>
      <c r="S467" s="7" t="str">
        <f ca="1">VLOOKUP($R467,'Marital status'!$A:$B,2,FALSE)</f>
        <v xml:space="preserve">Widowed </v>
      </c>
      <c r="T467" s="7">
        <f t="shared" ca="1" si="73"/>
        <v>5</v>
      </c>
      <c r="U467" s="7" t="str">
        <f ca="1">VLOOKUP($T467,Ethnicities!$A:$B,2,FALSE)</f>
        <v xml:space="preserve"> white</v>
      </c>
      <c r="V467" s="8">
        <f t="shared" ca="1" si="74"/>
        <v>33817</v>
      </c>
      <c r="W467" s="6">
        <f t="shared" ca="1" si="75"/>
        <v>7</v>
      </c>
      <c r="X467" s="8" t="str">
        <f ca="1">VLOOKUP($W467,'Background education'!$A:$B,2,FALSE)</f>
        <v>Undergraduate degree</v>
      </c>
      <c r="Y467" s="7">
        <f ca="1" xml:space="preserve">
  IF(OR($AA467 = 5, $AA467 = 6, $AA467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67" s="7" t="str">
        <f ca="1">VLOOKUP($Y467,Departments!$A:$B,2,FALSE)</f>
        <v xml:space="preserve"> Commercial</v>
      </c>
      <c r="AA467" s="6">
        <f t="shared" ca="1" si="76"/>
        <v>10</v>
      </c>
      <c r="AB467" s="7" t="str">
        <f ca="1">VLOOKUP($AA467,Roles!$A:$B,2,FALSE)</f>
        <v>Trainee</v>
      </c>
      <c r="AC467" s="6" t="str">
        <f t="shared" ca="1" si="77"/>
        <v/>
      </c>
      <c r="AD467" s="7" t="str">
        <f ca="1" xml:space="preserve">
IF($AC467 &lt;&gt; "",
    VLOOKUP($AC467,Levels!$A:$B,2,FALSE),
    ""
)</f>
        <v/>
      </c>
      <c r="AE467" s="8">
        <f t="shared" ca="1" si="78"/>
        <v>37924</v>
      </c>
      <c r="AF467" s="6">
        <f ca="1">RANDBETWEEN(5,COUNTA('Recruitment source'!$A:$A) + 1)</f>
        <v>10</v>
      </c>
      <c r="AG467" s="6" t="str">
        <f ca="1">VLOOKUP($AF467,'Recruitment source'!$A:$B,2,FALSE)</f>
        <v>Jobs in Lisbon</v>
      </c>
      <c r="AH467" s="8"/>
      <c r="AI467" s="1">
        <f t="shared" ca="1" si="70"/>
        <v>1385</v>
      </c>
      <c r="AJ46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463, 1, 'Ayla Abranches Mariani', 'F', 5, '01/08/1992', 7, 9, 10, NULL, 1385);</v>
      </c>
    </row>
    <row r="468" spans="1:36" ht="14.25" customHeight="1" x14ac:dyDescent="0.2">
      <c r="A468" s="7" cm="1">
        <f t="array" aca="1" ref="A468" ca="1">INDEX(Companies!$A:$A,RANDBETWEEN(5,COUNTA(Companies!$A:$A) + 1),1)</f>
        <v>5</v>
      </c>
      <c r="B468" s="7" t="str">
        <f ca="1">VLOOKUP($A468,Companies!$A:$B,2,FALSE)</f>
        <v>ACME Corporation</v>
      </c>
      <c r="C468" s="5">
        <f t="shared" si="71"/>
        <v>464</v>
      </c>
      <c r="D468" s="5" t="str" cm="1">
        <f t="array" ref="D468">SHA1HASH($C468)</f>
        <v>6f946e26bbbc095620c42c4453cbf8df7ffca1a0</v>
      </c>
      <c r="E468" s="6">
        <v>1</v>
      </c>
      <c r="F468" s="7">
        <f ca="1">IF($C468 = 1 + N("Presidente"),
    127,
    IF($C468 = 2 + N("Vice-Presidente"),
        72,
        IF($C468 = 3 + N("Secretária bilíngue"),
            13,
            RANDBETWEEN(5,COUNT(Name!$A:$A) + 1)
        )
    )
)</f>
        <v>263</v>
      </c>
      <c r="G468" s="7" t="str">
        <f ca="1">VLOOKUP($F468,Name!$A:$B,2,FALSE)</f>
        <v>Maria Fernanda</v>
      </c>
      <c r="H468" s="7">
        <f ca="1" xml:space="preserve">
IF($C468 = 1,
    0,
    RANDBETWEEN(5,COUNT('Last name'!$A:$A) + 1)
)</f>
        <v>96</v>
      </c>
      <c r="I468" s="7" t="str">
        <f ca="1" xml:space="preserve">
IF($C468 = 1 + N("Presidente"),
    "de Orléans e Bragança",
    VLOOKUP($H468,'Last name'!$A:$B,2,FALSE) &amp; " " &amp; VLOOKUP(RANDBETWEEN(5,COUNT('Last name'!$A:$A) + 1),'Last name'!$A:$B,2,FALSE)
)</f>
        <v>Gallo Barbosa</v>
      </c>
      <c r="J468" s="7" t="str">
        <f t="shared" ca="1" si="72"/>
        <v>Maria Fernanda Gallo Barbosa</v>
      </c>
      <c r="K468" s="7" t="str" cm="1">
        <f t="array" aca="1" ref="K468" ca="1">SHA1HASH($J468)</f>
        <v>a0d957791ac6f56329b2a5f7a73d455fe521bf16</v>
      </c>
      <c r="L468" s="7" cm="1">
        <f t="array" aca="1" ref="L468" ca="1">INDEX(States!$A:$A,N468,1)</f>
        <v>5</v>
      </c>
      <c r="M468" s="7" t="str">
        <f ca="1">VLOOKUP($L468,Countries!$A:$B,2,FALSE)</f>
        <v>Portugal</v>
      </c>
      <c r="N468" s="7" cm="1">
        <f t="array" aca="1" ref="N468" ca="1">INDEX(States!$C:$C,RANDBETWEEN(5,COUNTA(States!$A:$A) + 1),1)</f>
        <v>16</v>
      </c>
      <c r="O468" s="7" t="str">
        <f ca="1">VLOOKUP($N468,States!$C:$D,2,FALSE)</f>
        <v>Azores</v>
      </c>
      <c r="P468" s="7" t="str">
        <f ca="1">VLOOKUP($F468,Name!$A:$C,3,FALSE)</f>
        <v>F</v>
      </c>
      <c r="Q468" s="7" t="str">
        <f ca="1">VLOOKUP($P468,Genders!$B:$C,2,FALSE)</f>
        <v>Female</v>
      </c>
      <c r="R468" s="7" cm="1">
        <f t="array" aca="1" ref="R468" ca="1">INDEX('Marital status'!$A:$A,RANDBETWEEN(5,COUNTA('Marital status'!$A:$A) + 1),1)</f>
        <v>5</v>
      </c>
      <c r="S468" s="7" t="str">
        <f ca="1">VLOOKUP($R468,'Marital status'!$A:$B,2,FALSE)</f>
        <v>single</v>
      </c>
      <c r="T468" s="7">
        <f t="shared" ca="1" si="73"/>
        <v>5</v>
      </c>
      <c r="U468" s="7" t="str">
        <f ca="1">VLOOKUP($T468,Ethnicities!$A:$B,2,FALSE)</f>
        <v xml:space="preserve"> white</v>
      </c>
      <c r="V468" s="8">
        <f t="shared" ca="1" si="74"/>
        <v>20150</v>
      </c>
      <c r="W468" s="6">
        <f t="shared" ca="1" si="75"/>
        <v>7</v>
      </c>
      <c r="X468" s="8" t="str">
        <f ca="1">VLOOKUP($W468,'Background education'!$A:$B,2,FALSE)</f>
        <v>Undergraduate degree</v>
      </c>
      <c r="Y468" s="7">
        <f ca="1" xml:space="preserve">
  IF(OR($AA468 = 5, $AA468 = 6, $AA468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68" s="7" t="str">
        <f ca="1">VLOOKUP($Y468,Departments!$A:$B,2,FALSE)</f>
        <v>Communication &amp; Marketing</v>
      </c>
      <c r="AA468" s="6">
        <f t="shared" ca="1" si="76"/>
        <v>11</v>
      </c>
      <c r="AB468" s="7" t="str">
        <f ca="1">VLOOKUP($AA468,Roles!$A:$B,2,FALSE)</f>
        <v>Analyst</v>
      </c>
      <c r="AC468" s="6">
        <f t="shared" ca="1" si="77"/>
        <v>5</v>
      </c>
      <c r="AD468" s="7" t="str">
        <f ca="1" xml:space="preserve">
IF($AC468 &lt;&gt; "",
    VLOOKUP($AC468,Levels!$A:$B,2,FALSE),
    ""
)</f>
        <v>Junior</v>
      </c>
      <c r="AE468" s="8">
        <f t="shared" ca="1" si="78"/>
        <v>42216</v>
      </c>
      <c r="AF468" s="6">
        <f ca="1">RANDBETWEEN(5,COUNTA('Recruitment source'!$A:$A) + 1)</f>
        <v>15</v>
      </c>
      <c r="AG468" s="6" t="str">
        <f ca="1">VLOOKUP($AF468,'Recruitment source'!$A:$B,2,FALSE)</f>
        <v>Website</v>
      </c>
      <c r="AH468" s="8"/>
      <c r="AI468" s="1">
        <f t="shared" ca="1" si="70"/>
        <v>2580</v>
      </c>
      <c r="AJ468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464, 1, 'Maria Fernanda Gallo Barbosa', 'F', 5, '02/03/1955', 7, 11, 11, 5, 2580);</v>
      </c>
    </row>
    <row r="469" spans="1:36" ht="14.25" customHeight="1" x14ac:dyDescent="0.2">
      <c r="A469" s="7" cm="1">
        <f t="array" aca="1" ref="A469" ca="1">INDEX(Companies!$A:$A,RANDBETWEEN(5,COUNTA(Companies!$A:$A) + 1),1)</f>
        <v>5</v>
      </c>
      <c r="B469" s="7" t="str">
        <f ca="1">VLOOKUP($A469,Companies!$A:$B,2,FALSE)</f>
        <v>ACME Corporation</v>
      </c>
      <c r="C469" s="5">
        <f t="shared" si="71"/>
        <v>465</v>
      </c>
      <c r="D469" s="5" t="str" cm="1">
        <f t="array" ref="D469">SHA1HASH($C469)</f>
        <v>f8b5f622dcf940ae97164f7cea68e98da6bf8ac3</v>
      </c>
      <c r="E469" s="6">
        <v>1</v>
      </c>
      <c r="F469" s="7">
        <f ca="1">IF($C469 = 1 + N("Presidente"),
    127,
    IF($C469 = 2 + N("Vice-Presidente"),
        72,
        IF($C469 = 3 + N("Secretária bilíngue"),
            13,
            RANDBETWEEN(5,COUNT(Name!$A:$A) + 1)
        )
    )
)</f>
        <v>112</v>
      </c>
      <c r="G469" s="7" t="str">
        <f ca="1">VLOOKUP($F469,Name!$A:$B,2,FALSE)</f>
        <v>Deborah</v>
      </c>
      <c r="H469" s="7">
        <f ca="1" xml:space="preserve">
IF($C469 = 1,
    0,
    RANDBETWEEN(5,COUNT('Last name'!$A:$A) + 1)
)</f>
        <v>118</v>
      </c>
      <c r="I469" s="7" t="str">
        <f ca="1" xml:space="preserve">
IF($C469 = 1 + N("Presidente"),
    "de Orléans e Bragança",
    VLOOKUP($H469,'Last name'!$A:$B,2,FALSE) &amp; " " &amp; VLOOKUP(RANDBETWEEN(5,COUNT('Last name'!$A:$A) + 1),'Last name'!$A:$B,2,FALSE)
)</f>
        <v>Mariani Aguiar</v>
      </c>
      <c r="J469" s="7" t="str">
        <f t="shared" ca="1" si="72"/>
        <v>Deborah Mariani Aguiar</v>
      </c>
      <c r="K469" s="7" t="str" cm="1">
        <f t="array" aca="1" ref="K469" ca="1">SHA1HASH($J469)</f>
        <v>041bbe64378b2e14d0dd47d6771a2c9f36955a05</v>
      </c>
      <c r="L469" s="7" cm="1">
        <f t="array" aca="1" ref="L469" ca="1">INDEX(States!$A:$A,N469,1)</f>
        <v>5</v>
      </c>
      <c r="M469" s="7" t="str">
        <f ca="1">VLOOKUP($L469,Countries!$A:$B,2,FALSE)</f>
        <v>Portugal</v>
      </c>
      <c r="N469" s="7" cm="1">
        <f t="array" aca="1" ref="N469" ca="1">INDEX(States!$C:$C,RANDBETWEEN(5,COUNTA(States!$A:$A) + 1),1)</f>
        <v>21</v>
      </c>
      <c r="O469" s="7" t="str">
        <f ca="1">VLOOKUP($N469,States!$C:$D,2,FALSE)</f>
        <v>Guarda</v>
      </c>
      <c r="P469" s="7" t="str">
        <f ca="1">VLOOKUP($F469,Name!$A:$C,3,FALSE)</f>
        <v>F</v>
      </c>
      <c r="Q469" s="7" t="str">
        <f ca="1">VLOOKUP($P469,Genders!$B:$C,2,FALSE)</f>
        <v>Female</v>
      </c>
      <c r="R469" s="7" cm="1">
        <f t="array" aca="1" ref="R469" ca="1">INDEX('Marital status'!$A:$A,RANDBETWEEN(5,COUNTA('Marital status'!$A:$A) + 1),1)</f>
        <v>5</v>
      </c>
      <c r="S469" s="7" t="str">
        <f ca="1">VLOOKUP($R469,'Marital status'!$A:$B,2,FALSE)</f>
        <v>single</v>
      </c>
      <c r="T469" s="7">
        <f t="shared" ca="1" si="73"/>
        <v>6</v>
      </c>
      <c r="U469" s="7" t="str">
        <f ca="1">VLOOKUP($T469,Ethnicities!$A:$B,2,FALSE)</f>
        <v>Black or African American</v>
      </c>
      <c r="V469" s="8">
        <f t="shared" ca="1" si="74"/>
        <v>24957</v>
      </c>
      <c r="W469" s="6">
        <f t="shared" ca="1" si="75"/>
        <v>7</v>
      </c>
      <c r="X469" s="8" t="str">
        <f ca="1">VLOOKUP($W469,'Background education'!$A:$B,2,FALSE)</f>
        <v>Undergraduate degree</v>
      </c>
      <c r="Y469" s="7">
        <f ca="1" xml:space="preserve">
  IF(OR($AA469 = 5, $AA469 = 6, $AA469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69" s="7" t="str">
        <f ca="1">VLOOKUP($Y469,Departments!$A:$B,2,FALSE)</f>
        <v>Finance</v>
      </c>
      <c r="AA469" s="6">
        <f t="shared" ca="1" si="76"/>
        <v>9</v>
      </c>
      <c r="AB469" s="7" t="str">
        <f ca="1">VLOOKUP($AA469,Roles!$A:$B,2,FALSE)</f>
        <v>Intern</v>
      </c>
      <c r="AC469" s="6" t="str">
        <f t="shared" ca="1" si="77"/>
        <v/>
      </c>
      <c r="AD469" s="7" t="str">
        <f ca="1" xml:space="preserve">
IF($AC469 &lt;&gt; "",
    VLOOKUP($AC469,Levels!$A:$B,2,FALSE),
    ""
)</f>
        <v/>
      </c>
      <c r="AE469" s="8">
        <f t="shared" ca="1" si="78"/>
        <v>38166</v>
      </c>
      <c r="AF469" s="6">
        <f ca="1">RANDBETWEEN(5,COUNTA('Recruitment source'!$A:$A) + 1)</f>
        <v>6</v>
      </c>
      <c r="AG469" s="6" t="str">
        <f ca="1">VLOOKUP($AF469,'Recruitment source'!$A:$B,2,FALSE)</f>
        <v>Learn4Good</v>
      </c>
      <c r="AH469" s="8"/>
      <c r="AI469" s="1">
        <f t="shared" ca="1" si="70"/>
        <v>1205</v>
      </c>
      <c r="AJ469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465, 1, 'Deborah Mariani Aguiar', 'F', 6, '29/04/1968', 7, 7, 9, NULL, 1205);</v>
      </c>
    </row>
    <row r="470" spans="1:36" ht="14.25" customHeight="1" x14ac:dyDescent="0.2">
      <c r="A470" s="7" cm="1">
        <f t="array" aca="1" ref="A470" ca="1">INDEX(Companies!$A:$A,RANDBETWEEN(5,COUNTA(Companies!$A:$A) + 1),1)</f>
        <v>5</v>
      </c>
      <c r="B470" s="7" t="str">
        <f ca="1">VLOOKUP($A470,Companies!$A:$B,2,FALSE)</f>
        <v>ACME Corporation</v>
      </c>
      <c r="C470" s="5">
        <f t="shared" si="71"/>
        <v>466</v>
      </c>
      <c r="D470" s="5" t="str" cm="1">
        <f t="array" ref="D470">SHA1HASH($C470)</f>
        <v>cf2f328d24859d56d55d2b610b12525e60b21895</v>
      </c>
      <c r="E470" s="6">
        <v>1</v>
      </c>
      <c r="F470" s="7">
        <f ca="1">IF($C470 = 1 + N("Presidente"),
    127,
    IF($C470 = 2 + N("Vice-Presidente"),
        72,
        IF($C470 = 3 + N("Secretária bilíngue"),
            13,
            RANDBETWEEN(5,COUNT(Name!$A:$A) + 1)
        )
    )
)</f>
        <v>270</v>
      </c>
      <c r="G470" s="7" t="str">
        <f ca="1">VLOOKUP($F470,Name!$A:$B,2,FALSE)</f>
        <v>Maria Laura</v>
      </c>
      <c r="H470" s="7">
        <f ca="1" xml:space="preserve">
IF($C470 = 1,
    0,
    RANDBETWEEN(5,COUNT('Last name'!$A:$A) + 1)
)</f>
        <v>31</v>
      </c>
      <c r="I470" s="7" t="str">
        <f ca="1" xml:space="preserve">
IF($C470 = 1 + N("Presidente"),
    "de Orléans e Bragança",
    VLOOKUP($H470,'Last name'!$A:$B,2,FALSE) &amp; " " &amp; VLOOKUP(RANDBETWEEN(5,COUNT('Last name'!$A:$A) + 1),'Last name'!$A:$B,2,FALSE)
)</f>
        <v>Barbosa Camargo</v>
      </c>
      <c r="J470" s="7" t="str">
        <f t="shared" ca="1" si="72"/>
        <v>Maria Laura Barbosa Camargo</v>
      </c>
      <c r="K470" s="7" t="str" cm="1">
        <f t="array" aca="1" ref="K470" ca="1">SHA1HASH($J470)</f>
        <v>7c68c88d8e5cfebb77dbc07dfd13aafc09613872</v>
      </c>
      <c r="L470" s="7" cm="1">
        <f t="array" aca="1" ref="L470" ca="1">INDEX(States!$A:$A,N470,1)</f>
        <v>5</v>
      </c>
      <c r="M470" s="7" t="str">
        <f ca="1">VLOOKUP($L470,Countries!$A:$B,2,FALSE)</f>
        <v>Portugal</v>
      </c>
      <c r="N470" s="7" cm="1">
        <f t="array" aca="1" ref="N470" ca="1">INDEX(States!$C:$C,RANDBETWEEN(5,COUNTA(States!$A:$A) + 1),1)</f>
        <v>20</v>
      </c>
      <c r="O470" s="7" t="str">
        <f ca="1">VLOOKUP($N470,States!$C:$D,2,FALSE)</f>
        <v>Portalegre</v>
      </c>
      <c r="P470" s="7" t="str">
        <f ca="1">VLOOKUP($F470,Name!$A:$C,3,FALSE)</f>
        <v>F</v>
      </c>
      <c r="Q470" s="7" t="str">
        <f ca="1">VLOOKUP($P470,Genders!$B:$C,2,FALSE)</f>
        <v>Female</v>
      </c>
      <c r="R470" s="7" cm="1">
        <f t="array" aca="1" ref="R470" ca="1">INDEX('Marital status'!$A:$A,RANDBETWEEN(5,COUNTA('Marital status'!$A:$A) + 1),1)</f>
        <v>7</v>
      </c>
      <c r="S470" s="7" t="str">
        <f ca="1">VLOOKUP($R470,'Marital status'!$A:$B,2,FALSE)</f>
        <v xml:space="preserve">Widowed </v>
      </c>
      <c r="T470" s="7">
        <f t="shared" ca="1" si="73"/>
        <v>5</v>
      </c>
      <c r="U470" s="7" t="str">
        <f ca="1">VLOOKUP($T470,Ethnicities!$A:$B,2,FALSE)</f>
        <v xml:space="preserve"> white</v>
      </c>
      <c r="V470" s="8">
        <f t="shared" ca="1" si="74"/>
        <v>28858</v>
      </c>
      <c r="W470" s="6">
        <f t="shared" ca="1" si="75"/>
        <v>7</v>
      </c>
      <c r="X470" s="8" t="str">
        <f ca="1">VLOOKUP($W470,'Background education'!$A:$B,2,FALSE)</f>
        <v>Undergraduate degree</v>
      </c>
      <c r="Y470" s="7">
        <f ca="1" xml:space="preserve">
  IF(OR($AA470 = 5, $AA470 = 6, $AA470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70" s="7" t="str">
        <f ca="1">VLOOKUP($Y470,Departments!$A:$B,2,FALSE)</f>
        <v>Human Resource</v>
      </c>
      <c r="AA470" s="6">
        <f t="shared" ca="1" si="76"/>
        <v>11</v>
      </c>
      <c r="AB470" s="7" t="str">
        <f ca="1">VLOOKUP($AA470,Roles!$A:$B,2,FALSE)</f>
        <v>Analyst</v>
      </c>
      <c r="AC470" s="6">
        <f t="shared" ca="1" si="77"/>
        <v>6</v>
      </c>
      <c r="AD470" s="7" t="str">
        <f ca="1" xml:space="preserve">
IF($AC470 &lt;&gt; "",
    VLOOKUP($AC470,Levels!$A:$B,2,FALSE),
    ""
)</f>
        <v>Pleno</v>
      </c>
      <c r="AE470" s="8">
        <f t="shared" ca="1" si="78"/>
        <v>36541</v>
      </c>
      <c r="AF470" s="6">
        <f ca="1">RANDBETWEEN(5,COUNTA('Recruitment source'!$A:$A) + 1)</f>
        <v>8</v>
      </c>
      <c r="AG470" s="6" t="str">
        <f ca="1">VLOOKUP($AF470,'Recruitment source'!$A:$B,2,FALSE)</f>
        <v>Net Empregos</v>
      </c>
      <c r="AH470" s="8"/>
      <c r="AI470" s="1">
        <f t="shared" ca="1" si="70"/>
        <v>2580</v>
      </c>
      <c r="AJ470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466, 1, 'Maria Laura Barbosa Camargo', 'F', 5, '03/01/1979', 7, 8, 11, 6, 2580);</v>
      </c>
    </row>
    <row r="471" spans="1:36" ht="14.25" customHeight="1" x14ac:dyDescent="0.2">
      <c r="A471" s="7" cm="1">
        <f t="array" aca="1" ref="A471" ca="1">INDEX(Companies!$A:$A,RANDBETWEEN(5,COUNTA(Companies!$A:$A) + 1),1)</f>
        <v>5</v>
      </c>
      <c r="B471" s="7" t="str">
        <f ca="1">VLOOKUP($A471,Companies!$A:$B,2,FALSE)</f>
        <v>ACME Corporation</v>
      </c>
      <c r="C471" s="5">
        <f t="shared" si="71"/>
        <v>467</v>
      </c>
      <c r="D471" s="5" t="str" cm="1">
        <f t="array" ref="D471">SHA1HASH($C471)</f>
        <v>ec2b67d5467580f9f9fea7878374ced969f38129</v>
      </c>
      <c r="E471" s="6">
        <v>1</v>
      </c>
      <c r="F471" s="7">
        <f ca="1">IF($C471 = 1 + N("Presidente"),
    127,
    IF($C471 = 2 + N("Vice-Presidente"),
        72,
        IF($C471 = 3 + N("Secretária bilíngue"),
            13,
            RANDBETWEEN(5,COUNT(Name!$A:$A) + 1)
        )
    )
)</f>
        <v>210</v>
      </c>
      <c r="G471" s="7" t="str">
        <f ca="1">VLOOKUP($F471,Name!$A:$B,2,FALSE)</f>
        <v>Kauã</v>
      </c>
      <c r="H471" s="7">
        <f ca="1" xml:space="preserve">
IF($C471 = 1,
    0,
    RANDBETWEEN(5,COUNT('Last name'!$A:$A) + 1)
)</f>
        <v>138</v>
      </c>
      <c r="I471" s="7" t="str">
        <f ca="1" xml:space="preserve">
IF($C471 = 1 + N("Presidente"),
    "de Orléans e Bragança",
    VLOOKUP($H471,'Last name'!$A:$B,2,FALSE) &amp; " " &amp; VLOOKUP(RANDBETWEEN(5,COUNT('Last name'!$A:$A) + 1),'Last name'!$A:$B,2,FALSE)
)</f>
        <v>Nascimento Padrão</v>
      </c>
      <c r="J471" s="7" t="str">
        <f t="shared" ca="1" si="72"/>
        <v>Kauã Nascimento Padrão</v>
      </c>
      <c r="K471" s="7" t="str" cm="1">
        <f t="array" aca="1" ref="K471" ca="1">SHA1HASH($J471)</f>
        <v>7af71584d1fc88d9fb6f7e74cf06de0b0b49991d</v>
      </c>
      <c r="L471" s="7" cm="1">
        <f t="array" aca="1" ref="L471" ca="1">INDEX(States!$A:$A,N471,1)</f>
        <v>5</v>
      </c>
      <c r="M471" s="7" t="str">
        <f ca="1">VLOOKUP($L471,Countries!$A:$B,2,FALSE)</f>
        <v>Portugal</v>
      </c>
      <c r="N471" s="7" cm="1">
        <f t="array" aca="1" ref="N471" ca="1">INDEX(States!$C:$C,RANDBETWEEN(5,COUNTA(States!$A:$A) + 1),1)</f>
        <v>15</v>
      </c>
      <c r="O471" s="7" t="str">
        <f ca="1">VLOOKUP($N471,States!$C:$D,2,FALSE)</f>
        <v xml:space="preserve"> ÉVORA</v>
      </c>
      <c r="P471" s="7" t="str">
        <f ca="1">VLOOKUP($F471,Name!$A:$C,3,FALSE)</f>
        <v>M</v>
      </c>
      <c r="Q471" s="7" t="str">
        <f ca="1">VLOOKUP($P471,Genders!$B:$C,2,FALSE)</f>
        <v>Male</v>
      </c>
      <c r="R471" s="7" cm="1">
        <f t="array" aca="1" ref="R471" ca="1">INDEX('Marital status'!$A:$A,RANDBETWEEN(5,COUNTA('Marital status'!$A:$A) + 1),1)</f>
        <v>9</v>
      </c>
      <c r="S471" s="7" t="str">
        <f ca="1">VLOOKUP($R471,'Marital status'!$A:$B,2,FALSE)</f>
        <v>DIVORCED</v>
      </c>
      <c r="T471" s="7">
        <f t="shared" ca="1" si="73"/>
        <v>5</v>
      </c>
      <c r="U471" s="7" t="str">
        <f ca="1">VLOOKUP($T471,Ethnicities!$A:$B,2,FALSE)</f>
        <v xml:space="preserve"> white</v>
      </c>
      <c r="V471" s="8">
        <f t="shared" ca="1" si="74"/>
        <v>22629</v>
      </c>
      <c r="W471" s="6">
        <f t="shared" ca="1" si="75"/>
        <v>7</v>
      </c>
      <c r="X471" s="8" t="str">
        <f ca="1">VLOOKUP($W471,'Background education'!$A:$B,2,FALSE)</f>
        <v>Undergraduate degree</v>
      </c>
      <c r="Y471" s="7">
        <f ca="1" xml:space="preserve">
  IF(OR($AA471 = 5, $AA471 = 6, $AA471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71" s="7" t="str">
        <f ca="1">VLOOKUP($Y471,Departments!$A:$B,2,FALSE)</f>
        <v>Audit</v>
      </c>
      <c r="AA471" s="6">
        <f t="shared" ca="1" si="76"/>
        <v>9</v>
      </c>
      <c r="AB471" s="7" t="str">
        <f ca="1">VLOOKUP($AA471,Roles!$A:$B,2,FALSE)</f>
        <v>Intern</v>
      </c>
      <c r="AC471" s="6" t="str">
        <f t="shared" ca="1" si="77"/>
        <v/>
      </c>
      <c r="AD471" s="7" t="str">
        <f ca="1" xml:space="preserve">
IF($AC471 &lt;&gt; "",
    VLOOKUP($AC471,Levels!$A:$B,2,FALSE),
    ""
)</f>
        <v/>
      </c>
      <c r="AE471" s="8">
        <f t="shared" ca="1" si="78"/>
        <v>42716</v>
      </c>
      <c r="AF471" s="6">
        <f ca="1">RANDBETWEEN(5,COUNTA('Recruitment source'!$A:$A) + 1)</f>
        <v>5</v>
      </c>
      <c r="AG471" s="6" t="str">
        <f ca="1">VLOOKUP($AF471,'Recruitment source'!$A:$B,2,FALSE)</f>
        <v>Indeed</v>
      </c>
      <c r="AH471" s="8"/>
      <c r="AI471" s="1">
        <f t="shared" ca="1" si="70"/>
        <v>1205</v>
      </c>
      <c r="AJ471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467, 1, 'Kauã Nascimento Padrão', 'M', 5, '14/12/1961', 7, 13, 9, NULL, 1205);</v>
      </c>
    </row>
    <row r="472" spans="1:36" ht="14.25" customHeight="1" x14ac:dyDescent="0.2">
      <c r="A472" s="7" cm="1">
        <f t="array" aca="1" ref="A472" ca="1">INDEX(Companies!$A:$A,RANDBETWEEN(5,COUNTA(Companies!$A:$A) + 1),1)</f>
        <v>5</v>
      </c>
      <c r="B472" s="7" t="str">
        <f ca="1">VLOOKUP($A472,Companies!$A:$B,2,FALSE)</f>
        <v>ACME Corporation</v>
      </c>
      <c r="C472" s="5">
        <f t="shared" si="71"/>
        <v>468</v>
      </c>
      <c r="D472" s="5" t="str" cm="1">
        <f t="array" ref="D472">SHA1HASH($C472)</f>
        <v>3977dced04b7d0c7bc81b01a3f4124e14c683b8e</v>
      </c>
      <c r="E472" s="6">
        <v>1</v>
      </c>
      <c r="F472" s="7">
        <f ca="1">IF($C472 = 1 + N("Presidente"),
    127,
    IF($C472 = 2 + N("Vice-Presidente"),
        72,
        IF($C472 = 3 + N("Secretária bilíngue"),
            13,
            RANDBETWEEN(5,COUNT(Name!$A:$A) + 1)
        )
    )
)</f>
        <v>359</v>
      </c>
      <c r="G472" s="7" t="str">
        <f ca="1">VLOOKUP($F472,Name!$A:$B,2,FALSE)</f>
        <v>Vitor</v>
      </c>
      <c r="H472" s="7">
        <f ca="1" xml:space="preserve">
IF($C472 = 1,
    0,
    RANDBETWEEN(5,COUNT('Last name'!$A:$A) + 1)
)</f>
        <v>121</v>
      </c>
      <c r="I472" s="7" t="str">
        <f ca="1" xml:space="preserve">
IF($C472 = 1 + N("Presidente"),
    "de Orléans e Bragança",
    VLOOKUP($H472,'Last name'!$A:$B,2,FALSE) &amp; " " &amp; VLOOKUP(RANDBETWEEN(5,COUNT('Last name'!$A:$A) + 1),'Last name'!$A:$B,2,FALSE)
)</f>
        <v>Martinelli Asvilla</v>
      </c>
      <c r="J472" s="7" t="str">
        <f t="shared" ca="1" si="72"/>
        <v>Vitor Martinelli Asvilla</v>
      </c>
      <c r="K472" s="7" t="str" cm="1">
        <f t="array" aca="1" ref="K472" ca="1">SHA1HASH($J472)</f>
        <v>b211bd086aadc025413cd9df022cd17c24ced9d8</v>
      </c>
      <c r="L472" s="7" cm="1">
        <f t="array" aca="1" ref="L472" ca="1">INDEX(States!$A:$A,N472,1)</f>
        <v>5</v>
      </c>
      <c r="M472" s="7" t="str">
        <f ca="1">VLOOKUP($L472,Countries!$A:$B,2,FALSE)</f>
        <v>Portugal</v>
      </c>
      <c r="N472" s="7" cm="1">
        <f t="array" aca="1" ref="N472" ca="1">INDEX(States!$C:$C,RANDBETWEEN(5,COUNTA(States!$A:$A) + 1),1)</f>
        <v>18</v>
      </c>
      <c r="O472" s="7" t="str">
        <f ca="1">VLOOKUP($N472,States!$C:$D,2,FALSE)</f>
        <v>Castelo Branco</v>
      </c>
      <c r="P472" s="7" t="str">
        <f ca="1">VLOOKUP($F472,Name!$A:$C,3,FALSE)</f>
        <v>M</v>
      </c>
      <c r="Q472" s="7" t="str">
        <f ca="1">VLOOKUP($P472,Genders!$B:$C,2,FALSE)</f>
        <v>Male</v>
      </c>
      <c r="R472" s="7" cm="1">
        <f t="array" aca="1" ref="R472" ca="1">INDEX('Marital status'!$A:$A,RANDBETWEEN(5,COUNTA('Marital status'!$A:$A) + 1),1)</f>
        <v>5</v>
      </c>
      <c r="S472" s="7" t="str">
        <f ca="1">VLOOKUP($R472,'Marital status'!$A:$B,2,FALSE)</f>
        <v>single</v>
      </c>
      <c r="T472" s="7">
        <f t="shared" ca="1" si="73"/>
        <v>5</v>
      </c>
      <c r="U472" s="7" t="str">
        <f ca="1">VLOOKUP($T472,Ethnicities!$A:$B,2,FALSE)</f>
        <v xml:space="preserve"> white</v>
      </c>
      <c r="V472" s="8">
        <f t="shared" ca="1" si="74"/>
        <v>24960</v>
      </c>
      <c r="W472" s="6">
        <f t="shared" ca="1" si="75"/>
        <v>8</v>
      </c>
      <c r="X472" s="8" t="str">
        <f ca="1">VLOOKUP($W472,'Background education'!$A:$B,2,FALSE)</f>
        <v>Graduate school</v>
      </c>
      <c r="Y472" s="7">
        <f ca="1" xml:space="preserve">
  IF(OR($AA472 = 5, $AA472 = 6, $AA472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72" s="7" t="str">
        <f ca="1">VLOOKUP($Y472,Departments!$A:$B,2,FALSE)</f>
        <v>Audit</v>
      </c>
      <c r="AA472" s="6">
        <f t="shared" ca="1" si="76"/>
        <v>11</v>
      </c>
      <c r="AB472" s="7" t="str">
        <f ca="1">VLOOKUP($AA472,Roles!$A:$B,2,FALSE)</f>
        <v>Analyst</v>
      </c>
      <c r="AC472" s="6">
        <f t="shared" ca="1" si="77"/>
        <v>6</v>
      </c>
      <c r="AD472" s="7" t="str">
        <f ca="1" xml:space="preserve">
IF($AC472 &lt;&gt; "",
    VLOOKUP($AC472,Levels!$A:$B,2,FALSE),
    ""
)</f>
        <v>Pleno</v>
      </c>
      <c r="AE472" s="8">
        <f t="shared" ca="1" si="78"/>
        <v>40655</v>
      </c>
      <c r="AF472" s="6">
        <f ca="1">RANDBETWEEN(5,COUNTA('Recruitment source'!$A:$A) + 1)</f>
        <v>8</v>
      </c>
      <c r="AG472" s="6" t="str">
        <f ca="1">VLOOKUP($AF472,'Recruitment source'!$A:$B,2,FALSE)</f>
        <v>Net Empregos</v>
      </c>
      <c r="AH472" s="8"/>
      <c r="AI472" s="1">
        <f t="shared" ca="1" si="70"/>
        <v>3000</v>
      </c>
      <c r="AJ472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468, 1, 'Vitor Martinelli Asvilla', 'M', 5, '02/05/1968', 8, 13, 11, 6, 3000);</v>
      </c>
    </row>
    <row r="473" spans="1:36" ht="14.25" customHeight="1" x14ac:dyDescent="0.2">
      <c r="A473" s="7" cm="1">
        <f t="array" aca="1" ref="A473" ca="1">INDEX(Companies!$A:$A,RANDBETWEEN(5,COUNTA(Companies!$A:$A) + 1),1)</f>
        <v>5</v>
      </c>
      <c r="B473" s="7" t="str">
        <f ca="1">VLOOKUP($A473,Companies!$A:$B,2,FALSE)</f>
        <v>ACME Corporation</v>
      </c>
      <c r="C473" s="5">
        <f t="shared" si="71"/>
        <v>469</v>
      </c>
      <c r="D473" s="5" t="str" cm="1">
        <f t="array" ref="D473">SHA1HASH($C473)</f>
        <v>e3e097dc79d8161b2a2448f6c0930a8b081cd013</v>
      </c>
      <c r="E473" s="6">
        <v>1</v>
      </c>
      <c r="F473" s="7">
        <f ca="1">IF($C473 = 1 + N("Presidente"),
    127,
    IF($C473 = 2 + N("Vice-Presidente"),
        72,
        IF($C473 = 3 + N("Secretária bilíngue"),
            13,
            RANDBETWEEN(5,COUNT(Name!$A:$A) + 1)
        )
    )
)</f>
        <v>29</v>
      </c>
      <c r="G473" s="7" t="str">
        <f ca="1">VLOOKUP($F473,Name!$A:$B,2,FALSE)</f>
        <v>Ana Cecília</v>
      </c>
      <c r="H473" s="7">
        <f ca="1" xml:space="preserve">
IF($C473 = 1,
    0,
    RANDBETWEEN(5,COUNT('Last name'!$A:$A) + 1)
)</f>
        <v>27</v>
      </c>
      <c r="I473" s="7" t="str">
        <f ca="1" xml:space="preserve">
IF($C473 = 1 + N("Presidente"),
    "de Orléans e Bragança",
    VLOOKUP($H473,'Last name'!$A:$B,2,FALSE) &amp; " " &amp; VLOOKUP(RANDBETWEEN(5,COUNT('Last name'!$A:$A) + 1),'Last name'!$A:$B,2,FALSE)
)</f>
        <v>Bactista Oliveira</v>
      </c>
      <c r="J473" s="7" t="str">
        <f t="shared" ca="1" si="72"/>
        <v>Ana Cecília Bactista Oliveira</v>
      </c>
      <c r="K473" s="7" t="str" cm="1">
        <f t="array" aca="1" ref="K473" ca="1">SHA1HASH($J473)</f>
        <v>6c7ccfd6bc572cf2269898411f526126a9008ddf</v>
      </c>
      <c r="L473" s="7" cm="1">
        <f t="array" aca="1" ref="L473" ca="1">INDEX(States!$A:$A,N473,1)</f>
        <v>5</v>
      </c>
      <c r="M473" s="7" t="str">
        <f ca="1">VLOOKUP($L473,Countries!$A:$B,2,FALSE)</f>
        <v>Portugal</v>
      </c>
      <c r="N473" s="7" cm="1">
        <f t="array" aca="1" ref="N473" ca="1">INDEX(States!$C:$C,RANDBETWEEN(5,COUNTA(States!$A:$A) + 1),1)</f>
        <v>21</v>
      </c>
      <c r="O473" s="7" t="str">
        <f ca="1">VLOOKUP($N473,States!$C:$D,2,FALSE)</f>
        <v>Guarda</v>
      </c>
      <c r="P473" s="7" t="str">
        <f ca="1">VLOOKUP($F473,Name!$A:$C,3,FALSE)</f>
        <v>F</v>
      </c>
      <c r="Q473" s="7" t="str">
        <f ca="1">VLOOKUP($P473,Genders!$B:$C,2,FALSE)</f>
        <v>Female</v>
      </c>
      <c r="R473" s="7" cm="1">
        <f t="array" aca="1" ref="R473" ca="1">INDEX('Marital status'!$A:$A,RANDBETWEEN(5,COUNTA('Marital status'!$A:$A) + 1),1)</f>
        <v>9</v>
      </c>
      <c r="S473" s="7" t="str">
        <f ca="1">VLOOKUP($R473,'Marital status'!$A:$B,2,FALSE)</f>
        <v>DIVORCED</v>
      </c>
      <c r="T473" s="7">
        <f t="shared" ca="1" si="73"/>
        <v>7</v>
      </c>
      <c r="U473" s="7" t="str">
        <f ca="1">VLOOKUP($T473,Ethnicities!$A:$B,2,FALSE)</f>
        <v xml:space="preserve">  Hispanic or LATINO</v>
      </c>
      <c r="V473" s="8">
        <f t="shared" ca="1" si="74"/>
        <v>30358</v>
      </c>
      <c r="W473" s="6">
        <f t="shared" ca="1" si="75"/>
        <v>7</v>
      </c>
      <c r="X473" s="8" t="str">
        <f ca="1">VLOOKUP($W473,'Background education'!$A:$B,2,FALSE)</f>
        <v>Undergraduate degree</v>
      </c>
      <c r="Y473" s="7">
        <f ca="1" xml:space="preserve">
  IF(OR($AA473 = 5, $AA473 = 6, $AA473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73" s="7" t="str">
        <f ca="1">VLOOKUP($Y473,Departments!$A:$B,2,FALSE)</f>
        <v>Operations</v>
      </c>
      <c r="AA473" s="6">
        <f t="shared" ca="1" si="76"/>
        <v>10</v>
      </c>
      <c r="AB473" s="7" t="str">
        <f ca="1">VLOOKUP($AA473,Roles!$A:$B,2,FALSE)</f>
        <v>Trainee</v>
      </c>
      <c r="AC473" s="6" t="str">
        <f t="shared" ca="1" si="77"/>
        <v/>
      </c>
      <c r="AD473" s="7" t="str">
        <f ca="1" xml:space="preserve">
IF($AC473 &lt;&gt; "",
    VLOOKUP($AC473,Levels!$A:$B,2,FALSE),
    ""
)</f>
        <v/>
      </c>
      <c r="AE473" s="8">
        <f t="shared" ca="1" si="78"/>
        <v>44504</v>
      </c>
      <c r="AF473" s="6">
        <f ca="1">RANDBETWEEN(5,COUNTA('Recruitment source'!$A:$A) + 1)</f>
        <v>6</v>
      </c>
      <c r="AG473" s="6" t="str">
        <f ca="1">VLOOKUP($AF473,'Recruitment source'!$A:$B,2,FALSE)</f>
        <v>Learn4Good</v>
      </c>
      <c r="AH473" s="8"/>
      <c r="AI473" s="1">
        <f t="shared" ca="1" si="70"/>
        <v>1305</v>
      </c>
      <c r="AJ473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469, 1, 'Ana Cecília Bactista Oliveira', 'F', 7, '11/02/1983', 7, 10, 10, NULL, 1305);</v>
      </c>
    </row>
    <row r="474" spans="1:36" ht="14.25" customHeight="1" x14ac:dyDescent="0.2">
      <c r="A474" s="7" cm="1">
        <f t="array" aca="1" ref="A474" ca="1">INDEX(Companies!$A:$A,RANDBETWEEN(5,COUNTA(Companies!$A:$A) + 1),1)</f>
        <v>5</v>
      </c>
      <c r="B474" s="7" t="str">
        <f ca="1">VLOOKUP($A474,Companies!$A:$B,2,FALSE)</f>
        <v>ACME Corporation</v>
      </c>
      <c r="C474" s="5">
        <f t="shared" si="71"/>
        <v>470</v>
      </c>
      <c r="D474" s="5" t="str" cm="1">
        <f t="array" ref="D474">SHA1HASH($C474)</f>
        <v>264c3f3470cadac69e9912a8517f6210af35afaf</v>
      </c>
      <c r="E474" s="6">
        <v>1</v>
      </c>
      <c r="F474" s="7">
        <f ca="1">IF($C474 = 1 + N("Presidente"),
    127,
    IF($C474 = 2 + N("Vice-Presidente"),
        72,
        IF($C474 = 3 + N("Secretária bilíngue"),
            13,
            RANDBETWEEN(5,COUNT(Name!$A:$A) + 1)
        )
    )
)</f>
        <v>339</v>
      </c>
      <c r="G474" s="7" t="str">
        <f ca="1">VLOOKUP($F474,Name!$A:$B,2,FALSE)</f>
        <v>Sophie</v>
      </c>
      <c r="H474" s="7">
        <f ca="1" xml:space="preserve">
IF($C474 = 1,
    0,
    RANDBETWEEN(5,COUNT('Last name'!$A:$A) + 1)
)</f>
        <v>29</v>
      </c>
      <c r="I474" s="7" t="str">
        <f ca="1" xml:space="preserve">
IF($C474 = 1 + N("Presidente"),
    "de Orléans e Bragança",
    VLOOKUP($H474,'Last name'!$A:$B,2,FALSE) &amp; " " &amp; VLOOKUP(RANDBETWEEN(5,COUNT('Last name'!$A:$A) + 1),'Last name'!$A:$B,2,FALSE)
)</f>
        <v>Bandeira Anjos</v>
      </c>
      <c r="J474" s="7" t="str">
        <f t="shared" ca="1" si="72"/>
        <v>Sophie Bandeira Anjos</v>
      </c>
      <c r="K474" s="7" t="str" cm="1">
        <f t="array" aca="1" ref="K474" ca="1">SHA1HASH($J474)</f>
        <v>cfbc34eadf7bb6232369a915c1a3bb778d4f196e</v>
      </c>
      <c r="L474" s="7" cm="1">
        <f t="array" aca="1" ref="L474" ca="1">INDEX(States!$A:$A,N474,1)</f>
        <v>5</v>
      </c>
      <c r="M474" s="7" t="str">
        <f ca="1">VLOOKUP($L474,Countries!$A:$B,2,FALSE)</f>
        <v>Portugal</v>
      </c>
      <c r="N474" s="7" cm="1">
        <f t="array" aca="1" ref="N474" ca="1">INDEX(States!$C:$C,RANDBETWEEN(5,COUNTA(States!$A:$A) + 1),1)</f>
        <v>7</v>
      </c>
      <c r="O474" s="7" t="str">
        <f ca="1">VLOOKUP($N474,States!$C:$D,2,FALSE)</f>
        <v xml:space="preserve"> Setúbal </v>
      </c>
      <c r="P474" s="7" t="str">
        <f ca="1">VLOOKUP($F474,Name!$A:$C,3,FALSE)</f>
        <v>F</v>
      </c>
      <c r="Q474" s="7" t="str">
        <f ca="1">VLOOKUP($P474,Genders!$B:$C,2,FALSE)</f>
        <v>Female</v>
      </c>
      <c r="R474" s="7" cm="1">
        <f t="array" aca="1" ref="R474" ca="1">INDEX('Marital status'!$A:$A,RANDBETWEEN(5,COUNTA('Marital status'!$A:$A) + 1),1)</f>
        <v>6</v>
      </c>
      <c r="S474" s="7" t="str">
        <f ca="1">VLOOKUP($R474,'Marital status'!$A:$B,2,FALSE)</f>
        <v>MarrieD</v>
      </c>
      <c r="T474" s="7">
        <f t="shared" ca="1" si="73"/>
        <v>5</v>
      </c>
      <c r="U474" s="7" t="str">
        <f ca="1">VLOOKUP($T474,Ethnicities!$A:$B,2,FALSE)</f>
        <v xml:space="preserve"> white</v>
      </c>
      <c r="V474" s="8">
        <f t="shared" ca="1" si="74"/>
        <v>21717</v>
      </c>
      <c r="W474" s="6">
        <f t="shared" ca="1" si="75"/>
        <v>8</v>
      </c>
      <c r="X474" s="8" t="str">
        <f ca="1">VLOOKUP($W474,'Background education'!$A:$B,2,FALSE)</f>
        <v>Graduate school</v>
      </c>
      <c r="Y474" s="7">
        <f ca="1" xml:space="preserve">
  IF(OR($AA474 = 5, $AA474 = 6, $AA474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74" s="7" t="str">
        <f ca="1">VLOOKUP($Y474,Departments!$A:$B,2,FALSE)</f>
        <v>Human Resource</v>
      </c>
      <c r="AA474" s="6">
        <f t="shared" ca="1" si="76"/>
        <v>11</v>
      </c>
      <c r="AB474" s="7" t="str">
        <f ca="1">VLOOKUP($AA474,Roles!$A:$B,2,FALSE)</f>
        <v>Analyst</v>
      </c>
      <c r="AC474" s="6">
        <f t="shared" ca="1" si="77"/>
        <v>7</v>
      </c>
      <c r="AD474" s="7" t="str">
        <f ca="1" xml:space="preserve">
IF($AC474 &lt;&gt; "",
    VLOOKUP($AC474,Levels!$A:$B,2,FALSE),
    ""
)</f>
        <v>Senior</v>
      </c>
      <c r="AE474" s="8">
        <f t="shared" ca="1" si="78"/>
        <v>41489</v>
      </c>
      <c r="AF474" s="6">
        <f ca="1">RANDBETWEEN(5,COUNTA('Recruitment source'!$A:$A) + 1)</f>
        <v>12</v>
      </c>
      <c r="AG474" s="6" t="str">
        <f ca="1">VLOOKUP($AF474,'Recruitment source'!$A:$B,2,FALSE)</f>
        <v xml:space="preserve"> recommendation of employee</v>
      </c>
      <c r="AH474" s="8"/>
      <c r="AI474" s="1">
        <f t="shared" ca="1" si="70"/>
        <v>3080</v>
      </c>
      <c r="AJ474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470, 1, 'Sophie Bandeira Anjos', 'F', 5, '16/06/1959', 8, 8, 11, 7, 3080);</v>
      </c>
    </row>
    <row r="475" spans="1:36" ht="14.25" customHeight="1" x14ac:dyDescent="0.2">
      <c r="A475" s="7" cm="1">
        <f t="array" aca="1" ref="A475" ca="1">INDEX(Companies!$A:$A,RANDBETWEEN(5,COUNTA(Companies!$A:$A) + 1),1)</f>
        <v>5</v>
      </c>
      <c r="B475" s="7" t="str">
        <f ca="1">VLOOKUP($A475,Companies!$A:$B,2,FALSE)</f>
        <v>ACME Corporation</v>
      </c>
      <c r="C475" s="5">
        <f t="shared" si="71"/>
        <v>471</v>
      </c>
      <c r="D475" s="5" t="str" cm="1">
        <f t="array" ref="D475">SHA1HASH($C475)</f>
        <v>5e5ad0b76c7633737a8d81700681204e0167c0d9</v>
      </c>
      <c r="E475" s="6">
        <v>1</v>
      </c>
      <c r="F475" s="7">
        <f ca="1">IF($C475 = 1 + N("Presidente"),
    127,
    IF($C475 = 2 + N("Vice-Presidente"),
        72,
        IF($C475 = 3 + N("Secretária bilíngue"),
            13,
            RANDBETWEEN(5,COUNT(Name!$A:$A) + 1)
        )
    )
)</f>
        <v>23</v>
      </c>
      <c r="G475" s="7" t="str">
        <f ca="1">VLOOKUP($F475,Name!$A:$B,2,FALSE)</f>
        <v>Amanda</v>
      </c>
      <c r="H475" s="7">
        <f ca="1" xml:space="preserve">
IF($C475 = 1,
    0,
    RANDBETWEEN(5,COUNT('Last name'!$A:$A) + 1)
)</f>
        <v>49</v>
      </c>
      <c r="I475" s="7" t="str">
        <f ca="1" xml:space="preserve">
IF($C475 = 1 + N("Presidente"),
    "de Orléans e Bragança",
    VLOOKUP($H475,'Last name'!$A:$B,2,FALSE) &amp; " " &amp; VLOOKUP(RANDBETWEEN(5,COUNT('Last name'!$A:$A) + 1),'Last name'!$A:$B,2,FALSE)
)</f>
        <v>Brito Carvalho</v>
      </c>
      <c r="J475" s="7" t="str">
        <f t="shared" ca="1" si="72"/>
        <v>Amanda Brito Carvalho</v>
      </c>
      <c r="K475" s="7" t="str" cm="1">
        <f t="array" aca="1" ref="K475" ca="1">SHA1HASH($J475)</f>
        <v>5883ae0cd003c9a9b9fa15fa290f7f43e374293f</v>
      </c>
      <c r="L475" s="7" cm="1">
        <f t="array" aca="1" ref="L475" ca="1">INDEX(States!$A:$A,N475,1)</f>
        <v>5</v>
      </c>
      <c r="M475" s="7" t="str">
        <f ca="1">VLOOKUP($L475,Countries!$A:$B,2,FALSE)</f>
        <v>Portugal</v>
      </c>
      <c r="N475" s="7" cm="1">
        <f t="array" aca="1" ref="N475" ca="1">INDEX(States!$C:$C,RANDBETWEEN(5,COUNTA(States!$A:$A) + 1),1)</f>
        <v>14</v>
      </c>
      <c r="O475" s="7" t="str">
        <f ca="1">VLOOKUP($N475,States!$C:$D,2,FALSE)</f>
        <v>Madeira</v>
      </c>
      <c r="P475" s="7" t="str">
        <f ca="1">VLOOKUP($F475,Name!$A:$C,3,FALSE)</f>
        <v>F</v>
      </c>
      <c r="Q475" s="7" t="str">
        <f ca="1">VLOOKUP($P475,Genders!$B:$C,2,FALSE)</f>
        <v>Female</v>
      </c>
      <c r="R475" s="7" cm="1">
        <f t="array" aca="1" ref="R475" ca="1">INDEX('Marital status'!$A:$A,RANDBETWEEN(5,COUNTA('Marital status'!$A:$A) + 1),1)</f>
        <v>9</v>
      </c>
      <c r="S475" s="7" t="str">
        <f ca="1">VLOOKUP($R475,'Marital status'!$A:$B,2,FALSE)</f>
        <v>DIVORCED</v>
      </c>
      <c r="T475" s="7">
        <f t="shared" ca="1" si="73"/>
        <v>8</v>
      </c>
      <c r="U475" s="7" t="str">
        <f ca="1">VLOOKUP($T475,Ethnicities!$A:$B,2,FALSE)</f>
        <v>ASIAN</v>
      </c>
      <c r="V475" s="8">
        <f t="shared" ca="1" si="74"/>
        <v>19089</v>
      </c>
      <c r="W475" s="6">
        <f t="shared" ca="1" si="75"/>
        <v>7</v>
      </c>
      <c r="X475" s="8" t="str">
        <f ca="1">VLOOKUP($W475,'Background education'!$A:$B,2,FALSE)</f>
        <v>Undergraduate degree</v>
      </c>
      <c r="Y475" s="7">
        <f ca="1" xml:space="preserve">
  IF(OR($AA475 = 5, $AA475 = 6, $AA475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75" s="7" t="str">
        <f ca="1">VLOOKUP($Y475,Departments!$A:$B,2,FALSE)</f>
        <v>Finance</v>
      </c>
      <c r="AA475" s="6">
        <f t="shared" ca="1" si="76"/>
        <v>9</v>
      </c>
      <c r="AB475" s="7" t="str">
        <f ca="1">VLOOKUP($AA475,Roles!$A:$B,2,FALSE)</f>
        <v>Intern</v>
      </c>
      <c r="AC475" s="6" t="str">
        <f t="shared" ca="1" si="77"/>
        <v/>
      </c>
      <c r="AD475" s="7" t="str">
        <f ca="1" xml:space="preserve">
IF($AC475 &lt;&gt; "",
    VLOOKUP($AC475,Levels!$A:$B,2,FALSE),
    ""
)</f>
        <v/>
      </c>
      <c r="AE475" s="8">
        <f t="shared" ca="1" si="78"/>
        <v>41702</v>
      </c>
      <c r="AF475" s="6">
        <f ca="1">RANDBETWEEN(5,COUNTA('Recruitment source'!$A:$A) + 1)</f>
        <v>11</v>
      </c>
      <c r="AG475" s="6" t="str">
        <f ca="1">VLOOKUP($AF475,'Recruitment source'!$A:$B,2,FALSE)</f>
        <v>Next Station</v>
      </c>
      <c r="AH475" s="8"/>
      <c r="AI475" s="1">
        <f t="shared" ca="1" si="70"/>
        <v>1205</v>
      </c>
      <c r="AJ47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471, 1, 'Amanda Brito Carvalho', 'F', 8, '05/04/1952', 7, 7, 9, NULL, 1205);</v>
      </c>
    </row>
    <row r="476" spans="1:36" ht="14.25" customHeight="1" x14ac:dyDescent="0.2">
      <c r="A476" s="7" cm="1">
        <f t="array" aca="1" ref="A476" ca="1">INDEX(Companies!$A:$A,RANDBETWEEN(5,COUNTA(Companies!$A:$A) + 1),1)</f>
        <v>5</v>
      </c>
      <c r="B476" s="7" t="str">
        <f ca="1">VLOOKUP($A476,Companies!$A:$B,2,FALSE)</f>
        <v>ACME Corporation</v>
      </c>
      <c r="C476" s="5">
        <f t="shared" si="71"/>
        <v>472</v>
      </c>
      <c r="D476" s="5" t="str" cm="1">
        <f t="array" ref="D476">SHA1HASH($C476)</f>
        <v>cf06ed6df6eb6ebc840cdb81ed164cfdb56a6aa9</v>
      </c>
      <c r="E476" s="6">
        <v>1</v>
      </c>
      <c r="F476" s="7">
        <f ca="1">IF($C476 = 1 + N("Presidente"),
    127,
    IF($C476 = 2 + N("Vice-Presidente"),
        72,
        IF($C476 = 3 + N("Secretária bilíngue"),
            13,
            RANDBETWEEN(5,COUNT(Name!$A:$A) + 1)
        )
    )
)</f>
        <v>286</v>
      </c>
      <c r="G476" s="7" t="str">
        <f ca="1">VLOOKUP($F476,Name!$A:$B,2,FALSE)</f>
        <v>Mateus</v>
      </c>
      <c r="H476" s="7">
        <f ca="1" xml:space="preserve">
IF($C476 = 1,
    0,
    RANDBETWEEN(5,COUNT('Last name'!$A:$A) + 1)
)</f>
        <v>140</v>
      </c>
      <c r="I476" s="7" t="str">
        <f ca="1" xml:space="preserve">
IF($C476 = 1 + N("Presidente"),
    "de Orléans e Bragança",
    VLOOKUP($H476,'Last name'!$A:$B,2,FALSE) &amp; " " &amp; VLOOKUP(RANDBETWEEN(5,COUNT('Last name'!$A:$A) + 1),'Last name'!$A:$B,2,FALSE)
)</f>
        <v>Negreiros Asvilla</v>
      </c>
      <c r="J476" s="7" t="str">
        <f t="shared" ca="1" si="72"/>
        <v>Mateus Negreiros Asvilla</v>
      </c>
      <c r="K476" s="7" t="str" cm="1">
        <f t="array" aca="1" ref="K476" ca="1">SHA1HASH($J476)</f>
        <v>5bd945a68dbe89d82d659e2c7023773cdfe90fbe</v>
      </c>
      <c r="L476" s="7" cm="1">
        <f t="array" aca="1" ref="L476" ca="1">INDEX(States!$A:$A,N476,1)</f>
        <v>5</v>
      </c>
      <c r="M476" s="7" t="str">
        <f ca="1">VLOOKUP($L476,Countries!$A:$B,2,FALSE)</f>
        <v>Portugal</v>
      </c>
      <c r="N476" s="7" cm="1">
        <f t="array" aca="1" ref="N476" ca="1">INDEX(States!$C:$C,RANDBETWEEN(5,COUNTA(States!$A:$A) + 1),1)</f>
        <v>7</v>
      </c>
      <c r="O476" s="7" t="str">
        <f ca="1">VLOOKUP($N476,States!$C:$D,2,FALSE)</f>
        <v xml:space="preserve"> Setúbal </v>
      </c>
      <c r="P476" s="7" t="str">
        <f ca="1">VLOOKUP($F476,Name!$A:$C,3,FALSE)</f>
        <v>M</v>
      </c>
      <c r="Q476" s="7" t="str">
        <f ca="1">VLOOKUP($P476,Genders!$B:$C,2,FALSE)</f>
        <v>Male</v>
      </c>
      <c r="R476" s="7" cm="1">
        <f t="array" aca="1" ref="R476" ca="1">INDEX('Marital status'!$A:$A,RANDBETWEEN(5,COUNTA('Marital status'!$A:$A) + 1),1)</f>
        <v>8</v>
      </c>
      <c r="S476" s="7" t="str">
        <f ca="1">VLOOKUP($R476,'Marital status'!$A:$B,2,FALSE)</f>
        <v xml:space="preserve"> Separated </v>
      </c>
      <c r="T476" s="7">
        <f t="shared" ca="1" si="73"/>
        <v>6</v>
      </c>
      <c r="U476" s="7" t="str">
        <f ca="1">VLOOKUP($T476,Ethnicities!$A:$B,2,FALSE)</f>
        <v>Black or African American</v>
      </c>
      <c r="V476" s="8">
        <f t="shared" ca="1" si="74"/>
        <v>24100</v>
      </c>
      <c r="W476" s="6">
        <f t="shared" ca="1" si="75"/>
        <v>8</v>
      </c>
      <c r="X476" s="8" t="str">
        <f ca="1">VLOOKUP($W476,'Background education'!$A:$B,2,FALSE)</f>
        <v>Graduate school</v>
      </c>
      <c r="Y476" s="7">
        <f ca="1" xml:space="preserve">
  IF(OR($AA476 = 5, $AA476 = 6, $AA476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76" s="7" t="str">
        <f ca="1">VLOOKUP($Y476,Departments!$A:$B,2,FALSE)</f>
        <v xml:space="preserve"> Commercial</v>
      </c>
      <c r="AA476" s="6">
        <f t="shared" ca="1" si="76"/>
        <v>11</v>
      </c>
      <c r="AB476" s="7" t="str">
        <f ca="1">VLOOKUP($AA476,Roles!$A:$B,2,FALSE)</f>
        <v>Analyst</v>
      </c>
      <c r="AC476" s="6">
        <f t="shared" ca="1" si="77"/>
        <v>5</v>
      </c>
      <c r="AD476" s="7" t="str">
        <f ca="1" xml:space="preserve">
IF($AC476 &lt;&gt; "",
    VLOOKUP($AC476,Levels!$A:$B,2,FALSE),
    ""
)</f>
        <v>Junior</v>
      </c>
      <c r="AE476" s="8">
        <f t="shared" ca="1" si="78"/>
        <v>36221</v>
      </c>
      <c r="AF476" s="6">
        <f ca="1">RANDBETWEEN(5,COUNTA('Recruitment source'!$A:$A) + 1)</f>
        <v>8</v>
      </c>
      <c r="AG476" s="6" t="str">
        <f ca="1">VLOOKUP($AF476,'Recruitment source'!$A:$B,2,FALSE)</f>
        <v>Net Empregos</v>
      </c>
      <c r="AH476" s="8"/>
      <c r="AI476" s="1">
        <f t="shared" ca="1" si="70"/>
        <v>3080</v>
      </c>
      <c r="AJ47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472, 1, 'Mateus Negreiros Asvilla', 'M', 6, '24/12/1965', 8, 9, 11, 5, 3080);</v>
      </c>
    </row>
    <row r="477" spans="1:36" ht="14.25" customHeight="1" x14ac:dyDescent="0.2">
      <c r="A477" s="7" cm="1">
        <f t="array" aca="1" ref="A477" ca="1">INDEX(Companies!$A:$A,RANDBETWEEN(5,COUNTA(Companies!$A:$A) + 1),1)</f>
        <v>5</v>
      </c>
      <c r="B477" s="7" t="str">
        <f ca="1">VLOOKUP($A477,Companies!$A:$B,2,FALSE)</f>
        <v>ACME Corporation</v>
      </c>
      <c r="C477" s="5">
        <f t="shared" si="71"/>
        <v>473</v>
      </c>
      <c r="D477" s="5" t="str" cm="1">
        <f t="array" ref="D477">SHA1HASH($C477)</f>
        <v>7ed28031fea3428609396624c50f0db45cfe7069</v>
      </c>
      <c r="E477" s="6">
        <v>1</v>
      </c>
      <c r="F477" s="7">
        <f ca="1">IF($C477 = 1 + N("Presidente"),
    127,
    IF($C477 = 2 + N("Vice-Presidente"),
        72,
        IF($C477 = 3 + N("Secretária bilíngue"),
            13,
            RANDBETWEEN(5,COUNT(Name!$A:$A) + 1)
        )
    )
)</f>
        <v>254</v>
      </c>
      <c r="G477" s="7" t="str">
        <f ca="1">VLOOKUP($F477,Name!$A:$B,2,FALSE)</f>
        <v>Manuel</v>
      </c>
      <c r="H477" s="7">
        <f ca="1" xml:space="preserve">
IF($C477 = 1,
    0,
    RANDBETWEEN(5,COUNT('Last name'!$A:$A) + 1)
)</f>
        <v>155</v>
      </c>
      <c r="I477" s="7" t="str">
        <f ca="1" xml:space="preserve">
IF($C477 = 1 + N("Presidente"),
    "de Orléans e Bragança",
    VLOOKUP($H477,'Last name'!$A:$B,2,FALSE) &amp; " " &amp; VLOOKUP(RANDBETWEEN(5,COUNT('Last name'!$A:$A) + 1),'Last name'!$A:$B,2,FALSE)
)</f>
        <v>Pinto Russo</v>
      </c>
      <c r="J477" s="7" t="str">
        <f t="shared" ca="1" si="72"/>
        <v>Manuel Pinto Russo</v>
      </c>
      <c r="K477" s="7" t="str" cm="1">
        <f t="array" aca="1" ref="K477" ca="1">SHA1HASH($J477)</f>
        <v>e1cb03f3b93257dc4118830d028d50380d314b7c</v>
      </c>
      <c r="L477" s="7" cm="1">
        <f t="array" aca="1" ref="L477" ca="1">INDEX(States!$A:$A,N477,1)</f>
        <v>5</v>
      </c>
      <c r="M477" s="7" t="str">
        <f ca="1">VLOOKUP($L477,Countries!$A:$B,2,FALSE)</f>
        <v>Portugal</v>
      </c>
      <c r="N477" s="7" cm="1">
        <f t="array" aca="1" ref="N477" ca="1">INDEX(States!$C:$C,RANDBETWEEN(5,COUNTA(States!$A:$A) + 1),1)</f>
        <v>14</v>
      </c>
      <c r="O477" s="7" t="str">
        <f ca="1">VLOOKUP($N477,States!$C:$D,2,FALSE)</f>
        <v>Madeira</v>
      </c>
      <c r="P477" s="7" t="str">
        <f ca="1">VLOOKUP($F477,Name!$A:$C,3,FALSE)</f>
        <v>M</v>
      </c>
      <c r="Q477" s="7" t="str">
        <f ca="1">VLOOKUP($P477,Genders!$B:$C,2,FALSE)</f>
        <v>Male</v>
      </c>
      <c r="R477" s="7" cm="1">
        <f t="array" aca="1" ref="R477" ca="1">INDEX('Marital status'!$A:$A,RANDBETWEEN(5,COUNTA('Marital status'!$A:$A) + 1),1)</f>
        <v>8</v>
      </c>
      <c r="S477" s="7" t="str">
        <f ca="1">VLOOKUP($R477,'Marital status'!$A:$B,2,FALSE)</f>
        <v xml:space="preserve"> Separated </v>
      </c>
      <c r="T477" s="7">
        <f t="shared" ca="1" si="73"/>
        <v>5</v>
      </c>
      <c r="U477" s="7" t="str">
        <f ca="1">VLOOKUP($T477,Ethnicities!$A:$B,2,FALSE)</f>
        <v xml:space="preserve"> white</v>
      </c>
      <c r="V477" s="8">
        <f t="shared" ca="1" si="74"/>
        <v>31384</v>
      </c>
      <c r="W477" s="6">
        <f t="shared" ca="1" si="75"/>
        <v>7</v>
      </c>
      <c r="X477" s="8" t="str">
        <f ca="1">VLOOKUP($W477,'Background education'!$A:$B,2,FALSE)</f>
        <v>Undergraduate degree</v>
      </c>
      <c r="Y477" s="7">
        <f ca="1" xml:space="preserve">
  IF(OR($AA477 = 5, $AA477 = 6, $AA477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77" s="7" t="str">
        <f ca="1">VLOOKUP($Y477,Departments!$A:$B,2,FALSE)</f>
        <v xml:space="preserve"> Presidency</v>
      </c>
      <c r="AA477" s="6">
        <f t="shared" ca="1" si="76"/>
        <v>10</v>
      </c>
      <c r="AB477" s="7" t="str">
        <f ca="1">VLOOKUP($AA477,Roles!$A:$B,2,FALSE)</f>
        <v>Trainee</v>
      </c>
      <c r="AC477" s="6" t="str">
        <f t="shared" ca="1" si="77"/>
        <v/>
      </c>
      <c r="AD477" s="7" t="str">
        <f ca="1" xml:space="preserve">
IF($AC477 &lt;&gt; "",
    VLOOKUP($AC477,Levels!$A:$B,2,FALSE),
    ""
)</f>
        <v/>
      </c>
      <c r="AE477" s="8">
        <f t="shared" ca="1" si="78"/>
        <v>37886</v>
      </c>
      <c r="AF477" s="6">
        <f ca="1">RANDBETWEEN(5,COUNTA('Recruitment source'!$A:$A) + 1)</f>
        <v>12</v>
      </c>
      <c r="AG477" s="6" t="str">
        <f ca="1">VLOOKUP($AF477,'Recruitment source'!$A:$B,2,FALSE)</f>
        <v xml:space="preserve"> recommendation of employee</v>
      </c>
      <c r="AH477" s="8"/>
      <c r="AI477" s="1">
        <f t="shared" ca="1" si="70"/>
        <v>1305</v>
      </c>
      <c r="AJ47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473, 1, 'Manuel Pinto Russo', 'M', 5, '03/12/1985', 7, 5, 10, NULL, 1305);</v>
      </c>
    </row>
    <row r="478" spans="1:36" ht="14.25" customHeight="1" x14ac:dyDescent="0.2">
      <c r="A478" s="7" cm="1">
        <f t="array" aca="1" ref="A478" ca="1">INDEX(Companies!$A:$A,RANDBETWEEN(5,COUNTA(Companies!$A:$A) + 1),1)</f>
        <v>5</v>
      </c>
      <c r="B478" s="7" t="str">
        <f ca="1">VLOOKUP($A478,Companies!$A:$B,2,FALSE)</f>
        <v>ACME Corporation</v>
      </c>
      <c r="C478" s="5">
        <f t="shared" si="71"/>
        <v>474</v>
      </c>
      <c r="D478" s="5" t="str" cm="1">
        <f t="array" ref="D478">SHA1HASH($C478)</f>
        <v>1625434cebb5e5c4cf7cac668ab24444f9ec05b7</v>
      </c>
      <c r="E478" s="6">
        <v>1</v>
      </c>
      <c r="F478" s="7">
        <f ca="1">IF($C478 = 1 + N("Presidente"),
    127,
    IF($C478 = 2 + N("Vice-Presidente"),
        72,
        IF($C478 = 3 + N("Secretária bilíngue"),
            13,
            RANDBETWEEN(5,COUNT(Name!$A:$A) + 1)
        )
    )
)</f>
        <v>51</v>
      </c>
      <c r="G478" s="7" t="str">
        <f ca="1">VLOOKUP($F478,Name!$A:$B,2,FALSE)</f>
        <v>Antônia</v>
      </c>
      <c r="H478" s="7">
        <f ca="1" xml:space="preserve">
IF($C478 = 1,
    0,
    RANDBETWEEN(5,COUNT('Last name'!$A:$A) + 1)
)</f>
        <v>94</v>
      </c>
      <c r="I478" s="7" t="str">
        <f ca="1" xml:space="preserve">
IF($C478 = 1 + N("Presidente"),
    "de Orléans e Bragança",
    VLOOKUP($H478,'Last name'!$A:$B,2,FALSE) &amp; " " &amp; VLOOKUP(RANDBETWEEN(5,COUNT('Last name'!$A:$A) + 1),'Last name'!$A:$B,2,FALSE)
)</f>
        <v>Furtado Negreiros</v>
      </c>
      <c r="J478" s="7" t="str">
        <f t="shared" ca="1" si="72"/>
        <v>Antônia Furtado Negreiros</v>
      </c>
      <c r="K478" s="7" t="str" cm="1">
        <f t="array" aca="1" ref="K478" ca="1">SHA1HASH($J478)</f>
        <v>fa95659bad38594d0b1f383eaaacbd26efd8bafe</v>
      </c>
      <c r="L478" s="7" cm="1">
        <f t="array" aca="1" ref="L478" ca="1">INDEX(States!$A:$A,N478,1)</f>
        <v>5</v>
      </c>
      <c r="M478" s="7" t="str">
        <f ca="1">VLOOKUP($L478,Countries!$A:$B,2,FALSE)</f>
        <v>Portugal</v>
      </c>
      <c r="N478" s="7" cm="1">
        <f t="array" aca="1" ref="N478" ca="1">INDEX(States!$C:$C,RANDBETWEEN(5,COUNTA(States!$A:$A) + 1),1)</f>
        <v>5</v>
      </c>
      <c r="O478" s="7" t="str">
        <f ca="1">VLOOKUP($N478,States!$C:$D,2,FALSE)</f>
        <v xml:space="preserve"> Lisboa</v>
      </c>
      <c r="P478" s="7" t="str">
        <f ca="1">VLOOKUP($F478,Name!$A:$C,3,FALSE)</f>
        <v>F</v>
      </c>
      <c r="Q478" s="7" t="str">
        <f ca="1">VLOOKUP($P478,Genders!$B:$C,2,FALSE)</f>
        <v>Female</v>
      </c>
      <c r="R478" s="7" cm="1">
        <f t="array" aca="1" ref="R478" ca="1">INDEX('Marital status'!$A:$A,RANDBETWEEN(5,COUNTA('Marital status'!$A:$A) + 1),1)</f>
        <v>9</v>
      </c>
      <c r="S478" s="7" t="str">
        <f ca="1">VLOOKUP($R478,'Marital status'!$A:$B,2,FALSE)</f>
        <v>DIVORCED</v>
      </c>
      <c r="T478" s="7">
        <f t="shared" ca="1" si="73"/>
        <v>5</v>
      </c>
      <c r="U478" s="7" t="str">
        <f ca="1">VLOOKUP($T478,Ethnicities!$A:$B,2,FALSE)</f>
        <v xml:space="preserve"> white</v>
      </c>
      <c r="V478" s="8">
        <f t="shared" ca="1" si="74"/>
        <v>17478</v>
      </c>
      <c r="W478" s="6">
        <f t="shared" ca="1" si="75"/>
        <v>7</v>
      </c>
      <c r="X478" s="8" t="str">
        <f ca="1">VLOOKUP($W478,'Background education'!$A:$B,2,FALSE)</f>
        <v>Undergraduate degree</v>
      </c>
      <c r="Y478" s="7">
        <f ca="1" xml:space="preserve">
  IF(OR($AA478 = 5, $AA478 = 6, $AA478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78" s="7" t="str">
        <f ca="1">VLOOKUP($Y478,Departments!$A:$B,2,FALSE)</f>
        <v>Finance</v>
      </c>
      <c r="AA478" s="6">
        <f t="shared" ca="1" si="76"/>
        <v>11</v>
      </c>
      <c r="AB478" s="7" t="str">
        <f ca="1">VLOOKUP($AA478,Roles!$A:$B,2,FALSE)</f>
        <v>Analyst</v>
      </c>
      <c r="AC478" s="6">
        <f t="shared" ca="1" si="77"/>
        <v>5</v>
      </c>
      <c r="AD478" s="7" t="str">
        <f ca="1" xml:space="preserve">
IF($AC478 &lt;&gt; "",
    VLOOKUP($AC478,Levels!$A:$B,2,FALSE),
    ""
)</f>
        <v>Junior</v>
      </c>
      <c r="AE478" s="8">
        <f t="shared" ca="1" si="78"/>
        <v>37755</v>
      </c>
      <c r="AF478" s="6">
        <f ca="1">RANDBETWEEN(5,COUNTA('Recruitment source'!$A:$A) + 1)</f>
        <v>13</v>
      </c>
      <c r="AG478" s="6" t="str">
        <f ca="1">VLOOKUP($AF478,'Recruitment source'!$A:$B,2,FALSE)</f>
        <v>Google</v>
      </c>
      <c r="AH478" s="8"/>
      <c r="AI478" s="1">
        <f t="shared" ca="1" si="70"/>
        <v>2500</v>
      </c>
      <c r="AJ478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474, 1, 'Antônia Furtado Negreiros', 'F', 5, '07/11/1947', 7, 7, 11, 5, 2500);</v>
      </c>
    </row>
    <row r="479" spans="1:36" ht="14.25" customHeight="1" x14ac:dyDescent="0.2">
      <c r="A479" s="7" cm="1">
        <f t="array" aca="1" ref="A479" ca="1">INDEX(Companies!$A:$A,RANDBETWEEN(5,COUNTA(Companies!$A:$A) + 1),1)</f>
        <v>5</v>
      </c>
      <c r="B479" s="7" t="str">
        <f ca="1">VLOOKUP($A479,Companies!$A:$B,2,FALSE)</f>
        <v>ACME Corporation</v>
      </c>
      <c r="C479" s="5">
        <f t="shared" si="71"/>
        <v>475</v>
      </c>
      <c r="D479" s="5" t="str" cm="1">
        <f t="array" ref="D479">SHA1HASH($C479)</f>
        <v>6e75d23a0574afce62799aab4afcd882f53d6680</v>
      </c>
      <c r="E479" s="6">
        <v>1</v>
      </c>
      <c r="F479" s="7">
        <f ca="1">IF($C479 = 1 + N("Presidente"),
    127,
    IF($C479 = 2 + N("Vice-Presidente"),
        72,
        IF($C479 = 3 + N("Secretária bilíngue"),
            13,
            RANDBETWEEN(5,COUNT(Name!$A:$A) + 1)
        )
    )
)</f>
        <v>19</v>
      </c>
      <c r="G479" s="7" t="str">
        <f ca="1">VLOOKUP($F479,Name!$A:$B,2,FALSE)</f>
        <v>Aline</v>
      </c>
      <c r="H479" s="7">
        <f ca="1" xml:space="preserve">
IF($C479 = 1,
    0,
    RANDBETWEEN(5,COUNT('Last name'!$A:$A) + 1)
)</f>
        <v>155</v>
      </c>
      <c r="I479" s="7" t="str">
        <f ca="1" xml:space="preserve">
IF($C479 = 1 + N("Presidente"),
    "de Orléans e Bragança",
    VLOOKUP($H479,'Last name'!$A:$B,2,FALSE) &amp; " " &amp; VLOOKUP(RANDBETWEEN(5,COUNT('Last name'!$A:$A) + 1),'Last name'!$A:$B,2,FALSE)
)</f>
        <v>Pinto Bispo</v>
      </c>
      <c r="J479" s="7" t="str">
        <f t="shared" ca="1" si="72"/>
        <v>Aline Pinto Bispo</v>
      </c>
      <c r="K479" s="7" t="str" cm="1">
        <f t="array" aca="1" ref="K479" ca="1">SHA1HASH($J479)</f>
        <v>61bf416c765f81a3da0c08fcb711fcf44069b1c2</v>
      </c>
      <c r="L479" s="7" cm="1">
        <f t="array" aca="1" ref="L479" ca="1">INDEX(States!$A:$A,N479,1)</f>
        <v>5</v>
      </c>
      <c r="M479" s="7" t="str">
        <f ca="1">VLOOKUP($L479,Countries!$A:$B,2,FALSE)</f>
        <v>Portugal</v>
      </c>
      <c r="N479" s="7" cm="1">
        <f t="array" aca="1" ref="N479" ca="1">INDEX(States!$C:$C,RANDBETWEEN(5,COUNTA(States!$A:$A) + 1),1)</f>
        <v>13</v>
      </c>
      <c r="O479" s="7" t="str">
        <f ca="1">VLOOKUP($N479,States!$C:$D,2,FALSE)</f>
        <v>Coimbra</v>
      </c>
      <c r="P479" s="7" t="str">
        <f ca="1">VLOOKUP($F479,Name!$A:$C,3,FALSE)</f>
        <v>F</v>
      </c>
      <c r="Q479" s="7" t="str">
        <f ca="1">VLOOKUP($P479,Genders!$B:$C,2,FALSE)</f>
        <v>Female</v>
      </c>
      <c r="R479" s="7" cm="1">
        <f t="array" aca="1" ref="R479" ca="1">INDEX('Marital status'!$A:$A,RANDBETWEEN(5,COUNTA('Marital status'!$A:$A) + 1),1)</f>
        <v>9</v>
      </c>
      <c r="S479" s="7" t="str">
        <f ca="1">VLOOKUP($R479,'Marital status'!$A:$B,2,FALSE)</f>
        <v>DIVORCED</v>
      </c>
      <c r="T479" s="7">
        <f t="shared" ca="1" si="73"/>
        <v>5</v>
      </c>
      <c r="U479" s="7" t="str">
        <f ca="1">VLOOKUP($T479,Ethnicities!$A:$B,2,FALSE)</f>
        <v xml:space="preserve"> white</v>
      </c>
      <c r="V479" s="8">
        <f t="shared" ca="1" si="74"/>
        <v>31605</v>
      </c>
      <c r="W479" s="6">
        <f t="shared" ca="1" si="75"/>
        <v>7</v>
      </c>
      <c r="X479" s="8" t="str">
        <f ca="1">VLOOKUP($W479,'Background education'!$A:$B,2,FALSE)</f>
        <v>Undergraduate degree</v>
      </c>
      <c r="Y479" s="7">
        <f ca="1" xml:space="preserve">
  IF(OR($AA479 = 5, $AA479 = 6, $AA479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479" s="7" t="str">
        <f ca="1">VLOOKUP($Y479,Departments!$A:$B,2,FALSE)</f>
        <v xml:space="preserve"> Presidency</v>
      </c>
      <c r="AA479" s="6">
        <f t="shared" ca="1" si="76"/>
        <v>10</v>
      </c>
      <c r="AB479" s="7" t="str">
        <f ca="1">VLOOKUP($AA479,Roles!$A:$B,2,FALSE)</f>
        <v>Trainee</v>
      </c>
      <c r="AC479" s="6" t="str">
        <f t="shared" ca="1" si="77"/>
        <v/>
      </c>
      <c r="AD479" s="7" t="str">
        <f ca="1" xml:space="preserve">
IF($AC479 &lt;&gt; "",
    VLOOKUP($AC479,Levels!$A:$B,2,FALSE),
    ""
)</f>
        <v/>
      </c>
      <c r="AE479" s="8">
        <f t="shared" ca="1" si="78"/>
        <v>40309</v>
      </c>
      <c r="AF479" s="6">
        <f ca="1">RANDBETWEEN(5,COUNTA('Recruitment source'!$A:$A) + 1)</f>
        <v>5</v>
      </c>
      <c r="AG479" s="6" t="str">
        <f ca="1">VLOOKUP($AF479,'Recruitment source'!$A:$B,2,FALSE)</f>
        <v>Indeed</v>
      </c>
      <c r="AH479" s="8"/>
      <c r="AI479" s="1">
        <f t="shared" ca="1" si="70"/>
        <v>1305</v>
      </c>
      <c r="AJ479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475, 1, 'Aline Pinto Bispo', 'F', 5, '12/07/1986', 7, 5, 10, NULL, 1305);</v>
      </c>
    </row>
    <row r="480" spans="1:36" ht="14.25" customHeight="1" x14ac:dyDescent="0.2">
      <c r="A480" s="7" cm="1">
        <f t="array" aca="1" ref="A480" ca="1">INDEX(Companies!$A:$A,RANDBETWEEN(5,COUNTA(Companies!$A:$A) + 1),1)</f>
        <v>5</v>
      </c>
      <c r="B480" s="7" t="str">
        <f ca="1">VLOOKUP($A480,Companies!$A:$B,2,FALSE)</f>
        <v>ACME Corporation</v>
      </c>
      <c r="C480" s="5">
        <f t="shared" si="71"/>
        <v>476</v>
      </c>
      <c r="D480" s="5" t="str" cm="1">
        <f t="array" ref="D480">SHA1HASH($C480)</f>
        <v>38c07d9eb6f585cb2e363aa8d83443b1b9fcc722</v>
      </c>
      <c r="E480" s="6">
        <v>1</v>
      </c>
      <c r="F480" s="7">
        <f ca="1">IF($C480 = 1 + N("Presidente"),
    127,
    IF($C480 = 2 + N("Vice-Presidente"),
        72,
        IF($C480 = 3 + N("Secretária bilíngue"),
            13,
            RANDBETWEEN(5,COUNT(Name!$A:$A) + 1)
        )
    )
)</f>
        <v>32</v>
      </c>
      <c r="G480" s="7" t="str">
        <f ca="1">VLOOKUP($F480,Name!$A:$B,2,FALSE)</f>
        <v>Ana Laura</v>
      </c>
      <c r="H480" s="7">
        <f ca="1" xml:space="preserve">
IF($C480 = 1,
    0,
    RANDBETWEEN(5,COUNT('Last name'!$A:$A) + 1)
)</f>
        <v>73</v>
      </c>
      <c r="I480" s="7" t="str">
        <f ca="1" xml:space="preserve">
IF($C480 = 1 + N("Presidente"),
    "de Orléans e Bragança",
    VLOOKUP($H480,'Last name'!$A:$B,2,FALSE) &amp; " " &amp; VLOOKUP(RANDBETWEEN(5,COUNT('Last name'!$A:$A) + 1),'Last name'!$A:$B,2,FALSE)
)</f>
        <v>de Oliveira Oliveira</v>
      </c>
      <c r="J480" s="7" t="str">
        <f t="shared" ca="1" si="72"/>
        <v>Ana Laura de Oliveira Oliveira</v>
      </c>
      <c r="K480" s="7" t="str" cm="1">
        <f t="array" aca="1" ref="K480" ca="1">SHA1HASH($J480)</f>
        <v>0f566abce936e49013165457bd624787e3abef78</v>
      </c>
      <c r="L480" s="7" cm="1">
        <f t="array" aca="1" ref="L480" ca="1">INDEX(States!$A:$A,N480,1)</f>
        <v>5</v>
      </c>
      <c r="M480" s="7" t="str">
        <f ca="1">VLOOKUP($L480,Countries!$A:$B,2,FALSE)</f>
        <v>Portugal</v>
      </c>
      <c r="N480" s="7" cm="1">
        <f t="array" aca="1" ref="N480" ca="1">INDEX(States!$C:$C,RANDBETWEEN(5,COUNTA(States!$A:$A) + 1),1)</f>
        <v>6</v>
      </c>
      <c r="O480" s="7" t="str">
        <f ca="1">VLOOKUP($N480,States!$C:$D,2,FALSE)</f>
        <v>PORTO</v>
      </c>
      <c r="P480" s="7" t="str">
        <f ca="1">VLOOKUP($F480,Name!$A:$C,3,FALSE)</f>
        <v>F</v>
      </c>
      <c r="Q480" s="7" t="str">
        <f ca="1">VLOOKUP($P480,Genders!$B:$C,2,FALSE)</f>
        <v>Female</v>
      </c>
      <c r="R480" s="7" cm="1">
        <f t="array" aca="1" ref="R480" ca="1">INDEX('Marital status'!$A:$A,RANDBETWEEN(5,COUNTA('Marital status'!$A:$A) + 1),1)</f>
        <v>7</v>
      </c>
      <c r="S480" s="7" t="str">
        <f ca="1">VLOOKUP($R480,'Marital status'!$A:$B,2,FALSE)</f>
        <v xml:space="preserve">Widowed </v>
      </c>
      <c r="T480" s="7">
        <f t="shared" ca="1" si="73"/>
        <v>5</v>
      </c>
      <c r="U480" s="7" t="str">
        <f ca="1">VLOOKUP($T480,Ethnicities!$A:$B,2,FALSE)</f>
        <v xml:space="preserve"> white</v>
      </c>
      <c r="V480" s="8">
        <f t="shared" ca="1" si="74"/>
        <v>20865</v>
      </c>
      <c r="W480" s="6">
        <f t="shared" ca="1" si="75"/>
        <v>8</v>
      </c>
      <c r="X480" s="8" t="str">
        <f ca="1">VLOOKUP($W480,'Background education'!$A:$B,2,FALSE)</f>
        <v>Graduate school</v>
      </c>
      <c r="Y480" s="7">
        <f ca="1" xml:space="preserve">
  IF(OR($AA480 = 5, $AA480 = 6, $AA480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80" s="7" t="str">
        <f ca="1">VLOOKUP($Y480,Departments!$A:$B,2,FALSE)</f>
        <v>Human Resource</v>
      </c>
      <c r="AA480" s="6">
        <f t="shared" ca="1" si="76"/>
        <v>11</v>
      </c>
      <c r="AB480" s="7" t="str">
        <f ca="1">VLOOKUP($AA480,Roles!$A:$B,2,FALSE)</f>
        <v>Analyst</v>
      </c>
      <c r="AC480" s="6">
        <f t="shared" ca="1" si="77"/>
        <v>5</v>
      </c>
      <c r="AD480" s="7" t="str">
        <f ca="1" xml:space="preserve">
IF($AC480 &lt;&gt; "",
    VLOOKUP($AC480,Levels!$A:$B,2,FALSE),
    ""
)</f>
        <v>Junior</v>
      </c>
      <c r="AE480" s="8">
        <f t="shared" ca="1" si="78"/>
        <v>41691</v>
      </c>
      <c r="AF480" s="6">
        <f ca="1">RANDBETWEEN(5,COUNTA('Recruitment source'!$A:$A) + 1)</f>
        <v>13</v>
      </c>
      <c r="AG480" s="6" t="str">
        <f ca="1">VLOOKUP($AF480,'Recruitment source'!$A:$B,2,FALSE)</f>
        <v>Google</v>
      </c>
      <c r="AH480" s="8"/>
      <c r="AI480" s="1">
        <f t="shared" ca="1" si="70"/>
        <v>3080</v>
      </c>
      <c r="AJ480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476, 1, 'Ana Laura de Oliveira Oliveira', 'F', 5, '14/02/1957', 8, 8, 11, 5, 3080);</v>
      </c>
    </row>
    <row r="481" spans="1:36" ht="14.25" customHeight="1" x14ac:dyDescent="0.2">
      <c r="A481" s="7" cm="1">
        <f t="array" aca="1" ref="A481" ca="1">INDEX(Companies!$A:$A,RANDBETWEEN(5,COUNTA(Companies!$A:$A) + 1),1)</f>
        <v>5</v>
      </c>
      <c r="B481" s="7" t="str">
        <f ca="1">VLOOKUP($A481,Companies!$A:$B,2,FALSE)</f>
        <v>ACME Corporation</v>
      </c>
      <c r="C481" s="5">
        <f t="shared" si="71"/>
        <v>477</v>
      </c>
      <c r="D481" s="5" t="str" cm="1">
        <f t="array" ref="D481">SHA1HASH($C481)</f>
        <v>8665243ef242a2b13ff662d0943d369e8ba0e206</v>
      </c>
      <c r="E481" s="6">
        <v>1</v>
      </c>
      <c r="F481" s="7">
        <f ca="1">IF($C481 = 1 + N("Presidente"),
    127,
    IF($C481 = 2 + N("Vice-Presidente"),
        72,
        IF($C481 = 3 + N("Secretária bilíngue"),
            13,
            RANDBETWEEN(5,COUNT(Name!$A:$A) + 1)
        )
    )
)</f>
        <v>285</v>
      </c>
      <c r="G481" s="7" t="str">
        <f ca="1">VLOOKUP($F481,Name!$A:$B,2,FALSE)</f>
        <v>Martin</v>
      </c>
      <c r="H481" s="7">
        <f ca="1" xml:space="preserve">
IF($C481 = 1,
    0,
    RANDBETWEEN(5,COUNT('Last name'!$A:$A) + 1)
)</f>
        <v>114</v>
      </c>
      <c r="I481" s="7" t="str">
        <f ca="1" xml:space="preserve">
IF($C481 = 1 + N("Presidente"),
    "de Orléans e Bragança",
    VLOOKUP($H481,'Last name'!$A:$B,2,FALSE) &amp; " " &amp; VLOOKUP(RANDBETWEEN(5,COUNT('Last name'!$A:$A) + 1),'Last name'!$A:$B,2,FALSE)
)</f>
        <v>Machado Poeta</v>
      </c>
      <c r="J481" s="7" t="str">
        <f t="shared" ca="1" si="72"/>
        <v>Martin Machado Poeta</v>
      </c>
      <c r="K481" s="7" t="str" cm="1">
        <f t="array" aca="1" ref="K481" ca="1">SHA1HASH($J481)</f>
        <v>3310a18bfde6e8a12fa09abc42ab9dd35aa96932</v>
      </c>
      <c r="L481" s="7" cm="1">
        <f t="array" aca="1" ref="L481" ca="1">INDEX(States!$A:$A,N481,1)</f>
        <v>5</v>
      </c>
      <c r="M481" s="7" t="str">
        <f ca="1">VLOOKUP($L481,Countries!$A:$B,2,FALSE)</f>
        <v>Portugal</v>
      </c>
      <c r="N481" s="7" cm="1">
        <f t="array" aca="1" ref="N481" ca="1">INDEX(States!$C:$C,RANDBETWEEN(5,COUNTA(States!$A:$A) + 1),1)</f>
        <v>12</v>
      </c>
      <c r="O481" s="7" t="str">
        <f ca="1">VLOOKUP($N481,States!$C:$D,2,FALSE)</f>
        <v>Leiria</v>
      </c>
      <c r="P481" s="7" t="str">
        <f ca="1">VLOOKUP($F481,Name!$A:$C,3,FALSE)</f>
        <v>M</v>
      </c>
      <c r="Q481" s="7" t="str">
        <f ca="1">VLOOKUP($P481,Genders!$B:$C,2,FALSE)</f>
        <v>Male</v>
      </c>
      <c r="R481" s="7" cm="1">
        <f t="array" aca="1" ref="R481" ca="1">INDEX('Marital status'!$A:$A,RANDBETWEEN(5,COUNTA('Marital status'!$A:$A) + 1),1)</f>
        <v>9</v>
      </c>
      <c r="S481" s="7" t="str">
        <f ca="1">VLOOKUP($R481,'Marital status'!$A:$B,2,FALSE)</f>
        <v>DIVORCED</v>
      </c>
      <c r="T481" s="7">
        <f t="shared" ca="1" si="73"/>
        <v>5</v>
      </c>
      <c r="U481" s="7" t="str">
        <f ca="1">VLOOKUP($T481,Ethnicities!$A:$B,2,FALSE)</f>
        <v xml:space="preserve"> white</v>
      </c>
      <c r="V481" s="8">
        <f t="shared" ca="1" si="74"/>
        <v>28381</v>
      </c>
      <c r="W481" s="6">
        <f t="shared" ca="1" si="75"/>
        <v>7</v>
      </c>
      <c r="X481" s="8" t="str">
        <f ca="1">VLOOKUP($W481,'Background education'!$A:$B,2,FALSE)</f>
        <v>Undergraduate degree</v>
      </c>
      <c r="Y481" s="7">
        <f ca="1" xml:space="preserve">
  IF(OR($AA481 = 5, $AA481 = 6, $AA481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81" s="7" t="str">
        <f ca="1">VLOOKUP($Y481,Departments!$A:$B,2,FALSE)</f>
        <v>Human Resource</v>
      </c>
      <c r="AA481" s="6">
        <f t="shared" ca="1" si="76"/>
        <v>9</v>
      </c>
      <c r="AB481" s="7" t="str">
        <f ca="1">VLOOKUP($AA481,Roles!$A:$B,2,FALSE)</f>
        <v>Intern</v>
      </c>
      <c r="AC481" s="6" t="str">
        <f t="shared" ca="1" si="77"/>
        <v/>
      </c>
      <c r="AD481" s="7" t="str">
        <f ca="1" xml:space="preserve">
IF($AC481 &lt;&gt; "",
    VLOOKUP($AC481,Levels!$A:$B,2,FALSE),
    ""
)</f>
        <v/>
      </c>
      <c r="AE481" s="8">
        <f t="shared" ca="1" si="78"/>
        <v>40541</v>
      </c>
      <c r="AF481" s="6">
        <f ca="1">RANDBETWEEN(5,COUNTA('Recruitment source'!$A:$A) + 1)</f>
        <v>12</v>
      </c>
      <c r="AG481" s="6" t="str">
        <f ca="1">VLOOKUP($AF481,'Recruitment source'!$A:$B,2,FALSE)</f>
        <v xml:space="preserve"> recommendation of employee</v>
      </c>
      <c r="AH481" s="8"/>
      <c r="AI481" s="1">
        <f t="shared" ca="1" si="70"/>
        <v>1285</v>
      </c>
      <c r="AJ481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477, 1, 'Martin Machado Poeta', 'M', 5, '13/09/1977', 7, 8, 9, NULL, 1285);</v>
      </c>
    </row>
    <row r="482" spans="1:36" ht="14.25" customHeight="1" x14ac:dyDescent="0.2">
      <c r="A482" s="7" cm="1">
        <f t="array" aca="1" ref="A482" ca="1">INDEX(Companies!$A:$A,RANDBETWEEN(5,COUNTA(Companies!$A:$A) + 1),1)</f>
        <v>5</v>
      </c>
      <c r="B482" s="7" t="str">
        <f ca="1">VLOOKUP($A482,Companies!$A:$B,2,FALSE)</f>
        <v>ACME Corporation</v>
      </c>
      <c r="C482" s="5">
        <f t="shared" si="71"/>
        <v>478</v>
      </c>
      <c r="D482" s="5" t="str" cm="1">
        <f t="array" ref="D482">SHA1HASH($C482)</f>
        <v>fbea31c7083ef34d19f4b946b94b60560c709e34</v>
      </c>
      <c r="E482" s="6">
        <v>1</v>
      </c>
      <c r="F482" s="7">
        <f ca="1">IF($C482 = 1 + N("Presidente"),
    127,
    IF($C482 = 2 + N("Vice-Presidente"),
        72,
        IF($C482 = 3 + N("Secretária bilíngue"),
            13,
            RANDBETWEEN(5,COUNT(Name!$A:$A) + 1)
        )
    )
)</f>
        <v>198</v>
      </c>
      <c r="G482" s="7" t="str">
        <f ca="1">VLOOKUP($F482,Name!$A:$B,2,FALSE)</f>
        <v>José Emanuel</v>
      </c>
      <c r="H482" s="7">
        <f ca="1" xml:space="preserve">
IF($C482 = 1,
    0,
    RANDBETWEEN(5,COUNT('Last name'!$A:$A) + 1)
)</f>
        <v>132</v>
      </c>
      <c r="I482" s="7" t="str">
        <f ca="1" xml:space="preserve">
IF($C482 = 1 + N("Presidente"),
    "de Orléans e Bragança",
    VLOOKUP($H482,'Last name'!$A:$B,2,FALSE) &amp; " " &amp; VLOOKUP(RANDBETWEEN(5,COUNT('Last name'!$A:$A) + 1),'Last name'!$A:$B,2,FALSE)
)</f>
        <v>Moraes Marques</v>
      </c>
      <c r="J482" s="7" t="str">
        <f t="shared" ca="1" si="72"/>
        <v>José Emanuel Moraes Marques</v>
      </c>
      <c r="K482" s="7" t="str" cm="1">
        <f t="array" aca="1" ref="K482" ca="1">SHA1HASH($J482)</f>
        <v>f839f3fdad5a8b4d9b1ac0572c317823fcb2bffd</v>
      </c>
      <c r="L482" s="7" cm="1">
        <f t="array" aca="1" ref="L482" ca="1">INDEX(States!$A:$A,N482,1)</f>
        <v>5</v>
      </c>
      <c r="M482" s="7" t="str">
        <f ca="1">VLOOKUP($L482,Countries!$A:$B,2,FALSE)</f>
        <v>Portugal</v>
      </c>
      <c r="N482" s="7" cm="1">
        <f t="array" aca="1" ref="N482" ca="1">INDEX(States!$C:$C,RANDBETWEEN(5,COUNTA(States!$A:$A) + 1),1)</f>
        <v>13</v>
      </c>
      <c r="O482" s="7" t="str">
        <f ca="1">VLOOKUP($N482,States!$C:$D,2,FALSE)</f>
        <v>Coimbra</v>
      </c>
      <c r="P482" s="7" t="str">
        <f ca="1">VLOOKUP($F482,Name!$A:$C,3,FALSE)</f>
        <v>M</v>
      </c>
      <c r="Q482" s="7" t="str">
        <f ca="1">VLOOKUP($P482,Genders!$B:$C,2,FALSE)</f>
        <v>Male</v>
      </c>
      <c r="R482" s="7" cm="1">
        <f t="array" aca="1" ref="R482" ca="1">INDEX('Marital status'!$A:$A,RANDBETWEEN(5,COUNTA('Marital status'!$A:$A) + 1),1)</f>
        <v>5</v>
      </c>
      <c r="S482" s="7" t="str">
        <f ca="1">VLOOKUP($R482,'Marital status'!$A:$B,2,FALSE)</f>
        <v>single</v>
      </c>
      <c r="T482" s="7">
        <f t="shared" ca="1" si="73"/>
        <v>5</v>
      </c>
      <c r="U482" s="7" t="str">
        <f ca="1">VLOOKUP($T482,Ethnicities!$A:$B,2,FALSE)</f>
        <v xml:space="preserve"> white</v>
      </c>
      <c r="V482" s="8">
        <f t="shared" ca="1" si="74"/>
        <v>18184</v>
      </c>
      <c r="W482" s="6">
        <f t="shared" ca="1" si="75"/>
        <v>8</v>
      </c>
      <c r="X482" s="8" t="str">
        <f ca="1">VLOOKUP($W482,'Background education'!$A:$B,2,FALSE)</f>
        <v>Graduate school</v>
      </c>
      <c r="Y482" s="7">
        <f ca="1" xml:space="preserve">
  IF(OR($AA482 = 5, $AA482 = 6, $AA482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82" s="7" t="str">
        <f ca="1">VLOOKUP($Y482,Departments!$A:$B,2,FALSE)</f>
        <v xml:space="preserve"> Commercial</v>
      </c>
      <c r="AA482" s="6">
        <f t="shared" ca="1" si="76"/>
        <v>11</v>
      </c>
      <c r="AB482" s="7" t="str">
        <f ca="1">VLOOKUP($AA482,Roles!$A:$B,2,FALSE)</f>
        <v>Analyst</v>
      </c>
      <c r="AC482" s="6">
        <f t="shared" ca="1" si="77"/>
        <v>7</v>
      </c>
      <c r="AD482" s="7" t="str">
        <f ca="1" xml:space="preserve">
IF($AC482 &lt;&gt; "",
    VLOOKUP($AC482,Levels!$A:$B,2,FALSE),
    ""
)</f>
        <v>Senior</v>
      </c>
      <c r="AE482" s="8">
        <f t="shared" ca="1" si="78"/>
        <v>40577</v>
      </c>
      <c r="AF482" s="6">
        <f ca="1">RANDBETWEEN(5,COUNTA('Recruitment source'!$A:$A) + 1)</f>
        <v>6</v>
      </c>
      <c r="AG482" s="6" t="str">
        <f ca="1">VLOOKUP($AF482,'Recruitment source'!$A:$B,2,FALSE)</f>
        <v>Learn4Good</v>
      </c>
      <c r="AH482" s="8"/>
      <c r="AI482" s="1">
        <f t="shared" ca="1" si="70"/>
        <v>3080</v>
      </c>
      <c r="AJ482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478, 1, 'José Emanuel Moraes Marques', 'M', 5, '13/10/1949', 8, 9, 11, 7, 3080);</v>
      </c>
    </row>
    <row r="483" spans="1:36" ht="14.25" customHeight="1" x14ac:dyDescent="0.2">
      <c r="A483" s="7" cm="1">
        <f t="array" aca="1" ref="A483" ca="1">INDEX(Companies!$A:$A,RANDBETWEEN(5,COUNTA(Companies!$A:$A) + 1),1)</f>
        <v>5</v>
      </c>
      <c r="B483" s="7" t="str">
        <f ca="1">VLOOKUP($A483,Companies!$A:$B,2,FALSE)</f>
        <v>ACME Corporation</v>
      </c>
      <c r="C483" s="5">
        <f t="shared" si="71"/>
        <v>479</v>
      </c>
      <c r="D483" s="5" t="str" cm="1">
        <f t="array" ref="D483">SHA1HASH($C483)</f>
        <v>eaef52968c5b1fa7aa44f27a0584221e72e9b648</v>
      </c>
      <c r="E483" s="6">
        <v>1</v>
      </c>
      <c r="F483" s="7">
        <f ca="1">IF($C483 = 1 + N("Presidente"),
    127,
    IF($C483 = 2 + N("Vice-Presidente"),
        72,
        IF($C483 = 3 + N("Secretária bilíngue"),
            13,
            RANDBETWEEN(5,COUNT(Name!$A:$A) + 1)
        )
    )
)</f>
        <v>151</v>
      </c>
      <c r="G483" s="7" t="str">
        <f ca="1">VLOOKUP($F483,Name!$A:$B,2,FALSE)</f>
        <v>Gabrielly</v>
      </c>
      <c r="H483" s="7">
        <f ca="1" xml:space="preserve">
IF($C483 = 1,
    0,
    RANDBETWEEN(5,COUNT('Last name'!$A:$A) + 1)
)</f>
        <v>15</v>
      </c>
      <c r="I483" s="7" t="str">
        <f ca="1" xml:space="preserve">
IF($C483 = 1 + N("Presidente"),
    "de Orléans e Bragança",
    VLOOKUP($H483,'Last name'!$A:$B,2,FALSE) &amp; " " &amp; VLOOKUP(RANDBETWEEN(5,COUNT('Last name'!$A:$A) + 1),'Last name'!$A:$B,2,FALSE)
)</f>
        <v>Alvim Leite</v>
      </c>
      <c r="J483" s="7" t="str">
        <f t="shared" ca="1" si="72"/>
        <v>Gabrielly Alvim Leite</v>
      </c>
      <c r="K483" s="7" t="str" cm="1">
        <f t="array" aca="1" ref="K483" ca="1">SHA1HASH($J483)</f>
        <v>984caee6455b923251e14437d4b0fe089b0157af</v>
      </c>
      <c r="L483" s="7" cm="1">
        <f t="array" aca="1" ref="L483" ca="1">INDEX(States!$A:$A,N483,1)</f>
        <v>5</v>
      </c>
      <c r="M483" s="7" t="str">
        <f ca="1">VLOOKUP($L483,Countries!$A:$B,2,FALSE)</f>
        <v>Portugal</v>
      </c>
      <c r="N483" s="7" cm="1">
        <f t="array" aca="1" ref="N483" ca="1">INDEX(States!$C:$C,RANDBETWEEN(5,COUNTA(States!$A:$A) + 1),1)</f>
        <v>21</v>
      </c>
      <c r="O483" s="7" t="str">
        <f ca="1">VLOOKUP($N483,States!$C:$D,2,FALSE)</f>
        <v>Guarda</v>
      </c>
      <c r="P483" s="7" t="str">
        <f ca="1">VLOOKUP($F483,Name!$A:$C,3,FALSE)</f>
        <v>F</v>
      </c>
      <c r="Q483" s="7" t="str">
        <f ca="1">VLOOKUP($P483,Genders!$B:$C,2,FALSE)</f>
        <v>Female</v>
      </c>
      <c r="R483" s="7" cm="1">
        <f t="array" aca="1" ref="R483" ca="1">INDEX('Marital status'!$A:$A,RANDBETWEEN(5,COUNTA('Marital status'!$A:$A) + 1),1)</f>
        <v>9</v>
      </c>
      <c r="S483" s="7" t="str">
        <f ca="1">VLOOKUP($R483,'Marital status'!$A:$B,2,FALSE)</f>
        <v>DIVORCED</v>
      </c>
      <c r="T483" s="7">
        <f t="shared" ca="1" si="73"/>
        <v>6</v>
      </c>
      <c r="U483" s="7" t="str">
        <f ca="1">VLOOKUP($T483,Ethnicities!$A:$B,2,FALSE)</f>
        <v>Black or African American</v>
      </c>
      <c r="V483" s="8">
        <f t="shared" ca="1" si="74"/>
        <v>25322</v>
      </c>
      <c r="W483" s="6">
        <f t="shared" ca="1" si="75"/>
        <v>7</v>
      </c>
      <c r="X483" s="8" t="str">
        <f ca="1">VLOOKUP($W483,'Background education'!$A:$B,2,FALSE)</f>
        <v>Undergraduate degree</v>
      </c>
      <c r="Y483" s="7">
        <f ca="1" xml:space="preserve">
  IF(OR($AA483 = 5, $AA483 = 6, $AA483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83" s="7" t="str">
        <f ca="1">VLOOKUP($Y483,Departments!$A:$B,2,FALSE)</f>
        <v>Communication &amp; Marketing</v>
      </c>
      <c r="AA483" s="6">
        <f t="shared" ca="1" si="76"/>
        <v>10</v>
      </c>
      <c r="AB483" s="7" t="str">
        <f ca="1">VLOOKUP($AA483,Roles!$A:$B,2,FALSE)</f>
        <v>Trainee</v>
      </c>
      <c r="AC483" s="6" t="str">
        <f t="shared" ca="1" si="77"/>
        <v/>
      </c>
      <c r="AD483" s="7" t="str">
        <f ca="1" xml:space="preserve">
IF($AC483 &lt;&gt; "",
    VLOOKUP($AC483,Levels!$A:$B,2,FALSE),
    ""
)</f>
        <v/>
      </c>
      <c r="AE483" s="8">
        <f t="shared" ca="1" si="78"/>
        <v>38150</v>
      </c>
      <c r="AF483" s="6">
        <f ca="1">RANDBETWEEN(5,COUNTA('Recruitment source'!$A:$A) + 1)</f>
        <v>14</v>
      </c>
      <c r="AG483" s="6" t="str">
        <f ca="1">VLOOKUP($AF483,'Recruitment source'!$A:$B,2,FALSE)</f>
        <v>LinkedIn</v>
      </c>
      <c r="AH483" s="8"/>
      <c r="AI483" s="1">
        <f t="shared" ca="1" si="70"/>
        <v>1385</v>
      </c>
      <c r="AJ483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479, 1, 'Gabrielly Alvim Leite', 'F', 6, '29/04/1969', 7, 11, 10, NULL, 1385);</v>
      </c>
    </row>
    <row r="484" spans="1:36" ht="14.25" customHeight="1" x14ac:dyDescent="0.2">
      <c r="A484" s="7" cm="1">
        <f t="array" aca="1" ref="A484" ca="1">INDEX(Companies!$A:$A,RANDBETWEEN(5,COUNTA(Companies!$A:$A) + 1),1)</f>
        <v>5</v>
      </c>
      <c r="B484" s="7" t="str">
        <f ca="1">VLOOKUP($A484,Companies!$A:$B,2,FALSE)</f>
        <v>ACME Corporation</v>
      </c>
      <c r="C484" s="5">
        <f t="shared" si="71"/>
        <v>480</v>
      </c>
      <c r="D484" s="5" t="str" cm="1">
        <f t="array" ref="D484">SHA1HASH($C484)</f>
        <v>6153f0b97fb44420cd413a37979f8e6219fc3f36</v>
      </c>
      <c r="E484" s="6">
        <v>1</v>
      </c>
      <c r="F484" s="7">
        <f ca="1">IF($C484 = 1 + N("Presidente"),
    127,
    IF($C484 = 2 + N("Vice-Presidente"),
        72,
        IF($C484 = 3 + N("Secretária bilíngue"),
            13,
            RANDBETWEEN(5,COUNT(Name!$A:$A) + 1)
        )
    )
)</f>
        <v>231</v>
      </c>
      <c r="G484" s="7" t="str">
        <f ca="1">VLOOKUP($F484,Name!$A:$B,2,FALSE)</f>
        <v>Lorenna</v>
      </c>
      <c r="H484" s="7">
        <f ca="1" xml:space="preserve">
IF($C484 = 1,
    0,
    RANDBETWEEN(5,COUNT('Last name'!$A:$A) + 1)
)</f>
        <v>76</v>
      </c>
      <c r="I484" s="7" t="str">
        <f ca="1" xml:space="preserve">
IF($C484 = 1 + N("Presidente"),
    "de Orléans e Bragança",
    VLOOKUP($H484,'Last name'!$A:$B,2,FALSE) &amp; " " &amp; VLOOKUP(RANDBETWEEN(5,COUNT('Last name'!$A:$A) + 1),'Last name'!$A:$B,2,FALSE)
)</f>
        <v>Duarte Alencar</v>
      </c>
      <c r="J484" s="7" t="str">
        <f t="shared" ca="1" si="72"/>
        <v>Lorenna Duarte Alencar</v>
      </c>
      <c r="K484" s="7" t="str" cm="1">
        <f t="array" aca="1" ref="K484" ca="1">SHA1HASH($J484)</f>
        <v>38194c85843022a683430c76c9cc51e14d488a98</v>
      </c>
      <c r="L484" s="7" cm="1">
        <f t="array" aca="1" ref="L484" ca="1">INDEX(States!$A:$A,N484,1)</f>
        <v>5</v>
      </c>
      <c r="M484" s="7" t="str">
        <f ca="1">VLOOKUP($L484,Countries!$A:$B,2,FALSE)</f>
        <v>Portugal</v>
      </c>
      <c r="N484" s="7" cm="1">
        <f t="array" aca="1" ref="N484" ca="1">INDEX(States!$C:$C,RANDBETWEEN(5,COUNTA(States!$A:$A) + 1),1)</f>
        <v>22</v>
      </c>
      <c r="O484" s="7" t="str">
        <f ca="1">VLOOKUP($N484,States!$C:$D,2,FALSE)</f>
        <v>Vila Real</v>
      </c>
      <c r="P484" s="7" t="str">
        <f ca="1">VLOOKUP($F484,Name!$A:$C,3,FALSE)</f>
        <v>F</v>
      </c>
      <c r="Q484" s="7" t="str">
        <f ca="1">VLOOKUP($P484,Genders!$B:$C,2,FALSE)</f>
        <v>Female</v>
      </c>
      <c r="R484" s="7" cm="1">
        <f t="array" aca="1" ref="R484" ca="1">INDEX('Marital status'!$A:$A,RANDBETWEEN(5,COUNTA('Marital status'!$A:$A) + 1),1)</f>
        <v>9</v>
      </c>
      <c r="S484" s="7" t="str">
        <f ca="1">VLOOKUP($R484,'Marital status'!$A:$B,2,FALSE)</f>
        <v>DIVORCED</v>
      </c>
      <c r="T484" s="7">
        <f t="shared" ca="1" si="73"/>
        <v>7</v>
      </c>
      <c r="U484" s="7" t="str">
        <f ca="1">VLOOKUP($T484,Ethnicities!$A:$B,2,FALSE)</f>
        <v xml:space="preserve">  Hispanic or LATINO</v>
      </c>
      <c r="V484" s="8">
        <f t="shared" ca="1" si="74"/>
        <v>20129</v>
      </c>
      <c r="W484" s="6">
        <f t="shared" ca="1" si="75"/>
        <v>7</v>
      </c>
      <c r="X484" s="8" t="str">
        <f ca="1">VLOOKUP($W484,'Background education'!$A:$B,2,FALSE)</f>
        <v>Undergraduate degree</v>
      </c>
      <c r="Y484" s="7">
        <f ca="1" xml:space="preserve">
  IF(OR($AA484 = 5, $AA484 = 6, $AA484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84" s="7" t="str">
        <f ca="1">VLOOKUP($Y484,Departments!$A:$B,2,FALSE)</f>
        <v>Controlling</v>
      </c>
      <c r="AA484" s="6">
        <f t="shared" ca="1" si="76"/>
        <v>11</v>
      </c>
      <c r="AB484" s="7" t="str">
        <f ca="1">VLOOKUP($AA484,Roles!$A:$B,2,FALSE)</f>
        <v>Analyst</v>
      </c>
      <c r="AC484" s="6">
        <f t="shared" ca="1" si="77"/>
        <v>6</v>
      </c>
      <c r="AD484" s="7" t="str">
        <f ca="1" xml:space="preserve">
IF($AC484 &lt;&gt; "",
    VLOOKUP($AC484,Levels!$A:$B,2,FALSE),
    ""
)</f>
        <v>Pleno</v>
      </c>
      <c r="AE484" s="8">
        <f t="shared" ca="1" si="78"/>
        <v>43381</v>
      </c>
      <c r="AF484" s="6">
        <f ca="1">RANDBETWEEN(5,COUNTA('Recruitment source'!$A:$A) + 1)</f>
        <v>9</v>
      </c>
      <c r="AG484" s="6" t="str">
        <f ca="1">VLOOKUP($AF484,'Recruitment source'!$A:$B,2,FALSE)</f>
        <v>Empregos Online</v>
      </c>
      <c r="AH484" s="8"/>
      <c r="AI484" s="1">
        <f t="shared" ca="1" si="70"/>
        <v>2500</v>
      </c>
      <c r="AJ484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480, 1, 'Lorenna Duarte Alencar', 'F', 7, '09/02/1955', 7, 12, 11, 6, 2500);</v>
      </c>
    </row>
    <row r="485" spans="1:36" ht="14.25" customHeight="1" x14ac:dyDescent="0.2">
      <c r="A485" s="7" cm="1">
        <f t="array" aca="1" ref="A485" ca="1">INDEX(Companies!$A:$A,RANDBETWEEN(5,COUNTA(Companies!$A:$A) + 1),1)</f>
        <v>5</v>
      </c>
      <c r="B485" s="7" t="str">
        <f ca="1">VLOOKUP($A485,Companies!$A:$B,2,FALSE)</f>
        <v>ACME Corporation</v>
      </c>
      <c r="C485" s="5">
        <f t="shared" si="71"/>
        <v>481</v>
      </c>
      <c r="D485" s="5" t="str" cm="1">
        <f t="array" ref="D485">SHA1HASH($C485)</f>
        <v>2978e0c34dbebfc46bf96c994436a5790a22017a</v>
      </c>
      <c r="E485" s="6">
        <v>1</v>
      </c>
      <c r="F485" s="7">
        <f ca="1">IF($C485 = 1 + N("Presidente"),
    127,
    IF($C485 = 2 + N("Vice-Presidente"),
        72,
        IF($C485 = 3 + N("Secretária bilíngue"),
            13,
            RANDBETWEEN(5,COUNT(Name!$A:$A) + 1)
        )
    )
)</f>
        <v>63</v>
      </c>
      <c r="G485" s="7" t="str">
        <f ca="1">VLOOKUP($F485,Name!$A:$B,2,FALSE)</f>
        <v>Aurorah</v>
      </c>
      <c r="H485" s="7">
        <f ca="1" xml:space="preserve">
IF($C485 = 1,
    0,
    RANDBETWEEN(5,COUNT('Last name'!$A:$A) + 1)
)</f>
        <v>33</v>
      </c>
      <c r="I485" s="7" t="str">
        <f ca="1" xml:space="preserve">
IF($C485 = 1 + N("Presidente"),
    "de Orléans e Bragança",
    VLOOKUP($H485,'Last name'!$A:$B,2,FALSE) &amp; " " &amp; VLOOKUP(RANDBETWEEN(5,COUNT('Last name'!$A:$A) + 1),'Last name'!$A:$B,2,FALSE)
)</f>
        <v>Barreto Aguiar</v>
      </c>
      <c r="J485" s="7" t="str">
        <f t="shared" ca="1" si="72"/>
        <v>Aurorah Barreto Aguiar</v>
      </c>
      <c r="K485" s="7" t="str" cm="1">
        <f t="array" aca="1" ref="K485" ca="1">SHA1HASH($J485)</f>
        <v>177f8f362c594a6cae8b9233b65540d8868b37f0</v>
      </c>
      <c r="L485" s="7" cm="1">
        <f t="array" aca="1" ref="L485" ca="1">INDEX(States!$A:$A,N485,1)</f>
        <v>5</v>
      </c>
      <c r="M485" s="7" t="str">
        <f ca="1">VLOOKUP($L485,Countries!$A:$B,2,FALSE)</f>
        <v>Portugal</v>
      </c>
      <c r="N485" s="7" cm="1">
        <f t="array" aca="1" ref="N485" ca="1">INDEX(States!$C:$C,RANDBETWEEN(5,COUNTA(States!$A:$A) + 1),1)</f>
        <v>16</v>
      </c>
      <c r="O485" s="7" t="str">
        <f ca="1">VLOOKUP($N485,States!$C:$D,2,FALSE)</f>
        <v>Azores</v>
      </c>
      <c r="P485" s="7" t="str">
        <f ca="1">VLOOKUP($F485,Name!$A:$C,3,FALSE)</f>
        <v>F</v>
      </c>
      <c r="Q485" s="7" t="str">
        <f ca="1">VLOOKUP($P485,Genders!$B:$C,2,FALSE)</f>
        <v>Female</v>
      </c>
      <c r="R485" s="7" cm="1">
        <f t="array" aca="1" ref="R485" ca="1">INDEX('Marital status'!$A:$A,RANDBETWEEN(5,COUNTA('Marital status'!$A:$A) + 1),1)</f>
        <v>5</v>
      </c>
      <c r="S485" s="7" t="str">
        <f ca="1">VLOOKUP($R485,'Marital status'!$A:$B,2,FALSE)</f>
        <v>single</v>
      </c>
      <c r="T485" s="7">
        <f t="shared" ca="1" si="73"/>
        <v>5</v>
      </c>
      <c r="U485" s="7" t="str">
        <f ca="1">VLOOKUP($T485,Ethnicities!$A:$B,2,FALSE)</f>
        <v xml:space="preserve"> white</v>
      </c>
      <c r="V485" s="8">
        <f t="shared" ca="1" si="74"/>
        <v>18245</v>
      </c>
      <c r="W485" s="6">
        <f t="shared" ca="1" si="75"/>
        <v>7</v>
      </c>
      <c r="X485" s="8" t="str">
        <f ca="1">VLOOKUP($W485,'Background education'!$A:$B,2,FALSE)</f>
        <v>Undergraduate degree</v>
      </c>
      <c r="Y485" s="7">
        <f ca="1" xml:space="preserve">
  IF(OR($AA485 = 5, $AA485 = 6, $AA485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85" s="7" t="str">
        <f ca="1">VLOOKUP($Y485,Departments!$A:$B,2,FALSE)</f>
        <v>Operations</v>
      </c>
      <c r="AA485" s="6">
        <f t="shared" ca="1" si="76"/>
        <v>9</v>
      </c>
      <c r="AB485" s="7" t="str">
        <f ca="1">VLOOKUP($AA485,Roles!$A:$B,2,FALSE)</f>
        <v>Intern</v>
      </c>
      <c r="AC485" s="6" t="str">
        <f t="shared" ca="1" si="77"/>
        <v/>
      </c>
      <c r="AD485" s="7" t="str">
        <f ca="1" xml:space="preserve">
IF($AC485 &lt;&gt; "",
    VLOOKUP($AC485,Levels!$A:$B,2,FALSE),
    ""
)</f>
        <v/>
      </c>
      <c r="AE485" s="8">
        <f t="shared" ca="1" si="78"/>
        <v>38892</v>
      </c>
      <c r="AF485" s="6">
        <f ca="1">RANDBETWEEN(5,COUNTA('Recruitment source'!$A:$A) + 1)</f>
        <v>6</v>
      </c>
      <c r="AG485" s="6" t="str">
        <f ca="1">VLOOKUP($AF485,'Recruitment source'!$A:$B,2,FALSE)</f>
        <v>Learn4Good</v>
      </c>
      <c r="AH485" s="8"/>
      <c r="AI485" s="1">
        <f t="shared" ca="1" si="70"/>
        <v>1205</v>
      </c>
      <c r="AJ48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481, 1, 'Aurorah Barreto Aguiar', 'F', 5, '13/12/1949', 7, 10, 9, NULL, 1205);</v>
      </c>
    </row>
    <row r="486" spans="1:36" ht="14.25" customHeight="1" x14ac:dyDescent="0.2">
      <c r="A486" s="7" cm="1">
        <f t="array" aca="1" ref="A486" ca="1">INDEX(Companies!$A:$A,RANDBETWEEN(5,COUNTA(Companies!$A:$A) + 1),1)</f>
        <v>5</v>
      </c>
      <c r="B486" s="7" t="str">
        <f ca="1">VLOOKUP($A486,Companies!$A:$B,2,FALSE)</f>
        <v>ACME Corporation</v>
      </c>
      <c r="C486" s="5">
        <f t="shared" si="71"/>
        <v>482</v>
      </c>
      <c r="D486" s="5" t="str" cm="1">
        <f t="array" ref="D486">SHA1HASH($C486)</f>
        <v>d051bf1ddf82f79c6af34f7f4e59707f081296ad</v>
      </c>
      <c r="E486" s="6">
        <v>1</v>
      </c>
      <c r="F486" s="7">
        <f ca="1">IF($C486 = 1 + N("Presidente"),
    127,
    IF($C486 = 2 + N("Vice-Presidente"),
        72,
        IF($C486 = 3 + N("Secretária bilíngue"),
            13,
            RANDBETWEEN(5,COUNT(Name!$A:$A) + 1)
        )
    )
)</f>
        <v>146</v>
      </c>
      <c r="G486" s="7" t="str">
        <f ca="1">VLOOKUP($F486,Name!$A:$B,2,FALSE)</f>
        <v>Francisco</v>
      </c>
      <c r="H486" s="7">
        <f ca="1" xml:space="preserve">
IF($C486 = 1,
    0,
    RANDBETWEEN(5,COUNT('Last name'!$A:$A) + 1)
)</f>
        <v>155</v>
      </c>
      <c r="I486" s="7" t="str">
        <f ca="1" xml:space="preserve">
IF($C486 = 1 + N("Presidente"),
    "de Orléans e Bragança",
    VLOOKUP($H486,'Last name'!$A:$B,2,FALSE) &amp; " " &amp; VLOOKUP(RANDBETWEEN(5,COUNT('Last name'!$A:$A) + 1),'Last name'!$A:$B,2,FALSE)
)</f>
        <v>Pinto Azeredo</v>
      </c>
      <c r="J486" s="7" t="str">
        <f t="shared" ca="1" si="72"/>
        <v>Francisco Pinto Azeredo</v>
      </c>
      <c r="K486" s="7" t="str" cm="1">
        <f t="array" aca="1" ref="K486" ca="1">SHA1HASH($J486)</f>
        <v>fb9217943990703129cf5fc858d34327c421d653</v>
      </c>
      <c r="L486" s="7" cm="1">
        <f t="array" aca="1" ref="L486" ca="1">INDEX(States!$A:$A,N486,1)</f>
        <v>5</v>
      </c>
      <c r="M486" s="7" t="str">
        <f ca="1">VLOOKUP($L486,Countries!$A:$B,2,FALSE)</f>
        <v>Portugal</v>
      </c>
      <c r="N486" s="7" cm="1">
        <f t="array" aca="1" ref="N486" ca="1">INDEX(States!$C:$C,RANDBETWEEN(5,COUNTA(States!$A:$A) + 1),1)</f>
        <v>11</v>
      </c>
      <c r="O486" s="7" t="str">
        <f ca="1">VLOOKUP($N486,States!$C:$D,2,FALSE)</f>
        <v>Santarém</v>
      </c>
      <c r="P486" s="7" t="str">
        <f ca="1">VLOOKUP($F486,Name!$A:$C,3,FALSE)</f>
        <v>M</v>
      </c>
      <c r="Q486" s="7" t="str">
        <f ca="1">VLOOKUP($P486,Genders!$B:$C,2,FALSE)</f>
        <v>Male</v>
      </c>
      <c r="R486" s="7" cm="1">
        <f t="array" aca="1" ref="R486" ca="1">INDEX('Marital status'!$A:$A,RANDBETWEEN(5,COUNTA('Marital status'!$A:$A) + 1),1)</f>
        <v>9</v>
      </c>
      <c r="S486" s="7" t="str">
        <f ca="1">VLOOKUP($R486,'Marital status'!$A:$B,2,FALSE)</f>
        <v>DIVORCED</v>
      </c>
      <c r="T486" s="7">
        <f t="shared" ca="1" si="73"/>
        <v>5</v>
      </c>
      <c r="U486" s="7" t="str">
        <f ca="1">VLOOKUP($T486,Ethnicities!$A:$B,2,FALSE)</f>
        <v xml:space="preserve"> white</v>
      </c>
      <c r="V486" s="8">
        <f t="shared" ca="1" si="74"/>
        <v>28833</v>
      </c>
      <c r="W486" s="6">
        <f t="shared" ca="1" si="75"/>
        <v>8</v>
      </c>
      <c r="X486" s="8" t="str">
        <f ca="1">VLOOKUP($W486,'Background education'!$A:$B,2,FALSE)</f>
        <v>Graduate school</v>
      </c>
      <c r="Y486" s="7">
        <f ca="1" xml:space="preserve">
  IF(OR($AA486 = 5, $AA486 = 6, $AA486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86" s="7" t="str">
        <f ca="1">VLOOKUP($Y486,Departments!$A:$B,2,FALSE)</f>
        <v>Human Resource</v>
      </c>
      <c r="AA486" s="6">
        <f t="shared" ca="1" si="76"/>
        <v>11</v>
      </c>
      <c r="AB486" s="7" t="str">
        <f ca="1">VLOOKUP($AA486,Roles!$A:$B,2,FALSE)</f>
        <v>Analyst</v>
      </c>
      <c r="AC486" s="6">
        <f t="shared" ca="1" si="77"/>
        <v>7</v>
      </c>
      <c r="AD486" s="7" t="str">
        <f ca="1" xml:space="preserve">
IF($AC486 &lt;&gt; "",
    VLOOKUP($AC486,Levels!$A:$B,2,FALSE),
    ""
)</f>
        <v>Senior</v>
      </c>
      <c r="AE486" s="8">
        <f t="shared" ca="1" si="78"/>
        <v>42685</v>
      </c>
      <c r="AF486" s="6">
        <f ca="1">RANDBETWEEN(5,COUNTA('Recruitment source'!$A:$A) + 1)</f>
        <v>10</v>
      </c>
      <c r="AG486" s="6" t="str">
        <f ca="1">VLOOKUP($AF486,'Recruitment source'!$A:$B,2,FALSE)</f>
        <v>Jobs in Lisbon</v>
      </c>
      <c r="AH486" s="8"/>
      <c r="AI486" s="1">
        <f t="shared" ca="1" si="70"/>
        <v>3080</v>
      </c>
      <c r="AJ48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482, 1, 'Francisco Pinto Azeredo', 'M', 5, '09/12/1978', 8, 8, 11, 7, 3080);</v>
      </c>
    </row>
    <row r="487" spans="1:36" ht="14.25" customHeight="1" x14ac:dyDescent="0.2">
      <c r="A487" s="7" cm="1">
        <f t="array" aca="1" ref="A487" ca="1">INDEX(Companies!$A:$A,RANDBETWEEN(5,COUNTA(Companies!$A:$A) + 1),1)</f>
        <v>5</v>
      </c>
      <c r="B487" s="7" t="str">
        <f ca="1">VLOOKUP($A487,Companies!$A:$B,2,FALSE)</f>
        <v>ACME Corporation</v>
      </c>
      <c r="C487" s="5">
        <f t="shared" si="71"/>
        <v>483</v>
      </c>
      <c r="D487" s="5" t="str" cm="1">
        <f t="array" ref="D487">SHA1HASH($C487)</f>
        <v>9ee0df7c8a647ff45e95abfac028ef5651be0ac5</v>
      </c>
      <c r="E487" s="6">
        <v>1</v>
      </c>
      <c r="F487" s="7">
        <f ca="1">IF($C487 = 1 + N("Presidente"),
    127,
    IF($C487 = 2 + N("Vice-Presidente"),
        72,
        IF($C487 = 3 + N("Secretária bilíngue"),
            13,
            RANDBETWEEN(5,COUNT(Name!$A:$A) + 1)
        )
    )
)</f>
        <v>341</v>
      </c>
      <c r="G487" s="7" t="str">
        <f ca="1">VLOOKUP($F487,Name!$A:$B,2,FALSE)</f>
        <v>Theo</v>
      </c>
      <c r="H487" s="7">
        <f ca="1" xml:space="preserve">
IF($C487 = 1,
    0,
    RANDBETWEEN(5,COUNT('Last name'!$A:$A) + 1)
)</f>
        <v>68</v>
      </c>
      <c r="I487" s="7" t="str">
        <f ca="1" xml:space="preserve">
IF($C487 = 1 + N("Presidente"),
    "de Orléans e Bragança",
    VLOOKUP($H487,'Last name'!$A:$B,2,FALSE) &amp; " " &amp; VLOOKUP(RANDBETWEEN(5,COUNT('Last name'!$A:$A) + 1),'Last name'!$A:$B,2,FALSE)
)</f>
        <v>Costa Nunes</v>
      </c>
      <c r="J487" s="7" t="str">
        <f t="shared" ca="1" si="72"/>
        <v>Theo Costa Nunes</v>
      </c>
      <c r="K487" s="7" t="str" cm="1">
        <f t="array" aca="1" ref="K487" ca="1">SHA1HASH($J487)</f>
        <v>7b4edcfd3d6bdde08a7a2416518851ef74c1998a</v>
      </c>
      <c r="L487" s="7" cm="1">
        <f t="array" aca="1" ref="L487" ca="1">INDEX(States!$A:$A,N487,1)</f>
        <v>5</v>
      </c>
      <c r="M487" s="7" t="str">
        <f ca="1">VLOOKUP($L487,Countries!$A:$B,2,FALSE)</f>
        <v>Portugal</v>
      </c>
      <c r="N487" s="7" cm="1">
        <f t="array" aca="1" ref="N487" ca="1">INDEX(States!$C:$C,RANDBETWEEN(5,COUNTA(States!$A:$A) + 1),1)</f>
        <v>18</v>
      </c>
      <c r="O487" s="7" t="str">
        <f ca="1">VLOOKUP($N487,States!$C:$D,2,FALSE)</f>
        <v>Castelo Branco</v>
      </c>
      <c r="P487" s="7" t="str">
        <f ca="1">VLOOKUP($F487,Name!$A:$C,3,FALSE)</f>
        <v>M</v>
      </c>
      <c r="Q487" s="7" t="str">
        <f ca="1">VLOOKUP($P487,Genders!$B:$C,2,FALSE)</f>
        <v>Male</v>
      </c>
      <c r="R487" s="7" cm="1">
        <f t="array" aca="1" ref="R487" ca="1">INDEX('Marital status'!$A:$A,RANDBETWEEN(5,COUNTA('Marital status'!$A:$A) + 1),1)</f>
        <v>5</v>
      </c>
      <c r="S487" s="7" t="str">
        <f ca="1">VLOOKUP($R487,'Marital status'!$A:$B,2,FALSE)</f>
        <v>single</v>
      </c>
      <c r="T487" s="7">
        <f t="shared" ca="1" si="73"/>
        <v>5</v>
      </c>
      <c r="U487" s="7" t="str">
        <f ca="1">VLOOKUP($T487,Ethnicities!$A:$B,2,FALSE)</f>
        <v xml:space="preserve"> white</v>
      </c>
      <c r="V487" s="8">
        <f t="shared" ca="1" si="74"/>
        <v>21291</v>
      </c>
      <c r="W487" s="6">
        <f t="shared" ca="1" si="75"/>
        <v>7</v>
      </c>
      <c r="X487" s="8" t="str">
        <f ca="1">VLOOKUP($W487,'Background education'!$A:$B,2,FALSE)</f>
        <v>Undergraduate degree</v>
      </c>
      <c r="Y487" s="7">
        <f ca="1" xml:space="preserve">
  IF(OR($AA487 = 5, $AA487 = 6, $AA487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87" s="7" t="str">
        <f ca="1">VLOOKUP($Y487,Departments!$A:$B,2,FALSE)</f>
        <v>Communication &amp; Marketing</v>
      </c>
      <c r="AA487" s="6">
        <f t="shared" ca="1" si="76"/>
        <v>10</v>
      </c>
      <c r="AB487" s="7" t="str">
        <f ca="1">VLOOKUP($AA487,Roles!$A:$B,2,FALSE)</f>
        <v>Trainee</v>
      </c>
      <c r="AC487" s="6" t="str">
        <f t="shared" ca="1" si="77"/>
        <v/>
      </c>
      <c r="AD487" s="7" t="str">
        <f ca="1" xml:space="preserve">
IF($AC487 &lt;&gt; "",
    VLOOKUP($AC487,Levels!$A:$B,2,FALSE),
    ""
)</f>
        <v/>
      </c>
      <c r="AE487" s="8">
        <f t="shared" ca="1" si="78"/>
        <v>42865</v>
      </c>
      <c r="AF487" s="6">
        <f ca="1">RANDBETWEEN(5,COUNTA('Recruitment source'!$A:$A) + 1)</f>
        <v>10</v>
      </c>
      <c r="AG487" s="6" t="str">
        <f ca="1">VLOOKUP($AF487,'Recruitment source'!$A:$B,2,FALSE)</f>
        <v>Jobs in Lisbon</v>
      </c>
      <c r="AH487" s="8"/>
      <c r="AI487" s="1">
        <f t="shared" ca="1" si="70"/>
        <v>1385</v>
      </c>
      <c r="AJ48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483, 1, 'Theo Costa Nunes', 'M', 5, '16/04/1958', 7, 11, 10, NULL, 1385);</v>
      </c>
    </row>
    <row r="488" spans="1:36" ht="14.25" customHeight="1" x14ac:dyDescent="0.2">
      <c r="A488" s="7" cm="1">
        <f t="array" aca="1" ref="A488" ca="1">INDEX(Companies!$A:$A,RANDBETWEEN(5,COUNTA(Companies!$A:$A) + 1),1)</f>
        <v>5</v>
      </c>
      <c r="B488" s="7" t="str">
        <f ca="1">VLOOKUP($A488,Companies!$A:$B,2,FALSE)</f>
        <v>ACME Corporation</v>
      </c>
      <c r="C488" s="5">
        <f t="shared" si="71"/>
        <v>484</v>
      </c>
      <c r="D488" s="5" t="str" cm="1">
        <f t="array" ref="D488">SHA1HASH($C488)</f>
        <v>329a970dfa7f977b158a7450f283716d1b46ac73</v>
      </c>
      <c r="E488" s="6">
        <v>1</v>
      </c>
      <c r="F488" s="7">
        <f ca="1">IF($C488 = 1 + N("Presidente"),
    127,
    IF($C488 = 2 + N("Vice-Presidente"),
        72,
        IF($C488 = 3 + N("Secretária bilíngue"),
            13,
            RANDBETWEEN(5,COUNT(Name!$A:$A) + 1)
        )
    )
)</f>
        <v>364</v>
      </c>
      <c r="G488" s="7" t="str">
        <f ca="1">VLOOKUP($F488,Name!$A:$B,2,FALSE)</f>
        <v>Yasmin</v>
      </c>
      <c r="H488" s="7">
        <f ca="1" xml:space="preserve">
IF($C488 = 1,
    0,
    RANDBETWEEN(5,COUNT('Last name'!$A:$A) + 1)
)</f>
        <v>163</v>
      </c>
      <c r="I488" s="7" t="str">
        <f ca="1" xml:space="preserve">
IF($C488 = 1 + N("Presidente"),
    "de Orléans e Bragança",
    VLOOKUP($H488,'Last name'!$A:$B,2,FALSE) &amp; " " &amp; VLOOKUP(RANDBETWEEN(5,COUNT('Last name'!$A:$A) + 1),'Last name'!$A:$B,2,FALSE)
)</f>
        <v>Rinaldi Nascimento</v>
      </c>
      <c r="J488" s="7" t="str">
        <f t="shared" ca="1" si="72"/>
        <v>Yasmin Rinaldi Nascimento</v>
      </c>
      <c r="K488" s="7" t="str" cm="1">
        <f t="array" aca="1" ref="K488" ca="1">SHA1HASH($J488)</f>
        <v>d8755f2aaf231a4b08c99ec341bf0eb6b7813292</v>
      </c>
      <c r="L488" s="7" cm="1">
        <f t="array" aca="1" ref="L488" ca="1">INDEX(States!$A:$A,N488,1)</f>
        <v>5</v>
      </c>
      <c r="M488" s="7" t="str">
        <f ca="1">VLOOKUP($L488,Countries!$A:$B,2,FALSE)</f>
        <v>Portugal</v>
      </c>
      <c r="N488" s="7" cm="1">
        <f t="array" aca="1" ref="N488" ca="1">INDEX(States!$C:$C,RANDBETWEEN(5,COUNTA(States!$A:$A) + 1),1)</f>
        <v>21</v>
      </c>
      <c r="O488" s="7" t="str">
        <f ca="1">VLOOKUP($N488,States!$C:$D,2,FALSE)</f>
        <v>Guarda</v>
      </c>
      <c r="P488" s="7" t="str">
        <f ca="1">VLOOKUP($F488,Name!$A:$C,3,FALSE)</f>
        <v>F</v>
      </c>
      <c r="Q488" s="7" t="str">
        <f ca="1">VLOOKUP($P488,Genders!$B:$C,2,FALSE)</f>
        <v>Female</v>
      </c>
      <c r="R488" s="7" cm="1">
        <f t="array" aca="1" ref="R488" ca="1">INDEX('Marital status'!$A:$A,RANDBETWEEN(5,COUNTA('Marital status'!$A:$A) + 1),1)</f>
        <v>5</v>
      </c>
      <c r="S488" s="7" t="str">
        <f ca="1">VLOOKUP($R488,'Marital status'!$A:$B,2,FALSE)</f>
        <v>single</v>
      </c>
      <c r="T488" s="7">
        <f t="shared" ca="1" si="73"/>
        <v>5</v>
      </c>
      <c r="U488" s="7" t="str">
        <f ca="1">VLOOKUP($T488,Ethnicities!$A:$B,2,FALSE)</f>
        <v xml:space="preserve"> white</v>
      </c>
      <c r="V488" s="8">
        <f t="shared" ca="1" si="74"/>
        <v>28323</v>
      </c>
      <c r="W488" s="6">
        <f t="shared" ca="1" si="75"/>
        <v>7</v>
      </c>
      <c r="X488" s="8" t="str">
        <f ca="1">VLOOKUP($W488,'Background education'!$A:$B,2,FALSE)</f>
        <v>Undergraduate degree</v>
      </c>
      <c r="Y488" s="7">
        <f ca="1" xml:space="preserve">
  IF(OR($AA488 = 5, $AA488 = 6, $AA488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88" s="7" t="str">
        <f ca="1">VLOOKUP($Y488,Departments!$A:$B,2,FALSE)</f>
        <v>Audit</v>
      </c>
      <c r="AA488" s="6">
        <f t="shared" ca="1" si="76"/>
        <v>11</v>
      </c>
      <c r="AB488" s="7" t="str">
        <f ca="1">VLOOKUP($AA488,Roles!$A:$B,2,FALSE)</f>
        <v>Analyst</v>
      </c>
      <c r="AC488" s="6">
        <f t="shared" ca="1" si="77"/>
        <v>7</v>
      </c>
      <c r="AD488" s="7" t="str">
        <f ca="1" xml:space="preserve">
IF($AC488 &lt;&gt; "",
    VLOOKUP($AC488,Levels!$A:$B,2,FALSE),
    ""
)</f>
        <v>Senior</v>
      </c>
      <c r="AE488" s="8">
        <f t="shared" ca="1" si="78"/>
        <v>38023</v>
      </c>
      <c r="AF488" s="6">
        <f ca="1">RANDBETWEEN(5,COUNTA('Recruitment source'!$A:$A) + 1)</f>
        <v>11</v>
      </c>
      <c r="AG488" s="6" t="str">
        <f ca="1">VLOOKUP($AF488,'Recruitment source'!$A:$B,2,FALSE)</f>
        <v>Next Station</v>
      </c>
      <c r="AH488" s="8"/>
      <c r="AI488" s="1">
        <f t="shared" ca="1" si="70"/>
        <v>2500</v>
      </c>
      <c r="AJ488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484, 1, 'Yasmin Rinaldi Nascimento', 'F', 5, '17/07/1977', 7, 13, 11, 7, 2500);</v>
      </c>
    </row>
    <row r="489" spans="1:36" ht="14.25" customHeight="1" x14ac:dyDescent="0.2">
      <c r="A489" s="7" cm="1">
        <f t="array" aca="1" ref="A489" ca="1">INDEX(Companies!$A:$A,RANDBETWEEN(5,COUNTA(Companies!$A:$A) + 1),1)</f>
        <v>5</v>
      </c>
      <c r="B489" s="7" t="str">
        <f ca="1">VLOOKUP($A489,Companies!$A:$B,2,FALSE)</f>
        <v>ACME Corporation</v>
      </c>
      <c r="C489" s="5">
        <f t="shared" si="71"/>
        <v>485</v>
      </c>
      <c r="D489" s="5" t="str" cm="1">
        <f t="array" ref="D489">SHA1HASH($C489)</f>
        <v>3b69df951b3d4c18c3cb681597fbb9bba88d799c</v>
      </c>
      <c r="E489" s="6">
        <v>1</v>
      </c>
      <c r="F489" s="7">
        <f ca="1">IF($C489 = 1 + N("Presidente"),
    127,
    IF($C489 = 2 + N("Vice-Presidente"),
        72,
        IF($C489 = 3 + N("Secretária bilíngue"),
            13,
            RANDBETWEEN(5,COUNT(Name!$A:$A) + 1)
        )
    )
)</f>
        <v>17</v>
      </c>
      <c r="G489" s="7" t="str">
        <f ca="1">VLOOKUP($F489,Name!$A:$B,2,FALSE)</f>
        <v>Alicia</v>
      </c>
      <c r="H489" s="7">
        <f ca="1" xml:space="preserve">
IF($C489 = 1,
    0,
    RANDBETWEEN(5,COUNT('Last name'!$A:$A) + 1)
)</f>
        <v>189</v>
      </c>
      <c r="I489" s="7" t="str">
        <f ca="1" xml:space="preserve">
IF($C489 = 1 + N("Presidente"),
    "de Orléans e Bragança",
    VLOOKUP($H489,'Last name'!$A:$B,2,FALSE) &amp; " " &amp; VLOOKUP(RANDBETWEEN(5,COUNT('Last name'!$A:$A) + 1),'Last name'!$A:$B,2,FALSE)
)</f>
        <v>Teixeira Malafaia</v>
      </c>
      <c r="J489" s="7" t="str">
        <f t="shared" ca="1" si="72"/>
        <v>Alicia Teixeira Malafaia</v>
      </c>
      <c r="K489" s="7" t="str" cm="1">
        <f t="array" aca="1" ref="K489" ca="1">SHA1HASH($J489)</f>
        <v>4e18e1ed5fa7f4b27b5c506e05f04b95c14c6424</v>
      </c>
      <c r="L489" s="7" cm="1">
        <f t="array" aca="1" ref="L489" ca="1">INDEX(States!$A:$A,N489,1)</f>
        <v>5</v>
      </c>
      <c r="M489" s="7" t="str">
        <f ca="1">VLOOKUP($L489,Countries!$A:$B,2,FALSE)</f>
        <v>Portugal</v>
      </c>
      <c r="N489" s="7" cm="1">
        <f t="array" aca="1" ref="N489" ca="1">INDEX(States!$C:$C,RANDBETWEEN(5,COUNTA(States!$A:$A) + 1),1)</f>
        <v>7</v>
      </c>
      <c r="O489" s="7" t="str">
        <f ca="1">VLOOKUP($N489,States!$C:$D,2,FALSE)</f>
        <v xml:space="preserve"> Setúbal </v>
      </c>
      <c r="P489" s="7" t="str">
        <f ca="1">VLOOKUP($F489,Name!$A:$C,3,FALSE)</f>
        <v>F</v>
      </c>
      <c r="Q489" s="7" t="str">
        <f ca="1">VLOOKUP($P489,Genders!$B:$C,2,FALSE)</f>
        <v>Female</v>
      </c>
      <c r="R489" s="7" cm="1">
        <f t="array" aca="1" ref="R489" ca="1">INDEX('Marital status'!$A:$A,RANDBETWEEN(5,COUNTA('Marital status'!$A:$A) + 1),1)</f>
        <v>7</v>
      </c>
      <c r="S489" s="7" t="str">
        <f ca="1">VLOOKUP($R489,'Marital status'!$A:$B,2,FALSE)</f>
        <v xml:space="preserve">Widowed </v>
      </c>
      <c r="T489" s="7">
        <f t="shared" ca="1" si="73"/>
        <v>5</v>
      </c>
      <c r="U489" s="7" t="str">
        <f ca="1">VLOOKUP($T489,Ethnicities!$A:$B,2,FALSE)</f>
        <v xml:space="preserve"> white</v>
      </c>
      <c r="V489" s="8">
        <f t="shared" ca="1" si="74"/>
        <v>30483</v>
      </c>
      <c r="W489" s="6">
        <f t="shared" ca="1" si="75"/>
        <v>7</v>
      </c>
      <c r="X489" s="8" t="str">
        <f ca="1">VLOOKUP($W489,'Background education'!$A:$B,2,FALSE)</f>
        <v>Undergraduate degree</v>
      </c>
      <c r="Y489" s="7">
        <f ca="1" xml:space="preserve">
  IF(OR($AA489 = 5, $AA489 = 6, $AA489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89" s="7" t="str">
        <f ca="1">VLOOKUP($Y489,Departments!$A:$B,2,FALSE)</f>
        <v>Communication &amp; Marketing</v>
      </c>
      <c r="AA489" s="6">
        <f t="shared" ca="1" si="76"/>
        <v>10</v>
      </c>
      <c r="AB489" s="7" t="str">
        <f ca="1">VLOOKUP($AA489,Roles!$A:$B,2,FALSE)</f>
        <v>Trainee</v>
      </c>
      <c r="AC489" s="6" t="str">
        <f t="shared" ca="1" si="77"/>
        <v/>
      </c>
      <c r="AD489" s="7" t="str">
        <f ca="1" xml:space="preserve">
IF($AC489 &lt;&gt; "",
    VLOOKUP($AC489,Levels!$A:$B,2,FALSE),
    ""
)</f>
        <v/>
      </c>
      <c r="AE489" s="8">
        <f t="shared" ca="1" si="78"/>
        <v>37689</v>
      </c>
      <c r="AF489" s="6">
        <f ca="1">RANDBETWEEN(5,COUNTA('Recruitment source'!$A:$A) + 1)</f>
        <v>5</v>
      </c>
      <c r="AG489" s="6" t="str">
        <f ca="1">VLOOKUP($AF489,'Recruitment source'!$A:$B,2,FALSE)</f>
        <v>Indeed</v>
      </c>
      <c r="AH489" s="8"/>
      <c r="AI489" s="1">
        <f t="shared" ca="1" si="70"/>
        <v>1385</v>
      </c>
      <c r="AJ489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485, 1, 'Alicia Teixeira Malafaia', 'F', 5, '16/06/1983', 7, 11, 10, NULL, 1385);</v>
      </c>
    </row>
    <row r="490" spans="1:36" ht="14.25" customHeight="1" x14ac:dyDescent="0.2">
      <c r="A490" s="7" cm="1">
        <f t="array" aca="1" ref="A490" ca="1">INDEX(Companies!$A:$A,RANDBETWEEN(5,COUNTA(Companies!$A:$A) + 1),1)</f>
        <v>5</v>
      </c>
      <c r="B490" s="7" t="str">
        <f ca="1">VLOOKUP($A490,Companies!$A:$B,2,FALSE)</f>
        <v>ACME Corporation</v>
      </c>
      <c r="C490" s="5">
        <f t="shared" si="71"/>
        <v>486</v>
      </c>
      <c r="D490" s="5" t="str" cm="1">
        <f t="array" ref="D490">SHA1HASH($C490)</f>
        <v>6cc71d91778fcdda0eb8709e9348240b251afe5e</v>
      </c>
      <c r="E490" s="6">
        <v>1</v>
      </c>
      <c r="F490" s="7">
        <f ca="1">IF($C490 = 1 + N("Presidente"),
    127,
    IF($C490 = 2 + N("Vice-Presidente"),
        72,
        IF($C490 = 3 + N("Secretária bilíngue"),
            13,
            RANDBETWEEN(5,COUNT(Name!$A:$A) + 1)
        )
    )
)</f>
        <v>222</v>
      </c>
      <c r="G490" s="7" t="str">
        <f ca="1">VLOOKUP($F490,Name!$A:$B,2,FALSE)</f>
        <v>Lavignia</v>
      </c>
      <c r="H490" s="7">
        <f ca="1" xml:space="preserve">
IF($C490 = 1,
    0,
    RANDBETWEEN(5,COUNT('Last name'!$A:$A) + 1)
)</f>
        <v>192</v>
      </c>
      <c r="I490" s="7" t="str">
        <f ca="1" xml:space="preserve">
IF($C490 = 1 + N("Presidente"),
    "de Orléans e Bragança",
    VLOOKUP($H490,'Last name'!$A:$B,2,FALSE) &amp; " " &amp; VLOOKUP(RANDBETWEEN(5,COUNT('Last name'!$A:$A) + 1),'Last name'!$A:$B,2,FALSE)
)</f>
        <v>Vaz Anjos</v>
      </c>
      <c r="J490" s="7" t="str">
        <f t="shared" ca="1" si="72"/>
        <v>Lavignia Vaz Anjos</v>
      </c>
      <c r="K490" s="7" t="str" cm="1">
        <f t="array" aca="1" ref="K490" ca="1">SHA1HASH($J490)</f>
        <v>973047e3a8518fe8d92f7fd90b6b9baa236dcd95</v>
      </c>
      <c r="L490" s="7" cm="1">
        <f t="array" aca="1" ref="L490" ca="1">INDEX(States!$A:$A,N490,1)</f>
        <v>5</v>
      </c>
      <c r="M490" s="7" t="str">
        <f ca="1">VLOOKUP($L490,Countries!$A:$B,2,FALSE)</f>
        <v>Portugal</v>
      </c>
      <c r="N490" s="7" cm="1">
        <f t="array" aca="1" ref="N490" ca="1">INDEX(States!$C:$C,RANDBETWEEN(5,COUNTA(States!$A:$A) + 1),1)</f>
        <v>6</v>
      </c>
      <c r="O490" s="7" t="str">
        <f ca="1">VLOOKUP($N490,States!$C:$D,2,FALSE)</f>
        <v>PORTO</v>
      </c>
      <c r="P490" s="7" t="str">
        <f ca="1">VLOOKUP($F490,Name!$A:$C,3,FALSE)</f>
        <v>F</v>
      </c>
      <c r="Q490" s="7" t="str">
        <f ca="1">VLOOKUP($P490,Genders!$B:$C,2,FALSE)</f>
        <v>Female</v>
      </c>
      <c r="R490" s="7" cm="1">
        <f t="array" aca="1" ref="R490" ca="1">INDEX('Marital status'!$A:$A,RANDBETWEEN(5,COUNTA('Marital status'!$A:$A) + 1),1)</f>
        <v>7</v>
      </c>
      <c r="S490" s="7" t="str">
        <f ca="1">VLOOKUP($R490,'Marital status'!$A:$B,2,FALSE)</f>
        <v xml:space="preserve">Widowed </v>
      </c>
      <c r="T490" s="7">
        <f t="shared" ca="1" si="73"/>
        <v>6</v>
      </c>
      <c r="U490" s="7" t="str">
        <f ca="1">VLOOKUP($T490,Ethnicities!$A:$B,2,FALSE)</f>
        <v>Black or African American</v>
      </c>
      <c r="V490" s="8">
        <f t="shared" ca="1" si="74"/>
        <v>30470</v>
      </c>
      <c r="W490" s="6">
        <f t="shared" ca="1" si="75"/>
        <v>8</v>
      </c>
      <c r="X490" s="8" t="str">
        <f ca="1">VLOOKUP($W490,'Background education'!$A:$B,2,FALSE)</f>
        <v>Graduate school</v>
      </c>
      <c r="Y490" s="7">
        <f ca="1" xml:space="preserve">
  IF(OR($AA490 = 5, $AA490 = 6, $AA490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490" s="7" t="str">
        <f ca="1">VLOOKUP($Y490,Departments!$A:$B,2,FALSE)</f>
        <v>Administration</v>
      </c>
      <c r="AA490" s="6">
        <f t="shared" ca="1" si="76"/>
        <v>11</v>
      </c>
      <c r="AB490" s="7" t="str">
        <f ca="1">VLOOKUP($AA490,Roles!$A:$B,2,FALSE)</f>
        <v>Analyst</v>
      </c>
      <c r="AC490" s="6">
        <f t="shared" ca="1" si="77"/>
        <v>7</v>
      </c>
      <c r="AD490" s="7" t="str">
        <f ca="1" xml:space="preserve">
IF($AC490 &lt;&gt; "",
    VLOOKUP($AC490,Levels!$A:$B,2,FALSE),
    ""
)</f>
        <v>Senior</v>
      </c>
      <c r="AE490" s="8">
        <f t="shared" ca="1" si="78"/>
        <v>40971</v>
      </c>
      <c r="AF490" s="6">
        <f ca="1">RANDBETWEEN(5,COUNTA('Recruitment source'!$A:$A) + 1)</f>
        <v>14</v>
      </c>
      <c r="AG490" s="6" t="str">
        <f ca="1">VLOOKUP($AF490,'Recruitment source'!$A:$B,2,FALSE)</f>
        <v>LinkedIn</v>
      </c>
      <c r="AH490" s="8"/>
      <c r="AI490" s="1">
        <f t="shared" ca="1" si="70"/>
        <v>3000</v>
      </c>
      <c r="AJ490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486, 1, 'Lavignia Vaz Anjos', 'F', 6, '03/06/1983', 8, 6, 11, 7, 3000);</v>
      </c>
    </row>
    <row r="491" spans="1:36" ht="14.25" customHeight="1" x14ac:dyDescent="0.2">
      <c r="A491" s="7" cm="1">
        <f t="array" aca="1" ref="A491" ca="1">INDEX(Companies!$A:$A,RANDBETWEEN(5,COUNTA(Companies!$A:$A) + 1),1)</f>
        <v>5</v>
      </c>
      <c r="B491" s="7" t="str">
        <f ca="1">VLOOKUP($A491,Companies!$A:$B,2,FALSE)</f>
        <v>ACME Corporation</v>
      </c>
      <c r="C491" s="5">
        <f t="shared" si="71"/>
        <v>487</v>
      </c>
      <c r="D491" s="5" t="str" cm="1">
        <f t="array" ref="D491">SHA1HASH($C491)</f>
        <v>8f98b68c4d83cf50f7c863fe577a2c5e38b43236</v>
      </c>
      <c r="E491" s="6">
        <v>1</v>
      </c>
      <c r="F491" s="7">
        <f ca="1">IF($C491 = 1 + N("Presidente"),
    127,
    IF($C491 = 2 + N("Vice-Presidente"),
        72,
        IF($C491 = 3 + N("Secretária bilíngue"),
            13,
            RANDBETWEEN(5,COUNT(Name!$A:$A) + 1)
        )
    )
)</f>
        <v>62</v>
      </c>
      <c r="G491" s="7" t="str">
        <f ca="1">VLOOKUP($F491,Name!$A:$B,2,FALSE)</f>
        <v>Aurora</v>
      </c>
      <c r="H491" s="7">
        <f ca="1" xml:space="preserve">
IF($C491 = 1,
    0,
    RANDBETWEEN(5,COUNT('Last name'!$A:$A) + 1)
)</f>
        <v>104</v>
      </c>
      <c r="I491" s="7" t="str">
        <f ca="1" xml:space="preserve">
IF($C491 = 1 + N("Presidente"),
    "de Orléans e Bragança",
    VLOOKUP($H491,'Last name'!$A:$B,2,FALSE) &amp; " " &amp; VLOOKUP(RANDBETWEEN(5,COUNT('Last name'!$A:$A) + 1),'Last name'!$A:$B,2,FALSE)
)</f>
        <v>Ildelfonso Sá</v>
      </c>
      <c r="J491" s="7" t="str">
        <f t="shared" ca="1" si="72"/>
        <v>Aurora Ildelfonso Sá</v>
      </c>
      <c r="K491" s="7" t="str" cm="1">
        <f t="array" aca="1" ref="K491" ca="1">SHA1HASH($J491)</f>
        <v>4f0e25c5a8ce535e439df4903700c74d2034f1dc</v>
      </c>
      <c r="L491" s="7" cm="1">
        <f t="array" aca="1" ref="L491" ca="1">INDEX(States!$A:$A,N491,1)</f>
        <v>5</v>
      </c>
      <c r="M491" s="7" t="str">
        <f ca="1">VLOOKUP($L491,Countries!$A:$B,2,FALSE)</f>
        <v>Portugal</v>
      </c>
      <c r="N491" s="7" cm="1">
        <f t="array" aca="1" ref="N491" ca="1">INDEX(States!$C:$C,RANDBETWEEN(5,COUNTA(States!$A:$A) + 1),1)</f>
        <v>5</v>
      </c>
      <c r="O491" s="7" t="str">
        <f ca="1">VLOOKUP($N491,States!$C:$D,2,FALSE)</f>
        <v xml:space="preserve"> Lisboa</v>
      </c>
      <c r="P491" s="7" t="str">
        <f ca="1">VLOOKUP($F491,Name!$A:$C,3,FALSE)</f>
        <v>F</v>
      </c>
      <c r="Q491" s="7" t="str">
        <f ca="1">VLOOKUP($P491,Genders!$B:$C,2,FALSE)</f>
        <v>Female</v>
      </c>
      <c r="R491" s="7" cm="1">
        <f t="array" aca="1" ref="R491" ca="1">INDEX('Marital status'!$A:$A,RANDBETWEEN(5,COUNTA('Marital status'!$A:$A) + 1),1)</f>
        <v>5</v>
      </c>
      <c r="S491" s="7" t="str">
        <f ca="1">VLOOKUP($R491,'Marital status'!$A:$B,2,FALSE)</f>
        <v>single</v>
      </c>
      <c r="T491" s="7">
        <f t="shared" ca="1" si="73"/>
        <v>5</v>
      </c>
      <c r="U491" s="7" t="str">
        <f ca="1">VLOOKUP($T491,Ethnicities!$A:$B,2,FALSE)</f>
        <v xml:space="preserve"> white</v>
      </c>
      <c r="V491" s="8">
        <f t="shared" ca="1" si="74"/>
        <v>27671</v>
      </c>
      <c r="W491" s="6">
        <f t="shared" ca="1" si="75"/>
        <v>7</v>
      </c>
      <c r="X491" s="8" t="str">
        <f ca="1">VLOOKUP($W491,'Background education'!$A:$B,2,FALSE)</f>
        <v>Undergraduate degree</v>
      </c>
      <c r="Y491" s="7">
        <f ca="1" xml:space="preserve">
  IF(OR($AA491 = 5, $AA491 = 6, $AA491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91" s="7" t="str">
        <f ca="1">VLOOKUP($Y491,Departments!$A:$B,2,FALSE)</f>
        <v>Human Resource</v>
      </c>
      <c r="AA491" s="6">
        <f t="shared" ca="1" si="76"/>
        <v>10</v>
      </c>
      <c r="AB491" s="7" t="str">
        <f ca="1">VLOOKUP($AA491,Roles!$A:$B,2,FALSE)</f>
        <v>Trainee</v>
      </c>
      <c r="AC491" s="6" t="str">
        <f t="shared" ca="1" si="77"/>
        <v/>
      </c>
      <c r="AD491" s="7" t="str">
        <f ca="1" xml:space="preserve">
IF($AC491 &lt;&gt; "",
    VLOOKUP($AC491,Levels!$A:$B,2,FALSE),
    ""
)</f>
        <v/>
      </c>
      <c r="AE491" s="8">
        <f t="shared" ca="1" si="78"/>
        <v>41582</v>
      </c>
      <c r="AF491" s="6">
        <f ca="1">RANDBETWEEN(5,COUNTA('Recruitment source'!$A:$A) + 1)</f>
        <v>14</v>
      </c>
      <c r="AG491" s="6" t="str">
        <f ca="1">VLOOKUP($AF491,'Recruitment source'!$A:$B,2,FALSE)</f>
        <v>LinkedIn</v>
      </c>
      <c r="AH491" s="8"/>
      <c r="AI491" s="1">
        <f t="shared" ca="1" si="70"/>
        <v>1385</v>
      </c>
      <c r="AJ491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487, 1, 'Aurora Ildelfonso Sá', 'F', 5, '04/10/1975', 7, 8, 10, NULL, 1385);</v>
      </c>
    </row>
    <row r="492" spans="1:36" ht="14.25" customHeight="1" x14ac:dyDescent="0.2">
      <c r="A492" s="7" cm="1">
        <f t="array" aca="1" ref="A492" ca="1">INDEX(Companies!$A:$A,RANDBETWEEN(5,COUNTA(Companies!$A:$A) + 1),1)</f>
        <v>5</v>
      </c>
      <c r="B492" s="7" t="str">
        <f ca="1">VLOOKUP($A492,Companies!$A:$B,2,FALSE)</f>
        <v>ACME Corporation</v>
      </c>
      <c r="C492" s="5">
        <f t="shared" si="71"/>
        <v>488</v>
      </c>
      <c r="D492" s="5" t="str" cm="1">
        <f t="array" ref="D492">SHA1HASH($C492)</f>
        <v>ee16ee0fa7f21a4101793582e1cf4b24fef9f948</v>
      </c>
      <c r="E492" s="6">
        <v>1</v>
      </c>
      <c r="F492" s="7">
        <f ca="1">IF($C492 = 1 + N("Presidente"),
    127,
    IF($C492 = 2 + N("Vice-Presidente"),
        72,
        IF($C492 = 3 + N("Secretária bilíngue"),
            13,
            RANDBETWEEN(5,COUNT(Name!$A:$A) + 1)
        )
    )
)</f>
        <v>110</v>
      </c>
      <c r="G492" s="7" t="str">
        <f ca="1">VLOOKUP($F492,Name!$A:$B,2,FALSE)</f>
        <v>Davi Miguel</v>
      </c>
      <c r="H492" s="7">
        <f ca="1" xml:space="preserve">
IF($C492 = 1,
    0,
    RANDBETWEEN(5,COUNT('Last name'!$A:$A) + 1)
)</f>
        <v>108</v>
      </c>
      <c r="I492" s="7" t="str">
        <f ca="1" xml:space="preserve">
IF($C492 = 1 + N("Presidente"),
    "de Orléans e Bragança",
    VLOOKUP($H492,'Last name'!$A:$B,2,FALSE) &amp; " " &amp; VLOOKUP(RANDBETWEEN(5,COUNT('Last name'!$A:$A) + 1),'Last name'!$A:$B,2,FALSE)
)</f>
        <v>Leone Aragão</v>
      </c>
      <c r="J492" s="7" t="str">
        <f t="shared" ca="1" si="72"/>
        <v>Davi Miguel Leone Aragão</v>
      </c>
      <c r="K492" s="7" t="str" cm="1">
        <f t="array" aca="1" ref="K492" ca="1">SHA1HASH($J492)</f>
        <v>2d447cb6d39a9d1123447d3cddf66c371d7c3fb0</v>
      </c>
      <c r="L492" s="7" cm="1">
        <f t="array" aca="1" ref="L492" ca="1">INDEX(States!$A:$A,N492,1)</f>
        <v>5</v>
      </c>
      <c r="M492" s="7" t="str">
        <f ca="1">VLOOKUP($L492,Countries!$A:$B,2,FALSE)</f>
        <v>Portugal</v>
      </c>
      <c r="N492" s="7" cm="1">
        <f t="array" aca="1" ref="N492" ca="1">INDEX(States!$C:$C,RANDBETWEEN(5,COUNTA(States!$A:$A) + 1),1)</f>
        <v>8</v>
      </c>
      <c r="O492" s="7" t="str">
        <f ca="1">VLOOKUP($N492,States!$C:$D,2,FALSE)</f>
        <v>AveirO</v>
      </c>
      <c r="P492" s="7" t="str">
        <f ca="1">VLOOKUP($F492,Name!$A:$C,3,FALSE)</f>
        <v>M</v>
      </c>
      <c r="Q492" s="7" t="str">
        <f ca="1">VLOOKUP($P492,Genders!$B:$C,2,FALSE)</f>
        <v>Male</v>
      </c>
      <c r="R492" s="7" cm="1">
        <f t="array" aca="1" ref="R492" ca="1">INDEX('Marital status'!$A:$A,RANDBETWEEN(5,COUNTA('Marital status'!$A:$A) + 1),1)</f>
        <v>7</v>
      </c>
      <c r="S492" s="7" t="str">
        <f ca="1">VLOOKUP($R492,'Marital status'!$A:$B,2,FALSE)</f>
        <v xml:space="preserve">Widowed </v>
      </c>
      <c r="T492" s="7">
        <f t="shared" ca="1" si="73"/>
        <v>5</v>
      </c>
      <c r="U492" s="7" t="str">
        <f ca="1">VLOOKUP($T492,Ethnicities!$A:$B,2,FALSE)</f>
        <v xml:space="preserve"> white</v>
      </c>
      <c r="V492" s="8">
        <f t="shared" ca="1" si="74"/>
        <v>22558</v>
      </c>
      <c r="W492" s="6">
        <f t="shared" ca="1" si="75"/>
        <v>8</v>
      </c>
      <c r="X492" s="8" t="str">
        <f ca="1">VLOOKUP($W492,'Background education'!$A:$B,2,FALSE)</f>
        <v>Graduate school</v>
      </c>
      <c r="Y492" s="7">
        <f ca="1" xml:space="preserve">
  IF(OR($AA492 = 5, $AA492 = 6, $AA492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492" s="7" t="str">
        <f ca="1">VLOOKUP($Y492,Departments!$A:$B,2,FALSE)</f>
        <v>Operations</v>
      </c>
      <c r="AA492" s="6">
        <f t="shared" ca="1" si="76"/>
        <v>11</v>
      </c>
      <c r="AB492" s="7" t="str">
        <f ca="1">VLOOKUP($AA492,Roles!$A:$B,2,FALSE)</f>
        <v>Analyst</v>
      </c>
      <c r="AC492" s="6">
        <f t="shared" ca="1" si="77"/>
        <v>5</v>
      </c>
      <c r="AD492" s="7" t="str">
        <f ca="1" xml:space="preserve">
IF($AC492 &lt;&gt; "",
    VLOOKUP($AC492,Levels!$A:$B,2,FALSE),
    ""
)</f>
        <v>Junior</v>
      </c>
      <c r="AE492" s="8">
        <f t="shared" ca="1" si="78"/>
        <v>42450</v>
      </c>
      <c r="AF492" s="6">
        <f ca="1">RANDBETWEEN(5,COUNTA('Recruitment source'!$A:$A) + 1)</f>
        <v>14</v>
      </c>
      <c r="AG492" s="6" t="str">
        <f ca="1">VLOOKUP($AF492,'Recruitment source'!$A:$B,2,FALSE)</f>
        <v>LinkedIn</v>
      </c>
      <c r="AH492" s="8"/>
      <c r="AI492" s="1">
        <f t="shared" ca="1" si="70"/>
        <v>3000</v>
      </c>
      <c r="AJ492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488, 1, 'Davi Miguel Leone Aragão', 'M', 5, '04/10/1961', 8, 10, 11, 5, 3000);</v>
      </c>
    </row>
    <row r="493" spans="1:36" ht="14.25" customHeight="1" x14ac:dyDescent="0.2">
      <c r="A493" s="7" cm="1">
        <f t="array" aca="1" ref="A493" ca="1">INDEX(Companies!$A:$A,RANDBETWEEN(5,COUNTA(Companies!$A:$A) + 1),1)</f>
        <v>5</v>
      </c>
      <c r="B493" s="7" t="str">
        <f ca="1">VLOOKUP($A493,Companies!$A:$B,2,FALSE)</f>
        <v>ACME Corporation</v>
      </c>
      <c r="C493" s="5">
        <f t="shared" si="71"/>
        <v>489</v>
      </c>
      <c r="D493" s="5" t="str" cm="1">
        <f t="array" ref="D493">SHA1HASH($C493)</f>
        <v>343ae8e26ca054cfcc1f6cbfe5781dddc9059adc</v>
      </c>
      <c r="E493" s="6">
        <v>1</v>
      </c>
      <c r="F493" s="7">
        <f ca="1">IF($C493 = 1 + N("Presidente"),
    127,
    IF($C493 = 2 + N("Vice-Presidente"),
        72,
        IF($C493 = 3 + N("Secretária bilíngue"),
            13,
            RANDBETWEEN(5,COUNT(Name!$A:$A) + 1)
        )
    )
)</f>
        <v>322</v>
      </c>
      <c r="G493" s="7" t="str">
        <f ca="1">VLOOKUP($F493,Name!$A:$B,2,FALSE)</f>
        <v>Pietro</v>
      </c>
      <c r="H493" s="7">
        <f ca="1" xml:space="preserve">
IF($C493 = 1,
    0,
    RANDBETWEEN(5,COUNT('Last name'!$A:$A) + 1)
)</f>
        <v>62</v>
      </c>
      <c r="I493" s="7" t="str">
        <f ca="1" xml:space="preserve">
IF($C493 = 1 + N("Presidente"),
    "de Orléans e Bragança",
    VLOOKUP($H493,'Last name'!$A:$B,2,FALSE) &amp; " " &amp; VLOOKUP(RANDBETWEEN(5,COUNT('Last name'!$A:$A) + 1),'Last name'!$A:$B,2,FALSE)
)</f>
        <v>Carvalho Alves</v>
      </c>
      <c r="J493" s="7" t="str">
        <f t="shared" ca="1" si="72"/>
        <v>Pietro Carvalho Alves</v>
      </c>
      <c r="K493" s="7" t="str" cm="1">
        <f t="array" aca="1" ref="K493" ca="1">SHA1HASH($J493)</f>
        <v>f91f226a98e11e1de2e06ad3f78c5199d8eecf32</v>
      </c>
      <c r="L493" s="7" cm="1">
        <f t="array" aca="1" ref="L493" ca="1">INDEX(States!$A:$A,N493,1)</f>
        <v>5</v>
      </c>
      <c r="M493" s="7" t="str">
        <f ca="1">VLOOKUP($L493,Countries!$A:$B,2,FALSE)</f>
        <v>Portugal</v>
      </c>
      <c r="N493" s="7" cm="1">
        <f t="array" aca="1" ref="N493" ca="1">INDEX(States!$C:$C,RANDBETWEEN(5,COUNTA(States!$A:$A) + 1),1)</f>
        <v>18</v>
      </c>
      <c r="O493" s="7" t="str">
        <f ca="1">VLOOKUP($N493,States!$C:$D,2,FALSE)</f>
        <v>Castelo Branco</v>
      </c>
      <c r="P493" s="7" t="str">
        <f ca="1">VLOOKUP($F493,Name!$A:$C,3,FALSE)</f>
        <v>M</v>
      </c>
      <c r="Q493" s="7" t="str">
        <f ca="1">VLOOKUP($P493,Genders!$B:$C,2,FALSE)</f>
        <v>Male</v>
      </c>
      <c r="R493" s="7" cm="1">
        <f t="array" aca="1" ref="R493" ca="1">INDEX('Marital status'!$A:$A,RANDBETWEEN(5,COUNTA('Marital status'!$A:$A) + 1),1)</f>
        <v>6</v>
      </c>
      <c r="S493" s="7" t="str">
        <f ca="1">VLOOKUP($R493,'Marital status'!$A:$B,2,FALSE)</f>
        <v>MarrieD</v>
      </c>
      <c r="T493" s="7">
        <f t="shared" ca="1" si="73"/>
        <v>5</v>
      </c>
      <c r="U493" s="7" t="str">
        <f ca="1">VLOOKUP($T493,Ethnicities!$A:$B,2,FALSE)</f>
        <v xml:space="preserve"> white</v>
      </c>
      <c r="V493" s="8">
        <f t="shared" ca="1" si="74"/>
        <v>22876</v>
      </c>
      <c r="W493" s="6">
        <f t="shared" ca="1" si="75"/>
        <v>7</v>
      </c>
      <c r="X493" s="8" t="str">
        <f ca="1">VLOOKUP($W493,'Background education'!$A:$B,2,FALSE)</f>
        <v>Undergraduate degree</v>
      </c>
      <c r="Y493" s="7">
        <f ca="1" xml:space="preserve">
  IF(OR($AA493 = 5, $AA493 = 6, $AA493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93" s="7" t="str">
        <f ca="1">VLOOKUP($Y493,Departments!$A:$B,2,FALSE)</f>
        <v>Human Resource</v>
      </c>
      <c r="AA493" s="6">
        <f t="shared" ca="1" si="76"/>
        <v>9</v>
      </c>
      <c r="AB493" s="7" t="str">
        <f ca="1">VLOOKUP($AA493,Roles!$A:$B,2,FALSE)</f>
        <v>Intern</v>
      </c>
      <c r="AC493" s="6" t="str">
        <f t="shared" ca="1" si="77"/>
        <v/>
      </c>
      <c r="AD493" s="7" t="str">
        <f ca="1" xml:space="preserve">
IF($AC493 &lt;&gt; "",
    VLOOKUP($AC493,Levels!$A:$B,2,FALSE),
    ""
)</f>
        <v/>
      </c>
      <c r="AE493" s="8">
        <f t="shared" ca="1" si="78"/>
        <v>36630</v>
      </c>
      <c r="AF493" s="6">
        <f ca="1">RANDBETWEEN(5,COUNTA('Recruitment source'!$A:$A) + 1)</f>
        <v>12</v>
      </c>
      <c r="AG493" s="6" t="str">
        <f ca="1">VLOOKUP($AF493,'Recruitment source'!$A:$B,2,FALSE)</f>
        <v xml:space="preserve"> recommendation of employee</v>
      </c>
      <c r="AH493" s="8"/>
      <c r="AI493" s="1">
        <f t="shared" ca="1" si="70"/>
        <v>1285</v>
      </c>
      <c r="AJ493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489, 1, 'Pietro Carvalho Alves', 'M', 5, '18/08/1962', 7, 8, 9, NULL, 1285);</v>
      </c>
    </row>
    <row r="494" spans="1:36" ht="14.25" customHeight="1" x14ac:dyDescent="0.2">
      <c r="A494" s="7" cm="1">
        <f t="array" aca="1" ref="A494" ca="1">INDEX(Companies!$A:$A,RANDBETWEEN(5,COUNTA(Companies!$A:$A) + 1),1)</f>
        <v>5</v>
      </c>
      <c r="B494" s="7" t="str">
        <f ca="1">VLOOKUP($A494,Companies!$A:$B,2,FALSE)</f>
        <v>ACME Corporation</v>
      </c>
      <c r="C494" s="5">
        <f t="shared" si="71"/>
        <v>490</v>
      </c>
      <c r="D494" s="5" t="str" cm="1">
        <f t="array" ref="D494">SHA1HASH($C494)</f>
        <v>1b0a69d74c5ab68f9e3505f103f40618a51e5987</v>
      </c>
      <c r="E494" s="6">
        <v>1</v>
      </c>
      <c r="F494" s="7">
        <f ca="1">IF($C494 = 1 + N("Presidente"),
    127,
    IF($C494 = 2 + N("Vice-Presidente"),
        72,
        IF($C494 = 3 + N("Secretária bilíngue"),
            13,
            RANDBETWEEN(5,COUNT(Name!$A:$A) + 1)
        )
    )
)</f>
        <v>187</v>
      </c>
      <c r="G494" s="7" t="str">
        <f ca="1">VLOOKUP($F494,Name!$A:$B,2,FALSE)</f>
        <v>João Guilherme</v>
      </c>
      <c r="H494" s="7">
        <f ca="1" xml:space="preserve">
IF($C494 = 1,
    0,
    RANDBETWEEN(5,COUNT('Last name'!$A:$A) + 1)
)</f>
        <v>137</v>
      </c>
      <c r="I494" s="7" t="str">
        <f ca="1" xml:space="preserve">
IF($C494 = 1 + N("Presidente"),
    "de Orléans e Bragança",
    VLOOKUP($H494,'Last name'!$A:$B,2,FALSE) &amp; " " &amp; VLOOKUP(RANDBETWEEN(5,COUNT('Last name'!$A:$A) + 1),'Last name'!$A:$B,2,FALSE)
)</f>
        <v>Moura Moraes</v>
      </c>
      <c r="J494" s="7" t="str">
        <f t="shared" ca="1" si="72"/>
        <v>João Guilherme Moura Moraes</v>
      </c>
      <c r="K494" s="7" t="str" cm="1">
        <f t="array" aca="1" ref="K494" ca="1">SHA1HASH($J494)</f>
        <v>7c833d12fed45b8e68c3b789423260fb6c819c64</v>
      </c>
      <c r="L494" s="7" cm="1">
        <f t="array" aca="1" ref="L494" ca="1">INDEX(States!$A:$A,N494,1)</f>
        <v>5</v>
      </c>
      <c r="M494" s="7" t="str">
        <f ca="1">VLOOKUP($L494,Countries!$A:$B,2,FALSE)</f>
        <v>Portugal</v>
      </c>
      <c r="N494" s="7" cm="1">
        <f t="array" aca="1" ref="N494" ca="1">INDEX(States!$C:$C,RANDBETWEEN(5,COUNTA(States!$A:$A) + 1),1)</f>
        <v>16</v>
      </c>
      <c r="O494" s="7" t="str">
        <f ca="1">VLOOKUP($N494,States!$C:$D,2,FALSE)</f>
        <v>Azores</v>
      </c>
      <c r="P494" s="7" t="str">
        <f ca="1">VLOOKUP($F494,Name!$A:$C,3,FALSE)</f>
        <v>M</v>
      </c>
      <c r="Q494" s="7" t="str">
        <f ca="1">VLOOKUP($P494,Genders!$B:$C,2,FALSE)</f>
        <v>Male</v>
      </c>
      <c r="R494" s="7" cm="1">
        <f t="array" aca="1" ref="R494" ca="1">INDEX('Marital status'!$A:$A,RANDBETWEEN(5,COUNTA('Marital status'!$A:$A) + 1),1)</f>
        <v>6</v>
      </c>
      <c r="S494" s="7" t="str">
        <f ca="1">VLOOKUP($R494,'Marital status'!$A:$B,2,FALSE)</f>
        <v>MarrieD</v>
      </c>
      <c r="T494" s="7">
        <f t="shared" ca="1" si="73"/>
        <v>8</v>
      </c>
      <c r="U494" s="7" t="str">
        <f ca="1">VLOOKUP($T494,Ethnicities!$A:$B,2,FALSE)</f>
        <v>ASIAN</v>
      </c>
      <c r="V494" s="8">
        <f t="shared" ca="1" si="74"/>
        <v>19340</v>
      </c>
      <c r="W494" s="6">
        <f t="shared" ca="1" si="75"/>
        <v>8</v>
      </c>
      <c r="X494" s="8" t="str">
        <f ca="1">VLOOKUP($W494,'Background education'!$A:$B,2,FALSE)</f>
        <v>Graduate school</v>
      </c>
      <c r="Y494" s="7">
        <f ca="1" xml:space="preserve">
  IF(OR($AA494 = 5, $AA494 = 6, $AA494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494" s="7" t="str">
        <f ca="1">VLOOKUP($Y494,Departments!$A:$B,2,FALSE)</f>
        <v>Finance</v>
      </c>
      <c r="AA494" s="6">
        <f t="shared" ca="1" si="76"/>
        <v>11</v>
      </c>
      <c r="AB494" s="7" t="str">
        <f ca="1">VLOOKUP($AA494,Roles!$A:$B,2,FALSE)</f>
        <v>Analyst</v>
      </c>
      <c r="AC494" s="6">
        <f t="shared" ca="1" si="77"/>
        <v>5</v>
      </c>
      <c r="AD494" s="7" t="str">
        <f ca="1" xml:space="preserve">
IF($AC494 &lt;&gt; "",
    VLOOKUP($AC494,Levels!$A:$B,2,FALSE),
    ""
)</f>
        <v>Junior</v>
      </c>
      <c r="AE494" s="8">
        <f t="shared" ca="1" si="78"/>
        <v>36374</v>
      </c>
      <c r="AF494" s="6">
        <f ca="1">RANDBETWEEN(5,COUNTA('Recruitment source'!$A:$A) + 1)</f>
        <v>14</v>
      </c>
      <c r="AG494" s="6" t="str">
        <f ca="1">VLOOKUP($AF494,'Recruitment source'!$A:$B,2,FALSE)</f>
        <v>LinkedIn</v>
      </c>
      <c r="AH494" s="8"/>
      <c r="AI494" s="1">
        <f t="shared" ca="1" si="70"/>
        <v>3000</v>
      </c>
      <c r="AJ494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490, 1, 'João Guilherme Moura Moraes', 'M', 8, '12/12/1952', 8, 7, 11, 5, 3000);</v>
      </c>
    </row>
    <row r="495" spans="1:36" ht="14.25" customHeight="1" x14ac:dyDescent="0.2">
      <c r="A495" s="7" cm="1">
        <f t="array" aca="1" ref="A495" ca="1">INDEX(Companies!$A:$A,RANDBETWEEN(5,COUNTA(Companies!$A:$A) + 1),1)</f>
        <v>5</v>
      </c>
      <c r="B495" s="7" t="str">
        <f ca="1">VLOOKUP($A495,Companies!$A:$B,2,FALSE)</f>
        <v>ACME Corporation</v>
      </c>
      <c r="C495" s="5">
        <f t="shared" si="71"/>
        <v>491</v>
      </c>
      <c r="D495" s="5" t="str" cm="1">
        <f t="array" ref="D495">SHA1HASH($C495)</f>
        <v>014a1aa3f7a2c6578a3fa48e3dd84f775925489f</v>
      </c>
      <c r="E495" s="6">
        <v>1</v>
      </c>
      <c r="F495" s="7">
        <f ca="1">IF($C495 = 1 + N("Presidente"),
    127,
    IF($C495 = 2 + N("Vice-Presidente"),
        72,
        IF($C495 = 3 + N("Secretária bilíngue"),
            13,
            RANDBETWEEN(5,COUNT(Name!$A:$A) + 1)
        )
    )
)</f>
        <v>180</v>
      </c>
      <c r="G495" s="7" t="str">
        <f ca="1">VLOOKUP($F495,Name!$A:$B,2,FALSE)</f>
        <v>Isis</v>
      </c>
      <c r="H495" s="7">
        <f ca="1" xml:space="preserve">
IF($C495 = 1,
    0,
    RANDBETWEEN(5,COUNT('Last name'!$A:$A) + 1)
)</f>
        <v>159</v>
      </c>
      <c r="I495" s="7" t="str">
        <f ca="1" xml:space="preserve">
IF($C495 = 1 + N("Presidente"),
    "de Orléans e Bragança",
    VLOOKUP($H495,'Last name'!$A:$B,2,FALSE) &amp; " " &amp; VLOOKUP(RANDBETWEEN(5,COUNT('Last name'!$A:$A) + 1),'Last name'!$A:$B,2,FALSE)
)</f>
        <v>Reis Longo</v>
      </c>
      <c r="J495" s="7" t="str">
        <f t="shared" ca="1" si="72"/>
        <v>Isis Reis Longo</v>
      </c>
      <c r="K495" s="7" t="str" cm="1">
        <f t="array" aca="1" ref="K495" ca="1">SHA1HASH($J495)</f>
        <v>40f241a0cde351191ec9365ea77d6d7f60abb9ee</v>
      </c>
      <c r="L495" s="7" cm="1">
        <f t="array" aca="1" ref="L495" ca="1">INDEX(States!$A:$A,N495,1)</f>
        <v>5</v>
      </c>
      <c r="M495" s="7" t="str">
        <f ca="1">VLOOKUP($L495,Countries!$A:$B,2,FALSE)</f>
        <v>Portugal</v>
      </c>
      <c r="N495" s="7" cm="1">
        <f t="array" aca="1" ref="N495" ca="1">INDEX(States!$C:$C,RANDBETWEEN(5,COUNTA(States!$A:$A) + 1),1)</f>
        <v>7</v>
      </c>
      <c r="O495" s="7" t="str">
        <f ca="1">VLOOKUP($N495,States!$C:$D,2,FALSE)</f>
        <v xml:space="preserve"> Setúbal </v>
      </c>
      <c r="P495" s="7" t="str">
        <f ca="1">VLOOKUP($F495,Name!$A:$C,3,FALSE)</f>
        <v>F</v>
      </c>
      <c r="Q495" s="7" t="str">
        <f ca="1">VLOOKUP($P495,Genders!$B:$C,2,FALSE)</f>
        <v>Female</v>
      </c>
      <c r="R495" s="7" cm="1">
        <f t="array" aca="1" ref="R495" ca="1">INDEX('Marital status'!$A:$A,RANDBETWEEN(5,COUNTA('Marital status'!$A:$A) + 1),1)</f>
        <v>5</v>
      </c>
      <c r="S495" s="7" t="str">
        <f ca="1">VLOOKUP($R495,'Marital status'!$A:$B,2,FALSE)</f>
        <v>single</v>
      </c>
      <c r="T495" s="7">
        <f t="shared" ca="1" si="73"/>
        <v>7</v>
      </c>
      <c r="U495" s="7" t="str">
        <f ca="1">VLOOKUP($T495,Ethnicities!$A:$B,2,FALSE)</f>
        <v xml:space="preserve">  Hispanic or LATINO</v>
      </c>
      <c r="V495" s="8">
        <f t="shared" ca="1" si="74"/>
        <v>17625</v>
      </c>
      <c r="W495" s="6">
        <f t="shared" ca="1" si="75"/>
        <v>7</v>
      </c>
      <c r="X495" s="8" t="str">
        <f ca="1">VLOOKUP($W495,'Background education'!$A:$B,2,FALSE)</f>
        <v>Undergraduate degree</v>
      </c>
      <c r="Y495" s="7">
        <f ca="1" xml:space="preserve">
  IF(OR($AA495 = 5, $AA495 = 6, $AA495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495" s="7" t="str">
        <f ca="1">VLOOKUP($Y495,Departments!$A:$B,2,FALSE)</f>
        <v>Controlling</v>
      </c>
      <c r="AA495" s="6">
        <f t="shared" ca="1" si="76"/>
        <v>9</v>
      </c>
      <c r="AB495" s="7" t="str">
        <f ca="1">VLOOKUP($AA495,Roles!$A:$B,2,FALSE)</f>
        <v>Intern</v>
      </c>
      <c r="AC495" s="6" t="str">
        <f t="shared" ca="1" si="77"/>
        <v/>
      </c>
      <c r="AD495" s="7" t="str">
        <f ca="1" xml:space="preserve">
IF($AC495 &lt;&gt; "",
    VLOOKUP($AC495,Levels!$A:$B,2,FALSE),
    ""
)</f>
        <v/>
      </c>
      <c r="AE495" s="8">
        <f t="shared" ca="1" si="78"/>
        <v>41391</v>
      </c>
      <c r="AF495" s="6">
        <f ca="1">RANDBETWEEN(5,COUNTA('Recruitment source'!$A:$A) + 1)</f>
        <v>5</v>
      </c>
      <c r="AG495" s="6" t="str">
        <f ca="1">VLOOKUP($AF495,'Recruitment source'!$A:$B,2,FALSE)</f>
        <v>Indeed</v>
      </c>
      <c r="AH495" s="8"/>
      <c r="AI495" s="1">
        <f t="shared" ca="1" si="70"/>
        <v>1205</v>
      </c>
      <c r="AJ49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491, 1, 'Isis Reis Longo', 'F', 7, '02/04/1948', 7, 12, 9, NULL, 1205);</v>
      </c>
    </row>
    <row r="496" spans="1:36" ht="14.25" customHeight="1" x14ac:dyDescent="0.2">
      <c r="A496" s="7" cm="1">
        <f t="array" aca="1" ref="A496" ca="1">INDEX(Companies!$A:$A,RANDBETWEEN(5,COUNTA(Companies!$A:$A) + 1),1)</f>
        <v>5</v>
      </c>
      <c r="B496" s="7" t="str">
        <f ca="1">VLOOKUP($A496,Companies!$A:$B,2,FALSE)</f>
        <v>ACME Corporation</v>
      </c>
      <c r="C496" s="5">
        <f t="shared" si="71"/>
        <v>492</v>
      </c>
      <c r="D496" s="5" t="str" cm="1">
        <f t="array" ref="D496">SHA1HASH($C496)</f>
        <v>77d67ab1e3d05296a7131e197d9d3767fb900bad</v>
      </c>
      <c r="E496" s="6">
        <v>1</v>
      </c>
      <c r="F496" s="7">
        <f ca="1">IF($C496 = 1 + N("Presidente"),
    127,
    IF($C496 = 2 + N("Vice-Presidente"),
        72,
        IF($C496 = 3 + N("Secretária bilíngue"),
            13,
            RANDBETWEEN(5,COUNT(Name!$A:$A) + 1)
        )
    )
)</f>
        <v>82</v>
      </c>
      <c r="G496" s="7" t="str">
        <f ca="1">VLOOKUP($F496,Name!$A:$B,2,FALSE)</f>
        <v>Caleb</v>
      </c>
      <c r="H496" s="7">
        <f ca="1" xml:space="preserve">
IF($C496 = 1,
    0,
    RANDBETWEEN(5,COUNT('Last name'!$A:$A) + 1)
)</f>
        <v>35</v>
      </c>
      <c r="I496" s="7" t="str">
        <f ca="1" xml:space="preserve">
IF($C496 = 1 + N("Presidente"),
    "de Orléans e Bragança",
    VLOOKUP($H496,'Last name'!$A:$B,2,FALSE) &amp; " " &amp; VLOOKUP(RANDBETWEEN(5,COUNT('Last name'!$A:$A) + 1),'Last name'!$A:$B,2,FALSE)
)</f>
        <v>Barroso Santoro</v>
      </c>
      <c r="J496" s="7" t="str">
        <f t="shared" ca="1" si="72"/>
        <v>Caleb Barroso Santoro</v>
      </c>
      <c r="K496" s="7" t="str" cm="1">
        <f t="array" aca="1" ref="K496" ca="1">SHA1HASH($J496)</f>
        <v>0166fcc53ceaf1e228d46765a8ef76322b4a5f8e</v>
      </c>
      <c r="L496" s="7" cm="1">
        <f t="array" aca="1" ref="L496" ca="1">INDEX(States!$A:$A,N496,1)</f>
        <v>5</v>
      </c>
      <c r="M496" s="7" t="str">
        <f ca="1">VLOOKUP($L496,Countries!$A:$B,2,FALSE)</f>
        <v>Portugal</v>
      </c>
      <c r="N496" s="7" cm="1">
        <f t="array" aca="1" ref="N496" ca="1">INDEX(States!$C:$C,RANDBETWEEN(5,COUNTA(States!$A:$A) + 1),1)</f>
        <v>12</v>
      </c>
      <c r="O496" s="7" t="str">
        <f ca="1">VLOOKUP($N496,States!$C:$D,2,FALSE)</f>
        <v>Leiria</v>
      </c>
      <c r="P496" s="7" t="str">
        <f ca="1">VLOOKUP($F496,Name!$A:$C,3,FALSE)</f>
        <v>M</v>
      </c>
      <c r="Q496" s="7" t="str">
        <f ca="1">VLOOKUP($P496,Genders!$B:$C,2,FALSE)</f>
        <v>Male</v>
      </c>
      <c r="R496" s="7" cm="1">
        <f t="array" aca="1" ref="R496" ca="1">INDEX('Marital status'!$A:$A,RANDBETWEEN(5,COUNTA('Marital status'!$A:$A) + 1),1)</f>
        <v>7</v>
      </c>
      <c r="S496" s="7" t="str">
        <f ca="1">VLOOKUP($R496,'Marital status'!$A:$B,2,FALSE)</f>
        <v xml:space="preserve">Widowed </v>
      </c>
      <c r="T496" s="7">
        <f t="shared" ca="1" si="73"/>
        <v>5</v>
      </c>
      <c r="U496" s="7" t="str">
        <f ca="1">VLOOKUP($T496,Ethnicities!$A:$B,2,FALSE)</f>
        <v xml:space="preserve"> white</v>
      </c>
      <c r="V496" s="8">
        <f t="shared" ca="1" si="74"/>
        <v>21393</v>
      </c>
      <c r="W496" s="6">
        <f t="shared" ca="1" si="75"/>
        <v>7</v>
      </c>
      <c r="X496" s="8" t="str">
        <f ca="1">VLOOKUP($W496,'Background education'!$A:$B,2,FALSE)</f>
        <v>Undergraduate degree</v>
      </c>
      <c r="Y496" s="7">
        <f ca="1" xml:space="preserve">
  IF(OR($AA496 = 5, $AA496 = 6, $AA496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496" s="7" t="str">
        <f ca="1">VLOOKUP($Y496,Departments!$A:$B,2,FALSE)</f>
        <v>Human Resource</v>
      </c>
      <c r="AA496" s="6">
        <f t="shared" ca="1" si="76"/>
        <v>11</v>
      </c>
      <c r="AB496" s="7" t="str">
        <f ca="1">VLOOKUP($AA496,Roles!$A:$B,2,FALSE)</f>
        <v>Analyst</v>
      </c>
      <c r="AC496" s="6">
        <f t="shared" ca="1" si="77"/>
        <v>5</v>
      </c>
      <c r="AD496" s="7" t="str">
        <f ca="1" xml:space="preserve">
IF($AC496 &lt;&gt; "",
    VLOOKUP($AC496,Levels!$A:$B,2,FALSE),
    ""
)</f>
        <v>Junior</v>
      </c>
      <c r="AE496" s="8">
        <f t="shared" ca="1" si="78"/>
        <v>36960</v>
      </c>
      <c r="AF496" s="6">
        <f ca="1">RANDBETWEEN(5,COUNTA('Recruitment source'!$A:$A) + 1)</f>
        <v>6</v>
      </c>
      <c r="AG496" s="6" t="str">
        <f ca="1">VLOOKUP($AF496,'Recruitment source'!$A:$B,2,FALSE)</f>
        <v>Learn4Good</v>
      </c>
      <c r="AH496" s="8"/>
      <c r="AI496" s="1">
        <f t="shared" ca="1" si="70"/>
        <v>2580</v>
      </c>
      <c r="AJ49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492, 1, 'Caleb Barroso Santoro', 'M', 5, '27/07/1958', 7, 8, 11, 5, 2580);</v>
      </c>
    </row>
    <row r="497" spans="1:36" ht="14.25" customHeight="1" x14ac:dyDescent="0.2">
      <c r="A497" s="7" cm="1">
        <f t="array" aca="1" ref="A497" ca="1">INDEX(Companies!$A:$A,RANDBETWEEN(5,COUNTA(Companies!$A:$A) + 1),1)</f>
        <v>5</v>
      </c>
      <c r="B497" s="7" t="str">
        <f ca="1">VLOOKUP($A497,Companies!$A:$B,2,FALSE)</f>
        <v>ACME Corporation</v>
      </c>
      <c r="C497" s="5">
        <f t="shared" si="71"/>
        <v>493</v>
      </c>
      <c r="D497" s="5" t="str" cm="1">
        <f t="array" ref="D497">SHA1HASH($C497)</f>
        <v>c56f5cb661da571966164b6b20c855e02fcc7044</v>
      </c>
      <c r="E497" s="6">
        <v>1</v>
      </c>
      <c r="F497" s="7">
        <f ca="1">IF($C497 = 1 + N("Presidente"),
    127,
    IF($C497 = 2 + N("Vice-Presidente"),
        72,
        IF($C497 = 3 + N("Secretária bilíngue"),
            13,
            RANDBETWEEN(5,COUNT(Name!$A:$A) + 1)
        )
    )
)</f>
        <v>112</v>
      </c>
      <c r="G497" s="7" t="str">
        <f ca="1">VLOOKUP($F497,Name!$A:$B,2,FALSE)</f>
        <v>Deborah</v>
      </c>
      <c r="H497" s="7">
        <f ca="1" xml:space="preserve">
IF($C497 = 1,
    0,
    RANDBETWEEN(5,COUNT('Last name'!$A:$A) + 1)
)</f>
        <v>108</v>
      </c>
      <c r="I497" s="7" t="str">
        <f ca="1" xml:space="preserve">
IF($C497 = 1 + N("Presidente"),
    "de Orléans e Bragança",
    VLOOKUP($H497,'Last name'!$A:$B,2,FALSE) &amp; " " &amp; VLOOKUP(RANDBETWEEN(5,COUNT('Last name'!$A:$A) + 1),'Last name'!$A:$B,2,FALSE)
)</f>
        <v>Leone Russo</v>
      </c>
      <c r="J497" s="7" t="str">
        <f t="shared" ca="1" si="72"/>
        <v>Deborah Leone Russo</v>
      </c>
      <c r="K497" s="7" t="str" cm="1">
        <f t="array" aca="1" ref="K497" ca="1">SHA1HASH($J497)</f>
        <v>ae3bd160cf95a2c283cf19a684d87fe02765ff9a</v>
      </c>
      <c r="L497" s="7" cm="1">
        <f t="array" aca="1" ref="L497" ca="1">INDEX(States!$A:$A,N497,1)</f>
        <v>5</v>
      </c>
      <c r="M497" s="7" t="str">
        <f ca="1">VLOOKUP($L497,Countries!$A:$B,2,FALSE)</f>
        <v>Portugal</v>
      </c>
      <c r="N497" s="7" cm="1">
        <f t="array" aca="1" ref="N497" ca="1">INDEX(States!$C:$C,RANDBETWEEN(5,COUNTA(States!$A:$A) + 1),1)</f>
        <v>5</v>
      </c>
      <c r="O497" s="7" t="str">
        <f ca="1">VLOOKUP($N497,States!$C:$D,2,FALSE)</f>
        <v xml:space="preserve"> Lisboa</v>
      </c>
      <c r="P497" s="7" t="str">
        <f ca="1">VLOOKUP($F497,Name!$A:$C,3,FALSE)</f>
        <v>F</v>
      </c>
      <c r="Q497" s="7" t="str">
        <f ca="1">VLOOKUP($P497,Genders!$B:$C,2,FALSE)</f>
        <v>Female</v>
      </c>
      <c r="R497" s="7" cm="1">
        <f t="array" aca="1" ref="R497" ca="1">INDEX('Marital status'!$A:$A,RANDBETWEEN(5,COUNTA('Marital status'!$A:$A) + 1),1)</f>
        <v>5</v>
      </c>
      <c r="S497" s="7" t="str">
        <f ca="1">VLOOKUP($R497,'Marital status'!$A:$B,2,FALSE)</f>
        <v>single</v>
      </c>
      <c r="T497" s="7">
        <f t="shared" ca="1" si="73"/>
        <v>6</v>
      </c>
      <c r="U497" s="7" t="str">
        <f ca="1">VLOOKUP($T497,Ethnicities!$A:$B,2,FALSE)</f>
        <v>Black or African American</v>
      </c>
      <c r="V497" s="8">
        <f t="shared" ca="1" si="74"/>
        <v>30404</v>
      </c>
      <c r="W497" s="6">
        <f t="shared" ca="1" si="75"/>
        <v>7</v>
      </c>
      <c r="X497" s="8" t="str">
        <f ca="1">VLOOKUP($W497,'Background education'!$A:$B,2,FALSE)</f>
        <v>Undergraduate degree</v>
      </c>
      <c r="Y497" s="7">
        <f ca="1" xml:space="preserve">
  IF(OR($AA497 = 5, $AA497 = 6, $AA497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497" s="7" t="str">
        <f ca="1">VLOOKUP($Y497,Departments!$A:$B,2,FALSE)</f>
        <v xml:space="preserve"> Commercial</v>
      </c>
      <c r="AA497" s="6">
        <f t="shared" ca="1" si="76"/>
        <v>9</v>
      </c>
      <c r="AB497" s="7" t="str">
        <f ca="1">VLOOKUP($AA497,Roles!$A:$B,2,FALSE)</f>
        <v>Intern</v>
      </c>
      <c r="AC497" s="6" t="str">
        <f t="shared" ca="1" si="77"/>
        <v/>
      </c>
      <c r="AD497" s="7" t="str">
        <f ca="1" xml:space="preserve">
IF($AC497 &lt;&gt; "",
    VLOOKUP($AC497,Levels!$A:$B,2,FALSE),
    ""
)</f>
        <v/>
      </c>
      <c r="AE497" s="8">
        <f t="shared" ca="1" si="78"/>
        <v>36293</v>
      </c>
      <c r="AF497" s="6">
        <f ca="1">RANDBETWEEN(5,COUNTA('Recruitment source'!$A:$A) + 1)</f>
        <v>13</v>
      </c>
      <c r="AG497" s="6" t="str">
        <f ca="1">VLOOKUP($AF497,'Recruitment source'!$A:$B,2,FALSE)</f>
        <v>Google</v>
      </c>
      <c r="AH497" s="8"/>
      <c r="AI497" s="1">
        <f t="shared" ca="1" si="70"/>
        <v>1285</v>
      </c>
      <c r="AJ49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493, 1, 'Deborah Leone Russo', 'F', 6, '29/03/1983', 7, 9, 9, NULL, 1285);</v>
      </c>
    </row>
    <row r="498" spans="1:36" ht="14.25" customHeight="1" x14ac:dyDescent="0.2">
      <c r="A498" s="7" cm="1">
        <f t="array" aca="1" ref="A498" ca="1">INDEX(Companies!$A:$A,RANDBETWEEN(5,COUNTA(Companies!$A:$A) + 1),1)</f>
        <v>5</v>
      </c>
      <c r="B498" s="7" t="str">
        <f ca="1">VLOOKUP($A498,Companies!$A:$B,2,FALSE)</f>
        <v>ACME Corporation</v>
      </c>
      <c r="C498" s="5">
        <f t="shared" si="71"/>
        <v>494</v>
      </c>
      <c r="D498" s="5" t="str" cm="1">
        <f t="array" ref="D498">SHA1HASH($C498)</f>
        <v>456f2361d677372141da13ecbc8f27b83f5b6a15</v>
      </c>
      <c r="E498" s="6">
        <v>1</v>
      </c>
      <c r="F498" s="7">
        <f ca="1">IF($C498 = 1 + N("Presidente"),
    127,
    IF($C498 = 2 + N("Vice-Presidente"),
        72,
        IF($C498 = 3 + N("Secretária bilíngue"),
            13,
            RANDBETWEEN(5,COUNT(Name!$A:$A) + 1)
        )
    )
)</f>
        <v>207</v>
      </c>
      <c r="G498" s="7" t="str">
        <f ca="1">VLOOKUP($F498,Name!$A:$B,2,FALSE)</f>
        <v>Kamille</v>
      </c>
      <c r="H498" s="7">
        <f ca="1" xml:space="preserve">
IF($C498 = 1,
    0,
    RANDBETWEEN(5,COUNT('Last name'!$A:$A) + 1)
)</f>
        <v>159</v>
      </c>
      <c r="I498" s="7" t="str">
        <f ca="1" xml:space="preserve">
IF($C498 = 1 + N("Presidente"),
    "de Orléans e Bragança",
    VLOOKUP($H498,'Last name'!$A:$B,2,FALSE) &amp; " " &amp; VLOOKUP(RANDBETWEEN(5,COUNT('Last name'!$A:$A) + 1),'Last name'!$A:$B,2,FALSE)
)</f>
        <v>Reis Badu</v>
      </c>
      <c r="J498" s="7" t="str">
        <f t="shared" ca="1" si="72"/>
        <v>Kamille Reis Badu</v>
      </c>
      <c r="K498" s="7" t="str" cm="1">
        <f t="array" aca="1" ref="K498" ca="1">SHA1HASH($J498)</f>
        <v>fe94a289107c6b8f5468104a3875c6bf81f3c3bf</v>
      </c>
      <c r="L498" s="7" cm="1">
        <f t="array" aca="1" ref="L498" ca="1">INDEX(States!$A:$A,N498,1)</f>
        <v>5</v>
      </c>
      <c r="M498" s="7" t="str">
        <f ca="1">VLOOKUP($L498,Countries!$A:$B,2,FALSE)</f>
        <v>Portugal</v>
      </c>
      <c r="N498" s="7" cm="1">
        <f t="array" aca="1" ref="N498" ca="1">INDEX(States!$C:$C,RANDBETWEEN(5,COUNTA(States!$A:$A) + 1),1)</f>
        <v>23</v>
      </c>
      <c r="O498" s="7" t="str">
        <f ca="1">VLOOKUP($N498,States!$C:$D,2,FALSE)</f>
        <v>Viana do Castelo</v>
      </c>
      <c r="P498" s="7" t="str">
        <f ca="1">VLOOKUP($F498,Name!$A:$C,3,FALSE)</f>
        <v>F</v>
      </c>
      <c r="Q498" s="7" t="str">
        <f ca="1">VLOOKUP($P498,Genders!$B:$C,2,FALSE)</f>
        <v>Female</v>
      </c>
      <c r="R498" s="7" cm="1">
        <f t="array" aca="1" ref="R498" ca="1">INDEX('Marital status'!$A:$A,RANDBETWEEN(5,COUNTA('Marital status'!$A:$A) + 1),1)</f>
        <v>8</v>
      </c>
      <c r="S498" s="7" t="str">
        <f ca="1">VLOOKUP($R498,'Marital status'!$A:$B,2,FALSE)</f>
        <v xml:space="preserve"> Separated </v>
      </c>
      <c r="T498" s="7">
        <f t="shared" ca="1" si="73"/>
        <v>5</v>
      </c>
      <c r="U498" s="7" t="str">
        <f ca="1">VLOOKUP($T498,Ethnicities!$A:$B,2,FALSE)</f>
        <v xml:space="preserve"> white</v>
      </c>
      <c r="V498" s="8">
        <f t="shared" ca="1" si="74"/>
        <v>18455</v>
      </c>
      <c r="W498" s="6">
        <f t="shared" ca="1" si="75"/>
        <v>8</v>
      </c>
      <c r="X498" s="8" t="str">
        <f ca="1">VLOOKUP($W498,'Background education'!$A:$B,2,FALSE)</f>
        <v>Graduate school</v>
      </c>
      <c r="Y498" s="7">
        <f ca="1" xml:space="preserve">
  IF(OR($AA498 = 5, $AA498 = 6, $AA498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498" s="7" t="str">
        <f ca="1">VLOOKUP($Y498,Departments!$A:$B,2,FALSE)</f>
        <v>Audit</v>
      </c>
      <c r="AA498" s="6">
        <f t="shared" ca="1" si="76"/>
        <v>11</v>
      </c>
      <c r="AB498" s="7" t="str">
        <f ca="1">VLOOKUP($AA498,Roles!$A:$B,2,FALSE)</f>
        <v>Analyst</v>
      </c>
      <c r="AC498" s="6">
        <f t="shared" ca="1" si="77"/>
        <v>7</v>
      </c>
      <c r="AD498" s="7" t="str">
        <f ca="1" xml:space="preserve">
IF($AC498 &lt;&gt; "",
    VLOOKUP($AC498,Levels!$A:$B,2,FALSE),
    ""
)</f>
        <v>Senior</v>
      </c>
      <c r="AE498" s="8">
        <f t="shared" ca="1" si="78"/>
        <v>41257</v>
      </c>
      <c r="AF498" s="6">
        <f ca="1">RANDBETWEEN(5,COUNTA('Recruitment source'!$A:$A) + 1)</f>
        <v>10</v>
      </c>
      <c r="AG498" s="6" t="str">
        <f ca="1">VLOOKUP($AF498,'Recruitment source'!$A:$B,2,FALSE)</f>
        <v>Jobs in Lisbon</v>
      </c>
      <c r="AH498" s="8"/>
      <c r="AI498" s="1">
        <f t="shared" ca="1" si="70"/>
        <v>3000</v>
      </c>
      <c r="AJ498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494, 1, 'Kamille Reis Badu', 'F', 5, '11/07/1950', 8, 13, 11, 7, 3000);</v>
      </c>
    </row>
    <row r="499" spans="1:36" ht="14.25" customHeight="1" x14ac:dyDescent="0.2">
      <c r="A499" s="7" cm="1">
        <f t="array" aca="1" ref="A499" ca="1">INDEX(Companies!$A:$A,RANDBETWEEN(5,COUNTA(Companies!$A:$A) + 1),1)</f>
        <v>5</v>
      </c>
      <c r="B499" s="7" t="str">
        <f ca="1">VLOOKUP($A499,Companies!$A:$B,2,FALSE)</f>
        <v>ACME Corporation</v>
      </c>
      <c r="C499" s="5">
        <f t="shared" si="71"/>
        <v>495</v>
      </c>
      <c r="D499" s="5" t="str" cm="1">
        <f t="array" ref="D499">SHA1HASH($C499)</f>
        <v>f1e75747bc4c6d0b16f0d429b76d23f1c06153a9</v>
      </c>
      <c r="E499" s="6">
        <v>1</v>
      </c>
      <c r="F499" s="7">
        <f ca="1">IF($C499 = 1 + N("Presidente"),
    127,
    IF($C499 = 2 + N("Vice-Presidente"),
        72,
        IF($C499 = 3 + N("Secretária bilíngue"),
            13,
            RANDBETWEEN(5,COUNT(Name!$A:$A) + 1)
        )
    )
)</f>
        <v>82</v>
      </c>
      <c r="G499" s="7" t="str">
        <f ca="1">VLOOKUP($F499,Name!$A:$B,2,FALSE)</f>
        <v>Caleb</v>
      </c>
      <c r="H499" s="7">
        <f ca="1" xml:space="preserve">
IF($C499 = 1,
    0,
    RANDBETWEEN(5,COUNT('Last name'!$A:$A) + 1)
)</f>
        <v>70</v>
      </c>
      <c r="I499" s="7" t="str">
        <f ca="1" xml:space="preserve">
IF($C499 = 1 + N("Presidente"),
    "de Orléans e Bragança",
    VLOOKUP($H499,'Last name'!$A:$B,2,FALSE) &amp; " " &amp; VLOOKUP(RANDBETWEEN(5,COUNT('Last name'!$A:$A) + 1),'Last name'!$A:$B,2,FALSE)
)</f>
        <v>Cunha sobrenome</v>
      </c>
      <c r="J499" s="7" t="str">
        <f t="shared" ca="1" si="72"/>
        <v>Caleb Cunha sobrenome</v>
      </c>
      <c r="K499" s="7" t="str" cm="1">
        <f t="array" aca="1" ref="K499" ca="1">SHA1HASH($J499)</f>
        <v>86b2cd2cfae111e8dac9133b3323653815db2586</v>
      </c>
      <c r="L499" s="7" cm="1">
        <f t="array" aca="1" ref="L499" ca="1">INDEX(States!$A:$A,N499,1)</f>
        <v>5</v>
      </c>
      <c r="M499" s="7" t="str">
        <f ca="1">VLOOKUP($L499,Countries!$A:$B,2,FALSE)</f>
        <v>Portugal</v>
      </c>
      <c r="N499" s="7" cm="1">
        <f t="array" aca="1" ref="N499" ca="1">INDEX(States!$C:$C,RANDBETWEEN(5,COUNTA(States!$A:$A) + 1),1)</f>
        <v>22</v>
      </c>
      <c r="O499" s="7" t="str">
        <f ca="1">VLOOKUP($N499,States!$C:$D,2,FALSE)</f>
        <v>Vila Real</v>
      </c>
      <c r="P499" s="7" t="str">
        <f ca="1">VLOOKUP($F499,Name!$A:$C,3,FALSE)</f>
        <v>M</v>
      </c>
      <c r="Q499" s="7" t="str">
        <f ca="1">VLOOKUP($P499,Genders!$B:$C,2,FALSE)</f>
        <v>Male</v>
      </c>
      <c r="R499" s="7" cm="1">
        <f t="array" aca="1" ref="R499" ca="1">INDEX('Marital status'!$A:$A,RANDBETWEEN(5,COUNTA('Marital status'!$A:$A) + 1),1)</f>
        <v>9</v>
      </c>
      <c r="S499" s="7" t="str">
        <f ca="1">VLOOKUP($R499,'Marital status'!$A:$B,2,FALSE)</f>
        <v>DIVORCED</v>
      </c>
      <c r="T499" s="7">
        <f t="shared" ca="1" si="73"/>
        <v>5</v>
      </c>
      <c r="U499" s="7" t="str">
        <f ca="1">VLOOKUP($T499,Ethnicities!$A:$B,2,FALSE)</f>
        <v xml:space="preserve"> white</v>
      </c>
      <c r="V499" s="8">
        <f t="shared" ca="1" si="74"/>
        <v>30859</v>
      </c>
      <c r="W499" s="6">
        <f t="shared" ca="1" si="75"/>
        <v>7</v>
      </c>
      <c r="X499" s="8" t="str">
        <f ca="1">VLOOKUP($W499,'Background education'!$A:$B,2,FALSE)</f>
        <v>Undergraduate degree</v>
      </c>
      <c r="Y499" s="7">
        <f ca="1" xml:space="preserve">
  IF(OR($AA499 = 5, $AA499 = 6, $AA499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499" s="7" t="str">
        <f ca="1">VLOOKUP($Y499,Departments!$A:$B,2,FALSE)</f>
        <v>Communication &amp; Marketing</v>
      </c>
      <c r="AA499" s="6">
        <f t="shared" ca="1" si="76"/>
        <v>9</v>
      </c>
      <c r="AB499" s="7" t="str">
        <f ca="1">VLOOKUP($AA499,Roles!$A:$B,2,FALSE)</f>
        <v>Intern</v>
      </c>
      <c r="AC499" s="6" t="str">
        <f t="shared" ca="1" si="77"/>
        <v/>
      </c>
      <c r="AD499" s="7" t="str">
        <f ca="1" xml:space="preserve">
IF($AC499 &lt;&gt; "",
    VLOOKUP($AC499,Levels!$A:$B,2,FALSE),
    ""
)</f>
        <v/>
      </c>
      <c r="AE499" s="8">
        <f t="shared" ca="1" si="78"/>
        <v>43505</v>
      </c>
      <c r="AF499" s="6">
        <f ca="1">RANDBETWEEN(5,COUNTA('Recruitment source'!$A:$A) + 1)</f>
        <v>8</v>
      </c>
      <c r="AG499" s="6" t="str">
        <f ca="1">VLOOKUP($AF499,'Recruitment source'!$A:$B,2,FALSE)</f>
        <v>Net Empregos</v>
      </c>
      <c r="AH499" s="8"/>
      <c r="AI499" s="1">
        <f t="shared" ca="1" si="70"/>
        <v>1285</v>
      </c>
      <c r="AJ499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495, 1, 'Caleb Cunha sobrenome', 'M', 5, '26/06/1984', 7, 11, 9, NULL, 1285);</v>
      </c>
    </row>
    <row r="500" spans="1:36" ht="14.25" customHeight="1" x14ac:dyDescent="0.2">
      <c r="A500" s="7" cm="1">
        <f t="array" aca="1" ref="A500" ca="1">INDEX(Companies!$A:$A,RANDBETWEEN(5,COUNTA(Companies!$A:$A) + 1),1)</f>
        <v>5</v>
      </c>
      <c r="B500" s="7" t="str">
        <f ca="1">VLOOKUP($A500,Companies!$A:$B,2,FALSE)</f>
        <v>ACME Corporation</v>
      </c>
      <c r="C500" s="5">
        <f t="shared" si="71"/>
        <v>496</v>
      </c>
      <c r="D500" s="5" t="str" cm="1">
        <f t="array" ref="D500">SHA1HASH($C500)</f>
        <v>93e097e319c2db13edf06f45c4dff4f741394c0d</v>
      </c>
      <c r="E500" s="6">
        <v>1</v>
      </c>
      <c r="F500" s="7">
        <f ca="1">IF($C500 = 1 + N("Presidente"),
    127,
    IF($C500 = 2 + N("Vice-Presidente"),
        72,
        IF($C500 = 3 + N("Secretária bilíngue"),
            13,
            RANDBETWEEN(5,COUNT(Name!$A:$A) + 1)
        )
    )
)</f>
        <v>114</v>
      </c>
      <c r="G500" s="7" t="str">
        <f ca="1">VLOOKUP($F500,Name!$A:$B,2,FALSE)</f>
        <v>Domingos</v>
      </c>
      <c r="H500" s="7">
        <f ca="1" xml:space="preserve">
IF($C500 = 1,
    0,
    RANDBETWEEN(5,COUNT('Last name'!$A:$A) + 1)
)</f>
        <v>148</v>
      </c>
      <c r="I500" s="7" t="str">
        <f ca="1" xml:space="preserve">
IF($C500 = 1 + N("Presidente"),
    "de Orléans e Bragança",
    VLOOKUP($H500,'Last name'!$A:$B,2,FALSE) &amp; " " &amp; VLOOKUP(RANDBETWEEN(5,COUNT('Last name'!$A:$A) + 1),'Last name'!$A:$B,2,FALSE)
)</f>
        <v>Pedrosa Pedrosa</v>
      </c>
      <c r="J500" s="7" t="str">
        <f t="shared" ca="1" si="72"/>
        <v>Domingos Pedrosa Pedrosa</v>
      </c>
      <c r="K500" s="7" t="str" cm="1">
        <f t="array" aca="1" ref="K500" ca="1">SHA1HASH($J500)</f>
        <v>b8fddb4b48c6627732a26e9bb19d8e5078bfa8e1</v>
      </c>
      <c r="L500" s="7" cm="1">
        <f t="array" aca="1" ref="L500" ca="1">INDEX(States!$A:$A,N500,1)</f>
        <v>5</v>
      </c>
      <c r="M500" s="7" t="str">
        <f ca="1">VLOOKUP($L500,Countries!$A:$B,2,FALSE)</f>
        <v>Portugal</v>
      </c>
      <c r="N500" s="7" cm="1">
        <f t="array" aca="1" ref="N500" ca="1">INDEX(States!$C:$C,RANDBETWEEN(5,COUNTA(States!$A:$A) + 1),1)</f>
        <v>24</v>
      </c>
      <c r="O500" s="7" t="str">
        <f ca="1">VLOOKUP($N500,States!$C:$D,2,FALSE)</f>
        <v>Brangança</v>
      </c>
      <c r="P500" s="7" t="str">
        <f ca="1">VLOOKUP($F500,Name!$A:$C,3,FALSE)</f>
        <v>M</v>
      </c>
      <c r="Q500" s="7" t="str">
        <f ca="1">VLOOKUP($P500,Genders!$B:$C,2,FALSE)</f>
        <v>Male</v>
      </c>
      <c r="R500" s="7" cm="1">
        <f t="array" aca="1" ref="R500" ca="1">INDEX('Marital status'!$A:$A,RANDBETWEEN(5,COUNTA('Marital status'!$A:$A) + 1),1)</f>
        <v>9</v>
      </c>
      <c r="S500" s="7" t="str">
        <f ca="1">VLOOKUP($R500,'Marital status'!$A:$B,2,FALSE)</f>
        <v>DIVORCED</v>
      </c>
      <c r="T500" s="7">
        <f t="shared" ca="1" si="73"/>
        <v>5</v>
      </c>
      <c r="U500" s="7" t="str">
        <f ca="1">VLOOKUP($T500,Ethnicities!$A:$B,2,FALSE)</f>
        <v xml:space="preserve"> white</v>
      </c>
      <c r="V500" s="8">
        <f t="shared" ca="1" si="74"/>
        <v>19169</v>
      </c>
      <c r="W500" s="6">
        <f t="shared" ca="1" si="75"/>
        <v>8</v>
      </c>
      <c r="X500" s="8" t="str">
        <f ca="1">VLOOKUP($W500,'Background education'!$A:$B,2,FALSE)</f>
        <v>Graduate school</v>
      </c>
      <c r="Y500" s="7">
        <f ca="1" xml:space="preserve">
  IF(OR($AA500 = 5, $AA500 = 6, $AA500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00" s="7" t="str">
        <f ca="1">VLOOKUP($Y500,Departments!$A:$B,2,FALSE)</f>
        <v>Administration</v>
      </c>
      <c r="AA500" s="6">
        <f t="shared" ca="1" si="76"/>
        <v>11</v>
      </c>
      <c r="AB500" s="7" t="str">
        <f ca="1">VLOOKUP($AA500,Roles!$A:$B,2,FALSE)</f>
        <v>Analyst</v>
      </c>
      <c r="AC500" s="6">
        <f t="shared" ca="1" si="77"/>
        <v>6</v>
      </c>
      <c r="AD500" s="7" t="str">
        <f ca="1" xml:space="preserve">
IF($AC500 &lt;&gt; "",
    VLOOKUP($AC500,Levels!$A:$B,2,FALSE),
    ""
)</f>
        <v>Pleno</v>
      </c>
      <c r="AE500" s="8">
        <f t="shared" ca="1" si="78"/>
        <v>37098</v>
      </c>
      <c r="AF500" s="6">
        <f ca="1">RANDBETWEEN(5,COUNTA('Recruitment source'!$A:$A) + 1)</f>
        <v>7</v>
      </c>
      <c r="AG500" s="6" t="str">
        <f ca="1">VLOOKUP($AF500,'Recruitment source'!$A:$B,2,FALSE)</f>
        <v>SAPO Emprego</v>
      </c>
      <c r="AH500" s="8"/>
      <c r="AI500" s="1">
        <f t="shared" ca="1" si="70"/>
        <v>3000</v>
      </c>
      <c r="AJ500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496, 1, 'Domingos Pedrosa Pedrosa', 'M', 5, '24/06/1952', 8, 6, 11, 6, 3000);</v>
      </c>
    </row>
    <row r="501" spans="1:36" ht="14.25" customHeight="1" x14ac:dyDescent="0.2">
      <c r="A501" s="7" cm="1">
        <f t="array" aca="1" ref="A501" ca="1">INDEX(Companies!$A:$A,RANDBETWEEN(5,COUNTA(Companies!$A:$A) + 1),1)</f>
        <v>5</v>
      </c>
      <c r="B501" s="7" t="str">
        <f ca="1">VLOOKUP($A501,Companies!$A:$B,2,FALSE)</f>
        <v>ACME Corporation</v>
      </c>
      <c r="C501" s="5">
        <f t="shared" si="71"/>
        <v>497</v>
      </c>
      <c r="D501" s="5" t="str" cm="1">
        <f t="array" ref="D501">SHA1HASH($C501)</f>
        <v>ccddaf626302032b0414003d6d4ebbfe4b3f99af</v>
      </c>
      <c r="E501" s="6">
        <v>1</v>
      </c>
      <c r="F501" s="7">
        <f ca="1">IF($C501 = 1 + N("Presidente"),
    127,
    IF($C501 = 2 + N("Vice-Presidente"),
        72,
        IF($C501 = 3 + N("Secretária bilíngue"),
            13,
            RANDBETWEEN(5,COUNT(Name!$A:$A) + 1)
        )
    )
)</f>
        <v>248</v>
      </c>
      <c r="G501" s="7" t="str">
        <f ca="1">VLOOKUP($F501,Name!$A:$B,2,FALSE)</f>
        <v>Luiza</v>
      </c>
      <c r="H501" s="7">
        <f ca="1" xml:space="preserve">
IF($C501 = 1,
    0,
    RANDBETWEEN(5,COUNT('Last name'!$A:$A) + 1)
)</f>
        <v>141</v>
      </c>
      <c r="I501" s="7" t="str">
        <f ca="1" xml:space="preserve">
IF($C501 = 1 + N("Presidente"),
    "de Orléans e Bragança",
    VLOOKUP($H501,'Last name'!$A:$B,2,FALSE) &amp; " " &amp; VLOOKUP(RANDBETWEEN(5,COUNT('Last name'!$A:$A) + 1),'Last name'!$A:$B,2,FALSE)
)</f>
        <v>Noronha Ribeiro</v>
      </c>
      <c r="J501" s="7" t="str">
        <f t="shared" ca="1" si="72"/>
        <v>Luiza Noronha Ribeiro</v>
      </c>
      <c r="K501" s="7" t="str" cm="1">
        <f t="array" aca="1" ref="K501" ca="1">SHA1HASH($J501)</f>
        <v>85d863dc7db66f80aa3ab267ad6080a8afdc4e1d</v>
      </c>
      <c r="L501" s="7" cm="1">
        <f t="array" aca="1" ref="L501" ca="1">INDEX(States!$A:$A,N501,1)</f>
        <v>5</v>
      </c>
      <c r="M501" s="7" t="str">
        <f ca="1">VLOOKUP($L501,Countries!$A:$B,2,FALSE)</f>
        <v>Portugal</v>
      </c>
      <c r="N501" s="7" cm="1">
        <f t="array" aca="1" ref="N501" ca="1">INDEX(States!$C:$C,RANDBETWEEN(5,COUNTA(States!$A:$A) + 1),1)</f>
        <v>16</v>
      </c>
      <c r="O501" s="7" t="str">
        <f ca="1">VLOOKUP($N501,States!$C:$D,2,FALSE)</f>
        <v>Azores</v>
      </c>
      <c r="P501" s="7" t="str">
        <f ca="1">VLOOKUP($F501,Name!$A:$C,3,FALSE)</f>
        <v>F</v>
      </c>
      <c r="Q501" s="7" t="str">
        <f ca="1">VLOOKUP($P501,Genders!$B:$C,2,FALSE)</f>
        <v>Female</v>
      </c>
      <c r="R501" s="7" cm="1">
        <f t="array" aca="1" ref="R501" ca="1">INDEX('Marital status'!$A:$A,RANDBETWEEN(5,COUNTA('Marital status'!$A:$A) + 1),1)</f>
        <v>6</v>
      </c>
      <c r="S501" s="7" t="str">
        <f ca="1">VLOOKUP($R501,'Marital status'!$A:$B,2,FALSE)</f>
        <v>MarrieD</v>
      </c>
      <c r="T501" s="7">
        <f t="shared" ca="1" si="73"/>
        <v>5</v>
      </c>
      <c r="U501" s="7" t="str">
        <f ca="1">VLOOKUP($T501,Ethnicities!$A:$B,2,FALSE)</f>
        <v xml:space="preserve"> white</v>
      </c>
      <c r="V501" s="8">
        <f t="shared" ca="1" si="74"/>
        <v>32584</v>
      </c>
      <c r="W501" s="6">
        <f t="shared" ca="1" si="75"/>
        <v>7</v>
      </c>
      <c r="X501" s="8" t="str">
        <f ca="1">VLOOKUP($W501,'Background education'!$A:$B,2,FALSE)</f>
        <v>Undergraduate degree</v>
      </c>
      <c r="Y501" s="7">
        <f ca="1" xml:space="preserve">
  IF(OR($AA501 = 5, $AA501 = 6, $AA501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01" s="7" t="str">
        <f ca="1">VLOOKUP($Y501,Departments!$A:$B,2,FALSE)</f>
        <v>Audit</v>
      </c>
      <c r="AA501" s="6">
        <f t="shared" ca="1" si="76"/>
        <v>10</v>
      </c>
      <c r="AB501" s="7" t="str">
        <f ca="1">VLOOKUP($AA501,Roles!$A:$B,2,FALSE)</f>
        <v>Trainee</v>
      </c>
      <c r="AC501" s="6" t="str">
        <f t="shared" ca="1" si="77"/>
        <v/>
      </c>
      <c r="AD501" s="7" t="str">
        <f ca="1" xml:space="preserve">
IF($AC501 &lt;&gt; "",
    VLOOKUP($AC501,Levels!$A:$B,2,FALSE),
    ""
)</f>
        <v/>
      </c>
      <c r="AE501" s="8">
        <f t="shared" ca="1" si="78"/>
        <v>40508</v>
      </c>
      <c r="AF501" s="6">
        <f ca="1">RANDBETWEEN(5,COUNTA('Recruitment source'!$A:$A) + 1)</f>
        <v>10</v>
      </c>
      <c r="AG501" s="6" t="str">
        <f ca="1">VLOOKUP($AF501,'Recruitment source'!$A:$B,2,FALSE)</f>
        <v>Jobs in Lisbon</v>
      </c>
      <c r="AH501" s="8"/>
      <c r="AI501" s="1">
        <f t="shared" ca="1" si="70"/>
        <v>1305</v>
      </c>
      <c r="AJ501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497, 1, 'Luiza Noronha Ribeiro', 'F', 5, '17/03/1989', 7, 13, 10, NULL, 1305);</v>
      </c>
    </row>
    <row r="502" spans="1:36" ht="14.25" customHeight="1" x14ac:dyDescent="0.2">
      <c r="A502" s="7" cm="1">
        <f t="array" aca="1" ref="A502" ca="1">INDEX(Companies!$A:$A,RANDBETWEEN(5,COUNTA(Companies!$A:$A) + 1),1)</f>
        <v>5</v>
      </c>
      <c r="B502" s="7" t="str">
        <f ca="1">VLOOKUP($A502,Companies!$A:$B,2,FALSE)</f>
        <v>ACME Corporation</v>
      </c>
      <c r="C502" s="5">
        <f t="shared" si="71"/>
        <v>498</v>
      </c>
      <c r="D502" s="5" t="str" cm="1">
        <f t="array" ref="D502">SHA1HASH($C502)</f>
        <v>d049c44e2fd67b6eb19a1c18c93110c0b52cab63</v>
      </c>
      <c r="E502" s="6">
        <v>1</v>
      </c>
      <c r="F502" s="7">
        <f ca="1">IF($C502 = 1 + N("Presidente"),
    127,
    IF($C502 = 2 + N("Vice-Presidente"),
        72,
        IF($C502 = 3 + N("Secretária bilíngue"),
            13,
            RANDBETWEEN(5,COUNT(Name!$A:$A) + 1)
        )
    )
)</f>
        <v>53</v>
      </c>
      <c r="G502" s="7" t="str">
        <f ca="1">VLOOKUP($F502,Name!$A:$B,2,FALSE)</f>
        <v>Aquiles</v>
      </c>
      <c r="H502" s="7">
        <f ca="1" xml:space="preserve">
IF($C502 = 1,
    0,
    RANDBETWEEN(5,COUNT('Last name'!$A:$A) + 1)
)</f>
        <v>93</v>
      </c>
      <c r="I502" s="7" t="str">
        <f ca="1" xml:space="preserve">
IF($C502 = 1 + N("Presidente"),
    "de Orléans e Bragança",
    VLOOKUP($H502,'Last name'!$A:$B,2,FALSE) &amp; " " &amp; VLOOKUP(RANDBETWEEN(5,COUNT('Last name'!$A:$A) + 1),'Last name'!$A:$B,2,FALSE)
)</f>
        <v>Frois Cunha</v>
      </c>
      <c r="J502" s="7" t="str">
        <f t="shared" ca="1" si="72"/>
        <v>Aquiles Frois Cunha</v>
      </c>
      <c r="K502" s="7" t="str" cm="1">
        <f t="array" aca="1" ref="K502" ca="1">SHA1HASH($J502)</f>
        <v>04e6b8f81f1ec15ebfff02ab31665cd97c3f0e50</v>
      </c>
      <c r="L502" s="7" cm="1">
        <f t="array" aca="1" ref="L502" ca="1">INDEX(States!$A:$A,N502,1)</f>
        <v>5</v>
      </c>
      <c r="M502" s="7" t="str">
        <f ca="1">VLOOKUP($L502,Countries!$A:$B,2,FALSE)</f>
        <v>Portugal</v>
      </c>
      <c r="N502" s="7" cm="1">
        <f t="array" aca="1" ref="N502" ca="1">INDEX(States!$C:$C,RANDBETWEEN(5,COUNTA(States!$A:$A) + 1),1)</f>
        <v>5</v>
      </c>
      <c r="O502" s="7" t="str">
        <f ca="1">VLOOKUP($N502,States!$C:$D,2,FALSE)</f>
        <v xml:space="preserve"> Lisboa</v>
      </c>
      <c r="P502" s="7" t="str">
        <f ca="1">VLOOKUP($F502,Name!$A:$C,3,FALSE)</f>
        <v>M</v>
      </c>
      <c r="Q502" s="7" t="str">
        <f ca="1">VLOOKUP($P502,Genders!$B:$C,2,FALSE)</f>
        <v>Male</v>
      </c>
      <c r="R502" s="7" cm="1">
        <f t="array" aca="1" ref="R502" ca="1">INDEX('Marital status'!$A:$A,RANDBETWEEN(5,COUNTA('Marital status'!$A:$A) + 1),1)</f>
        <v>6</v>
      </c>
      <c r="S502" s="7" t="str">
        <f ca="1">VLOOKUP($R502,'Marital status'!$A:$B,2,FALSE)</f>
        <v>MarrieD</v>
      </c>
      <c r="T502" s="7">
        <f t="shared" ca="1" si="73"/>
        <v>5</v>
      </c>
      <c r="U502" s="7" t="str">
        <f ca="1">VLOOKUP($T502,Ethnicities!$A:$B,2,FALSE)</f>
        <v xml:space="preserve"> white</v>
      </c>
      <c r="V502" s="8">
        <f t="shared" ca="1" si="74"/>
        <v>28653</v>
      </c>
      <c r="W502" s="6">
        <f t="shared" ca="1" si="75"/>
        <v>7</v>
      </c>
      <c r="X502" s="8" t="str">
        <f ca="1">VLOOKUP($W502,'Background education'!$A:$B,2,FALSE)</f>
        <v>Undergraduate degree</v>
      </c>
      <c r="Y502" s="7">
        <f ca="1" xml:space="preserve">
  IF(OR($AA502 = 5, $AA502 = 6, $AA502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02" s="7" t="str">
        <f ca="1">VLOOKUP($Y502,Departments!$A:$B,2,FALSE)</f>
        <v>Administration</v>
      </c>
      <c r="AA502" s="6">
        <f t="shared" ca="1" si="76"/>
        <v>11</v>
      </c>
      <c r="AB502" s="7" t="str">
        <f ca="1">VLOOKUP($AA502,Roles!$A:$B,2,FALSE)</f>
        <v>Analyst</v>
      </c>
      <c r="AC502" s="6">
        <f t="shared" ca="1" si="77"/>
        <v>5</v>
      </c>
      <c r="AD502" s="7" t="str">
        <f ca="1" xml:space="preserve">
IF($AC502 &lt;&gt; "",
    VLOOKUP($AC502,Levels!$A:$B,2,FALSE),
    ""
)</f>
        <v>Junior</v>
      </c>
      <c r="AE502" s="8">
        <f t="shared" ca="1" si="78"/>
        <v>39581</v>
      </c>
      <c r="AF502" s="6">
        <f ca="1">RANDBETWEEN(5,COUNTA('Recruitment source'!$A:$A) + 1)</f>
        <v>7</v>
      </c>
      <c r="AG502" s="6" t="str">
        <f ca="1">VLOOKUP($AF502,'Recruitment source'!$A:$B,2,FALSE)</f>
        <v>SAPO Emprego</v>
      </c>
      <c r="AH502" s="8"/>
      <c r="AI502" s="1">
        <f t="shared" ca="1" si="70"/>
        <v>2500</v>
      </c>
      <c r="AJ502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498, 1, 'Aquiles Frois Cunha', 'M', 5, '12/06/1978', 7, 6, 11, 5, 2500);</v>
      </c>
    </row>
    <row r="503" spans="1:36" ht="14.25" customHeight="1" x14ac:dyDescent="0.2">
      <c r="A503" s="7" cm="1">
        <f t="array" aca="1" ref="A503" ca="1">INDEX(Companies!$A:$A,RANDBETWEEN(5,COUNTA(Companies!$A:$A) + 1),1)</f>
        <v>5</v>
      </c>
      <c r="B503" s="7" t="str">
        <f ca="1">VLOOKUP($A503,Companies!$A:$B,2,FALSE)</f>
        <v>ACME Corporation</v>
      </c>
      <c r="C503" s="5">
        <f t="shared" si="71"/>
        <v>499</v>
      </c>
      <c r="D503" s="5" t="str" cm="1">
        <f t="array" ref="D503">SHA1HASH($C503)</f>
        <v>edd6ebda641b723cc1bc537c49099c1d5a458138</v>
      </c>
      <c r="E503" s="6">
        <v>1</v>
      </c>
      <c r="F503" s="7">
        <f ca="1">IF($C503 = 1 + N("Presidente"),
    127,
    IF($C503 = 2 + N("Vice-Presidente"),
        72,
        IF($C503 = 3 + N("Secretária bilíngue"),
            13,
            RANDBETWEEN(5,COUNT(Name!$A:$A) + 1)
        )
    )
)</f>
        <v>52</v>
      </c>
      <c r="G503" s="7" t="str">
        <f ca="1">VLOOKUP($F503,Name!$A:$B,2,FALSE)</f>
        <v>Antônio</v>
      </c>
      <c r="H503" s="7">
        <f ca="1" xml:space="preserve">
IF($C503 = 1,
    0,
    RANDBETWEEN(5,COUNT('Last name'!$A:$A) + 1)
)</f>
        <v>192</v>
      </c>
      <c r="I503" s="7" t="str">
        <f ca="1" xml:space="preserve">
IF($C503 = 1 + N("Presidente"),
    "de Orléans e Bragança",
    VLOOKUP($H503,'Last name'!$A:$B,2,FALSE) &amp; " " &amp; VLOOKUP(RANDBETWEEN(5,COUNT('Last name'!$A:$A) + 1),'Last name'!$A:$B,2,FALSE)
)</f>
        <v>Vaz Santoro</v>
      </c>
      <c r="J503" s="7" t="str">
        <f t="shared" ca="1" si="72"/>
        <v>Antônio Vaz Santoro</v>
      </c>
      <c r="K503" s="7" t="str" cm="1">
        <f t="array" aca="1" ref="K503" ca="1">SHA1HASH($J503)</f>
        <v>4902dfbb3546d3695a2364784724f5a03608e76f</v>
      </c>
      <c r="L503" s="7" cm="1">
        <f t="array" aca="1" ref="L503" ca="1">INDEX(States!$A:$A,N503,1)</f>
        <v>5</v>
      </c>
      <c r="M503" s="7" t="str">
        <f ca="1">VLOOKUP($L503,Countries!$A:$B,2,FALSE)</f>
        <v>Portugal</v>
      </c>
      <c r="N503" s="7" cm="1">
        <f t="array" aca="1" ref="N503" ca="1">INDEX(States!$C:$C,RANDBETWEEN(5,COUNTA(States!$A:$A) + 1),1)</f>
        <v>20</v>
      </c>
      <c r="O503" s="7" t="str">
        <f ca="1">VLOOKUP($N503,States!$C:$D,2,FALSE)</f>
        <v>Portalegre</v>
      </c>
      <c r="P503" s="7" t="str">
        <f ca="1">VLOOKUP($F503,Name!$A:$C,3,FALSE)</f>
        <v>M</v>
      </c>
      <c r="Q503" s="7" t="str">
        <f ca="1">VLOOKUP($P503,Genders!$B:$C,2,FALSE)</f>
        <v>Male</v>
      </c>
      <c r="R503" s="7" cm="1">
        <f t="array" aca="1" ref="R503" ca="1">INDEX('Marital status'!$A:$A,RANDBETWEEN(5,COUNTA('Marital status'!$A:$A) + 1),1)</f>
        <v>9</v>
      </c>
      <c r="S503" s="7" t="str">
        <f ca="1">VLOOKUP($R503,'Marital status'!$A:$B,2,FALSE)</f>
        <v>DIVORCED</v>
      </c>
      <c r="T503" s="7">
        <f t="shared" ca="1" si="73"/>
        <v>5</v>
      </c>
      <c r="U503" s="7" t="str">
        <f ca="1">VLOOKUP($T503,Ethnicities!$A:$B,2,FALSE)</f>
        <v xml:space="preserve"> white</v>
      </c>
      <c r="V503" s="8">
        <f t="shared" ca="1" si="74"/>
        <v>29786</v>
      </c>
      <c r="W503" s="6">
        <f t="shared" ca="1" si="75"/>
        <v>7</v>
      </c>
      <c r="X503" s="8" t="str">
        <f ca="1">VLOOKUP($W503,'Background education'!$A:$B,2,FALSE)</f>
        <v>Undergraduate degree</v>
      </c>
      <c r="Y503" s="7">
        <f ca="1" xml:space="preserve">
  IF(OR($AA503 = 5, $AA503 = 6, $AA503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03" s="7" t="str">
        <f ca="1">VLOOKUP($Y503,Departments!$A:$B,2,FALSE)</f>
        <v>Controlling</v>
      </c>
      <c r="AA503" s="6">
        <f t="shared" ca="1" si="76"/>
        <v>9</v>
      </c>
      <c r="AB503" s="7" t="str">
        <f ca="1">VLOOKUP($AA503,Roles!$A:$B,2,FALSE)</f>
        <v>Intern</v>
      </c>
      <c r="AC503" s="6" t="str">
        <f t="shared" ca="1" si="77"/>
        <v/>
      </c>
      <c r="AD503" s="7" t="str">
        <f ca="1" xml:space="preserve">
IF($AC503 &lt;&gt; "",
    VLOOKUP($AC503,Levels!$A:$B,2,FALSE),
    ""
)</f>
        <v/>
      </c>
      <c r="AE503" s="8">
        <f t="shared" ca="1" si="78"/>
        <v>38833</v>
      </c>
      <c r="AF503" s="6">
        <f ca="1">RANDBETWEEN(5,COUNTA('Recruitment source'!$A:$A) + 1)</f>
        <v>6</v>
      </c>
      <c r="AG503" s="6" t="str">
        <f ca="1">VLOOKUP($AF503,'Recruitment source'!$A:$B,2,FALSE)</f>
        <v>Learn4Good</v>
      </c>
      <c r="AH503" s="8"/>
      <c r="AI503" s="1">
        <f t="shared" ca="1" si="70"/>
        <v>1205</v>
      </c>
      <c r="AJ503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499, 1, 'Antônio Vaz Santoro', 'M', 5, '19/07/1981', 7, 12, 9, NULL, 1205);</v>
      </c>
    </row>
    <row r="504" spans="1:36" ht="14.25" customHeight="1" x14ac:dyDescent="0.2">
      <c r="A504" s="7" cm="1">
        <f t="array" aca="1" ref="A504" ca="1">INDEX(Companies!$A:$A,RANDBETWEEN(5,COUNTA(Companies!$A:$A) + 1),1)</f>
        <v>5</v>
      </c>
      <c r="B504" s="7" t="str">
        <f ca="1">VLOOKUP($A504,Companies!$A:$B,2,FALSE)</f>
        <v>ACME Corporation</v>
      </c>
      <c r="C504" s="5">
        <f t="shared" si="71"/>
        <v>500</v>
      </c>
      <c r="D504" s="5" t="str" cm="1">
        <f t="array" ref="D504">SHA1HASH($C504)</f>
        <v>f83a383c0fa81f295d057f8f5ed0ba4610947817</v>
      </c>
      <c r="E504" s="6">
        <v>1</v>
      </c>
      <c r="F504" s="7">
        <f ca="1">IF($C504 = 1 + N("Presidente"),
    127,
    IF($C504 = 2 + N("Vice-Presidente"),
        72,
        IF($C504 = 3 + N("Secretária bilíngue"),
            13,
            RANDBETWEEN(5,COUNT(Name!$A:$A) + 1)
        )
    )
)</f>
        <v>14</v>
      </c>
      <c r="G504" s="7" t="str">
        <f ca="1">VLOOKUP($F504,Name!$A:$B,2,FALSE)</f>
        <v>Alexander</v>
      </c>
      <c r="H504" s="7">
        <f ca="1" xml:space="preserve">
IF($C504 = 1,
    0,
    RANDBETWEEN(5,COUNT('Last name'!$A:$A) + 1)
)</f>
        <v>73</v>
      </c>
      <c r="I504" s="7" t="str">
        <f ca="1" xml:space="preserve">
IF($C504 = 1 + N("Presidente"),
    "de Orléans e Bragança",
    VLOOKUP($H504,'Last name'!$A:$B,2,FALSE) &amp; " " &amp; VLOOKUP(RANDBETWEEN(5,COUNT('Last name'!$A:$A) + 1),'Last name'!$A:$B,2,FALSE)
)</f>
        <v>de Oliveira Aragão</v>
      </c>
      <c r="J504" s="7" t="str">
        <f t="shared" ca="1" si="72"/>
        <v>Alexander de Oliveira Aragão</v>
      </c>
      <c r="K504" s="7" t="str" cm="1">
        <f t="array" aca="1" ref="K504" ca="1">SHA1HASH($J504)</f>
        <v>40921444a66becb1f39bf62592ff34efd575e379</v>
      </c>
      <c r="L504" s="7" cm="1">
        <f t="array" aca="1" ref="L504" ca="1">INDEX(States!$A:$A,N504,1)</f>
        <v>5</v>
      </c>
      <c r="M504" s="7" t="str">
        <f ca="1">VLOOKUP($L504,Countries!$A:$B,2,FALSE)</f>
        <v>Portugal</v>
      </c>
      <c r="N504" s="7" cm="1">
        <f t="array" aca="1" ref="N504" ca="1">INDEX(States!$C:$C,RANDBETWEEN(5,COUNTA(States!$A:$A) + 1),1)</f>
        <v>13</v>
      </c>
      <c r="O504" s="7" t="str">
        <f ca="1">VLOOKUP($N504,States!$C:$D,2,FALSE)</f>
        <v>Coimbra</v>
      </c>
      <c r="P504" s="7" t="str">
        <f ca="1">VLOOKUP($F504,Name!$A:$C,3,FALSE)</f>
        <v>M</v>
      </c>
      <c r="Q504" s="7" t="str">
        <f ca="1">VLOOKUP($P504,Genders!$B:$C,2,FALSE)</f>
        <v>Male</v>
      </c>
      <c r="R504" s="7" cm="1">
        <f t="array" aca="1" ref="R504" ca="1">INDEX('Marital status'!$A:$A,RANDBETWEEN(5,COUNTA('Marital status'!$A:$A) + 1),1)</f>
        <v>7</v>
      </c>
      <c r="S504" s="7" t="str">
        <f ca="1">VLOOKUP($R504,'Marital status'!$A:$B,2,FALSE)</f>
        <v xml:space="preserve">Widowed </v>
      </c>
      <c r="T504" s="7">
        <f t="shared" ca="1" si="73"/>
        <v>6</v>
      </c>
      <c r="U504" s="7" t="str">
        <f ca="1">VLOOKUP($T504,Ethnicities!$A:$B,2,FALSE)</f>
        <v>Black or African American</v>
      </c>
      <c r="V504" s="8">
        <f t="shared" ca="1" si="74"/>
        <v>22218</v>
      </c>
      <c r="W504" s="6">
        <f t="shared" ca="1" si="75"/>
        <v>8</v>
      </c>
      <c r="X504" s="8" t="str">
        <f ca="1">VLOOKUP($W504,'Background education'!$A:$B,2,FALSE)</f>
        <v>Graduate school</v>
      </c>
      <c r="Y504" s="7">
        <f ca="1" xml:space="preserve">
  IF(OR($AA504 = 5, $AA504 = 6, $AA504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04" s="7" t="str">
        <f ca="1">VLOOKUP($Y504,Departments!$A:$B,2,FALSE)</f>
        <v>Operations</v>
      </c>
      <c r="AA504" s="6">
        <f t="shared" ca="1" si="76"/>
        <v>11</v>
      </c>
      <c r="AB504" s="7" t="str">
        <f ca="1">VLOOKUP($AA504,Roles!$A:$B,2,FALSE)</f>
        <v>Analyst</v>
      </c>
      <c r="AC504" s="6">
        <f t="shared" ca="1" si="77"/>
        <v>6</v>
      </c>
      <c r="AD504" s="7" t="str">
        <f ca="1" xml:space="preserve">
IF($AC504 &lt;&gt; "",
    VLOOKUP($AC504,Levels!$A:$B,2,FALSE),
    ""
)</f>
        <v>Pleno</v>
      </c>
      <c r="AE504" s="8">
        <f t="shared" ca="1" si="78"/>
        <v>39798</v>
      </c>
      <c r="AF504" s="6">
        <f ca="1">RANDBETWEEN(5,COUNTA('Recruitment source'!$A:$A) + 1)</f>
        <v>8</v>
      </c>
      <c r="AG504" s="6" t="str">
        <f ca="1">VLOOKUP($AF504,'Recruitment source'!$A:$B,2,FALSE)</f>
        <v>Net Empregos</v>
      </c>
      <c r="AH504" s="8"/>
      <c r="AI504" s="1">
        <f t="shared" ca="1" si="70"/>
        <v>3000</v>
      </c>
      <c r="AJ504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500, 1, 'Alexander de Oliveira Aragão', 'M', 6, '29/10/1960', 8, 10, 11, 6, 3000);</v>
      </c>
    </row>
    <row r="505" spans="1:36" ht="14.25" customHeight="1" x14ac:dyDescent="0.2">
      <c r="A505" s="7" cm="1">
        <f t="array" aca="1" ref="A505" ca="1">INDEX(Companies!$A:$A,RANDBETWEEN(5,COUNTA(Companies!$A:$A) + 1),1)</f>
        <v>5</v>
      </c>
      <c r="B505" s="7" t="str">
        <f ca="1">VLOOKUP($A505,Companies!$A:$B,2,FALSE)</f>
        <v>ACME Corporation</v>
      </c>
      <c r="C505" s="5">
        <f t="shared" si="71"/>
        <v>501</v>
      </c>
      <c r="D505" s="5" t="str" cm="1">
        <f t="array" ref="D505">SHA1HASH($C505)</f>
        <v>2c9a62c3748f484690d547c0d707aededf04fbd2</v>
      </c>
      <c r="E505" s="6">
        <v>1</v>
      </c>
      <c r="F505" s="7">
        <f ca="1">IF($C505 = 1 + N("Presidente"),
    127,
    IF($C505 = 2 + N("Vice-Presidente"),
        72,
        IF($C505 = 3 + N("Secretária bilíngue"),
            13,
            RANDBETWEEN(5,COUNT(Name!$A:$A) + 1)
        )
    )
)</f>
        <v>54</v>
      </c>
      <c r="G505" s="7" t="str">
        <f ca="1">VLOOKUP($F505,Name!$A:$B,2,FALSE)</f>
        <v>Ariela</v>
      </c>
      <c r="H505" s="7">
        <f ca="1" xml:space="preserve">
IF($C505 = 1,
    0,
    RANDBETWEEN(5,COUNT('Last name'!$A:$A) + 1)
)</f>
        <v>52</v>
      </c>
      <c r="I505" s="7" t="str">
        <f ca="1" xml:space="preserve">
IF($C505 = 1 + N("Presidente"),
    "de Orléans e Bragança",
    VLOOKUP($H505,'Last name'!$A:$B,2,FALSE) &amp; " " &amp; VLOOKUP(RANDBETWEEN(5,COUNT('Last name'!$A:$A) + 1),'Last name'!$A:$B,2,FALSE)
)</f>
        <v>Camacho sobrenome</v>
      </c>
      <c r="J505" s="7" t="str">
        <f t="shared" ca="1" si="72"/>
        <v>Ariela Camacho sobrenome</v>
      </c>
      <c r="K505" s="7" t="str" cm="1">
        <f t="array" aca="1" ref="K505" ca="1">SHA1HASH($J505)</f>
        <v>cf4c5bcab9ad768ced3bf8580db076141c2208ea</v>
      </c>
      <c r="L505" s="7" cm="1">
        <f t="array" aca="1" ref="L505" ca="1">INDEX(States!$A:$A,N505,1)</f>
        <v>5</v>
      </c>
      <c r="M505" s="7" t="str">
        <f ca="1">VLOOKUP($L505,Countries!$A:$B,2,FALSE)</f>
        <v>Portugal</v>
      </c>
      <c r="N505" s="7" cm="1">
        <f t="array" aca="1" ref="N505" ca="1">INDEX(States!$C:$C,RANDBETWEEN(5,COUNTA(States!$A:$A) + 1),1)</f>
        <v>19</v>
      </c>
      <c r="O505" s="7" t="str">
        <f ca="1">VLOOKUP($N505,States!$C:$D,2,FALSE)</f>
        <v>Beja</v>
      </c>
      <c r="P505" s="7" t="str">
        <f ca="1">VLOOKUP($F505,Name!$A:$C,3,FALSE)</f>
        <v>F</v>
      </c>
      <c r="Q505" s="7" t="str">
        <f ca="1">VLOOKUP($P505,Genders!$B:$C,2,FALSE)</f>
        <v>Female</v>
      </c>
      <c r="R505" s="7" cm="1">
        <f t="array" aca="1" ref="R505" ca="1">INDEX('Marital status'!$A:$A,RANDBETWEEN(5,COUNTA('Marital status'!$A:$A) + 1),1)</f>
        <v>8</v>
      </c>
      <c r="S505" s="7" t="str">
        <f ca="1">VLOOKUP($R505,'Marital status'!$A:$B,2,FALSE)</f>
        <v xml:space="preserve"> Separated </v>
      </c>
      <c r="T505" s="7">
        <f t="shared" ca="1" si="73"/>
        <v>5</v>
      </c>
      <c r="U505" s="7" t="str">
        <f ca="1">VLOOKUP($T505,Ethnicities!$A:$B,2,FALSE)</f>
        <v xml:space="preserve"> white</v>
      </c>
      <c r="V505" s="8">
        <f t="shared" ca="1" si="74"/>
        <v>20360</v>
      </c>
      <c r="W505" s="6">
        <f t="shared" ca="1" si="75"/>
        <v>7</v>
      </c>
      <c r="X505" s="8" t="str">
        <f ca="1">VLOOKUP($W505,'Background education'!$A:$B,2,FALSE)</f>
        <v>Undergraduate degree</v>
      </c>
      <c r="Y505" s="7">
        <f ca="1" xml:space="preserve">
  IF(OR($AA505 = 5, $AA505 = 6, $AA505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05" s="7" t="str">
        <f ca="1">VLOOKUP($Y505,Departments!$A:$B,2,FALSE)</f>
        <v xml:space="preserve"> Commercial</v>
      </c>
      <c r="AA505" s="6">
        <f t="shared" ca="1" si="76"/>
        <v>9</v>
      </c>
      <c r="AB505" s="7" t="str">
        <f ca="1">VLOOKUP($AA505,Roles!$A:$B,2,FALSE)</f>
        <v>Intern</v>
      </c>
      <c r="AC505" s="6" t="str">
        <f t="shared" ca="1" si="77"/>
        <v/>
      </c>
      <c r="AD505" s="7" t="str">
        <f ca="1" xml:space="preserve">
IF($AC505 &lt;&gt; "",
    VLOOKUP($AC505,Levels!$A:$B,2,FALSE),
    ""
)</f>
        <v/>
      </c>
      <c r="AE505" s="8">
        <f t="shared" ca="1" si="78"/>
        <v>40215</v>
      </c>
      <c r="AF505" s="6">
        <f ca="1">RANDBETWEEN(5,COUNTA('Recruitment source'!$A:$A) + 1)</f>
        <v>8</v>
      </c>
      <c r="AG505" s="6" t="str">
        <f ca="1">VLOOKUP($AF505,'Recruitment source'!$A:$B,2,FALSE)</f>
        <v>Net Empregos</v>
      </c>
      <c r="AH505" s="8"/>
      <c r="AI505" s="1">
        <f t="shared" ca="1" si="70"/>
        <v>1285</v>
      </c>
      <c r="AJ50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501, 1, 'Ariela Camacho sobrenome', 'F', 5, '28/09/1955', 7, 9, 9, NULL, 1285);</v>
      </c>
    </row>
    <row r="506" spans="1:36" ht="14.25" customHeight="1" x14ac:dyDescent="0.2">
      <c r="A506" s="7" cm="1">
        <f t="array" aca="1" ref="A506" ca="1">INDEX(Companies!$A:$A,RANDBETWEEN(5,COUNTA(Companies!$A:$A) + 1),1)</f>
        <v>5</v>
      </c>
      <c r="B506" s="7" t="str">
        <f ca="1">VLOOKUP($A506,Companies!$A:$B,2,FALSE)</f>
        <v>ACME Corporation</v>
      </c>
      <c r="C506" s="5">
        <f t="shared" si="71"/>
        <v>502</v>
      </c>
      <c r="D506" s="5" t="str" cm="1">
        <f t="array" ref="D506">SHA1HASH($C506)</f>
        <v>2f9f705a38307c470e3a819ac1f6df7a7fa0ffbc</v>
      </c>
      <c r="E506" s="6">
        <v>1</v>
      </c>
      <c r="F506" s="7">
        <f ca="1">IF($C506 = 1 + N("Presidente"),
    127,
    IF($C506 = 2 + N("Vice-Presidente"),
        72,
        IF($C506 = 3 + N("Secretária bilíngue"),
            13,
            RANDBETWEEN(5,COUNT(Name!$A:$A) + 1)
        )
    )
)</f>
        <v>86</v>
      </c>
      <c r="G506" s="7" t="str">
        <f ca="1">VLOOKUP($F506,Name!$A:$B,2,FALSE)</f>
        <v>Carolina</v>
      </c>
      <c r="H506" s="7">
        <f ca="1" xml:space="preserve">
IF($C506 = 1,
    0,
    RANDBETWEEN(5,COUNT('Last name'!$A:$A) + 1)
)</f>
        <v>144</v>
      </c>
      <c r="I506" s="7" t="str">
        <f ca="1" xml:space="preserve">
IF($C506 = 1 + N("Presidente"),
    "de Orléans e Bragança",
    VLOOKUP($H506,'Last name'!$A:$B,2,FALSE) &amp; " " &amp; VLOOKUP(RANDBETWEEN(5,COUNT('Last name'!$A:$A) + 1),'Last name'!$A:$B,2,FALSE)
)</f>
        <v>Padrão Cardoso</v>
      </c>
      <c r="J506" s="7" t="str">
        <f t="shared" ca="1" si="72"/>
        <v>Carolina Padrão Cardoso</v>
      </c>
      <c r="K506" s="7" t="str" cm="1">
        <f t="array" aca="1" ref="K506" ca="1">SHA1HASH($J506)</f>
        <v>b850e979e622b87c93d1a1546d641c04a6c46dba</v>
      </c>
      <c r="L506" s="7" cm="1">
        <f t="array" aca="1" ref="L506" ca="1">INDEX(States!$A:$A,N506,1)</f>
        <v>5</v>
      </c>
      <c r="M506" s="7" t="str">
        <f ca="1">VLOOKUP($L506,Countries!$A:$B,2,FALSE)</f>
        <v>Portugal</v>
      </c>
      <c r="N506" s="7" cm="1">
        <f t="array" aca="1" ref="N506" ca="1">INDEX(States!$C:$C,RANDBETWEEN(5,COUNTA(States!$A:$A) + 1),1)</f>
        <v>14</v>
      </c>
      <c r="O506" s="7" t="str">
        <f ca="1">VLOOKUP($N506,States!$C:$D,2,FALSE)</f>
        <v>Madeira</v>
      </c>
      <c r="P506" s="7" t="str">
        <f ca="1">VLOOKUP($F506,Name!$A:$C,3,FALSE)</f>
        <v>F</v>
      </c>
      <c r="Q506" s="7" t="str">
        <f ca="1">VLOOKUP($P506,Genders!$B:$C,2,FALSE)</f>
        <v>Female</v>
      </c>
      <c r="R506" s="7" cm="1">
        <f t="array" aca="1" ref="R506" ca="1">INDEX('Marital status'!$A:$A,RANDBETWEEN(5,COUNTA('Marital status'!$A:$A) + 1),1)</f>
        <v>8</v>
      </c>
      <c r="S506" s="7" t="str">
        <f ca="1">VLOOKUP($R506,'Marital status'!$A:$B,2,FALSE)</f>
        <v xml:space="preserve"> Separated </v>
      </c>
      <c r="T506" s="7">
        <f t="shared" ca="1" si="73"/>
        <v>7</v>
      </c>
      <c r="U506" s="7" t="str">
        <f ca="1">VLOOKUP($T506,Ethnicities!$A:$B,2,FALSE)</f>
        <v xml:space="preserve">  Hispanic or LATINO</v>
      </c>
      <c r="V506" s="8">
        <f t="shared" ca="1" si="74"/>
        <v>19140</v>
      </c>
      <c r="W506" s="6">
        <f t="shared" ca="1" si="75"/>
        <v>8</v>
      </c>
      <c r="X506" s="8" t="str">
        <f ca="1">VLOOKUP($W506,'Background education'!$A:$B,2,FALSE)</f>
        <v>Graduate school</v>
      </c>
      <c r="Y506" s="7">
        <f ca="1" xml:space="preserve">
  IF(OR($AA506 = 5, $AA506 = 6, $AA506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06" s="7" t="str">
        <f ca="1">VLOOKUP($Y506,Departments!$A:$B,2,FALSE)</f>
        <v>Communication &amp; Marketing</v>
      </c>
      <c r="AA506" s="6">
        <f t="shared" ca="1" si="76"/>
        <v>11</v>
      </c>
      <c r="AB506" s="7" t="str">
        <f ca="1">VLOOKUP($AA506,Roles!$A:$B,2,FALSE)</f>
        <v>Analyst</v>
      </c>
      <c r="AC506" s="6">
        <f t="shared" ca="1" si="77"/>
        <v>7</v>
      </c>
      <c r="AD506" s="7" t="str">
        <f ca="1" xml:space="preserve">
IF($AC506 &lt;&gt; "",
    VLOOKUP($AC506,Levels!$A:$B,2,FALSE),
    ""
)</f>
        <v>Senior</v>
      </c>
      <c r="AE506" s="8">
        <f t="shared" ca="1" si="78"/>
        <v>42696</v>
      </c>
      <c r="AF506" s="6">
        <f ca="1">RANDBETWEEN(5,COUNTA('Recruitment source'!$A:$A) + 1)</f>
        <v>15</v>
      </c>
      <c r="AG506" s="6" t="str">
        <f ca="1">VLOOKUP($AF506,'Recruitment source'!$A:$B,2,FALSE)</f>
        <v>Website</v>
      </c>
      <c r="AH506" s="8"/>
      <c r="AI506" s="1">
        <f t="shared" ca="1" si="70"/>
        <v>3080</v>
      </c>
      <c r="AJ50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502, 1, 'Carolina Padrão Cardoso', 'F', 7, '26/05/1952', 8, 11, 11, 7, 3080);</v>
      </c>
    </row>
    <row r="507" spans="1:36" ht="14.25" customHeight="1" x14ac:dyDescent="0.2">
      <c r="A507" s="7" cm="1">
        <f t="array" aca="1" ref="A507" ca="1">INDEX(Companies!$A:$A,RANDBETWEEN(5,COUNTA(Companies!$A:$A) + 1),1)</f>
        <v>5</v>
      </c>
      <c r="B507" s="7" t="str">
        <f ca="1">VLOOKUP($A507,Companies!$A:$B,2,FALSE)</f>
        <v>ACME Corporation</v>
      </c>
      <c r="C507" s="5">
        <f t="shared" si="71"/>
        <v>503</v>
      </c>
      <c r="D507" s="5" t="str" cm="1">
        <f t="array" ref="D507">SHA1HASH($C507)</f>
        <v>7110e0d3f236986f20f4297a48a536d8fac5c411</v>
      </c>
      <c r="E507" s="6">
        <v>1</v>
      </c>
      <c r="F507" s="7">
        <f ca="1">IF($C507 = 1 + N("Presidente"),
    127,
    IF($C507 = 2 + N("Vice-Presidente"),
        72,
        IF($C507 = 3 + N("Secretária bilíngue"),
            13,
            RANDBETWEEN(5,COUNT(Name!$A:$A) + 1)
        )
    )
)</f>
        <v>240</v>
      </c>
      <c r="G507" s="7" t="str">
        <f ca="1">VLOOKUP($F507,Name!$A:$B,2,FALSE)</f>
        <v>Lucca</v>
      </c>
      <c r="H507" s="7">
        <f ca="1" xml:space="preserve">
IF($C507 = 1,
    0,
    RANDBETWEEN(5,COUNT('Last name'!$A:$A) + 1)
)</f>
        <v>131</v>
      </c>
      <c r="I507" s="7" t="str">
        <f ca="1" xml:space="preserve">
IF($C507 = 1 + N("Presidente"),
    "de Orléans e Bragança",
    VLOOKUP($H507,'Last name'!$A:$B,2,FALSE) &amp; " " &amp; VLOOKUP(RANDBETWEEN(5,COUNT('Last name'!$A:$A) + 1),'Last name'!$A:$B,2,FALSE)
)</f>
        <v>Monti Azeredo</v>
      </c>
      <c r="J507" s="7" t="str">
        <f t="shared" ca="1" si="72"/>
        <v>Lucca Monti Azeredo</v>
      </c>
      <c r="K507" s="7" t="str" cm="1">
        <f t="array" aca="1" ref="K507" ca="1">SHA1HASH($J507)</f>
        <v>8c28db26060cb9f8c7cdd8e3608ce0c006485aab</v>
      </c>
      <c r="L507" s="7" cm="1">
        <f t="array" aca="1" ref="L507" ca="1">INDEX(States!$A:$A,N507,1)</f>
        <v>5</v>
      </c>
      <c r="M507" s="7" t="str">
        <f ca="1">VLOOKUP($L507,Countries!$A:$B,2,FALSE)</f>
        <v>Portugal</v>
      </c>
      <c r="N507" s="7" cm="1">
        <f t="array" aca="1" ref="N507" ca="1">INDEX(States!$C:$C,RANDBETWEEN(5,COUNTA(States!$A:$A) + 1),1)</f>
        <v>18</v>
      </c>
      <c r="O507" s="7" t="str">
        <f ca="1">VLOOKUP($N507,States!$C:$D,2,FALSE)</f>
        <v>Castelo Branco</v>
      </c>
      <c r="P507" s="7" t="str">
        <f ca="1">VLOOKUP($F507,Name!$A:$C,3,FALSE)</f>
        <v>M</v>
      </c>
      <c r="Q507" s="7" t="str">
        <f ca="1">VLOOKUP($P507,Genders!$B:$C,2,FALSE)</f>
        <v>Male</v>
      </c>
      <c r="R507" s="7" cm="1">
        <f t="array" aca="1" ref="R507" ca="1">INDEX('Marital status'!$A:$A,RANDBETWEEN(5,COUNTA('Marital status'!$A:$A) + 1),1)</f>
        <v>7</v>
      </c>
      <c r="S507" s="7" t="str">
        <f ca="1">VLOOKUP($R507,'Marital status'!$A:$B,2,FALSE)</f>
        <v xml:space="preserve">Widowed </v>
      </c>
      <c r="T507" s="7">
        <f t="shared" ca="1" si="73"/>
        <v>5</v>
      </c>
      <c r="U507" s="7" t="str">
        <f ca="1">VLOOKUP($T507,Ethnicities!$A:$B,2,FALSE)</f>
        <v xml:space="preserve"> white</v>
      </c>
      <c r="V507" s="8">
        <f t="shared" ca="1" si="74"/>
        <v>28943</v>
      </c>
      <c r="W507" s="6">
        <f t="shared" ca="1" si="75"/>
        <v>7</v>
      </c>
      <c r="X507" s="8" t="str">
        <f ca="1">VLOOKUP($W507,'Background education'!$A:$B,2,FALSE)</f>
        <v>Undergraduate degree</v>
      </c>
      <c r="Y507" s="7">
        <f ca="1" xml:space="preserve">
  IF(OR($AA507 = 5, $AA507 = 6, $AA507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07" s="7" t="str">
        <f ca="1">VLOOKUP($Y507,Departments!$A:$B,2,FALSE)</f>
        <v xml:space="preserve"> Presidency</v>
      </c>
      <c r="AA507" s="6">
        <f t="shared" ca="1" si="76"/>
        <v>9</v>
      </c>
      <c r="AB507" s="7" t="str">
        <f ca="1">VLOOKUP($AA507,Roles!$A:$B,2,FALSE)</f>
        <v>Intern</v>
      </c>
      <c r="AC507" s="6" t="str">
        <f t="shared" ca="1" si="77"/>
        <v/>
      </c>
      <c r="AD507" s="7" t="str">
        <f ca="1" xml:space="preserve">
IF($AC507 &lt;&gt; "",
    VLOOKUP($AC507,Levels!$A:$B,2,FALSE),
    ""
)</f>
        <v/>
      </c>
      <c r="AE507" s="8">
        <f t="shared" ca="1" si="78"/>
        <v>40959</v>
      </c>
      <c r="AF507" s="6">
        <f ca="1">RANDBETWEEN(5,COUNTA('Recruitment source'!$A:$A) + 1)</f>
        <v>6</v>
      </c>
      <c r="AG507" s="6" t="str">
        <f ca="1">VLOOKUP($AF507,'Recruitment source'!$A:$B,2,FALSE)</f>
        <v>Learn4Good</v>
      </c>
      <c r="AH507" s="8"/>
      <c r="AI507" s="1">
        <f t="shared" ca="1" si="70"/>
        <v>1205</v>
      </c>
      <c r="AJ50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503, 1, 'Lucca Monti Azeredo', 'M', 5, '29/03/1979', 7, 5, 9, NULL, 1205);</v>
      </c>
    </row>
    <row r="508" spans="1:36" ht="14.25" customHeight="1" x14ac:dyDescent="0.2">
      <c r="A508" s="7" cm="1">
        <f t="array" aca="1" ref="A508" ca="1">INDEX(Companies!$A:$A,RANDBETWEEN(5,COUNTA(Companies!$A:$A) + 1),1)</f>
        <v>5</v>
      </c>
      <c r="B508" s="7" t="str">
        <f ca="1">VLOOKUP($A508,Companies!$A:$B,2,FALSE)</f>
        <v>ACME Corporation</v>
      </c>
      <c r="C508" s="5">
        <f t="shared" si="71"/>
        <v>504</v>
      </c>
      <c r="D508" s="5" t="str" cm="1">
        <f t="array" ref="D508">SHA1HASH($C508)</f>
        <v>300122350a32530a2c2103b46ed07eacdc82aff8</v>
      </c>
      <c r="E508" s="6">
        <v>1</v>
      </c>
      <c r="F508" s="7">
        <f ca="1">IF($C508 = 1 + N("Presidente"),
    127,
    IF($C508 = 2 + N("Vice-Presidente"),
        72,
        IF($C508 = 3 + N("Secretária bilíngue"),
            13,
            RANDBETWEEN(5,COUNT(Name!$A:$A) + 1)
        )
    )
)</f>
        <v>12</v>
      </c>
      <c r="G508" s="7" t="str">
        <f ca="1">VLOOKUP($F508,Name!$A:$B,2,FALSE)</f>
        <v>Alana</v>
      </c>
      <c r="H508" s="7">
        <f ca="1" xml:space="preserve">
IF($C508 = 1,
    0,
    RANDBETWEEN(5,COUNT('Last name'!$A:$A) + 1)
)</f>
        <v>58</v>
      </c>
      <c r="I508" s="7" t="str">
        <f ca="1" xml:space="preserve">
IF($C508 = 1 + N("Presidente"),
    "de Orléans e Bragança",
    VLOOKUP($H508,'Last name'!$A:$B,2,FALSE) &amp; " " &amp; VLOOKUP(RANDBETWEEN(5,COUNT('Last name'!$A:$A) + 1),'Last name'!$A:$B,2,FALSE)
)</f>
        <v>Cardoso dos Santos</v>
      </c>
      <c r="J508" s="7" t="str">
        <f t="shared" ca="1" si="72"/>
        <v>Alana Cardoso dos Santos</v>
      </c>
      <c r="K508" s="7" t="str" cm="1">
        <f t="array" aca="1" ref="K508" ca="1">SHA1HASH($J508)</f>
        <v>e3aa7b6f2f021b8be1e766820a8aa2f79107c418</v>
      </c>
      <c r="L508" s="7" cm="1">
        <f t="array" aca="1" ref="L508" ca="1">INDEX(States!$A:$A,N508,1)</f>
        <v>5</v>
      </c>
      <c r="M508" s="7" t="str">
        <f ca="1">VLOOKUP($L508,Countries!$A:$B,2,FALSE)</f>
        <v>Portugal</v>
      </c>
      <c r="N508" s="7" cm="1">
        <f t="array" aca="1" ref="N508" ca="1">INDEX(States!$C:$C,RANDBETWEEN(5,COUNTA(States!$A:$A) + 1),1)</f>
        <v>13</v>
      </c>
      <c r="O508" s="7" t="str">
        <f ca="1">VLOOKUP($N508,States!$C:$D,2,FALSE)</f>
        <v>Coimbra</v>
      </c>
      <c r="P508" s="7" t="str">
        <f ca="1">VLOOKUP($F508,Name!$A:$C,3,FALSE)</f>
        <v>F</v>
      </c>
      <c r="Q508" s="7" t="str">
        <f ca="1">VLOOKUP($P508,Genders!$B:$C,2,FALSE)</f>
        <v>Female</v>
      </c>
      <c r="R508" s="7" cm="1">
        <f t="array" aca="1" ref="R508" ca="1">INDEX('Marital status'!$A:$A,RANDBETWEEN(5,COUNTA('Marital status'!$A:$A) + 1),1)</f>
        <v>9</v>
      </c>
      <c r="S508" s="7" t="str">
        <f ca="1">VLOOKUP($R508,'Marital status'!$A:$B,2,FALSE)</f>
        <v>DIVORCED</v>
      </c>
      <c r="T508" s="7">
        <f t="shared" ca="1" si="73"/>
        <v>5</v>
      </c>
      <c r="U508" s="7" t="str">
        <f ca="1">VLOOKUP($T508,Ethnicities!$A:$B,2,FALSE)</f>
        <v xml:space="preserve"> white</v>
      </c>
      <c r="V508" s="8">
        <f t="shared" ca="1" si="74"/>
        <v>27856</v>
      </c>
      <c r="W508" s="6">
        <f t="shared" ca="1" si="75"/>
        <v>8</v>
      </c>
      <c r="X508" s="8" t="str">
        <f ca="1">VLOOKUP($W508,'Background education'!$A:$B,2,FALSE)</f>
        <v>Graduate school</v>
      </c>
      <c r="Y508" s="7">
        <f ca="1" xml:space="preserve">
  IF(OR($AA508 = 5, $AA508 = 6, $AA508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08" s="7" t="str">
        <f ca="1">VLOOKUP($Y508,Departments!$A:$B,2,FALSE)</f>
        <v>Operations</v>
      </c>
      <c r="AA508" s="6">
        <f t="shared" ca="1" si="76"/>
        <v>11</v>
      </c>
      <c r="AB508" s="7" t="str">
        <f ca="1">VLOOKUP($AA508,Roles!$A:$B,2,FALSE)</f>
        <v>Analyst</v>
      </c>
      <c r="AC508" s="6">
        <f t="shared" ca="1" si="77"/>
        <v>6</v>
      </c>
      <c r="AD508" s="7" t="str">
        <f ca="1" xml:space="preserve">
IF($AC508 &lt;&gt; "",
    VLOOKUP($AC508,Levels!$A:$B,2,FALSE),
    ""
)</f>
        <v>Pleno</v>
      </c>
      <c r="AE508" s="8">
        <f t="shared" ca="1" si="78"/>
        <v>40765</v>
      </c>
      <c r="AF508" s="6">
        <f ca="1">RANDBETWEEN(5,COUNTA('Recruitment source'!$A:$A) + 1)</f>
        <v>14</v>
      </c>
      <c r="AG508" s="6" t="str">
        <f ca="1">VLOOKUP($AF508,'Recruitment source'!$A:$B,2,FALSE)</f>
        <v>LinkedIn</v>
      </c>
      <c r="AH508" s="8"/>
      <c r="AI508" s="1">
        <f t="shared" ca="1" si="70"/>
        <v>3000</v>
      </c>
      <c r="AJ508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504, 1, 'Alana Cardoso dos Santos', 'F', 5, '06/04/1976', 8, 10, 11, 6, 3000);</v>
      </c>
    </row>
    <row r="509" spans="1:36" ht="14.25" customHeight="1" x14ac:dyDescent="0.2">
      <c r="A509" s="7" cm="1">
        <f t="array" aca="1" ref="A509" ca="1">INDEX(Companies!$A:$A,RANDBETWEEN(5,COUNTA(Companies!$A:$A) + 1),1)</f>
        <v>5</v>
      </c>
      <c r="B509" s="7" t="str">
        <f ca="1">VLOOKUP($A509,Companies!$A:$B,2,FALSE)</f>
        <v>ACME Corporation</v>
      </c>
      <c r="C509" s="5">
        <f t="shared" si="71"/>
        <v>505</v>
      </c>
      <c r="D509" s="5" t="str" cm="1">
        <f t="array" ref="D509">SHA1HASH($C509)</f>
        <v>3ead28f890ec0f5b363587e15d61e0b4dca2ee6d</v>
      </c>
      <c r="E509" s="6">
        <v>1</v>
      </c>
      <c r="F509" s="7">
        <f ca="1">IF($C509 = 1 + N("Presidente"),
    127,
    IF($C509 = 2 + N("Vice-Presidente"),
        72,
        IF($C509 = 3 + N("Secretária bilíngue"),
            13,
            RANDBETWEEN(5,COUNT(Name!$A:$A) + 1)
        )
    )
)</f>
        <v>300</v>
      </c>
      <c r="G509" s="7" t="str">
        <f ca="1">VLOOKUP($F509,Name!$A:$B,2,FALSE)</f>
        <v>Muricy</v>
      </c>
      <c r="H509" s="7">
        <f ca="1" xml:space="preserve">
IF($C509 = 1,
    0,
    RANDBETWEEN(5,COUNT('Last name'!$A:$A) + 1)
)</f>
        <v>18</v>
      </c>
      <c r="I509" s="7" t="str">
        <f ca="1" xml:space="preserve">
IF($C509 = 1 + N("Presidente"),
    "de Orléans e Bragança",
    VLOOKUP($H509,'Last name'!$A:$B,2,FALSE) &amp; " " &amp; VLOOKUP(RANDBETWEEN(5,COUNT('Last name'!$A:$A) + 1),'Last name'!$A:$B,2,FALSE)
)</f>
        <v>Andrioli Pimenta</v>
      </c>
      <c r="J509" s="7" t="str">
        <f t="shared" ca="1" si="72"/>
        <v>Muricy Andrioli Pimenta</v>
      </c>
      <c r="K509" s="7" t="str" cm="1">
        <f t="array" aca="1" ref="K509" ca="1">SHA1HASH($J509)</f>
        <v>321b6a2d3ee1db4ed4ffe0b9ec481175239c1719</v>
      </c>
      <c r="L509" s="7" cm="1">
        <f t="array" aca="1" ref="L509" ca="1">INDEX(States!$A:$A,N509,1)</f>
        <v>5</v>
      </c>
      <c r="M509" s="7" t="str">
        <f ca="1">VLOOKUP($L509,Countries!$A:$B,2,FALSE)</f>
        <v>Portugal</v>
      </c>
      <c r="N509" s="7" cm="1">
        <f t="array" aca="1" ref="N509" ca="1">INDEX(States!$C:$C,RANDBETWEEN(5,COUNTA(States!$A:$A) + 1),1)</f>
        <v>14</v>
      </c>
      <c r="O509" s="7" t="str">
        <f ca="1">VLOOKUP($N509,States!$C:$D,2,FALSE)</f>
        <v>Madeira</v>
      </c>
      <c r="P509" s="7" t="str">
        <f ca="1">VLOOKUP($F509,Name!$A:$C,3,FALSE)</f>
        <v>M</v>
      </c>
      <c r="Q509" s="7" t="str">
        <f ca="1">VLOOKUP($P509,Genders!$B:$C,2,FALSE)</f>
        <v>Male</v>
      </c>
      <c r="R509" s="7" cm="1">
        <f t="array" aca="1" ref="R509" ca="1">INDEX('Marital status'!$A:$A,RANDBETWEEN(5,COUNTA('Marital status'!$A:$A) + 1),1)</f>
        <v>9</v>
      </c>
      <c r="S509" s="7" t="str">
        <f ca="1">VLOOKUP($R509,'Marital status'!$A:$B,2,FALSE)</f>
        <v>DIVORCED</v>
      </c>
      <c r="T509" s="7">
        <f t="shared" ca="1" si="73"/>
        <v>5</v>
      </c>
      <c r="U509" s="7" t="str">
        <f ca="1">VLOOKUP($T509,Ethnicities!$A:$B,2,FALSE)</f>
        <v xml:space="preserve"> white</v>
      </c>
      <c r="V509" s="8">
        <f t="shared" ca="1" si="74"/>
        <v>29164</v>
      </c>
      <c r="W509" s="6">
        <f t="shared" ca="1" si="75"/>
        <v>7</v>
      </c>
      <c r="X509" s="8" t="str">
        <f ca="1">VLOOKUP($W509,'Background education'!$A:$B,2,FALSE)</f>
        <v>Undergraduate degree</v>
      </c>
      <c r="Y509" s="7">
        <f ca="1" xml:space="preserve">
  IF(OR($AA509 = 5, $AA509 = 6, $AA509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09" s="7" t="str">
        <f ca="1">VLOOKUP($Y509,Departments!$A:$B,2,FALSE)</f>
        <v>Operations</v>
      </c>
      <c r="AA509" s="6">
        <f t="shared" ca="1" si="76"/>
        <v>10</v>
      </c>
      <c r="AB509" s="7" t="str">
        <f ca="1">VLOOKUP($AA509,Roles!$A:$B,2,FALSE)</f>
        <v>Trainee</v>
      </c>
      <c r="AC509" s="6" t="str">
        <f t="shared" ca="1" si="77"/>
        <v/>
      </c>
      <c r="AD509" s="7" t="str">
        <f ca="1" xml:space="preserve">
IF($AC509 &lt;&gt; "",
    VLOOKUP($AC509,Levels!$A:$B,2,FALSE),
    ""
)</f>
        <v/>
      </c>
      <c r="AE509" s="8">
        <f t="shared" ca="1" si="78"/>
        <v>36440</v>
      </c>
      <c r="AF509" s="6">
        <f ca="1">RANDBETWEEN(5,COUNTA('Recruitment source'!$A:$A) + 1)</f>
        <v>7</v>
      </c>
      <c r="AG509" s="6" t="str">
        <f ca="1">VLOOKUP($AF509,'Recruitment source'!$A:$B,2,FALSE)</f>
        <v>SAPO Emprego</v>
      </c>
      <c r="AH509" s="8"/>
      <c r="AI509" s="1">
        <f t="shared" ca="1" si="70"/>
        <v>1305</v>
      </c>
      <c r="AJ509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505, 1, 'Muricy Andrioli Pimenta', 'M', 5, '05/11/1979', 7, 10, 10, NULL, 1305);</v>
      </c>
    </row>
    <row r="510" spans="1:36" ht="14.25" customHeight="1" x14ac:dyDescent="0.2">
      <c r="A510" s="7" cm="1">
        <f t="array" aca="1" ref="A510" ca="1">INDEX(Companies!$A:$A,RANDBETWEEN(5,COUNTA(Companies!$A:$A) + 1),1)</f>
        <v>5</v>
      </c>
      <c r="B510" s="7" t="str">
        <f ca="1">VLOOKUP($A510,Companies!$A:$B,2,FALSE)</f>
        <v>ACME Corporation</v>
      </c>
      <c r="C510" s="5">
        <f t="shared" si="71"/>
        <v>506</v>
      </c>
      <c r="D510" s="5" t="str" cm="1">
        <f t="array" ref="D510">SHA1HASH($C510)</f>
        <v>e408d89ae85c9a0b6deaeeec2a3cf7eb0cf9c5fd</v>
      </c>
      <c r="E510" s="6">
        <v>1</v>
      </c>
      <c r="F510" s="7">
        <f ca="1">IF($C510 = 1 + N("Presidente"),
    127,
    IF($C510 = 2 + N("Vice-Presidente"),
        72,
        IF($C510 = 3 + N("Secretária bilíngue"),
            13,
            RANDBETWEEN(5,COUNT(Name!$A:$A) + 1)
        )
    )
)</f>
        <v>253</v>
      </c>
      <c r="G510" s="7" t="str">
        <f ca="1">VLOOKUP($F510,Name!$A:$B,2,FALSE)</f>
        <v>Malu</v>
      </c>
      <c r="H510" s="7">
        <f ca="1" xml:space="preserve">
IF($C510 = 1,
    0,
    RANDBETWEEN(5,COUNT('Last name'!$A:$A) + 1)
)</f>
        <v>47</v>
      </c>
      <c r="I510" s="7" t="str">
        <f ca="1" xml:space="preserve">
IF($C510 = 1 + N("Presidente"),
    "de Orléans e Bragança",
    VLOOKUP($H510,'Last name'!$A:$B,2,FALSE) &amp; " " &amp; VLOOKUP(RANDBETWEEN(5,COUNT('Last name'!$A:$A) + 1),'Last name'!$A:$B,2,FALSE)
)</f>
        <v>Brasão Mendes</v>
      </c>
      <c r="J510" s="7" t="str">
        <f t="shared" ca="1" si="72"/>
        <v>Malu Brasão Mendes</v>
      </c>
      <c r="K510" s="7" t="str" cm="1">
        <f t="array" aca="1" ref="K510" ca="1">SHA1HASH($J510)</f>
        <v>fb12c87f6190888ebeaf59f3dfb3d6a21ebef314</v>
      </c>
      <c r="L510" s="7" cm="1">
        <f t="array" aca="1" ref="L510" ca="1">INDEX(States!$A:$A,N510,1)</f>
        <v>5</v>
      </c>
      <c r="M510" s="7" t="str">
        <f ca="1">VLOOKUP($L510,Countries!$A:$B,2,FALSE)</f>
        <v>Portugal</v>
      </c>
      <c r="N510" s="7" cm="1">
        <f t="array" aca="1" ref="N510" ca="1">INDEX(States!$C:$C,RANDBETWEEN(5,COUNTA(States!$A:$A) + 1),1)</f>
        <v>18</v>
      </c>
      <c r="O510" s="7" t="str">
        <f ca="1">VLOOKUP($N510,States!$C:$D,2,FALSE)</f>
        <v>Castelo Branco</v>
      </c>
      <c r="P510" s="7" t="str">
        <f ca="1">VLOOKUP($F510,Name!$A:$C,3,FALSE)</f>
        <v>F</v>
      </c>
      <c r="Q510" s="7" t="str">
        <f ca="1">VLOOKUP($P510,Genders!$B:$C,2,FALSE)</f>
        <v>Female</v>
      </c>
      <c r="R510" s="7" cm="1">
        <f t="array" aca="1" ref="R510" ca="1">INDEX('Marital status'!$A:$A,RANDBETWEEN(5,COUNTA('Marital status'!$A:$A) + 1),1)</f>
        <v>9</v>
      </c>
      <c r="S510" s="7" t="str">
        <f ca="1">VLOOKUP($R510,'Marital status'!$A:$B,2,FALSE)</f>
        <v>DIVORCED</v>
      </c>
      <c r="T510" s="7">
        <f t="shared" ca="1" si="73"/>
        <v>5</v>
      </c>
      <c r="U510" s="7" t="str">
        <f ca="1">VLOOKUP($T510,Ethnicities!$A:$B,2,FALSE)</f>
        <v xml:space="preserve"> white</v>
      </c>
      <c r="V510" s="8">
        <f t="shared" ca="1" si="74"/>
        <v>24210</v>
      </c>
      <c r="W510" s="6">
        <f t="shared" ca="1" si="75"/>
        <v>7</v>
      </c>
      <c r="X510" s="8" t="str">
        <f ca="1">VLOOKUP($W510,'Background education'!$A:$B,2,FALSE)</f>
        <v>Undergraduate degree</v>
      </c>
      <c r="Y510" s="7">
        <f ca="1" xml:space="preserve">
  IF(OR($AA510 = 5, $AA510 = 6, $AA510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10" s="7" t="str">
        <f ca="1">VLOOKUP($Y510,Departments!$A:$B,2,FALSE)</f>
        <v>Operations</v>
      </c>
      <c r="AA510" s="6">
        <f t="shared" ca="1" si="76"/>
        <v>11</v>
      </c>
      <c r="AB510" s="7" t="str">
        <f ca="1">VLOOKUP($AA510,Roles!$A:$B,2,FALSE)</f>
        <v>Analyst</v>
      </c>
      <c r="AC510" s="6">
        <f t="shared" ca="1" si="77"/>
        <v>5</v>
      </c>
      <c r="AD510" s="7" t="str">
        <f ca="1" xml:space="preserve">
IF($AC510 &lt;&gt; "",
    VLOOKUP($AC510,Levels!$A:$B,2,FALSE),
    ""
)</f>
        <v>Junior</v>
      </c>
      <c r="AE510" s="8">
        <f t="shared" ca="1" si="78"/>
        <v>40610</v>
      </c>
      <c r="AF510" s="6">
        <f ca="1">RANDBETWEEN(5,COUNTA('Recruitment source'!$A:$A) + 1)</f>
        <v>9</v>
      </c>
      <c r="AG510" s="6" t="str">
        <f ca="1">VLOOKUP($AF510,'Recruitment source'!$A:$B,2,FALSE)</f>
        <v>Empregos Online</v>
      </c>
      <c r="AH510" s="8"/>
      <c r="AI510" s="1">
        <f t="shared" ca="1" si="70"/>
        <v>2500</v>
      </c>
      <c r="AJ510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506, 1, 'Malu Brasão Mendes', 'F', 5, '13/04/1966', 7, 10, 11, 5, 2500);</v>
      </c>
    </row>
    <row r="511" spans="1:36" ht="14.25" customHeight="1" x14ac:dyDescent="0.2">
      <c r="A511" s="7" cm="1">
        <f t="array" aca="1" ref="A511" ca="1">INDEX(Companies!$A:$A,RANDBETWEEN(5,COUNTA(Companies!$A:$A) + 1),1)</f>
        <v>5</v>
      </c>
      <c r="B511" s="7" t="str">
        <f ca="1">VLOOKUP($A511,Companies!$A:$B,2,FALSE)</f>
        <v>ACME Corporation</v>
      </c>
      <c r="C511" s="5">
        <f t="shared" si="71"/>
        <v>507</v>
      </c>
      <c r="D511" s="5" t="str" cm="1">
        <f t="array" ref="D511">SHA1HASH($C511)</f>
        <v>1185401df4fc07ec0f2e42c538ab6b1bb1388264</v>
      </c>
      <c r="E511" s="6">
        <v>1</v>
      </c>
      <c r="F511" s="7">
        <f ca="1">IF($C511 = 1 + N("Presidente"),
    127,
    IF($C511 = 2 + N("Vice-Presidente"),
        72,
        IF($C511 = 3 + N("Secretária bilíngue"),
            13,
            RANDBETWEEN(5,COUNT(Name!$A:$A) + 1)
        )
    )
)</f>
        <v>218</v>
      </c>
      <c r="G511" s="7" t="str">
        <f ca="1">VLOOKUP($F511,Name!$A:$B,2,FALSE)</f>
        <v>Larisa</v>
      </c>
      <c r="H511" s="7">
        <f ca="1" xml:space="preserve">
IF($C511 = 1,
    0,
    RANDBETWEEN(5,COUNT('Last name'!$A:$A) + 1)
)</f>
        <v>116</v>
      </c>
      <c r="I511" s="7" t="str">
        <f ca="1" xml:space="preserve">
IF($C511 = 1 + N("Presidente"),
    "de Orléans e Bragança",
    VLOOKUP($H511,'Last name'!$A:$B,2,FALSE) &amp; " " &amp; VLOOKUP(RANDBETWEEN(5,COUNT('Last name'!$A:$A) + 1),'Last name'!$A:$B,2,FALSE)
)</f>
        <v>Malafaia Russo</v>
      </c>
      <c r="J511" s="7" t="str">
        <f t="shared" ca="1" si="72"/>
        <v>Larisa Malafaia Russo</v>
      </c>
      <c r="K511" s="7" t="str" cm="1">
        <f t="array" aca="1" ref="K511" ca="1">SHA1HASH($J511)</f>
        <v>6416cf4a3bc4d44c8f991fca950a39b663fd9fad</v>
      </c>
      <c r="L511" s="7" cm="1">
        <f t="array" aca="1" ref="L511" ca="1">INDEX(States!$A:$A,N511,1)</f>
        <v>5</v>
      </c>
      <c r="M511" s="7" t="str">
        <f ca="1">VLOOKUP($L511,Countries!$A:$B,2,FALSE)</f>
        <v>Portugal</v>
      </c>
      <c r="N511" s="7" cm="1">
        <f t="array" aca="1" ref="N511" ca="1">INDEX(States!$C:$C,RANDBETWEEN(5,COUNTA(States!$A:$A) + 1),1)</f>
        <v>8</v>
      </c>
      <c r="O511" s="7" t="str">
        <f ca="1">VLOOKUP($N511,States!$C:$D,2,FALSE)</f>
        <v>AveirO</v>
      </c>
      <c r="P511" s="7" t="str">
        <f ca="1">VLOOKUP($F511,Name!$A:$C,3,FALSE)</f>
        <v>F</v>
      </c>
      <c r="Q511" s="7" t="str">
        <f ca="1">VLOOKUP($P511,Genders!$B:$C,2,FALSE)</f>
        <v>Female</v>
      </c>
      <c r="R511" s="7" cm="1">
        <f t="array" aca="1" ref="R511" ca="1">INDEX('Marital status'!$A:$A,RANDBETWEEN(5,COUNTA('Marital status'!$A:$A) + 1),1)</f>
        <v>6</v>
      </c>
      <c r="S511" s="7" t="str">
        <f ca="1">VLOOKUP($R511,'Marital status'!$A:$B,2,FALSE)</f>
        <v>MarrieD</v>
      </c>
      <c r="T511" s="7">
        <f t="shared" ca="1" si="73"/>
        <v>6</v>
      </c>
      <c r="U511" s="7" t="str">
        <f ca="1">VLOOKUP($T511,Ethnicities!$A:$B,2,FALSE)</f>
        <v>Black or African American</v>
      </c>
      <c r="V511" s="8">
        <f t="shared" ca="1" si="74"/>
        <v>33628</v>
      </c>
      <c r="W511" s="6">
        <f t="shared" ca="1" si="75"/>
        <v>7</v>
      </c>
      <c r="X511" s="8" t="str">
        <f ca="1">VLOOKUP($W511,'Background education'!$A:$B,2,FALSE)</f>
        <v>Undergraduate degree</v>
      </c>
      <c r="Y511" s="7">
        <f ca="1" xml:space="preserve">
  IF(OR($AA511 = 5, $AA511 = 6, $AA511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11" s="7" t="str">
        <f ca="1">VLOOKUP($Y511,Departments!$A:$B,2,FALSE)</f>
        <v>Human Resource</v>
      </c>
      <c r="AA511" s="6">
        <f t="shared" ca="1" si="76"/>
        <v>10</v>
      </c>
      <c r="AB511" s="7" t="str">
        <f ca="1">VLOOKUP($AA511,Roles!$A:$B,2,FALSE)</f>
        <v>Trainee</v>
      </c>
      <c r="AC511" s="6" t="str">
        <f t="shared" ca="1" si="77"/>
        <v/>
      </c>
      <c r="AD511" s="7" t="str">
        <f ca="1" xml:space="preserve">
IF($AC511 &lt;&gt; "",
    VLOOKUP($AC511,Levels!$A:$B,2,FALSE),
    ""
)</f>
        <v/>
      </c>
      <c r="AE511" s="8">
        <f t="shared" ca="1" si="78"/>
        <v>36725</v>
      </c>
      <c r="AF511" s="6">
        <f ca="1">RANDBETWEEN(5,COUNTA('Recruitment source'!$A:$A) + 1)</f>
        <v>13</v>
      </c>
      <c r="AG511" s="6" t="str">
        <f ca="1">VLOOKUP($AF511,'Recruitment source'!$A:$B,2,FALSE)</f>
        <v>Google</v>
      </c>
      <c r="AH511" s="8"/>
      <c r="AI511" s="1">
        <f t="shared" ca="1" si="70"/>
        <v>1385</v>
      </c>
      <c r="AJ511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507, 1, 'Larisa Malafaia Russo', 'F', 6, '25/01/1992', 7, 8, 10, NULL, 1385);</v>
      </c>
    </row>
    <row r="512" spans="1:36" ht="14.25" customHeight="1" x14ac:dyDescent="0.2">
      <c r="A512" s="7" cm="1">
        <f t="array" aca="1" ref="A512" ca="1">INDEX(Companies!$A:$A,RANDBETWEEN(5,COUNTA(Companies!$A:$A) + 1),1)</f>
        <v>5</v>
      </c>
      <c r="B512" s="7" t="str">
        <f ca="1">VLOOKUP($A512,Companies!$A:$B,2,FALSE)</f>
        <v>ACME Corporation</v>
      </c>
      <c r="C512" s="5">
        <f t="shared" si="71"/>
        <v>508</v>
      </c>
      <c r="D512" s="5" t="str" cm="1">
        <f t="array" ref="D512">SHA1HASH($C512)</f>
        <v>07a85bd180d31c968e6dc5989ac4de434918dd41</v>
      </c>
      <c r="E512" s="6">
        <v>1</v>
      </c>
      <c r="F512" s="7">
        <f ca="1">IF($C512 = 1 + N("Presidente"),
    127,
    IF($C512 = 2 + N("Vice-Presidente"),
        72,
        IF($C512 = 3 + N("Secretária bilíngue"),
            13,
            RANDBETWEEN(5,COUNT(Name!$A:$A) + 1)
        )
    )
)</f>
        <v>360</v>
      </c>
      <c r="G512" s="7" t="str">
        <f ca="1">VLOOKUP($F512,Name!$A:$B,2,FALSE)</f>
        <v>Vitória</v>
      </c>
      <c r="H512" s="7">
        <f ca="1" xml:space="preserve">
IF($C512 = 1,
    0,
    RANDBETWEEN(5,COUNT('Last name'!$A:$A) + 1)
)</f>
        <v>166</v>
      </c>
      <c r="I512" s="7" t="str">
        <f ca="1" xml:space="preserve">
IF($C512 = 1 + N("Presidente"),
    "de Orléans e Bragança",
    VLOOKUP($H512,'Last name'!$A:$B,2,FALSE) &amp; " " &amp; VLOOKUP(RANDBETWEEN(5,COUNT('Last name'!$A:$A) + 1),'Last name'!$A:$B,2,FALSE)
)</f>
        <v>Rodrigues Resende</v>
      </c>
      <c r="J512" s="7" t="str">
        <f t="shared" ca="1" si="72"/>
        <v>Vitória Rodrigues Resende</v>
      </c>
      <c r="K512" s="7" t="str" cm="1">
        <f t="array" aca="1" ref="K512" ca="1">SHA1HASH($J512)</f>
        <v>6117017b67e205b2378e3371b2911e104f6abb8f</v>
      </c>
      <c r="L512" s="7" cm="1">
        <f t="array" aca="1" ref="L512" ca="1">INDEX(States!$A:$A,N512,1)</f>
        <v>5</v>
      </c>
      <c r="M512" s="7" t="str">
        <f ca="1">VLOOKUP($L512,Countries!$A:$B,2,FALSE)</f>
        <v>Portugal</v>
      </c>
      <c r="N512" s="7" cm="1">
        <f t="array" aca="1" ref="N512" ca="1">INDEX(States!$C:$C,RANDBETWEEN(5,COUNTA(States!$A:$A) + 1),1)</f>
        <v>21</v>
      </c>
      <c r="O512" s="7" t="str">
        <f ca="1">VLOOKUP($N512,States!$C:$D,2,FALSE)</f>
        <v>Guarda</v>
      </c>
      <c r="P512" s="7" t="str">
        <f ca="1">VLOOKUP($F512,Name!$A:$C,3,FALSE)</f>
        <v>F</v>
      </c>
      <c r="Q512" s="7" t="str">
        <f ca="1">VLOOKUP($P512,Genders!$B:$C,2,FALSE)</f>
        <v>Female</v>
      </c>
      <c r="R512" s="7" cm="1">
        <f t="array" aca="1" ref="R512" ca="1">INDEX('Marital status'!$A:$A,RANDBETWEEN(5,COUNTA('Marital status'!$A:$A) + 1),1)</f>
        <v>8</v>
      </c>
      <c r="S512" s="7" t="str">
        <f ca="1">VLOOKUP($R512,'Marital status'!$A:$B,2,FALSE)</f>
        <v xml:space="preserve"> Separated </v>
      </c>
      <c r="T512" s="7">
        <f t="shared" ca="1" si="73"/>
        <v>5</v>
      </c>
      <c r="U512" s="7" t="str">
        <f ca="1">VLOOKUP($T512,Ethnicities!$A:$B,2,FALSE)</f>
        <v xml:space="preserve"> white</v>
      </c>
      <c r="V512" s="8">
        <f t="shared" ca="1" si="74"/>
        <v>26723</v>
      </c>
      <c r="W512" s="6">
        <f t="shared" ca="1" si="75"/>
        <v>7</v>
      </c>
      <c r="X512" s="8" t="str">
        <f ca="1">VLOOKUP($W512,'Background education'!$A:$B,2,FALSE)</f>
        <v>Undergraduate degree</v>
      </c>
      <c r="Y512" s="7">
        <f ca="1" xml:space="preserve">
  IF(OR($AA512 = 5, $AA512 = 6, $AA512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12" s="7" t="str">
        <f ca="1">VLOOKUP($Y512,Departments!$A:$B,2,FALSE)</f>
        <v>Communication &amp; Marketing</v>
      </c>
      <c r="AA512" s="6">
        <f t="shared" ca="1" si="76"/>
        <v>11</v>
      </c>
      <c r="AB512" s="7" t="str">
        <f ca="1">VLOOKUP($AA512,Roles!$A:$B,2,FALSE)</f>
        <v>Analyst</v>
      </c>
      <c r="AC512" s="6">
        <f t="shared" ca="1" si="77"/>
        <v>7</v>
      </c>
      <c r="AD512" s="7" t="str">
        <f ca="1" xml:space="preserve">
IF($AC512 &lt;&gt; "",
    VLOOKUP($AC512,Levels!$A:$B,2,FALSE),
    ""
)</f>
        <v>Senior</v>
      </c>
      <c r="AE512" s="8">
        <f t="shared" ca="1" si="78"/>
        <v>38881</v>
      </c>
      <c r="AF512" s="6">
        <f ca="1">RANDBETWEEN(5,COUNTA('Recruitment source'!$A:$A) + 1)</f>
        <v>7</v>
      </c>
      <c r="AG512" s="6" t="str">
        <f ca="1">VLOOKUP($AF512,'Recruitment source'!$A:$B,2,FALSE)</f>
        <v>SAPO Emprego</v>
      </c>
      <c r="AH512" s="8"/>
      <c r="AI512" s="1">
        <f t="shared" ca="1" si="70"/>
        <v>2580</v>
      </c>
      <c r="AJ512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508, 1, 'Vitória Rodrigues Resende', 'F', 5, '28/02/1973', 7, 11, 11, 7, 2580);</v>
      </c>
    </row>
    <row r="513" spans="1:36" ht="14.25" customHeight="1" x14ac:dyDescent="0.2">
      <c r="A513" s="7" cm="1">
        <f t="array" aca="1" ref="A513" ca="1">INDEX(Companies!$A:$A,RANDBETWEEN(5,COUNTA(Companies!$A:$A) + 1),1)</f>
        <v>5</v>
      </c>
      <c r="B513" s="7" t="str">
        <f ca="1">VLOOKUP($A513,Companies!$A:$B,2,FALSE)</f>
        <v>ACME Corporation</v>
      </c>
      <c r="C513" s="5">
        <f t="shared" si="71"/>
        <v>509</v>
      </c>
      <c r="D513" s="5" t="str" cm="1">
        <f t="array" ref="D513">SHA1HASH($C513)</f>
        <v>6d5db0e809f71a43d3bada01e4c1c4d4b501b435</v>
      </c>
      <c r="E513" s="6">
        <v>1</v>
      </c>
      <c r="F513" s="7">
        <f ca="1">IF($C513 = 1 + N("Presidente"),
    127,
    IF($C513 = 2 + N("Vice-Presidente"),
        72,
        IF($C513 = 3 + N("Secretária bilíngue"),
            13,
            RANDBETWEEN(5,COUNT(Name!$A:$A) + 1)
        )
    )
)</f>
        <v>65</v>
      </c>
      <c r="G513" s="7" t="str">
        <f ca="1">VLOOKUP($F513,Name!$A:$B,2,FALSE)</f>
        <v>Bárbara</v>
      </c>
      <c r="H513" s="7">
        <f ca="1" xml:space="preserve">
IF($C513 = 1,
    0,
    RANDBETWEEN(5,COUNT('Last name'!$A:$A) + 1)
)</f>
        <v>50</v>
      </c>
      <c r="I513" s="7" t="str">
        <f ca="1" xml:space="preserve">
IF($C513 = 1 + N("Presidente"),
    "de Orléans e Bragança",
    VLOOKUP($H513,'Last name'!$A:$B,2,FALSE) &amp; " " &amp; VLOOKUP(RANDBETWEEN(5,COUNT('Last name'!$A:$A) + 1),'Last name'!$A:$B,2,FALSE)
)</f>
        <v>Cabral Castro</v>
      </c>
      <c r="J513" s="7" t="str">
        <f t="shared" ca="1" si="72"/>
        <v>Bárbara Cabral Castro</v>
      </c>
      <c r="K513" s="7" t="str" cm="1">
        <f t="array" aca="1" ref="K513" ca="1">SHA1HASH($J513)</f>
        <v>125e2a5fe0d8d9fe2bb1fb578c980968201532c4</v>
      </c>
      <c r="L513" s="7" cm="1">
        <f t="array" aca="1" ref="L513" ca="1">INDEX(States!$A:$A,N513,1)</f>
        <v>5</v>
      </c>
      <c r="M513" s="7" t="str">
        <f ca="1">VLOOKUP($L513,Countries!$A:$B,2,FALSE)</f>
        <v>Portugal</v>
      </c>
      <c r="N513" s="7" cm="1">
        <f t="array" aca="1" ref="N513" ca="1">INDEX(States!$C:$C,RANDBETWEEN(5,COUNTA(States!$A:$A) + 1),1)</f>
        <v>20</v>
      </c>
      <c r="O513" s="7" t="str">
        <f ca="1">VLOOKUP($N513,States!$C:$D,2,FALSE)</f>
        <v>Portalegre</v>
      </c>
      <c r="P513" s="7" t="str">
        <f ca="1">VLOOKUP($F513,Name!$A:$C,3,FALSE)</f>
        <v>F</v>
      </c>
      <c r="Q513" s="7" t="str">
        <f ca="1">VLOOKUP($P513,Genders!$B:$C,2,FALSE)</f>
        <v>Female</v>
      </c>
      <c r="R513" s="7" cm="1">
        <f t="array" aca="1" ref="R513" ca="1">INDEX('Marital status'!$A:$A,RANDBETWEEN(5,COUNTA('Marital status'!$A:$A) + 1),1)</f>
        <v>5</v>
      </c>
      <c r="S513" s="7" t="str">
        <f ca="1">VLOOKUP($R513,'Marital status'!$A:$B,2,FALSE)</f>
        <v>single</v>
      </c>
      <c r="T513" s="7">
        <f t="shared" ca="1" si="73"/>
        <v>8</v>
      </c>
      <c r="U513" s="7" t="str">
        <f ca="1">VLOOKUP($T513,Ethnicities!$A:$B,2,FALSE)</f>
        <v>ASIAN</v>
      </c>
      <c r="V513" s="8">
        <f t="shared" ca="1" si="74"/>
        <v>17561</v>
      </c>
      <c r="W513" s="6">
        <f t="shared" ca="1" si="75"/>
        <v>7</v>
      </c>
      <c r="X513" s="8" t="str">
        <f ca="1">VLOOKUP($W513,'Background education'!$A:$B,2,FALSE)</f>
        <v>Undergraduate degree</v>
      </c>
      <c r="Y513" s="7">
        <f ca="1" xml:space="preserve">
  IF(OR($AA513 = 5, $AA513 = 6, $AA513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13" s="7" t="str">
        <f ca="1">VLOOKUP($Y513,Departments!$A:$B,2,FALSE)</f>
        <v>Controlling</v>
      </c>
      <c r="AA513" s="6">
        <f t="shared" ca="1" si="76"/>
        <v>10</v>
      </c>
      <c r="AB513" s="7" t="str">
        <f ca="1">VLOOKUP($AA513,Roles!$A:$B,2,FALSE)</f>
        <v>Trainee</v>
      </c>
      <c r="AC513" s="6" t="str">
        <f t="shared" ca="1" si="77"/>
        <v/>
      </c>
      <c r="AD513" s="7" t="str">
        <f ca="1" xml:space="preserve">
IF($AC513 &lt;&gt; "",
    VLOOKUP($AC513,Levels!$A:$B,2,FALSE),
    ""
)</f>
        <v/>
      </c>
      <c r="AE513" s="8">
        <f t="shared" ca="1" si="78"/>
        <v>37193</v>
      </c>
      <c r="AF513" s="6">
        <f ca="1">RANDBETWEEN(5,COUNTA('Recruitment source'!$A:$A) + 1)</f>
        <v>6</v>
      </c>
      <c r="AG513" s="6" t="str">
        <f ca="1">VLOOKUP($AF513,'Recruitment source'!$A:$B,2,FALSE)</f>
        <v>Learn4Good</v>
      </c>
      <c r="AH513" s="8"/>
      <c r="AI513" s="1">
        <f t="shared" ca="1" si="70"/>
        <v>1305</v>
      </c>
      <c r="AJ513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509, 1, 'Bárbara Cabral Castro', 'F', 8, '29/01/1948', 7, 12, 10, NULL, 1305);</v>
      </c>
    </row>
    <row r="514" spans="1:36" ht="14.25" customHeight="1" x14ac:dyDescent="0.2">
      <c r="A514" s="7" cm="1">
        <f t="array" aca="1" ref="A514" ca="1">INDEX(Companies!$A:$A,RANDBETWEEN(5,COUNTA(Companies!$A:$A) + 1),1)</f>
        <v>5</v>
      </c>
      <c r="B514" s="7" t="str">
        <f ca="1">VLOOKUP($A514,Companies!$A:$B,2,FALSE)</f>
        <v>ACME Corporation</v>
      </c>
      <c r="C514" s="5">
        <f t="shared" si="71"/>
        <v>510</v>
      </c>
      <c r="D514" s="5" t="str" cm="1">
        <f t="array" ref="D514">SHA1HASH($C514)</f>
        <v>2d3fbcffe8a44d7f02a2b8c374085b84f0284201</v>
      </c>
      <c r="E514" s="6">
        <v>1</v>
      </c>
      <c r="F514" s="7">
        <f ca="1">IF($C514 = 1 + N("Presidente"),
    127,
    IF($C514 = 2 + N("Vice-Presidente"),
        72,
        IF($C514 = 3 + N("Secretária bilíngue"),
            13,
            RANDBETWEEN(5,COUNT(Name!$A:$A) + 1)
        )
    )
)</f>
        <v>304</v>
      </c>
      <c r="G514" s="7" t="str">
        <f ca="1">VLOOKUP($F514,Name!$A:$B,2,FALSE)</f>
        <v>Natanael</v>
      </c>
      <c r="H514" s="7">
        <f ca="1" xml:space="preserve">
IF($C514 = 1,
    0,
    RANDBETWEEN(5,COUNT('Last name'!$A:$A) + 1)
)</f>
        <v>55</v>
      </c>
      <c r="I514" s="7" t="str">
        <f ca="1" xml:space="preserve">
IF($C514 = 1 + N("Presidente"),
    "de Orléans e Bragança",
    VLOOKUP($H514,'Last name'!$A:$B,2,FALSE) &amp; " " &amp; VLOOKUP(RANDBETWEEN(5,COUNT('Last name'!$A:$A) + 1),'Last name'!$A:$B,2,FALSE)
)</f>
        <v>Camões Longo</v>
      </c>
      <c r="J514" s="7" t="str">
        <f t="shared" ca="1" si="72"/>
        <v>Natanael Camões Longo</v>
      </c>
      <c r="K514" s="7" t="str" cm="1">
        <f t="array" aca="1" ref="K514" ca="1">SHA1HASH($J514)</f>
        <v>24f2adb44a69a41ec9e31bc7b81ca389995efd92</v>
      </c>
      <c r="L514" s="7" cm="1">
        <f t="array" aca="1" ref="L514" ca="1">INDEX(States!$A:$A,N514,1)</f>
        <v>5</v>
      </c>
      <c r="M514" s="7" t="str">
        <f ca="1">VLOOKUP($L514,Countries!$A:$B,2,FALSE)</f>
        <v>Portugal</v>
      </c>
      <c r="N514" s="7" cm="1">
        <f t="array" aca="1" ref="N514" ca="1">INDEX(States!$C:$C,RANDBETWEEN(5,COUNTA(States!$A:$A) + 1),1)</f>
        <v>22</v>
      </c>
      <c r="O514" s="7" t="str">
        <f ca="1">VLOOKUP($N514,States!$C:$D,2,FALSE)</f>
        <v>Vila Real</v>
      </c>
      <c r="P514" s="7" t="str">
        <f ca="1">VLOOKUP($F514,Name!$A:$C,3,FALSE)</f>
        <v>M</v>
      </c>
      <c r="Q514" s="7" t="str">
        <f ca="1">VLOOKUP($P514,Genders!$B:$C,2,FALSE)</f>
        <v>Male</v>
      </c>
      <c r="R514" s="7" cm="1">
        <f t="array" aca="1" ref="R514" ca="1">INDEX('Marital status'!$A:$A,RANDBETWEEN(5,COUNTA('Marital status'!$A:$A) + 1),1)</f>
        <v>7</v>
      </c>
      <c r="S514" s="7" t="str">
        <f ca="1">VLOOKUP($R514,'Marital status'!$A:$B,2,FALSE)</f>
        <v xml:space="preserve">Widowed </v>
      </c>
      <c r="T514" s="7">
        <f t="shared" ca="1" si="73"/>
        <v>5</v>
      </c>
      <c r="U514" s="7" t="str">
        <f ca="1">VLOOKUP($T514,Ethnicities!$A:$B,2,FALSE)</f>
        <v xml:space="preserve"> white</v>
      </c>
      <c r="V514" s="8">
        <f t="shared" ca="1" si="74"/>
        <v>30785</v>
      </c>
      <c r="W514" s="6">
        <f t="shared" ca="1" si="75"/>
        <v>7</v>
      </c>
      <c r="X514" s="8" t="str">
        <f ca="1">VLOOKUP($W514,'Background education'!$A:$B,2,FALSE)</f>
        <v>Undergraduate degree</v>
      </c>
      <c r="Y514" s="7">
        <f ca="1" xml:space="preserve">
  IF(OR($AA514 = 5, $AA514 = 6, $AA514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14" s="7" t="str">
        <f ca="1">VLOOKUP($Y514,Departments!$A:$B,2,FALSE)</f>
        <v xml:space="preserve"> Commercial</v>
      </c>
      <c r="AA514" s="6">
        <f t="shared" ca="1" si="76"/>
        <v>11</v>
      </c>
      <c r="AB514" s="7" t="str">
        <f ca="1">VLOOKUP($AA514,Roles!$A:$B,2,FALSE)</f>
        <v>Analyst</v>
      </c>
      <c r="AC514" s="6">
        <f t="shared" ca="1" si="77"/>
        <v>7</v>
      </c>
      <c r="AD514" s="7" t="str">
        <f ca="1" xml:space="preserve">
IF($AC514 &lt;&gt; "",
    VLOOKUP($AC514,Levels!$A:$B,2,FALSE),
    ""
)</f>
        <v>Senior</v>
      </c>
      <c r="AE514" s="8">
        <f t="shared" ca="1" si="78"/>
        <v>37077</v>
      </c>
      <c r="AF514" s="6">
        <f ca="1">RANDBETWEEN(5,COUNTA('Recruitment source'!$A:$A) + 1)</f>
        <v>8</v>
      </c>
      <c r="AG514" s="6" t="str">
        <f ca="1">VLOOKUP($AF514,'Recruitment source'!$A:$B,2,FALSE)</f>
        <v>Net Empregos</v>
      </c>
      <c r="AH514" s="8"/>
      <c r="AI514" s="1">
        <f t="shared" ca="1" si="70"/>
        <v>2580</v>
      </c>
      <c r="AJ514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510, 1, 'Natanael Camões Longo', 'M', 5, '13/04/1984', 7, 9, 11, 7, 2580);</v>
      </c>
    </row>
    <row r="515" spans="1:36" ht="14.25" customHeight="1" x14ac:dyDescent="0.2">
      <c r="A515" s="7" cm="1">
        <f t="array" aca="1" ref="A515" ca="1">INDEX(Companies!$A:$A,RANDBETWEEN(5,COUNTA(Companies!$A:$A) + 1),1)</f>
        <v>5</v>
      </c>
      <c r="B515" s="7" t="str">
        <f ca="1">VLOOKUP($A515,Companies!$A:$B,2,FALSE)</f>
        <v>ACME Corporation</v>
      </c>
      <c r="C515" s="5">
        <f t="shared" si="71"/>
        <v>511</v>
      </c>
      <c r="D515" s="5" t="str" cm="1">
        <f t="array" ref="D515">SHA1HASH($C515)</f>
        <v>b7f5113f83376fc4334a2f305303bd99b533a5c4</v>
      </c>
      <c r="E515" s="6">
        <v>1</v>
      </c>
      <c r="F515" s="7">
        <f ca="1">IF($C515 = 1 + N("Presidente"),
    127,
    IF($C515 = 2 + N("Vice-Presidente"),
        72,
        IF($C515 = 3 + N("Secretária bilíngue"),
            13,
            RANDBETWEEN(5,COUNT(Name!$A:$A) + 1)
        )
    )
)</f>
        <v>94</v>
      </c>
      <c r="G515" s="7" t="str">
        <f ca="1">VLOOKUP($F515,Name!$A:$B,2,FALSE)</f>
        <v>Clara</v>
      </c>
      <c r="H515" s="7">
        <f ca="1" xml:space="preserve">
IF($C515 = 1,
    0,
    RANDBETWEEN(5,COUNT('Last name'!$A:$A) + 1)
)</f>
        <v>29</v>
      </c>
      <c r="I515" s="7" t="str">
        <f ca="1" xml:space="preserve">
IF($C515 = 1 + N("Presidente"),
    "de Orléans e Bragança",
    VLOOKUP($H515,'Last name'!$A:$B,2,FALSE) &amp; " " &amp; VLOOKUP(RANDBETWEEN(5,COUNT('Last name'!$A:$A) + 1),'Last name'!$A:$B,2,FALSE)
)</f>
        <v>Bandeira Holanda</v>
      </c>
      <c r="J515" s="7" t="str">
        <f t="shared" ca="1" si="72"/>
        <v>Clara Bandeira Holanda</v>
      </c>
      <c r="K515" s="7" t="str" cm="1">
        <f t="array" aca="1" ref="K515" ca="1">SHA1HASH($J515)</f>
        <v>b2230b3c8f1235f2aeba661a6ade7f44bd19a7e1</v>
      </c>
      <c r="L515" s="7" cm="1">
        <f t="array" aca="1" ref="L515" ca="1">INDEX(States!$A:$A,N515,1)</f>
        <v>5</v>
      </c>
      <c r="M515" s="7" t="str">
        <f ca="1">VLOOKUP($L515,Countries!$A:$B,2,FALSE)</f>
        <v>Portugal</v>
      </c>
      <c r="N515" s="7" cm="1">
        <f t="array" aca="1" ref="N515" ca="1">INDEX(States!$C:$C,RANDBETWEEN(5,COUNTA(States!$A:$A) + 1),1)</f>
        <v>21</v>
      </c>
      <c r="O515" s="7" t="str">
        <f ca="1">VLOOKUP($N515,States!$C:$D,2,FALSE)</f>
        <v>Guarda</v>
      </c>
      <c r="P515" s="7" t="str">
        <f ca="1">VLOOKUP($F515,Name!$A:$C,3,FALSE)</f>
        <v>F</v>
      </c>
      <c r="Q515" s="7" t="str">
        <f ca="1">VLOOKUP($P515,Genders!$B:$C,2,FALSE)</f>
        <v>Female</v>
      </c>
      <c r="R515" s="7" cm="1">
        <f t="array" aca="1" ref="R515" ca="1">INDEX('Marital status'!$A:$A,RANDBETWEEN(5,COUNTA('Marital status'!$A:$A) + 1),1)</f>
        <v>5</v>
      </c>
      <c r="S515" s="7" t="str">
        <f ca="1">VLOOKUP($R515,'Marital status'!$A:$B,2,FALSE)</f>
        <v>single</v>
      </c>
      <c r="T515" s="7">
        <f t="shared" ca="1" si="73"/>
        <v>5</v>
      </c>
      <c r="U515" s="7" t="str">
        <f ca="1">VLOOKUP($T515,Ethnicities!$A:$B,2,FALSE)</f>
        <v xml:space="preserve"> white</v>
      </c>
      <c r="V515" s="8">
        <f t="shared" ca="1" si="74"/>
        <v>28499</v>
      </c>
      <c r="W515" s="6">
        <f t="shared" ca="1" si="75"/>
        <v>7</v>
      </c>
      <c r="X515" s="8" t="str">
        <f ca="1">VLOOKUP($W515,'Background education'!$A:$B,2,FALSE)</f>
        <v>Undergraduate degree</v>
      </c>
      <c r="Y515" s="7">
        <f ca="1" xml:space="preserve">
  IF(OR($AA515 = 5, $AA515 = 6, $AA515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515" s="7" t="str">
        <f ca="1">VLOOKUP($Y515,Departments!$A:$B,2,FALSE)</f>
        <v>Finance</v>
      </c>
      <c r="AA515" s="6">
        <f t="shared" ca="1" si="76"/>
        <v>9</v>
      </c>
      <c r="AB515" s="7" t="str">
        <f ca="1">VLOOKUP($AA515,Roles!$A:$B,2,FALSE)</f>
        <v>Intern</v>
      </c>
      <c r="AC515" s="6" t="str">
        <f t="shared" ca="1" si="77"/>
        <v/>
      </c>
      <c r="AD515" s="7" t="str">
        <f ca="1" xml:space="preserve">
IF($AC515 &lt;&gt; "",
    VLOOKUP($AC515,Levels!$A:$B,2,FALSE),
    ""
)</f>
        <v/>
      </c>
      <c r="AE515" s="8">
        <f t="shared" ca="1" si="78"/>
        <v>36908</v>
      </c>
      <c r="AF515" s="6">
        <f ca="1">RANDBETWEEN(5,COUNTA('Recruitment source'!$A:$A) + 1)</f>
        <v>11</v>
      </c>
      <c r="AG515" s="6" t="str">
        <f ca="1">VLOOKUP($AF515,'Recruitment source'!$A:$B,2,FALSE)</f>
        <v>Next Station</v>
      </c>
      <c r="AH515" s="8"/>
      <c r="AI515" s="1">
        <f t="shared" ca="1" si="70"/>
        <v>1205</v>
      </c>
      <c r="AJ515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511, 1, 'Clara Bandeira Holanda', 'F', 5, '09/01/1978', 7, 7, 9, NULL, 1205);</v>
      </c>
    </row>
    <row r="516" spans="1:36" ht="14.25" customHeight="1" x14ac:dyDescent="0.2">
      <c r="A516" s="7" cm="1">
        <f t="array" aca="1" ref="A516" ca="1">INDEX(Companies!$A:$A,RANDBETWEEN(5,COUNTA(Companies!$A:$A) + 1),1)</f>
        <v>5</v>
      </c>
      <c r="B516" s="7" t="str">
        <f ca="1">VLOOKUP($A516,Companies!$A:$B,2,FALSE)</f>
        <v>ACME Corporation</v>
      </c>
      <c r="C516" s="5">
        <f t="shared" si="71"/>
        <v>512</v>
      </c>
      <c r="D516" s="5" t="str" cm="1">
        <f t="array" ref="D516">SHA1HASH($C516)</f>
        <v>ce09b127d48f83868a45645e246d3b52f4bdecbe</v>
      </c>
      <c r="E516" s="6">
        <v>1</v>
      </c>
      <c r="F516" s="7">
        <f ca="1">IF($C516 = 1 + N("Presidente"),
    127,
    IF($C516 = 2 + N("Vice-Presidente"),
        72,
        IF($C516 = 3 + N("Secretária bilíngue"),
            13,
            RANDBETWEEN(5,COUNT(Name!$A:$A) + 1)
        )
    )
)</f>
        <v>80</v>
      </c>
      <c r="G516" s="7" t="str">
        <f ca="1">VLOOKUP($F516,Name!$A:$B,2,FALSE)</f>
        <v>Byatriz</v>
      </c>
      <c r="H516" s="7">
        <f ca="1" xml:space="preserve">
IF($C516 = 1,
    0,
    RANDBETWEEN(5,COUNT('Last name'!$A:$A) + 1)
)</f>
        <v>164</v>
      </c>
      <c r="I516" s="7" t="str">
        <f ca="1" xml:space="preserve">
IF($C516 = 1 + N("Presidente"),
    "de Orléans e Bragança",
    VLOOKUP($H516,'Last name'!$A:$B,2,FALSE) &amp; " " &amp; VLOOKUP(RANDBETWEEN(5,COUNT('Last name'!$A:$A) + 1),'Last name'!$A:$B,2,FALSE)
)</f>
        <v>Rizzo Giordano</v>
      </c>
      <c r="J516" s="7" t="str">
        <f t="shared" ca="1" si="72"/>
        <v>Byatriz Rizzo Giordano</v>
      </c>
      <c r="K516" s="7" t="str" cm="1">
        <f t="array" aca="1" ref="K516" ca="1">SHA1HASH($J516)</f>
        <v>3fc144a7752c2be9f756f606cd6427398c5526e8</v>
      </c>
      <c r="L516" s="7" cm="1">
        <f t="array" aca="1" ref="L516" ca="1">INDEX(States!$A:$A,N516,1)</f>
        <v>5</v>
      </c>
      <c r="M516" s="7" t="str">
        <f ca="1">VLOOKUP($L516,Countries!$A:$B,2,FALSE)</f>
        <v>Portugal</v>
      </c>
      <c r="N516" s="7" cm="1">
        <f t="array" aca="1" ref="N516" ca="1">INDEX(States!$C:$C,RANDBETWEEN(5,COUNTA(States!$A:$A) + 1),1)</f>
        <v>23</v>
      </c>
      <c r="O516" s="7" t="str">
        <f ca="1">VLOOKUP($N516,States!$C:$D,2,FALSE)</f>
        <v>Viana do Castelo</v>
      </c>
      <c r="P516" s="7" t="str">
        <f ca="1">VLOOKUP($F516,Name!$A:$C,3,FALSE)</f>
        <v>F</v>
      </c>
      <c r="Q516" s="7" t="str">
        <f ca="1">VLOOKUP($P516,Genders!$B:$C,2,FALSE)</f>
        <v>Female</v>
      </c>
      <c r="R516" s="7" cm="1">
        <f t="array" aca="1" ref="R516" ca="1">INDEX('Marital status'!$A:$A,RANDBETWEEN(5,COUNTA('Marital status'!$A:$A) + 1),1)</f>
        <v>8</v>
      </c>
      <c r="S516" s="7" t="str">
        <f ca="1">VLOOKUP($R516,'Marital status'!$A:$B,2,FALSE)</f>
        <v xml:space="preserve"> Separated </v>
      </c>
      <c r="T516" s="7">
        <f t="shared" ca="1" si="73"/>
        <v>5</v>
      </c>
      <c r="U516" s="7" t="str">
        <f ca="1">VLOOKUP($T516,Ethnicities!$A:$B,2,FALSE)</f>
        <v xml:space="preserve"> white</v>
      </c>
      <c r="V516" s="8">
        <f t="shared" ca="1" si="74"/>
        <v>18303</v>
      </c>
      <c r="W516" s="6">
        <f t="shared" ca="1" si="75"/>
        <v>7</v>
      </c>
      <c r="X516" s="8" t="str">
        <f ca="1">VLOOKUP($W516,'Background education'!$A:$B,2,FALSE)</f>
        <v>Undergraduate degree</v>
      </c>
      <c r="Y516" s="7">
        <f ca="1" xml:space="preserve">
  IF(OR($AA516 = 5, $AA516 = 6, $AA516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16" s="7" t="str">
        <f ca="1">VLOOKUP($Y516,Departments!$A:$B,2,FALSE)</f>
        <v>Communication &amp; Marketing</v>
      </c>
      <c r="AA516" s="6">
        <f t="shared" ca="1" si="76"/>
        <v>11</v>
      </c>
      <c r="AB516" s="7" t="str">
        <f ca="1">VLOOKUP($AA516,Roles!$A:$B,2,FALSE)</f>
        <v>Analyst</v>
      </c>
      <c r="AC516" s="6">
        <f t="shared" ca="1" si="77"/>
        <v>5</v>
      </c>
      <c r="AD516" s="7" t="str">
        <f ca="1" xml:space="preserve">
IF($AC516 &lt;&gt; "",
    VLOOKUP($AC516,Levels!$A:$B,2,FALSE),
    ""
)</f>
        <v>Junior</v>
      </c>
      <c r="AE516" s="8">
        <f t="shared" ca="1" si="78"/>
        <v>38489</v>
      </c>
      <c r="AF516" s="6">
        <f ca="1">RANDBETWEEN(5,COUNTA('Recruitment source'!$A:$A) + 1)</f>
        <v>5</v>
      </c>
      <c r="AG516" s="6" t="str">
        <f ca="1">VLOOKUP($AF516,'Recruitment source'!$A:$B,2,FALSE)</f>
        <v>Indeed</v>
      </c>
      <c r="AH516" s="8"/>
      <c r="AI516" s="1">
        <f t="shared" ca="1" si="70"/>
        <v>2580</v>
      </c>
      <c r="AJ516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512, 1, 'Byatriz Rizzo Giordano', 'F', 5, '09/02/1950', 7, 11, 11, 5, 2580);</v>
      </c>
    </row>
    <row r="517" spans="1:36" ht="14.25" customHeight="1" x14ac:dyDescent="0.2">
      <c r="A517" s="7" cm="1">
        <f t="array" aca="1" ref="A517" ca="1">INDEX(Companies!$A:$A,RANDBETWEEN(5,COUNTA(Companies!$A:$A) + 1),1)</f>
        <v>5</v>
      </c>
      <c r="B517" s="7" t="str">
        <f ca="1">VLOOKUP($A517,Companies!$A:$B,2,FALSE)</f>
        <v>ACME Corporation</v>
      </c>
      <c r="C517" s="5">
        <f t="shared" si="71"/>
        <v>513</v>
      </c>
      <c r="D517" s="5" t="str" cm="1">
        <f t="array" ref="D517">SHA1HASH($C517)</f>
        <v>10d293a95915109e7675b011f404213902624f14</v>
      </c>
      <c r="E517" s="6">
        <v>1</v>
      </c>
      <c r="F517" s="7">
        <f ca="1">IF($C517 = 1 + N("Presidente"),
    127,
    IF($C517 = 2 + N("Vice-Presidente"),
        72,
        IF($C517 = 3 + N("Secretária bilíngue"),
            13,
            RANDBETWEEN(5,COUNT(Name!$A:$A) + 1)
        )
    )
)</f>
        <v>233</v>
      </c>
      <c r="G517" s="7" t="str">
        <f ca="1">VLOOKUP($F517,Name!$A:$B,2,FALSE)</f>
        <v>Lorenzo Augusto</v>
      </c>
      <c r="H517" s="7">
        <f ca="1" xml:space="preserve">
IF($C517 = 1,
    0,
    RANDBETWEEN(5,COUNT('Last name'!$A:$A) + 1)
)</f>
        <v>30</v>
      </c>
      <c r="I517" s="7" t="str">
        <f ca="1" xml:space="preserve">
IF($C517 = 1 + N("Presidente"),
    "de Orléans e Bragança",
    VLOOKUP($H517,'Last name'!$A:$B,2,FALSE) &amp; " " &amp; VLOOKUP(RANDBETWEEN(5,COUNT('Last name'!$A:$A) + 1),'Last name'!$A:$B,2,FALSE)
)</f>
        <v>Barbieri Barreto</v>
      </c>
      <c r="J517" s="7" t="str">
        <f t="shared" ca="1" si="72"/>
        <v>Lorenzo Augusto Barbieri Barreto</v>
      </c>
      <c r="K517" s="7" t="str" cm="1">
        <f t="array" aca="1" ref="K517" ca="1">SHA1HASH($J517)</f>
        <v>e065a64c98d425d608683c9e170c67713df9a8e8</v>
      </c>
      <c r="L517" s="7" cm="1">
        <f t="array" aca="1" ref="L517" ca="1">INDEX(States!$A:$A,N517,1)</f>
        <v>5</v>
      </c>
      <c r="M517" s="7" t="str">
        <f ca="1">VLOOKUP($L517,Countries!$A:$B,2,FALSE)</f>
        <v>Portugal</v>
      </c>
      <c r="N517" s="7" cm="1">
        <f t="array" aca="1" ref="N517" ca="1">INDEX(States!$C:$C,RANDBETWEEN(5,COUNTA(States!$A:$A) + 1),1)</f>
        <v>15</v>
      </c>
      <c r="O517" s="7" t="str">
        <f ca="1">VLOOKUP($N517,States!$C:$D,2,FALSE)</f>
        <v xml:space="preserve"> ÉVORA</v>
      </c>
      <c r="P517" s="7" t="str">
        <f ca="1">VLOOKUP($F517,Name!$A:$C,3,FALSE)</f>
        <v>M</v>
      </c>
      <c r="Q517" s="7" t="str">
        <f ca="1">VLOOKUP($P517,Genders!$B:$C,2,FALSE)</f>
        <v>Male</v>
      </c>
      <c r="R517" s="7" cm="1">
        <f t="array" aca="1" ref="R517" ca="1">INDEX('Marital status'!$A:$A,RANDBETWEEN(5,COUNTA('Marital status'!$A:$A) + 1),1)</f>
        <v>9</v>
      </c>
      <c r="S517" s="7" t="str">
        <f ca="1">VLOOKUP($R517,'Marital status'!$A:$B,2,FALSE)</f>
        <v>DIVORCED</v>
      </c>
      <c r="T517" s="7">
        <f t="shared" ca="1" si="73"/>
        <v>7</v>
      </c>
      <c r="U517" s="7" t="str">
        <f ca="1">VLOOKUP($T517,Ethnicities!$A:$B,2,FALSE)</f>
        <v xml:space="preserve">  Hispanic or LATINO</v>
      </c>
      <c r="V517" s="8">
        <f t="shared" ca="1" si="74"/>
        <v>29161</v>
      </c>
      <c r="W517" s="6">
        <f t="shared" ca="1" si="75"/>
        <v>7</v>
      </c>
      <c r="X517" s="8" t="str">
        <f ca="1">VLOOKUP($W517,'Background education'!$A:$B,2,FALSE)</f>
        <v>Undergraduate degree</v>
      </c>
      <c r="Y517" s="7">
        <f ca="1" xml:space="preserve">
  IF(OR($AA517 = 5, $AA517 = 6, $AA517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17" s="7" t="str">
        <f ca="1">VLOOKUP($Y517,Departments!$A:$B,2,FALSE)</f>
        <v>Communication &amp; Marketing</v>
      </c>
      <c r="AA517" s="6">
        <f t="shared" ca="1" si="76"/>
        <v>10</v>
      </c>
      <c r="AB517" s="7" t="str">
        <f ca="1">VLOOKUP($AA517,Roles!$A:$B,2,FALSE)</f>
        <v>Trainee</v>
      </c>
      <c r="AC517" s="6" t="str">
        <f t="shared" ca="1" si="77"/>
        <v/>
      </c>
      <c r="AD517" s="7" t="str">
        <f ca="1" xml:space="preserve">
IF($AC517 &lt;&gt; "",
    VLOOKUP($AC517,Levels!$A:$B,2,FALSE),
    ""
)</f>
        <v/>
      </c>
      <c r="AE517" s="8">
        <f t="shared" ca="1" si="78"/>
        <v>38329</v>
      </c>
      <c r="AF517" s="6">
        <f ca="1">RANDBETWEEN(5,COUNTA('Recruitment source'!$A:$A) + 1)</f>
        <v>14</v>
      </c>
      <c r="AG517" s="6" t="str">
        <f ca="1">VLOOKUP($AF517,'Recruitment source'!$A:$B,2,FALSE)</f>
        <v>LinkedIn</v>
      </c>
      <c r="AH517" s="8"/>
      <c r="AI517" s="1">
        <f t="shared" ref="AI517:AI580" ca="1" si="80" xml:space="preserve">
IF($AA517 = 5 + N("Presidente"),
    27000,
    IF($AA517 = 6 + N("Vice-presidente"),
        23000,
        IF(OR($AA517 = 8, $AA517= 13, $AA517 = 12) + N("Secretária bilíngue ou coordenador ou especialista"),
            8000,
            IF($AA517 = 7 + N("Diretor"),
                15000,
                IF($AA517 = 14 + N("Gerente"),
                    12000,
                    IF($AA517 = 9 + N("Estagiário"),
                        705,
                        IF($AA517 = 10 + N("Trainee"),
                            805,
                            IF($AA517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IF($W517 = 7,
  500,
  IF($W517 = 8,
    1000,
    IF($W517 = 9,
      1500,
      IF($W517 = 10,
        2000,
        0
      )
    )
  )
)
+
N("Adicional no salário por área")
+
IF($Y517 = 14 + N("Tecnologia da Informação"),
  120,
  IF($Y517 = 16 + N("Vendas"),
    110,
    IF($Y517 = 15 + N("Jurídico"),
      100,
      IF(OR($Y517 = 8, $Y517 = 9, $Y517 = 11) + N("Recursos humanos ou comercial ou comunicação e marketing"),
        80,
        0
      )
    )
  )
)
+
N("Adicionando pegadinha")
+
IF(AND($Y517 = 16, $W517 = 9, $AA517 = 11, $AC517 = 5) + N("Se for de vendas, com mestrado, analista sênior"),
  IF($T517 = 5,
    100,
    0
  )
  +
  IF($P517 = "M",
    200,
    0
  ),
  0
)</f>
        <v>1385</v>
      </c>
      <c r="AJ517" s="12" t="str">
        <f t="shared" ca="1" si="79"/>
        <v>INSERT INTO bi4all.fac_employees (id_company_fk, id_employee_pk, flg_active, employee_name, id_gender_fk, id_race_fk, birthday, id_schooling_fk, id_department_fk, id_role_fk, id_level_fk, actual_salary) VALUES (5, 513, 1, 'Lorenzo Augusto Barbieri Barreto', 'M', 7, '02/11/1979', 7, 11, 10, NULL, 1385);</v>
      </c>
    </row>
    <row r="518" spans="1:36" ht="14.25" customHeight="1" x14ac:dyDescent="0.2">
      <c r="A518" s="7" cm="1">
        <f t="array" aca="1" ref="A518" ca="1">INDEX(Companies!$A:$A,RANDBETWEEN(5,COUNTA(Companies!$A:$A) + 1),1)</f>
        <v>5</v>
      </c>
      <c r="B518" s="7" t="str">
        <f ca="1">VLOOKUP($A518,Companies!$A:$B,2,FALSE)</f>
        <v>ACME Corporation</v>
      </c>
      <c r="C518" s="5">
        <f t="shared" ref="C518:C581" si="81">ROW() - 4</f>
        <v>514</v>
      </c>
      <c r="D518" s="5" t="str" cm="1">
        <f t="array" ref="D518">SHA1HASH($C518)</f>
        <v>3f1522d025592284c3a736264c470d52fa878cd0</v>
      </c>
      <c r="E518" s="6">
        <v>1</v>
      </c>
      <c r="F518" s="7">
        <f ca="1">IF($C518 = 1 + N("Presidente"),
    127,
    IF($C518 = 2 + N("Vice-Presidente"),
        72,
        IF($C518 = 3 + N("Secretária bilíngue"),
            13,
            RANDBETWEEN(5,COUNT(Name!$A:$A) + 1)
        )
    )
)</f>
        <v>216</v>
      </c>
      <c r="G518" s="7" t="str">
        <f ca="1">VLOOKUP($F518,Name!$A:$B,2,FALSE)</f>
        <v>Laís</v>
      </c>
      <c r="H518" s="7">
        <f ca="1" xml:space="preserve">
IF($C518 = 1,
    0,
    RANDBETWEEN(5,COUNT('Last name'!$A:$A) + 1)
)</f>
        <v>65</v>
      </c>
      <c r="I518" s="7" t="str">
        <f ca="1" xml:space="preserve">
IF($C518 = 1 + N("Presidente"),
    "de Orléans e Bragança",
    VLOOKUP($H518,'Last name'!$A:$B,2,FALSE) &amp; " " &amp; VLOOKUP(RANDBETWEEN(5,COUNT('Last name'!$A:$A) + 1),'Last name'!$A:$B,2,FALSE)
)</f>
        <v>Coelho Duarte</v>
      </c>
      <c r="J518" s="7" t="str">
        <f t="shared" ref="J518:J581" ca="1" si="82">$G518 &amp; " " &amp; $I518</f>
        <v>Laís Coelho Duarte</v>
      </c>
      <c r="K518" s="7" t="str" cm="1">
        <f t="array" aca="1" ref="K518" ca="1">SHA1HASH($J518)</f>
        <v>ecc84d9c47f5734d20d8ef6f8a8cc544b3861786</v>
      </c>
      <c r="L518" s="7" cm="1">
        <f t="array" aca="1" ref="L518" ca="1">INDEX(States!$A:$A,N518,1)</f>
        <v>5</v>
      </c>
      <c r="M518" s="7" t="str">
        <f ca="1">VLOOKUP($L518,Countries!$A:$B,2,FALSE)</f>
        <v>Portugal</v>
      </c>
      <c r="N518" s="7" cm="1">
        <f t="array" aca="1" ref="N518" ca="1">INDEX(States!$C:$C,RANDBETWEEN(5,COUNTA(States!$A:$A) + 1),1)</f>
        <v>21</v>
      </c>
      <c r="O518" s="7" t="str">
        <f ca="1">VLOOKUP($N518,States!$C:$D,2,FALSE)</f>
        <v>Guarda</v>
      </c>
      <c r="P518" s="7" t="str">
        <f ca="1">VLOOKUP($F518,Name!$A:$C,3,FALSE)</f>
        <v>F</v>
      </c>
      <c r="Q518" s="7" t="str">
        <f ca="1">VLOOKUP($P518,Genders!$B:$C,2,FALSE)</f>
        <v>Female</v>
      </c>
      <c r="R518" s="7" cm="1">
        <f t="array" aca="1" ref="R518" ca="1">INDEX('Marital status'!$A:$A,RANDBETWEEN(5,COUNTA('Marital status'!$A:$A) + 1),1)</f>
        <v>5</v>
      </c>
      <c r="S518" s="7" t="str">
        <f ca="1">VLOOKUP($R518,'Marital status'!$A:$B,2,FALSE)</f>
        <v>single</v>
      </c>
      <c r="T518" s="7">
        <f t="shared" ref="T518:T581" ca="1" si="83" xml:space="preserve">
IF(AND($AA518 &gt;= 5, $AA518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U518" s="7" t="str">
        <f ca="1">VLOOKUP($T518,Ethnicities!$A:$B,2,FALSE)</f>
        <v>Black or African American</v>
      </c>
      <c r="V518" s="8">
        <f t="shared" ref="V518:V581" ca="1" si="84" xml:space="preserve">
IF($AA518 = 5 + N("CEO"),
    TODAY() - 16340,
    IF($AA518 = 8 + N("Secretary"),
        RANDBETWEEN(TODAY() - 12418.5, TODAY()-6574.5),
        IF(OR($AA518 = 7, $AA518 = 14),
            RANDBETWEEN(TODAY() - 16071, TODAY() - 8766),
            IF(OR($AA518 = 13, $AA518 = 12, $AA518 = 11),
                RANDBETWEEN(TODAY() - 27393.75, TODAY() - 12783.75),
                RANDBETWEEN(TODAY() - 27393.75, TODAY()-10957.5)
            )
        )
    )
)</f>
        <v>24192</v>
      </c>
      <c r="W518" s="6">
        <f t="shared" ref="W518:W581" ca="1" si="85" xml:space="preserve">
IF(OR($AA518 = 5, $AA518 = 6) + N("Se for presidente ou vice-presidente"),
    10 + N("Doutor"),
    IF($AA518 = 7 + N("Se for diretor"),
        RANDBETWEEN(8,10) + N("Graduate school or Master’s degree or Doctorate"),
        IF($AA518 = 14 + N("If a manager"),
            RANDBETWEEN(7,9),
            IF(OR($AA518 = 13, $AA518 = 12, $AA518 = 11) + N("If coordinator or specialist or analyst"),
                RANDBETWEEN(7,8),
                7
            )
        )
    )
)</f>
        <v>8</v>
      </c>
      <c r="X518" s="8" t="str">
        <f ca="1">VLOOKUP($W518,'Background education'!$A:$B,2,FALSE)</f>
        <v>Graduate school</v>
      </c>
      <c r="Y518" s="7">
        <f ca="1" xml:space="preserve">
  IF(OR($AA518 = 5, $AA518 = 6, $AA518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18" s="7" t="str">
        <f ca="1">VLOOKUP($Y518,Departments!$A:$B,2,FALSE)</f>
        <v xml:space="preserve"> Presidency</v>
      </c>
      <c r="AA518" s="6">
        <f t="shared" ref="AA518:AA581" ca="1" si="86" xml:space="preserve">
IF($C518 = 1 + N("Se matrícula for 1"),
  5 + N("Presidente"),
  IF($C518 = 2 + N("Se matrícula for 2"),
    6 + N("Vice-presidente"),
    IF($C518 = 3 + N("Se matrícula for 3"),
      8 + N("Secretária bilíngue"),
      IF(AND($C518 &gt;= 4, $C518 &lt;=14),
        7 + N("Diretor"),
        IF(AND($C518 &gt;= 15, $C518 &lt;= 25),
          14 + N("Manager"),
          IF(AND($C518 &gt;= 26, $C518 &lt;= 36),
            13 + N("Coordinador"),
            IF(AND($C518 &gt;= 37, $C518 &lt;= 47),
              12 + N("Especialista"),
                IF(MOD($C518,2) = 0,
                  11 + N("Analista"),
                  RANDBETWEEN(9,10) + N("Estagiário ou Trainee")
                )
            )
          )
        )
      )
    )
  )
)</f>
        <v>11</v>
      </c>
      <c r="AB518" s="7" t="str">
        <f ca="1">VLOOKUP($AA518,Roles!$A:$B,2,FALSE)</f>
        <v>Analyst</v>
      </c>
      <c r="AC518" s="6">
        <f t="shared" ref="AC518:AC581" ca="1" si="87" xml:space="preserve">
IF($AA518 = 11 + N("Analyst"),
    RANDBETWEEN(5, 7) + N("Jr, Pleno, Sr"),
    ""
)</f>
        <v>6</v>
      </c>
      <c r="AD518" s="7" t="str">
        <f ca="1" xml:space="preserve">
IF($AC518 &lt;&gt; "",
    VLOOKUP($AC518,Levels!$A:$B,2,FALSE),
    ""
)</f>
        <v>Pleno</v>
      </c>
      <c r="AE518" s="8">
        <f t="shared" ref="AE518:AE581" ca="1" si="88" xml:space="preserve">
IF(
  OR(
    $AA518=5,$AA518=6,$AA518=7,$AA518=8,$AA518=14
  ),
  36161,
  IF(
     (
      (TODAY() - $V518) / 365
     ) &lt; 19,
      TODAY(),
      RANDBETWEEN(36161,TODAY())
  )
)</f>
        <v>41241</v>
      </c>
      <c r="AF518" s="6">
        <f ca="1">RANDBETWEEN(5,COUNTA('Recruitment source'!$A:$A) + 1)</f>
        <v>11</v>
      </c>
      <c r="AG518" s="6" t="str">
        <f ca="1">VLOOKUP($AF518,'Recruitment source'!$A:$B,2,FALSE)</f>
        <v>Next Station</v>
      </c>
      <c r="AH518" s="8"/>
      <c r="AI518" s="1">
        <f t="shared" ca="1" si="80"/>
        <v>3000</v>
      </c>
      <c r="AJ518" s="12" t="str">
        <f t="shared" ref="AJ518:AJ581" ca="1" si="8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$A518  &amp; ", "   &amp;
$C518  &amp; ", "   &amp;
$E518  &amp; ", '"  &amp;
$J518  &amp; "', '" &amp;
$P518  &amp; "', "  &amp;
$T518  &amp; ", '"  &amp;
TEXT($V518,"dd/mm/aaaa")  &amp; "', "   &amp;
$W518  &amp; ", "   &amp;
$Y518  &amp; ", "   &amp;
$AA518  &amp; ", "   &amp;
IF($AC518 &lt;&gt; "", $AC518, "NULL")  &amp; ", "   &amp;
$AI518  &amp; ");"</f>
        <v>INSERT INTO bi4all.fac_employees (id_company_fk, id_employee_pk, flg_active, employee_name, id_gender_fk, id_race_fk, birthday, id_schooling_fk, id_department_fk, id_role_fk, id_level_fk, actual_salary) VALUES (5, 514, 1, 'Laís Coelho Duarte', 'F', 6, '26/03/1966', 8, 5, 11, 6, 3000);</v>
      </c>
    </row>
    <row r="519" spans="1:36" ht="14.25" customHeight="1" x14ac:dyDescent="0.2">
      <c r="A519" s="7" cm="1">
        <f t="array" aca="1" ref="A519" ca="1">INDEX(Companies!$A:$A,RANDBETWEEN(5,COUNTA(Companies!$A:$A) + 1),1)</f>
        <v>5</v>
      </c>
      <c r="B519" s="7" t="str">
        <f ca="1">VLOOKUP($A519,Companies!$A:$B,2,FALSE)</f>
        <v>ACME Corporation</v>
      </c>
      <c r="C519" s="5">
        <f t="shared" si="81"/>
        <v>515</v>
      </c>
      <c r="D519" s="5" t="str" cm="1">
        <f t="array" ref="D519">SHA1HASH($C519)</f>
        <v>f5b68d74621aa3616444d8ac07c9052a6030cf31</v>
      </c>
      <c r="E519" s="6">
        <v>1</v>
      </c>
      <c r="F519" s="7">
        <f ca="1">IF($C519 = 1 + N("Presidente"),
    127,
    IF($C519 = 2 + N("Vice-Presidente"),
        72,
        IF($C519 = 3 + N("Secretária bilíngue"),
            13,
            RANDBETWEEN(5,COUNT(Name!$A:$A) + 1)
        )
    )
)</f>
        <v>291</v>
      </c>
      <c r="G519" s="7" t="str">
        <f ca="1">VLOOKUP($F519,Name!$A:$B,2,FALSE)</f>
        <v>Melyssa</v>
      </c>
      <c r="H519" s="7">
        <f ca="1" xml:space="preserve">
IF($C519 = 1,
    0,
    RANDBETWEEN(5,COUNT('Last name'!$A:$A) + 1)
)</f>
        <v>183</v>
      </c>
      <c r="I519" s="7" t="str">
        <f ca="1" xml:space="preserve">
IF($C519 = 1 + N("Presidente"),
    "de Orléans e Bragança",
    VLOOKUP($H519,'Last name'!$A:$B,2,FALSE) &amp; " " &amp; VLOOKUP(RANDBETWEEN(5,COUNT('Last name'!$A:$A) + 1),'Last name'!$A:$B,2,FALSE)
)</f>
        <v>Soares Sá</v>
      </c>
      <c r="J519" s="7" t="str">
        <f t="shared" ca="1" si="82"/>
        <v>Melyssa Soares Sá</v>
      </c>
      <c r="K519" s="7" t="str" cm="1">
        <f t="array" aca="1" ref="K519" ca="1">SHA1HASH($J519)</f>
        <v>501f1be3ef44a438766e8d9169e692373802214c</v>
      </c>
      <c r="L519" s="7" cm="1">
        <f t="array" aca="1" ref="L519" ca="1">INDEX(States!$A:$A,N519,1)</f>
        <v>5</v>
      </c>
      <c r="M519" s="7" t="str">
        <f ca="1">VLOOKUP($L519,Countries!$A:$B,2,FALSE)</f>
        <v>Portugal</v>
      </c>
      <c r="N519" s="7" cm="1">
        <f t="array" aca="1" ref="N519" ca="1">INDEX(States!$C:$C,RANDBETWEEN(5,COUNTA(States!$A:$A) + 1),1)</f>
        <v>24</v>
      </c>
      <c r="O519" s="7" t="str">
        <f ca="1">VLOOKUP($N519,States!$C:$D,2,FALSE)</f>
        <v>Brangança</v>
      </c>
      <c r="P519" s="7" t="str">
        <f ca="1">VLOOKUP($F519,Name!$A:$C,3,FALSE)</f>
        <v>F</v>
      </c>
      <c r="Q519" s="7" t="str">
        <f ca="1">VLOOKUP($P519,Genders!$B:$C,2,FALSE)</f>
        <v>Female</v>
      </c>
      <c r="R519" s="7" cm="1">
        <f t="array" aca="1" ref="R519" ca="1">INDEX('Marital status'!$A:$A,RANDBETWEEN(5,COUNTA('Marital status'!$A:$A) + 1),1)</f>
        <v>6</v>
      </c>
      <c r="S519" s="7" t="str">
        <f ca="1">VLOOKUP($R519,'Marital status'!$A:$B,2,FALSE)</f>
        <v>MarrieD</v>
      </c>
      <c r="T519" s="7">
        <f t="shared" ca="1" si="83"/>
        <v>5</v>
      </c>
      <c r="U519" s="7" t="str">
        <f ca="1">VLOOKUP($T519,Ethnicities!$A:$B,2,FALSE)</f>
        <v xml:space="preserve"> white</v>
      </c>
      <c r="V519" s="8">
        <f t="shared" ca="1" si="84"/>
        <v>33599</v>
      </c>
      <c r="W519" s="6">
        <f t="shared" ca="1" si="85"/>
        <v>7</v>
      </c>
      <c r="X519" s="8" t="str">
        <f ca="1">VLOOKUP($W519,'Background education'!$A:$B,2,FALSE)</f>
        <v>Undergraduate degree</v>
      </c>
      <c r="Y519" s="7">
        <f ca="1" xml:space="preserve">
  IF(OR($AA519 = 5, $AA519 = 6, $AA519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19" s="7" t="str">
        <f ca="1">VLOOKUP($Y519,Departments!$A:$B,2,FALSE)</f>
        <v xml:space="preserve"> Presidency</v>
      </c>
      <c r="AA519" s="6">
        <f t="shared" ca="1" si="86"/>
        <v>10</v>
      </c>
      <c r="AB519" s="7" t="str">
        <f ca="1">VLOOKUP($AA519,Roles!$A:$B,2,FALSE)</f>
        <v>Trainee</v>
      </c>
      <c r="AC519" s="6" t="str">
        <f t="shared" ca="1" si="87"/>
        <v/>
      </c>
      <c r="AD519" s="7" t="str">
        <f ca="1" xml:space="preserve">
IF($AC519 &lt;&gt; "",
    VLOOKUP($AC519,Levels!$A:$B,2,FALSE),
    ""
)</f>
        <v/>
      </c>
      <c r="AE519" s="8">
        <f t="shared" ca="1" si="88"/>
        <v>43086</v>
      </c>
      <c r="AF519" s="6">
        <f ca="1">RANDBETWEEN(5,COUNTA('Recruitment source'!$A:$A) + 1)</f>
        <v>7</v>
      </c>
      <c r="AG519" s="6" t="str">
        <f ca="1">VLOOKUP($AF519,'Recruitment source'!$A:$B,2,FALSE)</f>
        <v>SAPO Emprego</v>
      </c>
      <c r="AH519" s="8"/>
      <c r="AI519" s="1">
        <f t="shared" ca="1" si="80"/>
        <v>1305</v>
      </c>
      <c r="AJ51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515, 1, 'Melyssa Soares Sá', 'F', 5, '27/12/1991', 7, 5, 10, NULL, 1305);</v>
      </c>
    </row>
    <row r="520" spans="1:36" ht="14.25" customHeight="1" x14ac:dyDescent="0.2">
      <c r="A520" s="7" cm="1">
        <f t="array" aca="1" ref="A520" ca="1">INDEX(Companies!$A:$A,RANDBETWEEN(5,COUNTA(Companies!$A:$A) + 1),1)</f>
        <v>5</v>
      </c>
      <c r="B520" s="7" t="str">
        <f ca="1">VLOOKUP($A520,Companies!$A:$B,2,FALSE)</f>
        <v>ACME Corporation</v>
      </c>
      <c r="C520" s="5">
        <f t="shared" si="81"/>
        <v>516</v>
      </c>
      <c r="D520" s="5" t="str" cm="1">
        <f t="array" ref="D520">SHA1HASH($C520)</f>
        <v>b903ea6300ffc957d946618424318ce4afcc0764</v>
      </c>
      <c r="E520" s="6">
        <v>1</v>
      </c>
      <c r="F520" s="7">
        <f ca="1">IF($C520 = 1 + N("Presidente"),
    127,
    IF($C520 = 2 + N("Vice-Presidente"),
        72,
        IF($C520 = 3 + N("Secretária bilíngue"),
            13,
            RANDBETWEEN(5,COUNT(Name!$A:$A) + 1)
        )
    )
)</f>
        <v>205</v>
      </c>
      <c r="G520" s="7" t="str">
        <f ca="1">VLOOKUP($F520,Name!$A:$B,2,FALSE)</f>
        <v>Kaique</v>
      </c>
      <c r="H520" s="7">
        <f ca="1" xml:space="preserve">
IF($C520 = 1,
    0,
    RANDBETWEEN(5,COUNT('Last name'!$A:$A) + 1)
)</f>
        <v>128</v>
      </c>
      <c r="I520" s="7" t="str">
        <f ca="1" xml:space="preserve">
IF($C520 = 1 + N("Presidente"),
    "de Orléans e Bragança",
    VLOOKUP($H520,'Last name'!$A:$B,2,FALSE) &amp; " " &amp; VLOOKUP(RANDBETWEEN(5,COUNT('Last name'!$A:$A) + 1),'Last name'!$A:$B,2,FALSE)
)</f>
        <v>Mendes Batista</v>
      </c>
      <c r="J520" s="7" t="str">
        <f t="shared" ca="1" si="82"/>
        <v>Kaique Mendes Batista</v>
      </c>
      <c r="K520" s="7" t="str" cm="1">
        <f t="array" aca="1" ref="K520" ca="1">SHA1HASH($J520)</f>
        <v>73c2401773df62d50f821af711ee0eb18b93011b</v>
      </c>
      <c r="L520" s="7" cm="1">
        <f t="array" aca="1" ref="L520" ca="1">INDEX(States!$A:$A,N520,1)</f>
        <v>5</v>
      </c>
      <c r="M520" s="7" t="str">
        <f ca="1">VLOOKUP($L520,Countries!$A:$B,2,FALSE)</f>
        <v>Portugal</v>
      </c>
      <c r="N520" s="7" cm="1">
        <f t="array" aca="1" ref="N520" ca="1">INDEX(States!$C:$C,RANDBETWEEN(5,COUNTA(States!$A:$A) + 1),1)</f>
        <v>23</v>
      </c>
      <c r="O520" s="7" t="str">
        <f ca="1">VLOOKUP($N520,States!$C:$D,2,FALSE)</f>
        <v>Viana do Castelo</v>
      </c>
      <c r="P520" s="7" t="str">
        <f ca="1">VLOOKUP($F520,Name!$A:$C,3,FALSE)</f>
        <v>M</v>
      </c>
      <c r="Q520" s="7" t="str">
        <f ca="1">VLOOKUP($P520,Genders!$B:$C,2,FALSE)</f>
        <v>Male</v>
      </c>
      <c r="R520" s="7" cm="1">
        <f t="array" aca="1" ref="R520" ca="1">INDEX('Marital status'!$A:$A,RANDBETWEEN(5,COUNTA('Marital status'!$A:$A) + 1),1)</f>
        <v>6</v>
      </c>
      <c r="S520" s="7" t="str">
        <f ca="1">VLOOKUP($R520,'Marital status'!$A:$B,2,FALSE)</f>
        <v>MarrieD</v>
      </c>
      <c r="T520" s="7">
        <f t="shared" ca="1" si="83"/>
        <v>5</v>
      </c>
      <c r="U520" s="7" t="str">
        <f ca="1">VLOOKUP($T520,Ethnicities!$A:$B,2,FALSE)</f>
        <v xml:space="preserve"> white</v>
      </c>
      <c r="V520" s="8">
        <f t="shared" ca="1" si="84"/>
        <v>31308</v>
      </c>
      <c r="W520" s="6">
        <f t="shared" ca="1" si="85"/>
        <v>8</v>
      </c>
      <c r="X520" s="8" t="str">
        <f ca="1">VLOOKUP($W520,'Background education'!$A:$B,2,FALSE)</f>
        <v>Graduate school</v>
      </c>
      <c r="Y520" s="7">
        <f ca="1" xml:space="preserve">
  IF(OR($AA520 = 5, $AA520 = 6, $AA520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20" s="7" t="str">
        <f ca="1">VLOOKUP($Y520,Departments!$A:$B,2,FALSE)</f>
        <v>Audit</v>
      </c>
      <c r="AA520" s="6">
        <f t="shared" ca="1" si="86"/>
        <v>11</v>
      </c>
      <c r="AB520" s="7" t="str">
        <f ca="1">VLOOKUP($AA520,Roles!$A:$B,2,FALSE)</f>
        <v>Analyst</v>
      </c>
      <c r="AC520" s="6">
        <f t="shared" ca="1" si="87"/>
        <v>7</v>
      </c>
      <c r="AD520" s="7" t="str">
        <f ca="1" xml:space="preserve">
IF($AC520 &lt;&gt; "",
    VLOOKUP($AC520,Levels!$A:$B,2,FALSE),
    ""
)</f>
        <v>Senior</v>
      </c>
      <c r="AE520" s="8">
        <f t="shared" ca="1" si="88"/>
        <v>37737</v>
      </c>
      <c r="AF520" s="6">
        <f ca="1">RANDBETWEEN(5,COUNTA('Recruitment source'!$A:$A) + 1)</f>
        <v>5</v>
      </c>
      <c r="AG520" s="6" t="str">
        <f ca="1">VLOOKUP($AF520,'Recruitment source'!$A:$B,2,FALSE)</f>
        <v>Indeed</v>
      </c>
      <c r="AH520" s="8"/>
      <c r="AI520" s="1">
        <f t="shared" ca="1" si="80"/>
        <v>3000</v>
      </c>
      <c r="AJ52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516, 1, 'Kaique Mendes Batista', 'M', 5, '18/09/1985', 8, 13, 11, 7, 3000);</v>
      </c>
    </row>
    <row r="521" spans="1:36" ht="14.25" customHeight="1" x14ac:dyDescent="0.2">
      <c r="A521" s="7" cm="1">
        <f t="array" aca="1" ref="A521" ca="1">INDEX(Companies!$A:$A,RANDBETWEEN(5,COUNTA(Companies!$A:$A) + 1),1)</f>
        <v>5</v>
      </c>
      <c r="B521" s="7" t="str">
        <f ca="1">VLOOKUP($A521,Companies!$A:$B,2,FALSE)</f>
        <v>ACME Corporation</v>
      </c>
      <c r="C521" s="5">
        <f t="shared" si="81"/>
        <v>517</v>
      </c>
      <c r="D521" s="5" t="str" cm="1">
        <f t="array" ref="D521">SHA1HASH($C521)</f>
        <v>142e9ae35ca000441e9ea0566bb96694ed97d0bc</v>
      </c>
      <c r="E521" s="6">
        <v>1</v>
      </c>
      <c r="F521" s="7">
        <f ca="1">IF($C521 = 1 + N("Presidente"),
    127,
    IF($C521 = 2 + N("Vice-Presidente"),
        72,
        IF($C521 = 3 + N("Secretária bilíngue"),
            13,
            RANDBETWEEN(5,COUNT(Name!$A:$A) + 1)
        )
    )
)</f>
        <v>152</v>
      </c>
      <c r="G521" s="7" t="str">
        <f ca="1">VLOOKUP($F521,Name!$A:$B,2,FALSE)</f>
        <v>Gael</v>
      </c>
      <c r="H521" s="7">
        <f ca="1" xml:space="preserve">
IF($C521 = 1,
    0,
    RANDBETWEEN(5,COUNT('Last name'!$A:$A) + 1)
)</f>
        <v>121</v>
      </c>
      <c r="I521" s="7" t="str">
        <f ca="1" xml:space="preserve">
IF($C521 = 1 + N("Presidente"),
    "de Orléans e Bragança",
    VLOOKUP($H521,'Last name'!$A:$B,2,FALSE) &amp; " " &amp; VLOOKUP(RANDBETWEEN(5,COUNT('Last name'!$A:$A) + 1),'Last name'!$A:$B,2,FALSE)
)</f>
        <v>Martinelli Medeiros</v>
      </c>
      <c r="J521" s="7" t="str">
        <f t="shared" ca="1" si="82"/>
        <v>Gael Martinelli Medeiros</v>
      </c>
      <c r="K521" s="7" t="str" cm="1">
        <f t="array" aca="1" ref="K521" ca="1">SHA1HASH($J521)</f>
        <v>3f5708d2b48c15757df38d68f6fd497c04e53fec</v>
      </c>
      <c r="L521" s="7" cm="1">
        <f t="array" aca="1" ref="L521" ca="1">INDEX(States!$A:$A,N521,1)</f>
        <v>5</v>
      </c>
      <c r="M521" s="7" t="str">
        <f ca="1">VLOOKUP($L521,Countries!$A:$B,2,FALSE)</f>
        <v>Portugal</v>
      </c>
      <c r="N521" s="7" cm="1">
        <f t="array" aca="1" ref="N521" ca="1">INDEX(States!$C:$C,RANDBETWEEN(5,COUNTA(States!$A:$A) + 1),1)</f>
        <v>6</v>
      </c>
      <c r="O521" s="7" t="str">
        <f ca="1">VLOOKUP($N521,States!$C:$D,2,FALSE)</f>
        <v>PORTO</v>
      </c>
      <c r="P521" s="7" t="str">
        <f ca="1">VLOOKUP($F521,Name!$A:$C,3,FALSE)</f>
        <v>M</v>
      </c>
      <c r="Q521" s="7" t="str">
        <f ca="1">VLOOKUP($P521,Genders!$B:$C,2,FALSE)</f>
        <v>Male</v>
      </c>
      <c r="R521" s="7" cm="1">
        <f t="array" aca="1" ref="R521" ca="1">INDEX('Marital status'!$A:$A,RANDBETWEEN(5,COUNTA('Marital status'!$A:$A) + 1),1)</f>
        <v>6</v>
      </c>
      <c r="S521" s="7" t="str">
        <f ca="1">VLOOKUP($R521,'Marital status'!$A:$B,2,FALSE)</f>
        <v>MarrieD</v>
      </c>
      <c r="T521" s="7">
        <f t="shared" ca="1" si="83"/>
        <v>5</v>
      </c>
      <c r="U521" s="7" t="str">
        <f ca="1">VLOOKUP($T521,Ethnicities!$A:$B,2,FALSE)</f>
        <v xml:space="preserve"> white</v>
      </c>
      <c r="V521" s="8">
        <f t="shared" ca="1" si="84"/>
        <v>25364</v>
      </c>
      <c r="W521" s="6">
        <f t="shared" ca="1" si="85"/>
        <v>7</v>
      </c>
      <c r="X521" s="8" t="str">
        <f ca="1">VLOOKUP($W521,'Background education'!$A:$B,2,FALSE)</f>
        <v>Undergraduate degree</v>
      </c>
      <c r="Y521" s="7">
        <f ca="1" xml:space="preserve">
  IF(OR($AA521 = 5, $AA521 = 6, $AA521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21" s="7" t="str">
        <f ca="1">VLOOKUP($Y521,Departments!$A:$B,2,FALSE)</f>
        <v>Audit</v>
      </c>
      <c r="AA521" s="6">
        <f t="shared" ca="1" si="86"/>
        <v>9</v>
      </c>
      <c r="AB521" s="7" t="str">
        <f ca="1">VLOOKUP($AA521,Roles!$A:$B,2,FALSE)</f>
        <v>Intern</v>
      </c>
      <c r="AC521" s="6" t="str">
        <f t="shared" ca="1" si="87"/>
        <v/>
      </c>
      <c r="AD521" s="7" t="str">
        <f ca="1" xml:space="preserve">
IF($AC521 &lt;&gt; "",
    VLOOKUP($AC521,Levels!$A:$B,2,FALSE),
    ""
)</f>
        <v/>
      </c>
      <c r="AE521" s="8">
        <f t="shared" ca="1" si="88"/>
        <v>39719</v>
      </c>
      <c r="AF521" s="6">
        <f ca="1">RANDBETWEEN(5,COUNTA('Recruitment source'!$A:$A) + 1)</f>
        <v>5</v>
      </c>
      <c r="AG521" s="6" t="str">
        <f ca="1">VLOOKUP($AF521,'Recruitment source'!$A:$B,2,FALSE)</f>
        <v>Indeed</v>
      </c>
      <c r="AH521" s="8"/>
      <c r="AI521" s="1">
        <f t="shared" ca="1" si="80"/>
        <v>1205</v>
      </c>
      <c r="AJ52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517, 1, 'Gael Martinelli Medeiros', 'M', 5, '10/06/1969', 7, 13, 9, NULL, 1205);</v>
      </c>
    </row>
    <row r="522" spans="1:36" ht="14.25" customHeight="1" x14ac:dyDescent="0.2">
      <c r="A522" s="7" cm="1">
        <f t="array" aca="1" ref="A522" ca="1">INDEX(Companies!$A:$A,RANDBETWEEN(5,COUNTA(Companies!$A:$A) + 1),1)</f>
        <v>5</v>
      </c>
      <c r="B522" s="7" t="str">
        <f ca="1">VLOOKUP($A522,Companies!$A:$B,2,FALSE)</f>
        <v>ACME Corporation</v>
      </c>
      <c r="C522" s="5">
        <f t="shared" si="81"/>
        <v>518</v>
      </c>
      <c r="D522" s="5" t="str" cm="1">
        <f t="array" ref="D522">SHA1HASH($C522)</f>
        <v>0486ffb0d9c84cf1c38a7024c5284f0a2c411070</v>
      </c>
      <c r="E522" s="6">
        <v>1</v>
      </c>
      <c r="F522" s="7">
        <f ca="1">IF($C522 = 1 + N("Presidente"),
    127,
    IF($C522 = 2 + N("Vice-Presidente"),
        72,
        IF($C522 = 3 + N("Secretária bilíngue"),
            13,
            RANDBETWEEN(5,COUNT(Name!$A:$A) + 1)
        )
    )
)</f>
        <v>354</v>
      </c>
      <c r="G522" s="7" t="str">
        <f ca="1">VLOOKUP($F522,Name!$A:$B,2,FALSE)</f>
        <v>Victor</v>
      </c>
      <c r="H522" s="7">
        <f ca="1" xml:space="preserve">
IF($C522 = 1,
    0,
    RANDBETWEEN(5,COUNT('Last name'!$A:$A) + 1)
)</f>
        <v>187</v>
      </c>
      <c r="I522" s="7" t="str">
        <f ca="1" xml:space="preserve">
IF($C522 = 1 + N("Presidente"),
    "de Orléans e Bragança",
    VLOOKUP($H522,'Last name'!$A:$B,2,FALSE) &amp; " " &amp; VLOOKUP(RANDBETWEEN(5,COUNT('Last name'!$A:$A) + 1),'Last name'!$A:$B,2,FALSE)
)</f>
        <v>Tavares Freitas</v>
      </c>
      <c r="J522" s="7" t="str">
        <f t="shared" ca="1" si="82"/>
        <v>Victor Tavares Freitas</v>
      </c>
      <c r="K522" s="7" t="str" cm="1">
        <f t="array" aca="1" ref="K522" ca="1">SHA1HASH($J522)</f>
        <v>d1c4012d20aba38dc0641bbd8bbbb448bafcb17c</v>
      </c>
      <c r="L522" s="7" cm="1">
        <f t="array" aca="1" ref="L522" ca="1">INDEX(States!$A:$A,N522,1)</f>
        <v>5</v>
      </c>
      <c r="M522" s="7" t="str">
        <f ca="1">VLOOKUP($L522,Countries!$A:$B,2,FALSE)</f>
        <v>Portugal</v>
      </c>
      <c r="N522" s="7" cm="1">
        <f t="array" aca="1" ref="N522" ca="1">INDEX(States!$C:$C,RANDBETWEEN(5,COUNTA(States!$A:$A) + 1),1)</f>
        <v>5</v>
      </c>
      <c r="O522" s="7" t="str">
        <f ca="1">VLOOKUP($N522,States!$C:$D,2,FALSE)</f>
        <v xml:space="preserve"> Lisboa</v>
      </c>
      <c r="P522" s="7" t="str">
        <f ca="1">VLOOKUP($F522,Name!$A:$C,3,FALSE)</f>
        <v>M</v>
      </c>
      <c r="Q522" s="7" t="str">
        <f ca="1">VLOOKUP($P522,Genders!$B:$C,2,FALSE)</f>
        <v>Male</v>
      </c>
      <c r="R522" s="7" cm="1">
        <f t="array" aca="1" ref="R522" ca="1">INDEX('Marital status'!$A:$A,RANDBETWEEN(5,COUNTA('Marital status'!$A:$A) + 1),1)</f>
        <v>9</v>
      </c>
      <c r="S522" s="7" t="str">
        <f ca="1">VLOOKUP($R522,'Marital status'!$A:$B,2,FALSE)</f>
        <v>DIVORCED</v>
      </c>
      <c r="T522" s="7">
        <f t="shared" ca="1" si="83"/>
        <v>5</v>
      </c>
      <c r="U522" s="7" t="str">
        <f ca="1">VLOOKUP($T522,Ethnicities!$A:$B,2,FALSE)</f>
        <v xml:space="preserve"> white</v>
      </c>
      <c r="V522" s="8">
        <f t="shared" ca="1" si="84"/>
        <v>22770</v>
      </c>
      <c r="W522" s="6">
        <f t="shared" ca="1" si="85"/>
        <v>8</v>
      </c>
      <c r="X522" s="8" t="str">
        <f ca="1">VLOOKUP($W522,'Background education'!$A:$B,2,FALSE)</f>
        <v>Graduate school</v>
      </c>
      <c r="Y522" s="7">
        <f ca="1" xml:space="preserve">
  IF(OR($AA522 = 5, $AA522 = 6, $AA522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22" s="7" t="str">
        <f ca="1">VLOOKUP($Y522,Departments!$A:$B,2,FALSE)</f>
        <v>Operations</v>
      </c>
      <c r="AA522" s="6">
        <f t="shared" ca="1" si="86"/>
        <v>11</v>
      </c>
      <c r="AB522" s="7" t="str">
        <f ca="1">VLOOKUP($AA522,Roles!$A:$B,2,FALSE)</f>
        <v>Analyst</v>
      </c>
      <c r="AC522" s="6">
        <f t="shared" ca="1" si="87"/>
        <v>7</v>
      </c>
      <c r="AD522" s="7" t="str">
        <f ca="1" xml:space="preserve">
IF($AC522 &lt;&gt; "",
    VLOOKUP($AC522,Levels!$A:$B,2,FALSE),
    ""
)</f>
        <v>Senior</v>
      </c>
      <c r="AE522" s="8">
        <f t="shared" ca="1" si="88"/>
        <v>39754</v>
      </c>
      <c r="AF522" s="6">
        <f ca="1">RANDBETWEEN(5,COUNTA('Recruitment source'!$A:$A) + 1)</f>
        <v>15</v>
      </c>
      <c r="AG522" s="6" t="str">
        <f ca="1">VLOOKUP($AF522,'Recruitment source'!$A:$B,2,FALSE)</f>
        <v>Website</v>
      </c>
      <c r="AH522" s="8"/>
      <c r="AI522" s="1">
        <f t="shared" ca="1" si="80"/>
        <v>3000</v>
      </c>
      <c r="AJ522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518, 1, 'Victor Tavares Freitas', 'M', 5, '04/05/1962', 8, 10, 11, 7, 3000);</v>
      </c>
    </row>
    <row r="523" spans="1:36" ht="14.25" customHeight="1" x14ac:dyDescent="0.2">
      <c r="A523" s="7" cm="1">
        <f t="array" aca="1" ref="A523" ca="1">INDEX(Companies!$A:$A,RANDBETWEEN(5,COUNTA(Companies!$A:$A) + 1),1)</f>
        <v>5</v>
      </c>
      <c r="B523" s="7" t="str">
        <f ca="1">VLOOKUP($A523,Companies!$A:$B,2,FALSE)</f>
        <v>ACME Corporation</v>
      </c>
      <c r="C523" s="5">
        <f t="shared" si="81"/>
        <v>519</v>
      </c>
      <c r="D523" s="5" t="str" cm="1">
        <f t="array" ref="D523">SHA1HASH($C523)</f>
        <v>8a279e5c5354af5ae7810101fd16c35a749451cc</v>
      </c>
      <c r="E523" s="6">
        <v>1</v>
      </c>
      <c r="F523" s="7">
        <f ca="1">IF($C523 = 1 + N("Presidente"),
    127,
    IF($C523 = 2 + N("Vice-Presidente"),
        72,
        IF($C523 = 3 + N("Secretária bilíngue"),
            13,
            RANDBETWEEN(5,COUNT(Name!$A:$A) + 1)
        )
    )
)</f>
        <v>100</v>
      </c>
      <c r="G523" s="7" t="str">
        <f ca="1">VLOOKUP($F523,Name!$A:$B,2,FALSE)</f>
        <v>Cristóvão</v>
      </c>
      <c r="H523" s="7">
        <f ca="1" xml:space="preserve">
IF($C523 = 1,
    0,
    RANDBETWEEN(5,COUNT('Last name'!$A:$A) + 1)
)</f>
        <v>59</v>
      </c>
      <c r="I523" s="7" t="str">
        <f ca="1" xml:space="preserve">
IF($C523 = 1 + N("Presidente"),
    "de Orléans e Bragança",
    VLOOKUP($H523,'Last name'!$A:$B,2,FALSE) &amp; " " &amp; VLOOKUP(RANDBETWEEN(5,COUNT('Last name'!$A:$A) + 1),'Last name'!$A:$B,2,FALSE)
)</f>
        <v>Cardozo Camões</v>
      </c>
      <c r="J523" s="7" t="str">
        <f t="shared" ca="1" si="82"/>
        <v>Cristóvão Cardozo Camões</v>
      </c>
      <c r="K523" s="7" t="str" cm="1">
        <f t="array" aca="1" ref="K523" ca="1">SHA1HASH($J523)</f>
        <v>2b34278edbeba58ae3b02e84026656090033191a</v>
      </c>
      <c r="L523" s="7" cm="1">
        <f t="array" aca="1" ref="L523" ca="1">INDEX(States!$A:$A,N523,1)</f>
        <v>5</v>
      </c>
      <c r="M523" s="7" t="str">
        <f ca="1">VLOOKUP($L523,Countries!$A:$B,2,FALSE)</f>
        <v>Portugal</v>
      </c>
      <c r="N523" s="7" cm="1">
        <f t="array" aca="1" ref="N523" ca="1">INDEX(States!$C:$C,RANDBETWEEN(5,COUNTA(States!$A:$A) + 1),1)</f>
        <v>7</v>
      </c>
      <c r="O523" s="7" t="str">
        <f ca="1">VLOOKUP($N523,States!$C:$D,2,FALSE)</f>
        <v xml:space="preserve"> Setúbal </v>
      </c>
      <c r="P523" s="7" t="str">
        <f ca="1">VLOOKUP($F523,Name!$A:$C,3,FALSE)</f>
        <v>M</v>
      </c>
      <c r="Q523" s="7" t="str">
        <f ca="1">VLOOKUP($P523,Genders!$B:$C,2,FALSE)</f>
        <v>Male</v>
      </c>
      <c r="R523" s="7" cm="1">
        <f t="array" aca="1" ref="R523" ca="1">INDEX('Marital status'!$A:$A,RANDBETWEEN(5,COUNTA('Marital status'!$A:$A) + 1),1)</f>
        <v>8</v>
      </c>
      <c r="S523" s="7" t="str">
        <f ca="1">VLOOKUP($R523,'Marital status'!$A:$B,2,FALSE)</f>
        <v xml:space="preserve"> Separated </v>
      </c>
      <c r="T523" s="7">
        <f t="shared" ca="1" si="83"/>
        <v>5</v>
      </c>
      <c r="U523" s="7" t="str">
        <f ca="1">VLOOKUP($T523,Ethnicities!$A:$B,2,FALSE)</f>
        <v xml:space="preserve"> white</v>
      </c>
      <c r="V523" s="8">
        <f t="shared" ca="1" si="84"/>
        <v>30438</v>
      </c>
      <c r="W523" s="6">
        <f t="shared" ca="1" si="85"/>
        <v>7</v>
      </c>
      <c r="X523" s="8" t="str">
        <f ca="1">VLOOKUP($W523,'Background education'!$A:$B,2,FALSE)</f>
        <v>Undergraduate degree</v>
      </c>
      <c r="Y523" s="7">
        <f ca="1" xml:space="preserve">
  IF(OR($AA523 = 5, $AA523 = 6, $AA523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23" s="7" t="str">
        <f ca="1">VLOOKUP($Y523,Departments!$A:$B,2,FALSE)</f>
        <v>Controlling</v>
      </c>
      <c r="AA523" s="6">
        <f t="shared" ca="1" si="86"/>
        <v>10</v>
      </c>
      <c r="AB523" s="7" t="str">
        <f ca="1">VLOOKUP($AA523,Roles!$A:$B,2,FALSE)</f>
        <v>Trainee</v>
      </c>
      <c r="AC523" s="6" t="str">
        <f t="shared" ca="1" si="87"/>
        <v/>
      </c>
      <c r="AD523" s="7" t="str">
        <f ca="1" xml:space="preserve">
IF($AC523 &lt;&gt; "",
    VLOOKUP($AC523,Levels!$A:$B,2,FALSE),
    ""
)</f>
        <v/>
      </c>
      <c r="AE523" s="8">
        <f t="shared" ca="1" si="88"/>
        <v>39009</v>
      </c>
      <c r="AF523" s="6">
        <f ca="1">RANDBETWEEN(5,COUNTA('Recruitment source'!$A:$A) + 1)</f>
        <v>11</v>
      </c>
      <c r="AG523" s="6" t="str">
        <f ca="1">VLOOKUP($AF523,'Recruitment source'!$A:$B,2,FALSE)</f>
        <v>Next Station</v>
      </c>
      <c r="AH523" s="8"/>
      <c r="AI523" s="1">
        <f t="shared" ca="1" si="80"/>
        <v>1305</v>
      </c>
      <c r="AJ523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519, 1, 'Cristóvão Cardozo Camões', 'M', 5, '02/05/1983', 7, 12, 10, NULL, 1305);</v>
      </c>
    </row>
    <row r="524" spans="1:36" ht="14.25" customHeight="1" x14ac:dyDescent="0.2">
      <c r="A524" s="7" cm="1">
        <f t="array" aca="1" ref="A524" ca="1">INDEX(Companies!$A:$A,RANDBETWEEN(5,COUNTA(Companies!$A:$A) + 1),1)</f>
        <v>5</v>
      </c>
      <c r="B524" s="7" t="str">
        <f ca="1">VLOOKUP($A524,Companies!$A:$B,2,FALSE)</f>
        <v>ACME Corporation</v>
      </c>
      <c r="C524" s="5">
        <f t="shared" si="81"/>
        <v>520</v>
      </c>
      <c r="D524" s="5" t="str" cm="1">
        <f t="array" ref="D524">SHA1HASH($C524)</f>
        <v>0b6a63765cf0acb1022fc7c84ed8dcb104f221ed</v>
      </c>
      <c r="E524" s="6">
        <v>1</v>
      </c>
      <c r="F524" s="7">
        <f ca="1">IF($C524 = 1 + N("Presidente"),
    127,
    IF($C524 = 2 + N("Vice-Presidente"),
        72,
        IF($C524 = 3 + N("Secretária bilíngue"),
            13,
            RANDBETWEEN(5,COUNT(Name!$A:$A) + 1)
        )
    )
)</f>
        <v>135</v>
      </c>
      <c r="G524" s="7" t="str">
        <f ca="1">VLOOKUP($F524,Name!$A:$B,2,FALSE)</f>
        <v>Felipe</v>
      </c>
      <c r="H524" s="7">
        <f ca="1" xml:space="preserve">
IF($C524 = 1,
    0,
    RANDBETWEEN(5,COUNT('Last name'!$A:$A) + 1)
)</f>
        <v>137</v>
      </c>
      <c r="I524" s="7" t="str">
        <f ca="1" xml:space="preserve">
IF($C524 = 1 + N("Presidente"),
    "de Orléans e Bragança",
    VLOOKUP($H524,'Last name'!$A:$B,2,FALSE) &amp; " " &amp; VLOOKUP(RANDBETWEEN(5,COUNT('Last name'!$A:$A) + 1),'Last name'!$A:$B,2,FALSE)
)</f>
        <v>Moura Figo</v>
      </c>
      <c r="J524" s="7" t="str">
        <f t="shared" ca="1" si="82"/>
        <v>Felipe Moura Figo</v>
      </c>
      <c r="K524" s="7" t="str" cm="1">
        <f t="array" aca="1" ref="K524" ca="1">SHA1HASH($J524)</f>
        <v>324eb9febc8dc264ea86fa366d29b05f408b639f</v>
      </c>
      <c r="L524" s="7" cm="1">
        <f t="array" aca="1" ref="L524" ca="1">INDEX(States!$A:$A,N524,1)</f>
        <v>5</v>
      </c>
      <c r="M524" s="7" t="str">
        <f ca="1">VLOOKUP($L524,Countries!$A:$B,2,FALSE)</f>
        <v>Portugal</v>
      </c>
      <c r="N524" s="7" cm="1">
        <f t="array" aca="1" ref="N524" ca="1">INDEX(States!$C:$C,RANDBETWEEN(5,COUNTA(States!$A:$A) + 1),1)</f>
        <v>5</v>
      </c>
      <c r="O524" s="7" t="str">
        <f ca="1">VLOOKUP($N524,States!$C:$D,2,FALSE)</f>
        <v xml:space="preserve"> Lisboa</v>
      </c>
      <c r="P524" s="7" t="str">
        <f ca="1">VLOOKUP($F524,Name!$A:$C,3,FALSE)</f>
        <v>M</v>
      </c>
      <c r="Q524" s="7" t="str">
        <f ca="1">VLOOKUP($P524,Genders!$B:$C,2,FALSE)</f>
        <v>Male</v>
      </c>
      <c r="R524" s="7" cm="1">
        <f t="array" aca="1" ref="R524" ca="1">INDEX('Marital status'!$A:$A,RANDBETWEEN(5,COUNTA('Marital status'!$A:$A) + 1),1)</f>
        <v>5</v>
      </c>
      <c r="S524" s="7" t="str">
        <f ca="1">VLOOKUP($R524,'Marital status'!$A:$B,2,FALSE)</f>
        <v>single</v>
      </c>
      <c r="T524" s="7">
        <f t="shared" ca="1" si="83"/>
        <v>5</v>
      </c>
      <c r="U524" s="7" t="str">
        <f ca="1">VLOOKUP($T524,Ethnicities!$A:$B,2,FALSE)</f>
        <v xml:space="preserve"> white</v>
      </c>
      <c r="V524" s="8">
        <f t="shared" ca="1" si="84"/>
        <v>29544</v>
      </c>
      <c r="W524" s="6">
        <f t="shared" ca="1" si="85"/>
        <v>8</v>
      </c>
      <c r="X524" s="8" t="str">
        <f ca="1">VLOOKUP($W524,'Background education'!$A:$B,2,FALSE)</f>
        <v>Graduate school</v>
      </c>
      <c r="Y524" s="7">
        <f ca="1" xml:space="preserve">
  IF(OR($AA524 = 5, $AA524 = 6, $AA524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24" s="7" t="str">
        <f ca="1">VLOOKUP($Y524,Departments!$A:$B,2,FALSE)</f>
        <v>Audit</v>
      </c>
      <c r="AA524" s="6">
        <f t="shared" ca="1" si="86"/>
        <v>11</v>
      </c>
      <c r="AB524" s="7" t="str">
        <f ca="1">VLOOKUP($AA524,Roles!$A:$B,2,FALSE)</f>
        <v>Analyst</v>
      </c>
      <c r="AC524" s="6">
        <f t="shared" ca="1" si="87"/>
        <v>7</v>
      </c>
      <c r="AD524" s="7" t="str">
        <f ca="1" xml:space="preserve">
IF($AC524 &lt;&gt; "",
    VLOOKUP($AC524,Levels!$A:$B,2,FALSE),
    ""
)</f>
        <v>Senior</v>
      </c>
      <c r="AE524" s="8">
        <f t="shared" ca="1" si="88"/>
        <v>37485</v>
      </c>
      <c r="AF524" s="6">
        <f ca="1">RANDBETWEEN(5,COUNTA('Recruitment source'!$A:$A) + 1)</f>
        <v>14</v>
      </c>
      <c r="AG524" s="6" t="str">
        <f ca="1">VLOOKUP($AF524,'Recruitment source'!$A:$B,2,FALSE)</f>
        <v>LinkedIn</v>
      </c>
      <c r="AH524" s="8"/>
      <c r="AI524" s="1">
        <f t="shared" ca="1" si="80"/>
        <v>3000</v>
      </c>
      <c r="AJ524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520, 1, 'Felipe Moura Figo', 'M', 5, '19/11/1980', 8, 13, 11, 7, 3000);</v>
      </c>
    </row>
    <row r="525" spans="1:36" ht="14.25" customHeight="1" x14ac:dyDescent="0.2">
      <c r="A525" s="7" cm="1">
        <f t="array" aca="1" ref="A525" ca="1">INDEX(Companies!$A:$A,RANDBETWEEN(5,COUNTA(Companies!$A:$A) + 1),1)</f>
        <v>5</v>
      </c>
      <c r="B525" s="7" t="str">
        <f ca="1">VLOOKUP($A525,Companies!$A:$B,2,FALSE)</f>
        <v>ACME Corporation</v>
      </c>
      <c r="C525" s="5">
        <f t="shared" si="81"/>
        <v>521</v>
      </c>
      <c r="D525" s="5" t="str" cm="1">
        <f t="array" ref="D525">SHA1HASH($C525)</f>
        <v>91afc4c2917059721285db729422445840ce77e8</v>
      </c>
      <c r="E525" s="6">
        <v>1</v>
      </c>
      <c r="F525" s="7">
        <f ca="1">IF($C525 = 1 + N("Presidente"),
    127,
    IF($C525 = 2 + N("Vice-Presidente"),
        72,
        IF($C525 = 3 + N("Secretária bilíngue"),
            13,
            RANDBETWEEN(5,COUNT(Name!$A:$A) + 1)
        )
    )
)</f>
        <v>353</v>
      </c>
      <c r="G525" s="7" t="str">
        <f ca="1">VLOOKUP($F525,Name!$A:$B,2,FALSE)</f>
        <v>Vicente</v>
      </c>
      <c r="H525" s="7">
        <f ca="1" xml:space="preserve">
IF($C525 = 1,
    0,
    RANDBETWEEN(5,COUNT('Last name'!$A:$A) + 1)
)</f>
        <v>33</v>
      </c>
      <c r="I525" s="7" t="str">
        <f ca="1" xml:space="preserve">
IF($C525 = 1 + N("Presidente"),
    "de Orléans e Bragança",
    VLOOKUP($H525,'Last name'!$A:$B,2,FALSE) &amp; " " &amp; VLOOKUP(RANDBETWEEN(5,COUNT('Last name'!$A:$A) + 1),'Last name'!$A:$B,2,FALSE)
)</f>
        <v>Barreto Alencar</v>
      </c>
      <c r="J525" s="7" t="str">
        <f t="shared" ca="1" si="82"/>
        <v>Vicente Barreto Alencar</v>
      </c>
      <c r="K525" s="7" t="str" cm="1">
        <f t="array" aca="1" ref="K525" ca="1">SHA1HASH($J525)</f>
        <v>f55d9147d4ebb60c93c26e947784179d757b3d05</v>
      </c>
      <c r="L525" s="7" cm="1">
        <f t="array" aca="1" ref="L525" ca="1">INDEX(States!$A:$A,N525,1)</f>
        <v>5</v>
      </c>
      <c r="M525" s="7" t="str">
        <f ca="1">VLOOKUP($L525,Countries!$A:$B,2,FALSE)</f>
        <v>Portugal</v>
      </c>
      <c r="N525" s="7" cm="1">
        <f t="array" aca="1" ref="N525" ca="1">INDEX(States!$C:$C,RANDBETWEEN(5,COUNTA(States!$A:$A) + 1),1)</f>
        <v>18</v>
      </c>
      <c r="O525" s="7" t="str">
        <f ca="1">VLOOKUP($N525,States!$C:$D,2,FALSE)</f>
        <v>Castelo Branco</v>
      </c>
      <c r="P525" s="7" t="str">
        <f ca="1">VLOOKUP($F525,Name!$A:$C,3,FALSE)</f>
        <v>M</v>
      </c>
      <c r="Q525" s="7" t="str">
        <f ca="1">VLOOKUP($P525,Genders!$B:$C,2,FALSE)</f>
        <v>Male</v>
      </c>
      <c r="R525" s="7" cm="1">
        <f t="array" aca="1" ref="R525" ca="1">INDEX('Marital status'!$A:$A,RANDBETWEEN(5,COUNTA('Marital status'!$A:$A) + 1),1)</f>
        <v>5</v>
      </c>
      <c r="S525" s="7" t="str">
        <f ca="1">VLOOKUP($R525,'Marital status'!$A:$B,2,FALSE)</f>
        <v>single</v>
      </c>
      <c r="T525" s="7">
        <f t="shared" ca="1" si="83"/>
        <v>6</v>
      </c>
      <c r="U525" s="7" t="str">
        <f ca="1">VLOOKUP($T525,Ethnicities!$A:$B,2,FALSE)</f>
        <v>Black or African American</v>
      </c>
      <c r="V525" s="8">
        <f t="shared" ca="1" si="84"/>
        <v>30026</v>
      </c>
      <c r="W525" s="6">
        <f t="shared" ca="1" si="85"/>
        <v>7</v>
      </c>
      <c r="X525" s="8" t="str">
        <f ca="1">VLOOKUP($W525,'Background education'!$A:$B,2,FALSE)</f>
        <v>Undergraduate degree</v>
      </c>
      <c r="Y525" s="7">
        <f ca="1" xml:space="preserve">
  IF(OR($AA525 = 5, $AA525 = 6, $AA525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25" s="7" t="str">
        <f ca="1">VLOOKUP($Y525,Departments!$A:$B,2,FALSE)</f>
        <v>Controlling</v>
      </c>
      <c r="AA525" s="6">
        <f t="shared" ca="1" si="86"/>
        <v>10</v>
      </c>
      <c r="AB525" s="7" t="str">
        <f ca="1">VLOOKUP($AA525,Roles!$A:$B,2,FALSE)</f>
        <v>Trainee</v>
      </c>
      <c r="AC525" s="6" t="str">
        <f t="shared" ca="1" si="87"/>
        <v/>
      </c>
      <c r="AD525" s="7" t="str">
        <f ca="1" xml:space="preserve">
IF($AC525 &lt;&gt; "",
    VLOOKUP($AC525,Levels!$A:$B,2,FALSE),
    ""
)</f>
        <v/>
      </c>
      <c r="AE525" s="8">
        <f t="shared" ca="1" si="88"/>
        <v>42096</v>
      </c>
      <c r="AF525" s="6">
        <f ca="1">RANDBETWEEN(5,COUNTA('Recruitment source'!$A:$A) + 1)</f>
        <v>9</v>
      </c>
      <c r="AG525" s="6" t="str">
        <f ca="1">VLOOKUP($AF525,'Recruitment source'!$A:$B,2,FALSE)</f>
        <v>Empregos Online</v>
      </c>
      <c r="AH525" s="8"/>
      <c r="AI525" s="1">
        <f t="shared" ca="1" si="80"/>
        <v>1305</v>
      </c>
      <c r="AJ525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521, 1, 'Vicente Barreto Alencar', 'M', 6, '16/03/1982', 7, 12, 10, NULL, 1305);</v>
      </c>
    </row>
    <row r="526" spans="1:36" ht="14.25" customHeight="1" x14ac:dyDescent="0.2">
      <c r="A526" s="7" cm="1">
        <f t="array" aca="1" ref="A526" ca="1">INDEX(Companies!$A:$A,RANDBETWEEN(5,COUNTA(Companies!$A:$A) + 1),1)</f>
        <v>5</v>
      </c>
      <c r="B526" s="7" t="str">
        <f ca="1">VLOOKUP($A526,Companies!$A:$B,2,FALSE)</f>
        <v>ACME Corporation</v>
      </c>
      <c r="C526" s="5">
        <f t="shared" si="81"/>
        <v>522</v>
      </c>
      <c r="D526" s="5" t="str" cm="1">
        <f t="array" ref="D526">SHA1HASH($C526)</f>
        <v>22ef9733f34012fee57a30e23cfeaf3810f47298</v>
      </c>
      <c r="E526" s="6">
        <v>1</v>
      </c>
      <c r="F526" s="7">
        <f ca="1">IF($C526 = 1 + N("Presidente"),
    127,
    IF($C526 = 2 + N("Vice-Presidente"),
        72,
        IF($C526 = 3 + N("Secretária bilíngue"),
            13,
            RANDBETWEEN(5,COUNT(Name!$A:$A) + 1)
        )
    )
)</f>
        <v>107</v>
      </c>
      <c r="G526" s="7" t="str">
        <f ca="1">VLOOKUP($F526,Name!$A:$B,2,FALSE)</f>
        <v>Davi Lucca</v>
      </c>
      <c r="H526" s="7">
        <f ca="1" xml:space="preserve">
IF($C526 = 1,
    0,
    RANDBETWEEN(5,COUNT('Last name'!$A:$A) + 1)
)</f>
        <v>47</v>
      </c>
      <c r="I526" s="7" t="str">
        <f ca="1" xml:space="preserve">
IF($C526 = 1 + N("Presidente"),
    "de Orléans e Bragança",
    VLOOKUP($H526,'Last name'!$A:$B,2,FALSE) &amp; " " &amp; VLOOKUP(RANDBETWEEN(5,COUNT('Last name'!$A:$A) + 1),'Last name'!$A:$B,2,FALSE)
)</f>
        <v>Brasão Testa</v>
      </c>
      <c r="J526" s="7" t="str">
        <f t="shared" ca="1" si="82"/>
        <v>Davi Lucca Brasão Testa</v>
      </c>
      <c r="K526" s="7" t="str" cm="1">
        <f t="array" aca="1" ref="K526" ca="1">SHA1HASH($J526)</f>
        <v>f18e7c8bd18cca74a6e708942d2c2901c13ea5c2</v>
      </c>
      <c r="L526" s="7" cm="1">
        <f t="array" aca="1" ref="L526" ca="1">INDEX(States!$A:$A,N526,1)</f>
        <v>5</v>
      </c>
      <c r="M526" s="7" t="str">
        <f ca="1">VLOOKUP($L526,Countries!$A:$B,2,FALSE)</f>
        <v>Portugal</v>
      </c>
      <c r="N526" s="7" cm="1">
        <f t="array" aca="1" ref="N526" ca="1">INDEX(States!$C:$C,RANDBETWEEN(5,COUNTA(States!$A:$A) + 1),1)</f>
        <v>24</v>
      </c>
      <c r="O526" s="7" t="str">
        <f ca="1">VLOOKUP($N526,States!$C:$D,2,FALSE)</f>
        <v>Brangança</v>
      </c>
      <c r="P526" s="7" t="str">
        <f ca="1">VLOOKUP($F526,Name!$A:$C,3,FALSE)</f>
        <v>M</v>
      </c>
      <c r="Q526" s="7" t="str">
        <f ca="1">VLOOKUP($P526,Genders!$B:$C,2,FALSE)</f>
        <v>Male</v>
      </c>
      <c r="R526" s="7" cm="1">
        <f t="array" aca="1" ref="R526" ca="1">INDEX('Marital status'!$A:$A,RANDBETWEEN(5,COUNTA('Marital status'!$A:$A) + 1),1)</f>
        <v>5</v>
      </c>
      <c r="S526" s="7" t="str">
        <f ca="1">VLOOKUP($R526,'Marital status'!$A:$B,2,FALSE)</f>
        <v>single</v>
      </c>
      <c r="T526" s="7">
        <f t="shared" ca="1" si="83"/>
        <v>5</v>
      </c>
      <c r="U526" s="7" t="str">
        <f ca="1">VLOOKUP($T526,Ethnicities!$A:$B,2,FALSE)</f>
        <v xml:space="preserve"> white</v>
      </c>
      <c r="V526" s="8">
        <f t="shared" ca="1" si="84"/>
        <v>31647</v>
      </c>
      <c r="W526" s="6">
        <f t="shared" ca="1" si="85"/>
        <v>7</v>
      </c>
      <c r="X526" s="8" t="str">
        <f ca="1">VLOOKUP($W526,'Background education'!$A:$B,2,FALSE)</f>
        <v>Undergraduate degree</v>
      </c>
      <c r="Y526" s="7">
        <f ca="1" xml:space="preserve">
  IF(OR($AA526 = 5, $AA526 = 6, $AA526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26" s="7" t="str">
        <f ca="1">VLOOKUP($Y526,Departments!$A:$B,2,FALSE)</f>
        <v xml:space="preserve"> Presidency</v>
      </c>
      <c r="AA526" s="6">
        <f t="shared" ca="1" si="86"/>
        <v>11</v>
      </c>
      <c r="AB526" s="7" t="str">
        <f ca="1">VLOOKUP($AA526,Roles!$A:$B,2,FALSE)</f>
        <v>Analyst</v>
      </c>
      <c r="AC526" s="6">
        <f t="shared" ca="1" si="87"/>
        <v>7</v>
      </c>
      <c r="AD526" s="7" t="str">
        <f ca="1" xml:space="preserve">
IF($AC526 &lt;&gt; "",
    VLOOKUP($AC526,Levels!$A:$B,2,FALSE),
    ""
)</f>
        <v>Senior</v>
      </c>
      <c r="AE526" s="8">
        <f t="shared" ca="1" si="88"/>
        <v>38353</v>
      </c>
      <c r="AF526" s="6">
        <f ca="1">RANDBETWEEN(5,COUNTA('Recruitment source'!$A:$A) + 1)</f>
        <v>10</v>
      </c>
      <c r="AG526" s="6" t="str">
        <f ca="1">VLOOKUP($AF526,'Recruitment source'!$A:$B,2,FALSE)</f>
        <v>Jobs in Lisbon</v>
      </c>
      <c r="AH526" s="8"/>
      <c r="AI526" s="1">
        <f t="shared" ca="1" si="80"/>
        <v>2500</v>
      </c>
      <c r="AJ526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522, 1, 'Davi Lucca Brasão Testa', 'M', 5, '23/08/1986', 7, 5, 11, 7, 2500);</v>
      </c>
    </row>
    <row r="527" spans="1:36" ht="14.25" customHeight="1" x14ac:dyDescent="0.2">
      <c r="A527" s="7" cm="1">
        <f t="array" aca="1" ref="A527" ca="1">INDEX(Companies!$A:$A,RANDBETWEEN(5,COUNTA(Companies!$A:$A) + 1),1)</f>
        <v>5</v>
      </c>
      <c r="B527" s="7" t="str">
        <f ca="1">VLOOKUP($A527,Companies!$A:$B,2,FALSE)</f>
        <v>ACME Corporation</v>
      </c>
      <c r="C527" s="5">
        <f t="shared" si="81"/>
        <v>523</v>
      </c>
      <c r="D527" s="5" t="str" cm="1">
        <f t="array" ref="D527">SHA1HASH($C527)</f>
        <v>8de23aaaec61b2cba81bd155ea66322737dea7d8</v>
      </c>
      <c r="E527" s="6">
        <v>1</v>
      </c>
      <c r="F527" s="7">
        <f ca="1">IF($C527 = 1 + N("Presidente"),
    127,
    IF($C527 = 2 + N("Vice-Presidente"),
        72,
        IF($C527 = 3 + N("Secretária bilíngue"),
            13,
            RANDBETWEEN(5,COUNT(Name!$A:$A) + 1)
        )
    )
)</f>
        <v>331</v>
      </c>
      <c r="G527" s="7" t="str">
        <f ca="1">VLOOKUP($F527,Name!$A:$B,2,FALSE)</f>
        <v>Renato</v>
      </c>
      <c r="H527" s="7">
        <f ca="1" xml:space="preserve">
IF($C527 = 1,
    0,
    RANDBETWEEN(5,COUNT('Last name'!$A:$A) + 1)
)</f>
        <v>34</v>
      </c>
      <c r="I527" s="7" t="str">
        <f ca="1" xml:space="preserve">
IF($C527 = 1 + N("Presidente"),
    "de Orléans e Bragança",
    VLOOKUP($H527,'Last name'!$A:$B,2,FALSE) &amp; " " &amp; VLOOKUP(RANDBETWEEN(5,COUNT('Last name'!$A:$A) + 1),'Last name'!$A:$B,2,FALSE)
)</f>
        <v>Barros Russo</v>
      </c>
      <c r="J527" s="7" t="str">
        <f t="shared" ca="1" si="82"/>
        <v>Renato Barros Russo</v>
      </c>
      <c r="K527" s="7" t="str" cm="1">
        <f t="array" aca="1" ref="K527" ca="1">SHA1HASH($J527)</f>
        <v>17a9046f58bb48e371e9fb6603712cdabc077b24</v>
      </c>
      <c r="L527" s="7" cm="1">
        <f t="array" aca="1" ref="L527" ca="1">INDEX(States!$A:$A,N527,1)</f>
        <v>5</v>
      </c>
      <c r="M527" s="7" t="str">
        <f ca="1">VLOOKUP($L527,Countries!$A:$B,2,FALSE)</f>
        <v>Portugal</v>
      </c>
      <c r="N527" s="7" cm="1">
        <f t="array" aca="1" ref="N527" ca="1">INDEX(States!$C:$C,RANDBETWEEN(5,COUNTA(States!$A:$A) + 1),1)</f>
        <v>7</v>
      </c>
      <c r="O527" s="7" t="str">
        <f ca="1">VLOOKUP($N527,States!$C:$D,2,FALSE)</f>
        <v xml:space="preserve"> Setúbal </v>
      </c>
      <c r="P527" s="7" t="str">
        <f ca="1">VLOOKUP($F527,Name!$A:$C,3,FALSE)</f>
        <v>M</v>
      </c>
      <c r="Q527" s="7" t="str">
        <f ca="1">VLOOKUP($P527,Genders!$B:$C,2,FALSE)</f>
        <v>Male</v>
      </c>
      <c r="R527" s="7" cm="1">
        <f t="array" aca="1" ref="R527" ca="1">INDEX('Marital status'!$A:$A,RANDBETWEEN(5,COUNTA('Marital status'!$A:$A) + 1),1)</f>
        <v>5</v>
      </c>
      <c r="S527" s="7" t="str">
        <f ca="1">VLOOKUP($R527,'Marital status'!$A:$B,2,FALSE)</f>
        <v>single</v>
      </c>
      <c r="T527" s="7">
        <f t="shared" ca="1" si="83"/>
        <v>5</v>
      </c>
      <c r="U527" s="7" t="str">
        <f ca="1">VLOOKUP($T527,Ethnicities!$A:$B,2,FALSE)</f>
        <v xml:space="preserve"> white</v>
      </c>
      <c r="V527" s="8">
        <f t="shared" ca="1" si="84"/>
        <v>29335</v>
      </c>
      <c r="W527" s="6">
        <f t="shared" ca="1" si="85"/>
        <v>7</v>
      </c>
      <c r="X527" s="8" t="str">
        <f ca="1">VLOOKUP($W527,'Background education'!$A:$B,2,FALSE)</f>
        <v>Undergraduate degree</v>
      </c>
      <c r="Y527" s="7">
        <f ca="1" xml:space="preserve">
  IF(OR($AA527 = 5, $AA527 = 6, $AA527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27" s="7" t="str">
        <f ca="1">VLOOKUP($Y527,Departments!$A:$B,2,FALSE)</f>
        <v>Controlling</v>
      </c>
      <c r="AA527" s="6">
        <f t="shared" ca="1" si="86"/>
        <v>10</v>
      </c>
      <c r="AB527" s="7" t="str">
        <f ca="1">VLOOKUP($AA527,Roles!$A:$B,2,FALSE)</f>
        <v>Trainee</v>
      </c>
      <c r="AC527" s="6" t="str">
        <f t="shared" ca="1" si="87"/>
        <v/>
      </c>
      <c r="AD527" s="7" t="str">
        <f ca="1" xml:space="preserve">
IF($AC527 &lt;&gt; "",
    VLOOKUP($AC527,Levels!$A:$B,2,FALSE),
    ""
)</f>
        <v/>
      </c>
      <c r="AE527" s="8">
        <f t="shared" ca="1" si="88"/>
        <v>44704</v>
      </c>
      <c r="AF527" s="6">
        <f ca="1">RANDBETWEEN(5,COUNTA('Recruitment source'!$A:$A) + 1)</f>
        <v>10</v>
      </c>
      <c r="AG527" s="6" t="str">
        <f ca="1">VLOOKUP($AF527,'Recruitment source'!$A:$B,2,FALSE)</f>
        <v>Jobs in Lisbon</v>
      </c>
      <c r="AH527" s="8"/>
      <c r="AI527" s="1">
        <f t="shared" ca="1" si="80"/>
        <v>1305</v>
      </c>
      <c r="AJ527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523, 1, 'Renato Barros Russo', 'M', 5, '24/04/1980', 7, 12, 10, NULL, 1305);</v>
      </c>
    </row>
    <row r="528" spans="1:36" ht="14.25" customHeight="1" x14ac:dyDescent="0.2">
      <c r="A528" s="7" cm="1">
        <f t="array" aca="1" ref="A528" ca="1">INDEX(Companies!$A:$A,RANDBETWEEN(5,COUNTA(Companies!$A:$A) + 1),1)</f>
        <v>5</v>
      </c>
      <c r="B528" s="7" t="str">
        <f ca="1">VLOOKUP($A528,Companies!$A:$B,2,FALSE)</f>
        <v>ACME Corporation</v>
      </c>
      <c r="C528" s="5">
        <f t="shared" si="81"/>
        <v>524</v>
      </c>
      <c r="D528" s="5" t="str" cm="1">
        <f t="array" ref="D528">SHA1HASH($C528)</f>
        <v>6632e7ca34bf65b81cadd060000fa794dc91938f</v>
      </c>
      <c r="E528" s="6">
        <v>1</v>
      </c>
      <c r="F528" s="7">
        <f ca="1">IF($C528 = 1 + N("Presidente"),
    127,
    IF($C528 = 2 + N("Vice-Presidente"),
        72,
        IF($C528 = 3 + N("Secretária bilíngue"),
            13,
            RANDBETWEEN(5,COUNT(Name!$A:$A) + 1)
        )
    )
)</f>
        <v>317</v>
      </c>
      <c r="G528" s="7" t="str">
        <f ca="1">VLOOKUP($F528,Name!$A:$B,2,FALSE)</f>
        <v>Pedro Henrique</v>
      </c>
      <c r="H528" s="7">
        <f ca="1" xml:space="preserve">
IF($C528 = 1,
    0,
    RANDBETWEEN(5,COUNT('Last name'!$A:$A) + 1)
)</f>
        <v>119</v>
      </c>
      <c r="I528" s="7" t="str">
        <f ca="1" xml:space="preserve">
IF($C528 = 1 + N("Presidente"),
    "de Orléans e Bragança",
    VLOOKUP($H528,'Last name'!$A:$B,2,FALSE) &amp; " " &amp; VLOOKUP(RANDBETWEEN(5,COUNT('Last name'!$A:$A) + 1),'Last name'!$A:$B,2,FALSE)
)</f>
        <v>Marino Esposito</v>
      </c>
      <c r="J528" s="7" t="str">
        <f t="shared" ca="1" si="82"/>
        <v>Pedro Henrique Marino Esposito</v>
      </c>
      <c r="K528" s="7" t="str" cm="1">
        <f t="array" aca="1" ref="K528" ca="1">SHA1HASH($J528)</f>
        <v>dd0e2611c591639a15c47013697212464cd96778</v>
      </c>
      <c r="L528" s="7" cm="1">
        <f t="array" aca="1" ref="L528" ca="1">INDEX(States!$A:$A,N528,1)</f>
        <v>5</v>
      </c>
      <c r="M528" s="7" t="str">
        <f ca="1">VLOOKUP($L528,Countries!$A:$B,2,FALSE)</f>
        <v>Portugal</v>
      </c>
      <c r="N528" s="7" cm="1">
        <f t="array" aca="1" ref="N528" ca="1">INDEX(States!$C:$C,RANDBETWEEN(5,COUNTA(States!$A:$A) + 1),1)</f>
        <v>9</v>
      </c>
      <c r="O528" s="7" t="str">
        <f ca="1">VLOOKUP($N528,States!$C:$D,2,FALSE)</f>
        <v>braga</v>
      </c>
      <c r="P528" s="7" t="str">
        <f ca="1">VLOOKUP($F528,Name!$A:$C,3,FALSE)</f>
        <v>M</v>
      </c>
      <c r="Q528" s="7" t="str">
        <f ca="1">VLOOKUP($P528,Genders!$B:$C,2,FALSE)</f>
        <v>Male</v>
      </c>
      <c r="R528" s="7" cm="1">
        <f t="array" aca="1" ref="R528" ca="1">INDEX('Marital status'!$A:$A,RANDBETWEEN(5,COUNTA('Marital status'!$A:$A) + 1),1)</f>
        <v>7</v>
      </c>
      <c r="S528" s="7" t="str">
        <f ca="1">VLOOKUP($R528,'Marital status'!$A:$B,2,FALSE)</f>
        <v xml:space="preserve">Widowed </v>
      </c>
      <c r="T528" s="7">
        <f t="shared" ca="1" si="83"/>
        <v>7</v>
      </c>
      <c r="U528" s="7" t="str">
        <f ca="1">VLOOKUP($T528,Ethnicities!$A:$B,2,FALSE)</f>
        <v xml:space="preserve">  Hispanic or LATINO</v>
      </c>
      <c r="V528" s="8">
        <f t="shared" ca="1" si="84"/>
        <v>20229</v>
      </c>
      <c r="W528" s="6">
        <f t="shared" ca="1" si="85"/>
        <v>7</v>
      </c>
      <c r="X528" s="8" t="str">
        <f ca="1">VLOOKUP($W528,'Background education'!$A:$B,2,FALSE)</f>
        <v>Undergraduate degree</v>
      </c>
      <c r="Y528" s="7">
        <f ca="1" xml:space="preserve">
  IF(OR($AA528 = 5, $AA528 = 6, $AA528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28" s="7" t="str">
        <f ca="1">VLOOKUP($Y528,Departments!$A:$B,2,FALSE)</f>
        <v>Operations</v>
      </c>
      <c r="AA528" s="6">
        <f t="shared" ca="1" si="86"/>
        <v>11</v>
      </c>
      <c r="AB528" s="7" t="str">
        <f ca="1">VLOOKUP($AA528,Roles!$A:$B,2,FALSE)</f>
        <v>Analyst</v>
      </c>
      <c r="AC528" s="6">
        <f t="shared" ca="1" si="87"/>
        <v>6</v>
      </c>
      <c r="AD528" s="7" t="str">
        <f ca="1" xml:space="preserve">
IF($AC528 &lt;&gt; "",
    VLOOKUP($AC528,Levels!$A:$B,2,FALSE),
    ""
)</f>
        <v>Pleno</v>
      </c>
      <c r="AE528" s="8">
        <f t="shared" ca="1" si="88"/>
        <v>42129</v>
      </c>
      <c r="AF528" s="6">
        <f ca="1">RANDBETWEEN(5,COUNTA('Recruitment source'!$A:$A) + 1)</f>
        <v>10</v>
      </c>
      <c r="AG528" s="6" t="str">
        <f ca="1">VLOOKUP($AF528,'Recruitment source'!$A:$B,2,FALSE)</f>
        <v>Jobs in Lisbon</v>
      </c>
      <c r="AH528" s="8"/>
      <c r="AI528" s="1">
        <f t="shared" ca="1" si="80"/>
        <v>2500</v>
      </c>
      <c r="AJ528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524, 1, 'Pedro Henrique Marino Esposito', 'M', 7, '20/05/1955', 7, 10, 11, 6, 2500);</v>
      </c>
    </row>
    <row r="529" spans="1:36" ht="14.25" customHeight="1" x14ac:dyDescent="0.2">
      <c r="A529" s="7" cm="1">
        <f t="array" aca="1" ref="A529" ca="1">INDEX(Companies!$A:$A,RANDBETWEEN(5,COUNTA(Companies!$A:$A) + 1),1)</f>
        <v>5</v>
      </c>
      <c r="B529" s="7" t="str">
        <f ca="1">VLOOKUP($A529,Companies!$A:$B,2,FALSE)</f>
        <v>ACME Corporation</v>
      </c>
      <c r="C529" s="5">
        <f t="shared" si="81"/>
        <v>525</v>
      </c>
      <c r="D529" s="5" t="str" cm="1">
        <f t="array" ref="D529">SHA1HASH($C529)</f>
        <v>00a8a5c3f7bac086c6df1a59b7da7e26eee029a1</v>
      </c>
      <c r="E529" s="6">
        <v>1</v>
      </c>
      <c r="F529" s="7">
        <f ca="1">IF($C529 = 1 + N("Presidente"),
    127,
    IF($C529 = 2 + N("Vice-Presidente"),
        72,
        IF($C529 = 3 + N("Secretária bilíngue"),
            13,
            RANDBETWEEN(5,COUNT(Name!$A:$A) + 1)
        )
    )
)</f>
        <v>258</v>
      </c>
      <c r="G529" s="7" t="str">
        <f ca="1">VLOOKUP($F529,Name!$A:$B,2,FALSE)</f>
        <v>Maria Alice</v>
      </c>
      <c r="H529" s="7">
        <f ca="1" xml:space="preserve">
IF($C529 = 1,
    0,
    RANDBETWEEN(5,COUNT('Last name'!$A:$A) + 1)
)</f>
        <v>25</v>
      </c>
      <c r="I529" s="7" t="str">
        <f ca="1" xml:space="preserve">
IF($C529 = 1 + N("Presidente"),
    "de Orléans e Bragança",
    VLOOKUP($H529,'Last name'!$A:$B,2,FALSE) &amp; " " &amp; VLOOKUP(RANDBETWEEN(5,COUNT('Last name'!$A:$A) + 1),'Last name'!$A:$B,2,FALSE)
)</f>
        <v>Auth Miranda</v>
      </c>
      <c r="J529" s="7" t="str">
        <f t="shared" ca="1" si="82"/>
        <v>Maria Alice Auth Miranda</v>
      </c>
      <c r="K529" s="7" t="str" cm="1">
        <f t="array" aca="1" ref="K529" ca="1">SHA1HASH($J529)</f>
        <v>e01894f93cad1975ba7686fec2bc2be286223482</v>
      </c>
      <c r="L529" s="7" cm="1">
        <f t="array" aca="1" ref="L529" ca="1">INDEX(States!$A:$A,N529,1)</f>
        <v>5</v>
      </c>
      <c r="M529" s="7" t="str">
        <f ca="1">VLOOKUP($L529,Countries!$A:$B,2,FALSE)</f>
        <v>Portugal</v>
      </c>
      <c r="N529" s="7" cm="1">
        <f t="array" aca="1" ref="N529" ca="1">INDEX(States!$C:$C,RANDBETWEEN(5,COUNTA(States!$A:$A) + 1),1)</f>
        <v>19</v>
      </c>
      <c r="O529" s="7" t="str">
        <f ca="1">VLOOKUP($N529,States!$C:$D,2,FALSE)</f>
        <v>Beja</v>
      </c>
      <c r="P529" s="7" t="str">
        <f ca="1">VLOOKUP($F529,Name!$A:$C,3,FALSE)</f>
        <v>F</v>
      </c>
      <c r="Q529" s="7" t="str">
        <f ca="1">VLOOKUP($P529,Genders!$B:$C,2,FALSE)</f>
        <v>Female</v>
      </c>
      <c r="R529" s="7" cm="1">
        <f t="array" aca="1" ref="R529" ca="1">INDEX('Marital status'!$A:$A,RANDBETWEEN(5,COUNTA('Marital status'!$A:$A) + 1),1)</f>
        <v>5</v>
      </c>
      <c r="S529" s="7" t="str">
        <f ca="1">VLOOKUP($R529,'Marital status'!$A:$B,2,FALSE)</f>
        <v>single</v>
      </c>
      <c r="T529" s="7">
        <f t="shared" ca="1" si="83"/>
        <v>5</v>
      </c>
      <c r="U529" s="7" t="str">
        <f ca="1">VLOOKUP($T529,Ethnicities!$A:$B,2,FALSE)</f>
        <v xml:space="preserve"> white</v>
      </c>
      <c r="V529" s="8">
        <f t="shared" ca="1" si="84"/>
        <v>23744</v>
      </c>
      <c r="W529" s="6">
        <f t="shared" ca="1" si="85"/>
        <v>7</v>
      </c>
      <c r="X529" s="8" t="str">
        <f ca="1">VLOOKUP($W529,'Background education'!$A:$B,2,FALSE)</f>
        <v>Undergraduate degree</v>
      </c>
      <c r="Y529" s="7">
        <f ca="1" xml:space="preserve">
  IF(OR($AA529 = 5, $AA529 = 6, $AA529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29" s="7" t="str">
        <f ca="1">VLOOKUP($Y529,Departments!$A:$B,2,FALSE)</f>
        <v>Human Resource</v>
      </c>
      <c r="AA529" s="6">
        <f t="shared" ca="1" si="86"/>
        <v>10</v>
      </c>
      <c r="AB529" s="7" t="str">
        <f ca="1">VLOOKUP($AA529,Roles!$A:$B,2,FALSE)</f>
        <v>Trainee</v>
      </c>
      <c r="AC529" s="6" t="str">
        <f t="shared" ca="1" si="87"/>
        <v/>
      </c>
      <c r="AD529" s="7" t="str">
        <f ca="1" xml:space="preserve">
IF($AC529 &lt;&gt; "",
    VLOOKUP($AC529,Levels!$A:$B,2,FALSE),
    ""
)</f>
        <v/>
      </c>
      <c r="AE529" s="8">
        <f t="shared" ca="1" si="88"/>
        <v>43338</v>
      </c>
      <c r="AF529" s="6">
        <f ca="1">RANDBETWEEN(5,COUNTA('Recruitment source'!$A:$A) + 1)</f>
        <v>14</v>
      </c>
      <c r="AG529" s="6" t="str">
        <f ca="1">VLOOKUP($AF529,'Recruitment source'!$A:$B,2,FALSE)</f>
        <v>LinkedIn</v>
      </c>
      <c r="AH529" s="8"/>
      <c r="AI529" s="1">
        <f t="shared" ca="1" si="80"/>
        <v>1385</v>
      </c>
      <c r="AJ52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525, 1, 'Maria Alice Auth Miranda', 'F', 5, '02/01/1965', 7, 8, 10, NULL, 1385);</v>
      </c>
    </row>
    <row r="530" spans="1:36" ht="14.25" customHeight="1" x14ac:dyDescent="0.2">
      <c r="A530" s="7" cm="1">
        <f t="array" aca="1" ref="A530" ca="1">INDEX(Companies!$A:$A,RANDBETWEEN(5,COUNTA(Companies!$A:$A) + 1),1)</f>
        <v>5</v>
      </c>
      <c r="B530" s="7" t="str">
        <f ca="1">VLOOKUP($A530,Companies!$A:$B,2,FALSE)</f>
        <v>ACME Corporation</v>
      </c>
      <c r="C530" s="5">
        <f t="shared" si="81"/>
        <v>526</v>
      </c>
      <c r="D530" s="5" t="str" cm="1">
        <f t="array" ref="D530">SHA1HASH($C530)</f>
        <v>d5155d043a8e6fffa4385a64df15a176f4752551</v>
      </c>
      <c r="E530" s="6">
        <v>1</v>
      </c>
      <c r="F530" s="7">
        <f ca="1">IF($C530 = 1 + N("Presidente"),
    127,
    IF($C530 = 2 + N("Vice-Presidente"),
        72,
        IF($C530 = 3 + N("Secretária bilíngue"),
            13,
            RANDBETWEEN(5,COUNT(Name!$A:$A) + 1)
        )
    )
)</f>
        <v>256</v>
      </c>
      <c r="G530" s="7" t="str">
        <f ca="1">VLOOKUP($F530,Name!$A:$B,2,FALSE)</f>
        <v>Marcelo</v>
      </c>
      <c r="H530" s="7">
        <f ca="1" xml:space="preserve">
IF($C530 = 1,
    0,
    RANDBETWEEN(5,COUNT('Last name'!$A:$A) + 1)
)</f>
        <v>52</v>
      </c>
      <c r="I530" s="7" t="str">
        <f ca="1" xml:space="preserve">
IF($C530 = 1 + N("Presidente"),
    "de Orléans e Bragança",
    VLOOKUP($H530,'Last name'!$A:$B,2,FALSE) &amp; " " &amp; VLOOKUP(RANDBETWEEN(5,COUNT('Last name'!$A:$A) + 1),'Last name'!$A:$B,2,FALSE)
)</f>
        <v>Camacho Garcia</v>
      </c>
      <c r="J530" s="7" t="str">
        <f t="shared" ca="1" si="82"/>
        <v>Marcelo Camacho Garcia</v>
      </c>
      <c r="K530" s="7" t="str" cm="1">
        <f t="array" aca="1" ref="K530" ca="1">SHA1HASH($J530)</f>
        <v>7858f8d7d0460e3f101d8eae99f19051c5e21b9c</v>
      </c>
      <c r="L530" s="7" cm="1">
        <f t="array" aca="1" ref="L530" ca="1">INDEX(States!$A:$A,N530,1)</f>
        <v>5</v>
      </c>
      <c r="M530" s="7" t="str">
        <f ca="1">VLOOKUP($L530,Countries!$A:$B,2,FALSE)</f>
        <v>Portugal</v>
      </c>
      <c r="N530" s="7" cm="1">
        <f t="array" aca="1" ref="N530" ca="1">INDEX(States!$C:$C,RANDBETWEEN(5,COUNTA(States!$A:$A) + 1),1)</f>
        <v>19</v>
      </c>
      <c r="O530" s="7" t="str">
        <f ca="1">VLOOKUP($N530,States!$C:$D,2,FALSE)</f>
        <v>Beja</v>
      </c>
      <c r="P530" s="7" t="str">
        <f ca="1">VLOOKUP($F530,Name!$A:$C,3,FALSE)</f>
        <v>M</v>
      </c>
      <c r="Q530" s="7" t="str">
        <f ca="1">VLOOKUP($P530,Genders!$B:$C,2,FALSE)</f>
        <v>Male</v>
      </c>
      <c r="R530" s="7" cm="1">
        <f t="array" aca="1" ref="R530" ca="1">INDEX('Marital status'!$A:$A,RANDBETWEEN(5,COUNTA('Marital status'!$A:$A) + 1),1)</f>
        <v>7</v>
      </c>
      <c r="S530" s="7" t="str">
        <f ca="1">VLOOKUP($R530,'Marital status'!$A:$B,2,FALSE)</f>
        <v xml:space="preserve">Widowed </v>
      </c>
      <c r="T530" s="7">
        <f t="shared" ca="1" si="83"/>
        <v>5</v>
      </c>
      <c r="U530" s="7" t="str">
        <f ca="1">VLOOKUP($T530,Ethnicities!$A:$B,2,FALSE)</f>
        <v xml:space="preserve"> white</v>
      </c>
      <c r="V530" s="8">
        <f t="shared" ca="1" si="84"/>
        <v>17464</v>
      </c>
      <c r="W530" s="6">
        <f t="shared" ca="1" si="85"/>
        <v>7</v>
      </c>
      <c r="X530" s="8" t="str">
        <f ca="1">VLOOKUP($W530,'Background education'!$A:$B,2,FALSE)</f>
        <v>Undergraduate degree</v>
      </c>
      <c r="Y530" s="7">
        <f ca="1" xml:space="preserve">
  IF(OR($AA530 = 5, $AA530 = 6, $AA530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30" s="7" t="str">
        <f ca="1">VLOOKUP($Y530,Departments!$A:$B,2,FALSE)</f>
        <v xml:space="preserve"> Presidency</v>
      </c>
      <c r="AA530" s="6">
        <f t="shared" ca="1" si="86"/>
        <v>11</v>
      </c>
      <c r="AB530" s="7" t="str">
        <f ca="1">VLOOKUP($AA530,Roles!$A:$B,2,FALSE)</f>
        <v>Analyst</v>
      </c>
      <c r="AC530" s="6">
        <f t="shared" ca="1" si="87"/>
        <v>6</v>
      </c>
      <c r="AD530" s="7" t="str">
        <f ca="1" xml:space="preserve">
IF($AC530 &lt;&gt; "",
    VLOOKUP($AC530,Levels!$A:$B,2,FALSE),
    ""
)</f>
        <v>Pleno</v>
      </c>
      <c r="AE530" s="8">
        <f t="shared" ca="1" si="88"/>
        <v>42435</v>
      </c>
      <c r="AF530" s="6">
        <f ca="1">RANDBETWEEN(5,COUNTA('Recruitment source'!$A:$A) + 1)</f>
        <v>10</v>
      </c>
      <c r="AG530" s="6" t="str">
        <f ca="1">VLOOKUP($AF530,'Recruitment source'!$A:$B,2,FALSE)</f>
        <v>Jobs in Lisbon</v>
      </c>
      <c r="AH530" s="8"/>
      <c r="AI530" s="1">
        <f t="shared" ca="1" si="80"/>
        <v>2500</v>
      </c>
      <c r="AJ53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526, 1, 'Marcelo Camacho Garcia', 'M', 5, '24/10/1947', 7, 5, 11, 6, 2500);</v>
      </c>
    </row>
    <row r="531" spans="1:36" ht="14.25" customHeight="1" x14ac:dyDescent="0.2">
      <c r="A531" s="7" cm="1">
        <f t="array" aca="1" ref="A531" ca="1">INDEX(Companies!$A:$A,RANDBETWEEN(5,COUNTA(Companies!$A:$A) + 1),1)</f>
        <v>5</v>
      </c>
      <c r="B531" s="7" t="str">
        <f ca="1">VLOOKUP($A531,Companies!$A:$B,2,FALSE)</f>
        <v>ACME Corporation</v>
      </c>
      <c r="C531" s="5">
        <f t="shared" si="81"/>
        <v>527</v>
      </c>
      <c r="D531" s="5" t="str" cm="1">
        <f t="array" ref="D531">SHA1HASH($C531)</f>
        <v>22ab0e4326f1e9096ffc3217cd20a17829a5c486</v>
      </c>
      <c r="E531" s="6">
        <v>1</v>
      </c>
      <c r="F531" s="7">
        <f ca="1">IF($C531 = 1 + N("Presidente"),
    127,
    IF($C531 = 2 + N("Vice-Presidente"),
        72,
        IF($C531 = 3 + N("Secretária bilíngue"),
            13,
            RANDBETWEEN(5,COUNT(Name!$A:$A) + 1)
        )
    )
)</f>
        <v>234</v>
      </c>
      <c r="G531" s="7" t="str">
        <f ca="1">VLOOKUP($F531,Name!$A:$B,2,FALSE)</f>
        <v>Louise</v>
      </c>
      <c r="H531" s="7">
        <f ca="1" xml:space="preserve">
IF($C531 = 1,
    0,
    RANDBETWEEN(5,COUNT('Last name'!$A:$A) + 1)
)</f>
        <v>121</v>
      </c>
      <c r="I531" s="7" t="str">
        <f ca="1" xml:space="preserve">
IF($C531 = 1 + N("Presidente"),
    "de Orléans e Bragança",
    VLOOKUP($H531,'Last name'!$A:$B,2,FALSE) &amp; " " &amp; VLOOKUP(RANDBETWEEN(5,COUNT('Last name'!$A:$A) + 1),'Last name'!$A:$B,2,FALSE)
)</f>
        <v>Martinelli Lima</v>
      </c>
      <c r="J531" s="7" t="str">
        <f t="shared" ca="1" si="82"/>
        <v>Louise Martinelli Lima</v>
      </c>
      <c r="K531" s="7" t="str" cm="1">
        <f t="array" aca="1" ref="K531" ca="1">SHA1HASH($J531)</f>
        <v>30532cebd2a16021d34912dd78665336e2fe3ef5</v>
      </c>
      <c r="L531" s="7" cm="1">
        <f t="array" aca="1" ref="L531" ca="1">INDEX(States!$A:$A,N531,1)</f>
        <v>5</v>
      </c>
      <c r="M531" s="7" t="str">
        <f ca="1">VLOOKUP($L531,Countries!$A:$B,2,FALSE)</f>
        <v>Portugal</v>
      </c>
      <c r="N531" s="7" cm="1">
        <f t="array" aca="1" ref="N531" ca="1">INDEX(States!$C:$C,RANDBETWEEN(5,COUNTA(States!$A:$A) + 1),1)</f>
        <v>24</v>
      </c>
      <c r="O531" s="7" t="str">
        <f ca="1">VLOOKUP($N531,States!$C:$D,2,FALSE)</f>
        <v>Brangança</v>
      </c>
      <c r="P531" s="7" t="str">
        <f ca="1">VLOOKUP($F531,Name!$A:$C,3,FALSE)</f>
        <v>F</v>
      </c>
      <c r="Q531" s="7" t="str">
        <f ca="1">VLOOKUP($P531,Genders!$B:$C,2,FALSE)</f>
        <v>Female</v>
      </c>
      <c r="R531" s="7" cm="1">
        <f t="array" aca="1" ref="R531" ca="1">INDEX('Marital status'!$A:$A,RANDBETWEEN(5,COUNTA('Marital status'!$A:$A) + 1),1)</f>
        <v>6</v>
      </c>
      <c r="S531" s="7" t="str">
        <f ca="1">VLOOKUP($R531,'Marital status'!$A:$B,2,FALSE)</f>
        <v>MarrieD</v>
      </c>
      <c r="T531" s="7">
        <f t="shared" ca="1" si="83"/>
        <v>5</v>
      </c>
      <c r="U531" s="7" t="str">
        <f ca="1">VLOOKUP($T531,Ethnicities!$A:$B,2,FALSE)</f>
        <v xml:space="preserve"> white</v>
      </c>
      <c r="V531" s="8">
        <f t="shared" ca="1" si="84"/>
        <v>33323</v>
      </c>
      <c r="W531" s="6">
        <f t="shared" ca="1" si="85"/>
        <v>7</v>
      </c>
      <c r="X531" s="8" t="str">
        <f ca="1">VLOOKUP($W531,'Background education'!$A:$B,2,FALSE)</f>
        <v>Undergraduate degree</v>
      </c>
      <c r="Y531" s="7">
        <f ca="1" xml:space="preserve">
  IF(OR($AA531 = 5, $AA531 = 6, $AA531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31" s="7" t="str">
        <f ca="1">VLOOKUP($Y531,Departments!$A:$B,2,FALSE)</f>
        <v xml:space="preserve"> Commercial</v>
      </c>
      <c r="AA531" s="6">
        <f t="shared" ca="1" si="86"/>
        <v>9</v>
      </c>
      <c r="AB531" s="7" t="str">
        <f ca="1">VLOOKUP($AA531,Roles!$A:$B,2,FALSE)</f>
        <v>Intern</v>
      </c>
      <c r="AC531" s="6" t="str">
        <f t="shared" ca="1" si="87"/>
        <v/>
      </c>
      <c r="AD531" s="7" t="str">
        <f ca="1" xml:space="preserve">
IF($AC531 &lt;&gt; "",
    VLOOKUP($AC531,Levels!$A:$B,2,FALSE),
    ""
)</f>
        <v/>
      </c>
      <c r="AE531" s="8">
        <f t="shared" ca="1" si="88"/>
        <v>44681</v>
      </c>
      <c r="AF531" s="6">
        <f ca="1">RANDBETWEEN(5,COUNTA('Recruitment source'!$A:$A) + 1)</f>
        <v>10</v>
      </c>
      <c r="AG531" s="6" t="str">
        <f ca="1">VLOOKUP($AF531,'Recruitment source'!$A:$B,2,FALSE)</f>
        <v>Jobs in Lisbon</v>
      </c>
      <c r="AH531" s="8"/>
      <c r="AI531" s="1">
        <f t="shared" ca="1" si="80"/>
        <v>1285</v>
      </c>
      <c r="AJ53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527, 1, 'Louise Martinelli Lima', 'F', 5, '26/03/1991', 7, 9, 9, NULL, 1285);</v>
      </c>
    </row>
    <row r="532" spans="1:36" ht="14.25" customHeight="1" x14ac:dyDescent="0.2">
      <c r="A532" s="7" cm="1">
        <f t="array" aca="1" ref="A532" ca="1">INDEX(Companies!$A:$A,RANDBETWEEN(5,COUNTA(Companies!$A:$A) + 1),1)</f>
        <v>5</v>
      </c>
      <c r="B532" s="7" t="str">
        <f ca="1">VLOOKUP($A532,Companies!$A:$B,2,FALSE)</f>
        <v>ACME Corporation</v>
      </c>
      <c r="C532" s="5">
        <f t="shared" si="81"/>
        <v>528</v>
      </c>
      <c r="D532" s="5" t="str" cm="1">
        <f t="array" ref="D532">SHA1HASH($C532)</f>
        <v>1d7deb7af392ce1dd0b07cc0e31a54ffbcbfe9fc</v>
      </c>
      <c r="E532" s="6">
        <v>1</v>
      </c>
      <c r="F532" s="7">
        <f ca="1">IF($C532 = 1 + N("Presidente"),
    127,
    IF($C532 = 2 + N("Vice-Presidente"),
        72,
        IF($C532 = 3 + N("Secretária bilíngue"),
            13,
            RANDBETWEEN(5,COUNT(Name!$A:$A) + 1)
        )
    )
)</f>
        <v>295</v>
      </c>
      <c r="G532" s="7" t="str">
        <f ca="1">VLOOKUP($F532,Name!$A:$B,2,FALSE)</f>
        <v>Miguel</v>
      </c>
      <c r="H532" s="7">
        <f ca="1" xml:space="preserve">
IF($C532 = 1,
    0,
    RANDBETWEEN(5,COUNT('Last name'!$A:$A) + 1)
)</f>
        <v>63</v>
      </c>
      <c r="I532" s="7" t="str">
        <f ca="1" xml:space="preserve">
IF($C532 = 1 + N("Presidente"),
    "de Orléans e Bragança",
    VLOOKUP($H532,'Last name'!$A:$B,2,FALSE) &amp; " " &amp; VLOOKUP(RANDBETWEEN(5,COUNT('Last name'!$A:$A) + 1),'Last name'!$A:$B,2,FALSE)
)</f>
        <v>Castro Pedroso</v>
      </c>
      <c r="J532" s="7" t="str">
        <f t="shared" ca="1" si="82"/>
        <v>Miguel Castro Pedroso</v>
      </c>
      <c r="K532" s="7" t="str" cm="1">
        <f t="array" aca="1" ref="K532" ca="1">SHA1HASH($J532)</f>
        <v>e92f9b77f48bb723b6b5e102d316658f43893427</v>
      </c>
      <c r="L532" s="7" cm="1">
        <f t="array" aca="1" ref="L532" ca="1">INDEX(States!$A:$A,N532,1)</f>
        <v>5</v>
      </c>
      <c r="M532" s="7" t="str">
        <f ca="1">VLOOKUP($L532,Countries!$A:$B,2,FALSE)</f>
        <v>Portugal</v>
      </c>
      <c r="N532" s="7" cm="1">
        <f t="array" aca="1" ref="N532" ca="1">INDEX(States!$C:$C,RANDBETWEEN(5,COUNTA(States!$A:$A) + 1),1)</f>
        <v>16</v>
      </c>
      <c r="O532" s="7" t="str">
        <f ca="1">VLOOKUP($N532,States!$C:$D,2,FALSE)</f>
        <v>Azores</v>
      </c>
      <c r="P532" s="7" t="str">
        <f ca="1">VLOOKUP($F532,Name!$A:$C,3,FALSE)</f>
        <v>M</v>
      </c>
      <c r="Q532" s="7" t="str">
        <f ca="1">VLOOKUP($P532,Genders!$B:$C,2,FALSE)</f>
        <v>Male</v>
      </c>
      <c r="R532" s="7" cm="1">
        <f t="array" aca="1" ref="R532" ca="1">INDEX('Marital status'!$A:$A,RANDBETWEEN(5,COUNTA('Marital status'!$A:$A) + 1),1)</f>
        <v>7</v>
      </c>
      <c r="S532" s="7" t="str">
        <f ca="1">VLOOKUP($R532,'Marital status'!$A:$B,2,FALSE)</f>
        <v xml:space="preserve">Widowed </v>
      </c>
      <c r="T532" s="7">
        <f t="shared" ca="1" si="83"/>
        <v>8</v>
      </c>
      <c r="U532" s="7" t="str">
        <f ca="1">VLOOKUP($T532,Ethnicities!$A:$B,2,FALSE)</f>
        <v>ASIAN</v>
      </c>
      <c r="V532" s="8">
        <f t="shared" ca="1" si="84"/>
        <v>19436</v>
      </c>
      <c r="W532" s="6">
        <f t="shared" ca="1" si="85"/>
        <v>7</v>
      </c>
      <c r="X532" s="8" t="str">
        <f ca="1">VLOOKUP($W532,'Background education'!$A:$B,2,FALSE)</f>
        <v>Undergraduate degree</v>
      </c>
      <c r="Y532" s="7">
        <f ca="1" xml:space="preserve">
  IF(OR($AA532 = 5, $AA532 = 6, $AA532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532" s="7" t="str">
        <f ca="1">VLOOKUP($Y532,Departments!$A:$B,2,FALSE)</f>
        <v>Finance</v>
      </c>
      <c r="AA532" s="6">
        <f t="shared" ca="1" si="86"/>
        <v>11</v>
      </c>
      <c r="AB532" s="7" t="str">
        <f ca="1">VLOOKUP($AA532,Roles!$A:$B,2,FALSE)</f>
        <v>Analyst</v>
      </c>
      <c r="AC532" s="6">
        <f t="shared" ca="1" si="87"/>
        <v>7</v>
      </c>
      <c r="AD532" s="7" t="str">
        <f ca="1" xml:space="preserve">
IF($AC532 &lt;&gt; "",
    VLOOKUP($AC532,Levels!$A:$B,2,FALSE),
    ""
)</f>
        <v>Senior</v>
      </c>
      <c r="AE532" s="8">
        <f t="shared" ca="1" si="88"/>
        <v>41935</v>
      </c>
      <c r="AF532" s="6">
        <f ca="1">RANDBETWEEN(5,COUNTA('Recruitment source'!$A:$A) + 1)</f>
        <v>11</v>
      </c>
      <c r="AG532" s="6" t="str">
        <f ca="1">VLOOKUP($AF532,'Recruitment source'!$A:$B,2,FALSE)</f>
        <v>Next Station</v>
      </c>
      <c r="AH532" s="8"/>
      <c r="AI532" s="1">
        <f t="shared" ca="1" si="80"/>
        <v>2500</v>
      </c>
      <c r="AJ532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528, 1, 'Miguel Castro Pedroso', 'M', 8, '18/03/1953', 7, 7, 11, 7, 2500);</v>
      </c>
    </row>
    <row r="533" spans="1:36" ht="14.25" customHeight="1" x14ac:dyDescent="0.2">
      <c r="A533" s="7" cm="1">
        <f t="array" aca="1" ref="A533" ca="1">INDEX(Companies!$A:$A,RANDBETWEEN(5,COUNTA(Companies!$A:$A) + 1),1)</f>
        <v>5</v>
      </c>
      <c r="B533" s="7" t="str">
        <f ca="1">VLOOKUP($A533,Companies!$A:$B,2,FALSE)</f>
        <v>ACME Corporation</v>
      </c>
      <c r="C533" s="5">
        <f t="shared" si="81"/>
        <v>529</v>
      </c>
      <c r="D533" s="5" t="str" cm="1">
        <f t="array" ref="D533">SHA1HASH($C533)</f>
        <v>945335a6aaa02e8642218d06ddbb9073cb1e3d69</v>
      </c>
      <c r="E533" s="6">
        <v>1</v>
      </c>
      <c r="F533" s="7">
        <f ca="1">IF($C533 = 1 + N("Presidente"),
    127,
    IF($C533 = 2 + N("Vice-Presidente"),
        72,
        IF($C533 = 3 + N("Secretária bilíngue"),
            13,
            RANDBETWEEN(5,COUNT(Name!$A:$A) + 1)
        )
    )
)</f>
        <v>357</v>
      </c>
      <c r="G533" s="7" t="str">
        <f ca="1">VLOOKUP($F533,Name!$A:$B,2,FALSE)</f>
        <v>Vinicios</v>
      </c>
      <c r="H533" s="7">
        <f ca="1" xml:space="preserve">
IF($C533 = 1,
    0,
    RANDBETWEEN(5,COUNT('Last name'!$A:$A) + 1)
)</f>
        <v>100</v>
      </c>
      <c r="I533" s="7" t="str">
        <f ca="1" xml:space="preserve">
IF($C533 = 1 + N("Presidente"),
    "de Orléans e Bragança",
    VLOOKUP($H533,'Last name'!$A:$B,2,FALSE) &amp; " " &amp; VLOOKUP(RANDBETWEEN(5,COUNT('Last name'!$A:$A) + 1),'Last name'!$A:$B,2,FALSE)
)</f>
        <v>Gonçalves Brito</v>
      </c>
      <c r="J533" s="7" t="str">
        <f t="shared" ca="1" si="82"/>
        <v>Vinicios Gonçalves Brito</v>
      </c>
      <c r="K533" s="7" t="str" cm="1">
        <f t="array" aca="1" ref="K533" ca="1">SHA1HASH($J533)</f>
        <v>2432f9fc2fcef3ed78dc6ad18015aba35e1bc41e</v>
      </c>
      <c r="L533" s="7" cm="1">
        <f t="array" aca="1" ref="L533" ca="1">INDEX(States!$A:$A,N533,1)</f>
        <v>5</v>
      </c>
      <c r="M533" s="7" t="str">
        <f ca="1">VLOOKUP($L533,Countries!$A:$B,2,FALSE)</f>
        <v>Portugal</v>
      </c>
      <c r="N533" s="7" cm="1">
        <f t="array" aca="1" ref="N533" ca="1">INDEX(States!$C:$C,RANDBETWEEN(5,COUNTA(States!$A:$A) + 1),1)</f>
        <v>11</v>
      </c>
      <c r="O533" s="7" t="str">
        <f ca="1">VLOOKUP($N533,States!$C:$D,2,FALSE)</f>
        <v>Santarém</v>
      </c>
      <c r="P533" s="7" t="str">
        <f ca="1">VLOOKUP($F533,Name!$A:$C,3,FALSE)</f>
        <v>M</v>
      </c>
      <c r="Q533" s="7" t="str">
        <f ca="1">VLOOKUP($P533,Genders!$B:$C,2,FALSE)</f>
        <v>Male</v>
      </c>
      <c r="R533" s="7" cm="1">
        <f t="array" aca="1" ref="R533" ca="1">INDEX('Marital status'!$A:$A,RANDBETWEEN(5,COUNTA('Marital status'!$A:$A) + 1),1)</f>
        <v>9</v>
      </c>
      <c r="S533" s="7" t="str">
        <f ca="1">VLOOKUP($R533,'Marital status'!$A:$B,2,FALSE)</f>
        <v>DIVORCED</v>
      </c>
      <c r="T533" s="7">
        <f t="shared" ca="1" si="83"/>
        <v>5</v>
      </c>
      <c r="U533" s="7" t="str">
        <f ca="1">VLOOKUP($T533,Ethnicities!$A:$B,2,FALSE)</f>
        <v xml:space="preserve"> white</v>
      </c>
      <c r="V533" s="8">
        <f t="shared" ca="1" si="84"/>
        <v>20625</v>
      </c>
      <c r="W533" s="6">
        <f t="shared" ca="1" si="85"/>
        <v>7</v>
      </c>
      <c r="X533" s="8" t="str">
        <f ca="1">VLOOKUP($W533,'Background education'!$A:$B,2,FALSE)</f>
        <v>Undergraduate degree</v>
      </c>
      <c r="Y533" s="7">
        <f ca="1" xml:space="preserve">
  IF(OR($AA533 = 5, $AA533 = 6, $AA533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33" s="7" t="str">
        <f ca="1">VLOOKUP($Y533,Departments!$A:$B,2,FALSE)</f>
        <v>Controlling</v>
      </c>
      <c r="AA533" s="6">
        <f t="shared" ca="1" si="86"/>
        <v>10</v>
      </c>
      <c r="AB533" s="7" t="str">
        <f ca="1">VLOOKUP($AA533,Roles!$A:$B,2,FALSE)</f>
        <v>Trainee</v>
      </c>
      <c r="AC533" s="6" t="str">
        <f t="shared" ca="1" si="87"/>
        <v/>
      </c>
      <c r="AD533" s="7" t="str">
        <f ca="1" xml:space="preserve">
IF($AC533 &lt;&gt; "",
    VLOOKUP($AC533,Levels!$A:$B,2,FALSE),
    ""
)</f>
        <v/>
      </c>
      <c r="AE533" s="8">
        <f t="shared" ca="1" si="88"/>
        <v>40020</v>
      </c>
      <c r="AF533" s="6">
        <f ca="1">RANDBETWEEN(5,COUNTA('Recruitment source'!$A:$A) + 1)</f>
        <v>6</v>
      </c>
      <c r="AG533" s="6" t="str">
        <f ca="1">VLOOKUP($AF533,'Recruitment source'!$A:$B,2,FALSE)</f>
        <v>Learn4Good</v>
      </c>
      <c r="AH533" s="8"/>
      <c r="AI533" s="1">
        <f t="shared" ca="1" si="80"/>
        <v>1305</v>
      </c>
      <c r="AJ533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529, 1, 'Vinicios Gonçalves Brito', 'M', 5, '19/06/1956', 7, 12, 10, NULL, 1305);</v>
      </c>
    </row>
    <row r="534" spans="1:36" ht="14.25" customHeight="1" x14ac:dyDescent="0.2">
      <c r="A534" s="7" cm="1">
        <f t="array" aca="1" ref="A534" ca="1">INDEX(Companies!$A:$A,RANDBETWEEN(5,COUNTA(Companies!$A:$A) + 1),1)</f>
        <v>5</v>
      </c>
      <c r="B534" s="7" t="str">
        <f ca="1">VLOOKUP($A534,Companies!$A:$B,2,FALSE)</f>
        <v>ACME Corporation</v>
      </c>
      <c r="C534" s="5">
        <f t="shared" si="81"/>
        <v>530</v>
      </c>
      <c r="D534" s="5" t="str" cm="1">
        <f t="array" ref="D534">SHA1HASH($C534)</f>
        <v>5c64cc5d7cc05237d16fa2873e58b5923c489b73</v>
      </c>
      <c r="E534" s="6">
        <v>1</v>
      </c>
      <c r="F534" s="7">
        <f ca="1">IF($C534 = 1 + N("Presidente"),
    127,
    IF($C534 = 2 + N("Vice-Presidente"),
        72,
        IF($C534 = 3 + N("Secretária bilíngue"),
            13,
            RANDBETWEEN(5,COUNT(Name!$A:$A) + 1)
        )
    )
)</f>
        <v>256</v>
      </c>
      <c r="G534" s="7" t="str">
        <f ca="1">VLOOKUP($F534,Name!$A:$B,2,FALSE)</f>
        <v>Marcelo</v>
      </c>
      <c r="H534" s="7">
        <f ca="1" xml:space="preserve">
IF($C534 = 1,
    0,
    RANDBETWEEN(5,COUNT('Last name'!$A:$A) + 1)
)</f>
        <v>186</v>
      </c>
      <c r="I534" s="7" t="str">
        <f ca="1" xml:space="preserve">
IF($C534 = 1 + N("Presidente"),
    "de Orléans e Bragança",
    VLOOKUP($H534,'Last name'!$A:$B,2,FALSE) &amp; " " &amp; VLOOKUP(RANDBETWEEN(5,COUNT('Last name'!$A:$A) + 1),'Last name'!$A:$B,2,FALSE)
)</f>
        <v>Souza Pimentel</v>
      </c>
      <c r="J534" s="7" t="str">
        <f t="shared" ca="1" si="82"/>
        <v>Marcelo Souza Pimentel</v>
      </c>
      <c r="K534" s="7" t="str" cm="1">
        <f t="array" aca="1" ref="K534" ca="1">SHA1HASH($J534)</f>
        <v>c1947f78ab6d8405ba2bab74a5ab16937270371e</v>
      </c>
      <c r="L534" s="7" cm="1">
        <f t="array" aca="1" ref="L534" ca="1">INDEX(States!$A:$A,N534,1)</f>
        <v>5</v>
      </c>
      <c r="M534" s="7" t="str">
        <f ca="1">VLOOKUP($L534,Countries!$A:$B,2,FALSE)</f>
        <v>Portugal</v>
      </c>
      <c r="N534" s="7" cm="1">
        <f t="array" aca="1" ref="N534" ca="1">INDEX(States!$C:$C,RANDBETWEEN(5,COUNTA(States!$A:$A) + 1),1)</f>
        <v>23</v>
      </c>
      <c r="O534" s="7" t="str">
        <f ca="1">VLOOKUP($N534,States!$C:$D,2,FALSE)</f>
        <v>Viana do Castelo</v>
      </c>
      <c r="P534" s="7" t="str">
        <f ca="1">VLOOKUP($F534,Name!$A:$C,3,FALSE)</f>
        <v>M</v>
      </c>
      <c r="Q534" s="7" t="str">
        <f ca="1">VLOOKUP($P534,Genders!$B:$C,2,FALSE)</f>
        <v>Male</v>
      </c>
      <c r="R534" s="7" cm="1">
        <f t="array" aca="1" ref="R534" ca="1">INDEX('Marital status'!$A:$A,RANDBETWEEN(5,COUNTA('Marital status'!$A:$A) + 1),1)</f>
        <v>7</v>
      </c>
      <c r="S534" s="7" t="str">
        <f ca="1">VLOOKUP($R534,'Marital status'!$A:$B,2,FALSE)</f>
        <v xml:space="preserve">Widowed </v>
      </c>
      <c r="T534" s="7">
        <f t="shared" ca="1" si="83"/>
        <v>5</v>
      </c>
      <c r="U534" s="7" t="str">
        <f ca="1">VLOOKUP($T534,Ethnicities!$A:$B,2,FALSE)</f>
        <v xml:space="preserve"> white</v>
      </c>
      <c r="V534" s="8">
        <f t="shared" ca="1" si="84"/>
        <v>21322</v>
      </c>
      <c r="W534" s="6">
        <f t="shared" ca="1" si="85"/>
        <v>7</v>
      </c>
      <c r="X534" s="8" t="str">
        <f ca="1">VLOOKUP($W534,'Background education'!$A:$B,2,FALSE)</f>
        <v>Undergraduate degree</v>
      </c>
      <c r="Y534" s="7">
        <f ca="1" xml:space="preserve">
  IF(OR($AA534 = 5, $AA534 = 6, $AA534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34" s="7" t="str">
        <f ca="1">VLOOKUP($Y534,Departments!$A:$B,2,FALSE)</f>
        <v>Communication &amp; Marketing</v>
      </c>
      <c r="AA534" s="6">
        <f t="shared" ca="1" si="86"/>
        <v>11</v>
      </c>
      <c r="AB534" s="7" t="str">
        <f ca="1">VLOOKUP($AA534,Roles!$A:$B,2,FALSE)</f>
        <v>Analyst</v>
      </c>
      <c r="AC534" s="6">
        <f t="shared" ca="1" si="87"/>
        <v>6</v>
      </c>
      <c r="AD534" s="7" t="str">
        <f ca="1" xml:space="preserve">
IF($AC534 &lt;&gt; "",
    VLOOKUP($AC534,Levels!$A:$B,2,FALSE),
    ""
)</f>
        <v>Pleno</v>
      </c>
      <c r="AE534" s="8">
        <f t="shared" ca="1" si="88"/>
        <v>42665</v>
      </c>
      <c r="AF534" s="6">
        <f ca="1">RANDBETWEEN(5,COUNTA('Recruitment source'!$A:$A) + 1)</f>
        <v>14</v>
      </c>
      <c r="AG534" s="6" t="str">
        <f ca="1">VLOOKUP($AF534,'Recruitment source'!$A:$B,2,FALSE)</f>
        <v>LinkedIn</v>
      </c>
      <c r="AH534" s="8"/>
      <c r="AI534" s="1">
        <f t="shared" ca="1" si="80"/>
        <v>2580</v>
      </c>
      <c r="AJ534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530, 1, 'Marcelo Souza Pimentel', 'M', 5, '17/05/1958', 7, 11, 11, 6, 2580);</v>
      </c>
    </row>
    <row r="535" spans="1:36" ht="14.25" customHeight="1" x14ac:dyDescent="0.2">
      <c r="A535" s="7" cm="1">
        <f t="array" aca="1" ref="A535" ca="1">INDEX(Companies!$A:$A,RANDBETWEEN(5,COUNTA(Companies!$A:$A) + 1),1)</f>
        <v>5</v>
      </c>
      <c r="B535" s="7" t="str">
        <f ca="1">VLOOKUP($A535,Companies!$A:$B,2,FALSE)</f>
        <v>ACME Corporation</v>
      </c>
      <c r="C535" s="5">
        <f t="shared" si="81"/>
        <v>531</v>
      </c>
      <c r="D535" s="5" t="str" cm="1">
        <f t="array" ref="D535">SHA1HASH($C535)</f>
        <v>9d94ce174298e08402d1271df4e20f4cb50f7340</v>
      </c>
      <c r="E535" s="6">
        <v>1</v>
      </c>
      <c r="F535" s="7">
        <f ca="1">IF($C535 = 1 + N("Presidente"),
    127,
    IF($C535 = 2 + N("Vice-Presidente"),
        72,
        IF($C535 = 3 + N("Secretária bilíngue"),
            13,
            RANDBETWEEN(5,COUNT(Name!$A:$A) + 1)
        )
    )
)</f>
        <v>205</v>
      </c>
      <c r="G535" s="7" t="str">
        <f ca="1">VLOOKUP($F535,Name!$A:$B,2,FALSE)</f>
        <v>Kaique</v>
      </c>
      <c r="H535" s="7">
        <f ca="1" xml:space="preserve">
IF($C535 = 1,
    0,
    RANDBETWEEN(5,COUNT('Last name'!$A:$A) + 1)
)</f>
        <v>165</v>
      </c>
      <c r="I535" s="7" t="str">
        <f ca="1" xml:space="preserve">
IF($C535 = 1 + N("Presidente"),
    "de Orléans e Bragança",
    VLOOKUP($H535,'Last name'!$A:$B,2,FALSE) &amp; " " &amp; VLOOKUP(RANDBETWEEN(5,COUNT('Last name'!$A:$A) + 1),'Last name'!$A:$B,2,FALSE)
)</f>
        <v>Rocha Giordano</v>
      </c>
      <c r="J535" s="7" t="str">
        <f t="shared" ca="1" si="82"/>
        <v>Kaique Rocha Giordano</v>
      </c>
      <c r="K535" s="7" t="str" cm="1">
        <f t="array" aca="1" ref="K535" ca="1">SHA1HASH($J535)</f>
        <v>03676fcf5203a02d33962bc4474e8247ebdf4bf0</v>
      </c>
      <c r="L535" s="7" cm="1">
        <f t="array" aca="1" ref="L535" ca="1">INDEX(States!$A:$A,N535,1)</f>
        <v>5</v>
      </c>
      <c r="M535" s="7" t="str">
        <f ca="1">VLOOKUP($L535,Countries!$A:$B,2,FALSE)</f>
        <v>Portugal</v>
      </c>
      <c r="N535" s="7" cm="1">
        <f t="array" aca="1" ref="N535" ca="1">INDEX(States!$C:$C,RANDBETWEEN(5,COUNTA(States!$A:$A) + 1),1)</f>
        <v>7</v>
      </c>
      <c r="O535" s="7" t="str">
        <f ca="1">VLOOKUP($N535,States!$C:$D,2,FALSE)</f>
        <v xml:space="preserve"> Setúbal </v>
      </c>
      <c r="P535" s="7" t="str">
        <f ca="1">VLOOKUP($F535,Name!$A:$C,3,FALSE)</f>
        <v>M</v>
      </c>
      <c r="Q535" s="7" t="str">
        <f ca="1">VLOOKUP($P535,Genders!$B:$C,2,FALSE)</f>
        <v>Male</v>
      </c>
      <c r="R535" s="7" cm="1">
        <f t="array" aca="1" ref="R535" ca="1">INDEX('Marital status'!$A:$A,RANDBETWEEN(5,COUNTA('Marital status'!$A:$A) + 1),1)</f>
        <v>9</v>
      </c>
      <c r="S535" s="7" t="str">
        <f ca="1">VLOOKUP($R535,'Marital status'!$A:$B,2,FALSE)</f>
        <v>DIVORCED</v>
      </c>
      <c r="T535" s="7">
        <f t="shared" ca="1" si="83"/>
        <v>5</v>
      </c>
      <c r="U535" s="7" t="str">
        <f ca="1">VLOOKUP($T535,Ethnicities!$A:$B,2,FALSE)</f>
        <v xml:space="preserve"> white</v>
      </c>
      <c r="V535" s="8">
        <f t="shared" ca="1" si="84"/>
        <v>27689</v>
      </c>
      <c r="W535" s="6">
        <f t="shared" ca="1" si="85"/>
        <v>7</v>
      </c>
      <c r="X535" s="8" t="str">
        <f ca="1">VLOOKUP($W535,'Background education'!$A:$B,2,FALSE)</f>
        <v>Undergraduate degree</v>
      </c>
      <c r="Y535" s="7">
        <f ca="1" xml:space="preserve">
  IF(OR($AA535 = 5, $AA535 = 6, $AA535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35" s="7" t="str">
        <f ca="1">VLOOKUP($Y535,Departments!$A:$B,2,FALSE)</f>
        <v>Audit</v>
      </c>
      <c r="AA535" s="6">
        <f t="shared" ca="1" si="86"/>
        <v>9</v>
      </c>
      <c r="AB535" s="7" t="str">
        <f ca="1">VLOOKUP($AA535,Roles!$A:$B,2,FALSE)</f>
        <v>Intern</v>
      </c>
      <c r="AC535" s="6" t="str">
        <f t="shared" ca="1" si="87"/>
        <v/>
      </c>
      <c r="AD535" s="7" t="str">
        <f ca="1" xml:space="preserve">
IF($AC535 &lt;&gt; "",
    VLOOKUP($AC535,Levels!$A:$B,2,FALSE),
    ""
)</f>
        <v/>
      </c>
      <c r="AE535" s="8">
        <f t="shared" ca="1" si="88"/>
        <v>36821</v>
      </c>
      <c r="AF535" s="6">
        <f ca="1">RANDBETWEEN(5,COUNTA('Recruitment source'!$A:$A) + 1)</f>
        <v>15</v>
      </c>
      <c r="AG535" s="6" t="str">
        <f ca="1">VLOOKUP($AF535,'Recruitment source'!$A:$B,2,FALSE)</f>
        <v>Website</v>
      </c>
      <c r="AH535" s="8"/>
      <c r="AI535" s="1">
        <f t="shared" ca="1" si="80"/>
        <v>1205</v>
      </c>
      <c r="AJ535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531, 1, 'Kaique Rocha Giordano', 'M', 5, '22/10/1975', 7, 13, 9, NULL, 1205);</v>
      </c>
    </row>
    <row r="536" spans="1:36" ht="14.25" customHeight="1" x14ac:dyDescent="0.2">
      <c r="A536" s="7" cm="1">
        <f t="array" aca="1" ref="A536" ca="1">INDEX(Companies!$A:$A,RANDBETWEEN(5,COUNTA(Companies!$A:$A) + 1),1)</f>
        <v>5</v>
      </c>
      <c r="B536" s="7" t="str">
        <f ca="1">VLOOKUP($A536,Companies!$A:$B,2,FALSE)</f>
        <v>ACME Corporation</v>
      </c>
      <c r="C536" s="5">
        <f t="shared" si="81"/>
        <v>532</v>
      </c>
      <c r="D536" s="5" t="str" cm="1">
        <f t="array" ref="D536">SHA1HASH($C536)</f>
        <v>0313e644f8fda754eeeddc6c00eb824b00fea515</v>
      </c>
      <c r="E536" s="6">
        <v>1</v>
      </c>
      <c r="F536" s="7">
        <f ca="1">IF($C536 = 1 + N("Presidente"),
    127,
    IF($C536 = 2 + N("Vice-Presidente"),
        72,
        IF($C536 = 3 + N("Secretária bilíngue"),
            13,
            RANDBETWEEN(5,COUNT(Name!$A:$A) + 1)
        )
    )
)</f>
        <v>153</v>
      </c>
      <c r="G536" s="7" t="str">
        <f ca="1">VLOOKUP($F536,Name!$A:$B,2,FALSE)</f>
        <v>Giovana</v>
      </c>
      <c r="H536" s="7">
        <f ca="1" xml:space="preserve">
IF($C536 = 1,
    0,
    RANDBETWEEN(5,COUNT('Last name'!$A:$A) + 1)
)</f>
        <v>167</v>
      </c>
      <c r="I536" s="7" t="str">
        <f ca="1" xml:space="preserve">
IF($C536 = 1 + N("Presidente"),
    "de Orléans e Bragança",
    VLOOKUP($H536,'Last name'!$A:$B,2,FALSE) &amp; " " &amp; VLOOKUP(RANDBETWEEN(5,COUNT('Last name'!$A:$A) + 1),'Last name'!$A:$B,2,FALSE)
)</f>
        <v>Romano Faria</v>
      </c>
      <c r="J536" s="7" t="str">
        <f t="shared" ca="1" si="82"/>
        <v>Giovana Romano Faria</v>
      </c>
      <c r="K536" s="7" t="str" cm="1">
        <f t="array" aca="1" ref="K536" ca="1">SHA1HASH($J536)</f>
        <v>d5bc97b08dd523a441d2756bd960f740620e4ac9</v>
      </c>
      <c r="L536" s="7" cm="1">
        <f t="array" aca="1" ref="L536" ca="1">INDEX(States!$A:$A,N536,1)</f>
        <v>5</v>
      </c>
      <c r="M536" s="7" t="str">
        <f ca="1">VLOOKUP($L536,Countries!$A:$B,2,FALSE)</f>
        <v>Portugal</v>
      </c>
      <c r="N536" s="7" cm="1">
        <f t="array" aca="1" ref="N536" ca="1">INDEX(States!$C:$C,RANDBETWEEN(5,COUNTA(States!$A:$A) + 1),1)</f>
        <v>22</v>
      </c>
      <c r="O536" s="7" t="str">
        <f ca="1">VLOOKUP($N536,States!$C:$D,2,FALSE)</f>
        <v>Vila Real</v>
      </c>
      <c r="P536" s="7" t="str">
        <f ca="1">VLOOKUP($F536,Name!$A:$C,3,FALSE)</f>
        <v>F</v>
      </c>
      <c r="Q536" s="7" t="str">
        <f ca="1">VLOOKUP($P536,Genders!$B:$C,2,FALSE)</f>
        <v>Female</v>
      </c>
      <c r="R536" s="7" cm="1">
        <f t="array" aca="1" ref="R536" ca="1">INDEX('Marital status'!$A:$A,RANDBETWEEN(5,COUNTA('Marital status'!$A:$A) + 1),1)</f>
        <v>5</v>
      </c>
      <c r="S536" s="7" t="str">
        <f ca="1">VLOOKUP($R536,'Marital status'!$A:$B,2,FALSE)</f>
        <v>single</v>
      </c>
      <c r="T536" s="7">
        <f t="shared" ca="1" si="83"/>
        <v>5</v>
      </c>
      <c r="U536" s="7" t="str">
        <f ca="1">VLOOKUP($T536,Ethnicities!$A:$B,2,FALSE)</f>
        <v xml:space="preserve"> white</v>
      </c>
      <c r="V536" s="8">
        <f t="shared" ca="1" si="84"/>
        <v>26334</v>
      </c>
      <c r="W536" s="6">
        <f t="shared" ca="1" si="85"/>
        <v>8</v>
      </c>
      <c r="X536" s="8" t="str">
        <f ca="1">VLOOKUP($W536,'Background education'!$A:$B,2,FALSE)</f>
        <v>Graduate school</v>
      </c>
      <c r="Y536" s="7">
        <f ca="1" xml:space="preserve">
  IF(OR($AA536 = 5, $AA536 = 6, $AA536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36" s="7" t="str">
        <f ca="1">VLOOKUP($Y536,Departments!$A:$B,2,FALSE)</f>
        <v>Operations</v>
      </c>
      <c r="AA536" s="6">
        <f t="shared" ca="1" si="86"/>
        <v>11</v>
      </c>
      <c r="AB536" s="7" t="str">
        <f ca="1">VLOOKUP($AA536,Roles!$A:$B,2,FALSE)</f>
        <v>Analyst</v>
      </c>
      <c r="AC536" s="6">
        <f t="shared" ca="1" si="87"/>
        <v>7</v>
      </c>
      <c r="AD536" s="7" t="str">
        <f ca="1" xml:space="preserve">
IF($AC536 &lt;&gt; "",
    VLOOKUP($AC536,Levels!$A:$B,2,FALSE),
    ""
)</f>
        <v>Senior</v>
      </c>
      <c r="AE536" s="8">
        <f t="shared" ca="1" si="88"/>
        <v>40023</v>
      </c>
      <c r="AF536" s="6">
        <f ca="1">RANDBETWEEN(5,COUNTA('Recruitment source'!$A:$A) + 1)</f>
        <v>6</v>
      </c>
      <c r="AG536" s="6" t="str">
        <f ca="1">VLOOKUP($AF536,'Recruitment source'!$A:$B,2,FALSE)</f>
        <v>Learn4Good</v>
      </c>
      <c r="AH536" s="8"/>
      <c r="AI536" s="1">
        <f t="shared" ca="1" si="80"/>
        <v>3000</v>
      </c>
      <c r="AJ536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532, 1, 'Giovana Romano Faria', 'F', 5, '05/02/1972', 8, 10, 11, 7, 3000);</v>
      </c>
    </row>
    <row r="537" spans="1:36" ht="14.25" customHeight="1" x14ac:dyDescent="0.2">
      <c r="A537" s="7" cm="1">
        <f t="array" aca="1" ref="A537" ca="1">INDEX(Companies!$A:$A,RANDBETWEEN(5,COUNTA(Companies!$A:$A) + 1),1)</f>
        <v>5</v>
      </c>
      <c r="B537" s="7" t="str">
        <f ca="1">VLOOKUP($A537,Companies!$A:$B,2,FALSE)</f>
        <v>ACME Corporation</v>
      </c>
      <c r="C537" s="5">
        <f t="shared" si="81"/>
        <v>533</v>
      </c>
      <c r="D537" s="5" t="str" cm="1">
        <f t="array" ref="D537">SHA1HASH($C537)</f>
        <v>3a69aa1b60febf635d84cdca387928f10062450d</v>
      </c>
      <c r="E537" s="6">
        <v>1</v>
      </c>
      <c r="F537" s="7">
        <f ca="1">IF($C537 = 1 + N("Presidente"),
    127,
    IF($C537 = 2 + N("Vice-Presidente"),
        72,
        IF($C537 = 3 + N("Secretária bilíngue"),
            13,
            RANDBETWEEN(5,COUNT(Name!$A:$A) + 1)
        )
    )
)</f>
        <v>79</v>
      </c>
      <c r="G537" s="7" t="str">
        <f ca="1">VLOOKUP($F537,Name!$A:$B,2,FALSE)</f>
        <v>Byanca</v>
      </c>
      <c r="H537" s="7">
        <f ca="1" xml:space="preserve">
IF($C537 = 1,
    0,
    RANDBETWEEN(5,COUNT('Last name'!$A:$A) + 1)
)</f>
        <v>104</v>
      </c>
      <c r="I537" s="7" t="str">
        <f ca="1" xml:space="preserve">
IF($C537 = 1 + N("Presidente"),
    "de Orléans e Bragança",
    VLOOKUP($H537,'Last name'!$A:$B,2,FALSE) &amp; " " &amp; VLOOKUP(RANDBETWEEN(5,COUNT('Last name'!$A:$A) + 1),'Last name'!$A:$B,2,FALSE)
)</f>
        <v>Ildelfonso Machado</v>
      </c>
      <c r="J537" s="7" t="str">
        <f t="shared" ca="1" si="82"/>
        <v>Byanca Ildelfonso Machado</v>
      </c>
      <c r="K537" s="7" t="str" cm="1">
        <f t="array" aca="1" ref="K537" ca="1">SHA1HASH($J537)</f>
        <v>7e1dbabe7b9e5cd5c5a433781d7364fd208a7bfe</v>
      </c>
      <c r="L537" s="7" cm="1">
        <f t="array" aca="1" ref="L537" ca="1">INDEX(States!$A:$A,N537,1)</f>
        <v>5</v>
      </c>
      <c r="M537" s="7" t="str">
        <f ca="1">VLOOKUP($L537,Countries!$A:$B,2,FALSE)</f>
        <v>Portugal</v>
      </c>
      <c r="N537" s="7" cm="1">
        <f t="array" aca="1" ref="N537" ca="1">INDEX(States!$C:$C,RANDBETWEEN(5,COUNTA(States!$A:$A) + 1),1)</f>
        <v>24</v>
      </c>
      <c r="O537" s="7" t="str">
        <f ca="1">VLOOKUP($N537,States!$C:$D,2,FALSE)</f>
        <v>Brangança</v>
      </c>
      <c r="P537" s="7" t="str">
        <f ca="1">VLOOKUP($F537,Name!$A:$C,3,FALSE)</f>
        <v>F</v>
      </c>
      <c r="Q537" s="7" t="str">
        <f ca="1">VLOOKUP($P537,Genders!$B:$C,2,FALSE)</f>
        <v>Female</v>
      </c>
      <c r="R537" s="7" cm="1">
        <f t="array" aca="1" ref="R537" ca="1">INDEX('Marital status'!$A:$A,RANDBETWEEN(5,COUNTA('Marital status'!$A:$A) + 1),1)</f>
        <v>6</v>
      </c>
      <c r="S537" s="7" t="str">
        <f ca="1">VLOOKUP($R537,'Marital status'!$A:$B,2,FALSE)</f>
        <v>MarrieD</v>
      </c>
      <c r="T537" s="7">
        <f t="shared" ca="1" si="83"/>
        <v>5</v>
      </c>
      <c r="U537" s="7" t="str">
        <f ca="1">VLOOKUP($T537,Ethnicities!$A:$B,2,FALSE)</f>
        <v xml:space="preserve"> white</v>
      </c>
      <c r="V537" s="8">
        <f t="shared" ca="1" si="84"/>
        <v>25260</v>
      </c>
      <c r="W537" s="6">
        <f t="shared" ca="1" si="85"/>
        <v>7</v>
      </c>
      <c r="X537" s="8" t="str">
        <f ca="1">VLOOKUP($W537,'Background education'!$A:$B,2,FALSE)</f>
        <v>Undergraduate degree</v>
      </c>
      <c r="Y537" s="7">
        <f ca="1" xml:space="preserve">
  IF(OR($AA537 = 5, $AA537 = 6, $AA537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37" s="7" t="str">
        <f ca="1">VLOOKUP($Y537,Departments!$A:$B,2,FALSE)</f>
        <v>Communication &amp; Marketing</v>
      </c>
      <c r="AA537" s="6">
        <f t="shared" ca="1" si="86"/>
        <v>10</v>
      </c>
      <c r="AB537" s="7" t="str">
        <f ca="1">VLOOKUP($AA537,Roles!$A:$B,2,FALSE)</f>
        <v>Trainee</v>
      </c>
      <c r="AC537" s="6" t="str">
        <f t="shared" ca="1" si="87"/>
        <v/>
      </c>
      <c r="AD537" s="7" t="str">
        <f ca="1" xml:space="preserve">
IF($AC537 &lt;&gt; "",
    VLOOKUP($AC537,Levels!$A:$B,2,FALSE),
    ""
)</f>
        <v/>
      </c>
      <c r="AE537" s="8">
        <f t="shared" ca="1" si="88"/>
        <v>43569</v>
      </c>
      <c r="AF537" s="6">
        <f ca="1">RANDBETWEEN(5,COUNTA('Recruitment source'!$A:$A) + 1)</f>
        <v>13</v>
      </c>
      <c r="AG537" s="6" t="str">
        <f ca="1">VLOOKUP($AF537,'Recruitment source'!$A:$B,2,FALSE)</f>
        <v>Google</v>
      </c>
      <c r="AH537" s="8"/>
      <c r="AI537" s="1">
        <f t="shared" ca="1" si="80"/>
        <v>1385</v>
      </c>
      <c r="AJ537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533, 1, 'Byanca Ildelfonso Machado', 'F', 5, '26/02/1969', 7, 11, 10, NULL, 1385);</v>
      </c>
    </row>
    <row r="538" spans="1:36" ht="14.25" customHeight="1" x14ac:dyDescent="0.2">
      <c r="A538" s="7" cm="1">
        <f t="array" aca="1" ref="A538" ca="1">INDEX(Companies!$A:$A,RANDBETWEEN(5,COUNTA(Companies!$A:$A) + 1),1)</f>
        <v>5</v>
      </c>
      <c r="B538" s="7" t="str">
        <f ca="1">VLOOKUP($A538,Companies!$A:$B,2,FALSE)</f>
        <v>ACME Corporation</v>
      </c>
      <c r="C538" s="5">
        <f t="shared" si="81"/>
        <v>534</v>
      </c>
      <c r="D538" s="5" t="str" cm="1">
        <f t="array" ref="D538">SHA1HASH($C538)</f>
        <v>ae7329c979b3cd96086c22cca6217764ab3e50ec</v>
      </c>
      <c r="E538" s="6">
        <v>1</v>
      </c>
      <c r="F538" s="7">
        <f ca="1">IF($C538 = 1 + N("Presidente"),
    127,
    IF($C538 = 2 + N("Vice-Presidente"),
        72,
        IF($C538 = 3 + N("Secretária bilíngue"),
            13,
            RANDBETWEEN(5,COUNT(Name!$A:$A) + 1)
        )
    )
)</f>
        <v>339</v>
      </c>
      <c r="G538" s="7" t="str">
        <f ca="1">VLOOKUP($F538,Name!$A:$B,2,FALSE)</f>
        <v>Sophie</v>
      </c>
      <c r="H538" s="7">
        <f ca="1" xml:space="preserve">
IF($C538 = 1,
    0,
    RANDBETWEEN(5,COUNT('Last name'!$A:$A) + 1)
)</f>
        <v>81</v>
      </c>
      <c r="I538" s="7" t="str">
        <f ca="1" xml:space="preserve">
IF($C538 = 1 + N("Presidente"),
    "de Orléans e Bragança",
    VLOOKUP($H538,'Last name'!$A:$B,2,FALSE) &amp; " " &amp; VLOOKUP(RANDBETWEEN(5,COUNT('Last name'!$A:$A) + 1),'Last name'!$A:$B,2,FALSE)
)</f>
        <v>Farias Brasil</v>
      </c>
      <c r="J538" s="7" t="str">
        <f t="shared" ca="1" si="82"/>
        <v>Sophie Farias Brasil</v>
      </c>
      <c r="K538" s="7" t="str" cm="1">
        <f t="array" aca="1" ref="K538" ca="1">SHA1HASH($J538)</f>
        <v>ce6b9ee6fd0d1e20bfebddfa6afb3e94d2b2774b</v>
      </c>
      <c r="L538" s="7" cm="1">
        <f t="array" aca="1" ref="L538" ca="1">INDEX(States!$A:$A,N538,1)</f>
        <v>5</v>
      </c>
      <c r="M538" s="7" t="str">
        <f ca="1">VLOOKUP($L538,Countries!$A:$B,2,FALSE)</f>
        <v>Portugal</v>
      </c>
      <c r="N538" s="7" cm="1">
        <f t="array" aca="1" ref="N538" ca="1">INDEX(States!$C:$C,RANDBETWEEN(5,COUNTA(States!$A:$A) + 1),1)</f>
        <v>16</v>
      </c>
      <c r="O538" s="7" t="str">
        <f ca="1">VLOOKUP($N538,States!$C:$D,2,FALSE)</f>
        <v>Azores</v>
      </c>
      <c r="P538" s="7" t="str">
        <f ca="1">VLOOKUP($F538,Name!$A:$C,3,FALSE)</f>
        <v>F</v>
      </c>
      <c r="Q538" s="7" t="str">
        <f ca="1">VLOOKUP($P538,Genders!$B:$C,2,FALSE)</f>
        <v>Female</v>
      </c>
      <c r="R538" s="7" cm="1">
        <f t="array" aca="1" ref="R538" ca="1">INDEX('Marital status'!$A:$A,RANDBETWEEN(5,COUNTA('Marital status'!$A:$A) + 1),1)</f>
        <v>8</v>
      </c>
      <c r="S538" s="7" t="str">
        <f ca="1">VLOOKUP($R538,'Marital status'!$A:$B,2,FALSE)</f>
        <v xml:space="preserve"> Separated </v>
      </c>
      <c r="T538" s="7">
        <f t="shared" ca="1" si="83"/>
        <v>5</v>
      </c>
      <c r="U538" s="7" t="str">
        <f ca="1">VLOOKUP($T538,Ethnicities!$A:$B,2,FALSE)</f>
        <v xml:space="preserve"> white</v>
      </c>
      <c r="V538" s="8">
        <f t="shared" ca="1" si="84"/>
        <v>23217</v>
      </c>
      <c r="W538" s="6">
        <f t="shared" ca="1" si="85"/>
        <v>7</v>
      </c>
      <c r="X538" s="8" t="str">
        <f ca="1">VLOOKUP($W538,'Background education'!$A:$B,2,FALSE)</f>
        <v>Undergraduate degree</v>
      </c>
      <c r="Y538" s="7">
        <f ca="1" xml:space="preserve">
  IF(OR($AA538 = 5, $AA538 = 6, $AA538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38" s="7" t="str">
        <f ca="1">VLOOKUP($Y538,Departments!$A:$B,2,FALSE)</f>
        <v xml:space="preserve"> Commercial</v>
      </c>
      <c r="AA538" s="6">
        <f t="shared" ca="1" si="86"/>
        <v>11</v>
      </c>
      <c r="AB538" s="7" t="str">
        <f ca="1">VLOOKUP($AA538,Roles!$A:$B,2,FALSE)</f>
        <v>Analyst</v>
      </c>
      <c r="AC538" s="6">
        <f t="shared" ca="1" si="87"/>
        <v>5</v>
      </c>
      <c r="AD538" s="7" t="str">
        <f ca="1" xml:space="preserve">
IF($AC538 &lt;&gt; "",
    VLOOKUP($AC538,Levels!$A:$B,2,FALSE),
    ""
)</f>
        <v>Junior</v>
      </c>
      <c r="AE538" s="8">
        <f t="shared" ca="1" si="88"/>
        <v>43430</v>
      </c>
      <c r="AF538" s="6">
        <f ca="1">RANDBETWEEN(5,COUNTA('Recruitment source'!$A:$A) + 1)</f>
        <v>8</v>
      </c>
      <c r="AG538" s="6" t="str">
        <f ca="1">VLOOKUP($AF538,'Recruitment source'!$A:$B,2,FALSE)</f>
        <v>Net Empregos</v>
      </c>
      <c r="AH538" s="8"/>
      <c r="AI538" s="1">
        <f t="shared" ca="1" si="80"/>
        <v>2580</v>
      </c>
      <c r="AJ538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534, 1, 'Sophie Farias Brasil', 'F', 5, '25/07/1963', 7, 9, 11, 5, 2580);</v>
      </c>
    </row>
    <row r="539" spans="1:36" ht="14.25" customHeight="1" x14ac:dyDescent="0.2">
      <c r="A539" s="7" cm="1">
        <f t="array" aca="1" ref="A539" ca="1">INDEX(Companies!$A:$A,RANDBETWEEN(5,COUNTA(Companies!$A:$A) + 1),1)</f>
        <v>5</v>
      </c>
      <c r="B539" s="7" t="str">
        <f ca="1">VLOOKUP($A539,Companies!$A:$B,2,FALSE)</f>
        <v>ACME Corporation</v>
      </c>
      <c r="C539" s="5">
        <f t="shared" si="81"/>
        <v>535</v>
      </c>
      <c r="D539" s="5" t="str" cm="1">
        <f t="array" ref="D539">SHA1HASH($C539)</f>
        <v>be2793cdd2af9b687e24da064353ecd4681052d2</v>
      </c>
      <c r="E539" s="6">
        <v>1</v>
      </c>
      <c r="F539" s="7">
        <f ca="1">IF($C539 = 1 + N("Presidente"),
    127,
    IF($C539 = 2 + N("Vice-Presidente"),
        72,
        IF($C539 = 3 + N("Secretária bilíngue"),
            13,
            RANDBETWEEN(5,COUNT(Name!$A:$A) + 1)
        )
    )
)</f>
        <v>188</v>
      </c>
      <c r="G539" s="7" t="str">
        <f ca="1">VLOOKUP($F539,Name!$A:$B,2,FALSE)</f>
        <v>João Lucas</v>
      </c>
      <c r="H539" s="7">
        <f ca="1" xml:space="preserve">
IF($C539 = 1,
    0,
    RANDBETWEEN(5,COUNT('Last name'!$A:$A) + 1)
)</f>
        <v>98</v>
      </c>
      <c r="I539" s="7" t="str">
        <f ca="1" xml:space="preserve">
IF($C539 = 1 + N("Presidente"),
    "de Orléans e Bragança",
    VLOOKUP($H539,'Last name'!$A:$B,2,FALSE) &amp; " " &amp; VLOOKUP(RANDBETWEEN(5,COUNT('Last name'!$A:$A) + 1),'Last name'!$A:$B,2,FALSE)
)</f>
        <v>Giordano Mancini</v>
      </c>
      <c r="J539" s="7" t="str">
        <f t="shared" ca="1" si="82"/>
        <v>João Lucas Giordano Mancini</v>
      </c>
      <c r="K539" s="7" t="str" cm="1">
        <f t="array" aca="1" ref="K539" ca="1">SHA1HASH($J539)</f>
        <v>25e57b1f94d817b78cdbac2c4eb0220da7e053af</v>
      </c>
      <c r="L539" s="7" cm="1">
        <f t="array" aca="1" ref="L539" ca="1">INDEX(States!$A:$A,N539,1)</f>
        <v>5</v>
      </c>
      <c r="M539" s="7" t="str">
        <f ca="1">VLOOKUP($L539,Countries!$A:$B,2,FALSE)</f>
        <v>Portugal</v>
      </c>
      <c r="N539" s="7" cm="1">
        <f t="array" aca="1" ref="N539" ca="1">INDEX(States!$C:$C,RANDBETWEEN(5,COUNTA(States!$A:$A) + 1),1)</f>
        <v>6</v>
      </c>
      <c r="O539" s="7" t="str">
        <f ca="1">VLOOKUP($N539,States!$C:$D,2,FALSE)</f>
        <v>PORTO</v>
      </c>
      <c r="P539" s="7" t="str">
        <f ca="1">VLOOKUP($F539,Name!$A:$C,3,FALSE)</f>
        <v>M</v>
      </c>
      <c r="Q539" s="7" t="str">
        <f ca="1">VLOOKUP($P539,Genders!$B:$C,2,FALSE)</f>
        <v>Male</v>
      </c>
      <c r="R539" s="7" cm="1">
        <f t="array" aca="1" ref="R539" ca="1">INDEX('Marital status'!$A:$A,RANDBETWEEN(5,COUNTA('Marital status'!$A:$A) + 1),1)</f>
        <v>8</v>
      </c>
      <c r="S539" s="7" t="str">
        <f ca="1">VLOOKUP($R539,'Marital status'!$A:$B,2,FALSE)</f>
        <v xml:space="preserve"> Separated </v>
      </c>
      <c r="T539" s="7">
        <f t="shared" ca="1" si="83"/>
        <v>7</v>
      </c>
      <c r="U539" s="7" t="str">
        <f ca="1">VLOOKUP($T539,Ethnicities!$A:$B,2,FALSE)</f>
        <v xml:space="preserve">  Hispanic or LATINO</v>
      </c>
      <c r="V539" s="8">
        <f t="shared" ca="1" si="84"/>
        <v>18179</v>
      </c>
      <c r="W539" s="6">
        <f t="shared" ca="1" si="85"/>
        <v>7</v>
      </c>
      <c r="X539" s="8" t="str">
        <f ca="1">VLOOKUP($W539,'Background education'!$A:$B,2,FALSE)</f>
        <v>Undergraduate degree</v>
      </c>
      <c r="Y539" s="7">
        <f ca="1" xml:space="preserve">
  IF(OR($AA539 = 5, $AA539 = 6, $AA539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39" s="7" t="str">
        <f ca="1">VLOOKUP($Y539,Departments!$A:$B,2,FALSE)</f>
        <v xml:space="preserve"> Presidency</v>
      </c>
      <c r="AA539" s="6">
        <f t="shared" ca="1" si="86"/>
        <v>9</v>
      </c>
      <c r="AB539" s="7" t="str">
        <f ca="1">VLOOKUP($AA539,Roles!$A:$B,2,FALSE)</f>
        <v>Intern</v>
      </c>
      <c r="AC539" s="6" t="str">
        <f t="shared" ca="1" si="87"/>
        <v/>
      </c>
      <c r="AD539" s="7" t="str">
        <f ca="1" xml:space="preserve">
IF($AC539 &lt;&gt; "",
    VLOOKUP($AC539,Levels!$A:$B,2,FALSE),
    ""
)</f>
        <v/>
      </c>
      <c r="AE539" s="8">
        <f t="shared" ca="1" si="88"/>
        <v>39101</v>
      </c>
      <c r="AF539" s="6">
        <f ca="1">RANDBETWEEN(5,COUNTA('Recruitment source'!$A:$A) + 1)</f>
        <v>10</v>
      </c>
      <c r="AG539" s="6" t="str">
        <f ca="1">VLOOKUP($AF539,'Recruitment source'!$A:$B,2,FALSE)</f>
        <v>Jobs in Lisbon</v>
      </c>
      <c r="AH539" s="8"/>
      <c r="AI539" s="1">
        <f t="shared" ca="1" si="80"/>
        <v>1205</v>
      </c>
      <c r="AJ53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535, 1, 'João Lucas Giordano Mancini', 'M', 7, '08/10/1949', 7, 5, 9, NULL, 1205);</v>
      </c>
    </row>
    <row r="540" spans="1:36" ht="14.25" customHeight="1" x14ac:dyDescent="0.2">
      <c r="A540" s="7" cm="1">
        <f t="array" aca="1" ref="A540" ca="1">INDEX(Companies!$A:$A,RANDBETWEEN(5,COUNTA(Companies!$A:$A) + 1),1)</f>
        <v>5</v>
      </c>
      <c r="B540" s="7" t="str">
        <f ca="1">VLOOKUP($A540,Companies!$A:$B,2,FALSE)</f>
        <v>ACME Corporation</v>
      </c>
      <c r="C540" s="5">
        <f t="shared" si="81"/>
        <v>536</v>
      </c>
      <c r="D540" s="5" t="str" cm="1">
        <f t="array" ref="D540">SHA1HASH($C540)</f>
        <v>4e86d8c0a0eb12d71f5fcb6ce71218482465aae7</v>
      </c>
      <c r="E540" s="6">
        <v>1</v>
      </c>
      <c r="F540" s="7">
        <f ca="1">IF($C540 = 1 + N("Presidente"),
    127,
    IF($C540 = 2 + N("Vice-Presidente"),
        72,
        IF($C540 = 3 + N("Secretária bilíngue"),
            13,
            RANDBETWEEN(5,COUNT(Name!$A:$A) + 1)
        )
    )
)</f>
        <v>98</v>
      </c>
      <c r="G540" s="7" t="str">
        <f ca="1">VLOOKUP($F540,Name!$A:$B,2,FALSE)</f>
        <v>Claudio</v>
      </c>
      <c r="H540" s="7">
        <f ca="1" xml:space="preserve">
IF($C540 = 1,
    0,
    RANDBETWEEN(5,COUNT('Last name'!$A:$A) + 1)
)</f>
        <v>79</v>
      </c>
      <c r="I540" s="7" t="str">
        <f ca="1" xml:space="preserve">
IF($C540 = 1 + N("Presidente"),
    "de Orléans e Bragança",
    VLOOKUP($H540,'Last name'!$A:$B,2,FALSE) &amp; " " &amp; VLOOKUP(RANDBETWEEN(5,COUNT('Last name'!$A:$A) + 1),'Last name'!$A:$B,2,FALSE)
)</f>
        <v>Evangelista Ferreira</v>
      </c>
      <c r="J540" s="7" t="str">
        <f t="shared" ca="1" si="82"/>
        <v>Claudio Evangelista Ferreira</v>
      </c>
      <c r="K540" s="7" t="str" cm="1">
        <f t="array" aca="1" ref="K540" ca="1">SHA1HASH($J540)</f>
        <v>9ea19af04aac020b9e9b1f45a44201528e0ef564</v>
      </c>
      <c r="L540" s="7" cm="1">
        <f t="array" aca="1" ref="L540" ca="1">INDEX(States!$A:$A,N540,1)</f>
        <v>5</v>
      </c>
      <c r="M540" s="7" t="str">
        <f ca="1">VLOOKUP($L540,Countries!$A:$B,2,FALSE)</f>
        <v>Portugal</v>
      </c>
      <c r="N540" s="7" cm="1">
        <f t="array" aca="1" ref="N540" ca="1">INDEX(States!$C:$C,RANDBETWEEN(5,COUNTA(States!$A:$A) + 1),1)</f>
        <v>18</v>
      </c>
      <c r="O540" s="7" t="str">
        <f ca="1">VLOOKUP($N540,States!$C:$D,2,FALSE)</f>
        <v>Castelo Branco</v>
      </c>
      <c r="P540" s="7" t="str">
        <f ca="1">VLOOKUP($F540,Name!$A:$C,3,FALSE)</f>
        <v>M</v>
      </c>
      <c r="Q540" s="7" t="str">
        <f ca="1">VLOOKUP($P540,Genders!$B:$C,2,FALSE)</f>
        <v>Male</v>
      </c>
      <c r="R540" s="7" cm="1">
        <f t="array" aca="1" ref="R540" ca="1">INDEX('Marital status'!$A:$A,RANDBETWEEN(5,COUNTA('Marital status'!$A:$A) + 1),1)</f>
        <v>5</v>
      </c>
      <c r="S540" s="7" t="str">
        <f ca="1">VLOOKUP($R540,'Marital status'!$A:$B,2,FALSE)</f>
        <v>single</v>
      </c>
      <c r="T540" s="7">
        <f t="shared" ca="1" si="83"/>
        <v>5</v>
      </c>
      <c r="U540" s="7" t="str">
        <f ca="1">VLOOKUP($T540,Ethnicities!$A:$B,2,FALSE)</f>
        <v xml:space="preserve"> white</v>
      </c>
      <c r="V540" s="8">
        <f t="shared" ca="1" si="84"/>
        <v>18137</v>
      </c>
      <c r="W540" s="6">
        <f t="shared" ca="1" si="85"/>
        <v>8</v>
      </c>
      <c r="X540" s="8" t="str">
        <f ca="1">VLOOKUP($W540,'Background education'!$A:$B,2,FALSE)</f>
        <v>Graduate school</v>
      </c>
      <c r="Y540" s="7">
        <f ca="1" xml:space="preserve">
  IF(OR($AA540 = 5, $AA540 = 6, $AA540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40" s="7" t="str">
        <f ca="1">VLOOKUP($Y540,Departments!$A:$B,2,FALSE)</f>
        <v>Human Resource</v>
      </c>
      <c r="AA540" s="6">
        <f t="shared" ca="1" si="86"/>
        <v>11</v>
      </c>
      <c r="AB540" s="7" t="str">
        <f ca="1">VLOOKUP($AA540,Roles!$A:$B,2,FALSE)</f>
        <v>Analyst</v>
      </c>
      <c r="AC540" s="6">
        <f t="shared" ca="1" si="87"/>
        <v>5</v>
      </c>
      <c r="AD540" s="7" t="str">
        <f ca="1" xml:space="preserve">
IF($AC540 &lt;&gt; "",
    VLOOKUP($AC540,Levels!$A:$B,2,FALSE),
    ""
)</f>
        <v>Junior</v>
      </c>
      <c r="AE540" s="8">
        <f t="shared" ca="1" si="88"/>
        <v>39240</v>
      </c>
      <c r="AF540" s="6">
        <f ca="1">RANDBETWEEN(5,COUNTA('Recruitment source'!$A:$A) + 1)</f>
        <v>8</v>
      </c>
      <c r="AG540" s="6" t="str">
        <f ca="1">VLOOKUP($AF540,'Recruitment source'!$A:$B,2,FALSE)</f>
        <v>Net Empregos</v>
      </c>
      <c r="AH540" s="8"/>
      <c r="AI540" s="1">
        <f t="shared" ca="1" si="80"/>
        <v>3080</v>
      </c>
      <c r="AJ54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536, 1, 'Claudio Evangelista Ferreira', 'M', 5, '27/08/1949', 8, 8, 11, 5, 3080);</v>
      </c>
    </row>
    <row r="541" spans="1:36" ht="14.25" customHeight="1" x14ac:dyDescent="0.2">
      <c r="A541" s="7" cm="1">
        <f t="array" aca="1" ref="A541" ca="1">INDEX(Companies!$A:$A,RANDBETWEEN(5,COUNTA(Companies!$A:$A) + 1),1)</f>
        <v>5</v>
      </c>
      <c r="B541" s="7" t="str">
        <f ca="1">VLOOKUP($A541,Companies!$A:$B,2,FALSE)</f>
        <v>ACME Corporation</v>
      </c>
      <c r="C541" s="5">
        <f t="shared" si="81"/>
        <v>537</v>
      </c>
      <c r="D541" s="5" t="str" cm="1">
        <f t="array" ref="D541">SHA1HASH($C541)</f>
        <v>7ec24305aabd039523e863b97fc436f600b30b42</v>
      </c>
      <c r="E541" s="6">
        <v>1</v>
      </c>
      <c r="F541" s="7">
        <f ca="1">IF($C541 = 1 + N("Presidente"),
    127,
    IF($C541 = 2 + N("Vice-Presidente"),
        72,
        IF($C541 = 3 + N("Secretária bilíngue"),
            13,
            RANDBETWEEN(5,COUNT(Name!$A:$A) + 1)
        )
    )
)</f>
        <v>269</v>
      </c>
      <c r="G541" s="7" t="str">
        <f ca="1">VLOOKUP($F541,Name!$A:$B,2,FALSE)</f>
        <v>Maria Júlia</v>
      </c>
      <c r="H541" s="7">
        <f ca="1" xml:space="preserve">
IF($C541 = 1,
    0,
    RANDBETWEEN(5,COUNT('Last name'!$A:$A) + 1)
)</f>
        <v>22</v>
      </c>
      <c r="I541" s="7" t="str">
        <f ca="1" xml:space="preserve">
IF($C541 = 1 + N("Presidente"),
    "de Orléans e Bragança",
    VLOOKUP($H541,'Last name'!$A:$B,2,FALSE) &amp; " " &amp; VLOOKUP(RANDBETWEEN(5,COUNT('Last name'!$A:$A) + 1),'Last name'!$A:$B,2,FALSE)
)</f>
        <v>Araújo Aleluia</v>
      </c>
      <c r="J541" s="7" t="str">
        <f t="shared" ca="1" si="82"/>
        <v>Maria Júlia Araújo Aleluia</v>
      </c>
      <c r="K541" s="7" t="str" cm="1">
        <f t="array" aca="1" ref="K541" ca="1">SHA1HASH($J541)</f>
        <v>13ee4991c98f37202a31a39db93f66c3bcd78ae4</v>
      </c>
      <c r="L541" s="7" cm="1">
        <f t="array" aca="1" ref="L541" ca="1">INDEX(States!$A:$A,N541,1)</f>
        <v>5</v>
      </c>
      <c r="M541" s="7" t="str">
        <f ca="1">VLOOKUP($L541,Countries!$A:$B,2,FALSE)</f>
        <v>Portugal</v>
      </c>
      <c r="N541" s="7" cm="1">
        <f t="array" aca="1" ref="N541" ca="1">INDEX(States!$C:$C,RANDBETWEEN(5,COUNTA(States!$A:$A) + 1),1)</f>
        <v>7</v>
      </c>
      <c r="O541" s="7" t="str">
        <f ca="1">VLOOKUP($N541,States!$C:$D,2,FALSE)</f>
        <v xml:space="preserve"> Setúbal </v>
      </c>
      <c r="P541" s="7" t="str">
        <f ca="1">VLOOKUP($F541,Name!$A:$C,3,FALSE)</f>
        <v>F</v>
      </c>
      <c r="Q541" s="7" t="str">
        <f ca="1">VLOOKUP($P541,Genders!$B:$C,2,FALSE)</f>
        <v>Female</v>
      </c>
      <c r="R541" s="7" cm="1">
        <f t="array" aca="1" ref="R541" ca="1">INDEX('Marital status'!$A:$A,RANDBETWEEN(5,COUNTA('Marital status'!$A:$A) + 1),1)</f>
        <v>6</v>
      </c>
      <c r="S541" s="7" t="str">
        <f ca="1">VLOOKUP($R541,'Marital status'!$A:$B,2,FALSE)</f>
        <v>MarrieD</v>
      </c>
      <c r="T541" s="7">
        <f t="shared" ca="1" si="83"/>
        <v>5</v>
      </c>
      <c r="U541" s="7" t="str">
        <f ca="1">VLOOKUP($T541,Ethnicities!$A:$B,2,FALSE)</f>
        <v xml:space="preserve"> white</v>
      </c>
      <c r="V541" s="8">
        <f t="shared" ca="1" si="84"/>
        <v>22221</v>
      </c>
      <c r="W541" s="6">
        <f t="shared" ca="1" si="85"/>
        <v>7</v>
      </c>
      <c r="X541" s="8" t="str">
        <f ca="1">VLOOKUP($W541,'Background education'!$A:$B,2,FALSE)</f>
        <v>Undergraduate degree</v>
      </c>
      <c r="Y541" s="7">
        <f ca="1" xml:space="preserve">
  IF(OR($AA541 = 5, $AA541 = 6, $AA541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41" s="7" t="str">
        <f ca="1">VLOOKUP($Y541,Departments!$A:$B,2,FALSE)</f>
        <v xml:space="preserve"> Commercial</v>
      </c>
      <c r="AA541" s="6">
        <f t="shared" ca="1" si="86"/>
        <v>9</v>
      </c>
      <c r="AB541" s="7" t="str">
        <f ca="1">VLOOKUP($AA541,Roles!$A:$B,2,FALSE)</f>
        <v>Intern</v>
      </c>
      <c r="AC541" s="6" t="str">
        <f t="shared" ca="1" si="87"/>
        <v/>
      </c>
      <c r="AD541" s="7" t="str">
        <f ca="1" xml:space="preserve">
IF($AC541 &lt;&gt; "",
    VLOOKUP($AC541,Levels!$A:$B,2,FALSE),
    ""
)</f>
        <v/>
      </c>
      <c r="AE541" s="8">
        <f t="shared" ca="1" si="88"/>
        <v>43045</v>
      </c>
      <c r="AF541" s="6">
        <f ca="1">RANDBETWEEN(5,COUNTA('Recruitment source'!$A:$A) + 1)</f>
        <v>5</v>
      </c>
      <c r="AG541" s="6" t="str">
        <f ca="1">VLOOKUP($AF541,'Recruitment source'!$A:$B,2,FALSE)</f>
        <v>Indeed</v>
      </c>
      <c r="AH541" s="8"/>
      <c r="AI541" s="1">
        <f t="shared" ca="1" si="80"/>
        <v>1285</v>
      </c>
      <c r="AJ54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537, 1, 'Maria Júlia Araújo Aleluia', 'F', 5, '01/11/1960', 7, 9, 9, NULL, 1285);</v>
      </c>
    </row>
    <row r="542" spans="1:36" ht="14.25" customHeight="1" x14ac:dyDescent="0.2">
      <c r="A542" s="7" cm="1">
        <f t="array" aca="1" ref="A542" ca="1">INDEX(Companies!$A:$A,RANDBETWEEN(5,COUNTA(Companies!$A:$A) + 1),1)</f>
        <v>5</v>
      </c>
      <c r="B542" s="7" t="str">
        <f ca="1">VLOOKUP($A542,Companies!$A:$B,2,FALSE)</f>
        <v>ACME Corporation</v>
      </c>
      <c r="C542" s="5">
        <f t="shared" si="81"/>
        <v>538</v>
      </c>
      <c r="D542" s="5" t="str" cm="1">
        <f t="array" ref="D542">SHA1HASH($C542)</f>
        <v>093f0b067a05c35392acf5a68ae51f414b877d32</v>
      </c>
      <c r="E542" s="6">
        <v>1</v>
      </c>
      <c r="F542" s="7">
        <f ca="1">IF($C542 = 1 + N("Presidente"),
    127,
    IF($C542 = 2 + N("Vice-Presidente"),
        72,
        IF($C542 = 3 + N("Secretária bilíngue"),
            13,
            RANDBETWEEN(5,COUNT(Name!$A:$A) + 1)
        )
    )
)</f>
        <v>274</v>
      </c>
      <c r="G542" s="7" t="str">
        <f ca="1">VLOOKUP($F542,Name!$A:$B,2,FALSE)</f>
        <v>Maria Valentina</v>
      </c>
      <c r="H542" s="7">
        <f ca="1" xml:space="preserve">
IF($C542 = 1,
    0,
    RANDBETWEEN(5,COUNT('Last name'!$A:$A) + 1)
)</f>
        <v>156</v>
      </c>
      <c r="I542" s="7" t="str">
        <f ca="1" xml:space="preserve">
IF($C542 = 1 + N("Presidente"),
    "de Orléans e Bragança",
    VLOOKUP($H542,'Last name'!$A:$B,2,FALSE) &amp; " " &amp; VLOOKUP(RANDBETWEEN(5,COUNT('Last name'!$A:$A) + 1),'Last name'!$A:$B,2,FALSE)
)</f>
        <v>Poeta Nunes</v>
      </c>
      <c r="J542" s="7" t="str">
        <f t="shared" ca="1" si="82"/>
        <v>Maria Valentina Poeta Nunes</v>
      </c>
      <c r="K542" s="7" t="str" cm="1">
        <f t="array" aca="1" ref="K542" ca="1">SHA1HASH($J542)</f>
        <v>e9d34b45fcf12d2430513262f198d50d9ae8cf2c</v>
      </c>
      <c r="L542" s="7" cm="1">
        <f t="array" aca="1" ref="L542" ca="1">INDEX(States!$A:$A,N542,1)</f>
        <v>5</v>
      </c>
      <c r="M542" s="7" t="str">
        <f ca="1">VLOOKUP($L542,Countries!$A:$B,2,FALSE)</f>
        <v>Portugal</v>
      </c>
      <c r="N542" s="7" cm="1">
        <f t="array" aca="1" ref="N542" ca="1">INDEX(States!$C:$C,RANDBETWEEN(5,COUNTA(States!$A:$A) + 1),1)</f>
        <v>9</v>
      </c>
      <c r="O542" s="7" t="str">
        <f ca="1">VLOOKUP($N542,States!$C:$D,2,FALSE)</f>
        <v>braga</v>
      </c>
      <c r="P542" s="7" t="str">
        <f ca="1">VLOOKUP($F542,Name!$A:$C,3,FALSE)</f>
        <v>F</v>
      </c>
      <c r="Q542" s="7" t="str">
        <f ca="1">VLOOKUP($P542,Genders!$B:$C,2,FALSE)</f>
        <v>Female</v>
      </c>
      <c r="R542" s="7" cm="1">
        <f t="array" aca="1" ref="R542" ca="1">INDEX('Marital status'!$A:$A,RANDBETWEEN(5,COUNTA('Marital status'!$A:$A) + 1),1)</f>
        <v>8</v>
      </c>
      <c r="S542" s="7" t="str">
        <f ca="1">VLOOKUP($R542,'Marital status'!$A:$B,2,FALSE)</f>
        <v xml:space="preserve"> Separated </v>
      </c>
      <c r="T542" s="7">
        <f t="shared" ca="1" si="83"/>
        <v>5</v>
      </c>
      <c r="U542" s="7" t="str">
        <f ca="1">VLOOKUP($T542,Ethnicities!$A:$B,2,FALSE)</f>
        <v xml:space="preserve"> white</v>
      </c>
      <c r="V542" s="8">
        <f t="shared" ca="1" si="84"/>
        <v>19688</v>
      </c>
      <c r="W542" s="6">
        <f t="shared" ca="1" si="85"/>
        <v>7</v>
      </c>
      <c r="X542" s="8" t="str">
        <f ca="1">VLOOKUP($W542,'Background education'!$A:$B,2,FALSE)</f>
        <v>Undergraduate degree</v>
      </c>
      <c r="Y542" s="7">
        <f ca="1" xml:space="preserve">
  IF(OR($AA542 = 5, $AA542 = 6, $AA542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42" s="7" t="str">
        <f ca="1">VLOOKUP($Y542,Departments!$A:$B,2,FALSE)</f>
        <v>Administration</v>
      </c>
      <c r="AA542" s="6">
        <f t="shared" ca="1" si="86"/>
        <v>11</v>
      </c>
      <c r="AB542" s="7" t="str">
        <f ca="1">VLOOKUP($AA542,Roles!$A:$B,2,FALSE)</f>
        <v>Analyst</v>
      </c>
      <c r="AC542" s="6">
        <f t="shared" ca="1" si="87"/>
        <v>5</v>
      </c>
      <c r="AD542" s="7" t="str">
        <f ca="1" xml:space="preserve">
IF($AC542 &lt;&gt; "",
    VLOOKUP($AC542,Levels!$A:$B,2,FALSE),
    ""
)</f>
        <v>Junior</v>
      </c>
      <c r="AE542" s="8">
        <f t="shared" ca="1" si="88"/>
        <v>42811</v>
      </c>
      <c r="AF542" s="6">
        <f ca="1">RANDBETWEEN(5,COUNTA('Recruitment source'!$A:$A) + 1)</f>
        <v>12</v>
      </c>
      <c r="AG542" s="6" t="str">
        <f ca="1">VLOOKUP($AF542,'Recruitment source'!$A:$B,2,FALSE)</f>
        <v xml:space="preserve"> recommendation of employee</v>
      </c>
      <c r="AH542" s="8"/>
      <c r="AI542" s="1">
        <f t="shared" ca="1" si="80"/>
        <v>2500</v>
      </c>
      <c r="AJ542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538, 1, 'Maria Valentina Poeta Nunes', 'F', 5, '25/11/1953', 7, 6, 11, 5, 2500);</v>
      </c>
    </row>
    <row r="543" spans="1:36" ht="14.25" customHeight="1" x14ac:dyDescent="0.2">
      <c r="A543" s="7" cm="1">
        <f t="array" aca="1" ref="A543" ca="1">INDEX(Companies!$A:$A,RANDBETWEEN(5,COUNTA(Companies!$A:$A) + 1),1)</f>
        <v>5</v>
      </c>
      <c r="B543" s="7" t="str">
        <f ca="1">VLOOKUP($A543,Companies!$A:$B,2,FALSE)</f>
        <v>ACME Corporation</v>
      </c>
      <c r="C543" s="5">
        <f t="shared" si="81"/>
        <v>539</v>
      </c>
      <c r="D543" s="5" t="str" cm="1">
        <f t="array" ref="D543">SHA1HASH($C543)</f>
        <v>3cc5149977a9d4beaf5387b67b4d30c41fdf32e0</v>
      </c>
      <c r="E543" s="6">
        <v>1</v>
      </c>
      <c r="F543" s="7">
        <f ca="1">IF($C543 = 1 + N("Presidente"),
    127,
    IF($C543 = 2 + N("Vice-Presidente"),
        72,
        IF($C543 = 3 + N("Secretária bilíngue"),
            13,
            RANDBETWEEN(5,COUNT(Name!$A:$A) + 1)
        )
    )
)</f>
        <v>76</v>
      </c>
      <c r="G543" s="7" t="str">
        <f ca="1">VLOOKUP($F543,Name!$A:$B,2,FALSE)</f>
        <v>Bruna</v>
      </c>
      <c r="H543" s="7">
        <f ca="1" xml:space="preserve">
IF($C543 = 1,
    0,
    RANDBETWEEN(5,COUNT('Last name'!$A:$A) + 1)
)</f>
        <v>132</v>
      </c>
      <c r="I543" s="7" t="str">
        <f ca="1" xml:space="preserve">
IF($C543 = 1 + N("Presidente"),
    "de Orléans e Bragança",
    VLOOKUP($H543,'Last name'!$A:$B,2,FALSE) &amp; " " &amp; VLOOKUP(RANDBETWEEN(5,COUNT('Last name'!$A:$A) + 1),'Last name'!$A:$B,2,FALSE)
)</f>
        <v>Moraes Anjos</v>
      </c>
      <c r="J543" s="7" t="str">
        <f t="shared" ca="1" si="82"/>
        <v>Bruna Moraes Anjos</v>
      </c>
      <c r="K543" s="7" t="str" cm="1">
        <f t="array" aca="1" ref="K543" ca="1">SHA1HASH($J543)</f>
        <v>50bdd27df6064e1a3f590e1b9ac0ba58d3b299cf</v>
      </c>
      <c r="L543" s="7" cm="1">
        <f t="array" aca="1" ref="L543" ca="1">INDEX(States!$A:$A,N543,1)</f>
        <v>5</v>
      </c>
      <c r="M543" s="7" t="str">
        <f ca="1">VLOOKUP($L543,Countries!$A:$B,2,FALSE)</f>
        <v>Portugal</v>
      </c>
      <c r="N543" s="7" cm="1">
        <f t="array" aca="1" ref="N543" ca="1">INDEX(States!$C:$C,RANDBETWEEN(5,COUNTA(States!$A:$A) + 1),1)</f>
        <v>15</v>
      </c>
      <c r="O543" s="7" t="str">
        <f ca="1">VLOOKUP($N543,States!$C:$D,2,FALSE)</f>
        <v xml:space="preserve"> ÉVORA</v>
      </c>
      <c r="P543" s="7" t="str">
        <f ca="1">VLOOKUP($F543,Name!$A:$C,3,FALSE)</f>
        <v>F</v>
      </c>
      <c r="Q543" s="7" t="str">
        <f ca="1">VLOOKUP($P543,Genders!$B:$C,2,FALSE)</f>
        <v>Female</v>
      </c>
      <c r="R543" s="7" cm="1">
        <f t="array" aca="1" ref="R543" ca="1">INDEX('Marital status'!$A:$A,RANDBETWEEN(5,COUNTA('Marital status'!$A:$A) + 1),1)</f>
        <v>5</v>
      </c>
      <c r="S543" s="7" t="str">
        <f ca="1">VLOOKUP($R543,'Marital status'!$A:$B,2,FALSE)</f>
        <v>single</v>
      </c>
      <c r="T543" s="7">
        <f t="shared" ca="1" si="83"/>
        <v>5</v>
      </c>
      <c r="U543" s="7" t="str">
        <f ca="1">VLOOKUP($T543,Ethnicities!$A:$B,2,FALSE)</f>
        <v xml:space="preserve"> white</v>
      </c>
      <c r="V543" s="8">
        <f t="shared" ca="1" si="84"/>
        <v>27999</v>
      </c>
      <c r="W543" s="6">
        <f t="shared" ca="1" si="85"/>
        <v>7</v>
      </c>
      <c r="X543" s="8" t="str">
        <f ca="1">VLOOKUP($W543,'Background education'!$A:$B,2,FALSE)</f>
        <v>Undergraduate degree</v>
      </c>
      <c r="Y543" s="7">
        <f ca="1" xml:space="preserve">
  IF(OR($AA543 = 5, $AA543 = 6, $AA543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43" s="7" t="str">
        <f ca="1">VLOOKUP($Y543,Departments!$A:$B,2,FALSE)</f>
        <v>Human Resource</v>
      </c>
      <c r="AA543" s="6">
        <f t="shared" ca="1" si="86"/>
        <v>9</v>
      </c>
      <c r="AB543" s="7" t="str">
        <f ca="1">VLOOKUP($AA543,Roles!$A:$B,2,FALSE)</f>
        <v>Intern</v>
      </c>
      <c r="AC543" s="6" t="str">
        <f t="shared" ca="1" si="87"/>
        <v/>
      </c>
      <c r="AD543" s="7" t="str">
        <f ca="1" xml:space="preserve">
IF($AC543 &lt;&gt; "",
    VLOOKUP($AC543,Levels!$A:$B,2,FALSE),
    ""
)</f>
        <v/>
      </c>
      <c r="AE543" s="8">
        <f t="shared" ca="1" si="88"/>
        <v>40932</v>
      </c>
      <c r="AF543" s="6">
        <f ca="1">RANDBETWEEN(5,COUNTA('Recruitment source'!$A:$A) + 1)</f>
        <v>14</v>
      </c>
      <c r="AG543" s="6" t="str">
        <f ca="1">VLOOKUP($AF543,'Recruitment source'!$A:$B,2,FALSE)</f>
        <v>LinkedIn</v>
      </c>
      <c r="AH543" s="8"/>
      <c r="AI543" s="1">
        <f t="shared" ca="1" si="80"/>
        <v>1285</v>
      </c>
      <c r="AJ543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539, 1, 'Bruna Moraes Anjos', 'F', 5, '27/08/1976', 7, 8, 9, NULL, 1285);</v>
      </c>
    </row>
    <row r="544" spans="1:36" ht="14.25" customHeight="1" x14ac:dyDescent="0.2">
      <c r="A544" s="7" cm="1">
        <f t="array" aca="1" ref="A544" ca="1">INDEX(Companies!$A:$A,RANDBETWEEN(5,COUNTA(Companies!$A:$A) + 1),1)</f>
        <v>5</v>
      </c>
      <c r="B544" s="7" t="str">
        <f ca="1">VLOOKUP($A544,Companies!$A:$B,2,FALSE)</f>
        <v>ACME Corporation</v>
      </c>
      <c r="C544" s="5">
        <f t="shared" si="81"/>
        <v>540</v>
      </c>
      <c r="D544" s="5" t="str" cm="1">
        <f t="array" ref="D544">SHA1HASH($C544)</f>
        <v>a8a2b30f8dba82d690db42ce743475f11be31030</v>
      </c>
      <c r="E544" s="6">
        <v>1</v>
      </c>
      <c r="F544" s="7">
        <f ca="1">IF($C544 = 1 + N("Presidente"),
    127,
    IF($C544 = 2 + N("Vice-Presidente"),
        72,
        IF($C544 = 3 + N("Secretária bilíngue"),
            13,
            RANDBETWEEN(5,COUNT(Name!$A:$A) + 1)
        )
    )
)</f>
        <v>155</v>
      </c>
      <c r="G544" s="7" t="str">
        <f ca="1">VLOOKUP($F544,Name!$A:$B,2,FALSE)</f>
        <v>Gloria</v>
      </c>
      <c r="H544" s="7">
        <f ca="1" xml:space="preserve">
IF($C544 = 1,
    0,
    RANDBETWEEN(5,COUNT('Last name'!$A:$A) + 1)
)</f>
        <v>80</v>
      </c>
      <c r="I544" s="7" t="str">
        <f ca="1" xml:space="preserve">
IF($C544 = 1 + N("Presidente"),
    "de Orléans e Bragança",
    VLOOKUP($H544,'Last name'!$A:$B,2,FALSE) &amp; " " &amp; VLOOKUP(RANDBETWEEN(5,COUNT('Last name'!$A:$A) + 1),'Last name'!$A:$B,2,FALSE)
)</f>
        <v>Faria Alvarenga</v>
      </c>
      <c r="J544" s="7" t="str">
        <f t="shared" ca="1" si="82"/>
        <v>Gloria Faria Alvarenga</v>
      </c>
      <c r="K544" s="7" t="str" cm="1">
        <f t="array" aca="1" ref="K544" ca="1">SHA1HASH($J544)</f>
        <v>5d006beb5beba30b1ae8023377cf6010b49c69ec</v>
      </c>
      <c r="L544" s="7" cm="1">
        <f t="array" aca="1" ref="L544" ca="1">INDEX(States!$A:$A,N544,1)</f>
        <v>5</v>
      </c>
      <c r="M544" s="7" t="str">
        <f ca="1">VLOOKUP($L544,Countries!$A:$B,2,FALSE)</f>
        <v>Portugal</v>
      </c>
      <c r="N544" s="7" cm="1">
        <f t="array" aca="1" ref="N544" ca="1">INDEX(States!$C:$C,RANDBETWEEN(5,COUNTA(States!$A:$A) + 1),1)</f>
        <v>20</v>
      </c>
      <c r="O544" s="7" t="str">
        <f ca="1">VLOOKUP($N544,States!$C:$D,2,FALSE)</f>
        <v>Portalegre</v>
      </c>
      <c r="P544" s="7" t="str">
        <f ca="1">VLOOKUP($F544,Name!$A:$C,3,FALSE)</f>
        <v>F</v>
      </c>
      <c r="Q544" s="7" t="str">
        <f ca="1">VLOOKUP($P544,Genders!$B:$C,2,FALSE)</f>
        <v>Female</v>
      </c>
      <c r="R544" s="7" cm="1">
        <f t="array" aca="1" ref="R544" ca="1">INDEX('Marital status'!$A:$A,RANDBETWEEN(5,COUNTA('Marital status'!$A:$A) + 1),1)</f>
        <v>7</v>
      </c>
      <c r="S544" s="7" t="str">
        <f ca="1">VLOOKUP($R544,'Marital status'!$A:$B,2,FALSE)</f>
        <v xml:space="preserve">Widowed </v>
      </c>
      <c r="T544" s="7">
        <f t="shared" ca="1" si="83"/>
        <v>5</v>
      </c>
      <c r="U544" s="7" t="str">
        <f ca="1">VLOOKUP($T544,Ethnicities!$A:$B,2,FALSE)</f>
        <v xml:space="preserve"> white</v>
      </c>
      <c r="V544" s="8">
        <f t="shared" ca="1" si="84"/>
        <v>27493</v>
      </c>
      <c r="W544" s="6">
        <f t="shared" ca="1" si="85"/>
        <v>8</v>
      </c>
      <c r="X544" s="8" t="str">
        <f ca="1">VLOOKUP($W544,'Background education'!$A:$B,2,FALSE)</f>
        <v>Graduate school</v>
      </c>
      <c r="Y544" s="7">
        <f ca="1" xml:space="preserve">
  IF(OR($AA544 = 5, $AA544 = 6, $AA544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44" s="7" t="str">
        <f ca="1">VLOOKUP($Y544,Departments!$A:$B,2,FALSE)</f>
        <v>Operations</v>
      </c>
      <c r="AA544" s="6">
        <f t="shared" ca="1" si="86"/>
        <v>11</v>
      </c>
      <c r="AB544" s="7" t="str">
        <f ca="1">VLOOKUP($AA544,Roles!$A:$B,2,FALSE)</f>
        <v>Analyst</v>
      </c>
      <c r="AC544" s="6">
        <f t="shared" ca="1" si="87"/>
        <v>7</v>
      </c>
      <c r="AD544" s="7" t="str">
        <f ca="1" xml:space="preserve">
IF($AC544 &lt;&gt; "",
    VLOOKUP($AC544,Levels!$A:$B,2,FALSE),
    ""
)</f>
        <v>Senior</v>
      </c>
      <c r="AE544" s="8">
        <f t="shared" ca="1" si="88"/>
        <v>36969</v>
      </c>
      <c r="AF544" s="6">
        <f ca="1">RANDBETWEEN(5,COUNTA('Recruitment source'!$A:$A) + 1)</f>
        <v>5</v>
      </c>
      <c r="AG544" s="6" t="str">
        <f ca="1">VLOOKUP($AF544,'Recruitment source'!$A:$B,2,FALSE)</f>
        <v>Indeed</v>
      </c>
      <c r="AH544" s="8"/>
      <c r="AI544" s="1">
        <f t="shared" ca="1" si="80"/>
        <v>3000</v>
      </c>
      <c r="AJ544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540, 1, 'Gloria Faria Alvarenga', 'F', 5, '09/04/1975', 8, 10, 11, 7, 3000);</v>
      </c>
    </row>
    <row r="545" spans="1:36" ht="14.25" customHeight="1" x14ac:dyDescent="0.2">
      <c r="A545" s="7" cm="1">
        <f t="array" aca="1" ref="A545" ca="1">INDEX(Companies!$A:$A,RANDBETWEEN(5,COUNTA(Companies!$A:$A) + 1),1)</f>
        <v>5</v>
      </c>
      <c r="B545" s="7" t="str">
        <f ca="1">VLOOKUP($A545,Companies!$A:$B,2,FALSE)</f>
        <v>ACME Corporation</v>
      </c>
      <c r="C545" s="5">
        <f t="shared" si="81"/>
        <v>541</v>
      </c>
      <c r="D545" s="5" t="str" cm="1">
        <f t="array" ref="D545">SHA1HASH($C545)</f>
        <v>acf10f2c0a9d00345c2f6be783fc7068fe6a6bff</v>
      </c>
      <c r="E545" s="6">
        <v>1</v>
      </c>
      <c r="F545" s="7">
        <f ca="1">IF($C545 = 1 + N("Presidente"),
    127,
    IF($C545 = 2 + N("Vice-Presidente"),
        72,
        IF($C545 = 3 + N("Secretária bilíngue"),
            13,
            RANDBETWEEN(5,COUNT(Name!$A:$A) + 1)
        )
    )
)</f>
        <v>46</v>
      </c>
      <c r="G545" s="7" t="str">
        <f ca="1">VLOOKUP($F545,Name!$A:$B,2,FALSE)</f>
        <v>Anna Julia</v>
      </c>
      <c r="H545" s="7">
        <f ca="1" xml:space="preserve">
IF($C545 = 1,
    0,
    RANDBETWEEN(5,COUNT('Last name'!$A:$A) + 1)
)</f>
        <v>159</v>
      </c>
      <c r="I545" s="7" t="str">
        <f ca="1" xml:space="preserve">
IF($C545 = 1 + N("Presidente"),
    "de Orléans e Bragança",
    VLOOKUP($H545,'Last name'!$A:$B,2,FALSE) &amp; " " &amp; VLOOKUP(RANDBETWEEN(5,COUNT('Last name'!$A:$A) + 1),'Last name'!$A:$B,2,FALSE)
)</f>
        <v>Reis Aguiar</v>
      </c>
      <c r="J545" s="7" t="str">
        <f t="shared" ca="1" si="82"/>
        <v>Anna Julia Reis Aguiar</v>
      </c>
      <c r="K545" s="7" t="str" cm="1">
        <f t="array" aca="1" ref="K545" ca="1">SHA1HASH($J545)</f>
        <v>fbc0d10d55be9868bc9707f9775ef5e939c90341</v>
      </c>
      <c r="L545" s="7" cm="1">
        <f t="array" aca="1" ref="L545" ca="1">INDEX(States!$A:$A,N545,1)</f>
        <v>5</v>
      </c>
      <c r="M545" s="7" t="str">
        <f ca="1">VLOOKUP($L545,Countries!$A:$B,2,FALSE)</f>
        <v>Portugal</v>
      </c>
      <c r="N545" s="7" cm="1">
        <f t="array" aca="1" ref="N545" ca="1">INDEX(States!$C:$C,RANDBETWEEN(5,COUNTA(States!$A:$A) + 1),1)</f>
        <v>13</v>
      </c>
      <c r="O545" s="7" t="str">
        <f ca="1">VLOOKUP($N545,States!$C:$D,2,FALSE)</f>
        <v>Coimbra</v>
      </c>
      <c r="P545" s="7" t="str">
        <f ca="1">VLOOKUP($F545,Name!$A:$C,3,FALSE)</f>
        <v>F</v>
      </c>
      <c r="Q545" s="7" t="str">
        <f ca="1">VLOOKUP($P545,Genders!$B:$C,2,FALSE)</f>
        <v>Female</v>
      </c>
      <c r="R545" s="7" cm="1">
        <f t="array" aca="1" ref="R545" ca="1">INDEX('Marital status'!$A:$A,RANDBETWEEN(5,COUNTA('Marital status'!$A:$A) + 1),1)</f>
        <v>8</v>
      </c>
      <c r="S545" s="7" t="str">
        <f ca="1">VLOOKUP($R545,'Marital status'!$A:$B,2,FALSE)</f>
        <v xml:space="preserve"> Separated </v>
      </c>
      <c r="T545" s="7">
        <f t="shared" ca="1" si="83"/>
        <v>5</v>
      </c>
      <c r="U545" s="7" t="str">
        <f ca="1">VLOOKUP($T545,Ethnicities!$A:$B,2,FALSE)</f>
        <v xml:space="preserve"> white</v>
      </c>
      <c r="V545" s="8">
        <f t="shared" ca="1" si="84"/>
        <v>23851</v>
      </c>
      <c r="W545" s="6">
        <f t="shared" ca="1" si="85"/>
        <v>7</v>
      </c>
      <c r="X545" s="8" t="str">
        <f ca="1">VLOOKUP($W545,'Background education'!$A:$B,2,FALSE)</f>
        <v>Undergraduate degree</v>
      </c>
      <c r="Y545" s="7">
        <f ca="1" xml:space="preserve">
  IF(OR($AA545 = 5, $AA545 = 6, $AA545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45" s="7" t="str">
        <f ca="1">VLOOKUP($Y545,Departments!$A:$B,2,FALSE)</f>
        <v xml:space="preserve"> Presidency</v>
      </c>
      <c r="AA545" s="6">
        <f t="shared" ca="1" si="86"/>
        <v>9</v>
      </c>
      <c r="AB545" s="7" t="str">
        <f ca="1">VLOOKUP($AA545,Roles!$A:$B,2,FALSE)</f>
        <v>Intern</v>
      </c>
      <c r="AC545" s="6" t="str">
        <f t="shared" ca="1" si="87"/>
        <v/>
      </c>
      <c r="AD545" s="7" t="str">
        <f ca="1" xml:space="preserve">
IF($AC545 &lt;&gt; "",
    VLOOKUP($AC545,Levels!$A:$B,2,FALSE),
    ""
)</f>
        <v/>
      </c>
      <c r="AE545" s="8">
        <f t="shared" ca="1" si="88"/>
        <v>43202</v>
      </c>
      <c r="AF545" s="6">
        <f ca="1">RANDBETWEEN(5,COUNTA('Recruitment source'!$A:$A) + 1)</f>
        <v>11</v>
      </c>
      <c r="AG545" s="6" t="str">
        <f ca="1">VLOOKUP($AF545,'Recruitment source'!$A:$B,2,FALSE)</f>
        <v>Next Station</v>
      </c>
      <c r="AH545" s="8"/>
      <c r="AI545" s="1">
        <f t="shared" ca="1" si="80"/>
        <v>1205</v>
      </c>
      <c r="AJ545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541, 1, 'Anna Julia Reis Aguiar', 'F', 5, '19/04/1965', 7, 5, 9, NULL, 1205);</v>
      </c>
    </row>
    <row r="546" spans="1:36" ht="14.25" customHeight="1" x14ac:dyDescent="0.2">
      <c r="A546" s="7" cm="1">
        <f t="array" aca="1" ref="A546" ca="1">INDEX(Companies!$A:$A,RANDBETWEEN(5,COUNTA(Companies!$A:$A) + 1),1)</f>
        <v>5</v>
      </c>
      <c r="B546" s="7" t="str">
        <f ca="1">VLOOKUP($A546,Companies!$A:$B,2,FALSE)</f>
        <v>ACME Corporation</v>
      </c>
      <c r="C546" s="5">
        <f t="shared" si="81"/>
        <v>542</v>
      </c>
      <c r="D546" s="5" t="str" cm="1">
        <f t="array" ref="D546">SHA1HASH($C546)</f>
        <v>d06b6c54863ac33d12419dd04f7acb85c696f722</v>
      </c>
      <c r="E546" s="6">
        <v>1</v>
      </c>
      <c r="F546" s="7">
        <f ca="1">IF($C546 = 1 + N("Presidente"),
    127,
    IF($C546 = 2 + N("Vice-Presidente"),
        72,
        IF($C546 = 3 + N("Secretária bilíngue"),
            13,
            RANDBETWEEN(5,COUNT(Name!$A:$A) + 1)
        )
    )
)</f>
        <v>5</v>
      </c>
      <c r="G546" s="7" t="str">
        <f ca="1">VLOOKUP($F546,Name!$A:$B,2,FALSE)</f>
        <v>Abel</v>
      </c>
      <c r="H546" s="7">
        <f ca="1" xml:space="preserve">
IF($C546 = 1,
    0,
    RANDBETWEEN(5,COUNT('Last name'!$A:$A) + 1)
)</f>
        <v>182</v>
      </c>
      <c r="I546" s="7" t="str">
        <f ca="1" xml:space="preserve">
IF($C546 = 1 + N("Presidente"),
    "de Orléans e Bragança",
    VLOOKUP($H546,'Last name'!$A:$B,2,FALSE) &amp; " " &amp; VLOOKUP(RANDBETWEEN(5,COUNT('Last name'!$A:$A) + 1),'Last name'!$A:$B,2,FALSE)
)</f>
        <v>Siqueira Bandeira</v>
      </c>
      <c r="J546" s="7" t="str">
        <f t="shared" ca="1" si="82"/>
        <v>Abel Siqueira Bandeira</v>
      </c>
      <c r="K546" s="7" t="str" cm="1">
        <f t="array" aca="1" ref="K546" ca="1">SHA1HASH($J546)</f>
        <v>f96cf621a4c195945eff09881984a06dfe8db7d3</v>
      </c>
      <c r="L546" s="7" cm="1">
        <f t="array" aca="1" ref="L546" ca="1">INDEX(States!$A:$A,N546,1)</f>
        <v>5</v>
      </c>
      <c r="M546" s="7" t="str">
        <f ca="1">VLOOKUP($L546,Countries!$A:$B,2,FALSE)</f>
        <v>Portugal</v>
      </c>
      <c r="N546" s="7" cm="1">
        <f t="array" aca="1" ref="N546" ca="1">INDEX(States!$C:$C,RANDBETWEEN(5,COUNTA(States!$A:$A) + 1),1)</f>
        <v>7</v>
      </c>
      <c r="O546" s="7" t="str">
        <f ca="1">VLOOKUP($N546,States!$C:$D,2,FALSE)</f>
        <v xml:space="preserve"> Setúbal </v>
      </c>
      <c r="P546" s="7" t="str">
        <f ca="1">VLOOKUP($F546,Name!$A:$C,3,FALSE)</f>
        <v>M</v>
      </c>
      <c r="Q546" s="7" t="str">
        <f ca="1">VLOOKUP($P546,Genders!$B:$C,2,FALSE)</f>
        <v>Male</v>
      </c>
      <c r="R546" s="7" cm="1">
        <f t="array" aca="1" ref="R546" ca="1">INDEX('Marital status'!$A:$A,RANDBETWEEN(5,COUNTA('Marital status'!$A:$A) + 1),1)</f>
        <v>9</v>
      </c>
      <c r="S546" s="7" t="str">
        <f ca="1">VLOOKUP($R546,'Marital status'!$A:$B,2,FALSE)</f>
        <v>DIVORCED</v>
      </c>
      <c r="T546" s="7">
        <f t="shared" ca="1" si="83"/>
        <v>6</v>
      </c>
      <c r="U546" s="7" t="str">
        <f ca="1">VLOOKUP($T546,Ethnicities!$A:$B,2,FALSE)</f>
        <v>Black or African American</v>
      </c>
      <c r="V546" s="8">
        <f t="shared" ca="1" si="84"/>
        <v>25133</v>
      </c>
      <c r="W546" s="6">
        <f t="shared" ca="1" si="85"/>
        <v>7</v>
      </c>
      <c r="X546" s="8" t="str">
        <f ca="1">VLOOKUP($W546,'Background education'!$A:$B,2,FALSE)</f>
        <v>Undergraduate degree</v>
      </c>
      <c r="Y546" s="7">
        <f ca="1" xml:space="preserve">
  IF(OR($AA546 = 5, $AA546 = 6, $AA546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46" s="7" t="str">
        <f ca="1">VLOOKUP($Y546,Departments!$A:$B,2,FALSE)</f>
        <v>Controlling</v>
      </c>
      <c r="AA546" s="6">
        <f t="shared" ca="1" si="86"/>
        <v>11</v>
      </c>
      <c r="AB546" s="7" t="str">
        <f ca="1">VLOOKUP($AA546,Roles!$A:$B,2,FALSE)</f>
        <v>Analyst</v>
      </c>
      <c r="AC546" s="6">
        <f t="shared" ca="1" si="87"/>
        <v>7</v>
      </c>
      <c r="AD546" s="7" t="str">
        <f ca="1" xml:space="preserve">
IF($AC546 &lt;&gt; "",
    VLOOKUP($AC546,Levels!$A:$B,2,FALSE),
    ""
)</f>
        <v>Senior</v>
      </c>
      <c r="AE546" s="8">
        <f t="shared" ca="1" si="88"/>
        <v>44076</v>
      </c>
      <c r="AF546" s="6">
        <f ca="1">RANDBETWEEN(5,COUNTA('Recruitment source'!$A:$A) + 1)</f>
        <v>10</v>
      </c>
      <c r="AG546" s="6" t="str">
        <f ca="1">VLOOKUP($AF546,'Recruitment source'!$A:$B,2,FALSE)</f>
        <v>Jobs in Lisbon</v>
      </c>
      <c r="AH546" s="8"/>
      <c r="AI546" s="1">
        <f t="shared" ca="1" si="80"/>
        <v>2500</v>
      </c>
      <c r="AJ546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542, 1, 'Abel Siqueira Bandeira', 'M', 6, '22/10/1968', 7, 12, 11, 7, 2500);</v>
      </c>
    </row>
    <row r="547" spans="1:36" ht="14.25" customHeight="1" x14ac:dyDescent="0.2">
      <c r="A547" s="7" cm="1">
        <f t="array" aca="1" ref="A547" ca="1">INDEX(Companies!$A:$A,RANDBETWEEN(5,COUNTA(Companies!$A:$A) + 1),1)</f>
        <v>5</v>
      </c>
      <c r="B547" s="7" t="str">
        <f ca="1">VLOOKUP($A547,Companies!$A:$B,2,FALSE)</f>
        <v>ACME Corporation</v>
      </c>
      <c r="C547" s="5">
        <f t="shared" si="81"/>
        <v>543</v>
      </c>
      <c r="D547" s="5" t="str" cm="1">
        <f t="array" ref="D547">SHA1HASH($C547)</f>
        <v>f0483f255e0ce2c93d5dfa593f2161b266474869</v>
      </c>
      <c r="E547" s="6">
        <v>1</v>
      </c>
      <c r="F547" s="7">
        <f ca="1">IF($C547 = 1 + N("Presidente"),
    127,
    IF($C547 = 2 + N("Vice-Presidente"),
        72,
        IF($C547 = 3 + N("Secretária bilíngue"),
            13,
            RANDBETWEEN(5,COUNT(Name!$A:$A) + 1)
        )
    )
)</f>
        <v>76</v>
      </c>
      <c r="G547" s="7" t="str">
        <f ca="1">VLOOKUP($F547,Name!$A:$B,2,FALSE)</f>
        <v>Bruna</v>
      </c>
      <c r="H547" s="7">
        <f ca="1" xml:space="preserve">
IF($C547 = 1,
    0,
    RANDBETWEEN(5,COUNT('Last name'!$A:$A) + 1)
)</f>
        <v>44</v>
      </c>
      <c r="I547" s="7" t="str">
        <f ca="1" xml:space="preserve">
IF($C547 = 1 + N("Presidente"),
    "de Orléans e Bragança",
    VLOOKUP($H547,'Last name'!$A:$B,2,FALSE) &amp; " " &amp; VLOOKUP(RANDBETWEEN(5,COUNT('Last name'!$A:$A) + 1),'Last name'!$A:$B,2,FALSE)
)</f>
        <v>Botelho Cândido</v>
      </c>
      <c r="J547" s="7" t="str">
        <f t="shared" ca="1" si="82"/>
        <v>Bruna Botelho Cândido</v>
      </c>
      <c r="K547" s="7" t="str" cm="1">
        <f t="array" aca="1" ref="K547" ca="1">SHA1HASH($J547)</f>
        <v>859e106f842fd91ea0f803ac0d452c3b1ee46a17</v>
      </c>
      <c r="L547" s="7" cm="1">
        <f t="array" aca="1" ref="L547" ca="1">INDEX(States!$A:$A,N547,1)</f>
        <v>5</v>
      </c>
      <c r="M547" s="7" t="str">
        <f ca="1">VLOOKUP($L547,Countries!$A:$B,2,FALSE)</f>
        <v>Portugal</v>
      </c>
      <c r="N547" s="7" cm="1">
        <f t="array" aca="1" ref="N547" ca="1">INDEX(States!$C:$C,RANDBETWEEN(5,COUNTA(States!$A:$A) + 1),1)</f>
        <v>12</v>
      </c>
      <c r="O547" s="7" t="str">
        <f ca="1">VLOOKUP($N547,States!$C:$D,2,FALSE)</f>
        <v>Leiria</v>
      </c>
      <c r="P547" s="7" t="str">
        <f ca="1">VLOOKUP($F547,Name!$A:$C,3,FALSE)</f>
        <v>F</v>
      </c>
      <c r="Q547" s="7" t="str">
        <f ca="1">VLOOKUP($P547,Genders!$B:$C,2,FALSE)</f>
        <v>Female</v>
      </c>
      <c r="R547" s="7" cm="1">
        <f t="array" aca="1" ref="R547" ca="1">INDEX('Marital status'!$A:$A,RANDBETWEEN(5,COUNTA('Marital status'!$A:$A) + 1),1)</f>
        <v>9</v>
      </c>
      <c r="S547" s="7" t="str">
        <f ca="1">VLOOKUP($R547,'Marital status'!$A:$B,2,FALSE)</f>
        <v>DIVORCED</v>
      </c>
      <c r="T547" s="7">
        <f t="shared" ca="1" si="83"/>
        <v>5</v>
      </c>
      <c r="U547" s="7" t="str">
        <f ca="1">VLOOKUP($T547,Ethnicities!$A:$B,2,FALSE)</f>
        <v xml:space="preserve"> white</v>
      </c>
      <c r="V547" s="8">
        <f t="shared" ca="1" si="84"/>
        <v>28853</v>
      </c>
      <c r="W547" s="6">
        <f t="shared" ca="1" si="85"/>
        <v>7</v>
      </c>
      <c r="X547" s="8" t="str">
        <f ca="1">VLOOKUP($W547,'Background education'!$A:$B,2,FALSE)</f>
        <v>Undergraduate degree</v>
      </c>
      <c r="Y547" s="7">
        <f ca="1" xml:space="preserve">
  IF(OR($AA547 = 5, $AA547 = 6, $AA547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47" s="7" t="str">
        <f ca="1">VLOOKUP($Y547,Departments!$A:$B,2,FALSE)</f>
        <v>Human Resource</v>
      </c>
      <c r="AA547" s="6">
        <f t="shared" ca="1" si="86"/>
        <v>9</v>
      </c>
      <c r="AB547" s="7" t="str">
        <f ca="1">VLOOKUP($AA547,Roles!$A:$B,2,FALSE)</f>
        <v>Intern</v>
      </c>
      <c r="AC547" s="6" t="str">
        <f t="shared" ca="1" si="87"/>
        <v/>
      </c>
      <c r="AD547" s="7" t="str">
        <f ca="1" xml:space="preserve">
IF($AC547 &lt;&gt; "",
    VLOOKUP($AC547,Levels!$A:$B,2,FALSE),
    ""
)</f>
        <v/>
      </c>
      <c r="AE547" s="8">
        <f t="shared" ca="1" si="88"/>
        <v>37627</v>
      </c>
      <c r="AF547" s="6">
        <f ca="1">RANDBETWEEN(5,COUNTA('Recruitment source'!$A:$A) + 1)</f>
        <v>8</v>
      </c>
      <c r="AG547" s="6" t="str">
        <f ca="1">VLOOKUP($AF547,'Recruitment source'!$A:$B,2,FALSE)</f>
        <v>Net Empregos</v>
      </c>
      <c r="AH547" s="8"/>
      <c r="AI547" s="1">
        <f t="shared" ca="1" si="80"/>
        <v>1285</v>
      </c>
      <c r="AJ547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543, 1, 'Bruna Botelho Cândido', 'F', 5, '29/12/1978', 7, 8, 9, NULL, 1285);</v>
      </c>
    </row>
    <row r="548" spans="1:36" ht="14.25" customHeight="1" x14ac:dyDescent="0.2">
      <c r="A548" s="7" cm="1">
        <f t="array" aca="1" ref="A548" ca="1">INDEX(Companies!$A:$A,RANDBETWEEN(5,COUNTA(Companies!$A:$A) + 1),1)</f>
        <v>5</v>
      </c>
      <c r="B548" s="7" t="str">
        <f ca="1">VLOOKUP($A548,Companies!$A:$B,2,FALSE)</f>
        <v>ACME Corporation</v>
      </c>
      <c r="C548" s="5">
        <f t="shared" si="81"/>
        <v>544</v>
      </c>
      <c r="D548" s="5" t="str" cm="1">
        <f t="array" ref="D548">SHA1HASH($C548)</f>
        <v>b87bed12954890a8af4b5df47633ced9fdf85923</v>
      </c>
      <c r="E548" s="6">
        <v>1</v>
      </c>
      <c r="F548" s="7">
        <f ca="1">IF($C548 = 1 + N("Presidente"),
    127,
    IF($C548 = 2 + N("Vice-Presidente"),
        72,
        IF($C548 = 3 + N("Secretária bilíngue"),
            13,
            RANDBETWEEN(5,COUNT(Name!$A:$A) + 1)
        )
    )
)</f>
        <v>127</v>
      </c>
      <c r="G548" s="7" t="str">
        <f ca="1">VLOOKUP($F548,Name!$A:$B,2,FALSE)</f>
        <v>Enzo</v>
      </c>
      <c r="H548" s="7">
        <f ca="1" xml:space="preserve">
IF($C548 = 1,
    0,
    RANDBETWEEN(5,COUNT('Last name'!$A:$A) + 1)
)</f>
        <v>8</v>
      </c>
      <c r="I548" s="7" t="str">
        <f ca="1" xml:space="preserve">
IF($C548 = 1 + N("Presidente"),
    "de Orléans e Bragança",
    VLOOKUP($H548,'Last name'!$A:$B,2,FALSE) &amp; " " &amp; VLOOKUP(RANDBETWEEN(5,COUNT('Last name'!$A:$A) + 1),'Last name'!$A:$B,2,FALSE)
)</f>
        <v>Alcantara Melo</v>
      </c>
      <c r="J548" s="7" t="str">
        <f t="shared" ca="1" si="82"/>
        <v>Enzo Alcantara Melo</v>
      </c>
      <c r="K548" s="7" t="str" cm="1">
        <f t="array" aca="1" ref="K548" ca="1">SHA1HASH($J548)</f>
        <v>3fc75c0a2a8f1b29bcbb9492f26777b450aa6ad1</v>
      </c>
      <c r="L548" s="7" cm="1">
        <f t="array" aca="1" ref="L548" ca="1">INDEX(States!$A:$A,N548,1)</f>
        <v>5</v>
      </c>
      <c r="M548" s="7" t="str">
        <f ca="1">VLOOKUP($L548,Countries!$A:$B,2,FALSE)</f>
        <v>Portugal</v>
      </c>
      <c r="N548" s="7" cm="1">
        <f t="array" aca="1" ref="N548" ca="1">INDEX(States!$C:$C,RANDBETWEEN(5,COUNTA(States!$A:$A) + 1),1)</f>
        <v>20</v>
      </c>
      <c r="O548" s="7" t="str">
        <f ca="1">VLOOKUP($N548,States!$C:$D,2,FALSE)</f>
        <v>Portalegre</v>
      </c>
      <c r="P548" s="7" t="str">
        <f ca="1">VLOOKUP($F548,Name!$A:$C,3,FALSE)</f>
        <v>M</v>
      </c>
      <c r="Q548" s="7" t="str">
        <f ca="1">VLOOKUP($P548,Genders!$B:$C,2,FALSE)</f>
        <v>Male</v>
      </c>
      <c r="R548" s="7" cm="1">
        <f t="array" aca="1" ref="R548" ca="1">INDEX('Marital status'!$A:$A,RANDBETWEEN(5,COUNTA('Marital status'!$A:$A) + 1),1)</f>
        <v>8</v>
      </c>
      <c r="S548" s="7" t="str">
        <f ca="1">VLOOKUP($R548,'Marital status'!$A:$B,2,FALSE)</f>
        <v xml:space="preserve"> Separated </v>
      </c>
      <c r="T548" s="7">
        <f t="shared" ca="1" si="83"/>
        <v>5</v>
      </c>
      <c r="U548" s="7" t="str">
        <f ca="1">VLOOKUP($T548,Ethnicities!$A:$B,2,FALSE)</f>
        <v xml:space="preserve"> white</v>
      </c>
      <c r="V548" s="8">
        <f t="shared" ca="1" si="84"/>
        <v>29463</v>
      </c>
      <c r="W548" s="6">
        <f t="shared" ca="1" si="85"/>
        <v>7</v>
      </c>
      <c r="X548" s="8" t="str">
        <f ca="1">VLOOKUP($W548,'Background education'!$A:$B,2,FALSE)</f>
        <v>Undergraduate degree</v>
      </c>
      <c r="Y548" s="7">
        <f ca="1" xml:space="preserve">
  IF(OR($AA548 = 5, $AA548 = 6, $AA548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48" s="7" t="str">
        <f ca="1">VLOOKUP($Y548,Departments!$A:$B,2,FALSE)</f>
        <v xml:space="preserve"> Commercial</v>
      </c>
      <c r="AA548" s="6">
        <f t="shared" ca="1" si="86"/>
        <v>11</v>
      </c>
      <c r="AB548" s="7" t="str">
        <f ca="1">VLOOKUP($AA548,Roles!$A:$B,2,FALSE)</f>
        <v>Analyst</v>
      </c>
      <c r="AC548" s="6">
        <f t="shared" ca="1" si="87"/>
        <v>7</v>
      </c>
      <c r="AD548" s="7" t="str">
        <f ca="1" xml:space="preserve">
IF($AC548 &lt;&gt; "",
    VLOOKUP($AC548,Levels!$A:$B,2,FALSE),
    ""
)</f>
        <v>Senior</v>
      </c>
      <c r="AE548" s="8">
        <f t="shared" ca="1" si="88"/>
        <v>39568</v>
      </c>
      <c r="AF548" s="6">
        <f ca="1">RANDBETWEEN(5,COUNTA('Recruitment source'!$A:$A) + 1)</f>
        <v>5</v>
      </c>
      <c r="AG548" s="6" t="str">
        <f ca="1">VLOOKUP($AF548,'Recruitment source'!$A:$B,2,FALSE)</f>
        <v>Indeed</v>
      </c>
      <c r="AH548" s="8"/>
      <c r="AI548" s="1">
        <f t="shared" ca="1" si="80"/>
        <v>2580</v>
      </c>
      <c r="AJ548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544, 1, 'Enzo Alcantara Melo', 'M', 5, '30/08/1980', 7, 9, 11, 7, 2580);</v>
      </c>
    </row>
    <row r="549" spans="1:36" ht="14.25" customHeight="1" x14ac:dyDescent="0.2">
      <c r="A549" s="7" cm="1">
        <f t="array" aca="1" ref="A549" ca="1">INDEX(Companies!$A:$A,RANDBETWEEN(5,COUNTA(Companies!$A:$A) + 1),1)</f>
        <v>5</v>
      </c>
      <c r="B549" s="7" t="str">
        <f ca="1">VLOOKUP($A549,Companies!$A:$B,2,FALSE)</f>
        <v>ACME Corporation</v>
      </c>
      <c r="C549" s="5">
        <f t="shared" si="81"/>
        <v>545</v>
      </c>
      <c r="D549" s="5" t="str" cm="1">
        <f t="array" ref="D549">SHA1HASH($C549)</f>
        <v>9741f79aca77af5b5793817bd36737360dcb0a29</v>
      </c>
      <c r="E549" s="6">
        <v>1</v>
      </c>
      <c r="F549" s="7">
        <f ca="1">IF($C549 = 1 + N("Presidente"),
    127,
    IF($C549 = 2 + N("Vice-Presidente"),
        72,
        IF($C549 = 3 + N("Secretária bilíngue"),
            13,
            RANDBETWEEN(5,COUNT(Name!$A:$A) + 1)
        )
    )
)</f>
        <v>134</v>
      </c>
      <c r="G549" s="7" t="str">
        <f ca="1">VLOOKUP($F549,Name!$A:$B,2,FALSE)</f>
        <v>Eva</v>
      </c>
      <c r="H549" s="7">
        <f ca="1" xml:space="preserve">
IF($C549 = 1,
    0,
    RANDBETWEEN(5,COUNT('Last name'!$A:$A) + 1)
)</f>
        <v>51</v>
      </c>
      <c r="I549" s="7" t="str">
        <f ca="1" xml:space="preserve">
IF($C549 = 1 + N("Presidente"),
    "de Orléans e Bragança",
    VLOOKUP($H549,'Last name'!$A:$B,2,FALSE) &amp; " " &amp; VLOOKUP(RANDBETWEEN(5,COUNT('Last name'!$A:$A) + 1),'Last name'!$A:$B,2,FALSE)
)</f>
        <v>Café Rossi</v>
      </c>
      <c r="J549" s="7" t="str">
        <f t="shared" ca="1" si="82"/>
        <v>Eva Café Rossi</v>
      </c>
      <c r="K549" s="7" t="str" cm="1">
        <f t="array" aca="1" ref="K549" ca="1">SHA1HASH($J549)</f>
        <v>29411a04e018ff08a738755b04908394ec341a0c</v>
      </c>
      <c r="L549" s="7" cm="1">
        <f t="array" aca="1" ref="L549" ca="1">INDEX(States!$A:$A,N549,1)</f>
        <v>5</v>
      </c>
      <c r="M549" s="7" t="str">
        <f ca="1">VLOOKUP($L549,Countries!$A:$B,2,FALSE)</f>
        <v>Portugal</v>
      </c>
      <c r="N549" s="7" cm="1">
        <f t="array" aca="1" ref="N549" ca="1">INDEX(States!$C:$C,RANDBETWEEN(5,COUNTA(States!$A:$A) + 1),1)</f>
        <v>13</v>
      </c>
      <c r="O549" s="7" t="str">
        <f ca="1">VLOOKUP($N549,States!$C:$D,2,FALSE)</f>
        <v>Coimbra</v>
      </c>
      <c r="P549" s="7" t="str">
        <f ca="1">VLOOKUP($F549,Name!$A:$C,3,FALSE)</f>
        <v>F</v>
      </c>
      <c r="Q549" s="7" t="str">
        <f ca="1">VLOOKUP($P549,Genders!$B:$C,2,FALSE)</f>
        <v>Female</v>
      </c>
      <c r="R549" s="7" cm="1">
        <f t="array" aca="1" ref="R549" ca="1">INDEX('Marital status'!$A:$A,RANDBETWEEN(5,COUNTA('Marital status'!$A:$A) + 1),1)</f>
        <v>8</v>
      </c>
      <c r="S549" s="7" t="str">
        <f ca="1">VLOOKUP($R549,'Marital status'!$A:$B,2,FALSE)</f>
        <v xml:space="preserve"> Separated </v>
      </c>
      <c r="T549" s="7">
        <f t="shared" ca="1" si="83"/>
        <v>5</v>
      </c>
      <c r="U549" s="7" t="str">
        <f ca="1">VLOOKUP($T549,Ethnicities!$A:$B,2,FALSE)</f>
        <v xml:space="preserve"> white</v>
      </c>
      <c r="V549" s="8">
        <f t="shared" ca="1" si="84"/>
        <v>23124</v>
      </c>
      <c r="W549" s="6">
        <f t="shared" ca="1" si="85"/>
        <v>7</v>
      </c>
      <c r="X549" s="8" t="str">
        <f ca="1">VLOOKUP($W549,'Background education'!$A:$B,2,FALSE)</f>
        <v>Undergraduate degree</v>
      </c>
      <c r="Y549" s="7">
        <f ca="1" xml:space="preserve">
  IF(OR($AA549 = 5, $AA549 = 6, $AA549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49" s="7" t="str">
        <f ca="1">VLOOKUP($Y549,Departments!$A:$B,2,FALSE)</f>
        <v>Operations</v>
      </c>
      <c r="AA549" s="6">
        <f t="shared" ca="1" si="86"/>
        <v>10</v>
      </c>
      <c r="AB549" s="7" t="str">
        <f ca="1">VLOOKUP($AA549,Roles!$A:$B,2,FALSE)</f>
        <v>Trainee</v>
      </c>
      <c r="AC549" s="6" t="str">
        <f t="shared" ca="1" si="87"/>
        <v/>
      </c>
      <c r="AD549" s="7" t="str">
        <f ca="1" xml:space="preserve">
IF($AC549 &lt;&gt; "",
    VLOOKUP($AC549,Levels!$A:$B,2,FALSE),
    ""
)</f>
        <v/>
      </c>
      <c r="AE549" s="8">
        <f t="shared" ca="1" si="88"/>
        <v>42382</v>
      </c>
      <c r="AF549" s="6">
        <f ca="1">RANDBETWEEN(5,COUNTA('Recruitment source'!$A:$A) + 1)</f>
        <v>10</v>
      </c>
      <c r="AG549" s="6" t="str">
        <f ca="1">VLOOKUP($AF549,'Recruitment source'!$A:$B,2,FALSE)</f>
        <v>Jobs in Lisbon</v>
      </c>
      <c r="AH549" s="8"/>
      <c r="AI549" s="1">
        <f t="shared" ca="1" si="80"/>
        <v>1305</v>
      </c>
      <c r="AJ54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545, 1, 'Eva Café Rossi', 'F', 5, '23/04/1963', 7, 10, 10, NULL, 1305);</v>
      </c>
    </row>
    <row r="550" spans="1:36" ht="14.25" customHeight="1" x14ac:dyDescent="0.2">
      <c r="A550" s="7" cm="1">
        <f t="array" aca="1" ref="A550" ca="1">INDEX(Companies!$A:$A,RANDBETWEEN(5,COUNTA(Companies!$A:$A) + 1),1)</f>
        <v>5</v>
      </c>
      <c r="B550" s="7" t="str">
        <f ca="1">VLOOKUP($A550,Companies!$A:$B,2,FALSE)</f>
        <v>ACME Corporation</v>
      </c>
      <c r="C550" s="5">
        <f t="shared" si="81"/>
        <v>546</v>
      </c>
      <c r="D550" s="5" t="str" cm="1">
        <f t="array" ref="D550">SHA1HASH($C550)</f>
        <v>461742bbd8cc55ac9eefa04baff70c5c64592896</v>
      </c>
      <c r="E550" s="6">
        <v>1</v>
      </c>
      <c r="F550" s="7">
        <f ca="1">IF($C550 = 1 + N("Presidente"),
    127,
    IF($C550 = 2 + N("Vice-Presidente"),
        72,
        IF($C550 = 3 + N("Secretária bilíngue"),
            13,
            RANDBETWEEN(5,COUNT(Name!$A:$A) + 1)
        )
    )
)</f>
        <v>27</v>
      </c>
      <c r="G550" s="7" t="str">
        <f ca="1">VLOOKUP($F550,Name!$A:$B,2,FALSE)</f>
        <v>Ana Carolina</v>
      </c>
      <c r="H550" s="7">
        <f ca="1" xml:space="preserve">
IF($C550 = 1,
    0,
    RANDBETWEEN(5,COUNT('Last name'!$A:$A) + 1)
)</f>
        <v>191</v>
      </c>
      <c r="I550" s="7" t="str">
        <f ca="1" xml:space="preserve">
IF($C550 = 1 + N("Presidente"),
    "de Orléans e Bragança",
    VLOOKUP($H550,'Last name'!$A:$B,2,FALSE) &amp; " " &amp; VLOOKUP(RANDBETWEEN(5,COUNT('Last name'!$A:$A) + 1),'Last name'!$A:$B,2,FALSE)
)</f>
        <v>Trindade Moretti</v>
      </c>
      <c r="J550" s="7" t="str">
        <f t="shared" ca="1" si="82"/>
        <v>Ana Carolina Trindade Moretti</v>
      </c>
      <c r="K550" s="7" t="str" cm="1">
        <f t="array" aca="1" ref="K550" ca="1">SHA1HASH($J550)</f>
        <v>2424afba61101e552e9ccbbfc045bc008a214f1d</v>
      </c>
      <c r="L550" s="7" cm="1">
        <f t="array" aca="1" ref="L550" ca="1">INDEX(States!$A:$A,N550,1)</f>
        <v>5</v>
      </c>
      <c r="M550" s="7" t="str">
        <f ca="1">VLOOKUP($L550,Countries!$A:$B,2,FALSE)</f>
        <v>Portugal</v>
      </c>
      <c r="N550" s="7" cm="1">
        <f t="array" aca="1" ref="N550" ca="1">INDEX(States!$C:$C,RANDBETWEEN(5,COUNTA(States!$A:$A) + 1),1)</f>
        <v>20</v>
      </c>
      <c r="O550" s="7" t="str">
        <f ca="1">VLOOKUP($N550,States!$C:$D,2,FALSE)</f>
        <v>Portalegre</v>
      </c>
      <c r="P550" s="7" t="str">
        <f ca="1">VLOOKUP($F550,Name!$A:$C,3,FALSE)</f>
        <v>F</v>
      </c>
      <c r="Q550" s="7" t="str">
        <f ca="1">VLOOKUP($P550,Genders!$B:$C,2,FALSE)</f>
        <v>Female</v>
      </c>
      <c r="R550" s="7" cm="1">
        <f t="array" aca="1" ref="R550" ca="1">INDEX('Marital status'!$A:$A,RANDBETWEEN(5,COUNTA('Marital status'!$A:$A) + 1),1)</f>
        <v>9</v>
      </c>
      <c r="S550" s="7" t="str">
        <f ca="1">VLOOKUP($R550,'Marital status'!$A:$B,2,FALSE)</f>
        <v>DIVORCED</v>
      </c>
      <c r="T550" s="7">
        <f t="shared" ca="1" si="83"/>
        <v>7</v>
      </c>
      <c r="U550" s="7" t="str">
        <f ca="1">VLOOKUP($T550,Ethnicities!$A:$B,2,FALSE)</f>
        <v xml:space="preserve">  Hispanic or LATINO</v>
      </c>
      <c r="V550" s="8">
        <f t="shared" ca="1" si="84"/>
        <v>19167</v>
      </c>
      <c r="W550" s="6">
        <f t="shared" ca="1" si="85"/>
        <v>7</v>
      </c>
      <c r="X550" s="8" t="str">
        <f ca="1">VLOOKUP($W550,'Background education'!$A:$B,2,FALSE)</f>
        <v>Undergraduate degree</v>
      </c>
      <c r="Y550" s="7">
        <f ca="1" xml:space="preserve">
  IF(OR($AA550 = 5, $AA550 = 6, $AA550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50" s="7" t="str">
        <f ca="1">VLOOKUP($Y550,Departments!$A:$B,2,FALSE)</f>
        <v>Communication &amp; Marketing</v>
      </c>
      <c r="AA550" s="6">
        <f t="shared" ca="1" si="86"/>
        <v>11</v>
      </c>
      <c r="AB550" s="7" t="str">
        <f ca="1">VLOOKUP($AA550,Roles!$A:$B,2,FALSE)</f>
        <v>Analyst</v>
      </c>
      <c r="AC550" s="6">
        <f t="shared" ca="1" si="87"/>
        <v>5</v>
      </c>
      <c r="AD550" s="7" t="str">
        <f ca="1" xml:space="preserve">
IF($AC550 &lt;&gt; "",
    VLOOKUP($AC550,Levels!$A:$B,2,FALSE),
    ""
)</f>
        <v>Junior</v>
      </c>
      <c r="AE550" s="8">
        <f t="shared" ca="1" si="88"/>
        <v>40119</v>
      </c>
      <c r="AF550" s="6">
        <f ca="1">RANDBETWEEN(5,COUNTA('Recruitment source'!$A:$A) + 1)</f>
        <v>7</v>
      </c>
      <c r="AG550" s="6" t="str">
        <f ca="1">VLOOKUP($AF550,'Recruitment source'!$A:$B,2,FALSE)</f>
        <v>SAPO Emprego</v>
      </c>
      <c r="AH550" s="8"/>
      <c r="AI550" s="1">
        <f t="shared" ca="1" si="80"/>
        <v>2580</v>
      </c>
      <c r="AJ55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546, 1, 'Ana Carolina Trindade Moretti', 'F', 7, '22/06/1952', 7, 11, 11, 5, 2580);</v>
      </c>
    </row>
    <row r="551" spans="1:36" ht="14.25" customHeight="1" x14ac:dyDescent="0.2">
      <c r="A551" s="7" cm="1">
        <f t="array" aca="1" ref="A551" ca="1">INDEX(Companies!$A:$A,RANDBETWEEN(5,COUNTA(Companies!$A:$A) + 1),1)</f>
        <v>5</v>
      </c>
      <c r="B551" s="7" t="str">
        <f ca="1">VLOOKUP($A551,Companies!$A:$B,2,FALSE)</f>
        <v>ACME Corporation</v>
      </c>
      <c r="C551" s="5">
        <f t="shared" si="81"/>
        <v>547</v>
      </c>
      <c r="D551" s="5" t="str" cm="1">
        <f t="array" ref="D551">SHA1HASH($C551)</f>
        <v>3219b5be78da72e80e0918d458b9ece3825a68e1</v>
      </c>
      <c r="E551" s="6">
        <v>1</v>
      </c>
      <c r="F551" s="7">
        <f ca="1">IF($C551 = 1 + N("Presidente"),
    127,
    IF($C551 = 2 + N("Vice-Presidente"),
        72,
        IF($C551 = 3 + N("Secretária bilíngue"),
            13,
            RANDBETWEEN(5,COUNT(Name!$A:$A) + 1)
        )
    )
)</f>
        <v>136</v>
      </c>
      <c r="G551" s="7" t="str">
        <f ca="1">VLOOKUP($F551,Name!$A:$B,2,FALSE)</f>
        <v>Fellipe</v>
      </c>
      <c r="H551" s="7">
        <f ca="1" xml:space="preserve">
IF($C551 = 1,
    0,
    RANDBETWEEN(5,COUNT('Last name'!$A:$A) + 1)
)</f>
        <v>152</v>
      </c>
      <c r="I551" s="7" t="str">
        <f ca="1" xml:space="preserve">
IF($C551 = 1 + N("Presidente"),
    "de Orléans e Bragança",
    VLOOKUP($H551,'Last name'!$A:$B,2,FALSE) &amp; " " &amp; VLOOKUP(RANDBETWEEN(5,COUNT('Last name'!$A:$A) + 1),'Last name'!$A:$B,2,FALSE)
)</f>
        <v>Pimenta Braga</v>
      </c>
      <c r="J551" s="7" t="str">
        <f t="shared" ca="1" si="82"/>
        <v>Fellipe Pimenta Braga</v>
      </c>
      <c r="K551" s="7" t="str" cm="1">
        <f t="array" aca="1" ref="K551" ca="1">SHA1HASH($J551)</f>
        <v>3a2e0df81d2aa52349d60e503c536a70a19e85a3</v>
      </c>
      <c r="L551" s="7" cm="1">
        <f t="array" aca="1" ref="L551" ca="1">INDEX(States!$A:$A,N551,1)</f>
        <v>5</v>
      </c>
      <c r="M551" s="7" t="str">
        <f ca="1">VLOOKUP($L551,Countries!$A:$B,2,FALSE)</f>
        <v>Portugal</v>
      </c>
      <c r="N551" s="7" cm="1">
        <f t="array" aca="1" ref="N551" ca="1">INDEX(States!$C:$C,RANDBETWEEN(5,COUNTA(States!$A:$A) + 1),1)</f>
        <v>24</v>
      </c>
      <c r="O551" s="7" t="str">
        <f ca="1">VLOOKUP($N551,States!$C:$D,2,FALSE)</f>
        <v>Brangança</v>
      </c>
      <c r="P551" s="7" t="str">
        <f ca="1">VLOOKUP($F551,Name!$A:$C,3,FALSE)</f>
        <v>M</v>
      </c>
      <c r="Q551" s="7" t="str">
        <f ca="1">VLOOKUP($P551,Genders!$B:$C,2,FALSE)</f>
        <v>Male</v>
      </c>
      <c r="R551" s="7" cm="1">
        <f t="array" aca="1" ref="R551" ca="1">INDEX('Marital status'!$A:$A,RANDBETWEEN(5,COUNTA('Marital status'!$A:$A) + 1),1)</f>
        <v>9</v>
      </c>
      <c r="S551" s="7" t="str">
        <f ca="1">VLOOKUP($R551,'Marital status'!$A:$B,2,FALSE)</f>
        <v>DIVORCED</v>
      </c>
      <c r="T551" s="7">
        <f t="shared" ca="1" si="83"/>
        <v>8</v>
      </c>
      <c r="U551" s="7" t="str">
        <f ca="1">VLOOKUP($T551,Ethnicities!$A:$B,2,FALSE)</f>
        <v>ASIAN</v>
      </c>
      <c r="V551" s="8">
        <f t="shared" ca="1" si="84"/>
        <v>26704</v>
      </c>
      <c r="W551" s="6">
        <f t="shared" ca="1" si="85"/>
        <v>7</v>
      </c>
      <c r="X551" s="8" t="str">
        <f ca="1">VLOOKUP($W551,'Background education'!$A:$B,2,FALSE)</f>
        <v>Undergraduate degree</v>
      </c>
      <c r="Y551" s="7">
        <f ca="1" xml:space="preserve">
  IF(OR($AA551 = 5, $AA551 = 6, $AA551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51" s="7" t="str">
        <f ca="1">VLOOKUP($Y551,Departments!$A:$B,2,FALSE)</f>
        <v>Audit</v>
      </c>
      <c r="AA551" s="6">
        <f t="shared" ca="1" si="86"/>
        <v>9</v>
      </c>
      <c r="AB551" s="7" t="str">
        <f ca="1">VLOOKUP($AA551,Roles!$A:$B,2,FALSE)</f>
        <v>Intern</v>
      </c>
      <c r="AC551" s="6" t="str">
        <f t="shared" ca="1" si="87"/>
        <v/>
      </c>
      <c r="AD551" s="7" t="str">
        <f ca="1" xml:space="preserve">
IF($AC551 &lt;&gt; "",
    VLOOKUP($AC551,Levels!$A:$B,2,FALSE),
    ""
)</f>
        <v/>
      </c>
      <c r="AE551" s="8">
        <f t="shared" ca="1" si="88"/>
        <v>38444</v>
      </c>
      <c r="AF551" s="6">
        <f ca="1">RANDBETWEEN(5,COUNTA('Recruitment source'!$A:$A) + 1)</f>
        <v>15</v>
      </c>
      <c r="AG551" s="6" t="str">
        <f ca="1">VLOOKUP($AF551,'Recruitment source'!$A:$B,2,FALSE)</f>
        <v>Website</v>
      </c>
      <c r="AH551" s="8"/>
      <c r="AI551" s="1">
        <f t="shared" ca="1" si="80"/>
        <v>1205</v>
      </c>
      <c r="AJ55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547, 1, 'Fellipe Pimenta Braga', 'M', 8, '09/02/1973', 7, 13, 9, NULL, 1205);</v>
      </c>
    </row>
    <row r="552" spans="1:36" ht="14.25" customHeight="1" x14ac:dyDescent="0.2">
      <c r="A552" s="7" cm="1">
        <f t="array" aca="1" ref="A552" ca="1">INDEX(Companies!$A:$A,RANDBETWEEN(5,COUNTA(Companies!$A:$A) + 1),1)</f>
        <v>5</v>
      </c>
      <c r="B552" s="7" t="str">
        <f ca="1">VLOOKUP($A552,Companies!$A:$B,2,FALSE)</f>
        <v>ACME Corporation</v>
      </c>
      <c r="C552" s="5">
        <f t="shared" si="81"/>
        <v>548</v>
      </c>
      <c r="D552" s="5" t="str" cm="1">
        <f t="array" ref="D552">SHA1HASH($C552)</f>
        <v>916f5b10fee9db4c317b6fbbc343cc3cd03f1569</v>
      </c>
      <c r="E552" s="6">
        <v>1</v>
      </c>
      <c r="F552" s="7">
        <f ca="1">IF($C552 = 1 + N("Presidente"),
    127,
    IF($C552 = 2 + N("Vice-Presidente"),
        72,
        IF($C552 = 3 + N("Secretária bilíngue"),
            13,
            RANDBETWEEN(5,COUNT(Name!$A:$A) + 1)
        )
    )
)</f>
        <v>92</v>
      </c>
      <c r="G552" s="7" t="str">
        <f ca="1">VLOOKUP($F552,Name!$A:$B,2,FALSE)</f>
        <v>Cecília</v>
      </c>
      <c r="H552" s="7">
        <f ca="1" xml:space="preserve">
IF($C552 = 1,
    0,
    RANDBETWEEN(5,COUNT('Last name'!$A:$A) + 1)
)</f>
        <v>38</v>
      </c>
      <c r="I552" s="7" t="str">
        <f ca="1" xml:space="preserve">
IF($C552 = 1 + N("Presidente"),
    "de Orléans e Bragança",
    VLOOKUP($H552,'Last name'!$A:$B,2,FALSE) &amp; " " &amp; VLOOKUP(RANDBETWEEN(5,COUNT('Last name'!$A:$A) + 1),'Last name'!$A:$B,2,FALSE)
)</f>
        <v>Bermudes Cardoso</v>
      </c>
      <c r="J552" s="7" t="str">
        <f t="shared" ca="1" si="82"/>
        <v>Cecília Bermudes Cardoso</v>
      </c>
      <c r="K552" s="7" t="str" cm="1">
        <f t="array" aca="1" ref="K552" ca="1">SHA1HASH($J552)</f>
        <v>b2f825ffba1ad4ae4e2976cc9f5e3c11fa516566</v>
      </c>
      <c r="L552" s="7" cm="1">
        <f t="array" aca="1" ref="L552" ca="1">INDEX(States!$A:$A,N552,1)</f>
        <v>5</v>
      </c>
      <c r="M552" s="7" t="str">
        <f ca="1">VLOOKUP($L552,Countries!$A:$B,2,FALSE)</f>
        <v>Portugal</v>
      </c>
      <c r="N552" s="7" cm="1">
        <f t="array" aca="1" ref="N552" ca="1">INDEX(States!$C:$C,RANDBETWEEN(5,COUNTA(States!$A:$A) + 1),1)</f>
        <v>6</v>
      </c>
      <c r="O552" s="7" t="str">
        <f ca="1">VLOOKUP($N552,States!$C:$D,2,FALSE)</f>
        <v>PORTO</v>
      </c>
      <c r="P552" s="7" t="str">
        <f ca="1">VLOOKUP($F552,Name!$A:$C,3,FALSE)</f>
        <v>F</v>
      </c>
      <c r="Q552" s="7" t="str">
        <f ca="1">VLOOKUP($P552,Genders!$B:$C,2,FALSE)</f>
        <v>Female</v>
      </c>
      <c r="R552" s="7" cm="1">
        <f t="array" aca="1" ref="R552" ca="1">INDEX('Marital status'!$A:$A,RANDBETWEEN(5,COUNTA('Marital status'!$A:$A) + 1),1)</f>
        <v>6</v>
      </c>
      <c r="S552" s="7" t="str">
        <f ca="1">VLOOKUP($R552,'Marital status'!$A:$B,2,FALSE)</f>
        <v>MarrieD</v>
      </c>
      <c r="T552" s="7">
        <f t="shared" ca="1" si="83"/>
        <v>5</v>
      </c>
      <c r="U552" s="7" t="str">
        <f ca="1">VLOOKUP($T552,Ethnicities!$A:$B,2,FALSE)</f>
        <v xml:space="preserve"> white</v>
      </c>
      <c r="V552" s="8">
        <f t="shared" ca="1" si="84"/>
        <v>30825</v>
      </c>
      <c r="W552" s="6">
        <f t="shared" ca="1" si="85"/>
        <v>7</v>
      </c>
      <c r="X552" s="8" t="str">
        <f ca="1">VLOOKUP($W552,'Background education'!$A:$B,2,FALSE)</f>
        <v>Undergraduate degree</v>
      </c>
      <c r="Y552" s="7">
        <f ca="1" xml:space="preserve">
  IF(OR($AA552 = 5, $AA552 = 6, $AA552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52" s="7" t="str">
        <f ca="1">VLOOKUP($Y552,Departments!$A:$B,2,FALSE)</f>
        <v>Communication &amp; Marketing</v>
      </c>
      <c r="AA552" s="6">
        <f t="shared" ca="1" si="86"/>
        <v>11</v>
      </c>
      <c r="AB552" s="7" t="str">
        <f ca="1">VLOOKUP($AA552,Roles!$A:$B,2,FALSE)</f>
        <v>Analyst</v>
      </c>
      <c r="AC552" s="6">
        <f t="shared" ca="1" si="87"/>
        <v>6</v>
      </c>
      <c r="AD552" s="7" t="str">
        <f ca="1" xml:space="preserve">
IF($AC552 &lt;&gt; "",
    VLOOKUP($AC552,Levels!$A:$B,2,FALSE),
    ""
)</f>
        <v>Pleno</v>
      </c>
      <c r="AE552" s="8">
        <f t="shared" ca="1" si="88"/>
        <v>40798</v>
      </c>
      <c r="AF552" s="6">
        <f ca="1">RANDBETWEEN(5,COUNTA('Recruitment source'!$A:$A) + 1)</f>
        <v>8</v>
      </c>
      <c r="AG552" s="6" t="str">
        <f ca="1">VLOOKUP($AF552,'Recruitment source'!$A:$B,2,FALSE)</f>
        <v>Net Empregos</v>
      </c>
      <c r="AH552" s="8"/>
      <c r="AI552" s="1">
        <f t="shared" ca="1" si="80"/>
        <v>2580</v>
      </c>
      <c r="AJ552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548, 1, 'Cecília Bermudes Cardoso', 'F', 5, '23/05/1984', 7, 11, 11, 6, 2580);</v>
      </c>
    </row>
    <row r="553" spans="1:36" ht="14.25" customHeight="1" x14ac:dyDescent="0.2">
      <c r="A553" s="7" cm="1">
        <f t="array" aca="1" ref="A553" ca="1">INDEX(Companies!$A:$A,RANDBETWEEN(5,COUNTA(Companies!$A:$A) + 1),1)</f>
        <v>5</v>
      </c>
      <c r="B553" s="7" t="str">
        <f ca="1">VLOOKUP($A553,Companies!$A:$B,2,FALSE)</f>
        <v>ACME Corporation</v>
      </c>
      <c r="C553" s="5">
        <f t="shared" si="81"/>
        <v>549</v>
      </c>
      <c r="D553" s="5" t="str" cm="1">
        <f t="array" ref="D553">SHA1HASH($C553)</f>
        <v>2ef28d314a746794372012c327c941b66c3a057c</v>
      </c>
      <c r="E553" s="6">
        <v>1</v>
      </c>
      <c r="F553" s="7">
        <f ca="1">IF($C553 = 1 + N("Presidente"),
    127,
    IF($C553 = 2 + N("Vice-Presidente"),
        72,
        IF($C553 = 3 + N("Secretária bilíngue"),
            13,
            RANDBETWEEN(5,COUNT(Name!$A:$A) + 1)
        )
    )
)</f>
        <v>155</v>
      </c>
      <c r="G553" s="7" t="str">
        <f ca="1">VLOOKUP($F553,Name!$A:$B,2,FALSE)</f>
        <v>Gloria</v>
      </c>
      <c r="H553" s="7">
        <f ca="1" xml:space="preserve">
IF($C553 = 1,
    0,
    RANDBETWEEN(5,COUNT('Last name'!$A:$A) + 1)
)</f>
        <v>144</v>
      </c>
      <c r="I553" s="7" t="str">
        <f ca="1" xml:space="preserve">
IF($C553 = 1 + N("Presidente"),
    "de Orléans e Bragança",
    VLOOKUP($H553,'Last name'!$A:$B,2,FALSE) &amp; " " &amp; VLOOKUP(RANDBETWEEN(5,COUNT('Last name'!$A:$A) + 1),'Last name'!$A:$B,2,FALSE)
)</f>
        <v>Padrão Alvarenga</v>
      </c>
      <c r="J553" s="7" t="str">
        <f t="shared" ca="1" si="82"/>
        <v>Gloria Padrão Alvarenga</v>
      </c>
      <c r="K553" s="7" t="str" cm="1">
        <f t="array" aca="1" ref="K553" ca="1">SHA1HASH($J553)</f>
        <v>c21ed530e639137fc376048aefb23c19d371ed37</v>
      </c>
      <c r="L553" s="7" cm="1">
        <f t="array" aca="1" ref="L553" ca="1">INDEX(States!$A:$A,N553,1)</f>
        <v>5</v>
      </c>
      <c r="M553" s="7" t="str">
        <f ca="1">VLOOKUP($L553,Countries!$A:$B,2,FALSE)</f>
        <v>Portugal</v>
      </c>
      <c r="N553" s="7" cm="1">
        <f t="array" aca="1" ref="N553" ca="1">INDEX(States!$C:$C,RANDBETWEEN(5,COUNTA(States!$A:$A) + 1),1)</f>
        <v>17</v>
      </c>
      <c r="O553" s="7" t="str">
        <f ca="1">VLOOKUP($N553,States!$C:$D,2,FALSE)</f>
        <v>Viseu</v>
      </c>
      <c r="P553" s="7" t="str">
        <f ca="1">VLOOKUP($F553,Name!$A:$C,3,FALSE)</f>
        <v>F</v>
      </c>
      <c r="Q553" s="7" t="str">
        <f ca="1">VLOOKUP($P553,Genders!$B:$C,2,FALSE)</f>
        <v>Female</v>
      </c>
      <c r="R553" s="7" cm="1">
        <f t="array" aca="1" ref="R553" ca="1">INDEX('Marital status'!$A:$A,RANDBETWEEN(5,COUNTA('Marital status'!$A:$A) + 1),1)</f>
        <v>7</v>
      </c>
      <c r="S553" s="7" t="str">
        <f ca="1">VLOOKUP($R553,'Marital status'!$A:$B,2,FALSE)</f>
        <v xml:space="preserve">Widowed </v>
      </c>
      <c r="T553" s="7">
        <f t="shared" ca="1" si="83"/>
        <v>6</v>
      </c>
      <c r="U553" s="7" t="str">
        <f ca="1">VLOOKUP($T553,Ethnicities!$A:$B,2,FALSE)</f>
        <v>Black or African American</v>
      </c>
      <c r="V553" s="8">
        <f t="shared" ca="1" si="84"/>
        <v>33063</v>
      </c>
      <c r="W553" s="6">
        <f t="shared" ca="1" si="85"/>
        <v>7</v>
      </c>
      <c r="X553" s="8" t="str">
        <f ca="1">VLOOKUP($W553,'Background education'!$A:$B,2,FALSE)</f>
        <v>Undergraduate degree</v>
      </c>
      <c r="Y553" s="7">
        <f ca="1" xml:space="preserve">
  IF(OR($AA553 = 5, $AA553 = 6, $AA553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53" s="7" t="str">
        <f ca="1">VLOOKUP($Y553,Departments!$A:$B,2,FALSE)</f>
        <v>Operations</v>
      </c>
      <c r="AA553" s="6">
        <f t="shared" ca="1" si="86"/>
        <v>10</v>
      </c>
      <c r="AB553" s="7" t="str">
        <f ca="1">VLOOKUP($AA553,Roles!$A:$B,2,FALSE)</f>
        <v>Trainee</v>
      </c>
      <c r="AC553" s="6" t="str">
        <f t="shared" ca="1" si="87"/>
        <v/>
      </c>
      <c r="AD553" s="7" t="str">
        <f ca="1" xml:space="preserve">
IF($AC553 &lt;&gt; "",
    VLOOKUP($AC553,Levels!$A:$B,2,FALSE),
    ""
)</f>
        <v/>
      </c>
      <c r="AE553" s="8">
        <f t="shared" ca="1" si="88"/>
        <v>37484</v>
      </c>
      <c r="AF553" s="6">
        <f ca="1">RANDBETWEEN(5,COUNTA('Recruitment source'!$A:$A) + 1)</f>
        <v>14</v>
      </c>
      <c r="AG553" s="6" t="str">
        <f ca="1">VLOOKUP($AF553,'Recruitment source'!$A:$B,2,FALSE)</f>
        <v>LinkedIn</v>
      </c>
      <c r="AH553" s="8"/>
      <c r="AI553" s="1">
        <f t="shared" ca="1" si="80"/>
        <v>1305</v>
      </c>
      <c r="AJ553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549, 1, 'Gloria Padrão Alvarenga', 'F', 6, '09/07/1990', 7, 10, 10, NULL, 1305);</v>
      </c>
    </row>
    <row r="554" spans="1:36" ht="14.25" customHeight="1" x14ac:dyDescent="0.2">
      <c r="A554" s="7" cm="1">
        <f t="array" aca="1" ref="A554" ca="1">INDEX(Companies!$A:$A,RANDBETWEEN(5,COUNTA(Companies!$A:$A) + 1),1)</f>
        <v>5</v>
      </c>
      <c r="B554" s="7" t="str">
        <f ca="1">VLOOKUP($A554,Companies!$A:$B,2,FALSE)</f>
        <v>ACME Corporation</v>
      </c>
      <c r="C554" s="5">
        <f t="shared" si="81"/>
        <v>550</v>
      </c>
      <c r="D554" s="5" t="str" cm="1">
        <f t="array" ref="D554">SHA1HASH($C554)</f>
        <v>cf94db48fb7aa4da74260da3f6c7e4722e913b72</v>
      </c>
      <c r="E554" s="6">
        <v>1</v>
      </c>
      <c r="F554" s="7">
        <f ca="1">IF($C554 = 1 + N("Presidente"),
    127,
    IF($C554 = 2 + N("Vice-Presidente"),
        72,
        IF($C554 = 3 + N("Secretária bilíngue"),
            13,
            RANDBETWEEN(5,COUNT(Name!$A:$A) + 1)
        )
    )
)</f>
        <v>211</v>
      </c>
      <c r="G554" s="7" t="str">
        <f ca="1">VLOOKUP($F554,Name!$A:$B,2,FALSE)</f>
        <v>Kauê</v>
      </c>
      <c r="H554" s="7">
        <f ca="1" xml:space="preserve">
IF($C554 = 1,
    0,
    RANDBETWEEN(5,COUNT('Last name'!$A:$A) + 1)
)</f>
        <v>90</v>
      </c>
      <c r="I554" s="7" t="str">
        <f ca="1" xml:space="preserve">
IF($C554 = 1 + N("Presidente"),
    "de Orléans e Bragança",
    VLOOKUP($H554,'Last name'!$A:$B,2,FALSE) &amp; " " &amp; VLOOKUP(RANDBETWEEN(5,COUNT('Last name'!$A:$A) + 1),'Last name'!$A:$B,2,FALSE)
)</f>
        <v>Fontana Campos</v>
      </c>
      <c r="J554" s="7" t="str">
        <f t="shared" ca="1" si="82"/>
        <v>Kauê Fontana Campos</v>
      </c>
      <c r="K554" s="7" t="str" cm="1">
        <f t="array" aca="1" ref="K554" ca="1">SHA1HASH($J554)</f>
        <v>b8b93f5dce6193bcdae0c41a3c979c98d5041117</v>
      </c>
      <c r="L554" s="7" cm="1">
        <f t="array" aca="1" ref="L554" ca="1">INDEX(States!$A:$A,N554,1)</f>
        <v>5</v>
      </c>
      <c r="M554" s="7" t="str">
        <f ca="1">VLOOKUP($L554,Countries!$A:$B,2,FALSE)</f>
        <v>Portugal</v>
      </c>
      <c r="N554" s="7" cm="1">
        <f t="array" aca="1" ref="N554" ca="1">INDEX(States!$C:$C,RANDBETWEEN(5,COUNTA(States!$A:$A) + 1),1)</f>
        <v>9</v>
      </c>
      <c r="O554" s="7" t="str">
        <f ca="1">VLOOKUP($N554,States!$C:$D,2,FALSE)</f>
        <v>braga</v>
      </c>
      <c r="P554" s="7" t="str">
        <f ca="1">VLOOKUP($F554,Name!$A:$C,3,FALSE)</f>
        <v>M</v>
      </c>
      <c r="Q554" s="7" t="str">
        <f ca="1">VLOOKUP($P554,Genders!$B:$C,2,FALSE)</f>
        <v>Male</v>
      </c>
      <c r="R554" s="7" cm="1">
        <f t="array" aca="1" ref="R554" ca="1">INDEX('Marital status'!$A:$A,RANDBETWEEN(5,COUNTA('Marital status'!$A:$A) + 1),1)</f>
        <v>6</v>
      </c>
      <c r="S554" s="7" t="str">
        <f ca="1">VLOOKUP($R554,'Marital status'!$A:$B,2,FALSE)</f>
        <v>MarrieD</v>
      </c>
      <c r="T554" s="7">
        <f t="shared" ca="1" si="83"/>
        <v>5</v>
      </c>
      <c r="U554" s="7" t="str">
        <f ca="1">VLOOKUP($T554,Ethnicities!$A:$B,2,FALSE)</f>
        <v xml:space="preserve"> white</v>
      </c>
      <c r="V554" s="8">
        <f t="shared" ca="1" si="84"/>
        <v>28399</v>
      </c>
      <c r="W554" s="6">
        <f t="shared" ca="1" si="85"/>
        <v>7</v>
      </c>
      <c r="X554" s="8" t="str">
        <f ca="1">VLOOKUP($W554,'Background education'!$A:$B,2,FALSE)</f>
        <v>Undergraduate degree</v>
      </c>
      <c r="Y554" s="7">
        <f ca="1" xml:space="preserve">
  IF(OR($AA554 = 5, $AA554 = 6, $AA554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54" s="7" t="str">
        <f ca="1">VLOOKUP($Y554,Departments!$A:$B,2,FALSE)</f>
        <v xml:space="preserve"> Commercial</v>
      </c>
      <c r="AA554" s="6">
        <f t="shared" ca="1" si="86"/>
        <v>11</v>
      </c>
      <c r="AB554" s="7" t="str">
        <f ca="1">VLOOKUP($AA554,Roles!$A:$B,2,FALSE)</f>
        <v>Analyst</v>
      </c>
      <c r="AC554" s="6">
        <f t="shared" ca="1" si="87"/>
        <v>7</v>
      </c>
      <c r="AD554" s="7" t="str">
        <f ca="1" xml:space="preserve">
IF($AC554 &lt;&gt; "",
    VLOOKUP($AC554,Levels!$A:$B,2,FALSE),
    ""
)</f>
        <v>Senior</v>
      </c>
      <c r="AE554" s="8">
        <f t="shared" ca="1" si="88"/>
        <v>43305</v>
      </c>
      <c r="AF554" s="6">
        <f ca="1">RANDBETWEEN(5,COUNTA('Recruitment source'!$A:$A) + 1)</f>
        <v>11</v>
      </c>
      <c r="AG554" s="6" t="str">
        <f ca="1">VLOOKUP($AF554,'Recruitment source'!$A:$B,2,FALSE)</f>
        <v>Next Station</v>
      </c>
      <c r="AH554" s="8"/>
      <c r="AI554" s="1">
        <f t="shared" ca="1" si="80"/>
        <v>2580</v>
      </c>
      <c r="AJ554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550, 1, 'Kauê Fontana Campos', 'M', 5, '01/10/1977', 7, 9, 11, 7, 2580);</v>
      </c>
    </row>
    <row r="555" spans="1:36" ht="14.25" customHeight="1" x14ac:dyDescent="0.2">
      <c r="A555" s="7" cm="1">
        <f t="array" aca="1" ref="A555" ca="1">INDEX(Companies!$A:$A,RANDBETWEEN(5,COUNTA(Companies!$A:$A) + 1),1)</f>
        <v>5</v>
      </c>
      <c r="B555" s="7" t="str">
        <f ca="1">VLOOKUP($A555,Companies!$A:$B,2,FALSE)</f>
        <v>ACME Corporation</v>
      </c>
      <c r="C555" s="5">
        <f t="shared" si="81"/>
        <v>551</v>
      </c>
      <c r="D555" s="5" t="str" cm="1">
        <f t="array" ref="D555">SHA1HASH($C555)</f>
        <v>a4c36ded9dbf60a5a9dceb0d0a1e3b17ac92f8cf</v>
      </c>
      <c r="E555" s="6">
        <v>1</v>
      </c>
      <c r="F555" s="7">
        <f ca="1">IF($C555 = 1 + N("Presidente"),
    127,
    IF($C555 = 2 + N("Vice-Presidente"),
        72,
        IF($C555 = 3 + N("Secretária bilíngue"),
            13,
            RANDBETWEEN(5,COUNT(Name!$A:$A) + 1)
        )
    )
)</f>
        <v>28</v>
      </c>
      <c r="G555" s="7" t="str">
        <f ca="1">VLOOKUP($F555,Name!$A:$B,2,FALSE)</f>
        <v>Ana Caroline</v>
      </c>
      <c r="H555" s="7">
        <f ca="1" xml:space="preserve">
IF($C555 = 1,
    0,
    RANDBETWEEN(5,COUNT('Last name'!$A:$A) + 1)
)</f>
        <v>18</v>
      </c>
      <c r="I555" s="7" t="str">
        <f ca="1" xml:space="preserve">
IF($C555 = 1 + N("Presidente"),
    "de Orléans e Bragança",
    VLOOKUP($H555,'Last name'!$A:$B,2,FALSE) &amp; " " &amp; VLOOKUP(RANDBETWEEN(5,COUNT('Last name'!$A:$A) + 1),'Last name'!$A:$B,2,FALSE)
)</f>
        <v>Andrioli Ildelfonso</v>
      </c>
      <c r="J555" s="7" t="str">
        <f t="shared" ca="1" si="82"/>
        <v>Ana Caroline Andrioli Ildelfonso</v>
      </c>
      <c r="K555" s="7" t="str" cm="1">
        <f t="array" aca="1" ref="K555" ca="1">SHA1HASH($J555)</f>
        <v>df91b0d3570f1b0e12a13ad51ceb95bb2879d7b5</v>
      </c>
      <c r="L555" s="7" cm="1">
        <f t="array" aca="1" ref="L555" ca="1">INDEX(States!$A:$A,N555,1)</f>
        <v>5</v>
      </c>
      <c r="M555" s="7" t="str">
        <f ca="1">VLOOKUP($L555,Countries!$A:$B,2,FALSE)</f>
        <v>Portugal</v>
      </c>
      <c r="N555" s="7" cm="1">
        <f t="array" aca="1" ref="N555" ca="1">INDEX(States!$C:$C,RANDBETWEEN(5,COUNTA(States!$A:$A) + 1),1)</f>
        <v>10</v>
      </c>
      <c r="O555" s="7" t="str">
        <f ca="1">VLOOKUP($N555,States!$C:$D,2,FALSE)</f>
        <v>Faro</v>
      </c>
      <c r="P555" s="7" t="str">
        <f ca="1">VLOOKUP($F555,Name!$A:$C,3,FALSE)</f>
        <v>F</v>
      </c>
      <c r="Q555" s="7" t="str">
        <f ca="1">VLOOKUP($P555,Genders!$B:$C,2,FALSE)</f>
        <v>Female</v>
      </c>
      <c r="R555" s="7" cm="1">
        <f t="array" aca="1" ref="R555" ca="1">INDEX('Marital status'!$A:$A,RANDBETWEEN(5,COUNTA('Marital status'!$A:$A) + 1),1)</f>
        <v>7</v>
      </c>
      <c r="S555" s="7" t="str">
        <f ca="1">VLOOKUP($R555,'Marital status'!$A:$B,2,FALSE)</f>
        <v xml:space="preserve">Widowed </v>
      </c>
      <c r="T555" s="7">
        <f t="shared" ca="1" si="83"/>
        <v>5</v>
      </c>
      <c r="U555" s="7" t="str">
        <f ca="1">VLOOKUP($T555,Ethnicities!$A:$B,2,FALSE)</f>
        <v xml:space="preserve"> white</v>
      </c>
      <c r="V555" s="8">
        <f t="shared" ca="1" si="84"/>
        <v>18716</v>
      </c>
      <c r="W555" s="6">
        <f t="shared" ca="1" si="85"/>
        <v>7</v>
      </c>
      <c r="X555" s="8" t="str">
        <f ca="1">VLOOKUP($W555,'Background education'!$A:$B,2,FALSE)</f>
        <v>Undergraduate degree</v>
      </c>
      <c r="Y555" s="7">
        <f ca="1" xml:space="preserve">
  IF(OR($AA555 = 5, $AA555 = 6, $AA555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55" s="7" t="str">
        <f ca="1">VLOOKUP($Y555,Departments!$A:$B,2,FALSE)</f>
        <v>Administration</v>
      </c>
      <c r="AA555" s="6">
        <f t="shared" ca="1" si="86"/>
        <v>10</v>
      </c>
      <c r="AB555" s="7" t="str">
        <f ca="1">VLOOKUP($AA555,Roles!$A:$B,2,FALSE)</f>
        <v>Trainee</v>
      </c>
      <c r="AC555" s="6" t="str">
        <f t="shared" ca="1" si="87"/>
        <v/>
      </c>
      <c r="AD555" s="7" t="str">
        <f ca="1" xml:space="preserve">
IF($AC555 &lt;&gt; "",
    VLOOKUP($AC555,Levels!$A:$B,2,FALSE),
    ""
)</f>
        <v/>
      </c>
      <c r="AE555" s="8">
        <f t="shared" ca="1" si="88"/>
        <v>41753</v>
      </c>
      <c r="AF555" s="6">
        <f ca="1">RANDBETWEEN(5,COUNTA('Recruitment source'!$A:$A) + 1)</f>
        <v>5</v>
      </c>
      <c r="AG555" s="6" t="str">
        <f ca="1">VLOOKUP($AF555,'Recruitment source'!$A:$B,2,FALSE)</f>
        <v>Indeed</v>
      </c>
      <c r="AH555" s="8"/>
      <c r="AI555" s="1">
        <f t="shared" ca="1" si="80"/>
        <v>1305</v>
      </c>
      <c r="AJ555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551, 1, 'Ana Caroline Andrioli Ildelfonso', 'F', 5, '29/03/1951', 7, 6, 10, NULL, 1305);</v>
      </c>
    </row>
    <row r="556" spans="1:36" ht="14.25" customHeight="1" x14ac:dyDescent="0.2">
      <c r="A556" s="7" cm="1">
        <f t="array" aca="1" ref="A556" ca="1">INDEX(Companies!$A:$A,RANDBETWEEN(5,COUNTA(Companies!$A:$A) + 1),1)</f>
        <v>5</v>
      </c>
      <c r="B556" s="7" t="str">
        <f ca="1">VLOOKUP($A556,Companies!$A:$B,2,FALSE)</f>
        <v>ACME Corporation</v>
      </c>
      <c r="C556" s="5">
        <f t="shared" si="81"/>
        <v>552</v>
      </c>
      <c r="D556" s="5" t="str" cm="1">
        <f t="array" ref="D556">SHA1HASH($C556)</f>
        <v>f53eac2e4221f1794509de8d786a143b5016901f</v>
      </c>
      <c r="E556" s="6">
        <v>1</v>
      </c>
      <c r="F556" s="7">
        <f ca="1">IF($C556 = 1 + N("Presidente"),
    127,
    IF($C556 = 2 + N("Vice-Presidente"),
        72,
        IF($C556 = 3 + N("Secretária bilíngue"),
            13,
            RANDBETWEEN(5,COUNT(Name!$A:$A) + 1)
        )
    )
)</f>
        <v>177</v>
      </c>
      <c r="G556" s="7" t="str">
        <f ca="1">VLOOKUP($F556,Name!$A:$B,2,FALSE)</f>
        <v>Isabelly</v>
      </c>
      <c r="H556" s="7">
        <f ca="1" xml:space="preserve">
IF($C556 = 1,
    0,
    RANDBETWEEN(5,COUNT('Last name'!$A:$A) + 1)
)</f>
        <v>13</v>
      </c>
      <c r="I556" s="7" t="str">
        <f ca="1" xml:space="preserve">
IF($C556 = 1 + N("Presidente"),
    "de Orléans e Bragança",
    VLOOKUP($H556,'Last name'!$A:$B,2,FALSE) &amp; " " &amp; VLOOKUP(RANDBETWEEN(5,COUNT('Last name'!$A:$A) + 1),'Last name'!$A:$B,2,FALSE)
)</f>
        <v>Alvarenga Rocha</v>
      </c>
      <c r="J556" s="7" t="str">
        <f t="shared" ca="1" si="82"/>
        <v>Isabelly Alvarenga Rocha</v>
      </c>
      <c r="K556" s="7" t="str" cm="1">
        <f t="array" aca="1" ref="K556" ca="1">SHA1HASH($J556)</f>
        <v>cfd678f27c3254f6a5ba0f0ee5ace0d95e3aa66c</v>
      </c>
      <c r="L556" s="7" cm="1">
        <f t="array" aca="1" ref="L556" ca="1">INDEX(States!$A:$A,N556,1)</f>
        <v>5</v>
      </c>
      <c r="M556" s="7" t="str">
        <f ca="1">VLOOKUP($L556,Countries!$A:$B,2,FALSE)</f>
        <v>Portugal</v>
      </c>
      <c r="N556" s="7" cm="1">
        <f t="array" aca="1" ref="N556" ca="1">INDEX(States!$C:$C,RANDBETWEEN(5,COUNTA(States!$A:$A) + 1),1)</f>
        <v>12</v>
      </c>
      <c r="O556" s="7" t="str">
        <f ca="1">VLOOKUP($N556,States!$C:$D,2,FALSE)</f>
        <v>Leiria</v>
      </c>
      <c r="P556" s="7" t="str">
        <f ca="1">VLOOKUP($F556,Name!$A:$C,3,FALSE)</f>
        <v>F</v>
      </c>
      <c r="Q556" s="7" t="str">
        <f ca="1">VLOOKUP($P556,Genders!$B:$C,2,FALSE)</f>
        <v>Female</v>
      </c>
      <c r="R556" s="7" cm="1">
        <f t="array" aca="1" ref="R556" ca="1">INDEX('Marital status'!$A:$A,RANDBETWEEN(5,COUNTA('Marital status'!$A:$A) + 1),1)</f>
        <v>5</v>
      </c>
      <c r="S556" s="7" t="str">
        <f ca="1">VLOOKUP($R556,'Marital status'!$A:$B,2,FALSE)</f>
        <v>single</v>
      </c>
      <c r="T556" s="7">
        <f t="shared" ca="1" si="83"/>
        <v>5</v>
      </c>
      <c r="U556" s="7" t="str">
        <f ca="1">VLOOKUP($T556,Ethnicities!$A:$B,2,FALSE)</f>
        <v xml:space="preserve"> white</v>
      </c>
      <c r="V556" s="8">
        <f t="shared" ca="1" si="84"/>
        <v>27091</v>
      </c>
      <c r="W556" s="6">
        <f t="shared" ca="1" si="85"/>
        <v>8</v>
      </c>
      <c r="X556" s="8" t="str">
        <f ca="1">VLOOKUP($W556,'Background education'!$A:$B,2,FALSE)</f>
        <v>Graduate school</v>
      </c>
      <c r="Y556" s="7">
        <f ca="1" xml:space="preserve">
  IF(OR($AA556 = 5, $AA556 = 6, $AA556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56" s="7" t="str">
        <f ca="1">VLOOKUP($Y556,Departments!$A:$B,2,FALSE)</f>
        <v>Human Resource</v>
      </c>
      <c r="AA556" s="6">
        <f t="shared" ca="1" si="86"/>
        <v>11</v>
      </c>
      <c r="AB556" s="7" t="str">
        <f ca="1">VLOOKUP($AA556,Roles!$A:$B,2,FALSE)</f>
        <v>Analyst</v>
      </c>
      <c r="AC556" s="6">
        <f t="shared" ca="1" si="87"/>
        <v>5</v>
      </c>
      <c r="AD556" s="7" t="str">
        <f ca="1" xml:space="preserve">
IF($AC556 &lt;&gt; "",
    VLOOKUP($AC556,Levels!$A:$B,2,FALSE),
    ""
)</f>
        <v>Junior</v>
      </c>
      <c r="AE556" s="8">
        <f t="shared" ca="1" si="88"/>
        <v>39872</v>
      </c>
      <c r="AF556" s="6">
        <f ca="1">RANDBETWEEN(5,COUNTA('Recruitment source'!$A:$A) + 1)</f>
        <v>12</v>
      </c>
      <c r="AG556" s="6" t="str">
        <f ca="1">VLOOKUP($AF556,'Recruitment source'!$A:$B,2,FALSE)</f>
        <v xml:space="preserve"> recommendation of employee</v>
      </c>
      <c r="AH556" s="8"/>
      <c r="AI556" s="1">
        <f t="shared" ca="1" si="80"/>
        <v>3080</v>
      </c>
      <c r="AJ556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552, 1, 'Isabelly Alvarenga Rocha', 'F', 5, '03/03/1974', 8, 8, 11, 5, 3080);</v>
      </c>
    </row>
    <row r="557" spans="1:36" ht="14.25" customHeight="1" x14ac:dyDescent="0.2">
      <c r="A557" s="7" cm="1">
        <f t="array" aca="1" ref="A557" ca="1">INDEX(Companies!$A:$A,RANDBETWEEN(5,COUNTA(Companies!$A:$A) + 1),1)</f>
        <v>5</v>
      </c>
      <c r="B557" s="7" t="str">
        <f ca="1">VLOOKUP($A557,Companies!$A:$B,2,FALSE)</f>
        <v>ACME Corporation</v>
      </c>
      <c r="C557" s="5">
        <f t="shared" si="81"/>
        <v>553</v>
      </c>
      <c r="D557" s="5" t="str" cm="1">
        <f t="array" ref="D557">SHA1HASH($C557)</f>
        <v>53e56691fe7c82711dc58960df28b221ec2f29e3</v>
      </c>
      <c r="E557" s="6">
        <v>1</v>
      </c>
      <c r="F557" s="7">
        <f ca="1">IF($C557 = 1 + N("Presidente"),
    127,
    IF($C557 = 2 + N("Vice-Presidente"),
        72,
        IF($C557 = 3 + N("Secretária bilíngue"),
            13,
            RANDBETWEEN(5,COUNT(Name!$A:$A) + 1)
        )
    )
)</f>
        <v>346</v>
      </c>
      <c r="G557" s="7" t="str">
        <f ca="1">VLOOKUP($F557,Name!$A:$B,2,FALSE)</f>
        <v>Tomas</v>
      </c>
      <c r="H557" s="7">
        <f ca="1" xml:space="preserve">
IF($C557 = 1,
    0,
    RANDBETWEEN(5,COUNT('Last name'!$A:$A) + 1)
)</f>
        <v>132</v>
      </c>
      <c r="I557" s="7" t="str">
        <f ca="1" xml:space="preserve">
IF($C557 = 1 + N("Presidente"),
    "de Orléans e Bragança",
    VLOOKUP($H557,'Last name'!$A:$B,2,FALSE) &amp; " " &amp; VLOOKUP(RANDBETWEEN(5,COUNT('Last name'!$A:$A) + 1),'Last name'!$A:$B,2,FALSE)
)</f>
        <v>Moraes Greco</v>
      </c>
      <c r="J557" s="7" t="str">
        <f t="shared" ca="1" si="82"/>
        <v>Tomas Moraes Greco</v>
      </c>
      <c r="K557" s="7" t="str" cm="1">
        <f t="array" aca="1" ref="K557" ca="1">SHA1HASH($J557)</f>
        <v>454d3973c74c9c614b8ae3140668db691c507063</v>
      </c>
      <c r="L557" s="7" cm="1">
        <f t="array" aca="1" ref="L557" ca="1">INDEX(States!$A:$A,N557,1)</f>
        <v>5</v>
      </c>
      <c r="M557" s="7" t="str">
        <f ca="1">VLOOKUP($L557,Countries!$A:$B,2,FALSE)</f>
        <v>Portugal</v>
      </c>
      <c r="N557" s="7" cm="1">
        <f t="array" aca="1" ref="N557" ca="1">INDEX(States!$C:$C,RANDBETWEEN(5,COUNTA(States!$A:$A) + 1),1)</f>
        <v>19</v>
      </c>
      <c r="O557" s="7" t="str">
        <f ca="1">VLOOKUP($N557,States!$C:$D,2,FALSE)</f>
        <v>Beja</v>
      </c>
      <c r="P557" s="7" t="str">
        <f ca="1">VLOOKUP($F557,Name!$A:$C,3,FALSE)</f>
        <v>M</v>
      </c>
      <c r="Q557" s="7" t="str">
        <f ca="1">VLOOKUP($P557,Genders!$B:$C,2,FALSE)</f>
        <v>Male</v>
      </c>
      <c r="R557" s="7" cm="1">
        <f t="array" aca="1" ref="R557" ca="1">INDEX('Marital status'!$A:$A,RANDBETWEEN(5,COUNTA('Marital status'!$A:$A) + 1),1)</f>
        <v>9</v>
      </c>
      <c r="S557" s="7" t="str">
        <f ca="1">VLOOKUP($R557,'Marital status'!$A:$B,2,FALSE)</f>
        <v>DIVORCED</v>
      </c>
      <c r="T557" s="7">
        <f t="shared" ca="1" si="83"/>
        <v>5</v>
      </c>
      <c r="U557" s="7" t="str">
        <f ca="1">VLOOKUP($T557,Ethnicities!$A:$B,2,FALSE)</f>
        <v xml:space="preserve"> white</v>
      </c>
      <c r="V557" s="8">
        <f t="shared" ca="1" si="84"/>
        <v>23180</v>
      </c>
      <c r="W557" s="6">
        <f t="shared" ca="1" si="85"/>
        <v>7</v>
      </c>
      <c r="X557" s="8" t="str">
        <f ca="1">VLOOKUP($W557,'Background education'!$A:$B,2,FALSE)</f>
        <v>Undergraduate degree</v>
      </c>
      <c r="Y557" s="7">
        <f ca="1" xml:space="preserve">
  IF(OR($AA557 = 5, $AA557 = 6, $AA557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57" s="7" t="str">
        <f ca="1">VLOOKUP($Y557,Departments!$A:$B,2,FALSE)</f>
        <v>Human Resource</v>
      </c>
      <c r="AA557" s="6">
        <f t="shared" ca="1" si="86"/>
        <v>9</v>
      </c>
      <c r="AB557" s="7" t="str">
        <f ca="1">VLOOKUP($AA557,Roles!$A:$B,2,FALSE)</f>
        <v>Intern</v>
      </c>
      <c r="AC557" s="6" t="str">
        <f t="shared" ca="1" si="87"/>
        <v/>
      </c>
      <c r="AD557" s="7" t="str">
        <f ca="1" xml:space="preserve">
IF($AC557 &lt;&gt; "",
    VLOOKUP($AC557,Levels!$A:$B,2,FALSE),
    ""
)</f>
        <v/>
      </c>
      <c r="AE557" s="8">
        <f t="shared" ca="1" si="88"/>
        <v>41830</v>
      </c>
      <c r="AF557" s="6">
        <f ca="1">RANDBETWEEN(5,COUNTA('Recruitment source'!$A:$A) + 1)</f>
        <v>7</v>
      </c>
      <c r="AG557" s="6" t="str">
        <f ca="1">VLOOKUP($AF557,'Recruitment source'!$A:$B,2,FALSE)</f>
        <v>SAPO Emprego</v>
      </c>
      <c r="AH557" s="8"/>
      <c r="AI557" s="1">
        <f t="shared" ca="1" si="80"/>
        <v>1285</v>
      </c>
      <c r="AJ557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553, 1, 'Tomas Moraes Greco', 'M', 5, '18/06/1963', 7, 8, 9, NULL, 1285);</v>
      </c>
    </row>
    <row r="558" spans="1:36" ht="14.25" customHeight="1" x14ac:dyDescent="0.2">
      <c r="A558" s="7" cm="1">
        <f t="array" aca="1" ref="A558" ca="1">INDEX(Companies!$A:$A,RANDBETWEEN(5,COUNTA(Companies!$A:$A) + 1),1)</f>
        <v>5</v>
      </c>
      <c r="B558" s="7" t="str">
        <f ca="1">VLOOKUP($A558,Companies!$A:$B,2,FALSE)</f>
        <v>ACME Corporation</v>
      </c>
      <c r="C558" s="5">
        <f t="shared" si="81"/>
        <v>554</v>
      </c>
      <c r="D558" s="5" t="str" cm="1">
        <f t="array" ref="D558">SHA1HASH($C558)</f>
        <v>c8c06cfae2f59de7d444d46f0681e0845c5fcd68</v>
      </c>
      <c r="E558" s="6">
        <v>1</v>
      </c>
      <c r="F558" s="7">
        <f ca="1">IF($C558 = 1 + N("Presidente"),
    127,
    IF($C558 = 2 + N("Vice-Presidente"),
        72,
        IF($C558 = 3 + N("Secretária bilíngue"),
            13,
            RANDBETWEEN(5,COUNT(Name!$A:$A) + 1)
        )
    )
)</f>
        <v>149</v>
      </c>
      <c r="G558" s="7" t="str">
        <f ca="1">VLOOKUP($F558,Name!$A:$B,2,FALSE)</f>
        <v>Gabriel</v>
      </c>
      <c r="H558" s="7">
        <f ca="1" xml:space="preserve">
IF($C558 = 1,
    0,
    RANDBETWEEN(5,COUNT('Last name'!$A:$A) + 1)
)</f>
        <v>156</v>
      </c>
      <c r="I558" s="7" t="str">
        <f ca="1" xml:space="preserve">
IF($C558 = 1 + N("Presidente"),
    "de Orléans e Bragança",
    VLOOKUP($H558,'Last name'!$A:$B,2,FALSE) &amp; " " &amp; VLOOKUP(RANDBETWEEN(5,COUNT('Last name'!$A:$A) + 1),'Last name'!$A:$B,2,FALSE)
)</f>
        <v>Poeta Giordano</v>
      </c>
      <c r="J558" s="7" t="str">
        <f t="shared" ca="1" si="82"/>
        <v>Gabriel Poeta Giordano</v>
      </c>
      <c r="K558" s="7" t="str" cm="1">
        <f t="array" aca="1" ref="K558" ca="1">SHA1HASH($J558)</f>
        <v>6be58601444ae89d2763fcec87122c75ca8fe513</v>
      </c>
      <c r="L558" s="7" cm="1">
        <f t="array" aca="1" ref="L558" ca="1">INDEX(States!$A:$A,N558,1)</f>
        <v>5</v>
      </c>
      <c r="M558" s="7" t="str">
        <f ca="1">VLOOKUP($L558,Countries!$A:$B,2,FALSE)</f>
        <v>Portugal</v>
      </c>
      <c r="N558" s="7" cm="1">
        <f t="array" aca="1" ref="N558" ca="1">INDEX(States!$C:$C,RANDBETWEEN(5,COUNTA(States!$A:$A) + 1),1)</f>
        <v>24</v>
      </c>
      <c r="O558" s="7" t="str">
        <f ca="1">VLOOKUP($N558,States!$C:$D,2,FALSE)</f>
        <v>Brangança</v>
      </c>
      <c r="P558" s="7" t="str">
        <f ca="1">VLOOKUP($F558,Name!$A:$C,3,FALSE)</f>
        <v>M</v>
      </c>
      <c r="Q558" s="7" t="str">
        <f ca="1">VLOOKUP($P558,Genders!$B:$C,2,FALSE)</f>
        <v>Male</v>
      </c>
      <c r="R558" s="7" cm="1">
        <f t="array" aca="1" ref="R558" ca="1">INDEX('Marital status'!$A:$A,RANDBETWEEN(5,COUNTA('Marital status'!$A:$A) + 1),1)</f>
        <v>7</v>
      </c>
      <c r="S558" s="7" t="str">
        <f ca="1">VLOOKUP($R558,'Marital status'!$A:$B,2,FALSE)</f>
        <v xml:space="preserve">Widowed </v>
      </c>
      <c r="T558" s="7">
        <f t="shared" ca="1" si="83"/>
        <v>5</v>
      </c>
      <c r="U558" s="7" t="str">
        <f ca="1">VLOOKUP($T558,Ethnicities!$A:$B,2,FALSE)</f>
        <v xml:space="preserve"> white</v>
      </c>
      <c r="V558" s="8">
        <f t="shared" ca="1" si="84"/>
        <v>27519</v>
      </c>
      <c r="W558" s="6">
        <f t="shared" ca="1" si="85"/>
        <v>7</v>
      </c>
      <c r="X558" s="8" t="str">
        <f ca="1">VLOOKUP($W558,'Background education'!$A:$B,2,FALSE)</f>
        <v>Undergraduate degree</v>
      </c>
      <c r="Y558" s="7">
        <f ca="1" xml:space="preserve">
  IF(OR($AA558 = 5, $AA558 = 6, $AA558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558" s="7" t="str">
        <f ca="1">VLOOKUP($Y558,Departments!$A:$B,2,FALSE)</f>
        <v>Finance</v>
      </c>
      <c r="AA558" s="6">
        <f t="shared" ca="1" si="86"/>
        <v>11</v>
      </c>
      <c r="AB558" s="7" t="str">
        <f ca="1">VLOOKUP($AA558,Roles!$A:$B,2,FALSE)</f>
        <v>Analyst</v>
      </c>
      <c r="AC558" s="6">
        <f t="shared" ca="1" si="87"/>
        <v>5</v>
      </c>
      <c r="AD558" s="7" t="str">
        <f ca="1" xml:space="preserve">
IF($AC558 &lt;&gt; "",
    VLOOKUP($AC558,Levels!$A:$B,2,FALSE),
    ""
)</f>
        <v>Junior</v>
      </c>
      <c r="AE558" s="8">
        <f t="shared" ca="1" si="88"/>
        <v>37299</v>
      </c>
      <c r="AF558" s="6">
        <f ca="1">RANDBETWEEN(5,COUNTA('Recruitment source'!$A:$A) + 1)</f>
        <v>11</v>
      </c>
      <c r="AG558" s="6" t="str">
        <f ca="1">VLOOKUP($AF558,'Recruitment source'!$A:$B,2,FALSE)</f>
        <v>Next Station</v>
      </c>
      <c r="AH558" s="8"/>
      <c r="AI558" s="1">
        <f t="shared" ca="1" si="80"/>
        <v>2500</v>
      </c>
      <c r="AJ558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554, 1, 'Gabriel Poeta Giordano', 'M', 5, '05/05/1975', 7, 7, 11, 5, 2500);</v>
      </c>
    </row>
    <row r="559" spans="1:36" ht="14.25" customHeight="1" x14ac:dyDescent="0.2">
      <c r="A559" s="7" cm="1">
        <f t="array" aca="1" ref="A559" ca="1">INDEX(Companies!$A:$A,RANDBETWEEN(5,COUNTA(Companies!$A:$A) + 1),1)</f>
        <v>5</v>
      </c>
      <c r="B559" s="7" t="str">
        <f ca="1">VLOOKUP($A559,Companies!$A:$B,2,FALSE)</f>
        <v>ACME Corporation</v>
      </c>
      <c r="C559" s="5">
        <f t="shared" si="81"/>
        <v>555</v>
      </c>
      <c r="D559" s="5" t="str" cm="1">
        <f t="array" ref="D559">SHA1HASH($C559)</f>
        <v>cfa1150f1787186742a9a884b73a43d8cf219f9b</v>
      </c>
      <c r="E559" s="6">
        <v>1</v>
      </c>
      <c r="F559" s="7">
        <f ca="1">IF($C559 = 1 + N("Presidente"),
    127,
    IF($C559 = 2 + N("Vice-Presidente"),
        72,
        IF($C559 = 3 + N("Secretária bilíngue"),
            13,
            RANDBETWEEN(5,COUNT(Name!$A:$A) + 1)
        )
    )
)</f>
        <v>284</v>
      </c>
      <c r="G559" s="7" t="str">
        <f ca="1">VLOOKUP($F559,Name!$A:$B,2,FALSE)</f>
        <v>Martim</v>
      </c>
      <c r="H559" s="7">
        <f ca="1" xml:space="preserve">
IF($C559 = 1,
    0,
    RANDBETWEEN(5,COUNT('Last name'!$A:$A) + 1)
)</f>
        <v>148</v>
      </c>
      <c r="I559" s="7" t="str">
        <f ca="1" xml:space="preserve">
IF($C559 = 1 + N("Presidente"),
    "de Orléans e Bragança",
    VLOOKUP($H559,'Last name'!$A:$B,2,FALSE) &amp; " " &amp; VLOOKUP(RANDBETWEEN(5,COUNT('Last name'!$A:$A) + 1),'Last name'!$A:$B,2,FALSE)
)</f>
        <v>Pedrosa Mazza</v>
      </c>
      <c r="J559" s="7" t="str">
        <f t="shared" ca="1" si="82"/>
        <v>Martim Pedrosa Mazza</v>
      </c>
      <c r="K559" s="7" t="str" cm="1">
        <f t="array" aca="1" ref="K559" ca="1">SHA1HASH($J559)</f>
        <v>f30271379dd977610318cdcfbded0a1b6d98d5e6</v>
      </c>
      <c r="L559" s="7" cm="1">
        <f t="array" aca="1" ref="L559" ca="1">INDEX(States!$A:$A,N559,1)</f>
        <v>5</v>
      </c>
      <c r="M559" s="7" t="str">
        <f ca="1">VLOOKUP($L559,Countries!$A:$B,2,FALSE)</f>
        <v>Portugal</v>
      </c>
      <c r="N559" s="7" cm="1">
        <f t="array" aca="1" ref="N559" ca="1">INDEX(States!$C:$C,RANDBETWEEN(5,COUNTA(States!$A:$A) + 1),1)</f>
        <v>18</v>
      </c>
      <c r="O559" s="7" t="str">
        <f ca="1">VLOOKUP($N559,States!$C:$D,2,FALSE)</f>
        <v>Castelo Branco</v>
      </c>
      <c r="P559" s="7" t="str">
        <f ca="1">VLOOKUP($F559,Name!$A:$C,3,FALSE)</f>
        <v>M</v>
      </c>
      <c r="Q559" s="7" t="str">
        <f ca="1">VLOOKUP($P559,Genders!$B:$C,2,FALSE)</f>
        <v>Male</v>
      </c>
      <c r="R559" s="7" cm="1">
        <f t="array" aca="1" ref="R559" ca="1">INDEX('Marital status'!$A:$A,RANDBETWEEN(5,COUNTA('Marital status'!$A:$A) + 1),1)</f>
        <v>9</v>
      </c>
      <c r="S559" s="7" t="str">
        <f ca="1">VLOOKUP($R559,'Marital status'!$A:$B,2,FALSE)</f>
        <v>DIVORCED</v>
      </c>
      <c r="T559" s="7">
        <f t="shared" ca="1" si="83"/>
        <v>5</v>
      </c>
      <c r="U559" s="7" t="str">
        <f ca="1">VLOOKUP($T559,Ethnicities!$A:$B,2,FALSE)</f>
        <v xml:space="preserve"> white</v>
      </c>
      <c r="V559" s="8">
        <f t="shared" ca="1" si="84"/>
        <v>27024</v>
      </c>
      <c r="W559" s="6">
        <f t="shared" ca="1" si="85"/>
        <v>7</v>
      </c>
      <c r="X559" s="8" t="str">
        <f ca="1">VLOOKUP($W559,'Background education'!$A:$B,2,FALSE)</f>
        <v>Undergraduate degree</v>
      </c>
      <c r="Y559" s="7">
        <f ca="1" xml:space="preserve">
  IF(OR($AA559 = 5, $AA559 = 6, $AA559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59" s="7" t="str">
        <f ca="1">VLOOKUP($Y559,Departments!$A:$B,2,FALSE)</f>
        <v>Communication &amp; Marketing</v>
      </c>
      <c r="AA559" s="6">
        <f t="shared" ca="1" si="86"/>
        <v>10</v>
      </c>
      <c r="AB559" s="7" t="str">
        <f ca="1">VLOOKUP($AA559,Roles!$A:$B,2,FALSE)</f>
        <v>Trainee</v>
      </c>
      <c r="AC559" s="6" t="str">
        <f t="shared" ca="1" si="87"/>
        <v/>
      </c>
      <c r="AD559" s="7" t="str">
        <f ca="1" xml:space="preserve">
IF($AC559 &lt;&gt; "",
    VLOOKUP($AC559,Levels!$A:$B,2,FALSE),
    ""
)</f>
        <v/>
      </c>
      <c r="AE559" s="8">
        <f t="shared" ca="1" si="88"/>
        <v>42112</v>
      </c>
      <c r="AF559" s="6">
        <f ca="1">RANDBETWEEN(5,COUNTA('Recruitment source'!$A:$A) + 1)</f>
        <v>8</v>
      </c>
      <c r="AG559" s="6" t="str">
        <f ca="1">VLOOKUP($AF559,'Recruitment source'!$A:$B,2,FALSE)</f>
        <v>Net Empregos</v>
      </c>
      <c r="AH559" s="8"/>
      <c r="AI559" s="1">
        <f t="shared" ca="1" si="80"/>
        <v>1385</v>
      </c>
      <c r="AJ55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555, 1, 'Martim Pedrosa Mazza', 'M', 5, '26/12/1973', 7, 11, 10, NULL, 1385);</v>
      </c>
    </row>
    <row r="560" spans="1:36" ht="14.25" customHeight="1" x14ac:dyDescent="0.2">
      <c r="A560" s="7" cm="1">
        <f t="array" aca="1" ref="A560" ca="1">INDEX(Companies!$A:$A,RANDBETWEEN(5,COUNTA(Companies!$A:$A) + 1),1)</f>
        <v>5</v>
      </c>
      <c r="B560" s="7" t="str">
        <f ca="1">VLOOKUP($A560,Companies!$A:$B,2,FALSE)</f>
        <v>ACME Corporation</v>
      </c>
      <c r="C560" s="5">
        <f t="shared" si="81"/>
        <v>556</v>
      </c>
      <c r="D560" s="5" t="str" cm="1">
        <f t="array" ref="D560">SHA1HASH($C560)</f>
        <v>170377543ef02d8082756be316e863c382a1d1bc</v>
      </c>
      <c r="E560" s="6">
        <v>1</v>
      </c>
      <c r="F560" s="7">
        <f ca="1">IF($C560 = 1 + N("Presidente"),
    127,
    IF($C560 = 2 + N("Vice-Presidente"),
        72,
        IF($C560 = 3 + N("Secretária bilíngue"),
            13,
            RANDBETWEEN(5,COUNT(Name!$A:$A) + 1)
        )
    )
)</f>
        <v>346</v>
      </c>
      <c r="G560" s="7" t="str">
        <f ca="1">VLOOKUP($F560,Name!$A:$B,2,FALSE)</f>
        <v>Tomas</v>
      </c>
      <c r="H560" s="7">
        <f ca="1" xml:space="preserve">
IF($C560 = 1,
    0,
    RANDBETWEEN(5,COUNT('Last name'!$A:$A) + 1)
)</f>
        <v>187</v>
      </c>
      <c r="I560" s="7" t="str">
        <f ca="1" xml:space="preserve">
IF($C560 = 1 + N("Presidente"),
    "de Orléans e Bragança",
    VLOOKUP($H560,'Last name'!$A:$B,2,FALSE) &amp; " " &amp; VLOOKUP(RANDBETWEEN(5,COUNT('Last name'!$A:$A) + 1),'Last name'!$A:$B,2,FALSE)
)</f>
        <v>Tavares Testa</v>
      </c>
      <c r="J560" s="7" t="str">
        <f t="shared" ca="1" si="82"/>
        <v>Tomas Tavares Testa</v>
      </c>
      <c r="K560" s="7" t="str" cm="1">
        <f t="array" aca="1" ref="K560" ca="1">SHA1HASH($J560)</f>
        <v>8ee062c4e93bcf09c797e129949cb57402fab6a9</v>
      </c>
      <c r="L560" s="7" cm="1">
        <f t="array" aca="1" ref="L560" ca="1">INDEX(States!$A:$A,N560,1)</f>
        <v>5</v>
      </c>
      <c r="M560" s="7" t="str">
        <f ca="1">VLOOKUP($L560,Countries!$A:$B,2,FALSE)</f>
        <v>Portugal</v>
      </c>
      <c r="N560" s="7" cm="1">
        <f t="array" aca="1" ref="N560" ca="1">INDEX(States!$C:$C,RANDBETWEEN(5,COUNTA(States!$A:$A) + 1),1)</f>
        <v>5</v>
      </c>
      <c r="O560" s="7" t="str">
        <f ca="1">VLOOKUP($N560,States!$C:$D,2,FALSE)</f>
        <v xml:space="preserve"> Lisboa</v>
      </c>
      <c r="P560" s="7" t="str">
        <f ca="1">VLOOKUP($F560,Name!$A:$C,3,FALSE)</f>
        <v>M</v>
      </c>
      <c r="Q560" s="7" t="str">
        <f ca="1">VLOOKUP($P560,Genders!$B:$C,2,FALSE)</f>
        <v>Male</v>
      </c>
      <c r="R560" s="7" cm="1">
        <f t="array" aca="1" ref="R560" ca="1">INDEX('Marital status'!$A:$A,RANDBETWEEN(5,COUNTA('Marital status'!$A:$A) + 1),1)</f>
        <v>9</v>
      </c>
      <c r="S560" s="7" t="str">
        <f ca="1">VLOOKUP($R560,'Marital status'!$A:$B,2,FALSE)</f>
        <v>DIVORCED</v>
      </c>
      <c r="T560" s="7">
        <f t="shared" ca="1" si="83"/>
        <v>6</v>
      </c>
      <c r="U560" s="7" t="str">
        <f ca="1">VLOOKUP($T560,Ethnicities!$A:$B,2,FALSE)</f>
        <v>Black or African American</v>
      </c>
      <c r="V560" s="8">
        <f t="shared" ca="1" si="84"/>
        <v>22671</v>
      </c>
      <c r="W560" s="6">
        <f t="shared" ca="1" si="85"/>
        <v>8</v>
      </c>
      <c r="X560" s="8" t="str">
        <f ca="1">VLOOKUP($W560,'Background education'!$A:$B,2,FALSE)</f>
        <v>Graduate school</v>
      </c>
      <c r="Y560" s="7">
        <f ca="1" xml:space="preserve">
  IF(OR($AA560 = 5, $AA560 = 6, $AA560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60" s="7" t="str">
        <f ca="1">VLOOKUP($Y560,Departments!$A:$B,2,FALSE)</f>
        <v xml:space="preserve"> Commercial</v>
      </c>
      <c r="AA560" s="6">
        <f t="shared" ca="1" si="86"/>
        <v>11</v>
      </c>
      <c r="AB560" s="7" t="str">
        <f ca="1">VLOOKUP($AA560,Roles!$A:$B,2,FALSE)</f>
        <v>Analyst</v>
      </c>
      <c r="AC560" s="6">
        <f t="shared" ca="1" si="87"/>
        <v>6</v>
      </c>
      <c r="AD560" s="7" t="str">
        <f ca="1" xml:space="preserve">
IF($AC560 &lt;&gt; "",
    VLOOKUP($AC560,Levels!$A:$B,2,FALSE),
    ""
)</f>
        <v>Pleno</v>
      </c>
      <c r="AE560" s="8">
        <f t="shared" ca="1" si="88"/>
        <v>37102</v>
      </c>
      <c r="AF560" s="6">
        <f ca="1">RANDBETWEEN(5,COUNTA('Recruitment source'!$A:$A) + 1)</f>
        <v>11</v>
      </c>
      <c r="AG560" s="6" t="str">
        <f ca="1">VLOOKUP($AF560,'Recruitment source'!$A:$B,2,FALSE)</f>
        <v>Next Station</v>
      </c>
      <c r="AH560" s="8"/>
      <c r="AI560" s="1">
        <f t="shared" ca="1" si="80"/>
        <v>3080</v>
      </c>
      <c r="AJ56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556, 1, 'Tomas Tavares Testa', 'M', 6, '25/01/1962', 8, 9, 11, 6, 3080);</v>
      </c>
    </row>
    <row r="561" spans="1:36" ht="14.25" customHeight="1" x14ac:dyDescent="0.2">
      <c r="A561" s="7" cm="1">
        <f t="array" aca="1" ref="A561" ca="1">INDEX(Companies!$A:$A,RANDBETWEEN(5,COUNTA(Companies!$A:$A) + 1),1)</f>
        <v>5</v>
      </c>
      <c r="B561" s="7" t="str">
        <f ca="1">VLOOKUP($A561,Companies!$A:$B,2,FALSE)</f>
        <v>ACME Corporation</v>
      </c>
      <c r="C561" s="5">
        <f t="shared" si="81"/>
        <v>557</v>
      </c>
      <c r="D561" s="5" t="str" cm="1">
        <f t="array" ref="D561">SHA1HASH($C561)</f>
        <v>859371c78674de37bb9ae20743117bad002716e1</v>
      </c>
      <c r="E561" s="6">
        <v>1</v>
      </c>
      <c r="F561" s="7">
        <f ca="1">IF($C561 = 1 + N("Presidente"),
    127,
    IF($C561 = 2 + N("Vice-Presidente"),
        72,
        IF($C561 = 3 + N("Secretária bilíngue"),
            13,
            RANDBETWEEN(5,COUNT(Name!$A:$A) + 1)
        )
    )
)</f>
        <v>225</v>
      </c>
      <c r="G561" s="7" t="str">
        <f ca="1">VLOOKUP($F561,Name!$A:$B,2,FALSE)</f>
        <v>Levi</v>
      </c>
      <c r="H561" s="7">
        <f ca="1" xml:space="preserve">
IF($C561 = 1,
    0,
    RANDBETWEEN(5,COUNT('Last name'!$A:$A) + 1)
)</f>
        <v>162</v>
      </c>
      <c r="I561" s="7" t="str">
        <f ca="1" xml:space="preserve">
IF($C561 = 1 + N("Presidente"),
    "de Orléans e Bragança",
    VLOOKUP($H561,'Last name'!$A:$B,2,FALSE) &amp; " " &amp; VLOOKUP(RANDBETWEEN(5,COUNT('Last name'!$A:$A) + 1),'Last name'!$A:$B,2,FALSE)
)</f>
        <v>Ricci Ferrão</v>
      </c>
      <c r="J561" s="7" t="str">
        <f t="shared" ca="1" si="82"/>
        <v>Levi Ricci Ferrão</v>
      </c>
      <c r="K561" s="7" t="str" cm="1">
        <f t="array" aca="1" ref="K561" ca="1">SHA1HASH($J561)</f>
        <v>cbcd6a7b8d9a760b3c23f0f4bf801add994c8f35</v>
      </c>
      <c r="L561" s="7" cm="1">
        <f t="array" aca="1" ref="L561" ca="1">INDEX(States!$A:$A,N561,1)</f>
        <v>5</v>
      </c>
      <c r="M561" s="7" t="str">
        <f ca="1">VLOOKUP($L561,Countries!$A:$B,2,FALSE)</f>
        <v>Portugal</v>
      </c>
      <c r="N561" s="7" cm="1">
        <f t="array" aca="1" ref="N561" ca="1">INDEX(States!$C:$C,RANDBETWEEN(5,COUNTA(States!$A:$A) + 1),1)</f>
        <v>6</v>
      </c>
      <c r="O561" s="7" t="str">
        <f ca="1">VLOOKUP($N561,States!$C:$D,2,FALSE)</f>
        <v>PORTO</v>
      </c>
      <c r="P561" s="7" t="str">
        <f ca="1">VLOOKUP($F561,Name!$A:$C,3,FALSE)</f>
        <v>M</v>
      </c>
      <c r="Q561" s="7" t="str">
        <f ca="1">VLOOKUP($P561,Genders!$B:$C,2,FALSE)</f>
        <v>Male</v>
      </c>
      <c r="R561" s="7" cm="1">
        <f t="array" aca="1" ref="R561" ca="1">INDEX('Marital status'!$A:$A,RANDBETWEEN(5,COUNTA('Marital status'!$A:$A) + 1),1)</f>
        <v>8</v>
      </c>
      <c r="S561" s="7" t="str">
        <f ca="1">VLOOKUP($R561,'Marital status'!$A:$B,2,FALSE)</f>
        <v xml:space="preserve"> Separated </v>
      </c>
      <c r="T561" s="7">
        <f t="shared" ca="1" si="83"/>
        <v>7</v>
      </c>
      <c r="U561" s="7" t="str">
        <f ca="1">VLOOKUP($T561,Ethnicities!$A:$B,2,FALSE)</f>
        <v xml:space="preserve">  Hispanic or LATINO</v>
      </c>
      <c r="V561" s="8">
        <f t="shared" ca="1" si="84"/>
        <v>28288</v>
      </c>
      <c r="W561" s="6">
        <f t="shared" ca="1" si="85"/>
        <v>7</v>
      </c>
      <c r="X561" s="8" t="str">
        <f ca="1">VLOOKUP($W561,'Background education'!$A:$B,2,FALSE)</f>
        <v>Undergraduate degree</v>
      </c>
      <c r="Y561" s="7">
        <f ca="1" xml:space="preserve">
  IF(OR($AA561 = 5, $AA561 = 6, $AA561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61" s="7" t="str">
        <f ca="1">VLOOKUP($Y561,Departments!$A:$B,2,FALSE)</f>
        <v>Operations</v>
      </c>
      <c r="AA561" s="6">
        <f t="shared" ca="1" si="86"/>
        <v>10</v>
      </c>
      <c r="AB561" s="7" t="str">
        <f ca="1">VLOOKUP($AA561,Roles!$A:$B,2,FALSE)</f>
        <v>Trainee</v>
      </c>
      <c r="AC561" s="6" t="str">
        <f t="shared" ca="1" si="87"/>
        <v/>
      </c>
      <c r="AD561" s="7" t="str">
        <f ca="1" xml:space="preserve">
IF($AC561 &lt;&gt; "",
    VLOOKUP($AC561,Levels!$A:$B,2,FALSE),
    ""
)</f>
        <v/>
      </c>
      <c r="AE561" s="8">
        <f t="shared" ca="1" si="88"/>
        <v>44441</v>
      </c>
      <c r="AF561" s="6">
        <f ca="1">RANDBETWEEN(5,COUNTA('Recruitment source'!$A:$A) + 1)</f>
        <v>10</v>
      </c>
      <c r="AG561" s="6" t="str">
        <f ca="1">VLOOKUP($AF561,'Recruitment source'!$A:$B,2,FALSE)</f>
        <v>Jobs in Lisbon</v>
      </c>
      <c r="AH561" s="8"/>
      <c r="AI561" s="1">
        <f t="shared" ca="1" si="80"/>
        <v>1305</v>
      </c>
      <c r="AJ56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557, 1, 'Levi Ricci Ferrão', 'M', 7, '12/06/1977', 7, 10, 10, NULL, 1305);</v>
      </c>
    </row>
    <row r="562" spans="1:36" ht="14.25" customHeight="1" x14ac:dyDescent="0.2">
      <c r="A562" s="7" cm="1">
        <f t="array" aca="1" ref="A562" ca="1">INDEX(Companies!$A:$A,RANDBETWEEN(5,COUNTA(Companies!$A:$A) + 1),1)</f>
        <v>5</v>
      </c>
      <c r="B562" s="7" t="str">
        <f ca="1">VLOOKUP($A562,Companies!$A:$B,2,FALSE)</f>
        <v>ACME Corporation</v>
      </c>
      <c r="C562" s="5">
        <f t="shared" si="81"/>
        <v>558</v>
      </c>
      <c r="D562" s="5" t="str" cm="1">
        <f t="array" ref="D562">SHA1HASH($C562)</f>
        <v>9d6ad3cc125c3c4d07b17f6aac6ff9ebf9a338c8</v>
      </c>
      <c r="E562" s="6">
        <v>1</v>
      </c>
      <c r="F562" s="7">
        <f ca="1">IF($C562 = 1 + N("Presidente"),
    127,
    IF($C562 = 2 + N("Vice-Presidente"),
        72,
        IF($C562 = 3 + N("Secretária bilíngue"),
            13,
            RANDBETWEEN(5,COUNT(Name!$A:$A) + 1)
        )
    )
)</f>
        <v>317</v>
      </c>
      <c r="G562" s="7" t="str">
        <f ca="1">VLOOKUP($F562,Name!$A:$B,2,FALSE)</f>
        <v>Pedro Henrique</v>
      </c>
      <c r="H562" s="7">
        <f ca="1" xml:space="preserve">
IF($C562 = 1,
    0,
    RANDBETWEEN(5,COUNT('Last name'!$A:$A) + 1)
)</f>
        <v>29</v>
      </c>
      <c r="I562" s="7" t="str">
        <f ca="1" xml:space="preserve">
IF($C562 = 1 + N("Presidente"),
    "de Orléans e Bragança",
    VLOOKUP($H562,'Last name'!$A:$B,2,FALSE) &amp; " " &amp; VLOOKUP(RANDBETWEEN(5,COUNT('Last name'!$A:$A) + 1),'Last name'!$A:$B,2,FALSE)
)</f>
        <v>Bandeira Souza</v>
      </c>
      <c r="J562" s="7" t="str">
        <f t="shared" ca="1" si="82"/>
        <v>Pedro Henrique Bandeira Souza</v>
      </c>
      <c r="K562" s="7" t="str" cm="1">
        <f t="array" aca="1" ref="K562" ca="1">SHA1HASH($J562)</f>
        <v>036d3cac5d679b485b83f2accd269541827df7cb</v>
      </c>
      <c r="L562" s="7" cm="1">
        <f t="array" aca="1" ref="L562" ca="1">INDEX(States!$A:$A,N562,1)</f>
        <v>5</v>
      </c>
      <c r="M562" s="7" t="str">
        <f ca="1">VLOOKUP($L562,Countries!$A:$B,2,FALSE)</f>
        <v>Portugal</v>
      </c>
      <c r="N562" s="7" cm="1">
        <f t="array" aca="1" ref="N562" ca="1">INDEX(States!$C:$C,RANDBETWEEN(5,COUNTA(States!$A:$A) + 1),1)</f>
        <v>5</v>
      </c>
      <c r="O562" s="7" t="str">
        <f ca="1">VLOOKUP($N562,States!$C:$D,2,FALSE)</f>
        <v xml:space="preserve"> Lisboa</v>
      </c>
      <c r="P562" s="7" t="str">
        <f ca="1">VLOOKUP($F562,Name!$A:$C,3,FALSE)</f>
        <v>M</v>
      </c>
      <c r="Q562" s="7" t="str">
        <f ca="1">VLOOKUP($P562,Genders!$B:$C,2,FALSE)</f>
        <v>Male</v>
      </c>
      <c r="R562" s="7" cm="1">
        <f t="array" aca="1" ref="R562" ca="1">INDEX('Marital status'!$A:$A,RANDBETWEEN(5,COUNTA('Marital status'!$A:$A) + 1),1)</f>
        <v>9</v>
      </c>
      <c r="S562" s="7" t="str">
        <f ca="1">VLOOKUP($R562,'Marital status'!$A:$B,2,FALSE)</f>
        <v>DIVORCED</v>
      </c>
      <c r="T562" s="7">
        <f t="shared" ca="1" si="83"/>
        <v>5</v>
      </c>
      <c r="U562" s="7" t="str">
        <f ca="1">VLOOKUP($T562,Ethnicities!$A:$B,2,FALSE)</f>
        <v xml:space="preserve"> white</v>
      </c>
      <c r="V562" s="8">
        <f t="shared" ca="1" si="84"/>
        <v>19754</v>
      </c>
      <c r="W562" s="6">
        <f t="shared" ca="1" si="85"/>
        <v>7</v>
      </c>
      <c r="X562" s="8" t="str">
        <f ca="1">VLOOKUP($W562,'Background education'!$A:$B,2,FALSE)</f>
        <v>Undergraduate degree</v>
      </c>
      <c r="Y562" s="7">
        <f ca="1" xml:space="preserve">
  IF(OR($AA562 = 5, $AA562 = 6, $AA562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62" s="7" t="str">
        <f ca="1">VLOOKUP($Y562,Departments!$A:$B,2,FALSE)</f>
        <v>Operations</v>
      </c>
      <c r="AA562" s="6">
        <f t="shared" ca="1" si="86"/>
        <v>11</v>
      </c>
      <c r="AB562" s="7" t="str">
        <f ca="1">VLOOKUP($AA562,Roles!$A:$B,2,FALSE)</f>
        <v>Analyst</v>
      </c>
      <c r="AC562" s="6">
        <f t="shared" ca="1" si="87"/>
        <v>5</v>
      </c>
      <c r="AD562" s="7" t="str">
        <f ca="1" xml:space="preserve">
IF($AC562 &lt;&gt; "",
    VLOOKUP($AC562,Levels!$A:$B,2,FALSE),
    ""
)</f>
        <v>Junior</v>
      </c>
      <c r="AE562" s="8">
        <f t="shared" ca="1" si="88"/>
        <v>41895</v>
      </c>
      <c r="AF562" s="6">
        <f ca="1">RANDBETWEEN(5,COUNTA('Recruitment source'!$A:$A) + 1)</f>
        <v>11</v>
      </c>
      <c r="AG562" s="6" t="str">
        <f ca="1">VLOOKUP($AF562,'Recruitment source'!$A:$B,2,FALSE)</f>
        <v>Next Station</v>
      </c>
      <c r="AH562" s="8"/>
      <c r="AI562" s="1">
        <f t="shared" ca="1" si="80"/>
        <v>2500</v>
      </c>
      <c r="AJ562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558, 1, 'Pedro Henrique Bandeira Souza', 'M', 5, '30/01/1954', 7, 10, 11, 5, 2500);</v>
      </c>
    </row>
    <row r="563" spans="1:36" ht="14.25" customHeight="1" x14ac:dyDescent="0.2">
      <c r="A563" s="7" cm="1">
        <f t="array" aca="1" ref="A563" ca="1">INDEX(Companies!$A:$A,RANDBETWEEN(5,COUNTA(Companies!$A:$A) + 1),1)</f>
        <v>5</v>
      </c>
      <c r="B563" s="7" t="str">
        <f ca="1">VLOOKUP($A563,Companies!$A:$B,2,FALSE)</f>
        <v>ACME Corporation</v>
      </c>
      <c r="C563" s="5">
        <f t="shared" si="81"/>
        <v>559</v>
      </c>
      <c r="D563" s="5" t="str" cm="1">
        <f t="array" ref="D563">SHA1HASH($C563)</f>
        <v>2473f01571bf0dcb7d2b16d67da6dd031769947d</v>
      </c>
      <c r="E563" s="6">
        <v>1</v>
      </c>
      <c r="F563" s="7">
        <f ca="1">IF($C563 = 1 + N("Presidente"),
    127,
    IF($C563 = 2 + N("Vice-Presidente"),
        72,
        IF($C563 = 3 + N("Secretária bilíngue"),
            13,
            RANDBETWEEN(5,COUNT(Name!$A:$A) + 1)
        )
    )
)</f>
        <v>189</v>
      </c>
      <c r="G563" s="7" t="str">
        <f ca="1">VLOOKUP($F563,Name!$A:$B,2,FALSE)</f>
        <v>João Luccas</v>
      </c>
      <c r="H563" s="7">
        <f ca="1" xml:space="preserve">
IF($C563 = 1,
    0,
    RANDBETWEEN(5,COUNT('Last name'!$A:$A) + 1)
)</f>
        <v>182</v>
      </c>
      <c r="I563" s="7" t="str">
        <f ca="1" xml:space="preserve">
IF($C563 = 1 + N("Presidente"),
    "de Orléans e Bragança",
    VLOOKUP($H563,'Last name'!$A:$B,2,FALSE) &amp; " " &amp; VLOOKUP(RANDBETWEEN(5,COUNT('Last name'!$A:$A) + 1),'Last name'!$A:$B,2,FALSE)
)</f>
        <v>Siqueira Camacho</v>
      </c>
      <c r="J563" s="7" t="str">
        <f t="shared" ca="1" si="82"/>
        <v>João Luccas Siqueira Camacho</v>
      </c>
      <c r="K563" s="7" t="str" cm="1">
        <f t="array" aca="1" ref="K563" ca="1">SHA1HASH($J563)</f>
        <v>e5a36bb83274c2a4543d45525e7a33a2704c9cb8</v>
      </c>
      <c r="L563" s="7" cm="1">
        <f t="array" aca="1" ref="L563" ca="1">INDEX(States!$A:$A,N563,1)</f>
        <v>5</v>
      </c>
      <c r="M563" s="7" t="str">
        <f ca="1">VLOOKUP($L563,Countries!$A:$B,2,FALSE)</f>
        <v>Portugal</v>
      </c>
      <c r="N563" s="7" cm="1">
        <f t="array" aca="1" ref="N563" ca="1">INDEX(States!$C:$C,RANDBETWEEN(5,COUNTA(States!$A:$A) + 1),1)</f>
        <v>14</v>
      </c>
      <c r="O563" s="7" t="str">
        <f ca="1">VLOOKUP($N563,States!$C:$D,2,FALSE)</f>
        <v>Madeira</v>
      </c>
      <c r="P563" s="7" t="str">
        <f ca="1">VLOOKUP($F563,Name!$A:$C,3,FALSE)</f>
        <v>M</v>
      </c>
      <c r="Q563" s="7" t="str">
        <f ca="1">VLOOKUP($P563,Genders!$B:$C,2,FALSE)</f>
        <v>Male</v>
      </c>
      <c r="R563" s="7" cm="1">
        <f t="array" aca="1" ref="R563" ca="1">INDEX('Marital status'!$A:$A,RANDBETWEEN(5,COUNTA('Marital status'!$A:$A) + 1),1)</f>
        <v>8</v>
      </c>
      <c r="S563" s="7" t="str">
        <f ca="1">VLOOKUP($R563,'Marital status'!$A:$B,2,FALSE)</f>
        <v xml:space="preserve"> Separated </v>
      </c>
      <c r="T563" s="7">
        <f t="shared" ca="1" si="83"/>
        <v>5</v>
      </c>
      <c r="U563" s="7" t="str">
        <f ca="1">VLOOKUP($T563,Ethnicities!$A:$B,2,FALSE)</f>
        <v xml:space="preserve"> white</v>
      </c>
      <c r="V563" s="8">
        <f t="shared" ca="1" si="84"/>
        <v>31923</v>
      </c>
      <c r="W563" s="6">
        <f t="shared" ca="1" si="85"/>
        <v>7</v>
      </c>
      <c r="X563" s="8" t="str">
        <f ca="1">VLOOKUP($W563,'Background education'!$A:$B,2,FALSE)</f>
        <v>Undergraduate degree</v>
      </c>
      <c r="Y563" s="7">
        <f ca="1" xml:space="preserve">
  IF(OR($AA563 = 5, $AA563 = 6, $AA563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63" s="7" t="str">
        <f ca="1">VLOOKUP($Y563,Departments!$A:$B,2,FALSE)</f>
        <v>Operations</v>
      </c>
      <c r="AA563" s="6">
        <f t="shared" ca="1" si="86"/>
        <v>9</v>
      </c>
      <c r="AB563" s="7" t="str">
        <f ca="1">VLOOKUP($AA563,Roles!$A:$B,2,FALSE)</f>
        <v>Intern</v>
      </c>
      <c r="AC563" s="6" t="str">
        <f t="shared" ca="1" si="87"/>
        <v/>
      </c>
      <c r="AD563" s="7" t="str">
        <f ca="1" xml:space="preserve">
IF($AC563 &lt;&gt; "",
    VLOOKUP($AC563,Levels!$A:$B,2,FALSE),
    ""
)</f>
        <v/>
      </c>
      <c r="AE563" s="8">
        <f t="shared" ca="1" si="88"/>
        <v>36411</v>
      </c>
      <c r="AF563" s="6">
        <f ca="1">RANDBETWEEN(5,COUNTA('Recruitment source'!$A:$A) + 1)</f>
        <v>9</v>
      </c>
      <c r="AG563" s="6" t="str">
        <f ca="1">VLOOKUP($AF563,'Recruitment source'!$A:$B,2,FALSE)</f>
        <v>Empregos Online</v>
      </c>
      <c r="AH563" s="8"/>
      <c r="AI563" s="1">
        <f t="shared" ca="1" si="80"/>
        <v>1205</v>
      </c>
      <c r="AJ563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559, 1, 'João Luccas Siqueira Camacho', 'M', 5, '26/05/1987', 7, 10, 9, NULL, 1205);</v>
      </c>
    </row>
    <row r="564" spans="1:36" ht="14.25" customHeight="1" x14ac:dyDescent="0.2">
      <c r="A564" s="7" cm="1">
        <f t="array" aca="1" ref="A564" ca="1">INDEX(Companies!$A:$A,RANDBETWEEN(5,COUNTA(Companies!$A:$A) + 1),1)</f>
        <v>5</v>
      </c>
      <c r="B564" s="7" t="str">
        <f ca="1">VLOOKUP($A564,Companies!$A:$B,2,FALSE)</f>
        <v>ACME Corporation</v>
      </c>
      <c r="C564" s="5">
        <f t="shared" si="81"/>
        <v>560</v>
      </c>
      <c r="D564" s="5" t="str" cm="1">
        <f t="array" ref="D564">SHA1HASH($C564)</f>
        <v>84582c1dbe026475319df14c19967d1dd0bf751f</v>
      </c>
      <c r="E564" s="6">
        <v>1</v>
      </c>
      <c r="F564" s="7">
        <f ca="1">IF($C564 = 1 + N("Presidente"),
    127,
    IF($C564 = 2 + N("Vice-Presidente"),
        72,
        IF($C564 = 3 + N("Secretária bilíngue"),
            13,
            RANDBETWEEN(5,COUNT(Name!$A:$A) + 1)
        )
    )
)</f>
        <v>56</v>
      </c>
      <c r="G564" s="7" t="str">
        <f ca="1">VLOOKUP($F564,Name!$A:$B,2,FALSE)</f>
        <v>Arthur Gabriel</v>
      </c>
      <c r="H564" s="7">
        <f ca="1" xml:space="preserve">
IF($C564 = 1,
    0,
    RANDBETWEEN(5,COUNT('Last name'!$A:$A) + 1)
)</f>
        <v>129</v>
      </c>
      <c r="I564" s="7" t="str">
        <f ca="1" xml:space="preserve">
IF($C564 = 1 + N("Presidente"),
    "de Orléans e Bragança",
    VLOOKUP($H564,'Last name'!$A:$B,2,FALSE) &amp; " " &amp; VLOOKUP(RANDBETWEEN(5,COUNT('Last name'!$A:$A) + 1),'Last name'!$A:$B,2,FALSE)
)</f>
        <v>Miranda Castro</v>
      </c>
      <c r="J564" s="7" t="str">
        <f t="shared" ca="1" si="82"/>
        <v>Arthur Gabriel Miranda Castro</v>
      </c>
      <c r="K564" s="7" t="str" cm="1">
        <f t="array" aca="1" ref="K564" ca="1">SHA1HASH($J564)</f>
        <v>f03a6612926b2fd3c15a205914db547223ea84bd</v>
      </c>
      <c r="L564" s="7" cm="1">
        <f t="array" aca="1" ref="L564" ca="1">INDEX(States!$A:$A,N564,1)</f>
        <v>5</v>
      </c>
      <c r="M564" s="7" t="str">
        <f ca="1">VLOOKUP($L564,Countries!$A:$B,2,FALSE)</f>
        <v>Portugal</v>
      </c>
      <c r="N564" s="7" cm="1">
        <f t="array" aca="1" ref="N564" ca="1">INDEX(States!$C:$C,RANDBETWEEN(5,COUNTA(States!$A:$A) + 1),1)</f>
        <v>23</v>
      </c>
      <c r="O564" s="7" t="str">
        <f ca="1">VLOOKUP($N564,States!$C:$D,2,FALSE)</f>
        <v>Viana do Castelo</v>
      </c>
      <c r="P564" s="7" t="str">
        <f ca="1">VLOOKUP($F564,Name!$A:$C,3,FALSE)</f>
        <v>M</v>
      </c>
      <c r="Q564" s="7" t="str">
        <f ca="1">VLOOKUP($P564,Genders!$B:$C,2,FALSE)</f>
        <v>Male</v>
      </c>
      <c r="R564" s="7" cm="1">
        <f t="array" aca="1" ref="R564" ca="1">INDEX('Marital status'!$A:$A,RANDBETWEEN(5,COUNTA('Marital status'!$A:$A) + 1),1)</f>
        <v>5</v>
      </c>
      <c r="S564" s="7" t="str">
        <f ca="1">VLOOKUP($R564,'Marital status'!$A:$B,2,FALSE)</f>
        <v>single</v>
      </c>
      <c r="T564" s="7">
        <f t="shared" ca="1" si="83"/>
        <v>5</v>
      </c>
      <c r="U564" s="7" t="str">
        <f ca="1">VLOOKUP($T564,Ethnicities!$A:$B,2,FALSE)</f>
        <v xml:space="preserve"> white</v>
      </c>
      <c r="V564" s="8">
        <f t="shared" ca="1" si="84"/>
        <v>28802</v>
      </c>
      <c r="W564" s="6">
        <f t="shared" ca="1" si="85"/>
        <v>8</v>
      </c>
      <c r="X564" s="8" t="str">
        <f ca="1">VLOOKUP($W564,'Background education'!$A:$B,2,FALSE)</f>
        <v>Graduate school</v>
      </c>
      <c r="Y564" s="7">
        <f ca="1" xml:space="preserve">
  IF(OR($AA564 = 5, $AA564 = 6, $AA564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64" s="7" t="str">
        <f ca="1">VLOOKUP($Y564,Departments!$A:$B,2,FALSE)</f>
        <v>Audit</v>
      </c>
      <c r="AA564" s="6">
        <f t="shared" ca="1" si="86"/>
        <v>11</v>
      </c>
      <c r="AB564" s="7" t="str">
        <f ca="1">VLOOKUP($AA564,Roles!$A:$B,2,FALSE)</f>
        <v>Analyst</v>
      </c>
      <c r="AC564" s="6">
        <f t="shared" ca="1" si="87"/>
        <v>7</v>
      </c>
      <c r="AD564" s="7" t="str">
        <f ca="1" xml:space="preserve">
IF($AC564 &lt;&gt; "",
    VLOOKUP($AC564,Levels!$A:$B,2,FALSE),
    ""
)</f>
        <v>Senior</v>
      </c>
      <c r="AE564" s="8">
        <f t="shared" ca="1" si="88"/>
        <v>37155</v>
      </c>
      <c r="AF564" s="6">
        <f ca="1">RANDBETWEEN(5,COUNTA('Recruitment source'!$A:$A) + 1)</f>
        <v>10</v>
      </c>
      <c r="AG564" s="6" t="str">
        <f ca="1">VLOOKUP($AF564,'Recruitment source'!$A:$B,2,FALSE)</f>
        <v>Jobs in Lisbon</v>
      </c>
      <c r="AH564" s="8"/>
      <c r="AI564" s="1">
        <f t="shared" ca="1" si="80"/>
        <v>3000</v>
      </c>
      <c r="AJ564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560, 1, 'Arthur Gabriel Miranda Castro', 'M', 5, '08/11/1978', 8, 13, 11, 7, 3000);</v>
      </c>
    </row>
    <row r="565" spans="1:36" ht="14.25" customHeight="1" x14ac:dyDescent="0.2">
      <c r="A565" s="7" cm="1">
        <f t="array" aca="1" ref="A565" ca="1">INDEX(Companies!$A:$A,RANDBETWEEN(5,COUNTA(Companies!$A:$A) + 1),1)</f>
        <v>5</v>
      </c>
      <c r="B565" s="7" t="str">
        <f ca="1">VLOOKUP($A565,Companies!$A:$B,2,FALSE)</f>
        <v>ACME Corporation</v>
      </c>
      <c r="C565" s="5">
        <f t="shared" si="81"/>
        <v>561</v>
      </c>
      <c r="D565" s="5" t="str" cm="1">
        <f t="array" ref="D565">SHA1HASH($C565)</f>
        <v>77c8184f671aa0397dd897541ed5ec0a8be0380b</v>
      </c>
      <c r="E565" s="6">
        <v>1</v>
      </c>
      <c r="F565" s="7">
        <f ca="1">IF($C565 = 1 + N("Presidente"),
    127,
    IF($C565 = 2 + N("Vice-Presidente"),
        72,
        IF($C565 = 3 + N("Secretária bilíngue"),
            13,
            RANDBETWEEN(5,COUNT(Name!$A:$A) + 1)
        )
    )
)</f>
        <v>271</v>
      </c>
      <c r="G565" s="7" t="str">
        <f ca="1">VLOOKUP($F565,Name!$A:$B,2,FALSE)</f>
        <v>Maria Luiza</v>
      </c>
      <c r="H565" s="7">
        <f ca="1" xml:space="preserve">
IF($C565 = 1,
    0,
    RANDBETWEEN(5,COUNT('Last name'!$A:$A) + 1)
)</f>
        <v>90</v>
      </c>
      <c r="I565" s="7" t="str">
        <f ca="1" xml:space="preserve">
IF($C565 = 1 + N("Presidente"),
    "de Orléans e Bragança",
    VLOOKUP($H565,'Last name'!$A:$B,2,FALSE) &amp; " " &amp; VLOOKUP(RANDBETWEEN(5,COUNT('Last name'!$A:$A) + 1),'Last name'!$A:$B,2,FALSE)
)</f>
        <v>Fontana Almeida</v>
      </c>
      <c r="J565" s="7" t="str">
        <f t="shared" ca="1" si="82"/>
        <v>Maria Luiza Fontana Almeida</v>
      </c>
      <c r="K565" s="7" t="str" cm="1">
        <f t="array" aca="1" ref="K565" ca="1">SHA1HASH($J565)</f>
        <v>85380994ed60f1e47e3ec1543c0f006af2075c06</v>
      </c>
      <c r="L565" s="7" cm="1">
        <f t="array" aca="1" ref="L565" ca="1">INDEX(States!$A:$A,N565,1)</f>
        <v>5</v>
      </c>
      <c r="M565" s="7" t="str">
        <f ca="1">VLOOKUP($L565,Countries!$A:$B,2,FALSE)</f>
        <v>Portugal</v>
      </c>
      <c r="N565" s="7" cm="1">
        <f t="array" aca="1" ref="N565" ca="1">INDEX(States!$C:$C,RANDBETWEEN(5,COUNTA(States!$A:$A) + 1),1)</f>
        <v>9</v>
      </c>
      <c r="O565" s="7" t="str">
        <f ca="1">VLOOKUP($N565,States!$C:$D,2,FALSE)</f>
        <v>braga</v>
      </c>
      <c r="P565" s="7" t="str">
        <f ca="1">VLOOKUP($F565,Name!$A:$C,3,FALSE)</f>
        <v>F</v>
      </c>
      <c r="Q565" s="7" t="str">
        <f ca="1">VLOOKUP($P565,Genders!$B:$C,2,FALSE)</f>
        <v>Female</v>
      </c>
      <c r="R565" s="7" cm="1">
        <f t="array" aca="1" ref="R565" ca="1">INDEX('Marital status'!$A:$A,RANDBETWEEN(5,COUNTA('Marital status'!$A:$A) + 1),1)</f>
        <v>8</v>
      </c>
      <c r="S565" s="7" t="str">
        <f ca="1">VLOOKUP($R565,'Marital status'!$A:$B,2,FALSE)</f>
        <v xml:space="preserve"> Separated </v>
      </c>
      <c r="T565" s="7">
        <f t="shared" ca="1" si="83"/>
        <v>5</v>
      </c>
      <c r="U565" s="7" t="str">
        <f ca="1">VLOOKUP($T565,Ethnicities!$A:$B,2,FALSE)</f>
        <v xml:space="preserve"> white</v>
      </c>
      <c r="V565" s="8">
        <f t="shared" ca="1" si="84"/>
        <v>23121</v>
      </c>
      <c r="W565" s="6">
        <f t="shared" ca="1" si="85"/>
        <v>7</v>
      </c>
      <c r="X565" s="8" t="str">
        <f ca="1">VLOOKUP($W565,'Background education'!$A:$B,2,FALSE)</f>
        <v>Undergraduate degree</v>
      </c>
      <c r="Y565" s="7">
        <f ca="1" xml:space="preserve">
  IF(OR($AA565 = 5, $AA565 = 6, $AA565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65" s="7" t="str">
        <f ca="1">VLOOKUP($Y565,Departments!$A:$B,2,FALSE)</f>
        <v>Audit</v>
      </c>
      <c r="AA565" s="6">
        <f t="shared" ca="1" si="86"/>
        <v>9</v>
      </c>
      <c r="AB565" s="7" t="str">
        <f ca="1">VLOOKUP($AA565,Roles!$A:$B,2,FALSE)</f>
        <v>Intern</v>
      </c>
      <c r="AC565" s="6" t="str">
        <f t="shared" ca="1" si="87"/>
        <v/>
      </c>
      <c r="AD565" s="7" t="str">
        <f ca="1" xml:space="preserve">
IF($AC565 &lt;&gt; "",
    VLOOKUP($AC565,Levels!$A:$B,2,FALSE),
    ""
)</f>
        <v/>
      </c>
      <c r="AE565" s="8">
        <f t="shared" ca="1" si="88"/>
        <v>37131</v>
      </c>
      <c r="AF565" s="6">
        <f ca="1">RANDBETWEEN(5,COUNTA('Recruitment source'!$A:$A) + 1)</f>
        <v>12</v>
      </c>
      <c r="AG565" s="6" t="str">
        <f ca="1">VLOOKUP($AF565,'Recruitment source'!$A:$B,2,FALSE)</f>
        <v xml:space="preserve"> recommendation of employee</v>
      </c>
      <c r="AH565" s="8"/>
      <c r="AI565" s="1">
        <f t="shared" ca="1" si="80"/>
        <v>1205</v>
      </c>
      <c r="AJ565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561, 1, 'Maria Luiza Fontana Almeida', 'F', 5, '20/04/1963', 7, 13, 9, NULL, 1205);</v>
      </c>
    </row>
    <row r="566" spans="1:36" ht="14.25" customHeight="1" x14ac:dyDescent="0.2">
      <c r="A566" s="7" cm="1">
        <f t="array" aca="1" ref="A566" ca="1">INDEX(Companies!$A:$A,RANDBETWEEN(5,COUNTA(Companies!$A:$A) + 1),1)</f>
        <v>5</v>
      </c>
      <c r="B566" s="7" t="str">
        <f ca="1">VLOOKUP($A566,Companies!$A:$B,2,FALSE)</f>
        <v>ACME Corporation</v>
      </c>
      <c r="C566" s="5">
        <f t="shared" si="81"/>
        <v>562</v>
      </c>
      <c r="D566" s="5" t="str" cm="1">
        <f t="array" ref="D566">SHA1HASH($C566)</f>
        <v>904f2cc1c3677bb35876e91f4716341c06769cc6</v>
      </c>
      <c r="E566" s="6">
        <v>1</v>
      </c>
      <c r="F566" s="7">
        <f ca="1">IF($C566 = 1 + N("Presidente"),
    127,
    IF($C566 = 2 + N("Vice-Presidente"),
        72,
        IF($C566 = 3 + N("Secretária bilíngue"),
            13,
            RANDBETWEEN(5,COUNT(Name!$A:$A) + 1)
        )
    )
)</f>
        <v>162</v>
      </c>
      <c r="G566" s="7" t="str">
        <f ca="1">VLOOKUP($F566,Name!$A:$B,2,FALSE)</f>
        <v>Helena</v>
      </c>
      <c r="H566" s="7">
        <f ca="1" xml:space="preserve">
IF($C566 = 1,
    0,
    RANDBETWEEN(5,COUNT('Last name'!$A:$A) + 1)
)</f>
        <v>124</v>
      </c>
      <c r="I566" s="7" t="str">
        <f ca="1" xml:space="preserve">
IF($C566 = 1 + N("Presidente"),
    "de Orléans e Bragança",
    VLOOKUP($H566,'Last name'!$A:$B,2,FALSE) &amp; " " &amp; VLOOKUP(RANDBETWEEN(5,COUNT('Last name'!$A:$A) + 1),'Last name'!$A:$B,2,FALSE)
)</f>
        <v>Mazza Gomes</v>
      </c>
      <c r="J566" s="7" t="str">
        <f t="shared" ca="1" si="82"/>
        <v>Helena Mazza Gomes</v>
      </c>
      <c r="K566" s="7" t="str" cm="1">
        <f t="array" aca="1" ref="K566" ca="1">SHA1HASH($J566)</f>
        <v>8eeaa86c8f1edc6569f22f953bcb515005dc955e</v>
      </c>
      <c r="L566" s="7" cm="1">
        <f t="array" aca="1" ref="L566" ca="1">INDEX(States!$A:$A,N566,1)</f>
        <v>5</v>
      </c>
      <c r="M566" s="7" t="str">
        <f ca="1">VLOOKUP($L566,Countries!$A:$B,2,FALSE)</f>
        <v>Portugal</v>
      </c>
      <c r="N566" s="7" cm="1">
        <f t="array" aca="1" ref="N566" ca="1">INDEX(States!$C:$C,RANDBETWEEN(5,COUNTA(States!$A:$A) + 1),1)</f>
        <v>21</v>
      </c>
      <c r="O566" s="7" t="str">
        <f ca="1">VLOOKUP($N566,States!$C:$D,2,FALSE)</f>
        <v>Guarda</v>
      </c>
      <c r="P566" s="7" t="str">
        <f ca="1">VLOOKUP($F566,Name!$A:$C,3,FALSE)</f>
        <v>F</v>
      </c>
      <c r="Q566" s="7" t="str">
        <f ca="1">VLOOKUP($P566,Genders!$B:$C,2,FALSE)</f>
        <v>Female</v>
      </c>
      <c r="R566" s="7" cm="1">
        <f t="array" aca="1" ref="R566" ca="1">INDEX('Marital status'!$A:$A,RANDBETWEEN(5,COUNTA('Marital status'!$A:$A) + 1),1)</f>
        <v>5</v>
      </c>
      <c r="S566" s="7" t="str">
        <f ca="1">VLOOKUP($R566,'Marital status'!$A:$B,2,FALSE)</f>
        <v>single</v>
      </c>
      <c r="T566" s="7">
        <f t="shared" ca="1" si="83"/>
        <v>5</v>
      </c>
      <c r="U566" s="7" t="str">
        <f ca="1">VLOOKUP($T566,Ethnicities!$A:$B,2,FALSE)</f>
        <v xml:space="preserve"> white</v>
      </c>
      <c r="V566" s="8">
        <f t="shared" ca="1" si="84"/>
        <v>23994</v>
      </c>
      <c r="W566" s="6">
        <f t="shared" ca="1" si="85"/>
        <v>8</v>
      </c>
      <c r="X566" s="8" t="str">
        <f ca="1">VLOOKUP($W566,'Background education'!$A:$B,2,FALSE)</f>
        <v>Graduate school</v>
      </c>
      <c r="Y566" s="7">
        <f ca="1" xml:space="preserve">
  IF(OR($AA566 = 5, $AA566 = 6, $AA566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66" s="7" t="str">
        <f ca="1">VLOOKUP($Y566,Departments!$A:$B,2,FALSE)</f>
        <v>Audit</v>
      </c>
      <c r="AA566" s="6">
        <f t="shared" ca="1" si="86"/>
        <v>11</v>
      </c>
      <c r="AB566" s="7" t="str">
        <f ca="1">VLOOKUP($AA566,Roles!$A:$B,2,FALSE)</f>
        <v>Analyst</v>
      </c>
      <c r="AC566" s="6">
        <f t="shared" ca="1" si="87"/>
        <v>6</v>
      </c>
      <c r="AD566" s="7" t="str">
        <f ca="1" xml:space="preserve">
IF($AC566 &lt;&gt; "",
    VLOOKUP($AC566,Levels!$A:$B,2,FALSE),
    ""
)</f>
        <v>Pleno</v>
      </c>
      <c r="AE566" s="8">
        <f t="shared" ca="1" si="88"/>
        <v>40010</v>
      </c>
      <c r="AF566" s="6">
        <f ca="1">RANDBETWEEN(5,COUNTA('Recruitment source'!$A:$A) + 1)</f>
        <v>15</v>
      </c>
      <c r="AG566" s="6" t="str">
        <f ca="1">VLOOKUP($AF566,'Recruitment source'!$A:$B,2,FALSE)</f>
        <v>Website</v>
      </c>
      <c r="AH566" s="8"/>
      <c r="AI566" s="1">
        <f t="shared" ca="1" si="80"/>
        <v>3000</v>
      </c>
      <c r="AJ566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562, 1, 'Helena Mazza Gomes', 'F', 5, '09/09/1965', 8, 13, 11, 6, 3000);</v>
      </c>
    </row>
    <row r="567" spans="1:36" ht="14.25" customHeight="1" x14ac:dyDescent="0.2">
      <c r="A567" s="7" cm="1">
        <f t="array" aca="1" ref="A567" ca="1">INDEX(Companies!$A:$A,RANDBETWEEN(5,COUNTA(Companies!$A:$A) + 1),1)</f>
        <v>5</v>
      </c>
      <c r="B567" s="7" t="str">
        <f ca="1">VLOOKUP($A567,Companies!$A:$B,2,FALSE)</f>
        <v>ACME Corporation</v>
      </c>
      <c r="C567" s="5">
        <f t="shared" si="81"/>
        <v>563</v>
      </c>
      <c r="D567" s="5" t="str" cm="1">
        <f t="array" ref="D567">SHA1HASH($C567)</f>
        <v>68b7933743e4841afc42c7b7eb5b4974a1070228</v>
      </c>
      <c r="E567" s="6">
        <v>1</v>
      </c>
      <c r="F567" s="7">
        <f ca="1">IF($C567 = 1 + N("Presidente"),
    127,
    IF($C567 = 2 + N("Vice-Presidente"),
        72,
        IF($C567 = 3 + N("Secretária bilíngue"),
            13,
            RANDBETWEEN(5,COUNT(Name!$A:$A) + 1)
        )
    )
)</f>
        <v>335</v>
      </c>
      <c r="G567" s="7" t="str">
        <f ca="1">VLOOKUP($F567,Name!$A:$B,2,FALSE)</f>
        <v>Sammuel</v>
      </c>
      <c r="H567" s="7">
        <f ca="1" xml:space="preserve">
IF($C567 = 1,
    0,
    RANDBETWEEN(5,COUNT('Last name'!$A:$A) + 1)
)</f>
        <v>39</v>
      </c>
      <c r="I567" s="7" t="str">
        <f ca="1" xml:space="preserve">
IF($C567 = 1 + N("Presidente"),
    "de Orléans e Bragança",
    VLOOKUP($H567,'Last name'!$A:$B,2,FALSE) &amp; " " &amp; VLOOKUP(RANDBETWEEN(5,COUNT('Last name'!$A:$A) + 1),'Last name'!$A:$B,2,FALSE)
)</f>
        <v>Bianchi Faria</v>
      </c>
      <c r="J567" s="7" t="str">
        <f t="shared" ca="1" si="82"/>
        <v>Sammuel Bianchi Faria</v>
      </c>
      <c r="K567" s="7" t="str" cm="1">
        <f t="array" aca="1" ref="K567" ca="1">SHA1HASH($J567)</f>
        <v>aa1bed42ef0f51735422632ec84ae5076dd2a554</v>
      </c>
      <c r="L567" s="7" cm="1">
        <f t="array" aca="1" ref="L567" ca="1">INDEX(States!$A:$A,N567,1)</f>
        <v>5</v>
      </c>
      <c r="M567" s="7" t="str">
        <f ca="1">VLOOKUP($L567,Countries!$A:$B,2,FALSE)</f>
        <v>Portugal</v>
      </c>
      <c r="N567" s="7" cm="1">
        <f t="array" aca="1" ref="N567" ca="1">INDEX(States!$C:$C,RANDBETWEEN(5,COUNTA(States!$A:$A) + 1),1)</f>
        <v>21</v>
      </c>
      <c r="O567" s="7" t="str">
        <f ca="1">VLOOKUP($N567,States!$C:$D,2,FALSE)</f>
        <v>Guarda</v>
      </c>
      <c r="P567" s="7" t="str">
        <f ca="1">VLOOKUP($F567,Name!$A:$C,3,FALSE)</f>
        <v>M</v>
      </c>
      <c r="Q567" s="7" t="str">
        <f ca="1">VLOOKUP($P567,Genders!$B:$C,2,FALSE)</f>
        <v>Male</v>
      </c>
      <c r="R567" s="7" cm="1">
        <f t="array" aca="1" ref="R567" ca="1">INDEX('Marital status'!$A:$A,RANDBETWEEN(5,COUNTA('Marital status'!$A:$A) + 1),1)</f>
        <v>9</v>
      </c>
      <c r="S567" s="7" t="str">
        <f ca="1">VLOOKUP($R567,'Marital status'!$A:$B,2,FALSE)</f>
        <v>DIVORCED</v>
      </c>
      <c r="T567" s="7">
        <f t="shared" ca="1" si="83"/>
        <v>6</v>
      </c>
      <c r="U567" s="7" t="str">
        <f ca="1">VLOOKUP($T567,Ethnicities!$A:$B,2,FALSE)</f>
        <v>Black or African American</v>
      </c>
      <c r="V567" s="8">
        <f t="shared" ca="1" si="84"/>
        <v>21571</v>
      </c>
      <c r="W567" s="6">
        <f t="shared" ca="1" si="85"/>
        <v>7</v>
      </c>
      <c r="X567" s="8" t="str">
        <f ca="1">VLOOKUP($W567,'Background education'!$A:$B,2,FALSE)</f>
        <v>Undergraduate degree</v>
      </c>
      <c r="Y567" s="7">
        <f ca="1" xml:space="preserve">
  IF(OR($AA567 = 5, $AA567 = 6, $AA567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67" s="7" t="str">
        <f ca="1">VLOOKUP($Y567,Departments!$A:$B,2,FALSE)</f>
        <v xml:space="preserve"> Presidency</v>
      </c>
      <c r="AA567" s="6">
        <f t="shared" ca="1" si="86"/>
        <v>9</v>
      </c>
      <c r="AB567" s="7" t="str">
        <f ca="1">VLOOKUP($AA567,Roles!$A:$B,2,FALSE)</f>
        <v>Intern</v>
      </c>
      <c r="AC567" s="6" t="str">
        <f t="shared" ca="1" si="87"/>
        <v/>
      </c>
      <c r="AD567" s="7" t="str">
        <f ca="1" xml:space="preserve">
IF($AC567 &lt;&gt; "",
    VLOOKUP($AC567,Levels!$A:$B,2,FALSE),
    ""
)</f>
        <v/>
      </c>
      <c r="AE567" s="8">
        <f t="shared" ca="1" si="88"/>
        <v>42205</v>
      </c>
      <c r="AF567" s="6">
        <f ca="1">RANDBETWEEN(5,COUNTA('Recruitment source'!$A:$A) + 1)</f>
        <v>10</v>
      </c>
      <c r="AG567" s="6" t="str">
        <f ca="1">VLOOKUP($AF567,'Recruitment source'!$A:$B,2,FALSE)</f>
        <v>Jobs in Lisbon</v>
      </c>
      <c r="AH567" s="8"/>
      <c r="AI567" s="1">
        <f t="shared" ca="1" si="80"/>
        <v>1205</v>
      </c>
      <c r="AJ567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563, 1, 'Sammuel Bianchi Faria', 'M', 6, '21/01/1959', 7, 5, 9, NULL, 1205);</v>
      </c>
    </row>
    <row r="568" spans="1:36" ht="14.25" customHeight="1" x14ac:dyDescent="0.2">
      <c r="A568" s="7" cm="1">
        <f t="array" aca="1" ref="A568" ca="1">INDEX(Companies!$A:$A,RANDBETWEEN(5,COUNTA(Companies!$A:$A) + 1),1)</f>
        <v>5</v>
      </c>
      <c r="B568" s="7" t="str">
        <f ca="1">VLOOKUP($A568,Companies!$A:$B,2,FALSE)</f>
        <v>ACME Corporation</v>
      </c>
      <c r="C568" s="5">
        <f t="shared" si="81"/>
        <v>564</v>
      </c>
      <c r="D568" s="5" t="str" cm="1">
        <f t="array" ref="D568">SHA1HASH($C568)</f>
        <v>fe2fb474076a872e237e4430d40cbed150d20033</v>
      </c>
      <c r="E568" s="6">
        <v>1</v>
      </c>
      <c r="F568" s="7">
        <f ca="1">IF($C568 = 1 + N("Presidente"),
    127,
    IF($C568 = 2 + N("Vice-Presidente"),
        72,
        IF($C568 = 3 + N("Secretária bilíngue"),
            13,
            RANDBETWEEN(5,COUNT(Name!$A:$A) + 1)
        )
    )
)</f>
        <v>5</v>
      </c>
      <c r="G568" s="7" t="str">
        <f ca="1">VLOOKUP($F568,Name!$A:$B,2,FALSE)</f>
        <v>Abel</v>
      </c>
      <c r="H568" s="7">
        <f ca="1" xml:space="preserve">
IF($C568 = 1,
    0,
    RANDBETWEEN(5,COUNT('Last name'!$A:$A) + 1)
)</f>
        <v>6</v>
      </c>
      <c r="I568" s="7" t="str">
        <f ca="1" xml:space="preserve">
IF($C568 = 1 + N("Presidente"),
    "de Orléans e Bragança",
    VLOOKUP($H568,'Last name'!$A:$B,2,FALSE) &amp; " " &amp; VLOOKUP(RANDBETWEEN(5,COUNT('Last name'!$A:$A) + 1),'Last name'!$A:$B,2,FALSE)
)</f>
        <v>Aguiar Nunes</v>
      </c>
      <c r="J568" s="7" t="str">
        <f t="shared" ca="1" si="82"/>
        <v>Abel Aguiar Nunes</v>
      </c>
      <c r="K568" s="7" t="str" cm="1">
        <f t="array" aca="1" ref="K568" ca="1">SHA1HASH($J568)</f>
        <v>ae8ea7d8123b180e3acfd7c22014537e9faef3d3</v>
      </c>
      <c r="L568" s="7" cm="1">
        <f t="array" aca="1" ref="L568" ca="1">INDEX(States!$A:$A,N568,1)</f>
        <v>5</v>
      </c>
      <c r="M568" s="7" t="str">
        <f ca="1">VLOOKUP($L568,Countries!$A:$B,2,FALSE)</f>
        <v>Portugal</v>
      </c>
      <c r="N568" s="7" cm="1">
        <f t="array" aca="1" ref="N568" ca="1">INDEX(States!$C:$C,RANDBETWEEN(5,COUNTA(States!$A:$A) + 1),1)</f>
        <v>11</v>
      </c>
      <c r="O568" s="7" t="str">
        <f ca="1">VLOOKUP($N568,States!$C:$D,2,FALSE)</f>
        <v>Santarém</v>
      </c>
      <c r="P568" s="7" t="str">
        <f ca="1">VLOOKUP($F568,Name!$A:$C,3,FALSE)</f>
        <v>M</v>
      </c>
      <c r="Q568" s="7" t="str">
        <f ca="1">VLOOKUP($P568,Genders!$B:$C,2,FALSE)</f>
        <v>Male</v>
      </c>
      <c r="R568" s="7" cm="1">
        <f t="array" aca="1" ref="R568" ca="1">INDEX('Marital status'!$A:$A,RANDBETWEEN(5,COUNTA('Marital status'!$A:$A) + 1),1)</f>
        <v>6</v>
      </c>
      <c r="S568" s="7" t="str">
        <f ca="1">VLOOKUP($R568,'Marital status'!$A:$B,2,FALSE)</f>
        <v>MarrieD</v>
      </c>
      <c r="T568" s="7">
        <f t="shared" ca="1" si="83"/>
        <v>5</v>
      </c>
      <c r="U568" s="7" t="str">
        <f ca="1">VLOOKUP($T568,Ethnicities!$A:$B,2,FALSE)</f>
        <v xml:space="preserve"> white</v>
      </c>
      <c r="V568" s="8">
        <f t="shared" ca="1" si="84"/>
        <v>19072</v>
      </c>
      <c r="W568" s="6">
        <f t="shared" ca="1" si="85"/>
        <v>8</v>
      </c>
      <c r="X568" s="8" t="str">
        <f ca="1">VLOOKUP($W568,'Background education'!$A:$B,2,FALSE)</f>
        <v>Graduate school</v>
      </c>
      <c r="Y568" s="7">
        <f ca="1" xml:space="preserve">
  IF(OR($AA568 = 5, $AA568 = 6, $AA568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68" s="7" t="str">
        <f ca="1">VLOOKUP($Y568,Departments!$A:$B,2,FALSE)</f>
        <v>Administration</v>
      </c>
      <c r="AA568" s="6">
        <f t="shared" ca="1" si="86"/>
        <v>11</v>
      </c>
      <c r="AB568" s="7" t="str">
        <f ca="1">VLOOKUP($AA568,Roles!$A:$B,2,FALSE)</f>
        <v>Analyst</v>
      </c>
      <c r="AC568" s="6">
        <f t="shared" ca="1" si="87"/>
        <v>5</v>
      </c>
      <c r="AD568" s="7" t="str">
        <f ca="1" xml:space="preserve">
IF($AC568 &lt;&gt; "",
    VLOOKUP($AC568,Levels!$A:$B,2,FALSE),
    ""
)</f>
        <v>Junior</v>
      </c>
      <c r="AE568" s="8">
        <f t="shared" ca="1" si="88"/>
        <v>42003</v>
      </c>
      <c r="AF568" s="6">
        <f ca="1">RANDBETWEEN(5,COUNTA('Recruitment source'!$A:$A) + 1)</f>
        <v>13</v>
      </c>
      <c r="AG568" s="6" t="str">
        <f ca="1">VLOOKUP($AF568,'Recruitment source'!$A:$B,2,FALSE)</f>
        <v>Google</v>
      </c>
      <c r="AH568" s="8"/>
      <c r="AI568" s="1">
        <f t="shared" ca="1" si="80"/>
        <v>3000</v>
      </c>
      <c r="AJ568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564, 1, 'Abel Aguiar Nunes', 'M', 5, '19/03/1952', 8, 6, 11, 5, 3000);</v>
      </c>
    </row>
    <row r="569" spans="1:36" ht="14.25" customHeight="1" x14ac:dyDescent="0.2">
      <c r="A569" s="7" cm="1">
        <f t="array" aca="1" ref="A569" ca="1">INDEX(Companies!$A:$A,RANDBETWEEN(5,COUNTA(Companies!$A:$A) + 1),1)</f>
        <v>5</v>
      </c>
      <c r="B569" s="7" t="str">
        <f ca="1">VLOOKUP($A569,Companies!$A:$B,2,FALSE)</f>
        <v>ACME Corporation</v>
      </c>
      <c r="C569" s="5">
        <f t="shared" si="81"/>
        <v>565</v>
      </c>
      <c r="D569" s="5" t="str" cm="1">
        <f t="array" ref="D569">SHA1HASH($C569)</f>
        <v>e77a763321d6cf825534ab228e1dfa33e71447c1</v>
      </c>
      <c r="E569" s="6">
        <v>1</v>
      </c>
      <c r="F569" s="7">
        <f ca="1">IF($C569 = 1 + N("Presidente"),
    127,
    IF($C569 = 2 + N("Vice-Presidente"),
        72,
        IF($C569 = 3 + N("Secretária bilíngue"),
            13,
            RANDBETWEEN(5,COUNT(Name!$A:$A) + 1)
        )
    )
)</f>
        <v>234</v>
      </c>
      <c r="G569" s="7" t="str">
        <f ca="1">VLOOKUP($F569,Name!$A:$B,2,FALSE)</f>
        <v>Louise</v>
      </c>
      <c r="H569" s="7">
        <f ca="1" xml:space="preserve">
IF($C569 = 1,
    0,
    RANDBETWEEN(5,COUNT('Last name'!$A:$A) + 1)
)</f>
        <v>137</v>
      </c>
      <c r="I569" s="7" t="str">
        <f ca="1" xml:space="preserve">
IF($C569 = 1 + N("Presidente"),
    "de Orléans e Bragança",
    VLOOKUP($H569,'Last name'!$A:$B,2,FALSE) &amp; " " &amp; VLOOKUP(RANDBETWEEN(5,COUNT('Last name'!$A:$A) + 1),'Last name'!$A:$B,2,FALSE)
)</f>
        <v>Moura De Luca</v>
      </c>
      <c r="J569" s="7" t="str">
        <f t="shared" ca="1" si="82"/>
        <v>Louise Moura De Luca</v>
      </c>
      <c r="K569" s="7" t="str" cm="1">
        <f t="array" aca="1" ref="K569" ca="1">SHA1HASH($J569)</f>
        <v>68399862052163c241b5a0182519248b89bdc91b</v>
      </c>
      <c r="L569" s="7" cm="1">
        <f t="array" aca="1" ref="L569" ca="1">INDEX(States!$A:$A,N569,1)</f>
        <v>5</v>
      </c>
      <c r="M569" s="7" t="str">
        <f ca="1">VLOOKUP($L569,Countries!$A:$B,2,FALSE)</f>
        <v>Portugal</v>
      </c>
      <c r="N569" s="7" cm="1">
        <f t="array" aca="1" ref="N569" ca="1">INDEX(States!$C:$C,RANDBETWEEN(5,COUNTA(States!$A:$A) + 1),1)</f>
        <v>13</v>
      </c>
      <c r="O569" s="7" t="str">
        <f ca="1">VLOOKUP($N569,States!$C:$D,2,FALSE)</f>
        <v>Coimbra</v>
      </c>
      <c r="P569" s="7" t="str">
        <f ca="1">VLOOKUP($F569,Name!$A:$C,3,FALSE)</f>
        <v>F</v>
      </c>
      <c r="Q569" s="7" t="str">
        <f ca="1">VLOOKUP($P569,Genders!$B:$C,2,FALSE)</f>
        <v>Female</v>
      </c>
      <c r="R569" s="7" cm="1">
        <f t="array" aca="1" ref="R569" ca="1">INDEX('Marital status'!$A:$A,RANDBETWEEN(5,COUNTA('Marital status'!$A:$A) + 1),1)</f>
        <v>8</v>
      </c>
      <c r="S569" s="7" t="str">
        <f ca="1">VLOOKUP($R569,'Marital status'!$A:$B,2,FALSE)</f>
        <v xml:space="preserve"> Separated </v>
      </c>
      <c r="T569" s="7">
        <f t="shared" ca="1" si="83"/>
        <v>5</v>
      </c>
      <c r="U569" s="7" t="str">
        <f ca="1">VLOOKUP($T569,Ethnicities!$A:$B,2,FALSE)</f>
        <v xml:space="preserve"> white</v>
      </c>
      <c r="V569" s="8">
        <f t="shared" ca="1" si="84"/>
        <v>31007</v>
      </c>
      <c r="W569" s="6">
        <f t="shared" ca="1" si="85"/>
        <v>7</v>
      </c>
      <c r="X569" s="8" t="str">
        <f ca="1">VLOOKUP($W569,'Background education'!$A:$B,2,FALSE)</f>
        <v>Undergraduate degree</v>
      </c>
      <c r="Y569" s="7">
        <f ca="1" xml:space="preserve">
  IF(OR($AA569 = 5, $AA569 = 6, $AA569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69" s="7" t="str">
        <f ca="1">VLOOKUP($Y569,Departments!$A:$B,2,FALSE)</f>
        <v>Communication &amp; Marketing</v>
      </c>
      <c r="AA569" s="6">
        <f t="shared" ca="1" si="86"/>
        <v>9</v>
      </c>
      <c r="AB569" s="7" t="str">
        <f ca="1">VLOOKUP($AA569,Roles!$A:$B,2,FALSE)</f>
        <v>Intern</v>
      </c>
      <c r="AC569" s="6" t="str">
        <f t="shared" ca="1" si="87"/>
        <v/>
      </c>
      <c r="AD569" s="7" t="str">
        <f ca="1" xml:space="preserve">
IF($AC569 &lt;&gt; "",
    VLOOKUP($AC569,Levels!$A:$B,2,FALSE),
    ""
)</f>
        <v/>
      </c>
      <c r="AE569" s="8">
        <f t="shared" ca="1" si="88"/>
        <v>44735</v>
      </c>
      <c r="AF569" s="6">
        <f ca="1">RANDBETWEEN(5,COUNTA('Recruitment source'!$A:$A) + 1)</f>
        <v>9</v>
      </c>
      <c r="AG569" s="6" t="str">
        <f ca="1">VLOOKUP($AF569,'Recruitment source'!$A:$B,2,FALSE)</f>
        <v>Empregos Online</v>
      </c>
      <c r="AH569" s="8"/>
      <c r="AI569" s="1">
        <f t="shared" ca="1" si="80"/>
        <v>1285</v>
      </c>
      <c r="AJ56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565, 1, 'Louise Moura De Luca', 'F', 5, '21/11/1984', 7, 11, 9, NULL, 1285);</v>
      </c>
    </row>
    <row r="570" spans="1:36" ht="14.25" customHeight="1" x14ac:dyDescent="0.2">
      <c r="A570" s="7" cm="1">
        <f t="array" aca="1" ref="A570" ca="1">INDEX(Companies!$A:$A,RANDBETWEEN(5,COUNTA(Companies!$A:$A) + 1),1)</f>
        <v>5</v>
      </c>
      <c r="B570" s="7" t="str">
        <f ca="1">VLOOKUP($A570,Companies!$A:$B,2,FALSE)</f>
        <v>ACME Corporation</v>
      </c>
      <c r="C570" s="5">
        <f t="shared" si="81"/>
        <v>566</v>
      </c>
      <c r="D570" s="5" t="str" cm="1">
        <f t="array" ref="D570">SHA1HASH($C570)</f>
        <v>ceab25abfedcba417c7cade07076c93c1cdacc44</v>
      </c>
      <c r="E570" s="6">
        <v>1</v>
      </c>
      <c r="F570" s="7">
        <f ca="1">IF($C570 = 1 + N("Presidente"),
    127,
    IF($C570 = 2 + N("Vice-Presidente"),
        72,
        IF($C570 = 3 + N("Secretária bilíngue"),
            13,
            RANDBETWEEN(5,COUNT(Name!$A:$A) + 1)
        )
    )
)</f>
        <v>347</v>
      </c>
      <c r="G570" s="7" t="str">
        <f ca="1">VLOOKUP($F570,Name!$A:$B,2,FALSE)</f>
        <v>Tomás</v>
      </c>
      <c r="H570" s="7">
        <f ca="1" xml:space="preserve">
IF($C570 = 1,
    0,
    RANDBETWEEN(5,COUNT('Last name'!$A:$A) + 1)
)</f>
        <v>164</v>
      </c>
      <c r="I570" s="7" t="str">
        <f ca="1" xml:space="preserve">
IF($C570 = 1 + N("Presidente"),
    "de Orléans e Bragança",
    VLOOKUP($H570,'Last name'!$A:$B,2,FALSE) &amp; " " &amp; VLOOKUP(RANDBETWEEN(5,COUNT('Last name'!$A:$A) + 1),'Last name'!$A:$B,2,FALSE)
)</f>
        <v>Rizzo Cândido</v>
      </c>
      <c r="J570" s="7" t="str">
        <f t="shared" ca="1" si="82"/>
        <v>Tomás Rizzo Cândido</v>
      </c>
      <c r="K570" s="7" t="str" cm="1">
        <f t="array" aca="1" ref="K570" ca="1">SHA1HASH($J570)</f>
        <v>74215b7b7d637d18a45d486d60a0787c432807fc</v>
      </c>
      <c r="L570" s="7" cm="1">
        <f t="array" aca="1" ref="L570" ca="1">INDEX(States!$A:$A,N570,1)</f>
        <v>5</v>
      </c>
      <c r="M570" s="7" t="str">
        <f ca="1">VLOOKUP($L570,Countries!$A:$B,2,FALSE)</f>
        <v>Portugal</v>
      </c>
      <c r="N570" s="7" cm="1">
        <f t="array" aca="1" ref="N570" ca="1">INDEX(States!$C:$C,RANDBETWEEN(5,COUNTA(States!$A:$A) + 1),1)</f>
        <v>6</v>
      </c>
      <c r="O570" s="7" t="str">
        <f ca="1">VLOOKUP($N570,States!$C:$D,2,FALSE)</f>
        <v>PORTO</v>
      </c>
      <c r="P570" s="7" t="str">
        <f ca="1">VLOOKUP($F570,Name!$A:$C,3,FALSE)</f>
        <v>M</v>
      </c>
      <c r="Q570" s="7" t="str">
        <f ca="1">VLOOKUP($P570,Genders!$B:$C,2,FALSE)</f>
        <v>Male</v>
      </c>
      <c r="R570" s="7" cm="1">
        <f t="array" aca="1" ref="R570" ca="1">INDEX('Marital status'!$A:$A,RANDBETWEEN(5,COUNTA('Marital status'!$A:$A) + 1),1)</f>
        <v>7</v>
      </c>
      <c r="S570" s="7" t="str">
        <f ca="1">VLOOKUP($R570,'Marital status'!$A:$B,2,FALSE)</f>
        <v xml:space="preserve">Widowed </v>
      </c>
      <c r="T570" s="7">
        <f t="shared" ca="1" si="83"/>
        <v>8</v>
      </c>
      <c r="U570" s="7" t="str">
        <f ca="1">VLOOKUP($T570,Ethnicities!$A:$B,2,FALSE)</f>
        <v>ASIAN</v>
      </c>
      <c r="V570" s="8">
        <f t="shared" ca="1" si="84"/>
        <v>29571</v>
      </c>
      <c r="W570" s="6">
        <f t="shared" ca="1" si="85"/>
        <v>8</v>
      </c>
      <c r="X570" s="8" t="str">
        <f ca="1">VLOOKUP($W570,'Background education'!$A:$B,2,FALSE)</f>
        <v>Graduate school</v>
      </c>
      <c r="Y570" s="7">
        <f ca="1" xml:space="preserve">
  IF(OR($AA570 = 5, $AA570 = 6, $AA570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70" s="7" t="str">
        <f ca="1">VLOOKUP($Y570,Departments!$A:$B,2,FALSE)</f>
        <v>Controlling</v>
      </c>
      <c r="AA570" s="6">
        <f t="shared" ca="1" si="86"/>
        <v>11</v>
      </c>
      <c r="AB570" s="7" t="str">
        <f ca="1">VLOOKUP($AA570,Roles!$A:$B,2,FALSE)</f>
        <v>Analyst</v>
      </c>
      <c r="AC570" s="6">
        <f t="shared" ca="1" si="87"/>
        <v>6</v>
      </c>
      <c r="AD570" s="7" t="str">
        <f ca="1" xml:space="preserve">
IF($AC570 &lt;&gt; "",
    VLOOKUP($AC570,Levels!$A:$B,2,FALSE),
    ""
)</f>
        <v>Pleno</v>
      </c>
      <c r="AE570" s="8">
        <f t="shared" ca="1" si="88"/>
        <v>44274</v>
      </c>
      <c r="AF570" s="6">
        <f ca="1">RANDBETWEEN(5,COUNTA('Recruitment source'!$A:$A) + 1)</f>
        <v>7</v>
      </c>
      <c r="AG570" s="6" t="str">
        <f ca="1">VLOOKUP($AF570,'Recruitment source'!$A:$B,2,FALSE)</f>
        <v>SAPO Emprego</v>
      </c>
      <c r="AH570" s="8"/>
      <c r="AI570" s="1">
        <f t="shared" ca="1" si="80"/>
        <v>3000</v>
      </c>
      <c r="AJ57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566, 1, 'Tomás Rizzo Cândido', 'M', 8, '16/12/1980', 8, 12, 11, 6, 3000);</v>
      </c>
    </row>
    <row r="571" spans="1:36" ht="14.25" customHeight="1" x14ac:dyDescent="0.2">
      <c r="A571" s="7" cm="1">
        <f t="array" aca="1" ref="A571" ca="1">INDEX(Companies!$A:$A,RANDBETWEEN(5,COUNTA(Companies!$A:$A) + 1),1)</f>
        <v>5</v>
      </c>
      <c r="B571" s="7" t="str">
        <f ca="1">VLOOKUP($A571,Companies!$A:$B,2,FALSE)</f>
        <v>ACME Corporation</v>
      </c>
      <c r="C571" s="5">
        <f t="shared" si="81"/>
        <v>567</v>
      </c>
      <c r="D571" s="5" t="str" cm="1">
        <f t="array" ref="D571">SHA1HASH($C571)</f>
        <v>6643521711328a1e282daf5a5da43970eb11a089</v>
      </c>
      <c r="E571" s="6">
        <v>1</v>
      </c>
      <c r="F571" s="7">
        <f ca="1">IF($C571 = 1 + N("Presidente"),
    127,
    IF($C571 = 2 + N("Vice-Presidente"),
        72,
        IF($C571 = 3 + N("Secretária bilíngue"),
            13,
            RANDBETWEEN(5,COUNT(Name!$A:$A) + 1)
        )
    )
)</f>
        <v>292</v>
      </c>
      <c r="G571" s="7" t="str">
        <f ca="1">VLOOKUP($F571,Name!$A:$B,2,FALSE)</f>
        <v>Micaela</v>
      </c>
      <c r="H571" s="7">
        <f ca="1" xml:space="preserve">
IF($C571 = 1,
    0,
    RANDBETWEEN(5,COUNT('Last name'!$A:$A) + 1)
)</f>
        <v>123</v>
      </c>
      <c r="I571" s="7" t="str">
        <f ca="1" xml:space="preserve">
IF($C571 = 1 + N("Presidente"),
    "de Orléans e Bragança",
    VLOOKUP($H571,'Last name'!$A:$B,2,FALSE) &amp; " " &amp; VLOOKUP(RANDBETWEEN(5,COUNT('Last name'!$A:$A) + 1),'Last name'!$A:$B,2,FALSE)
)</f>
        <v>Martins Ferrari</v>
      </c>
      <c r="J571" s="7" t="str">
        <f t="shared" ca="1" si="82"/>
        <v>Micaela Martins Ferrari</v>
      </c>
      <c r="K571" s="7" t="str" cm="1">
        <f t="array" aca="1" ref="K571" ca="1">SHA1HASH($J571)</f>
        <v>5fd82cc9fb3a4bc23c2ee9ee3ca1cb02637f5b61</v>
      </c>
      <c r="L571" s="7" cm="1">
        <f t="array" aca="1" ref="L571" ca="1">INDEX(States!$A:$A,N571,1)</f>
        <v>5</v>
      </c>
      <c r="M571" s="7" t="str">
        <f ca="1">VLOOKUP($L571,Countries!$A:$B,2,FALSE)</f>
        <v>Portugal</v>
      </c>
      <c r="N571" s="7" cm="1">
        <f t="array" aca="1" ref="N571" ca="1">INDEX(States!$C:$C,RANDBETWEEN(5,COUNTA(States!$A:$A) + 1),1)</f>
        <v>6</v>
      </c>
      <c r="O571" s="7" t="str">
        <f ca="1">VLOOKUP($N571,States!$C:$D,2,FALSE)</f>
        <v>PORTO</v>
      </c>
      <c r="P571" s="7" t="str">
        <f ca="1">VLOOKUP($F571,Name!$A:$C,3,FALSE)</f>
        <v>F</v>
      </c>
      <c r="Q571" s="7" t="str">
        <f ca="1">VLOOKUP($P571,Genders!$B:$C,2,FALSE)</f>
        <v>Female</v>
      </c>
      <c r="R571" s="7" cm="1">
        <f t="array" aca="1" ref="R571" ca="1">INDEX('Marital status'!$A:$A,RANDBETWEEN(5,COUNTA('Marital status'!$A:$A) + 1),1)</f>
        <v>5</v>
      </c>
      <c r="S571" s="7" t="str">
        <f ca="1">VLOOKUP($R571,'Marital status'!$A:$B,2,FALSE)</f>
        <v>single</v>
      </c>
      <c r="T571" s="7">
        <f t="shared" ca="1" si="83"/>
        <v>5</v>
      </c>
      <c r="U571" s="7" t="str">
        <f ca="1">VLOOKUP($T571,Ethnicities!$A:$B,2,FALSE)</f>
        <v xml:space="preserve"> white</v>
      </c>
      <c r="V571" s="8">
        <f t="shared" ca="1" si="84"/>
        <v>18101</v>
      </c>
      <c r="W571" s="6">
        <f t="shared" ca="1" si="85"/>
        <v>7</v>
      </c>
      <c r="X571" s="8" t="str">
        <f ca="1">VLOOKUP($W571,'Background education'!$A:$B,2,FALSE)</f>
        <v>Undergraduate degree</v>
      </c>
      <c r="Y571" s="7">
        <f ca="1" xml:space="preserve">
  IF(OR($AA571 = 5, $AA571 = 6, $AA571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71" s="7" t="str">
        <f ca="1">VLOOKUP($Y571,Departments!$A:$B,2,FALSE)</f>
        <v xml:space="preserve"> Presidency</v>
      </c>
      <c r="AA571" s="6">
        <f t="shared" ca="1" si="86"/>
        <v>9</v>
      </c>
      <c r="AB571" s="7" t="str">
        <f ca="1">VLOOKUP($AA571,Roles!$A:$B,2,FALSE)</f>
        <v>Intern</v>
      </c>
      <c r="AC571" s="6" t="str">
        <f t="shared" ca="1" si="87"/>
        <v/>
      </c>
      <c r="AD571" s="7" t="str">
        <f ca="1" xml:space="preserve">
IF($AC571 &lt;&gt; "",
    VLOOKUP($AC571,Levels!$A:$B,2,FALSE),
    ""
)</f>
        <v/>
      </c>
      <c r="AE571" s="8">
        <f t="shared" ca="1" si="88"/>
        <v>40031</v>
      </c>
      <c r="AF571" s="6">
        <f ca="1">RANDBETWEEN(5,COUNTA('Recruitment source'!$A:$A) + 1)</f>
        <v>13</v>
      </c>
      <c r="AG571" s="6" t="str">
        <f ca="1">VLOOKUP($AF571,'Recruitment source'!$A:$B,2,FALSE)</f>
        <v>Google</v>
      </c>
      <c r="AH571" s="8"/>
      <c r="AI571" s="1">
        <f t="shared" ca="1" si="80"/>
        <v>1205</v>
      </c>
      <c r="AJ57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567, 1, 'Micaela Martins Ferrari', 'F', 5, '22/07/1949', 7, 5, 9, NULL, 1205);</v>
      </c>
    </row>
    <row r="572" spans="1:36" ht="14.25" customHeight="1" x14ac:dyDescent="0.2">
      <c r="A572" s="7" cm="1">
        <f t="array" aca="1" ref="A572" ca="1">INDEX(Companies!$A:$A,RANDBETWEEN(5,COUNTA(Companies!$A:$A) + 1),1)</f>
        <v>5</v>
      </c>
      <c r="B572" s="7" t="str">
        <f ca="1">VLOOKUP($A572,Companies!$A:$B,2,FALSE)</f>
        <v>ACME Corporation</v>
      </c>
      <c r="C572" s="5">
        <f t="shared" si="81"/>
        <v>568</v>
      </c>
      <c r="D572" s="5" t="str" cm="1">
        <f t="array" ref="D572">SHA1HASH($C572)</f>
        <v>8a1beaee63fed318ca54d4f7d18cee4081c68a74</v>
      </c>
      <c r="E572" s="6">
        <v>1</v>
      </c>
      <c r="F572" s="7">
        <f ca="1">IF($C572 = 1 + N("Presidente"),
    127,
    IF($C572 = 2 + N("Vice-Presidente"),
        72,
        IF($C572 = 3 + N("Secretária bilíngue"),
            13,
            RANDBETWEEN(5,COUNT(Name!$A:$A) + 1)
        )
    )
)</f>
        <v>311</v>
      </c>
      <c r="G572" s="7" t="str">
        <f ca="1">VLOOKUP($F572,Name!$A:$B,2,FALSE)</f>
        <v>Olívia</v>
      </c>
      <c r="H572" s="7">
        <f ca="1" xml:space="preserve">
IF($C572 = 1,
    0,
    RANDBETWEEN(5,COUNT('Last name'!$A:$A) + 1)
)</f>
        <v>176</v>
      </c>
      <c r="I572" s="7" t="str">
        <f ca="1" xml:space="preserve">
IF($C572 = 1 + N("Presidente"),
    "de Orléans e Bragança",
    VLOOKUP($H572,'Last name'!$A:$B,2,FALSE) &amp; " " &amp; VLOOKUP(RANDBETWEEN(5,COUNT('Last name'!$A:$A) + 1),'Last name'!$A:$B,2,FALSE)
)</f>
        <v>Santos Barboza</v>
      </c>
      <c r="J572" s="7" t="str">
        <f t="shared" ca="1" si="82"/>
        <v>Olívia Santos Barboza</v>
      </c>
      <c r="K572" s="7" t="str" cm="1">
        <f t="array" aca="1" ref="K572" ca="1">SHA1HASH($J572)</f>
        <v>b742a27dd0381ed1006d8a7644f47d938bb121bd</v>
      </c>
      <c r="L572" s="7" cm="1">
        <f t="array" aca="1" ref="L572" ca="1">INDEX(States!$A:$A,N572,1)</f>
        <v>5</v>
      </c>
      <c r="M572" s="7" t="str">
        <f ca="1">VLOOKUP($L572,Countries!$A:$B,2,FALSE)</f>
        <v>Portugal</v>
      </c>
      <c r="N572" s="7" cm="1">
        <f t="array" aca="1" ref="N572" ca="1">INDEX(States!$C:$C,RANDBETWEEN(5,COUNTA(States!$A:$A) + 1),1)</f>
        <v>7</v>
      </c>
      <c r="O572" s="7" t="str">
        <f ca="1">VLOOKUP($N572,States!$C:$D,2,FALSE)</f>
        <v xml:space="preserve"> Setúbal </v>
      </c>
      <c r="P572" s="7" t="str">
        <f ca="1">VLOOKUP($F572,Name!$A:$C,3,FALSE)</f>
        <v>F</v>
      </c>
      <c r="Q572" s="7" t="str">
        <f ca="1">VLOOKUP($P572,Genders!$B:$C,2,FALSE)</f>
        <v>Female</v>
      </c>
      <c r="R572" s="7" cm="1">
        <f t="array" aca="1" ref="R572" ca="1">INDEX('Marital status'!$A:$A,RANDBETWEEN(5,COUNTA('Marital status'!$A:$A) + 1),1)</f>
        <v>6</v>
      </c>
      <c r="S572" s="7" t="str">
        <f ca="1">VLOOKUP($R572,'Marital status'!$A:$B,2,FALSE)</f>
        <v>MarrieD</v>
      </c>
      <c r="T572" s="7">
        <f t="shared" ca="1" si="83"/>
        <v>7</v>
      </c>
      <c r="U572" s="7" t="str">
        <f ca="1">VLOOKUP($T572,Ethnicities!$A:$B,2,FALSE)</f>
        <v xml:space="preserve">  Hispanic or LATINO</v>
      </c>
      <c r="V572" s="8">
        <f t="shared" ca="1" si="84"/>
        <v>29726</v>
      </c>
      <c r="W572" s="6">
        <f t="shared" ca="1" si="85"/>
        <v>8</v>
      </c>
      <c r="X572" s="8" t="str">
        <f ca="1">VLOOKUP($W572,'Background education'!$A:$B,2,FALSE)</f>
        <v>Graduate school</v>
      </c>
      <c r="Y572" s="7">
        <f ca="1" xml:space="preserve">
  IF(OR($AA572 = 5, $AA572 = 6, $AA572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72" s="7" t="str">
        <f ca="1">VLOOKUP($Y572,Departments!$A:$B,2,FALSE)</f>
        <v>Administration</v>
      </c>
      <c r="AA572" s="6">
        <f t="shared" ca="1" si="86"/>
        <v>11</v>
      </c>
      <c r="AB572" s="7" t="str">
        <f ca="1">VLOOKUP($AA572,Roles!$A:$B,2,FALSE)</f>
        <v>Analyst</v>
      </c>
      <c r="AC572" s="6">
        <f t="shared" ca="1" si="87"/>
        <v>6</v>
      </c>
      <c r="AD572" s="7" t="str">
        <f ca="1" xml:space="preserve">
IF($AC572 &lt;&gt; "",
    VLOOKUP($AC572,Levels!$A:$B,2,FALSE),
    ""
)</f>
        <v>Pleno</v>
      </c>
      <c r="AE572" s="8">
        <f t="shared" ca="1" si="88"/>
        <v>42355</v>
      </c>
      <c r="AF572" s="6">
        <f ca="1">RANDBETWEEN(5,COUNTA('Recruitment source'!$A:$A) + 1)</f>
        <v>8</v>
      </c>
      <c r="AG572" s="6" t="str">
        <f ca="1">VLOOKUP($AF572,'Recruitment source'!$A:$B,2,FALSE)</f>
        <v>Net Empregos</v>
      </c>
      <c r="AH572" s="8"/>
      <c r="AI572" s="1">
        <f t="shared" ca="1" si="80"/>
        <v>3000</v>
      </c>
      <c r="AJ572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568, 1, 'Olívia Santos Barboza', 'F', 7, '20/05/1981', 8, 6, 11, 6, 3000);</v>
      </c>
    </row>
    <row r="573" spans="1:36" ht="14.25" customHeight="1" x14ac:dyDescent="0.2">
      <c r="A573" s="7" cm="1">
        <f t="array" aca="1" ref="A573" ca="1">INDEX(Companies!$A:$A,RANDBETWEEN(5,COUNTA(Companies!$A:$A) + 1),1)</f>
        <v>5</v>
      </c>
      <c r="B573" s="7" t="str">
        <f ca="1">VLOOKUP($A573,Companies!$A:$B,2,FALSE)</f>
        <v>ACME Corporation</v>
      </c>
      <c r="C573" s="5">
        <f t="shared" si="81"/>
        <v>569</v>
      </c>
      <c r="D573" s="5" t="str" cm="1">
        <f t="array" ref="D573">SHA1HASH($C573)</f>
        <v>fc8d9e6e58db7ca861d6096d684bd0169ffd01cf</v>
      </c>
      <c r="E573" s="6">
        <v>1</v>
      </c>
      <c r="F573" s="7">
        <f ca="1">IF($C573 = 1 + N("Presidente"),
    127,
    IF($C573 = 2 + N("Vice-Presidente"),
        72,
        IF($C573 = 3 + N("Secretária bilíngue"),
            13,
            RANDBETWEEN(5,COUNT(Name!$A:$A) + 1)
        )
    )
)</f>
        <v>82</v>
      </c>
      <c r="G573" s="7" t="str">
        <f ca="1">VLOOKUP($F573,Name!$A:$B,2,FALSE)</f>
        <v>Caleb</v>
      </c>
      <c r="H573" s="7">
        <f ca="1" xml:space="preserve">
IF($C573 = 1,
    0,
    RANDBETWEEN(5,COUNT('Last name'!$A:$A) + 1)
)</f>
        <v>79</v>
      </c>
      <c r="I573" s="7" t="str">
        <f ca="1" xml:space="preserve">
IF($C573 = 1 + N("Presidente"),
    "de Orléans e Bragança",
    VLOOKUP($H573,'Last name'!$A:$B,2,FALSE) &amp; " " &amp; VLOOKUP(RANDBETWEEN(5,COUNT('Last name'!$A:$A) + 1),'Last name'!$A:$B,2,FALSE)
)</f>
        <v>Evangelista Marques</v>
      </c>
      <c r="J573" s="7" t="str">
        <f t="shared" ca="1" si="82"/>
        <v>Caleb Evangelista Marques</v>
      </c>
      <c r="K573" s="7" t="str" cm="1">
        <f t="array" aca="1" ref="K573" ca="1">SHA1HASH($J573)</f>
        <v>0120283d1f6ec3579730e30061789b2c61614d61</v>
      </c>
      <c r="L573" s="7" cm="1">
        <f t="array" aca="1" ref="L573" ca="1">INDEX(States!$A:$A,N573,1)</f>
        <v>5</v>
      </c>
      <c r="M573" s="7" t="str">
        <f ca="1">VLOOKUP($L573,Countries!$A:$B,2,FALSE)</f>
        <v>Portugal</v>
      </c>
      <c r="N573" s="7" cm="1">
        <f t="array" aca="1" ref="N573" ca="1">INDEX(States!$C:$C,RANDBETWEEN(5,COUNTA(States!$A:$A) + 1),1)</f>
        <v>7</v>
      </c>
      <c r="O573" s="7" t="str">
        <f ca="1">VLOOKUP($N573,States!$C:$D,2,FALSE)</f>
        <v xml:space="preserve"> Setúbal </v>
      </c>
      <c r="P573" s="7" t="str">
        <f ca="1">VLOOKUP($F573,Name!$A:$C,3,FALSE)</f>
        <v>M</v>
      </c>
      <c r="Q573" s="7" t="str">
        <f ca="1">VLOOKUP($P573,Genders!$B:$C,2,FALSE)</f>
        <v>Male</v>
      </c>
      <c r="R573" s="7" cm="1">
        <f t="array" aca="1" ref="R573" ca="1">INDEX('Marital status'!$A:$A,RANDBETWEEN(5,COUNTA('Marital status'!$A:$A) + 1),1)</f>
        <v>5</v>
      </c>
      <c r="S573" s="7" t="str">
        <f ca="1">VLOOKUP($R573,'Marital status'!$A:$B,2,FALSE)</f>
        <v>single</v>
      </c>
      <c r="T573" s="7">
        <f t="shared" ca="1" si="83"/>
        <v>5</v>
      </c>
      <c r="U573" s="7" t="str">
        <f ca="1">VLOOKUP($T573,Ethnicities!$A:$B,2,FALSE)</f>
        <v xml:space="preserve"> white</v>
      </c>
      <c r="V573" s="8">
        <f t="shared" ca="1" si="84"/>
        <v>28093</v>
      </c>
      <c r="W573" s="6">
        <f t="shared" ca="1" si="85"/>
        <v>7</v>
      </c>
      <c r="X573" s="8" t="str">
        <f ca="1">VLOOKUP($W573,'Background education'!$A:$B,2,FALSE)</f>
        <v>Undergraduate degree</v>
      </c>
      <c r="Y573" s="7">
        <f ca="1" xml:space="preserve">
  IF(OR($AA573 = 5, $AA573 = 6, $AA573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73" s="7" t="str">
        <f ca="1">VLOOKUP($Y573,Departments!$A:$B,2,FALSE)</f>
        <v>Operations</v>
      </c>
      <c r="AA573" s="6">
        <f t="shared" ca="1" si="86"/>
        <v>10</v>
      </c>
      <c r="AB573" s="7" t="str">
        <f ca="1">VLOOKUP($AA573,Roles!$A:$B,2,FALSE)</f>
        <v>Trainee</v>
      </c>
      <c r="AC573" s="6" t="str">
        <f t="shared" ca="1" si="87"/>
        <v/>
      </c>
      <c r="AD573" s="7" t="str">
        <f ca="1" xml:space="preserve">
IF($AC573 &lt;&gt; "",
    VLOOKUP($AC573,Levels!$A:$B,2,FALSE),
    ""
)</f>
        <v/>
      </c>
      <c r="AE573" s="8">
        <f t="shared" ca="1" si="88"/>
        <v>43642</v>
      </c>
      <c r="AF573" s="6">
        <f ca="1">RANDBETWEEN(5,COUNTA('Recruitment source'!$A:$A) + 1)</f>
        <v>9</v>
      </c>
      <c r="AG573" s="6" t="str">
        <f ca="1">VLOOKUP($AF573,'Recruitment source'!$A:$B,2,FALSE)</f>
        <v>Empregos Online</v>
      </c>
      <c r="AH573" s="8"/>
      <c r="AI573" s="1">
        <f t="shared" ca="1" si="80"/>
        <v>1305</v>
      </c>
      <c r="AJ573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569, 1, 'Caleb Evangelista Marques', 'M', 5, '29/11/1976', 7, 10, 10, NULL, 1305);</v>
      </c>
    </row>
    <row r="574" spans="1:36" ht="14.25" customHeight="1" x14ac:dyDescent="0.2">
      <c r="A574" s="7" cm="1">
        <f t="array" aca="1" ref="A574" ca="1">INDEX(Companies!$A:$A,RANDBETWEEN(5,COUNTA(Companies!$A:$A) + 1),1)</f>
        <v>5</v>
      </c>
      <c r="B574" s="7" t="str">
        <f ca="1">VLOOKUP($A574,Companies!$A:$B,2,FALSE)</f>
        <v>ACME Corporation</v>
      </c>
      <c r="C574" s="5">
        <f t="shared" si="81"/>
        <v>570</v>
      </c>
      <c r="D574" s="5" t="str" cm="1">
        <f t="array" ref="D574">SHA1HASH($C574)</f>
        <v>4260e7eabc193825e5a09c31c41d9c739703be50</v>
      </c>
      <c r="E574" s="6">
        <v>1</v>
      </c>
      <c r="F574" s="7">
        <f ca="1">IF($C574 = 1 + N("Presidente"),
    127,
    IF($C574 = 2 + N("Vice-Presidente"),
        72,
        IF($C574 = 3 + N("Secretária bilíngue"),
            13,
            RANDBETWEEN(5,COUNT(Name!$A:$A) + 1)
        )
    )
)</f>
        <v>258</v>
      </c>
      <c r="G574" s="7" t="str">
        <f ca="1">VLOOKUP($F574,Name!$A:$B,2,FALSE)</f>
        <v>Maria Alice</v>
      </c>
      <c r="H574" s="7">
        <f ca="1" xml:space="preserve">
IF($C574 = 1,
    0,
    RANDBETWEEN(5,COUNT('Last name'!$A:$A) + 1)
)</f>
        <v>68</v>
      </c>
      <c r="I574" s="7" t="str">
        <f ca="1" xml:space="preserve">
IF($C574 = 1 + N("Presidente"),
    "de Orléans e Bragança",
    VLOOKUP($H574,'Last name'!$A:$B,2,FALSE) &amp; " " &amp; VLOOKUP(RANDBETWEEN(5,COUNT('Last name'!$A:$A) + 1),'Last name'!$A:$B,2,FALSE)
)</f>
        <v>Costa Nascimento</v>
      </c>
      <c r="J574" s="7" t="str">
        <f t="shared" ca="1" si="82"/>
        <v>Maria Alice Costa Nascimento</v>
      </c>
      <c r="K574" s="7" t="str" cm="1">
        <f t="array" aca="1" ref="K574" ca="1">SHA1HASH($J574)</f>
        <v>15451a43e6ecd8b59baa1f544e2db3c4954e3daf</v>
      </c>
      <c r="L574" s="7" cm="1">
        <f t="array" aca="1" ref="L574" ca="1">INDEX(States!$A:$A,N574,1)</f>
        <v>5</v>
      </c>
      <c r="M574" s="7" t="str">
        <f ca="1">VLOOKUP($L574,Countries!$A:$B,2,FALSE)</f>
        <v>Portugal</v>
      </c>
      <c r="N574" s="7" cm="1">
        <f t="array" aca="1" ref="N574" ca="1">INDEX(States!$C:$C,RANDBETWEEN(5,COUNTA(States!$A:$A) + 1),1)</f>
        <v>24</v>
      </c>
      <c r="O574" s="7" t="str">
        <f ca="1">VLOOKUP($N574,States!$C:$D,2,FALSE)</f>
        <v>Brangança</v>
      </c>
      <c r="P574" s="7" t="str">
        <f ca="1">VLOOKUP($F574,Name!$A:$C,3,FALSE)</f>
        <v>F</v>
      </c>
      <c r="Q574" s="7" t="str">
        <f ca="1">VLOOKUP($P574,Genders!$B:$C,2,FALSE)</f>
        <v>Female</v>
      </c>
      <c r="R574" s="7" cm="1">
        <f t="array" aca="1" ref="R574" ca="1">INDEX('Marital status'!$A:$A,RANDBETWEEN(5,COUNTA('Marital status'!$A:$A) + 1),1)</f>
        <v>7</v>
      </c>
      <c r="S574" s="7" t="str">
        <f ca="1">VLOOKUP($R574,'Marital status'!$A:$B,2,FALSE)</f>
        <v xml:space="preserve">Widowed </v>
      </c>
      <c r="T574" s="7">
        <f t="shared" ca="1" si="83"/>
        <v>6</v>
      </c>
      <c r="U574" s="7" t="str">
        <f ca="1">VLOOKUP($T574,Ethnicities!$A:$B,2,FALSE)</f>
        <v>Black or African American</v>
      </c>
      <c r="V574" s="8">
        <f t="shared" ca="1" si="84"/>
        <v>25215</v>
      </c>
      <c r="W574" s="6">
        <f t="shared" ca="1" si="85"/>
        <v>7</v>
      </c>
      <c r="X574" s="8" t="str">
        <f ca="1">VLOOKUP($W574,'Background education'!$A:$B,2,FALSE)</f>
        <v>Undergraduate degree</v>
      </c>
      <c r="Y574" s="7">
        <f ca="1" xml:space="preserve">
  IF(OR($AA574 = 5, $AA574 = 6, $AA574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574" s="7" t="str">
        <f ca="1">VLOOKUP($Y574,Departments!$A:$B,2,FALSE)</f>
        <v>Human Resource</v>
      </c>
      <c r="AA574" s="6">
        <f t="shared" ca="1" si="86"/>
        <v>11</v>
      </c>
      <c r="AB574" s="7" t="str">
        <f ca="1">VLOOKUP($AA574,Roles!$A:$B,2,FALSE)</f>
        <v>Analyst</v>
      </c>
      <c r="AC574" s="6">
        <f t="shared" ca="1" si="87"/>
        <v>7</v>
      </c>
      <c r="AD574" s="7" t="str">
        <f ca="1" xml:space="preserve">
IF($AC574 &lt;&gt; "",
    VLOOKUP($AC574,Levels!$A:$B,2,FALSE),
    ""
)</f>
        <v>Senior</v>
      </c>
      <c r="AE574" s="8">
        <f t="shared" ca="1" si="88"/>
        <v>43912</v>
      </c>
      <c r="AF574" s="6">
        <f ca="1">RANDBETWEEN(5,COUNTA('Recruitment source'!$A:$A) + 1)</f>
        <v>9</v>
      </c>
      <c r="AG574" s="6" t="str">
        <f ca="1">VLOOKUP($AF574,'Recruitment source'!$A:$B,2,FALSE)</f>
        <v>Empregos Online</v>
      </c>
      <c r="AH574" s="8"/>
      <c r="AI574" s="1">
        <f t="shared" ca="1" si="80"/>
        <v>2580</v>
      </c>
      <c r="AJ574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570, 1, 'Maria Alice Costa Nascimento', 'F', 6, '12/01/1969', 7, 8, 11, 7, 2580);</v>
      </c>
    </row>
    <row r="575" spans="1:36" ht="14.25" customHeight="1" x14ac:dyDescent="0.2">
      <c r="A575" s="7" cm="1">
        <f t="array" aca="1" ref="A575" ca="1">INDEX(Companies!$A:$A,RANDBETWEEN(5,COUNTA(Companies!$A:$A) + 1),1)</f>
        <v>5</v>
      </c>
      <c r="B575" s="7" t="str">
        <f ca="1">VLOOKUP($A575,Companies!$A:$B,2,FALSE)</f>
        <v>ACME Corporation</v>
      </c>
      <c r="C575" s="5">
        <f t="shared" si="81"/>
        <v>571</v>
      </c>
      <c r="D575" s="5" t="str" cm="1">
        <f t="array" ref="D575">SHA1HASH($C575)</f>
        <v>2bfba6b3b2af0ccf35dcc4f6166d474cb91266e8</v>
      </c>
      <c r="E575" s="6">
        <v>1</v>
      </c>
      <c r="F575" s="7">
        <f ca="1">IF($C575 = 1 + N("Presidente"),
    127,
    IF($C575 = 2 + N("Vice-Presidente"),
        72,
        IF($C575 = 3 + N("Secretária bilíngue"),
            13,
            RANDBETWEEN(5,COUNT(Name!$A:$A) + 1)
        )
    )
)</f>
        <v>205</v>
      </c>
      <c r="G575" s="7" t="str">
        <f ca="1">VLOOKUP($F575,Name!$A:$B,2,FALSE)</f>
        <v>Kaique</v>
      </c>
      <c r="H575" s="7">
        <f ca="1" xml:space="preserve">
IF($C575 = 1,
    0,
    RANDBETWEEN(5,COUNT('Last name'!$A:$A) + 1)
)</f>
        <v>189</v>
      </c>
      <c r="I575" s="7" t="str">
        <f ca="1" xml:space="preserve">
IF($C575 = 1 + N("Presidente"),
    "de Orléans e Bragança",
    VLOOKUP($H575,'Last name'!$A:$B,2,FALSE) &amp; " " &amp; VLOOKUP(RANDBETWEEN(5,COUNT('Last name'!$A:$A) + 1),'Last name'!$A:$B,2,FALSE)
)</f>
        <v>Teixeira Miranda</v>
      </c>
      <c r="J575" s="7" t="str">
        <f t="shared" ca="1" si="82"/>
        <v>Kaique Teixeira Miranda</v>
      </c>
      <c r="K575" s="7" t="str" cm="1">
        <f t="array" aca="1" ref="K575" ca="1">SHA1HASH($J575)</f>
        <v>851c1f81d3d0826bf79d9cc8a62bd455fee3398a</v>
      </c>
      <c r="L575" s="7" cm="1">
        <f t="array" aca="1" ref="L575" ca="1">INDEX(States!$A:$A,N575,1)</f>
        <v>5</v>
      </c>
      <c r="M575" s="7" t="str">
        <f ca="1">VLOOKUP($L575,Countries!$A:$B,2,FALSE)</f>
        <v>Portugal</v>
      </c>
      <c r="N575" s="7" cm="1">
        <f t="array" aca="1" ref="N575" ca="1">INDEX(States!$C:$C,RANDBETWEEN(5,COUNTA(States!$A:$A) + 1),1)</f>
        <v>15</v>
      </c>
      <c r="O575" s="7" t="str">
        <f ca="1">VLOOKUP($N575,States!$C:$D,2,FALSE)</f>
        <v xml:space="preserve"> ÉVORA</v>
      </c>
      <c r="P575" s="7" t="str">
        <f ca="1">VLOOKUP($F575,Name!$A:$C,3,FALSE)</f>
        <v>M</v>
      </c>
      <c r="Q575" s="7" t="str">
        <f ca="1">VLOOKUP($P575,Genders!$B:$C,2,FALSE)</f>
        <v>Male</v>
      </c>
      <c r="R575" s="7" cm="1">
        <f t="array" aca="1" ref="R575" ca="1">INDEX('Marital status'!$A:$A,RANDBETWEEN(5,COUNTA('Marital status'!$A:$A) + 1),1)</f>
        <v>8</v>
      </c>
      <c r="S575" s="7" t="str">
        <f ca="1">VLOOKUP($R575,'Marital status'!$A:$B,2,FALSE)</f>
        <v xml:space="preserve"> Separated </v>
      </c>
      <c r="T575" s="7">
        <f t="shared" ca="1" si="83"/>
        <v>5</v>
      </c>
      <c r="U575" s="7" t="str">
        <f ca="1">VLOOKUP($T575,Ethnicities!$A:$B,2,FALSE)</f>
        <v xml:space="preserve"> white</v>
      </c>
      <c r="V575" s="8">
        <f t="shared" ca="1" si="84"/>
        <v>25759</v>
      </c>
      <c r="W575" s="6">
        <f t="shared" ca="1" si="85"/>
        <v>7</v>
      </c>
      <c r="X575" s="8" t="str">
        <f ca="1">VLOOKUP($W575,'Background education'!$A:$B,2,FALSE)</f>
        <v>Undergraduate degree</v>
      </c>
      <c r="Y575" s="7">
        <f ca="1" xml:space="preserve">
  IF(OR($AA575 = 5, $AA575 = 6, $AA575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75" s="7" t="str">
        <f ca="1">VLOOKUP($Y575,Departments!$A:$B,2,FALSE)</f>
        <v xml:space="preserve"> Presidency</v>
      </c>
      <c r="AA575" s="6">
        <f t="shared" ca="1" si="86"/>
        <v>9</v>
      </c>
      <c r="AB575" s="7" t="str">
        <f ca="1">VLOOKUP($AA575,Roles!$A:$B,2,FALSE)</f>
        <v>Intern</v>
      </c>
      <c r="AC575" s="6" t="str">
        <f t="shared" ca="1" si="87"/>
        <v/>
      </c>
      <c r="AD575" s="7" t="str">
        <f ca="1" xml:space="preserve">
IF($AC575 &lt;&gt; "",
    VLOOKUP($AC575,Levels!$A:$B,2,FALSE),
    ""
)</f>
        <v/>
      </c>
      <c r="AE575" s="8">
        <f t="shared" ca="1" si="88"/>
        <v>40125</v>
      </c>
      <c r="AF575" s="6">
        <f ca="1">RANDBETWEEN(5,COUNTA('Recruitment source'!$A:$A) + 1)</f>
        <v>5</v>
      </c>
      <c r="AG575" s="6" t="str">
        <f ca="1">VLOOKUP($AF575,'Recruitment source'!$A:$B,2,FALSE)</f>
        <v>Indeed</v>
      </c>
      <c r="AH575" s="8"/>
      <c r="AI575" s="1">
        <f t="shared" ca="1" si="80"/>
        <v>1205</v>
      </c>
      <c r="AJ575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571, 1, 'Kaique Teixeira Miranda', 'M', 5, '10/07/1970', 7, 5, 9, NULL, 1205);</v>
      </c>
    </row>
    <row r="576" spans="1:36" ht="14.25" customHeight="1" x14ac:dyDescent="0.2">
      <c r="A576" s="7" cm="1">
        <f t="array" aca="1" ref="A576" ca="1">INDEX(Companies!$A:$A,RANDBETWEEN(5,COUNTA(Companies!$A:$A) + 1),1)</f>
        <v>5</v>
      </c>
      <c r="B576" s="7" t="str">
        <f ca="1">VLOOKUP($A576,Companies!$A:$B,2,FALSE)</f>
        <v>ACME Corporation</v>
      </c>
      <c r="C576" s="5">
        <f t="shared" si="81"/>
        <v>572</v>
      </c>
      <c r="D576" s="5" t="str" cm="1">
        <f t="array" ref="D576">SHA1HASH($C576)</f>
        <v>7ee08d3afb3a2ef0b04a9ebd0698bb2fffddc587</v>
      </c>
      <c r="E576" s="6">
        <v>1</v>
      </c>
      <c r="F576" s="7">
        <f ca="1">IF($C576 = 1 + N("Presidente"),
    127,
    IF($C576 = 2 + N("Vice-Presidente"),
        72,
        IF($C576 = 3 + N("Secretária bilíngue"),
            13,
            RANDBETWEEN(5,COUNT(Name!$A:$A) + 1)
        )
    )
)</f>
        <v>251</v>
      </c>
      <c r="G576" s="7" t="str">
        <f ca="1">VLOOKUP($F576,Name!$A:$B,2,FALSE)</f>
        <v>Maitê</v>
      </c>
      <c r="H576" s="7">
        <f ca="1" xml:space="preserve">
IF($C576 = 1,
    0,
    RANDBETWEEN(5,COUNT('Last name'!$A:$A) + 1)
)</f>
        <v>7</v>
      </c>
      <c r="I576" s="7" t="str">
        <f ca="1" xml:space="preserve">
IF($C576 = 1 + N("Presidente"),
    "de Orléans e Bragança",
    VLOOKUP($H576,'Last name'!$A:$B,2,FALSE) &amp; " " &amp; VLOOKUP(RANDBETWEEN(5,COUNT('Last name'!$A:$A) + 1),'Last name'!$A:$B,2,FALSE)
)</f>
        <v>Albuquerque Moreira</v>
      </c>
      <c r="J576" s="7" t="str">
        <f t="shared" ca="1" si="82"/>
        <v>Maitê Albuquerque Moreira</v>
      </c>
      <c r="K576" s="7" t="str" cm="1">
        <f t="array" aca="1" ref="K576" ca="1">SHA1HASH($J576)</f>
        <v>c5084fca901bdc850295ce84dd9d3608a28204a7</v>
      </c>
      <c r="L576" s="7" cm="1">
        <f t="array" aca="1" ref="L576" ca="1">INDEX(States!$A:$A,N576,1)</f>
        <v>5</v>
      </c>
      <c r="M576" s="7" t="str">
        <f ca="1">VLOOKUP($L576,Countries!$A:$B,2,FALSE)</f>
        <v>Portugal</v>
      </c>
      <c r="N576" s="7" cm="1">
        <f t="array" aca="1" ref="N576" ca="1">INDEX(States!$C:$C,RANDBETWEEN(5,COUNTA(States!$A:$A) + 1),1)</f>
        <v>14</v>
      </c>
      <c r="O576" s="7" t="str">
        <f ca="1">VLOOKUP($N576,States!$C:$D,2,FALSE)</f>
        <v>Madeira</v>
      </c>
      <c r="P576" s="7" t="str">
        <f ca="1">VLOOKUP($F576,Name!$A:$C,3,FALSE)</f>
        <v>F</v>
      </c>
      <c r="Q576" s="7" t="str">
        <f ca="1">VLOOKUP($P576,Genders!$B:$C,2,FALSE)</f>
        <v>Female</v>
      </c>
      <c r="R576" s="7" cm="1">
        <f t="array" aca="1" ref="R576" ca="1">INDEX('Marital status'!$A:$A,RANDBETWEEN(5,COUNTA('Marital status'!$A:$A) + 1),1)</f>
        <v>5</v>
      </c>
      <c r="S576" s="7" t="str">
        <f ca="1">VLOOKUP($R576,'Marital status'!$A:$B,2,FALSE)</f>
        <v>single</v>
      </c>
      <c r="T576" s="7">
        <f t="shared" ca="1" si="83"/>
        <v>5</v>
      </c>
      <c r="U576" s="7" t="str">
        <f ca="1">VLOOKUP($T576,Ethnicities!$A:$B,2,FALSE)</f>
        <v xml:space="preserve"> white</v>
      </c>
      <c r="V576" s="8">
        <f t="shared" ca="1" si="84"/>
        <v>22484</v>
      </c>
      <c r="W576" s="6">
        <f t="shared" ca="1" si="85"/>
        <v>7</v>
      </c>
      <c r="X576" s="8" t="str">
        <f ca="1">VLOOKUP($W576,'Background education'!$A:$B,2,FALSE)</f>
        <v>Undergraduate degree</v>
      </c>
      <c r="Y576" s="7">
        <f ca="1" xml:space="preserve">
  IF(OR($AA576 = 5, $AA576 = 6, $AA576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76" s="7" t="str">
        <f ca="1">VLOOKUP($Y576,Departments!$A:$B,2,FALSE)</f>
        <v>Administration</v>
      </c>
      <c r="AA576" s="6">
        <f t="shared" ca="1" si="86"/>
        <v>11</v>
      </c>
      <c r="AB576" s="7" t="str">
        <f ca="1">VLOOKUP($AA576,Roles!$A:$B,2,FALSE)</f>
        <v>Analyst</v>
      </c>
      <c r="AC576" s="6">
        <f t="shared" ca="1" si="87"/>
        <v>6</v>
      </c>
      <c r="AD576" s="7" t="str">
        <f ca="1" xml:space="preserve">
IF($AC576 &lt;&gt; "",
    VLOOKUP($AC576,Levels!$A:$B,2,FALSE),
    ""
)</f>
        <v>Pleno</v>
      </c>
      <c r="AE576" s="8">
        <f t="shared" ca="1" si="88"/>
        <v>38666</v>
      </c>
      <c r="AF576" s="6">
        <f ca="1">RANDBETWEEN(5,COUNTA('Recruitment source'!$A:$A) + 1)</f>
        <v>13</v>
      </c>
      <c r="AG576" s="6" t="str">
        <f ca="1">VLOOKUP($AF576,'Recruitment source'!$A:$B,2,FALSE)</f>
        <v>Google</v>
      </c>
      <c r="AH576" s="8"/>
      <c r="AI576" s="1">
        <f t="shared" ca="1" si="80"/>
        <v>2500</v>
      </c>
      <c r="AJ576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572, 1, 'Maitê Albuquerque Moreira', 'F', 5, '22/07/1961', 7, 6, 11, 6, 2500);</v>
      </c>
    </row>
    <row r="577" spans="1:36" ht="14.25" customHeight="1" x14ac:dyDescent="0.2">
      <c r="A577" s="7" cm="1">
        <f t="array" aca="1" ref="A577" ca="1">INDEX(Companies!$A:$A,RANDBETWEEN(5,COUNTA(Companies!$A:$A) + 1),1)</f>
        <v>5</v>
      </c>
      <c r="B577" s="7" t="str">
        <f ca="1">VLOOKUP($A577,Companies!$A:$B,2,FALSE)</f>
        <v>ACME Corporation</v>
      </c>
      <c r="C577" s="5">
        <f t="shared" si="81"/>
        <v>573</v>
      </c>
      <c r="D577" s="5" t="str" cm="1">
        <f t="array" ref="D577">SHA1HASH($C577)</f>
        <v>f33f7ae89c2c6ab8e29a3cb0a97bb1f9456aacba</v>
      </c>
      <c r="E577" s="6">
        <v>1</v>
      </c>
      <c r="F577" s="7">
        <f ca="1">IF($C577 = 1 + N("Presidente"),
    127,
    IF($C577 = 2 + N("Vice-Presidente"),
        72,
        IF($C577 = 3 + N("Secretária bilíngue"),
            13,
            RANDBETWEEN(5,COUNT(Name!$A:$A) + 1)
        )
    )
)</f>
        <v>46</v>
      </c>
      <c r="G577" s="7" t="str">
        <f ca="1">VLOOKUP($F577,Name!$A:$B,2,FALSE)</f>
        <v>Anna Julia</v>
      </c>
      <c r="H577" s="7">
        <f ca="1" xml:space="preserve">
IF($C577 = 1,
    0,
    RANDBETWEEN(5,COUNT('Last name'!$A:$A) + 1)
)</f>
        <v>160</v>
      </c>
      <c r="I577" s="7" t="str">
        <f ca="1" xml:space="preserve">
IF($C577 = 1 + N("Presidente"),
    "de Orléans e Bragança",
    VLOOKUP($H577,'Last name'!$A:$B,2,FALSE) &amp; " " &amp; VLOOKUP(RANDBETWEEN(5,COUNT('Last name'!$A:$A) + 1),'Last name'!$A:$B,2,FALSE)
)</f>
        <v>Resende Albuquerque</v>
      </c>
      <c r="J577" s="7" t="str">
        <f t="shared" ca="1" si="82"/>
        <v>Anna Julia Resende Albuquerque</v>
      </c>
      <c r="K577" s="7" t="str" cm="1">
        <f t="array" aca="1" ref="K577" ca="1">SHA1HASH($J577)</f>
        <v>8d7b81be251a83019f802d81a03fc88750e00815</v>
      </c>
      <c r="L577" s="7" cm="1">
        <f t="array" aca="1" ref="L577" ca="1">INDEX(States!$A:$A,N577,1)</f>
        <v>5</v>
      </c>
      <c r="M577" s="7" t="str">
        <f ca="1">VLOOKUP($L577,Countries!$A:$B,2,FALSE)</f>
        <v>Portugal</v>
      </c>
      <c r="N577" s="7" cm="1">
        <f t="array" aca="1" ref="N577" ca="1">INDEX(States!$C:$C,RANDBETWEEN(5,COUNTA(States!$A:$A) + 1),1)</f>
        <v>21</v>
      </c>
      <c r="O577" s="7" t="str">
        <f ca="1">VLOOKUP($N577,States!$C:$D,2,FALSE)</f>
        <v>Guarda</v>
      </c>
      <c r="P577" s="7" t="str">
        <f ca="1">VLOOKUP($F577,Name!$A:$C,3,FALSE)</f>
        <v>F</v>
      </c>
      <c r="Q577" s="7" t="str">
        <f ca="1">VLOOKUP($P577,Genders!$B:$C,2,FALSE)</f>
        <v>Female</v>
      </c>
      <c r="R577" s="7" cm="1">
        <f t="array" aca="1" ref="R577" ca="1">INDEX('Marital status'!$A:$A,RANDBETWEEN(5,COUNTA('Marital status'!$A:$A) + 1),1)</f>
        <v>7</v>
      </c>
      <c r="S577" s="7" t="str">
        <f ca="1">VLOOKUP($R577,'Marital status'!$A:$B,2,FALSE)</f>
        <v xml:space="preserve">Widowed </v>
      </c>
      <c r="T577" s="7">
        <f t="shared" ca="1" si="83"/>
        <v>5</v>
      </c>
      <c r="U577" s="7" t="str">
        <f ca="1">VLOOKUP($T577,Ethnicities!$A:$B,2,FALSE)</f>
        <v xml:space="preserve"> white</v>
      </c>
      <c r="V577" s="8">
        <f t="shared" ca="1" si="84"/>
        <v>30579</v>
      </c>
      <c r="W577" s="6">
        <f t="shared" ca="1" si="85"/>
        <v>7</v>
      </c>
      <c r="X577" s="8" t="str">
        <f ca="1">VLOOKUP($W577,'Background education'!$A:$B,2,FALSE)</f>
        <v>Undergraduate degree</v>
      </c>
      <c r="Y577" s="7">
        <f ca="1" xml:space="preserve">
  IF(OR($AA577 = 5, $AA577 = 6, $AA577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77" s="7" t="str">
        <f ca="1">VLOOKUP($Y577,Departments!$A:$B,2,FALSE)</f>
        <v xml:space="preserve"> Presidency</v>
      </c>
      <c r="AA577" s="6">
        <f t="shared" ca="1" si="86"/>
        <v>9</v>
      </c>
      <c r="AB577" s="7" t="str">
        <f ca="1">VLOOKUP($AA577,Roles!$A:$B,2,FALSE)</f>
        <v>Intern</v>
      </c>
      <c r="AC577" s="6" t="str">
        <f t="shared" ca="1" si="87"/>
        <v/>
      </c>
      <c r="AD577" s="7" t="str">
        <f ca="1" xml:space="preserve">
IF($AC577 &lt;&gt; "",
    VLOOKUP($AC577,Levels!$A:$B,2,FALSE),
    ""
)</f>
        <v/>
      </c>
      <c r="AE577" s="8">
        <f t="shared" ca="1" si="88"/>
        <v>42020</v>
      </c>
      <c r="AF577" s="6">
        <f ca="1">RANDBETWEEN(5,COUNTA('Recruitment source'!$A:$A) + 1)</f>
        <v>10</v>
      </c>
      <c r="AG577" s="6" t="str">
        <f ca="1">VLOOKUP($AF577,'Recruitment source'!$A:$B,2,FALSE)</f>
        <v>Jobs in Lisbon</v>
      </c>
      <c r="AH577" s="8"/>
      <c r="AI577" s="1">
        <f t="shared" ca="1" si="80"/>
        <v>1205</v>
      </c>
      <c r="AJ577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573, 1, 'Anna Julia Resende Albuquerque', 'F', 5, '20/09/1983', 7, 5, 9, NULL, 1205);</v>
      </c>
    </row>
    <row r="578" spans="1:36" ht="14.25" customHeight="1" x14ac:dyDescent="0.2">
      <c r="A578" s="7" cm="1">
        <f t="array" aca="1" ref="A578" ca="1">INDEX(Companies!$A:$A,RANDBETWEEN(5,COUNTA(Companies!$A:$A) + 1),1)</f>
        <v>5</v>
      </c>
      <c r="B578" s="7" t="str">
        <f ca="1">VLOOKUP($A578,Companies!$A:$B,2,FALSE)</f>
        <v>ACME Corporation</v>
      </c>
      <c r="C578" s="5">
        <f t="shared" si="81"/>
        <v>574</v>
      </c>
      <c r="D578" s="5" t="str" cm="1">
        <f t="array" ref="D578">SHA1HASH($C578)</f>
        <v>fa1a65120bd41529ad60271db0cef24aab4a57c3</v>
      </c>
      <c r="E578" s="6">
        <v>1</v>
      </c>
      <c r="F578" s="7">
        <f ca="1">IF($C578 = 1 + N("Presidente"),
    127,
    IF($C578 = 2 + N("Vice-Presidente"),
        72,
        IF($C578 = 3 + N("Secretária bilíngue"),
            13,
            RANDBETWEEN(5,COUNT(Name!$A:$A) + 1)
        )
    )
)</f>
        <v>343</v>
      </c>
      <c r="G578" s="7" t="str">
        <f ca="1">VLOOKUP($F578,Name!$A:$B,2,FALSE)</f>
        <v>Thiago</v>
      </c>
      <c r="H578" s="7">
        <f ca="1" xml:space="preserve">
IF($C578 = 1,
    0,
    RANDBETWEEN(5,COUNT('Last name'!$A:$A) + 1)
)</f>
        <v>178</v>
      </c>
      <c r="I578" s="7" t="str">
        <f ca="1" xml:space="preserve">
IF($C578 = 1 + N("Presidente"),
    "de Orléans e Bragança",
    VLOOKUP($H578,'Last name'!$A:$B,2,FALSE) &amp; " " &amp; VLOOKUP(RANDBETWEEN(5,COUNT('Last name'!$A:$A) + 1),'Last name'!$A:$B,2,FALSE)
)</f>
        <v>Seixas Noronha</v>
      </c>
      <c r="J578" s="7" t="str">
        <f t="shared" ca="1" si="82"/>
        <v>Thiago Seixas Noronha</v>
      </c>
      <c r="K578" s="7" t="str" cm="1">
        <f t="array" aca="1" ref="K578" ca="1">SHA1HASH($J578)</f>
        <v>14d4951a33d37c5e1a02824ec8b28ef1e5ae8eda</v>
      </c>
      <c r="L578" s="7" cm="1">
        <f t="array" aca="1" ref="L578" ca="1">INDEX(States!$A:$A,N578,1)</f>
        <v>5</v>
      </c>
      <c r="M578" s="7" t="str">
        <f ca="1">VLOOKUP($L578,Countries!$A:$B,2,FALSE)</f>
        <v>Portugal</v>
      </c>
      <c r="N578" s="7" cm="1">
        <f t="array" aca="1" ref="N578" ca="1">INDEX(States!$C:$C,RANDBETWEEN(5,COUNTA(States!$A:$A) + 1),1)</f>
        <v>9</v>
      </c>
      <c r="O578" s="7" t="str">
        <f ca="1">VLOOKUP($N578,States!$C:$D,2,FALSE)</f>
        <v>braga</v>
      </c>
      <c r="P578" s="7" t="str">
        <f ca="1">VLOOKUP($F578,Name!$A:$C,3,FALSE)</f>
        <v>M</v>
      </c>
      <c r="Q578" s="7" t="str">
        <f ca="1">VLOOKUP($P578,Genders!$B:$C,2,FALSE)</f>
        <v>Male</v>
      </c>
      <c r="R578" s="7" cm="1">
        <f t="array" aca="1" ref="R578" ca="1">INDEX('Marital status'!$A:$A,RANDBETWEEN(5,COUNTA('Marital status'!$A:$A) + 1),1)</f>
        <v>7</v>
      </c>
      <c r="S578" s="7" t="str">
        <f ca="1">VLOOKUP($R578,'Marital status'!$A:$B,2,FALSE)</f>
        <v xml:space="preserve">Widowed </v>
      </c>
      <c r="T578" s="7">
        <f t="shared" ca="1" si="83"/>
        <v>5</v>
      </c>
      <c r="U578" s="7" t="str">
        <f ca="1">VLOOKUP($T578,Ethnicities!$A:$B,2,FALSE)</f>
        <v xml:space="preserve"> white</v>
      </c>
      <c r="V578" s="8">
        <f t="shared" ca="1" si="84"/>
        <v>29740</v>
      </c>
      <c r="W578" s="6">
        <f t="shared" ca="1" si="85"/>
        <v>7</v>
      </c>
      <c r="X578" s="8" t="str">
        <f ca="1">VLOOKUP($W578,'Background education'!$A:$B,2,FALSE)</f>
        <v>Undergraduate degree</v>
      </c>
      <c r="Y578" s="7">
        <f ca="1" xml:space="preserve">
  IF(OR($AA578 = 5, $AA578 = 6, $AA578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78" s="7" t="str">
        <f ca="1">VLOOKUP($Y578,Departments!$A:$B,2,FALSE)</f>
        <v xml:space="preserve"> Commercial</v>
      </c>
      <c r="AA578" s="6">
        <f t="shared" ca="1" si="86"/>
        <v>11</v>
      </c>
      <c r="AB578" s="7" t="str">
        <f ca="1">VLOOKUP($AA578,Roles!$A:$B,2,FALSE)</f>
        <v>Analyst</v>
      </c>
      <c r="AC578" s="6">
        <f t="shared" ca="1" si="87"/>
        <v>7</v>
      </c>
      <c r="AD578" s="7" t="str">
        <f ca="1" xml:space="preserve">
IF($AC578 &lt;&gt; "",
    VLOOKUP($AC578,Levels!$A:$B,2,FALSE),
    ""
)</f>
        <v>Senior</v>
      </c>
      <c r="AE578" s="8">
        <f t="shared" ca="1" si="88"/>
        <v>41451</v>
      </c>
      <c r="AF578" s="6">
        <f ca="1">RANDBETWEEN(5,COUNTA('Recruitment source'!$A:$A) + 1)</f>
        <v>12</v>
      </c>
      <c r="AG578" s="6" t="str">
        <f ca="1">VLOOKUP($AF578,'Recruitment source'!$A:$B,2,FALSE)</f>
        <v xml:space="preserve"> recommendation of employee</v>
      </c>
      <c r="AH578" s="8"/>
      <c r="AI578" s="1">
        <f t="shared" ca="1" si="80"/>
        <v>2580</v>
      </c>
      <c r="AJ578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574, 1, 'Thiago Seixas Noronha', 'M', 5, '03/06/1981', 7, 9, 11, 7, 2580);</v>
      </c>
    </row>
    <row r="579" spans="1:36" ht="14.25" customHeight="1" x14ac:dyDescent="0.2">
      <c r="A579" s="7" cm="1">
        <f t="array" aca="1" ref="A579" ca="1">INDEX(Companies!$A:$A,RANDBETWEEN(5,COUNTA(Companies!$A:$A) + 1),1)</f>
        <v>5</v>
      </c>
      <c r="B579" s="7" t="str">
        <f ca="1">VLOOKUP($A579,Companies!$A:$B,2,FALSE)</f>
        <v>ACME Corporation</v>
      </c>
      <c r="C579" s="5">
        <f t="shared" si="81"/>
        <v>575</v>
      </c>
      <c r="D579" s="5" t="str" cm="1">
        <f t="array" ref="D579">SHA1HASH($C579)</f>
        <v>05a53e3696e2a6dd37964f5721d34101689ecac8</v>
      </c>
      <c r="E579" s="6">
        <v>1</v>
      </c>
      <c r="F579" s="7">
        <f ca="1">IF($C579 = 1 + N("Presidente"),
    127,
    IF($C579 = 2 + N("Vice-Presidente"),
        72,
        IF($C579 = 3 + N("Secretária bilíngue"),
            13,
            RANDBETWEEN(5,COUNT(Name!$A:$A) + 1)
        )
    )
)</f>
        <v>154</v>
      </c>
      <c r="G579" s="7" t="str">
        <f ca="1">VLOOKUP($F579,Name!$A:$B,2,FALSE)</f>
        <v>Giovanna</v>
      </c>
      <c r="H579" s="7">
        <f ca="1" xml:space="preserve">
IF($C579 = 1,
    0,
    RANDBETWEEN(5,COUNT('Last name'!$A:$A) + 1)
)</f>
        <v>75</v>
      </c>
      <c r="I579" s="7" t="str">
        <f ca="1" xml:space="preserve">
IF($C579 = 1 + N("Presidente"),
    "de Orléans e Bragança",
    VLOOKUP($H579,'Last name'!$A:$B,2,FALSE) &amp; " " &amp; VLOOKUP(RANDBETWEEN(5,COUNT('Last name'!$A:$A) + 1),'Last name'!$A:$B,2,FALSE)
)</f>
        <v>dos Santos Chaves</v>
      </c>
      <c r="J579" s="7" t="str">
        <f t="shared" ca="1" si="82"/>
        <v>Giovanna dos Santos Chaves</v>
      </c>
      <c r="K579" s="7" t="str" cm="1">
        <f t="array" aca="1" ref="K579" ca="1">SHA1HASH($J579)</f>
        <v>b940fbb3d533ba4def8a2c679a78973f7a232ca4</v>
      </c>
      <c r="L579" s="7" cm="1">
        <f t="array" aca="1" ref="L579" ca="1">INDEX(States!$A:$A,N579,1)</f>
        <v>5</v>
      </c>
      <c r="M579" s="7" t="str">
        <f ca="1">VLOOKUP($L579,Countries!$A:$B,2,FALSE)</f>
        <v>Portugal</v>
      </c>
      <c r="N579" s="7" cm="1">
        <f t="array" aca="1" ref="N579" ca="1">INDEX(States!$C:$C,RANDBETWEEN(5,COUNTA(States!$A:$A) + 1),1)</f>
        <v>14</v>
      </c>
      <c r="O579" s="7" t="str">
        <f ca="1">VLOOKUP($N579,States!$C:$D,2,FALSE)</f>
        <v>Madeira</v>
      </c>
      <c r="P579" s="7" t="str">
        <f ca="1">VLOOKUP($F579,Name!$A:$C,3,FALSE)</f>
        <v>F</v>
      </c>
      <c r="Q579" s="7" t="str">
        <f ca="1">VLOOKUP($P579,Genders!$B:$C,2,FALSE)</f>
        <v>Female</v>
      </c>
      <c r="R579" s="7" cm="1">
        <f t="array" aca="1" ref="R579" ca="1">INDEX('Marital status'!$A:$A,RANDBETWEEN(5,COUNTA('Marital status'!$A:$A) + 1),1)</f>
        <v>5</v>
      </c>
      <c r="S579" s="7" t="str">
        <f ca="1">VLOOKUP($R579,'Marital status'!$A:$B,2,FALSE)</f>
        <v>single</v>
      </c>
      <c r="T579" s="7">
        <f t="shared" ca="1" si="83"/>
        <v>5</v>
      </c>
      <c r="U579" s="7" t="str">
        <f ca="1">VLOOKUP($T579,Ethnicities!$A:$B,2,FALSE)</f>
        <v xml:space="preserve"> white</v>
      </c>
      <c r="V579" s="8">
        <f t="shared" ca="1" si="84"/>
        <v>31693</v>
      </c>
      <c r="W579" s="6">
        <f t="shared" ca="1" si="85"/>
        <v>7</v>
      </c>
      <c r="X579" s="8" t="str">
        <f ca="1">VLOOKUP($W579,'Background education'!$A:$B,2,FALSE)</f>
        <v>Undergraduate degree</v>
      </c>
      <c r="Y579" s="7">
        <f ca="1" xml:space="preserve">
  IF(OR($AA579 = 5, $AA579 = 6, $AA579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79" s="7" t="str">
        <f ca="1">VLOOKUP($Y579,Departments!$A:$B,2,FALSE)</f>
        <v>Operations</v>
      </c>
      <c r="AA579" s="6">
        <f t="shared" ca="1" si="86"/>
        <v>9</v>
      </c>
      <c r="AB579" s="7" t="str">
        <f ca="1">VLOOKUP($AA579,Roles!$A:$B,2,FALSE)</f>
        <v>Intern</v>
      </c>
      <c r="AC579" s="6" t="str">
        <f t="shared" ca="1" si="87"/>
        <v/>
      </c>
      <c r="AD579" s="7" t="str">
        <f ca="1" xml:space="preserve">
IF($AC579 &lt;&gt; "",
    VLOOKUP($AC579,Levels!$A:$B,2,FALSE),
    ""
)</f>
        <v/>
      </c>
      <c r="AE579" s="8">
        <f t="shared" ca="1" si="88"/>
        <v>39062</v>
      </c>
      <c r="AF579" s="6">
        <f ca="1">RANDBETWEEN(5,COUNTA('Recruitment source'!$A:$A) + 1)</f>
        <v>8</v>
      </c>
      <c r="AG579" s="6" t="str">
        <f ca="1">VLOOKUP($AF579,'Recruitment source'!$A:$B,2,FALSE)</f>
        <v>Net Empregos</v>
      </c>
      <c r="AH579" s="8"/>
      <c r="AI579" s="1">
        <f t="shared" ca="1" si="80"/>
        <v>1205</v>
      </c>
      <c r="AJ579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575, 1, 'Giovanna dos Santos Chaves', 'F', 5, '08/10/1986', 7, 10, 9, NULL, 1205);</v>
      </c>
    </row>
    <row r="580" spans="1:36" ht="14.25" customHeight="1" x14ac:dyDescent="0.2">
      <c r="A580" s="7" cm="1">
        <f t="array" aca="1" ref="A580" ca="1">INDEX(Companies!$A:$A,RANDBETWEEN(5,COUNTA(Companies!$A:$A) + 1),1)</f>
        <v>5</v>
      </c>
      <c r="B580" s="7" t="str">
        <f ca="1">VLOOKUP($A580,Companies!$A:$B,2,FALSE)</f>
        <v>ACME Corporation</v>
      </c>
      <c r="C580" s="5">
        <f t="shared" si="81"/>
        <v>576</v>
      </c>
      <c r="D580" s="5" t="str" cm="1">
        <f t="array" ref="D580">SHA1HASH($C580)</f>
        <v>0fb914ab018d3fbf1e69f5bcd0caa0559f47fe0c</v>
      </c>
      <c r="E580" s="6">
        <v>1</v>
      </c>
      <c r="F580" s="7">
        <f ca="1">IF($C580 = 1 + N("Presidente"),
    127,
    IF($C580 = 2 + N("Vice-Presidente"),
        72,
        IF($C580 = 3 + N("Secretária bilíngue"),
            13,
            RANDBETWEEN(5,COUNT(Name!$A:$A) + 1)
        )
    )
)</f>
        <v>225</v>
      </c>
      <c r="G580" s="7" t="str">
        <f ca="1">VLOOKUP($F580,Name!$A:$B,2,FALSE)</f>
        <v>Levi</v>
      </c>
      <c r="H580" s="7">
        <f ca="1" xml:space="preserve">
IF($C580 = 1,
    0,
    RANDBETWEEN(5,COUNT('Last name'!$A:$A) + 1)
)</f>
        <v>119</v>
      </c>
      <c r="I580" s="7" t="str">
        <f ca="1" xml:space="preserve">
IF($C580 = 1 + N("Presidente"),
    "de Orléans e Bragança",
    VLOOKUP($H580,'Last name'!$A:$B,2,FALSE) &amp; " " &amp; VLOOKUP(RANDBETWEEN(5,COUNT('Last name'!$A:$A) + 1),'Last name'!$A:$B,2,FALSE)
)</f>
        <v>Marino Ferrari</v>
      </c>
      <c r="J580" s="7" t="str">
        <f t="shared" ca="1" si="82"/>
        <v>Levi Marino Ferrari</v>
      </c>
      <c r="K580" s="7" t="str" cm="1">
        <f t="array" aca="1" ref="K580" ca="1">SHA1HASH($J580)</f>
        <v>af96e5139908abcf4e2276ea3975124993647b02</v>
      </c>
      <c r="L580" s="7" cm="1">
        <f t="array" aca="1" ref="L580" ca="1">INDEX(States!$A:$A,N580,1)</f>
        <v>5</v>
      </c>
      <c r="M580" s="7" t="str">
        <f ca="1">VLOOKUP($L580,Countries!$A:$B,2,FALSE)</f>
        <v>Portugal</v>
      </c>
      <c r="N580" s="7" cm="1">
        <f t="array" aca="1" ref="N580" ca="1">INDEX(States!$C:$C,RANDBETWEEN(5,COUNTA(States!$A:$A) + 1),1)</f>
        <v>9</v>
      </c>
      <c r="O580" s="7" t="str">
        <f ca="1">VLOOKUP($N580,States!$C:$D,2,FALSE)</f>
        <v>braga</v>
      </c>
      <c r="P580" s="7" t="str">
        <f ca="1">VLOOKUP($F580,Name!$A:$C,3,FALSE)</f>
        <v>M</v>
      </c>
      <c r="Q580" s="7" t="str">
        <f ca="1">VLOOKUP($P580,Genders!$B:$C,2,FALSE)</f>
        <v>Male</v>
      </c>
      <c r="R580" s="7" cm="1">
        <f t="array" aca="1" ref="R580" ca="1">INDEX('Marital status'!$A:$A,RANDBETWEEN(5,COUNTA('Marital status'!$A:$A) + 1),1)</f>
        <v>7</v>
      </c>
      <c r="S580" s="7" t="str">
        <f ca="1">VLOOKUP($R580,'Marital status'!$A:$B,2,FALSE)</f>
        <v xml:space="preserve">Widowed </v>
      </c>
      <c r="T580" s="7">
        <f t="shared" ca="1" si="83"/>
        <v>5</v>
      </c>
      <c r="U580" s="7" t="str">
        <f ca="1">VLOOKUP($T580,Ethnicities!$A:$B,2,FALSE)</f>
        <v xml:space="preserve"> white</v>
      </c>
      <c r="V580" s="8">
        <f t="shared" ca="1" si="84"/>
        <v>20672</v>
      </c>
      <c r="W580" s="6">
        <f t="shared" ca="1" si="85"/>
        <v>8</v>
      </c>
      <c r="X580" s="8" t="str">
        <f ca="1">VLOOKUP($W580,'Background education'!$A:$B,2,FALSE)</f>
        <v>Graduate school</v>
      </c>
      <c r="Y580" s="7">
        <f ca="1" xml:space="preserve">
  IF(OR($AA580 = 5, $AA580 = 6, $AA580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580" s="7" t="str">
        <f ca="1">VLOOKUP($Y580,Departments!$A:$B,2,FALSE)</f>
        <v>Administration</v>
      </c>
      <c r="AA580" s="6">
        <f t="shared" ca="1" si="86"/>
        <v>11</v>
      </c>
      <c r="AB580" s="7" t="str">
        <f ca="1">VLOOKUP($AA580,Roles!$A:$B,2,FALSE)</f>
        <v>Analyst</v>
      </c>
      <c r="AC580" s="6">
        <f t="shared" ca="1" si="87"/>
        <v>5</v>
      </c>
      <c r="AD580" s="7" t="str">
        <f ca="1" xml:space="preserve">
IF($AC580 &lt;&gt; "",
    VLOOKUP($AC580,Levels!$A:$B,2,FALSE),
    ""
)</f>
        <v>Junior</v>
      </c>
      <c r="AE580" s="8">
        <f t="shared" ca="1" si="88"/>
        <v>44548</v>
      </c>
      <c r="AF580" s="6">
        <f ca="1">RANDBETWEEN(5,COUNTA('Recruitment source'!$A:$A) + 1)</f>
        <v>12</v>
      </c>
      <c r="AG580" s="6" t="str">
        <f ca="1">VLOOKUP($AF580,'Recruitment source'!$A:$B,2,FALSE)</f>
        <v xml:space="preserve"> recommendation of employee</v>
      </c>
      <c r="AH580" s="8"/>
      <c r="AI580" s="1">
        <f t="shared" ca="1" si="80"/>
        <v>3000</v>
      </c>
      <c r="AJ580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576, 1, 'Levi Marino Ferrari', 'M', 5, '05/08/1956', 8, 6, 11, 5, 3000);</v>
      </c>
    </row>
    <row r="581" spans="1:36" ht="14.25" customHeight="1" x14ac:dyDescent="0.2">
      <c r="A581" s="7" cm="1">
        <f t="array" aca="1" ref="A581" ca="1">INDEX(Companies!$A:$A,RANDBETWEEN(5,COUNTA(Companies!$A:$A) + 1),1)</f>
        <v>5</v>
      </c>
      <c r="B581" s="7" t="str">
        <f ca="1">VLOOKUP($A581,Companies!$A:$B,2,FALSE)</f>
        <v>ACME Corporation</v>
      </c>
      <c r="C581" s="5">
        <f t="shared" si="81"/>
        <v>577</v>
      </c>
      <c r="D581" s="5" t="str" cm="1">
        <f t="array" ref="D581">SHA1HASH($C581)</f>
        <v>7c33876368ece2e1b804a2d191df26be063e42d9</v>
      </c>
      <c r="E581" s="6">
        <v>1</v>
      </c>
      <c r="F581" s="7">
        <f ca="1">IF($C581 = 1 + N("Presidente"),
    127,
    IF($C581 = 2 + N("Vice-Presidente"),
        72,
        IF($C581 = 3 + N("Secretária bilíngue"),
            13,
            RANDBETWEEN(5,COUNT(Name!$A:$A) + 1)
        )
    )
)</f>
        <v>23</v>
      </c>
      <c r="G581" s="7" t="str">
        <f ca="1">VLOOKUP($F581,Name!$A:$B,2,FALSE)</f>
        <v>Amanda</v>
      </c>
      <c r="H581" s="7">
        <f ca="1" xml:space="preserve">
IF($C581 = 1,
    0,
    RANDBETWEEN(5,COUNT('Last name'!$A:$A) + 1)
)</f>
        <v>139</v>
      </c>
      <c r="I581" s="7" t="str">
        <f ca="1" xml:space="preserve">
IF($C581 = 1 + N("Presidente"),
    "de Orléans e Bragança",
    VLOOKUP($H581,'Last name'!$A:$B,2,FALSE) &amp; " " &amp; VLOOKUP(RANDBETWEEN(5,COUNT('Last name'!$A:$A) + 1),'Last name'!$A:$B,2,FALSE)
)</f>
        <v>Negrão Pasquim</v>
      </c>
      <c r="J581" s="7" t="str">
        <f t="shared" ca="1" si="82"/>
        <v>Amanda Negrão Pasquim</v>
      </c>
      <c r="K581" s="7" t="str" cm="1">
        <f t="array" aca="1" ref="K581" ca="1">SHA1HASH($J581)</f>
        <v>f88eafbacf2eb671965801ea2583d9f62695a1d1</v>
      </c>
      <c r="L581" s="7" cm="1">
        <f t="array" aca="1" ref="L581" ca="1">INDEX(States!$A:$A,N581,1)</f>
        <v>5</v>
      </c>
      <c r="M581" s="7" t="str">
        <f ca="1">VLOOKUP($L581,Countries!$A:$B,2,FALSE)</f>
        <v>Portugal</v>
      </c>
      <c r="N581" s="7" cm="1">
        <f t="array" aca="1" ref="N581" ca="1">INDEX(States!$C:$C,RANDBETWEEN(5,COUNTA(States!$A:$A) + 1),1)</f>
        <v>15</v>
      </c>
      <c r="O581" s="7" t="str">
        <f ca="1">VLOOKUP($N581,States!$C:$D,2,FALSE)</f>
        <v xml:space="preserve"> ÉVORA</v>
      </c>
      <c r="P581" s="7" t="str">
        <f ca="1">VLOOKUP($F581,Name!$A:$C,3,FALSE)</f>
        <v>F</v>
      </c>
      <c r="Q581" s="7" t="str">
        <f ca="1">VLOOKUP($P581,Genders!$B:$C,2,FALSE)</f>
        <v>Female</v>
      </c>
      <c r="R581" s="7" cm="1">
        <f t="array" aca="1" ref="R581" ca="1">INDEX('Marital status'!$A:$A,RANDBETWEEN(5,COUNTA('Marital status'!$A:$A) + 1),1)</f>
        <v>6</v>
      </c>
      <c r="S581" s="7" t="str">
        <f ca="1">VLOOKUP($R581,'Marital status'!$A:$B,2,FALSE)</f>
        <v>MarrieD</v>
      </c>
      <c r="T581" s="7">
        <f t="shared" ca="1" si="83"/>
        <v>6</v>
      </c>
      <c r="U581" s="7" t="str">
        <f ca="1">VLOOKUP($T581,Ethnicities!$A:$B,2,FALSE)</f>
        <v>Black or African American</v>
      </c>
      <c r="V581" s="8">
        <f t="shared" ca="1" si="84"/>
        <v>24410</v>
      </c>
      <c r="W581" s="6">
        <f t="shared" ca="1" si="85"/>
        <v>7</v>
      </c>
      <c r="X581" s="8" t="str">
        <f ca="1">VLOOKUP($W581,'Background education'!$A:$B,2,FALSE)</f>
        <v>Undergraduate degree</v>
      </c>
      <c r="Y581" s="7">
        <f ca="1" xml:space="preserve">
  IF(OR($AA581 = 5, $AA581 = 6, $AA581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581" s="7" t="str">
        <f ca="1">VLOOKUP($Y581,Departments!$A:$B,2,FALSE)</f>
        <v>Finance</v>
      </c>
      <c r="AA581" s="6">
        <f t="shared" ca="1" si="86"/>
        <v>10</v>
      </c>
      <c r="AB581" s="7" t="str">
        <f ca="1">VLOOKUP($AA581,Roles!$A:$B,2,FALSE)</f>
        <v>Trainee</v>
      </c>
      <c r="AC581" s="6" t="str">
        <f t="shared" ca="1" si="87"/>
        <v/>
      </c>
      <c r="AD581" s="7" t="str">
        <f ca="1" xml:space="preserve">
IF($AC581 &lt;&gt; "",
    VLOOKUP($AC581,Levels!$A:$B,2,FALSE),
    ""
)</f>
        <v/>
      </c>
      <c r="AE581" s="8">
        <f t="shared" ca="1" si="88"/>
        <v>38588</v>
      </c>
      <c r="AF581" s="6">
        <f ca="1">RANDBETWEEN(5,COUNTA('Recruitment source'!$A:$A) + 1)</f>
        <v>5</v>
      </c>
      <c r="AG581" s="6" t="str">
        <f ca="1">VLOOKUP($AF581,'Recruitment source'!$A:$B,2,FALSE)</f>
        <v>Indeed</v>
      </c>
      <c r="AH581" s="8"/>
      <c r="AI581" s="1">
        <f t="shared" ref="AI581:AI644" ca="1" si="90" xml:space="preserve">
IF($AA581 = 5 + N("Presidente"),
    27000,
    IF($AA581 = 6 + N("Vice-presidente"),
        23000,
        IF(OR($AA581 = 8, $AA581= 13, $AA581 = 12) + N("Secretária bilíngue ou coordenador ou especialista"),
            8000,
            IF($AA581 = 7 + N("Diretor"),
                15000,
                IF($AA581 = 14 + N("Gerente"),
                    12000,
                    IF($AA581 = 9 + N("Estagiário"),
                        705,
                        IF($AA581 = 10 + N("Trainee"),
                            805,
                            IF($AA581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IF($W581 = 7,
  500,
  IF($W581 = 8,
    1000,
    IF($W581 = 9,
      1500,
      IF($W581 = 10,
        2000,
        0
      )
    )
  )
)
+
N("Adicional no salário por área")
+
IF($Y581 = 14 + N("Tecnologia da Informação"),
  120,
  IF($Y581 = 16 + N("Vendas"),
    110,
    IF($Y581 = 15 + N("Jurídico"),
      100,
      IF(OR($Y581 = 8, $Y581 = 9, $Y581 = 11) + N("Recursos humanos ou comercial ou comunicação e marketing"),
        80,
        0
      )
    )
  )
)
+
N("Adicionando pegadinha")
+
IF(AND($Y581 = 16, $W581 = 9, $AA581 = 11, $AC581 = 5) + N("Se for de vendas, com mestrado, analista sênior"),
  IF($T581 = 5,
    100,
    0
  )
  +
  IF($P581 = "M",
    200,
    0
  ),
  0
)</f>
        <v>1305</v>
      </c>
      <c r="AJ581" s="12" t="str">
        <f t="shared" ca="1" si="89"/>
        <v>INSERT INTO bi4all.fac_employees (id_company_fk, id_employee_pk, flg_active, employee_name, id_gender_fk, id_race_fk, birthday, id_schooling_fk, id_department_fk, id_role_fk, id_level_fk, actual_salary) VALUES (5, 577, 1, 'Amanda Negrão Pasquim', 'F', 6, '30/10/1966', 7, 7, 10, NULL, 1305);</v>
      </c>
    </row>
    <row r="582" spans="1:36" ht="14.25" customHeight="1" x14ac:dyDescent="0.2">
      <c r="A582" s="7" cm="1">
        <f t="array" aca="1" ref="A582" ca="1">INDEX(Companies!$A:$A,RANDBETWEEN(5,COUNTA(Companies!$A:$A) + 1),1)</f>
        <v>5</v>
      </c>
      <c r="B582" s="7" t="str">
        <f ca="1">VLOOKUP($A582,Companies!$A:$B,2,FALSE)</f>
        <v>ACME Corporation</v>
      </c>
      <c r="C582" s="5">
        <f t="shared" ref="C582:C645" si="91">ROW() - 4</f>
        <v>578</v>
      </c>
      <c r="D582" s="5" t="str" cm="1">
        <f t="array" ref="D582">SHA1HASH($C582)</f>
        <v>e77f8d53c6dfa1c3f308adcfa8a42cd169cb8a8b</v>
      </c>
      <c r="E582" s="6">
        <v>1</v>
      </c>
      <c r="F582" s="7">
        <f ca="1">IF($C582 = 1 + N("Presidente"),
    127,
    IF($C582 = 2 + N("Vice-Presidente"),
        72,
        IF($C582 = 3 + N("Secretária bilíngue"),
            13,
            RANDBETWEEN(5,COUNT(Name!$A:$A) + 1)
        )
    )
)</f>
        <v>26</v>
      </c>
      <c r="G582" s="7" t="str">
        <f ca="1">VLOOKUP($F582,Name!$A:$B,2,FALSE)</f>
        <v>Ana Beatriz</v>
      </c>
      <c r="H582" s="7">
        <f ca="1" xml:space="preserve">
IF($C582 = 1,
    0,
    RANDBETWEEN(5,COUNT('Last name'!$A:$A) + 1)
)</f>
        <v>137</v>
      </c>
      <c r="I582" s="7" t="str">
        <f ca="1" xml:space="preserve">
IF($C582 = 1 + N("Presidente"),
    "de Orléans e Bragança",
    VLOOKUP($H582,'Last name'!$A:$B,2,FALSE) &amp; " " &amp; VLOOKUP(RANDBETWEEN(5,COUNT('Last name'!$A:$A) + 1),'Last name'!$A:$B,2,FALSE)
)</f>
        <v>Moura Barreto</v>
      </c>
      <c r="J582" s="7" t="str">
        <f t="shared" ref="J582:J645" ca="1" si="92">$G582 &amp; " " &amp; $I582</f>
        <v>Ana Beatriz Moura Barreto</v>
      </c>
      <c r="K582" s="7" t="str" cm="1">
        <f t="array" aca="1" ref="K582" ca="1">SHA1HASH($J582)</f>
        <v>bb6d1f75d838e4defeb9f03ca00d2c249e384b80</v>
      </c>
      <c r="L582" s="7" cm="1">
        <f t="array" aca="1" ref="L582" ca="1">INDEX(States!$A:$A,N582,1)</f>
        <v>5</v>
      </c>
      <c r="M582" s="7" t="str">
        <f ca="1">VLOOKUP($L582,Countries!$A:$B,2,FALSE)</f>
        <v>Portugal</v>
      </c>
      <c r="N582" s="7" cm="1">
        <f t="array" aca="1" ref="N582" ca="1">INDEX(States!$C:$C,RANDBETWEEN(5,COUNTA(States!$A:$A) + 1),1)</f>
        <v>7</v>
      </c>
      <c r="O582" s="7" t="str">
        <f ca="1">VLOOKUP($N582,States!$C:$D,2,FALSE)</f>
        <v xml:space="preserve"> Setúbal </v>
      </c>
      <c r="P582" s="7" t="str">
        <f ca="1">VLOOKUP($F582,Name!$A:$C,3,FALSE)</f>
        <v>F</v>
      </c>
      <c r="Q582" s="7" t="str">
        <f ca="1">VLOOKUP($P582,Genders!$B:$C,2,FALSE)</f>
        <v>Female</v>
      </c>
      <c r="R582" s="7" cm="1">
        <f t="array" aca="1" ref="R582" ca="1">INDEX('Marital status'!$A:$A,RANDBETWEEN(5,COUNTA('Marital status'!$A:$A) + 1),1)</f>
        <v>8</v>
      </c>
      <c r="S582" s="7" t="str">
        <f ca="1">VLOOKUP($R582,'Marital status'!$A:$B,2,FALSE)</f>
        <v xml:space="preserve"> Separated </v>
      </c>
      <c r="T582" s="7">
        <f t="shared" ref="T582:T645" ca="1" si="93" xml:space="preserve">
IF(AND($AA582 &gt;= 5, $AA582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582" s="7" t="str">
        <f ca="1">VLOOKUP($T582,Ethnicities!$A:$B,2,FALSE)</f>
        <v xml:space="preserve"> white</v>
      </c>
      <c r="V582" s="8">
        <f t="shared" ref="V582:V645" ca="1" si="94" xml:space="preserve">
IF($AA582 = 5 + N("CEO"),
    TODAY() - 16340,
    IF($AA582 = 8 + N("Secretary"),
        RANDBETWEEN(TODAY() - 12418.5, TODAY()-6574.5),
        IF(OR($AA582 = 7, $AA582 = 14),
            RANDBETWEEN(TODAY() - 16071, TODAY() - 8766),
            IF(OR($AA582 = 13, $AA582 = 12, $AA582 = 11),
                RANDBETWEEN(TODAY() - 27393.75, TODAY() - 12783.75),
                RANDBETWEEN(TODAY() - 27393.75, TODAY()-10957.5)
            )
        )
    )
)</f>
        <v>30302</v>
      </c>
      <c r="W582" s="6">
        <f t="shared" ref="W582:W645" ca="1" si="95" xml:space="preserve">
IF(OR($AA582 = 5, $AA582 = 6) + N("Se for presidente ou vice-presidente"),
    10 + N("Doutor"),
    IF($AA582 = 7 + N("Se for diretor"),
        RANDBETWEEN(8,10) + N("Graduate school or Master’s degree or Doctorate"),
        IF($AA582 = 14 + N("If a manager"),
            RANDBETWEEN(7,9),
            IF(OR($AA582 = 13, $AA582 = 12, $AA582 = 11) + N("If coordinator or specialist or analyst"),
                RANDBETWEEN(7,8),
                7
            )
        )
    )
)</f>
        <v>7</v>
      </c>
      <c r="X582" s="8" t="str">
        <f ca="1">VLOOKUP($W582,'Background education'!$A:$B,2,FALSE)</f>
        <v>Undergraduate degree</v>
      </c>
      <c r="Y582" s="7">
        <f ca="1" xml:space="preserve">
  IF(OR($AA582 = 5, $AA582 = 6, $AA582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82" s="7" t="str">
        <f ca="1">VLOOKUP($Y582,Departments!$A:$B,2,FALSE)</f>
        <v>Communication &amp; Marketing</v>
      </c>
      <c r="AA582" s="6">
        <f t="shared" ref="AA582:AA645" ca="1" si="96" xml:space="preserve">
IF($C582 = 1 + N("Se matrícula for 1"),
  5 + N("Presidente"),
  IF($C582 = 2 + N("Se matrícula for 2"),
    6 + N("Vice-presidente"),
    IF($C582 = 3 + N("Se matrícula for 3"),
      8 + N("Secretária bilíngue"),
      IF(AND($C582 &gt;= 4, $C582 &lt;=14),
        7 + N("Diretor"),
        IF(AND($C582 &gt;= 15, $C582 &lt;= 25),
          14 + N("Manager"),
          IF(AND($C582 &gt;= 26, $C582 &lt;= 36),
            13 + N("Coordinador"),
            IF(AND($C582 &gt;= 37, $C582 &lt;= 47),
              12 + N("Especialista"),
                IF(MOD($C582,2) = 0,
                  11 + N("Analista"),
                  RANDBETWEEN(9,10) + N("Estagiário ou Trainee")
                )
            )
          )
        )
      )
    )
  )
)</f>
        <v>11</v>
      </c>
      <c r="AB582" s="7" t="str">
        <f ca="1">VLOOKUP($AA582,Roles!$A:$B,2,FALSE)</f>
        <v>Analyst</v>
      </c>
      <c r="AC582" s="6">
        <f t="shared" ref="AC582:AC645" ca="1" si="97" xml:space="preserve">
IF($AA582 = 11 + N("Analyst"),
    RANDBETWEEN(5, 7) + N("Jr, Pleno, Sr"),
    ""
)</f>
        <v>5</v>
      </c>
      <c r="AD582" s="7" t="str">
        <f ca="1" xml:space="preserve">
IF($AC582 &lt;&gt; "",
    VLOOKUP($AC582,Levels!$A:$B,2,FALSE),
    ""
)</f>
        <v>Junior</v>
      </c>
      <c r="AE582" s="8">
        <f t="shared" ref="AE582:AE645" ca="1" si="98" xml:space="preserve">
IF(
  OR(
    $AA582=5,$AA582=6,$AA582=7,$AA582=8,$AA582=14
  ),
  36161,
  IF(
     (
      (TODAY() - $V582) / 365
     ) &lt; 19,
      TODAY(),
      RANDBETWEEN(36161,TODAY())
  )
)</f>
        <v>41998</v>
      </c>
      <c r="AF582" s="6">
        <f ca="1">RANDBETWEEN(5,COUNTA('Recruitment source'!$A:$A) + 1)</f>
        <v>14</v>
      </c>
      <c r="AG582" s="6" t="str">
        <f ca="1">VLOOKUP($AF582,'Recruitment source'!$A:$B,2,FALSE)</f>
        <v>LinkedIn</v>
      </c>
      <c r="AH582" s="8"/>
      <c r="AI582" s="1">
        <f t="shared" ca="1" si="90"/>
        <v>2580</v>
      </c>
      <c r="AJ582" s="12" t="str">
        <f t="shared" ref="AJ582:AJ645" ca="1" si="9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$A582  &amp; ", "   &amp;
$C582  &amp; ", "   &amp;
$E582  &amp; ", '"  &amp;
$J582  &amp; "', '" &amp;
$P582  &amp; "', "  &amp;
$T582  &amp; ", '"  &amp;
TEXT($V582,"dd/mm/aaaa")  &amp; "', "   &amp;
$W582  &amp; ", "   &amp;
$Y582  &amp; ", "   &amp;
$AA582  &amp; ", "   &amp;
IF($AC582 &lt;&gt; "", $AC582, "NULL")  &amp; ", "   &amp;
$AI582  &amp; ");"</f>
        <v>INSERT INTO bi4all.fac_employees (id_company_fk, id_employee_pk, flg_active, employee_name, id_gender_fk, id_race_fk, birthday, id_schooling_fk, id_department_fk, id_role_fk, id_level_fk, actual_salary) VALUES (5, 578, 1, 'Ana Beatriz Moura Barreto', 'F', 5, '17/12/1982', 7, 11, 11, 5, 2580);</v>
      </c>
    </row>
    <row r="583" spans="1:36" ht="14.25" customHeight="1" x14ac:dyDescent="0.2">
      <c r="A583" s="7" cm="1">
        <f t="array" aca="1" ref="A583" ca="1">INDEX(Companies!$A:$A,RANDBETWEEN(5,COUNTA(Companies!$A:$A) + 1),1)</f>
        <v>5</v>
      </c>
      <c r="B583" s="7" t="str">
        <f ca="1">VLOOKUP($A583,Companies!$A:$B,2,FALSE)</f>
        <v>ACME Corporation</v>
      </c>
      <c r="C583" s="5">
        <f t="shared" si="91"/>
        <v>579</v>
      </c>
      <c r="D583" s="5" t="str" cm="1">
        <f t="array" ref="D583">SHA1HASH($C583)</f>
        <v>7a9ca14dcab2ffdcfc790dac3afe5ba5be292823</v>
      </c>
      <c r="E583" s="6">
        <v>1</v>
      </c>
      <c r="F583" s="7">
        <f ca="1">IF($C583 = 1 + N("Presidente"),
    127,
    IF($C583 = 2 + N("Vice-Presidente"),
        72,
        IF($C583 = 3 + N("Secretária bilíngue"),
            13,
            RANDBETWEEN(5,COUNT(Name!$A:$A) + 1)
        )
    )
)</f>
        <v>55</v>
      </c>
      <c r="G583" s="7" t="str">
        <f ca="1">VLOOKUP($F583,Name!$A:$B,2,FALSE)</f>
        <v>Arthur</v>
      </c>
      <c r="H583" s="7">
        <f ca="1" xml:space="preserve">
IF($C583 = 1,
    0,
    RANDBETWEEN(5,COUNT('Last name'!$A:$A) + 1)
)</f>
        <v>153</v>
      </c>
      <c r="I583" s="7" t="str">
        <f ca="1" xml:space="preserve">
IF($C583 = 1 + N("Presidente"),
    "de Orléans e Bragança",
    VLOOKUP($H583,'Last name'!$A:$B,2,FALSE) &amp; " " &amp; VLOOKUP(RANDBETWEEN(5,COUNT('Last name'!$A:$A) + 1),'Last name'!$A:$B,2,FALSE)
)</f>
        <v>Pimentel Poeta</v>
      </c>
      <c r="J583" s="7" t="str">
        <f t="shared" ca="1" si="92"/>
        <v>Arthur Pimentel Poeta</v>
      </c>
      <c r="K583" s="7" t="str" cm="1">
        <f t="array" aca="1" ref="K583" ca="1">SHA1HASH($J583)</f>
        <v>726a6ef68cb4807483c2c9e3c0172bc53a09c451</v>
      </c>
      <c r="L583" s="7" cm="1">
        <f t="array" aca="1" ref="L583" ca="1">INDEX(States!$A:$A,N583,1)</f>
        <v>5</v>
      </c>
      <c r="M583" s="7" t="str">
        <f ca="1">VLOOKUP($L583,Countries!$A:$B,2,FALSE)</f>
        <v>Portugal</v>
      </c>
      <c r="N583" s="7" cm="1">
        <f t="array" aca="1" ref="N583" ca="1">INDEX(States!$C:$C,RANDBETWEEN(5,COUNTA(States!$A:$A) + 1),1)</f>
        <v>14</v>
      </c>
      <c r="O583" s="7" t="str">
        <f ca="1">VLOOKUP($N583,States!$C:$D,2,FALSE)</f>
        <v>Madeira</v>
      </c>
      <c r="P583" s="7" t="str">
        <f ca="1">VLOOKUP($F583,Name!$A:$C,3,FALSE)</f>
        <v>M</v>
      </c>
      <c r="Q583" s="7" t="str">
        <f ca="1">VLOOKUP($P583,Genders!$B:$C,2,FALSE)</f>
        <v>Male</v>
      </c>
      <c r="R583" s="7" cm="1">
        <f t="array" aca="1" ref="R583" ca="1">INDEX('Marital status'!$A:$A,RANDBETWEEN(5,COUNTA('Marital status'!$A:$A) + 1),1)</f>
        <v>6</v>
      </c>
      <c r="S583" s="7" t="str">
        <f ca="1">VLOOKUP($R583,'Marital status'!$A:$B,2,FALSE)</f>
        <v>MarrieD</v>
      </c>
      <c r="T583" s="7">
        <f t="shared" ca="1" si="93"/>
        <v>7</v>
      </c>
      <c r="U583" s="7" t="str">
        <f ca="1">VLOOKUP($T583,Ethnicities!$A:$B,2,FALSE)</f>
        <v xml:space="preserve">  Hispanic or LATINO</v>
      </c>
      <c r="V583" s="8">
        <f t="shared" ca="1" si="94"/>
        <v>30575</v>
      </c>
      <c r="W583" s="6">
        <f t="shared" ca="1" si="95"/>
        <v>7</v>
      </c>
      <c r="X583" s="8" t="str">
        <f ca="1">VLOOKUP($W583,'Background education'!$A:$B,2,FALSE)</f>
        <v>Undergraduate degree</v>
      </c>
      <c r="Y583" s="7">
        <f ca="1" xml:space="preserve">
  IF(OR($AA583 = 5, $AA583 = 6, $AA583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83" s="7" t="str">
        <f ca="1">VLOOKUP($Y583,Departments!$A:$B,2,FALSE)</f>
        <v>Operations</v>
      </c>
      <c r="AA583" s="6">
        <f t="shared" ca="1" si="96"/>
        <v>10</v>
      </c>
      <c r="AB583" s="7" t="str">
        <f ca="1">VLOOKUP($AA583,Roles!$A:$B,2,FALSE)</f>
        <v>Trainee</v>
      </c>
      <c r="AC583" s="6" t="str">
        <f t="shared" ca="1" si="97"/>
        <v/>
      </c>
      <c r="AD583" s="7" t="str">
        <f ca="1" xml:space="preserve">
IF($AC583 &lt;&gt; "",
    VLOOKUP($AC583,Levels!$A:$B,2,FALSE),
    ""
)</f>
        <v/>
      </c>
      <c r="AE583" s="8">
        <f t="shared" ca="1" si="98"/>
        <v>42617</v>
      </c>
      <c r="AF583" s="6">
        <f ca="1">RANDBETWEEN(5,COUNTA('Recruitment source'!$A:$A) + 1)</f>
        <v>5</v>
      </c>
      <c r="AG583" s="6" t="str">
        <f ca="1">VLOOKUP($AF583,'Recruitment source'!$A:$B,2,FALSE)</f>
        <v>Indeed</v>
      </c>
      <c r="AH583" s="8"/>
      <c r="AI583" s="1">
        <f t="shared" ca="1" si="90"/>
        <v>1305</v>
      </c>
      <c r="AJ58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579, 1, 'Arthur Pimentel Poeta', 'M', 7, '16/09/1983', 7, 10, 10, NULL, 1305);</v>
      </c>
    </row>
    <row r="584" spans="1:36" ht="14.25" customHeight="1" x14ac:dyDescent="0.2">
      <c r="A584" s="7" cm="1">
        <f t="array" aca="1" ref="A584" ca="1">INDEX(Companies!$A:$A,RANDBETWEEN(5,COUNTA(Companies!$A:$A) + 1),1)</f>
        <v>5</v>
      </c>
      <c r="B584" s="7" t="str">
        <f ca="1">VLOOKUP($A584,Companies!$A:$B,2,FALSE)</f>
        <v>ACME Corporation</v>
      </c>
      <c r="C584" s="5">
        <f t="shared" si="91"/>
        <v>580</v>
      </c>
      <c r="D584" s="5" t="str" cm="1">
        <f t="array" ref="D584">SHA1HASH($C584)</f>
        <v>3db2991a3bd1f2ca292a463744f4136d61b1faa3</v>
      </c>
      <c r="E584" s="6">
        <v>1</v>
      </c>
      <c r="F584" s="7">
        <f ca="1">IF($C584 = 1 + N("Presidente"),
    127,
    IF($C584 = 2 + N("Vice-Presidente"),
        72,
        IF($C584 = 3 + N("Secretária bilíngue"),
            13,
            RANDBETWEEN(5,COUNT(Name!$A:$A) + 1)
        )
    )
)</f>
        <v>168</v>
      </c>
      <c r="G584" s="7" t="str">
        <f ca="1">VLOOKUP($F584,Name!$A:$B,2,FALSE)</f>
        <v>Henry</v>
      </c>
      <c r="H584" s="7">
        <f ca="1" xml:space="preserve">
IF($C584 = 1,
    0,
    RANDBETWEEN(5,COUNT('Last name'!$A:$A) + 1)
)</f>
        <v>16</v>
      </c>
      <c r="I584" s="7" t="str">
        <f ca="1" xml:space="preserve">
IF($C584 = 1 + N("Presidente"),
    "de Orléans e Bragança",
    VLOOKUP($H584,'Last name'!$A:$B,2,FALSE) &amp; " " &amp; VLOOKUP(RANDBETWEEN(5,COUNT('Last name'!$A:$A) + 1),'Last name'!$A:$B,2,FALSE)
)</f>
        <v>Amor Russo</v>
      </c>
      <c r="J584" s="7" t="str">
        <f t="shared" ca="1" si="92"/>
        <v>Henry Amor Russo</v>
      </c>
      <c r="K584" s="7" t="str" cm="1">
        <f t="array" aca="1" ref="K584" ca="1">SHA1HASH($J584)</f>
        <v>fc9d70a59a63be4a906d42dc7b49458a00f8efe7</v>
      </c>
      <c r="L584" s="7" cm="1">
        <f t="array" aca="1" ref="L584" ca="1">INDEX(States!$A:$A,N584,1)</f>
        <v>5</v>
      </c>
      <c r="M584" s="7" t="str">
        <f ca="1">VLOOKUP($L584,Countries!$A:$B,2,FALSE)</f>
        <v>Portugal</v>
      </c>
      <c r="N584" s="7" cm="1">
        <f t="array" aca="1" ref="N584" ca="1">INDEX(States!$C:$C,RANDBETWEEN(5,COUNTA(States!$A:$A) + 1),1)</f>
        <v>10</v>
      </c>
      <c r="O584" s="7" t="str">
        <f ca="1">VLOOKUP($N584,States!$C:$D,2,FALSE)</f>
        <v>Faro</v>
      </c>
      <c r="P584" s="7" t="str">
        <f ca="1">VLOOKUP($F584,Name!$A:$C,3,FALSE)</f>
        <v>M</v>
      </c>
      <c r="Q584" s="7" t="str">
        <f ca="1">VLOOKUP($P584,Genders!$B:$C,2,FALSE)</f>
        <v>Male</v>
      </c>
      <c r="R584" s="7" cm="1">
        <f t="array" aca="1" ref="R584" ca="1">INDEX('Marital status'!$A:$A,RANDBETWEEN(5,COUNTA('Marital status'!$A:$A) + 1),1)</f>
        <v>8</v>
      </c>
      <c r="S584" s="7" t="str">
        <f ca="1">VLOOKUP($R584,'Marital status'!$A:$B,2,FALSE)</f>
        <v xml:space="preserve"> Separated </v>
      </c>
      <c r="T584" s="7">
        <f t="shared" ca="1" si="93"/>
        <v>5</v>
      </c>
      <c r="U584" s="7" t="str">
        <f ca="1">VLOOKUP($T584,Ethnicities!$A:$B,2,FALSE)</f>
        <v xml:space="preserve"> white</v>
      </c>
      <c r="V584" s="8">
        <f t="shared" ca="1" si="94"/>
        <v>24999</v>
      </c>
      <c r="W584" s="6">
        <f t="shared" ca="1" si="95"/>
        <v>7</v>
      </c>
      <c r="X584" s="8" t="str">
        <f ca="1">VLOOKUP($W584,'Background education'!$A:$B,2,FALSE)</f>
        <v>Undergraduate degree</v>
      </c>
      <c r="Y584" s="7">
        <f ca="1" xml:space="preserve">
  IF(OR($AA584 = 5, $AA584 = 6, $AA584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584" s="7" t="str">
        <f ca="1">VLOOKUP($Y584,Departments!$A:$B,2,FALSE)</f>
        <v xml:space="preserve"> Commercial</v>
      </c>
      <c r="AA584" s="6">
        <f t="shared" ca="1" si="96"/>
        <v>11</v>
      </c>
      <c r="AB584" s="7" t="str">
        <f ca="1">VLOOKUP($AA584,Roles!$A:$B,2,FALSE)</f>
        <v>Analyst</v>
      </c>
      <c r="AC584" s="6">
        <f t="shared" ca="1" si="97"/>
        <v>5</v>
      </c>
      <c r="AD584" s="7" t="str">
        <f ca="1" xml:space="preserve">
IF($AC584 &lt;&gt; "",
    VLOOKUP($AC584,Levels!$A:$B,2,FALSE),
    ""
)</f>
        <v>Junior</v>
      </c>
      <c r="AE584" s="8">
        <f t="shared" ca="1" si="98"/>
        <v>43683</v>
      </c>
      <c r="AF584" s="6">
        <f ca="1">RANDBETWEEN(5,COUNTA('Recruitment source'!$A:$A) + 1)</f>
        <v>9</v>
      </c>
      <c r="AG584" s="6" t="str">
        <f ca="1">VLOOKUP($AF584,'Recruitment source'!$A:$B,2,FALSE)</f>
        <v>Empregos Online</v>
      </c>
      <c r="AH584" s="8"/>
      <c r="AI584" s="1">
        <f t="shared" ca="1" si="90"/>
        <v>2580</v>
      </c>
      <c r="AJ58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580, 1, 'Henry Amor Russo', 'M', 5, '10/06/1968', 7, 9, 11, 5, 2580);</v>
      </c>
    </row>
    <row r="585" spans="1:36" ht="14.25" customHeight="1" x14ac:dyDescent="0.2">
      <c r="A585" s="7" cm="1">
        <f t="array" aca="1" ref="A585" ca="1">INDEX(Companies!$A:$A,RANDBETWEEN(5,COUNTA(Companies!$A:$A) + 1),1)</f>
        <v>5</v>
      </c>
      <c r="B585" s="7" t="str">
        <f ca="1">VLOOKUP($A585,Companies!$A:$B,2,FALSE)</f>
        <v>ACME Corporation</v>
      </c>
      <c r="C585" s="5">
        <f t="shared" si="91"/>
        <v>581</v>
      </c>
      <c r="D585" s="5" t="str" cm="1">
        <f t="array" ref="D585">SHA1HASH($C585)</f>
        <v>9f682df245668969bbcd5395bdc2882591eeecde</v>
      </c>
      <c r="E585" s="6">
        <v>1</v>
      </c>
      <c r="F585" s="7">
        <f ca="1">IF($C585 = 1 + N("Presidente"),
    127,
    IF($C585 = 2 + N("Vice-Presidente"),
        72,
        IF($C585 = 3 + N("Secretária bilíngue"),
            13,
            RANDBETWEEN(5,COUNT(Name!$A:$A) + 1)
        )
    )
)</f>
        <v>8</v>
      </c>
      <c r="G585" s="7" t="str">
        <f ca="1">VLOOKUP($F585,Name!$A:$B,2,FALSE)</f>
        <v>Adélia</v>
      </c>
      <c r="H585" s="7">
        <f ca="1" xml:space="preserve">
IF($C585 = 1,
    0,
    RANDBETWEEN(5,COUNT('Last name'!$A:$A) + 1)
)</f>
        <v>58</v>
      </c>
      <c r="I585" s="7" t="str">
        <f ca="1" xml:space="preserve">
IF($C585 = 1 + N("Presidente"),
    "de Orléans e Bragança",
    VLOOKUP($H585,'Last name'!$A:$B,2,FALSE) &amp; " " &amp; VLOOKUP(RANDBETWEEN(5,COUNT('Last name'!$A:$A) + 1),'Last name'!$A:$B,2,FALSE)
)</f>
        <v>Cardoso Leone</v>
      </c>
      <c r="J585" s="7" t="str">
        <f t="shared" ca="1" si="92"/>
        <v>Adélia Cardoso Leone</v>
      </c>
      <c r="K585" s="7" t="str" cm="1">
        <f t="array" aca="1" ref="K585" ca="1">SHA1HASH($J585)</f>
        <v>ac96a96456fc00aad4bcfcec0bd3d7bf19e4340d</v>
      </c>
      <c r="L585" s="7" cm="1">
        <f t="array" aca="1" ref="L585" ca="1">INDEX(States!$A:$A,N585,1)</f>
        <v>5</v>
      </c>
      <c r="M585" s="7" t="str">
        <f ca="1">VLOOKUP($L585,Countries!$A:$B,2,FALSE)</f>
        <v>Portugal</v>
      </c>
      <c r="N585" s="7" cm="1">
        <f t="array" aca="1" ref="N585" ca="1">INDEX(States!$C:$C,RANDBETWEEN(5,COUNTA(States!$A:$A) + 1),1)</f>
        <v>10</v>
      </c>
      <c r="O585" s="7" t="str">
        <f ca="1">VLOOKUP($N585,States!$C:$D,2,FALSE)</f>
        <v>Faro</v>
      </c>
      <c r="P585" s="7" t="str">
        <f ca="1">VLOOKUP($F585,Name!$A:$C,3,FALSE)</f>
        <v>F</v>
      </c>
      <c r="Q585" s="7" t="str">
        <f ca="1">VLOOKUP($P585,Genders!$B:$C,2,FALSE)</f>
        <v>Female</v>
      </c>
      <c r="R585" s="7" cm="1">
        <f t="array" aca="1" ref="R585" ca="1">INDEX('Marital status'!$A:$A,RANDBETWEEN(5,COUNTA('Marital status'!$A:$A) + 1),1)</f>
        <v>7</v>
      </c>
      <c r="S585" s="7" t="str">
        <f ca="1">VLOOKUP($R585,'Marital status'!$A:$B,2,FALSE)</f>
        <v xml:space="preserve">Widowed </v>
      </c>
      <c r="T585" s="7">
        <f t="shared" ca="1" si="93"/>
        <v>5</v>
      </c>
      <c r="U585" s="7" t="str">
        <f ca="1">VLOOKUP($T585,Ethnicities!$A:$B,2,FALSE)</f>
        <v xml:space="preserve"> white</v>
      </c>
      <c r="V585" s="8">
        <f t="shared" ca="1" si="94"/>
        <v>23973</v>
      </c>
      <c r="W585" s="6">
        <f t="shared" ca="1" si="95"/>
        <v>7</v>
      </c>
      <c r="X585" s="8" t="str">
        <f ca="1">VLOOKUP($W585,'Background education'!$A:$B,2,FALSE)</f>
        <v>Undergraduate degree</v>
      </c>
      <c r="Y585" s="7">
        <f ca="1" xml:space="preserve">
  IF(OR($AA585 = 5, $AA585 = 6, $AA585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85" s="7" t="str">
        <f ca="1">VLOOKUP($Y585,Departments!$A:$B,2,FALSE)</f>
        <v>Audit</v>
      </c>
      <c r="AA585" s="6">
        <f t="shared" ca="1" si="96"/>
        <v>9</v>
      </c>
      <c r="AB585" s="7" t="str">
        <f ca="1">VLOOKUP($AA585,Roles!$A:$B,2,FALSE)</f>
        <v>Intern</v>
      </c>
      <c r="AC585" s="6" t="str">
        <f t="shared" ca="1" si="97"/>
        <v/>
      </c>
      <c r="AD585" s="7" t="str">
        <f ca="1" xml:space="preserve">
IF($AC585 &lt;&gt; "",
    VLOOKUP($AC585,Levels!$A:$B,2,FALSE),
    ""
)</f>
        <v/>
      </c>
      <c r="AE585" s="8">
        <f t="shared" ca="1" si="98"/>
        <v>39320</v>
      </c>
      <c r="AF585" s="6">
        <f ca="1">RANDBETWEEN(5,COUNTA('Recruitment source'!$A:$A) + 1)</f>
        <v>9</v>
      </c>
      <c r="AG585" s="6" t="str">
        <f ca="1">VLOOKUP($AF585,'Recruitment source'!$A:$B,2,FALSE)</f>
        <v>Empregos Online</v>
      </c>
      <c r="AH585" s="8"/>
      <c r="AI585" s="1">
        <f t="shared" ca="1" si="90"/>
        <v>1205</v>
      </c>
      <c r="AJ58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581, 1, 'Adélia Cardoso Leone', 'F', 5, '19/08/1965', 7, 13, 9, NULL, 1205);</v>
      </c>
    </row>
    <row r="586" spans="1:36" ht="14.25" customHeight="1" x14ac:dyDescent="0.2">
      <c r="A586" s="7" cm="1">
        <f t="array" aca="1" ref="A586" ca="1">INDEX(Companies!$A:$A,RANDBETWEEN(5,COUNTA(Companies!$A:$A) + 1),1)</f>
        <v>5</v>
      </c>
      <c r="B586" s="7" t="str">
        <f ca="1">VLOOKUP($A586,Companies!$A:$B,2,FALSE)</f>
        <v>ACME Corporation</v>
      </c>
      <c r="C586" s="5">
        <f t="shared" si="91"/>
        <v>582</v>
      </c>
      <c r="D586" s="5" t="str" cm="1">
        <f t="array" ref="D586">SHA1HASH($C586)</f>
        <v>985d6ac20b189c12b3cad0bd3af82450e25024c8</v>
      </c>
      <c r="E586" s="6">
        <v>1</v>
      </c>
      <c r="F586" s="7">
        <f ca="1">IF($C586 = 1 + N("Presidente"),
    127,
    IF($C586 = 2 + N("Vice-Presidente"),
        72,
        IF($C586 = 3 + N("Secretária bilíngue"),
            13,
            RANDBETWEEN(5,COUNT(Name!$A:$A) + 1)
        )
    )
)</f>
        <v>141</v>
      </c>
      <c r="G586" s="7" t="str">
        <f ca="1">VLOOKUP($F586,Name!$A:$B,2,FALSE)</f>
        <v>Filipe</v>
      </c>
      <c r="H586" s="7">
        <f ca="1" xml:space="preserve">
IF($C586 = 1,
    0,
    RANDBETWEEN(5,COUNT('Last name'!$A:$A) + 1)
)</f>
        <v>12</v>
      </c>
      <c r="I586" s="7" t="str">
        <f ca="1" xml:space="preserve">
IF($C586 = 1 + N("Presidente"),
    "de Orléans e Bragança",
    VLOOKUP($H586,'Last name'!$A:$B,2,FALSE) &amp; " " &amp; VLOOKUP(RANDBETWEEN(5,COUNT('Last name'!$A:$A) + 1),'Last name'!$A:$B,2,FALSE)
)</f>
        <v>Alvaregna Faria</v>
      </c>
      <c r="J586" s="7" t="str">
        <f t="shared" ca="1" si="92"/>
        <v>Filipe Alvaregna Faria</v>
      </c>
      <c r="K586" s="7" t="str" cm="1">
        <f t="array" aca="1" ref="K586" ca="1">SHA1HASH($J586)</f>
        <v>4fb1492881c976b0be66fbe9cc8383649db98e61</v>
      </c>
      <c r="L586" s="7" cm="1">
        <f t="array" aca="1" ref="L586" ca="1">INDEX(States!$A:$A,N586,1)</f>
        <v>5</v>
      </c>
      <c r="M586" s="7" t="str">
        <f ca="1">VLOOKUP($L586,Countries!$A:$B,2,FALSE)</f>
        <v>Portugal</v>
      </c>
      <c r="N586" s="7" cm="1">
        <f t="array" aca="1" ref="N586" ca="1">INDEX(States!$C:$C,RANDBETWEEN(5,COUNTA(States!$A:$A) + 1),1)</f>
        <v>23</v>
      </c>
      <c r="O586" s="7" t="str">
        <f ca="1">VLOOKUP($N586,States!$C:$D,2,FALSE)</f>
        <v>Viana do Castelo</v>
      </c>
      <c r="P586" s="7" t="str">
        <f ca="1">VLOOKUP($F586,Name!$A:$C,3,FALSE)</f>
        <v>M</v>
      </c>
      <c r="Q586" s="7" t="str">
        <f ca="1">VLOOKUP($P586,Genders!$B:$C,2,FALSE)</f>
        <v>Male</v>
      </c>
      <c r="R586" s="7" cm="1">
        <f t="array" aca="1" ref="R586" ca="1">INDEX('Marital status'!$A:$A,RANDBETWEEN(5,COUNTA('Marital status'!$A:$A) + 1),1)</f>
        <v>9</v>
      </c>
      <c r="S586" s="7" t="str">
        <f ca="1">VLOOKUP($R586,'Marital status'!$A:$B,2,FALSE)</f>
        <v>DIVORCED</v>
      </c>
      <c r="T586" s="7">
        <f t="shared" ca="1" si="93"/>
        <v>5</v>
      </c>
      <c r="U586" s="7" t="str">
        <f ca="1">VLOOKUP($T586,Ethnicities!$A:$B,2,FALSE)</f>
        <v xml:space="preserve"> white</v>
      </c>
      <c r="V586" s="8">
        <f t="shared" ca="1" si="94"/>
        <v>21418</v>
      </c>
      <c r="W586" s="6">
        <f t="shared" ca="1" si="95"/>
        <v>7</v>
      </c>
      <c r="X586" s="8" t="str">
        <f ca="1">VLOOKUP($W586,'Background education'!$A:$B,2,FALSE)</f>
        <v>Undergraduate degree</v>
      </c>
      <c r="Y586" s="7">
        <f ca="1" xml:space="preserve">
  IF(OR($AA586 = 5, $AA586 = 6, $AA586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86" s="7" t="str">
        <f ca="1">VLOOKUP($Y586,Departments!$A:$B,2,FALSE)</f>
        <v>Operations</v>
      </c>
      <c r="AA586" s="6">
        <f t="shared" ca="1" si="96"/>
        <v>11</v>
      </c>
      <c r="AB586" s="7" t="str">
        <f ca="1">VLOOKUP($AA586,Roles!$A:$B,2,FALSE)</f>
        <v>Analyst</v>
      </c>
      <c r="AC586" s="6">
        <f t="shared" ca="1" si="97"/>
        <v>5</v>
      </c>
      <c r="AD586" s="7" t="str">
        <f ca="1" xml:space="preserve">
IF($AC586 &lt;&gt; "",
    VLOOKUP($AC586,Levels!$A:$B,2,FALSE),
    ""
)</f>
        <v>Junior</v>
      </c>
      <c r="AE586" s="8">
        <f t="shared" ca="1" si="98"/>
        <v>42573</v>
      </c>
      <c r="AF586" s="6">
        <f ca="1">RANDBETWEEN(5,COUNTA('Recruitment source'!$A:$A) + 1)</f>
        <v>8</v>
      </c>
      <c r="AG586" s="6" t="str">
        <f ca="1">VLOOKUP($AF586,'Recruitment source'!$A:$B,2,FALSE)</f>
        <v>Net Empregos</v>
      </c>
      <c r="AH586" s="8"/>
      <c r="AI586" s="1">
        <f t="shared" ca="1" si="90"/>
        <v>2500</v>
      </c>
      <c r="AJ586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582, 1, 'Filipe Alvaregna Faria', 'M', 5, '21/08/1958', 7, 10, 11, 5, 2500);</v>
      </c>
    </row>
    <row r="587" spans="1:36" ht="14.25" customHeight="1" x14ac:dyDescent="0.2">
      <c r="A587" s="7" cm="1">
        <f t="array" aca="1" ref="A587" ca="1">INDEX(Companies!$A:$A,RANDBETWEEN(5,COUNTA(Companies!$A:$A) + 1),1)</f>
        <v>5</v>
      </c>
      <c r="B587" s="7" t="str">
        <f ca="1">VLOOKUP($A587,Companies!$A:$B,2,FALSE)</f>
        <v>ACME Corporation</v>
      </c>
      <c r="C587" s="5">
        <f t="shared" si="91"/>
        <v>583</v>
      </c>
      <c r="D587" s="5" t="str" cm="1">
        <f t="array" ref="D587">SHA1HASH($C587)</f>
        <v>9c676e003b8932ac49d4d3a18467c0b59e3e3fb6</v>
      </c>
      <c r="E587" s="6">
        <v>1</v>
      </c>
      <c r="F587" s="7">
        <f ca="1">IF($C587 = 1 + N("Presidente"),
    127,
    IF($C587 = 2 + N("Vice-Presidente"),
        72,
        IF($C587 = 3 + N("Secretária bilíngue"),
            13,
            RANDBETWEEN(5,COUNT(Name!$A:$A) + 1)
        )
    )
)</f>
        <v>295</v>
      </c>
      <c r="G587" s="7" t="str">
        <f ca="1">VLOOKUP($F587,Name!$A:$B,2,FALSE)</f>
        <v>Miguel</v>
      </c>
      <c r="H587" s="7">
        <f ca="1" xml:space="preserve">
IF($C587 = 1,
    0,
    RANDBETWEEN(5,COUNT('Last name'!$A:$A) + 1)
)</f>
        <v>89</v>
      </c>
      <c r="I587" s="7" t="str">
        <f ca="1" xml:space="preserve">
IF($C587 = 1 + N("Presidente"),
    "de Orléans e Bragança",
    VLOOKUP($H587,'Last name'!$A:$B,2,FALSE) &amp; " " &amp; VLOOKUP(RANDBETWEEN(5,COUNT('Last name'!$A:$A) + 1),'Last name'!$A:$B,2,FALSE)
)</f>
        <v>Figo Araújo</v>
      </c>
      <c r="J587" s="7" t="str">
        <f t="shared" ca="1" si="92"/>
        <v>Miguel Figo Araújo</v>
      </c>
      <c r="K587" s="7" t="str" cm="1">
        <f t="array" aca="1" ref="K587" ca="1">SHA1HASH($J587)</f>
        <v>ba5f28916e5258a777541c8c3370c61d14cbbc59</v>
      </c>
      <c r="L587" s="7" cm="1">
        <f t="array" aca="1" ref="L587" ca="1">INDEX(States!$A:$A,N587,1)</f>
        <v>5</v>
      </c>
      <c r="M587" s="7" t="str">
        <f ca="1">VLOOKUP($L587,Countries!$A:$B,2,FALSE)</f>
        <v>Portugal</v>
      </c>
      <c r="N587" s="7" cm="1">
        <f t="array" aca="1" ref="N587" ca="1">INDEX(States!$C:$C,RANDBETWEEN(5,COUNTA(States!$A:$A) + 1),1)</f>
        <v>11</v>
      </c>
      <c r="O587" s="7" t="str">
        <f ca="1">VLOOKUP($N587,States!$C:$D,2,FALSE)</f>
        <v>Santarém</v>
      </c>
      <c r="P587" s="7" t="str">
        <f ca="1">VLOOKUP($F587,Name!$A:$C,3,FALSE)</f>
        <v>M</v>
      </c>
      <c r="Q587" s="7" t="str">
        <f ca="1">VLOOKUP($P587,Genders!$B:$C,2,FALSE)</f>
        <v>Male</v>
      </c>
      <c r="R587" s="7" cm="1">
        <f t="array" aca="1" ref="R587" ca="1">INDEX('Marital status'!$A:$A,RANDBETWEEN(5,COUNTA('Marital status'!$A:$A) + 1),1)</f>
        <v>7</v>
      </c>
      <c r="S587" s="7" t="str">
        <f ca="1">VLOOKUP($R587,'Marital status'!$A:$B,2,FALSE)</f>
        <v xml:space="preserve">Widowed </v>
      </c>
      <c r="T587" s="7">
        <f t="shared" ca="1" si="93"/>
        <v>5</v>
      </c>
      <c r="U587" s="7" t="str">
        <f ca="1">VLOOKUP($T587,Ethnicities!$A:$B,2,FALSE)</f>
        <v xml:space="preserve"> white</v>
      </c>
      <c r="V587" s="8">
        <f t="shared" ca="1" si="94"/>
        <v>25281</v>
      </c>
      <c r="W587" s="6">
        <f t="shared" ca="1" si="95"/>
        <v>7</v>
      </c>
      <c r="X587" s="8" t="str">
        <f ca="1">VLOOKUP($W587,'Background education'!$A:$B,2,FALSE)</f>
        <v>Undergraduate degree</v>
      </c>
      <c r="Y587" s="7">
        <f ca="1" xml:space="preserve">
  IF(OR($AA587 = 5, $AA587 = 6, $AA587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87" s="7" t="str">
        <f ca="1">VLOOKUP($Y587,Departments!$A:$B,2,FALSE)</f>
        <v>Operations</v>
      </c>
      <c r="AA587" s="6">
        <f t="shared" ca="1" si="96"/>
        <v>10</v>
      </c>
      <c r="AB587" s="7" t="str">
        <f ca="1">VLOOKUP($AA587,Roles!$A:$B,2,FALSE)</f>
        <v>Trainee</v>
      </c>
      <c r="AC587" s="6" t="str">
        <f t="shared" ca="1" si="97"/>
        <v/>
      </c>
      <c r="AD587" s="7" t="str">
        <f ca="1" xml:space="preserve">
IF($AC587 &lt;&gt; "",
    VLOOKUP($AC587,Levels!$A:$B,2,FALSE),
    ""
)</f>
        <v/>
      </c>
      <c r="AE587" s="8">
        <f t="shared" ca="1" si="98"/>
        <v>44723</v>
      </c>
      <c r="AF587" s="6">
        <f ca="1">RANDBETWEEN(5,COUNTA('Recruitment source'!$A:$A) + 1)</f>
        <v>9</v>
      </c>
      <c r="AG587" s="6" t="str">
        <f ca="1">VLOOKUP($AF587,'Recruitment source'!$A:$B,2,FALSE)</f>
        <v>Empregos Online</v>
      </c>
      <c r="AH587" s="8"/>
      <c r="AI587" s="1">
        <f t="shared" ca="1" si="90"/>
        <v>1305</v>
      </c>
      <c r="AJ587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583, 1, 'Miguel Figo Araújo', 'M', 5, '19/03/1969', 7, 10, 10, NULL, 1305);</v>
      </c>
    </row>
    <row r="588" spans="1:36" ht="14.25" customHeight="1" x14ac:dyDescent="0.2">
      <c r="A588" s="7" cm="1">
        <f t="array" aca="1" ref="A588" ca="1">INDEX(Companies!$A:$A,RANDBETWEEN(5,COUNTA(Companies!$A:$A) + 1),1)</f>
        <v>5</v>
      </c>
      <c r="B588" s="7" t="str">
        <f ca="1">VLOOKUP($A588,Companies!$A:$B,2,FALSE)</f>
        <v>ACME Corporation</v>
      </c>
      <c r="C588" s="5">
        <f t="shared" si="91"/>
        <v>584</v>
      </c>
      <c r="D588" s="5" t="str" cm="1">
        <f t="array" ref="D588">SHA1HASH($C588)</f>
        <v>c6eeaa0539eaa4ce33dfb9e4b4eee1cfc0cbf6e7</v>
      </c>
      <c r="E588" s="6">
        <v>1</v>
      </c>
      <c r="F588" s="7">
        <f ca="1">IF($C588 = 1 + N("Presidente"),
    127,
    IF($C588 = 2 + N("Vice-Presidente"),
        72,
        IF($C588 = 3 + N("Secretária bilíngue"),
            13,
            RANDBETWEEN(5,COUNT(Name!$A:$A) + 1)
        )
    )
)</f>
        <v>233</v>
      </c>
      <c r="G588" s="7" t="str">
        <f ca="1">VLOOKUP($F588,Name!$A:$B,2,FALSE)</f>
        <v>Lorenzo Augusto</v>
      </c>
      <c r="H588" s="7">
        <f ca="1" xml:space="preserve">
IF($C588 = 1,
    0,
    RANDBETWEEN(5,COUNT('Last name'!$A:$A) + 1)
)</f>
        <v>30</v>
      </c>
      <c r="I588" s="7" t="str">
        <f ca="1" xml:space="preserve">
IF($C588 = 1 + N("Presidente"),
    "de Orléans e Bragança",
    VLOOKUP($H588,'Last name'!$A:$B,2,FALSE) &amp; " " &amp; VLOOKUP(RANDBETWEEN(5,COUNT('Last name'!$A:$A) + 1),'Last name'!$A:$B,2,FALSE)
)</f>
        <v>Barbieri Galli</v>
      </c>
      <c r="J588" s="7" t="str">
        <f t="shared" ca="1" si="92"/>
        <v>Lorenzo Augusto Barbieri Galli</v>
      </c>
      <c r="K588" s="7" t="str" cm="1">
        <f t="array" aca="1" ref="K588" ca="1">SHA1HASH($J588)</f>
        <v>8a6c391d521e2d04c3849854a1d39a402dfe95a5</v>
      </c>
      <c r="L588" s="7" cm="1">
        <f t="array" aca="1" ref="L588" ca="1">INDEX(States!$A:$A,N588,1)</f>
        <v>5</v>
      </c>
      <c r="M588" s="7" t="str">
        <f ca="1">VLOOKUP($L588,Countries!$A:$B,2,FALSE)</f>
        <v>Portugal</v>
      </c>
      <c r="N588" s="7" cm="1">
        <f t="array" aca="1" ref="N588" ca="1">INDEX(States!$C:$C,RANDBETWEEN(5,COUNTA(States!$A:$A) + 1),1)</f>
        <v>5</v>
      </c>
      <c r="O588" s="7" t="str">
        <f ca="1">VLOOKUP($N588,States!$C:$D,2,FALSE)</f>
        <v xml:space="preserve"> Lisboa</v>
      </c>
      <c r="P588" s="7" t="str">
        <f ca="1">VLOOKUP($F588,Name!$A:$C,3,FALSE)</f>
        <v>M</v>
      </c>
      <c r="Q588" s="7" t="str">
        <f ca="1">VLOOKUP($P588,Genders!$B:$C,2,FALSE)</f>
        <v>Male</v>
      </c>
      <c r="R588" s="7" cm="1">
        <f t="array" aca="1" ref="R588" ca="1">INDEX('Marital status'!$A:$A,RANDBETWEEN(5,COUNTA('Marital status'!$A:$A) + 1),1)</f>
        <v>5</v>
      </c>
      <c r="S588" s="7" t="str">
        <f ca="1">VLOOKUP($R588,'Marital status'!$A:$B,2,FALSE)</f>
        <v>single</v>
      </c>
      <c r="T588" s="7">
        <f t="shared" ca="1" si="93"/>
        <v>6</v>
      </c>
      <c r="U588" s="7" t="str">
        <f ca="1">VLOOKUP($T588,Ethnicities!$A:$B,2,FALSE)</f>
        <v>Black or African American</v>
      </c>
      <c r="V588" s="8">
        <f t="shared" ca="1" si="94"/>
        <v>22503</v>
      </c>
      <c r="W588" s="6">
        <f t="shared" ca="1" si="95"/>
        <v>8</v>
      </c>
      <c r="X588" s="8" t="str">
        <f ca="1">VLOOKUP($W588,'Background education'!$A:$B,2,FALSE)</f>
        <v>Graduate school</v>
      </c>
      <c r="Y588" s="7">
        <f ca="1" xml:space="preserve">
  IF(OR($AA588 = 5, $AA588 = 6, $AA588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88" s="7" t="str">
        <f ca="1">VLOOKUP($Y588,Departments!$A:$B,2,FALSE)</f>
        <v>Communication &amp; Marketing</v>
      </c>
      <c r="AA588" s="6">
        <f t="shared" ca="1" si="96"/>
        <v>11</v>
      </c>
      <c r="AB588" s="7" t="str">
        <f ca="1">VLOOKUP($AA588,Roles!$A:$B,2,FALSE)</f>
        <v>Analyst</v>
      </c>
      <c r="AC588" s="6">
        <f t="shared" ca="1" si="97"/>
        <v>5</v>
      </c>
      <c r="AD588" s="7" t="str">
        <f ca="1" xml:space="preserve">
IF($AC588 &lt;&gt; "",
    VLOOKUP($AC588,Levels!$A:$B,2,FALSE),
    ""
)</f>
        <v>Junior</v>
      </c>
      <c r="AE588" s="8">
        <f t="shared" ca="1" si="98"/>
        <v>38518</v>
      </c>
      <c r="AF588" s="6">
        <f ca="1">RANDBETWEEN(5,COUNTA('Recruitment source'!$A:$A) + 1)</f>
        <v>11</v>
      </c>
      <c r="AG588" s="6" t="str">
        <f ca="1">VLOOKUP($AF588,'Recruitment source'!$A:$B,2,FALSE)</f>
        <v>Next Station</v>
      </c>
      <c r="AH588" s="8"/>
      <c r="AI588" s="1">
        <f t="shared" ca="1" si="90"/>
        <v>3080</v>
      </c>
      <c r="AJ588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584, 1, 'Lorenzo Augusto Barbieri Galli', 'M', 6, '10/08/1961', 8, 11, 11, 5, 3080);</v>
      </c>
    </row>
    <row r="589" spans="1:36" ht="14.25" customHeight="1" x14ac:dyDescent="0.2">
      <c r="A589" s="7" cm="1">
        <f t="array" aca="1" ref="A589" ca="1">INDEX(Companies!$A:$A,RANDBETWEEN(5,COUNTA(Companies!$A:$A) + 1),1)</f>
        <v>5</v>
      </c>
      <c r="B589" s="7" t="str">
        <f ca="1">VLOOKUP($A589,Companies!$A:$B,2,FALSE)</f>
        <v>ACME Corporation</v>
      </c>
      <c r="C589" s="5">
        <f t="shared" si="91"/>
        <v>585</v>
      </c>
      <c r="D589" s="5" t="str" cm="1">
        <f t="array" ref="D589">SHA1HASH($C589)</f>
        <v>a32c5cfee76478050154a15ca6743a532e27b926</v>
      </c>
      <c r="E589" s="6">
        <v>1</v>
      </c>
      <c r="F589" s="7">
        <f ca="1">IF($C589 = 1 + N("Presidente"),
    127,
    IF($C589 = 2 + N("Vice-Presidente"),
        72,
        IF($C589 = 3 + N("Secretária bilíngue"),
            13,
            RANDBETWEEN(5,COUNT(Name!$A:$A) + 1)
        )
    )
)</f>
        <v>275</v>
      </c>
      <c r="G589" s="7" t="str">
        <f ca="1">VLOOKUP($F589,Name!$A:$B,2,FALSE)</f>
        <v>Maria Vitória</v>
      </c>
      <c r="H589" s="7">
        <f ca="1" xml:space="preserve">
IF($C589 = 1,
    0,
    RANDBETWEEN(5,COUNT('Last name'!$A:$A) + 1)
)</f>
        <v>10</v>
      </c>
      <c r="I589" s="7" t="str">
        <f ca="1" xml:space="preserve">
IF($C589 = 1 + N("Presidente"),
    "de Orléans e Bragança",
    VLOOKUP($H589,'Last name'!$A:$B,2,FALSE) &amp; " " &amp; VLOOKUP(RANDBETWEEN(5,COUNT('Last name'!$A:$A) + 1),'Last name'!$A:$B,2,FALSE)
)</f>
        <v>Alencar Amor</v>
      </c>
      <c r="J589" s="7" t="str">
        <f t="shared" ca="1" si="92"/>
        <v>Maria Vitória Alencar Amor</v>
      </c>
      <c r="K589" s="7" t="str" cm="1">
        <f t="array" aca="1" ref="K589" ca="1">SHA1HASH($J589)</f>
        <v>961fe449f8e57d37204b6e2aa8faf275fdbd1e34</v>
      </c>
      <c r="L589" s="7" cm="1">
        <f t="array" aca="1" ref="L589" ca="1">INDEX(States!$A:$A,N589,1)</f>
        <v>5</v>
      </c>
      <c r="M589" s="7" t="str">
        <f ca="1">VLOOKUP($L589,Countries!$A:$B,2,FALSE)</f>
        <v>Portugal</v>
      </c>
      <c r="N589" s="7" cm="1">
        <f t="array" aca="1" ref="N589" ca="1">INDEX(States!$C:$C,RANDBETWEEN(5,COUNTA(States!$A:$A) + 1),1)</f>
        <v>16</v>
      </c>
      <c r="O589" s="7" t="str">
        <f ca="1">VLOOKUP($N589,States!$C:$D,2,FALSE)</f>
        <v>Azores</v>
      </c>
      <c r="P589" s="7" t="str">
        <f ca="1">VLOOKUP($F589,Name!$A:$C,3,FALSE)</f>
        <v>F</v>
      </c>
      <c r="Q589" s="7" t="str">
        <f ca="1">VLOOKUP($P589,Genders!$B:$C,2,FALSE)</f>
        <v>Female</v>
      </c>
      <c r="R589" s="7" cm="1">
        <f t="array" aca="1" ref="R589" ca="1">INDEX('Marital status'!$A:$A,RANDBETWEEN(5,COUNTA('Marital status'!$A:$A) + 1),1)</f>
        <v>5</v>
      </c>
      <c r="S589" s="7" t="str">
        <f ca="1">VLOOKUP($R589,'Marital status'!$A:$B,2,FALSE)</f>
        <v>single</v>
      </c>
      <c r="T589" s="7">
        <f t="shared" ca="1" si="93"/>
        <v>8</v>
      </c>
      <c r="U589" s="7" t="str">
        <f ca="1">VLOOKUP($T589,Ethnicities!$A:$B,2,FALSE)</f>
        <v>ASIAN</v>
      </c>
      <c r="V589" s="8">
        <f t="shared" ca="1" si="94"/>
        <v>31025</v>
      </c>
      <c r="W589" s="6">
        <f t="shared" ca="1" si="95"/>
        <v>7</v>
      </c>
      <c r="X589" s="8" t="str">
        <f ca="1">VLOOKUP($W589,'Background education'!$A:$B,2,FALSE)</f>
        <v>Undergraduate degree</v>
      </c>
      <c r="Y589" s="7">
        <f ca="1" xml:space="preserve">
  IF(OR($AA589 = 5, $AA589 = 6, $AA589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589" s="7" t="str">
        <f ca="1">VLOOKUP($Y589,Departments!$A:$B,2,FALSE)</f>
        <v>Communication &amp; Marketing</v>
      </c>
      <c r="AA589" s="6">
        <f t="shared" ca="1" si="96"/>
        <v>10</v>
      </c>
      <c r="AB589" s="7" t="str">
        <f ca="1">VLOOKUP($AA589,Roles!$A:$B,2,FALSE)</f>
        <v>Trainee</v>
      </c>
      <c r="AC589" s="6" t="str">
        <f t="shared" ca="1" si="97"/>
        <v/>
      </c>
      <c r="AD589" s="7" t="str">
        <f ca="1" xml:space="preserve">
IF($AC589 &lt;&gt; "",
    VLOOKUP($AC589,Levels!$A:$B,2,FALSE),
    ""
)</f>
        <v/>
      </c>
      <c r="AE589" s="8">
        <f t="shared" ca="1" si="98"/>
        <v>41360</v>
      </c>
      <c r="AF589" s="6">
        <f ca="1">RANDBETWEEN(5,COUNTA('Recruitment source'!$A:$A) + 1)</f>
        <v>15</v>
      </c>
      <c r="AG589" s="6" t="str">
        <f ca="1">VLOOKUP($AF589,'Recruitment source'!$A:$B,2,FALSE)</f>
        <v>Website</v>
      </c>
      <c r="AH589" s="8"/>
      <c r="AI589" s="1">
        <f t="shared" ca="1" si="90"/>
        <v>1385</v>
      </c>
      <c r="AJ589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585, 1, 'Maria Vitória Alencar Amor', 'F', 8, '09/12/1984', 7, 11, 10, NULL, 1385);</v>
      </c>
    </row>
    <row r="590" spans="1:36" ht="14.25" customHeight="1" x14ac:dyDescent="0.2">
      <c r="A590" s="7" cm="1">
        <f t="array" aca="1" ref="A590" ca="1">INDEX(Companies!$A:$A,RANDBETWEEN(5,COUNTA(Companies!$A:$A) + 1),1)</f>
        <v>5</v>
      </c>
      <c r="B590" s="7" t="str">
        <f ca="1">VLOOKUP($A590,Companies!$A:$B,2,FALSE)</f>
        <v>ACME Corporation</v>
      </c>
      <c r="C590" s="5">
        <f t="shared" si="91"/>
        <v>586</v>
      </c>
      <c r="D590" s="5" t="str" cm="1">
        <f t="array" ref="D590">SHA1HASH($C590)</f>
        <v>4088f87e6ecef91b275bafd8c53fe699192d23f0</v>
      </c>
      <c r="E590" s="6">
        <v>1</v>
      </c>
      <c r="F590" s="7">
        <f ca="1">IF($C590 = 1 + N("Presidente"),
    127,
    IF($C590 = 2 + N("Vice-Presidente"),
        72,
        IF($C590 = 3 + N("Secretária bilíngue"),
            13,
            RANDBETWEEN(5,COUNT(Name!$A:$A) + 1)
        )
    )
)</f>
        <v>269</v>
      </c>
      <c r="G590" s="7" t="str">
        <f ca="1">VLOOKUP($F590,Name!$A:$B,2,FALSE)</f>
        <v>Maria Júlia</v>
      </c>
      <c r="H590" s="7">
        <f ca="1" xml:space="preserve">
IF($C590 = 1,
    0,
    RANDBETWEEN(5,COUNT('Last name'!$A:$A) + 1)
)</f>
        <v>131</v>
      </c>
      <c r="I590" s="7" t="str">
        <f ca="1" xml:space="preserve">
IF($C590 = 1 + N("Presidente"),
    "de Orléans e Bragança",
    VLOOKUP($H590,'Last name'!$A:$B,2,FALSE) &amp; " " &amp; VLOOKUP(RANDBETWEEN(5,COUNT('Last name'!$A:$A) + 1),'Last name'!$A:$B,2,FALSE)
)</f>
        <v>Monti Vaz</v>
      </c>
      <c r="J590" s="7" t="str">
        <f t="shared" ca="1" si="92"/>
        <v>Maria Júlia Monti Vaz</v>
      </c>
      <c r="K590" s="7" t="str" cm="1">
        <f t="array" aca="1" ref="K590" ca="1">SHA1HASH($J590)</f>
        <v>04deb3c02435cda432bb4e98b07405df8286e9ba</v>
      </c>
      <c r="L590" s="7" cm="1">
        <f t="array" aca="1" ref="L590" ca="1">INDEX(States!$A:$A,N590,1)</f>
        <v>5</v>
      </c>
      <c r="M590" s="7" t="str">
        <f ca="1">VLOOKUP($L590,Countries!$A:$B,2,FALSE)</f>
        <v>Portugal</v>
      </c>
      <c r="N590" s="7" cm="1">
        <f t="array" aca="1" ref="N590" ca="1">INDEX(States!$C:$C,RANDBETWEEN(5,COUNTA(States!$A:$A) + 1),1)</f>
        <v>21</v>
      </c>
      <c r="O590" s="7" t="str">
        <f ca="1">VLOOKUP($N590,States!$C:$D,2,FALSE)</f>
        <v>Guarda</v>
      </c>
      <c r="P590" s="7" t="str">
        <f ca="1">VLOOKUP($F590,Name!$A:$C,3,FALSE)</f>
        <v>F</v>
      </c>
      <c r="Q590" s="7" t="str">
        <f ca="1">VLOOKUP($P590,Genders!$B:$C,2,FALSE)</f>
        <v>Female</v>
      </c>
      <c r="R590" s="7" cm="1">
        <f t="array" aca="1" ref="R590" ca="1">INDEX('Marital status'!$A:$A,RANDBETWEEN(5,COUNTA('Marital status'!$A:$A) + 1),1)</f>
        <v>9</v>
      </c>
      <c r="S590" s="7" t="str">
        <f ca="1">VLOOKUP($R590,'Marital status'!$A:$B,2,FALSE)</f>
        <v>DIVORCED</v>
      </c>
      <c r="T590" s="7">
        <f t="shared" ca="1" si="93"/>
        <v>5</v>
      </c>
      <c r="U590" s="7" t="str">
        <f ca="1">VLOOKUP($T590,Ethnicities!$A:$B,2,FALSE)</f>
        <v xml:space="preserve"> white</v>
      </c>
      <c r="V590" s="8">
        <f t="shared" ca="1" si="94"/>
        <v>18444</v>
      </c>
      <c r="W590" s="6">
        <f t="shared" ca="1" si="95"/>
        <v>7</v>
      </c>
      <c r="X590" s="8" t="str">
        <f ca="1">VLOOKUP($W590,'Background education'!$A:$B,2,FALSE)</f>
        <v>Undergraduate degree</v>
      </c>
      <c r="Y590" s="7">
        <f ca="1" xml:space="preserve">
  IF(OR($AA590 = 5, $AA590 = 6, $AA590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590" s="7" t="str">
        <f ca="1">VLOOKUP($Y590,Departments!$A:$B,2,FALSE)</f>
        <v>Audit</v>
      </c>
      <c r="AA590" s="6">
        <f t="shared" ca="1" si="96"/>
        <v>11</v>
      </c>
      <c r="AB590" s="7" t="str">
        <f ca="1">VLOOKUP($AA590,Roles!$A:$B,2,FALSE)</f>
        <v>Analyst</v>
      </c>
      <c r="AC590" s="6">
        <f t="shared" ca="1" si="97"/>
        <v>6</v>
      </c>
      <c r="AD590" s="7" t="str">
        <f ca="1" xml:space="preserve">
IF($AC590 &lt;&gt; "",
    VLOOKUP($AC590,Levels!$A:$B,2,FALSE),
    ""
)</f>
        <v>Pleno</v>
      </c>
      <c r="AE590" s="8">
        <f t="shared" ca="1" si="98"/>
        <v>41554</v>
      </c>
      <c r="AF590" s="6">
        <f ca="1">RANDBETWEEN(5,COUNTA('Recruitment source'!$A:$A) + 1)</f>
        <v>8</v>
      </c>
      <c r="AG590" s="6" t="str">
        <f ca="1">VLOOKUP($AF590,'Recruitment source'!$A:$B,2,FALSE)</f>
        <v>Net Empregos</v>
      </c>
      <c r="AH590" s="8"/>
      <c r="AI590" s="1">
        <f t="shared" ca="1" si="90"/>
        <v>2500</v>
      </c>
      <c r="AJ590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586, 1, 'Maria Júlia Monti Vaz', 'F', 5, '30/06/1950', 7, 13, 11, 6, 2500);</v>
      </c>
    </row>
    <row r="591" spans="1:36" ht="14.25" customHeight="1" x14ac:dyDescent="0.2">
      <c r="A591" s="7" cm="1">
        <f t="array" aca="1" ref="A591" ca="1">INDEX(Companies!$A:$A,RANDBETWEEN(5,COUNTA(Companies!$A:$A) + 1),1)</f>
        <v>5</v>
      </c>
      <c r="B591" s="7" t="str">
        <f ca="1">VLOOKUP($A591,Companies!$A:$B,2,FALSE)</f>
        <v>ACME Corporation</v>
      </c>
      <c r="C591" s="5">
        <f t="shared" si="91"/>
        <v>587</v>
      </c>
      <c r="D591" s="5" t="str" cm="1">
        <f t="array" ref="D591">SHA1HASH($C591)</f>
        <v>e4dd8a3f00e999f798719337af6085d777f539d5</v>
      </c>
      <c r="E591" s="6">
        <v>1</v>
      </c>
      <c r="F591" s="7">
        <f ca="1">IF($C591 = 1 + N("Presidente"),
    127,
    IF($C591 = 2 + N("Vice-Presidente"),
        72,
        IF($C591 = 3 + N("Secretária bilíngue"),
            13,
            RANDBETWEEN(5,COUNT(Name!$A:$A) + 1)
        )
    )
)</f>
        <v>116</v>
      </c>
      <c r="G591" s="7" t="str">
        <f ca="1">VLOOKUP($F591,Name!$A:$B,2,FALSE)</f>
        <v>Eduarda</v>
      </c>
      <c r="H591" s="7">
        <f ca="1" xml:space="preserve">
IF($C591 = 1,
    0,
    RANDBETWEEN(5,COUNT('Last name'!$A:$A) + 1)
)</f>
        <v>92</v>
      </c>
      <c r="I591" s="7" t="str">
        <f ca="1" xml:space="preserve">
IF($C591 = 1 + N("Presidente"),
    "de Orléans e Bragança",
    VLOOKUP($H591,'Last name'!$A:$B,2,FALSE) &amp; " " &amp; VLOOKUP(RANDBETWEEN(5,COUNT('Last name'!$A:$A) + 1),'Last name'!$A:$B,2,FALSE)
)</f>
        <v>Freitas Amor</v>
      </c>
      <c r="J591" s="7" t="str">
        <f t="shared" ca="1" si="92"/>
        <v>Eduarda Freitas Amor</v>
      </c>
      <c r="K591" s="7" t="str" cm="1">
        <f t="array" aca="1" ref="K591" ca="1">SHA1HASH($J591)</f>
        <v>5ff4e162e0b46e902da0ca0fc0e5fb9250dc46b6</v>
      </c>
      <c r="L591" s="7" cm="1">
        <f t="array" aca="1" ref="L591" ca="1">INDEX(States!$A:$A,N591,1)</f>
        <v>5</v>
      </c>
      <c r="M591" s="7" t="str">
        <f ca="1">VLOOKUP($L591,Countries!$A:$B,2,FALSE)</f>
        <v>Portugal</v>
      </c>
      <c r="N591" s="7" cm="1">
        <f t="array" aca="1" ref="N591" ca="1">INDEX(States!$C:$C,RANDBETWEEN(5,COUNTA(States!$A:$A) + 1),1)</f>
        <v>15</v>
      </c>
      <c r="O591" s="7" t="str">
        <f ca="1">VLOOKUP($N591,States!$C:$D,2,FALSE)</f>
        <v xml:space="preserve"> ÉVORA</v>
      </c>
      <c r="P591" s="7" t="str">
        <f ca="1">VLOOKUP($F591,Name!$A:$C,3,FALSE)</f>
        <v>F</v>
      </c>
      <c r="Q591" s="7" t="str">
        <f ca="1">VLOOKUP($P591,Genders!$B:$C,2,FALSE)</f>
        <v>Female</v>
      </c>
      <c r="R591" s="7" cm="1">
        <f t="array" aca="1" ref="R591" ca="1">INDEX('Marital status'!$A:$A,RANDBETWEEN(5,COUNTA('Marital status'!$A:$A) + 1),1)</f>
        <v>7</v>
      </c>
      <c r="S591" s="7" t="str">
        <f ca="1">VLOOKUP($R591,'Marital status'!$A:$B,2,FALSE)</f>
        <v xml:space="preserve">Widowed </v>
      </c>
      <c r="T591" s="7">
        <f t="shared" ca="1" si="93"/>
        <v>5</v>
      </c>
      <c r="U591" s="7" t="str">
        <f ca="1">VLOOKUP($T591,Ethnicities!$A:$B,2,FALSE)</f>
        <v xml:space="preserve"> white</v>
      </c>
      <c r="V591" s="8">
        <f t="shared" ca="1" si="94"/>
        <v>29588</v>
      </c>
      <c r="W591" s="6">
        <f t="shared" ca="1" si="95"/>
        <v>7</v>
      </c>
      <c r="X591" s="8" t="str">
        <f ca="1">VLOOKUP($W591,'Background education'!$A:$B,2,FALSE)</f>
        <v>Undergraduate degree</v>
      </c>
      <c r="Y591" s="7">
        <f ca="1" xml:space="preserve">
  IF(OR($AA591 = 5, $AA591 = 6, $AA591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91" s="7" t="str">
        <f ca="1">VLOOKUP($Y591,Departments!$A:$B,2,FALSE)</f>
        <v>Controlling</v>
      </c>
      <c r="AA591" s="6">
        <f t="shared" ca="1" si="96"/>
        <v>9</v>
      </c>
      <c r="AB591" s="7" t="str">
        <f ca="1">VLOOKUP($AA591,Roles!$A:$B,2,FALSE)</f>
        <v>Intern</v>
      </c>
      <c r="AC591" s="6" t="str">
        <f t="shared" ca="1" si="97"/>
        <v/>
      </c>
      <c r="AD591" s="7" t="str">
        <f ca="1" xml:space="preserve">
IF($AC591 &lt;&gt; "",
    VLOOKUP($AC591,Levels!$A:$B,2,FALSE),
    ""
)</f>
        <v/>
      </c>
      <c r="AE591" s="8">
        <f t="shared" ca="1" si="98"/>
        <v>42367</v>
      </c>
      <c r="AF591" s="6">
        <f ca="1">RANDBETWEEN(5,COUNTA('Recruitment source'!$A:$A) + 1)</f>
        <v>5</v>
      </c>
      <c r="AG591" s="6" t="str">
        <f ca="1">VLOOKUP($AF591,'Recruitment source'!$A:$B,2,FALSE)</f>
        <v>Indeed</v>
      </c>
      <c r="AH591" s="8"/>
      <c r="AI591" s="1">
        <f t="shared" ca="1" si="90"/>
        <v>1205</v>
      </c>
      <c r="AJ591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587, 1, 'Eduarda Freitas Amor', 'F', 5, '02/01/1981', 7, 12, 9, NULL, 1205);</v>
      </c>
    </row>
    <row r="592" spans="1:36" ht="14.25" customHeight="1" x14ac:dyDescent="0.2">
      <c r="A592" s="7" cm="1">
        <f t="array" aca="1" ref="A592" ca="1">INDEX(Companies!$A:$A,RANDBETWEEN(5,COUNTA(Companies!$A:$A) + 1),1)</f>
        <v>5</v>
      </c>
      <c r="B592" s="7" t="str">
        <f ca="1">VLOOKUP($A592,Companies!$A:$B,2,FALSE)</f>
        <v>ACME Corporation</v>
      </c>
      <c r="C592" s="5">
        <f t="shared" si="91"/>
        <v>588</v>
      </c>
      <c r="D592" s="5" t="str" cm="1">
        <f t="array" ref="D592">SHA1HASH($C592)</f>
        <v>55da3f56239d2acf0ec75f787f59ad0673af5057</v>
      </c>
      <c r="E592" s="6">
        <v>1</v>
      </c>
      <c r="F592" s="7">
        <f ca="1">IF($C592 = 1 + N("Presidente"),
    127,
    IF($C592 = 2 + N("Vice-Presidente"),
        72,
        IF($C592 = 3 + N("Secretária bilíngue"),
            13,
            RANDBETWEEN(5,COUNT(Name!$A:$A) + 1)
        )
    )
)</f>
        <v>224</v>
      </c>
      <c r="G592" s="7" t="str">
        <f ca="1">VLOOKUP($F592,Name!$A:$B,2,FALSE)</f>
        <v>Letícia</v>
      </c>
      <c r="H592" s="7">
        <f ca="1" xml:space="preserve">
IF($C592 = 1,
    0,
    RANDBETWEEN(5,COUNT('Last name'!$A:$A) + 1)
)</f>
        <v>181</v>
      </c>
      <c r="I592" s="7" t="str">
        <f ca="1" xml:space="preserve">
IF($C592 = 1 + N("Presidente"),
    "de Orléans e Bragança",
    VLOOKUP($H592,'Last name'!$A:$B,2,FALSE) &amp; " " &amp; VLOOKUP(RANDBETWEEN(5,COUNT('Last name'!$A:$A) + 1),'Last name'!$A:$B,2,FALSE)
)</f>
        <v>Simões Silva</v>
      </c>
      <c r="J592" s="7" t="str">
        <f t="shared" ca="1" si="92"/>
        <v>Letícia Simões Silva</v>
      </c>
      <c r="K592" s="7" t="str" cm="1">
        <f t="array" aca="1" ref="K592" ca="1">SHA1HASH($J592)</f>
        <v>b14a2baed9dfe41a527e2b5439c28735329a0daa</v>
      </c>
      <c r="L592" s="7" cm="1">
        <f t="array" aca="1" ref="L592" ca="1">INDEX(States!$A:$A,N592,1)</f>
        <v>5</v>
      </c>
      <c r="M592" s="7" t="str">
        <f ca="1">VLOOKUP($L592,Countries!$A:$B,2,FALSE)</f>
        <v>Portugal</v>
      </c>
      <c r="N592" s="7" cm="1">
        <f t="array" aca="1" ref="N592" ca="1">INDEX(States!$C:$C,RANDBETWEEN(5,COUNTA(States!$A:$A) + 1),1)</f>
        <v>24</v>
      </c>
      <c r="O592" s="7" t="str">
        <f ca="1">VLOOKUP($N592,States!$C:$D,2,FALSE)</f>
        <v>Brangança</v>
      </c>
      <c r="P592" s="7" t="str">
        <f ca="1">VLOOKUP($F592,Name!$A:$C,3,FALSE)</f>
        <v>F</v>
      </c>
      <c r="Q592" s="7" t="str">
        <f ca="1">VLOOKUP($P592,Genders!$B:$C,2,FALSE)</f>
        <v>Female</v>
      </c>
      <c r="R592" s="7" cm="1">
        <f t="array" aca="1" ref="R592" ca="1">INDEX('Marital status'!$A:$A,RANDBETWEEN(5,COUNTA('Marital status'!$A:$A) + 1),1)</f>
        <v>7</v>
      </c>
      <c r="S592" s="7" t="str">
        <f ca="1">VLOOKUP($R592,'Marital status'!$A:$B,2,FALSE)</f>
        <v xml:space="preserve">Widowed </v>
      </c>
      <c r="T592" s="7">
        <f t="shared" ca="1" si="93"/>
        <v>5</v>
      </c>
      <c r="U592" s="7" t="str">
        <f ca="1">VLOOKUP($T592,Ethnicities!$A:$B,2,FALSE)</f>
        <v xml:space="preserve"> white</v>
      </c>
      <c r="V592" s="8">
        <f t="shared" ca="1" si="94"/>
        <v>25416</v>
      </c>
      <c r="W592" s="6">
        <f t="shared" ca="1" si="95"/>
        <v>8</v>
      </c>
      <c r="X592" s="8" t="str">
        <f ca="1">VLOOKUP($W592,'Background education'!$A:$B,2,FALSE)</f>
        <v>Graduate school</v>
      </c>
      <c r="Y592" s="7">
        <f ca="1" xml:space="preserve">
  IF(OR($AA592 = 5, $AA592 = 6, $AA592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92" s="7" t="str">
        <f ca="1">VLOOKUP($Y592,Departments!$A:$B,2,FALSE)</f>
        <v>Controlling</v>
      </c>
      <c r="AA592" s="6">
        <f t="shared" ca="1" si="96"/>
        <v>11</v>
      </c>
      <c r="AB592" s="7" t="str">
        <f ca="1">VLOOKUP($AA592,Roles!$A:$B,2,FALSE)</f>
        <v>Analyst</v>
      </c>
      <c r="AC592" s="6">
        <f t="shared" ca="1" si="97"/>
        <v>5</v>
      </c>
      <c r="AD592" s="7" t="str">
        <f ca="1" xml:space="preserve">
IF($AC592 &lt;&gt; "",
    VLOOKUP($AC592,Levels!$A:$B,2,FALSE),
    ""
)</f>
        <v>Junior</v>
      </c>
      <c r="AE592" s="8">
        <f t="shared" ca="1" si="98"/>
        <v>37137</v>
      </c>
      <c r="AF592" s="6">
        <f ca="1">RANDBETWEEN(5,COUNTA('Recruitment source'!$A:$A) + 1)</f>
        <v>7</v>
      </c>
      <c r="AG592" s="6" t="str">
        <f ca="1">VLOOKUP($AF592,'Recruitment source'!$A:$B,2,FALSE)</f>
        <v>SAPO Emprego</v>
      </c>
      <c r="AH592" s="8"/>
      <c r="AI592" s="1">
        <f t="shared" ca="1" si="90"/>
        <v>3000</v>
      </c>
      <c r="AJ592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588, 1, 'Letícia Simões Silva', 'F', 5, '01/08/1969', 8, 12, 11, 5, 3000);</v>
      </c>
    </row>
    <row r="593" spans="1:36" ht="14.25" customHeight="1" x14ac:dyDescent="0.2">
      <c r="A593" s="7" cm="1">
        <f t="array" aca="1" ref="A593" ca="1">INDEX(Companies!$A:$A,RANDBETWEEN(5,COUNTA(Companies!$A:$A) + 1),1)</f>
        <v>5</v>
      </c>
      <c r="B593" s="7" t="str">
        <f ca="1">VLOOKUP($A593,Companies!$A:$B,2,FALSE)</f>
        <v>ACME Corporation</v>
      </c>
      <c r="C593" s="5">
        <f t="shared" si="91"/>
        <v>589</v>
      </c>
      <c r="D593" s="5" t="str" cm="1">
        <f t="array" ref="D593">SHA1HASH($C593)</f>
        <v>867cd58f3fe352905cc5b21cb41c523ca92da469</v>
      </c>
      <c r="E593" s="6">
        <v>1</v>
      </c>
      <c r="F593" s="7">
        <f ca="1">IF($C593 = 1 + N("Presidente"),
    127,
    IF($C593 = 2 + N("Vice-Presidente"),
        72,
        IF($C593 = 3 + N("Secretária bilíngue"),
            13,
            RANDBETWEEN(5,COUNT(Name!$A:$A) + 1)
        )
    )
)</f>
        <v>55</v>
      </c>
      <c r="G593" s="7" t="str">
        <f ca="1">VLOOKUP($F593,Name!$A:$B,2,FALSE)</f>
        <v>Arthur</v>
      </c>
      <c r="H593" s="7">
        <f ca="1" xml:space="preserve">
IF($C593 = 1,
    0,
    RANDBETWEEN(5,COUNT('Last name'!$A:$A) + 1)
)</f>
        <v>127</v>
      </c>
      <c r="I593" s="7" t="str">
        <f ca="1" xml:space="preserve">
IF($C593 = 1 + N("Presidente"),
    "de Orléans e Bragança",
    VLOOKUP($H593,'Last name'!$A:$B,2,FALSE) &amp; " " &amp; VLOOKUP(RANDBETWEEN(5,COUNT('Last name'!$A:$A) + 1),'Last name'!$A:$B,2,FALSE)
)</f>
        <v>Melo Lopes</v>
      </c>
      <c r="J593" s="7" t="str">
        <f t="shared" ca="1" si="92"/>
        <v>Arthur Melo Lopes</v>
      </c>
      <c r="K593" s="7" t="str" cm="1">
        <f t="array" aca="1" ref="K593" ca="1">SHA1HASH($J593)</f>
        <v>f26de9049298e80d59cbfc20497bd4e57ae726ed</v>
      </c>
      <c r="L593" s="7" cm="1">
        <f t="array" aca="1" ref="L593" ca="1">INDEX(States!$A:$A,N593,1)</f>
        <v>5</v>
      </c>
      <c r="M593" s="7" t="str">
        <f ca="1">VLOOKUP($L593,Countries!$A:$B,2,FALSE)</f>
        <v>Portugal</v>
      </c>
      <c r="N593" s="7" cm="1">
        <f t="array" aca="1" ref="N593" ca="1">INDEX(States!$C:$C,RANDBETWEEN(5,COUNTA(States!$A:$A) + 1),1)</f>
        <v>15</v>
      </c>
      <c r="O593" s="7" t="str">
        <f ca="1">VLOOKUP($N593,States!$C:$D,2,FALSE)</f>
        <v xml:space="preserve"> ÉVORA</v>
      </c>
      <c r="P593" s="7" t="str">
        <f ca="1">VLOOKUP($F593,Name!$A:$C,3,FALSE)</f>
        <v>M</v>
      </c>
      <c r="Q593" s="7" t="str">
        <f ca="1">VLOOKUP($P593,Genders!$B:$C,2,FALSE)</f>
        <v>Male</v>
      </c>
      <c r="R593" s="7" cm="1">
        <f t="array" aca="1" ref="R593" ca="1">INDEX('Marital status'!$A:$A,RANDBETWEEN(5,COUNTA('Marital status'!$A:$A) + 1),1)</f>
        <v>6</v>
      </c>
      <c r="S593" s="7" t="str">
        <f ca="1">VLOOKUP($R593,'Marital status'!$A:$B,2,FALSE)</f>
        <v>MarrieD</v>
      </c>
      <c r="T593" s="7">
        <f t="shared" ca="1" si="93"/>
        <v>5</v>
      </c>
      <c r="U593" s="7" t="str">
        <f ca="1">VLOOKUP($T593,Ethnicities!$A:$B,2,FALSE)</f>
        <v xml:space="preserve"> white</v>
      </c>
      <c r="V593" s="8">
        <f t="shared" ca="1" si="94"/>
        <v>31656</v>
      </c>
      <c r="W593" s="6">
        <f t="shared" ca="1" si="95"/>
        <v>7</v>
      </c>
      <c r="X593" s="8" t="str">
        <f ca="1">VLOOKUP($W593,'Background education'!$A:$B,2,FALSE)</f>
        <v>Undergraduate degree</v>
      </c>
      <c r="Y593" s="7">
        <f ca="1" xml:space="preserve">
  IF(OR($AA593 = 5, $AA593 = 6, $AA593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93" s="7" t="str">
        <f ca="1">VLOOKUP($Y593,Departments!$A:$B,2,FALSE)</f>
        <v>Operations</v>
      </c>
      <c r="AA593" s="6">
        <f t="shared" ca="1" si="96"/>
        <v>10</v>
      </c>
      <c r="AB593" s="7" t="str">
        <f ca="1">VLOOKUP($AA593,Roles!$A:$B,2,FALSE)</f>
        <v>Trainee</v>
      </c>
      <c r="AC593" s="6" t="str">
        <f t="shared" ca="1" si="97"/>
        <v/>
      </c>
      <c r="AD593" s="7" t="str">
        <f ca="1" xml:space="preserve">
IF($AC593 &lt;&gt; "",
    VLOOKUP($AC593,Levels!$A:$B,2,FALSE),
    ""
)</f>
        <v/>
      </c>
      <c r="AE593" s="8">
        <f t="shared" ca="1" si="98"/>
        <v>41775</v>
      </c>
      <c r="AF593" s="6">
        <f ca="1">RANDBETWEEN(5,COUNTA('Recruitment source'!$A:$A) + 1)</f>
        <v>14</v>
      </c>
      <c r="AG593" s="6" t="str">
        <f ca="1">VLOOKUP($AF593,'Recruitment source'!$A:$B,2,FALSE)</f>
        <v>LinkedIn</v>
      </c>
      <c r="AH593" s="8"/>
      <c r="AI593" s="1">
        <f t="shared" ca="1" si="90"/>
        <v>1305</v>
      </c>
      <c r="AJ59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589, 1, 'Arthur Melo Lopes', 'M', 5, '01/09/1986', 7, 10, 10, NULL, 1305);</v>
      </c>
    </row>
    <row r="594" spans="1:36" ht="14.25" customHeight="1" x14ac:dyDescent="0.2">
      <c r="A594" s="7" cm="1">
        <f t="array" aca="1" ref="A594" ca="1">INDEX(Companies!$A:$A,RANDBETWEEN(5,COUNTA(Companies!$A:$A) + 1),1)</f>
        <v>5</v>
      </c>
      <c r="B594" s="7" t="str">
        <f ca="1">VLOOKUP($A594,Companies!$A:$B,2,FALSE)</f>
        <v>ACME Corporation</v>
      </c>
      <c r="C594" s="5">
        <f t="shared" si="91"/>
        <v>590</v>
      </c>
      <c r="D594" s="5" t="str" cm="1">
        <f t="array" ref="D594">SHA1HASH($C594)</f>
        <v>efa260adfcac648aa5df57fc33520b5e0a3fb0c3</v>
      </c>
      <c r="E594" s="6">
        <v>1</v>
      </c>
      <c r="F594" s="7">
        <f ca="1">IF($C594 = 1 + N("Presidente"),
    127,
    IF($C594 = 2 + N("Vice-Presidente"),
        72,
        IF($C594 = 3 + N("Secretária bilíngue"),
            13,
            RANDBETWEEN(5,COUNT(Name!$A:$A) + 1)
        )
    )
)</f>
        <v>268</v>
      </c>
      <c r="G594" s="7" t="str">
        <f ca="1">VLOOKUP($F594,Name!$A:$B,2,FALSE)</f>
        <v>Maria Isis</v>
      </c>
      <c r="H594" s="7">
        <f ca="1" xml:space="preserve">
IF($C594 = 1,
    0,
    RANDBETWEEN(5,COUNT('Last name'!$A:$A) + 1)
)</f>
        <v>6</v>
      </c>
      <c r="I594" s="7" t="str">
        <f ca="1" xml:space="preserve">
IF($C594 = 1 + N("Presidente"),
    "de Orléans e Bragança",
    VLOOKUP($H594,'Last name'!$A:$B,2,FALSE) &amp; " " &amp; VLOOKUP(RANDBETWEEN(5,COUNT('Last name'!$A:$A) + 1),'Last name'!$A:$B,2,FALSE)
)</f>
        <v>Aguiar Bactista</v>
      </c>
      <c r="J594" s="7" t="str">
        <f t="shared" ca="1" si="92"/>
        <v>Maria Isis Aguiar Bactista</v>
      </c>
      <c r="K594" s="7" t="str" cm="1">
        <f t="array" aca="1" ref="K594" ca="1">SHA1HASH($J594)</f>
        <v>e1ed27409f7c278ab102aa0860f6a5a7b004789b</v>
      </c>
      <c r="L594" s="7" cm="1">
        <f t="array" aca="1" ref="L594" ca="1">INDEX(States!$A:$A,N594,1)</f>
        <v>5</v>
      </c>
      <c r="M594" s="7" t="str">
        <f ca="1">VLOOKUP($L594,Countries!$A:$B,2,FALSE)</f>
        <v>Portugal</v>
      </c>
      <c r="N594" s="7" cm="1">
        <f t="array" aca="1" ref="N594" ca="1">INDEX(States!$C:$C,RANDBETWEEN(5,COUNTA(States!$A:$A) + 1),1)</f>
        <v>17</v>
      </c>
      <c r="O594" s="7" t="str">
        <f ca="1">VLOOKUP($N594,States!$C:$D,2,FALSE)</f>
        <v>Viseu</v>
      </c>
      <c r="P594" s="7" t="str">
        <f ca="1">VLOOKUP($F594,Name!$A:$C,3,FALSE)</f>
        <v>F</v>
      </c>
      <c r="Q594" s="7" t="str">
        <f ca="1">VLOOKUP($P594,Genders!$B:$C,2,FALSE)</f>
        <v>Female</v>
      </c>
      <c r="R594" s="7" cm="1">
        <f t="array" aca="1" ref="R594" ca="1">INDEX('Marital status'!$A:$A,RANDBETWEEN(5,COUNTA('Marital status'!$A:$A) + 1),1)</f>
        <v>8</v>
      </c>
      <c r="S594" s="7" t="str">
        <f ca="1">VLOOKUP($R594,'Marital status'!$A:$B,2,FALSE)</f>
        <v xml:space="preserve"> Separated </v>
      </c>
      <c r="T594" s="7">
        <f t="shared" ca="1" si="93"/>
        <v>7</v>
      </c>
      <c r="U594" s="7" t="str">
        <f ca="1">VLOOKUP($T594,Ethnicities!$A:$B,2,FALSE)</f>
        <v xml:space="preserve">  Hispanic or LATINO</v>
      </c>
      <c r="V594" s="8">
        <f t="shared" ca="1" si="94"/>
        <v>28460</v>
      </c>
      <c r="W594" s="6">
        <f t="shared" ca="1" si="95"/>
        <v>7</v>
      </c>
      <c r="X594" s="8" t="str">
        <f ca="1">VLOOKUP($W594,'Background education'!$A:$B,2,FALSE)</f>
        <v>Undergraduate degree</v>
      </c>
      <c r="Y594" s="7">
        <f ca="1" xml:space="preserve">
  IF(OR($AA594 = 5, $AA594 = 6, $AA594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594" s="7" t="str">
        <f ca="1">VLOOKUP($Y594,Departments!$A:$B,2,FALSE)</f>
        <v xml:space="preserve"> Presidency</v>
      </c>
      <c r="AA594" s="6">
        <f t="shared" ca="1" si="96"/>
        <v>11</v>
      </c>
      <c r="AB594" s="7" t="str">
        <f ca="1">VLOOKUP($AA594,Roles!$A:$B,2,FALSE)</f>
        <v>Analyst</v>
      </c>
      <c r="AC594" s="6">
        <f t="shared" ca="1" si="97"/>
        <v>6</v>
      </c>
      <c r="AD594" s="7" t="str">
        <f ca="1" xml:space="preserve">
IF($AC594 &lt;&gt; "",
    VLOOKUP($AC594,Levels!$A:$B,2,FALSE),
    ""
)</f>
        <v>Pleno</v>
      </c>
      <c r="AE594" s="8">
        <f t="shared" ca="1" si="98"/>
        <v>39836</v>
      </c>
      <c r="AF594" s="6">
        <f ca="1">RANDBETWEEN(5,COUNTA('Recruitment source'!$A:$A) + 1)</f>
        <v>8</v>
      </c>
      <c r="AG594" s="6" t="str">
        <f ca="1">VLOOKUP($AF594,'Recruitment source'!$A:$B,2,FALSE)</f>
        <v>Net Empregos</v>
      </c>
      <c r="AH594" s="8"/>
      <c r="AI594" s="1">
        <f t="shared" ca="1" si="90"/>
        <v>2500</v>
      </c>
      <c r="AJ59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590, 1, 'Maria Isis Aguiar Bactista', 'F', 7, '01/12/1977', 7, 5, 11, 6, 2500);</v>
      </c>
    </row>
    <row r="595" spans="1:36" ht="14.25" customHeight="1" x14ac:dyDescent="0.2">
      <c r="A595" s="7" cm="1">
        <f t="array" aca="1" ref="A595" ca="1">INDEX(Companies!$A:$A,RANDBETWEEN(5,COUNTA(Companies!$A:$A) + 1),1)</f>
        <v>5</v>
      </c>
      <c r="B595" s="7" t="str">
        <f ca="1">VLOOKUP($A595,Companies!$A:$B,2,FALSE)</f>
        <v>ACME Corporation</v>
      </c>
      <c r="C595" s="5">
        <f t="shared" si="91"/>
        <v>591</v>
      </c>
      <c r="D595" s="5" t="str" cm="1">
        <f t="array" ref="D595">SHA1HASH($C595)</f>
        <v>2134834173800a88be598393763c66c179d793a1</v>
      </c>
      <c r="E595" s="6">
        <v>1</v>
      </c>
      <c r="F595" s="7">
        <f ca="1">IF($C595 = 1 + N("Presidente"),
    127,
    IF($C595 = 2 + N("Vice-Presidente"),
        72,
        IF($C595 = 3 + N("Secretária bilíngue"),
            13,
            RANDBETWEEN(5,COUNT(Name!$A:$A) + 1)
        )
    )
)</f>
        <v>42</v>
      </c>
      <c r="G595" s="7" t="str">
        <f ca="1">VLOOKUP($F595,Name!$A:$B,2,FALSE)</f>
        <v>Ângelo</v>
      </c>
      <c r="H595" s="7">
        <f ca="1" xml:space="preserve">
IF($C595 = 1,
    0,
    RANDBETWEEN(5,COUNT('Last name'!$A:$A) + 1)
)</f>
        <v>24</v>
      </c>
      <c r="I595" s="7" t="str">
        <f ca="1" xml:space="preserve">
IF($C595 = 1 + N("Presidente"),
    "de Orléans e Bragança",
    VLOOKUP($H595,'Last name'!$A:$B,2,FALSE) &amp; " " &amp; VLOOKUP(RANDBETWEEN(5,COUNT('Last name'!$A:$A) + 1),'Last name'!$A:$B,2,FALSE)
)</f>
        <v>Asvilla Mello</v>
      </c>
      <c r="J595" s="7" t="str">
        <f t="shared" ca="1" si="92"/>
        <v>Ângelo Asvilla Mello</v>
      </c>
      <c r="K595" s="7" t="str" cm="1">
        <f t="array" aca="1" ref="K595" ca="1">SHA1HASH($J595)</f>
        <v>d359c8d5977d45ab4979da3f15405120a6c665cf</v>
      </c>
      <c r="L595" s="7" cm="1">
        <f t="array" aca="1" ref="L595" ca="1">INDEX(States!$A:$A,N595,1)</f>
        <v>5</v>
      </c>
      <c r="M595" s="7" t="str">
        <f ca="1">VLOOKUP($L595,Countries!$A:$B,2,FALSE)</f>
        <v>Portugal</v>
      </c>
      <c r="N595" s="7" cm="1">
        <f t="array" aca="1" ref="N595" ca="1">INDEX(States!$C:$C,RANDBETWEEN(5,COUNTA(States!$A:$A) + 1),1)</f>
        <v>9</v>
      </c>
      <c r="O595" s="7" t="str">
        <f ca="1">VLOOKUP($N595,States!$C:$D,2,FALSE)</f>
        <v>braga</v>
      </c>
      <c r="P595" s="7" t="str">
        <f ca="1">VLOOKUP($F595,Name!$A:$C,3,FALSE)</f>
        <v>M</v>
      </c>
      <c r="Q595" s="7" t="str">
        <f ca="1">VLOOKUP($P595,Genders!$B:$C,2,FALSE)</f>
        <v>Male</v>
      </c>
      <c r="R595" s="7" cm="1">
        <f t="array" aca="1" ref="R595" ca="1">INDEX('Marital status'!$A:$A,RANDBETWEEN(5,COUNTA('Marital status'!$A:$A) + 1),1)</f>
        <v>7</v>
      </c>
      <c r="S595" s="7" t="str">
        <f ca="1">VLOOKUP($R595,'Marital status'!$A:$B,2,FALSE)</f>
        <v xml:space="preserve">Widowed </v>
      </c>
      <c r="T595" s="7">
        <f t="shared" ca="1" si="93"/>
        <v>6</v>
      </c>
      <c r="U595" s="7" t="str">
        <f ca="1">VLOOKUP($T595,Ethnicities!$A:$B,2,FALSE)</f>
        <v>Black or African American</v>
      </c>
      <c r="V595" s="8">
        <f t="shared" ca="1" si="94"/>
        <v>26406</v>
      </c>
      <c r="W595" s="6">
        <f t="shared" ca="1" si="95"/>
        <v>7</v>
      </c>
      <c r="X595" s="8" t="str">
        <f ca="1">VLOOKUP($W595,'Background education'!$A:$B,2,FALSE)</f>
        <v>Undergraduate degree</v>
      </c>
      <c r="Y595" s="7">
        <f ca="1" xml:space="preserve">
  IF(OR($AA595 = 5, $AA595 = 6, $AA595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595" s="7" t="str">
        <f ca="1">VLOOKUP($Y595,Departments!$A:$B,2,FALSE)</f>
        <v>Finance</v>
      </c>
      <c r="AA595" s="6">
        <f t="shared" ca="1" si="96"/>
        <v>10</v>
      </c>
      <c r="AB595" s="7" t="str">
        <f ca="1">VLOOKUP($AA595,Roles!$A:$B,2,FALSE)</f>
        <v>Trainee</v>
      </c>
      <c r="AC595" s="6" t="str">
        <f t="shared" ca="1" si="97"/>
        <v/>
      </c>
      <c r="AD595" s="7" t="str">
        <f ca="1" xml:space="preserve">
IF($AC595 &lt;&gt; "",
    VLOOKUP($AC595,Levels!$A:$B,2,FALSE),
    ""
)</f>
        <v/>
      </c>
      <c r="AE595" s="8">
        <f t="shared" ca="1" si="98"/>
        <v>39609</v>
      </c>
      <c r="AF595" s="6">
        <f ca="1">RANDBETWEEN(5,COUNTA('Recruitment source'!$A:$A) + 1)</f>
        <v>6</v>
      </c>
      <c r="AG595" s="6" t="str">
        <f ca="1">VLOOKUP($AF595,'Recruitment source'!$A:$B,2,FALSE)</f>
        <v>Learn4Good</v>
      </c>
      <c r="AH595" s="8"/>
      <c r="AI595" s="1">
        <f t="shared" ca="1" si="90"/>
        <v>1305</v>
      </c>
      <c r="AJ59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591, 1, 'Ângelo Asvilla Mello', 'M', 6, '17/04/1972', 7, 7, 10, NULL, 1305);</v>
      </c>
    </row>
    <row r="596" spans="1:36" ht="14.25" customHeight="1" x14ac:dyDescent="0.2">
      <c r="A596" s="7" cm="1">
        <f t="array" aca="1" ref="A596" ca="1">INDEX(Companies!$A:$A,RANDBETWEEN(5,COUNTA(Companies!$A:$A) + 1),1)</f>
        <v>5</v>
      </c>
      <c r="B596" s="7" t="str">
        <f ca="1">VLOOKUP($A596,Companies!$A:$B,2,FALSE)</f>
        <v>ACME Corporation</v>
      </c>
      <c r="C596" s="5">
        <f t="shared" si="91"/>
        <v>592</v>
      </c>
      <c r="D596" s="5" t="str" cm="1">
        <f t="array" ref="D596">SHA1HASH($C596)</f>
        <v>ed29c0d8b33574e6b27cb730300cda87fcb2c619</v>
      </c>
      <c r="E596" s="6">
        <v>1</v>
      </c>
      <c r="F596" s="7">
        <f ca="1">IF($C596 = 1 + N("Presidente"),
    127,
    IF($C596 = 2 + N("Vice-Presidente"),
        72,
        IF($C596 = 3 + N("Secretária bilíngue"),
            13,
            RANDBETWEEN(5,COUNT(Name!$A:$A) + 1)
        )
    )
)</f>
        <v>284</v>
      </c>
      <c r="G596" s="7" t="str">
        <f ca="1">VLOOKUP($F596,Name!$A:$B,2,FALSE)</f>
        <v>Martim</v>
      </c>
      <c r="H596" s="7">
        <f ca="1" xml:space="preserve">
IF($C596 = 1,
    0,
    RANDBETWEEN(5,COUNT('Last name'!$A:$A) + 1)
)</f>
        <v>186</v>
      </c>
      <c r="I596" s="7" t="str">
        <f ca="1" xml:space="preserve">
IF($C596 = 1 + N("Presidente"),
    "de Orléans e Bragança",
    VLOOKUP($H596,'Last name'!$A:$B,2,FALSE) &amp; " " &amp; VLOOKUP(RANDBETWEEN(5,COUNT('Last name'!$A:$A) + 1),'Last name'!$A:$B,2,FALSE)
)</f>
        <v>Souza Giordano</v>
      </c>
      <c r="J596" s="7" t="str">
        <f t="shared" ca="1" si="92"/>
        <v>Martim Souza Giordano</v>
      </c>
      <c r="K596" s="7" t="str" cm="1">
        <f t="array" aca="1" ref="K596" ca="1">SHA1HASH($J596)</f>
        <v>343ec4b27c266e969923d27ef55a917d88ae3d8e</v>
      </c>
      <c r="L596" s="7" cm="1">
        <f t="array" aca="1" ref="L596" ca="1">INDEX(States!$A:$A,N596,1)</f>
        <v>5</v>
      </c>
      <c r="M596" s="7" t="str">
        <f ca="1">VLOOKUP($L596,Countries!$A:$B,2,FALSE)</f>
        <v>Portugal</v>
      </c>
      <c r="N596" s="7" cm="1">
        <f t="array" aca="1" ref="N596" ca="1">INDEX(States!$C:$C,RANDBETWEEN(5,COUNTA(States!$A:$A) + 1),1)</f>
        <v>13</v>
      </c>
      <c r="O596" s="7" t="str">
        <f ca="1">VLOOKUP($N596,States!$C:$D,2,FALSE)</f>
        <v>Coimbra</v>
      </c>
      <c r="P596" s="7" t="str">
        <f ca="1">VLOOKUP($F596,Name!$A:$C,3,FALSE)</f>
        <v>M</v>
      </c>
      <c r="Q596" s="7" t="str">
        <f ca="1">VLOOKUP($P596,Genders!$B:$C,2,FALSE)</f>
        <v>Male</v>
      </c>
      <c r="R596" s="7" cm="1">
        <f t="array" aca="1" ref="R596" ca="1">INDEX('Marital status'!$A:$A,RANDBETWEEN(5,COUNTA('Marital status'!$A:$A) + 1),1)</f>
        <v>5</v>
      </c>
      <c r="S596" s="7" t="str">
        <f ca="1">VLOOKUP($R596,'Marital status'!$A:$B,2,FALSE)</f>
        <v>single</v>
      </c>
      <c r="T596" s="7">
        <f t="shared" ca="1" si="93"/>
        <v>5</v>
      </c>
      <c r="U596" s="7" t="str">
        <f ca="1">VLOOKUP($T596,Ethnicities!$A:$B,2,FALSE)</f>
        <v xml:space="preserve"> white</v>
      </c>
      <c r="V596" s="8">
        <f t="shared" ca="1" si="94"/>
        <v>24596</v>
      </c>
      <c r="W596" s="6">
        <f t="shared" ca="1" si="95"/>
        <v>8</v>
      </c>
      <c r="X596" s="8" t="str">
        <f ca="1">VLOOKUP($W596,'Background education'!$A:$B,2,FALSE)</f>
        <v>Graduate school</v>
      </c>
      <c r="Y596" s="7">
        <f ca="1" xml:space="preserve">
  IF(OR($AA596 = 5, $AA596 = 6, $AA596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596" s="7" t="str">
        <f ca="1">VLOOKUP($Y596,Departments!$A:$B,2,FALSE)</f>
        <v>Controlling</v>
      </c>
      <c r="AA596" s="6">
        <f t="shared" ca="1" si="96"/>
        <v>11</v>
      </c>
      <c r="AB596" s="7" t="str">
        <f ca="1">VLOOKUP($AA596,Roles!$A:$B,2,FALSE)</f>
        <v>Analyst</v>
      </c>
      <c r="AC596" s="6">
        <f t="shared" ca="1" si="97"/>
        <v>7</v>
      </c>
      <c r="AD596" s="7" t="str">
        <f ca="1" xml:space="preserve">
IF($AC596 &lt;&gt; "",
    VLOOKUP($AC596,Levels!$A:$B,2,FALSE),
    ""
)</f>
        <v>Senior</v>
      </c>
      <c r="AE596" s="8">
        <f t="shared" ca="1" si="98"/>
        <v>40587</v>
      </c>
      <c r="AF596" s="6">
        <f ca="1">RANDBETWEEN(5,COUNTA('Recruitment source'!$A:$A) + 1)</f>
        <v>9</v>
      </c>
      <c r="AG596" s="6" t="str">
        <f ca="1">VLOOKUP($AF596,'Recruitment source'!$A:$B,2,FALSE)</f>
        <v>Empregos Online</v>
      </c>
      <c r="AH596" s="8"/>
      <c r="AI596" s="1">
        <f t="shared" ca="1" si="90"/>
        <v>3000</v>
      </c>
      <c r="AJ596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592, 1, 'Martim Souza Giordano', 'M', 5, '04/05/1967', 8, 12, 11, 7, 3000);</v>
      </c>
    </row>
    <row r="597" spans="1:36" ht="14.25" customHeight="1" x14ac:dyDescent="0.2">
      <c r="A597" s="7" cm="1">
        <f t="array" aca="1" ref="A597" ca="1">INDEX(Companies!$A:$A,RANDBETWEEN(5,COUNTA(Companies!$A:$A) + 1),1)</f>
        <v>5</v>
      </c>
      <c r="B597" s="7" t="str">
        <f ca="1">VLOOKUP($A597,Companies!$A:$B,2,FALSE)</f>
        <v>ACME Corporation</v>
      </c>
      <c r="C597" s="5">
        <f t="shared" si="91"/>
        <v>593</v>
      </c>
      <c r="D597" s="5" t="str" cm="1">
        <f t="array" ref="D597">SHA1HASH($C597)</f>
        <v>620807a1bbd690fc48597698e7f449e961505536</v>
      </c>
      <c r="E597" s="6">
        <v>1</v>
      </c>
      <c r="F597" s="7">
        <f ca="1">IF($C597 = 1 + N("Presidente"),
    127,
    IF($C597 = 2 + N("Vice-Presidente"),
        72,
        IF($C597 = 3 + N("Secretária bilíngue"),
            13,
            RANDBETWEEN(5,COUNT(Name!$A:$A) + 1)
        )
    )
)</f>
        <v>286</v>
      </c>
      <c r="G597" s="7" t="str">
        <f ca="1">VLOOKUP($F597,Name!$A:$B,2,FALSE)</f>
        <v>Mateus</v>
      </c>
      <c r="H597" s="7">
        <f ca="1" xml:space="preserve">
IF($C597 = 1,
    0,
    RANDBETWEEN(5,COUNT('Last name'!$A:$A) + 1)
)</f>
        <v>115</v>
      </c>
      <c r="I597" s="7" t="str">
        <f ca="1" xml:space="preserve">
IF($C597 = 1 + N("Presidente"),
    "de Orléans e Bragança",
    VLOOKUP($H597,'Last name'!$A:$B,2,FALSE) &amp; " " &amp; VLOOKUP(RANDBETWEEN(5,COUNT('Last name'!$A:$A) + 1),'Last name'!$A:$B,2,FALSE)
)</f>
        <v>Madureira Mariani</v>
      </c>
      <c r="J597" s="7" t="str">
        <f t="shared" ca="1" si="92"/>
        <v>Mateus Madureira Mariani</v>
      </c>
      <c r="K597" s="7" t="str" cm="1">
        <f t="array" aca="1" ref="K597" ca="1">SHA1HASH($J597)</f>
        <v>e37f6b5ff821627f9028fc4bb377d485990c47d8</v>
      </c>
      <c r="L597" s="7" cm="1">
        <f t="array" aca="1" ref="L597" ca="1">INDEX(States!$A:$A,N597,1)</f>
        <v>5</v>
      </c>
      <c r="M597" s="7" t="str">
        <f ca="1">VLOOKUP($L597,Countries!$A:$B,2,FALSE)</f>
        <v>Portugal</v>
      </c>
      <c r="N597" s="7" cm="1">
        <f t="array" aca="1" ref="N597" ca="1">INDEX(States!$C:$C,RANDBETWEEN(5,COUNTA(States!$A:$A) + 1),1)</f>
        <v>17</v>
      </c>
      <c r="O597" s="7" t="str">
        <f ca="1">VLOOKUP($N597,States!$C:$D,2,FALSE)</f>
        <v>Viseu</v>
      </c>
      <c r="P597" s="7" t="str">
        <f ca="1">VLOOKUP($F597,Name!$A:$C,3,FALSE)</f>
        <v>M</v>
      </c>
      <c r="Q597" s="7" t="str">
        <f ca="1">VLOOKUP($P597,Genders!$B:$C,2,FALSE)</f>
        <v>Male</v>
      </c>
      <c r="R597" s="7" cm="1">
        <f t="array" aca="1" ref="R597" ca="1">INDEX('Marital status'!$A:$A,RANDBETWEEN(5,COUNTA('Marital status'!$A:$A) + 1),1)</f>
        <v>9</v>
      </c>
      <c r="S597" s="7" t="str">
        <f ca="1">VLOOKUP($R597,'Marital status'!$A:$B,2,FALSE)</f>
        <v>DIVORCED</v>
      </c>
      <c r="T597" s="7">
        <f t="shared" ca="1" si="93"/>
        <v>5</v>
      </c>
      <c r="U597" s="7" t="str">
        <f ca="1">VLOOKUP($T597,Ethnicities!$A:$B,2,FALSE)</f>
        <v xml:space="preserve"> white</v>
      </c>
      <c r="V597" s="8">
        <f t="shared" ca="1" si="94"/>
        <v>20127</v>
      </c>
      <c r="W597" s="6">
        <f t="shared" ca="1" si="95"/>
        <v>7</v>
      </c>
      <c r="X597" s="8" t="str">
        <f ca="1">VLOOKUP($W597,'Background education'!$A:$B,2,FALSE)</f>
        <v>Undergraduate degree</v>
      </c>
      <c r="Y597" s="7">
        <f ca="1" xml:space="preserve">
  IF(OR($AA597 = 5, $AA597 = 6, $AA597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97" s="7" t="str">
        <f ca="1">VLOOKUP($Y597,Departments!$A:$B,2,FALSE)</f>
        <v>Operations</v>
      </c>
      <c r="AA597" s="6">
        <f t="shared" ca="1" si="96"/>
        <v>9</v>
      </c>
      <c r="AB597" s="7" t="str">
        <f ca="1">VLOOKUP($AA597,Roles!$A:$B,2,FALSE)</f>
        <v>Intern</v>
      </c>
      <c r="AC597" s="6" t="str">
        <f t="shared" ca="1" si="97"/>
        <v/>
      </c>
      <c r="AD597" s="7" t="str">
        <f ca="1" xml:space="preserve">
IF($AC597 &lt;&gt; "",
    VLOOKUP($AC597,Levels!$A:$B,2,FALSE),
    ""
)</f>
        <v/>
      </c>
      <c r="AE597" s="8">
        <f t="shared" ca="1" si="98"/>
        <v>36722</v>
      </c>
      <c r="AF597" s="6">
        <f ca="1">RANDBETWEEN(5,COUNTA('Recruitment source'!$A:$A) + 1)</f>
        <v>11</v>
      </c>
      <c r="AG597" s="6" t="str">
        <f ca="1">VLOOKUP($AF597,'Recruitment source'!$A:$B,2,FALSE)</f>
        <v>Next Station</v>
      </c>
      <c r="AH597" s="8"/>
      <c r="AI597" s="1">
        <f t="shared" ca="1" si="90"/>
        <v>1205</v>
      </c>
      <c r="AJ597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593, 1, 'Mateus Madureira Mariani', 'M', 5, '07/02/1955', 7, 10, 9, NULL, 1205);</v>
      </c>
    </row>
    <row r="598" spans="1:36" ht="14.25" customHeight="1" x14ac:dyDescent="0.2">
      <c r="A598" s="7" cm="1">
        <f t="array" aca="1" ref="A598" ca="1">INDEX(Companies!$A:$A,RANDBETWEEN(5,COUNTA(Companies!$A:$A) + 1),1)</f>
        <v>5</v>
      </c>
      <c r="B598" s="7" t="str">
        <f ca="1">VLOOKUP($A598,Companies!$A:$B,2,FALSE)</f>
        <v>ACME Corporation</v>
      </c>
      <c r="C598" s="5">
        <f t="shared" si="91"/>
        <v>594</v>
      </c>
      <c r="D598" s="5" t="str" cm="1">
        <f t="array" ref="D598">SHA1HASH($C598)</f>
        <v>c2548064eaf018a1d481dffb9900c93eb7bdef13</v>
      </c>
      <c r="E598" s="6">
        <v>1</v>
      </c>
      <c r="F598" s="7">
        <f ca="1">IF($C598 = 1 + N("Presidente"),
    127,
    IF($C598 = 2 + N("Vice-Presidente"),
        72,
        IF($C598 = 3 + N("Secretária bilíngue"),
            13,
            RANDBETWEEN(5,COUNT(Name!$A:$A) + 1)
        )
    )
)</f>
        <v>198</v>
      </c>
      <c r="G598" s="7" t="str">
        <f ca="1">VLOOKUP($F598,Name!$A:$B,2,FALSE)</f>
        <v>José Emanuel</v>
      </c>
      <c r="H598" s="7">
        <f ca="1" xml:space="preserve">
IF($C598 = 1,
    0,
    RANDBETWEEN(5,COUNT('Last name'!$A:$A) + 1)
)</f>
        <v>59</v>
      </c>
      <c r="I598" s="7" t="str">
        <f ca="1" xml:space="preserve">
IF($C598 = 1 + N("Presidente"),
    "de Orléans e Bragança",
    VLOOKUP($H598,'Last name'!$A:$B,2,FALSE) &amp; " " &amp; VLOOKUP(RANDBETWEEN(5,COUNT('Last name'!$A:$A) + 1),'Last name'!$A:$B,2,FALSE)
)</f>
        <v>Cardozo Pellegrini</v>
      </c>
      <c r="J598" s="7" t="str">
        <f t="shared" ca="1" si="92"/>
        <v>José Emanuel Cardozo Pellegrini</v>
      </c>
      <c r="K598" s="7" t="str" cm="1">
        <f t="array" aca="1" ref="K598" ca="1">SHA1HASH($J598)</f>
        <v>9ca1ced9a3b4400cd7494c834c980f6ada91de2e</v>
      </c>
      <c r="L598" s="7" cm="1">
        <f t="array" aca="1" ref="L598" ca="1">INDEX(States!$A:$A,N598,1)</f>
        <v>5</v>
      </c>
      <c r="M598" s="7" t="str">
        <f ca="1">VLOOKUP($L598,Countries!$A:$B,2,FALSE)</f>
        <v>Portugal</v>
      </c>
      <c r="N598" s="7" cm="1">
        <f t="array" aca="1" ref="N598" ca="1">INDEX(States!$C:$C,RANDBETWEEN(5,COUNTA(States!$A:$A) + 1),1)</f>
        <v>8</v>
      </c>
      <c r="O598" s="7" t="str">
        <f ca="1">VLOOKUP($N598,States!$C:$D,2,FALSE)</f>
        <v>AveirO</v>
      </c>
      <c r="P598" s="7" t="str">
        <f ca="1">VLOOKUP($F598,Name!$A:$C,3,FALSE)</f>
        <v>M</v>
      </c>
      <c r="Q598" s="7" t="str">
        <f ca="1">VLOOKUP($P598,Genders!$B:$C,2,FALSE)</f>
        <v>Male</v>
      </c>
      <c r="R598" s="7" cm="1">
        <f t="array" aca="1" ref="R598" ca="1">INDEX('Marital status'!$A:$A,RANDBETWEEN(5,COUNTA('Marital status'!$A:$A) + 1),1)</f>
        <v>7</v>
      </c>
      <c r="S598" s="7" t="str">
        <f ca="1">VLOOKUP($R598,'Marital status'!$A:$B,2,FALSE)</f>
        <v xml:space="preserve">Widowed </v>
      </c>
      <c r="T598" s="7">
        <f t="shared" ca="1" si="93"/>
        <v>5</v>
      </c>
      <c r="U598" s="7" t="str">
        <f ca="1">VLOOKUP($T598,Ethnicities!$A:$B,2,FALSE)</f>
        <v xml:space="preserve"> white</v>
      </c>
      <c r="V598" s="8">
        <f t="shared" ca="1" si="94"/>
        <v>26510</v>
      </c>
      <c r="W598" s="6">
        <f t="shared" ca="1" si="95"/>
        <v>8</v>
      </c>
      <c r="X598" s="8" t="str">
        <f ca="1">VLOOKUP($W598,'Background education'!$A:$B,2,FALSE)</f>
        <v>Graduate school</v>
      </c>
      <c r="Y598" s="7">
        <f ca="1" xml:space="preserve">
  IF(OR($AA598 = 5, $AA598 = 6, $AA598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98" s="7" t="str">
        <f ca="1">VLOOKUP($Y598,Departments!$A:$B,2,FALSE)</f>
        <v>Operations</v>
      </c>
      <c r="AA598" s="6">
        <f t="shared" ca="1" si="96"/>
        <v>11</v>
      </c>
      <c r="AB598" s="7" t="str">
        <f ca="1">VLOOKUP($AA598,Roles!$A:$B,2,FALSE)</f>
        <v>Analyst</v>
      </c>
      <c r="AC598" s="6">
        <f t="shared" ca="1" si="97"/>
        <v>7</v>
      </c>
      <c r="AD598" s="7" t="str">
        <f ca="1" xml:space="preserve">
IF($AC598 &lt;&gt; "",
    VLOOKUP($AC598,Levels!$A:$B,2,FALSE),
    ""
)</f>
        <v>Senior</v>
      </c>
      <c r="AE598" s="8">
        <f t="shared" ca="1" si="98"/>
        <v>40384</v>
      </c>
      <c r="AF598" s="6">
        <f ca="1">RANDBETWEEN(5,COUNTA('Recruitment source'!$A:$A) + 1)</f>
        <v>8</v>
      </c>
      <c r="AG598" s="6" t="str">
        <f ca="1">VLOOKUP($AF598,'Recruitment source'!$A:$B,2,FALSE)</f>
        <v>Net Empregos</v>
      </c>
      <c r="AH598" s="8"/>
      <c r="AI598" s="1">
        <f t="shared" ca="1" si="90"/>
        <v>3000</v>
      </c>
      <c r="AJ598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594, 1, 'José Emanuel Cardozo Pellegrini', 'M', 5, '30/07/1972', 8, 10, 11, 7, 3000);</v>
      </c>
    </row>
    <row r="599" spans="1:36" ht="14.25" customHeight="1" x14ac:dyDescent="0.2">
      <c r="A599" s="7" cm="1">
        <f t="array" aca="1" ref="A599" ca="1">INDEX(Companies!$A:$A,RANDBETWEEN(5,COUNTA(Companies!$A:$A) + 1),1)</f>
        <v>5</v>
      </c>
      <c r="B599" s="7" t="str">
        <f ca="1">VLOOKUP($A599,Companies!$A:$B,2,FALSE)</f>
        <v>ACME Corporation</v>
      </c>
      <c r="C599" s="5">
        <f t="shared" si="91"/>
        <v>595</v>
      </c>
      <c r="D599" s="5" t="str" cm="1">
        <f t="array" ref="D599">SHA1HASH($C599)</f>
        <v>edd6bb4181065a5b9fb559ad9fddeef16a975d07</v>
      </c>
      <c r="E599" s="6">
        <v>1</v>
      </c>
      <c r="F599" s="7">
        <f ca="1">IF($C599 = 1 + N("Presidente"),
    127,
    IF($C599 = 2 + N("Vice-Presidente"),
        72,
        IF($C599 = 3 + N("Secretária bilíngue"),
            13,
            RANDBETWEEN(5,COUNT(Name!$A:$A) + 1)
        )
    )
)</f>
        <v>183</v>
      </c>
      <c r="G599" s="7" t="str">
        <f ca="1">VLOOKUP($F599,Name!$A:$B,2,FALSE)</f>
        <v>Joanah</v>
      </c>
      <c r="H599" s="7">
        <f ca="1" xml:space="preserve">
IF($C599 = 1,
    0,
    RANDBETWEEN(5,COUNT('Last name'!$A:$A) + 1)
)</f>
        <v>13</v>
      </c>
      <c r="I599" s="7" t="str">
        <f ca="1" xml:space="preserve">
IF($C599 = 1 + N("Presidente"),
    "de Orléans e Bragança",
    VLOOKUP($H599,'Last name'!$A:$B,2,FALSE) &amp; " " &amp; VLOOKUP(RANDBETWEEN(5,COUNT('Last name'!$A:$A) + 1),'Last name'!$A:$B,2,FALSE)
)</f>
        <v>Alvarenga Negreiros</v>
      </c>
      <c r="J599" s="7" t="str">
        <f t="shared" ca="1" si="92"/>
        <v>Joanah Alvarenga Negreiros</v>
      </c>
      <c r="K599" s="7" t="str" cm="1">
        <f t="array" aca="1" ref="K599" ca="1">SHA1HASH($J599)</f>
        <v>f2738a45591b8a67a0df1270a00f0e2ec2dc7896</v>
      </c>
      <c r="L599" s="7" cm="1">
        <f t="array" aca="1" ref="L599" ca="1">INDEX(States!$A:$A,N599,1)</f>
        <v>5</v>
      </c>
      <c r="M599" s="7" t="str">
        <f ca="1">VLOOKUP($L599,Countries!$A:$B,2,FALSE)</f>
        <v>Portugal</v>
      </c>
      <c r="N599" s="7" cm="1">
        <f t="array" aca="1" ref="N599" ca="1">INDEX(States!$C:$C,RANDBETWEEN(5,COUNTA(States!$A:$A) + 1),1)</f>
        <v>9</v>
      </c>
      <c r="O599" s="7" t="str">
        <f ca="1">VLOOKUP($N599,States!$C:$D,2,FALSE)</f>
        <v>braga</v>
      </c>
      <c r="P599" s="7" t="str">
        <f ca="1">VLOOKUP($F599,Name!$A:$C,3,FALSE)</f>
        <v>F</v>
      </c>
      <c r="Q599" s="7" t="str">
        <f ca="1">VLOOKUP($P599,Genders!$B:$C,2,FALSE)</f>
        <v>Female</v>
      </c>
      <c r="R599" s="7" cm="1">
        <f t="array" aca="1" ref="R599" ca="1">INDEX('Marital status'!$A:$A,RANDBETWEEN(5,COUNTA('Marital status'!$A:$A) + 1),1)</f>
        <v>5</v>
      </c>
      <c r="S599" s="7" t="str">
        <f ca="1">VLOOKUP($R599,'Marital status'!$A:$B,2,FALSE)</f>
        <v>single</v>
      </c>
      <c r="T599" s="7">
        <f t="shared" ca="1" si="93"/>
        <v>5</v>
      </c>
      <c r="U599" s="7" t="str">
        <f ca="1">VLOOKUP($T599,Ethnicities!$A:$B,2,FALSE)</f>
        <v xml:space="preserve"> white</v>
      </c>
      <c r="V599" s="8">
        <f t="shared" ca="1" si="94"/>
        <v>21596</v>
      </c>
      <c r="W599" s="6">
        <f t="shared" ca="1" si="95"/>
        <v>7</v>
      </c>
      <c r="X599" s="8" t="str">
        <f ca="1">VLOOKUP($W599,'Background education'!$A:$B,2,FALSE)</f>
        <v>Undergraduate degree</v>
      </c>
      <c r="Y599" s="7">
        <f ca="1" xml:space="preserve">
  IF(OR($AA599 = 5, $AA599 = 6, $AA599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599" s="7" t="str">
        <f ca="1">VLOOKUP($Y599,Departments!$A:$B,2,FALSE)</f>
        <v>Operations</v>
      </c>
      <c r="AA599" s="6">
        <f t="shared" ca="1" si="96"/>
        <v>9</v>
      </c>
      <c r="AB599" s="7" t="str">
        <f ca="1">VLOOKUP($AA599,Roles!$A:$B,2,FALSE)</f>
        <v>Intern</v>
      </c>
      <c r="AC599" s="6" t="str">
        <f t="shared" ca="1" si="97"/>
        <v/>
      </c>
      <c r="AD599" s="7" t="str">
        <f ca="1" xml:space="preserve">
IF($AC599 &lt;&gt; "",
    VLOOKUP($AC599,Levels!$A:$B,2,FALSE),
    ""
)</f>
        <v/>
      </c>
      <c r="AE599" s="8">
        <f t="shared" ca="1" si="98"/>
        <v>41168</v>
      </c>
      <c r="AF599" s="6">
        <f ca="1">RANDBETWEEN(5,COUNTA('Recruitment source'!$A:$A) + 1)</f>
        <v>15</v>
      </c>
      <c r="AG599" s="6" t="str">
        <f ca="1">VLOOKUP($AF599,'Recruitment source'!$A:$B,2,FALSE)</f>
        <v>Website</v>
      </c>
      <c r="AH599" s="8"/>
      <c r="AI599" s="1">
        <f t="shared" ca="1" si="90"/>
        <v>1205</v>
      </c>
      <c r="AJ599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595, 1, 'Joanah Alvarenga Negreiros', 'F', 5, '15/02/1959', 7, 10, 9, NULL, 1205);</v>
      </c>
    </row>
    <row r="600" spans="1:36" ht="14.25" customHeight="1" x14ac:dyDescent="0.2">
      <c r="A600" s="7" cm="1">
        <f t="array" aca="1" ref="A600" ca="1">INDEX(Companies!$A:$A,RANDBETWEEN(5,COUNTA(Companies!$A:$A) + 1),1)</f>
        <v>5</v>
      </c>
      <c r="B600" s="7" t="str">
        <f ca="1">VLOOKUP($A600,Companies!$A:$B,2,FALSE)</f>
        <v>ACME Corporation</v>
      </c>
      <c r="C600" s="5">
        <f t="shared" si="91"/>
        <v>596</v>
      </c>
      <c r="D600" s="5" t="str" cm="1">
        <f t="array" ref="D600">SHA1HASH($C600)</f>
        <v>ad1bf290f3ae791d4ca98700eafe4daf341b103c</v>
      </c>
      <c r="E600" s="6">
        <v>1</v>
      </c>
      <c r="F600" s="7">
        <f ca="1">IF($C600 = 1 + N("Presidente"),
    127,
    IF($C600 = 2 + N("Vice-Presidente"),
        72,
        IF($C600 = 3 + N("Secretária bilíngue"),
            13,
            RANDBETWEEN(5,COUNT(Name!$A:$A) + 1)
        )
    )
)</f>
        <v>204</v>
      </c>
      <c r="G600" s="7" t="str">
        <f ca="1">VLOOKUP($F600,Name!$A:$B,2,FALSE)</f>
        <v>Júlio</v>
      </c>
      <c r="H600" s="7">
        <f ca="1" xml:space="preserve">
IF($C600 = 1,
    0,
    RANDBETWEEN(5,COUNT('Last name'!$A:$A) + 1)
)</f>
        <v>31</v>
      </c>
      <c r="I600" s="7" t="str">
        <f ca="1" xml:space="preserve">
IF($C600 = 1 + N("Presidente"),
    "de Orléans e Bragança",
    VLOOKUP($H600,'Last name'!$A:$B,2,FALSE) &amp; " " &amp; VLOOKUP(RANDBETWEEN(5,COUNT('Last name'!$A:$A) + 1),'Last name'!$A:$B,2,FALSE)
)</f>
        <v>Barbosa Caminha</v>
      </c>
      <c r="J600" s="7" t="str">
        <f t="shared" ca="1" si="92"/>
        <v>Júlio Barbosa Caminha</v>
      </c>
      <c r="K600" s="7" t="str" cm="1">
        <f t="array" aca="1" ref="K600" ca="1">SHA1HASH($J600)</f>
        <v>102f91428cd8644a0d7baf6eee5424fa21c55060</v>
      </c>
      <c r="L600" s="7" cm="1">
        <f t="array" aca="1" ref="L600" ca="1">INDEX(States!$A:$A,N600,1)</f>
        <v>5</v>
      </c>
      <c r="M600" s="7" t="str">
        <f ca="1">VLOOKUP($L600,Countries!$A:$B,2,FALSE)</f>
        <v>Portugal</v>
      </c>
      <c r="N600" s="7" cm="1">
        <f t="array" aca="1" ref="N600" ca="1">INDEX(States!$C:$C,RANDBETWEEN(5,COUNTA(States!$A:$A) + 1),1)</f>
        <v>8</v>
      </c>
      <c r="O600" s="7" t="str">
        <f ca="1">VLOOKUP($N600,States!$C:$D,2,FALSE)</f>
        <v>AveirO</v>
      </c>
      <c r="P600" s="7" t="str">
        <f ca="1">VLOOKUP($F600,Name!$A:$C,3,FALSE)</f>
        <v>M</v>
      </c>
      <c r="Q600" s="7" t="str">
        <f ca="1">VLOOKUP($P600,Genders!$B:$C,2,FALSE)</f>
        <v>Male</v>
      </c>
      <c r="R600" s="7" cm="1">
        <f t="array" aca="1" ref="R600" ca="1">INDEX('Marital status'!$A:$A,RANDBETWEEN(5,COUNTA('Marital status'!$A:$A) + 1),1)</f>
        <v>6</v>
      </c>
      <c r="S600" s="7" t="str">
        <f ca="1">VLOOKUP($R600,'Marital status'!$A:$B,2,FALSE)</f>
        <v>MarrieD</v>
      </c>
      <c r="T600" s="7">
        <f t="shared" ca="1" si="93"/>
        <v>5</v>
      </c>
      <c r="U600" s="7" t="str">
        <f ca="1">VLOOKUP($T600,Ethnicities!$A:$B,2,FALSE)</f>
        <v xml:space="preserve"> white</v>
      </c>
      <c r="V600" s="8">
        <f t="shared" ca="1" si="94"/>
        <v>26964</v>
      </c>
      <c r="W600" s="6">
        <f t="shared" ca="1" si="95"/>
        <v>8</v>
      </c>
      <c r="X600" s="8" t="str">
        <f ca="1">VLOOKUP($W600,'Background education'!$A:$B,2,FALSE)</f>
        <v>Graduate school</v>
      </c>
      <c r="Y600" s="7">
        <f ca="1" xml:space="preserve">
  IF(OR($AA600 = 5, $AA600 = 6, $AA600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00" s="7" t="str">
        <f ca="1">VLOOKUP($Y600,Departments!$A:$B,2,FALSE)</f>
        <v>Controlling</v>
      </c>
      <c r="AA600" s="6">
        <f t="shared" ca="1" si="96"/>
        <v>11</v>
      </c>
      <c r="AB600" s="7" t="str">
        <f ca="1">VLOOKUP($AA600,Roles!$A:$B,2,FALSE)</f>
        <v>Analyst</v>
      </c>
      <c r="AC600" s="6">
        <f t="shared" ca="1" si="97"/>
        <v>5</v>
      </c>
      <c r="AD600" s="7" t="str">
        <f ca="1" xml:space="preserve">
IF($AC600 &lt;&gt; "",
    VLOOKUP($AC600,Levels!$A:$B,2,FALSE),
    ""
)</f>
        <v>Junior</v>
      </c>
      <c r="AE600" s="8">
        <f t="shared" ca="1" si="98"/>
        <v>43234</v>
      </c>
      <c r="AF600" s="6">
        <f ca="1">RANDBETWEEN(5,COUNTA('Recruitment source'!$A:$A) + 1)</f>
        <v>10</v>
      </c>
      <c r="AG600" s="6" t="str">
        <f ca="1">VLOOKUP($AF600,'Recruitment source'!$A:$B,2,FALSE)</f>
        <v>Jobs in Lisbon</v>
      </c>
      <c r="AH600" s="8"/>
      <c r="AI600" s="1">
        <f t="shared" ca="1" si="90"/>
        <v>3000</v>
      </c>
      <c r="AJ600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596, 1, 'Júlio Barbosa Caminha', 'M', 5, '27/10/1973', 8, 12, 11, 5, 3000);</v>
      </c>
    </row>
    <row r="601" spans="1:36" ht="14.25" customHeight="1" x14ac:dyDescent="0.2">
      <c r="A601" s="7" cm="1">
        <f t="array" aca="1" ref="A601" ca="1">INDEX(Companies!$A:$A,RANDBETWEEN(5,COUNTA(Companies!$A:$A) + 1),1)</f>
        <v>5</v>
      </c>
      <c r="B601" s="7" t="str">
        <f ca="1">VLOOKUP($A601,Companies!$A:$B,2,FALSE)</f>
        <v>ACME Corporation</v>
      </c>
      <c r="C601" s="5">
        <f t="shared" si="91"/>
        <v>597</v>
      </c>
      <c r="D601" s="5" t="str" cm="1">
        <f t="array" ref="D601">SHA1HASH($C601)</f>
        <v>8b4753ed1cb27a4a5b8c6cfe938b1d7ec5b5396c</v>
      </c>
      <c r="E601" s="6">
        <v>1</v>
      </c>
      <c r="F601" s="7">
        <f ca="1">IF($C601 = 1 + N("Presidente"),
    127,
    IF($C601 = 2 + N("Vice-Presidente"),
        72,
        IF($C601 = 3 + N("Secretária bilíngue"),
            13,
            RANDBETWEEN(5,COUNT(Name!$A:$A) + 1)
        )
    )
)</f>
        <v>163</v>
      </c>
      <c r="G601" s="7" t="str">
        <f ca="1">VLOOKUP($F601,Name!$A:$B,2,FALSE)</f>
        <v>Heloísa</v>
      </c>
      <c r="H601" s="7">
        <f ca="1" xml:space="preserve">
IF($C601 = 1,
    0,
    RANDBETWEEN(5,COUNT('Last name'!$A:$A) + 1)
)</f>
        <v>109</v>
      </c>
      <c r="I601" s="7" t="str">
        <f ca="1" xml:space="preserve">
IF($C601 = 1 + N("Presidente"),
    "de Orléans e Bragança",
    VLOOKUP($H601,'Last name'!$A:$B,2,FALSE) &amp; " " &amp; VLOOKUP(RANDBETWEEN(5,COUNT('Last name'!$A:$A) + 1),'Last name'!$A:$B,2,FALSE)
)</f>
        <v>Lima Braga</v>
      </c>
      <c r="J601" s="7" t="str">
        <f t="shared" ca="1" si="92"/>
        <v>Heloísa Lima Braga</v>
      </c>
      <c r="K601" s="7" t="str" cm="1">
        <f t="array" aca="1" ref="K601" ca="1">SHA1HASH($J601)</f>
        <v>beeed34aeff80ea8023366785cfe07441d8a0846</v>
      </c>
      <c r="L601" s="7" cm="1">
        <f t="array" aca="1" ref="L601" ca="1">INDEX(States!$A:$A,N601,1)</f>
        <v>5</v>
      </c>
      <c r="M601" s="7" t="str">
        <f ca="1">VLOOKUP($L601,Countries!$A:$B,2,FALSE)</f>
        <v>Portugal</v>
      </c>
      <c r="N601" s="7" cm="1">
        <f t="array" aca="1" ref="N601" ca="1">INDEX(States!$C:$C,RANDBETWEEN(5,COUNTA(States!$A:$A) + 1),1)</f>
        <v>14</v>
      </c>
      <c r="O601" s="7" t="str">
        <f ca="1">VLOOKUP($N601,States!$C:$D,2,FALSE)</f>
        <v>Madeira</v>
      </c>
      <c r="P601" s="7" t="str">
        <f ca="1">VLOOKUP($F601,Name!$A:$C,3,FALSE)</f>
        <v>F</v>
      </c>
      <c r="Q601" s="7" t="str">
        <f ca="1">VLOOKUP($P601,Genders!$B:$C,2,FALSE)</f>
        <v>Female</v>
      </c>
      <c r="R601" s="7" cm="1">
        <f t="array" aca="1" ref="R601" ca="1">INDEX('Marital status'!$A:$A,RANDBETWEEN(5,COUNTA('Marital status'!$A:$A) + 1),1)</f>
        <v>6</v>
      </c>
      <c r="S601" s="7" t="str">
        <f ca="1">VLOOKUP($R601,'Marital status'!$A:$B,2,FALSE)</f>
        <v>MarrieD</v>
      </c>
      <c r="T601" s="7">
        <f t="shared" ca="1" si="93"/>
        <v>5</v>
      </c>
      <c r="U601" s="7" t="str">
        <f ca="1">VLOOKUP($T601,Ethnicities!$A:$B,2,FALSE)</f>
        <v xml:space="preserve"> white</v>
      </c>
      <c r="V601" s="8">
        <f t="shared" ca="1" si="94"/>
        <v>22596</v>
      </c>
      <c r="W601" s="6">
        <f t="shared" ca="1" si="95"/>
        <v>7</v>
      </c>
      <c r="X601" s="8" t="str">
        <f ca="1">VLOOKUP($W601,'Background education'!$A:$B,2,FALSE)</f>
        <v>Undergraduate degree</v>
      </c>
      <c r="Y601" s="7">
        <f ca="1" xml:space="preserve">
  IF(OR($AA601 = 5, $AA601 = 6, $AA601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01" s="7" t="str">
        <f ca="1">VLOOKUP($Y601,Departments!$A:$B,2,FALSE)</f>
        <v>Operations</v>
      </c>
      <c r="AA601" s="6">
        <f t="shared" ca="1" si="96"/>
        <v>9</v>
      </c>
      <c r="AB601" s="7" t="str">
        <f ca="1">VLOOKUP($AA601,Roles!$A:$B,2,FALSE)</f>
        <v>Intern</v>
      </c>
      <c r="AC601" s="6" t="str">
        <f t="shared" ca="1" si="97"/>
        <v/>
      </c>
      <c r="AD601" s="7" t="str">
        <f ca="1" xml:space="preserve">
IF($AC601 &lt;&gt; "",
    VLOOKUP($AC601,Levels!$A:$B,2,FALSE),
    ""
)</f>
        <v/>
      </c>
      <c r="AE601" s="8">
        <f t="shared" ca="1" si="98"/>
        <v>36392</v>
      </c>
      <c r="AF601" s="6">
        <f ca="1">RANDBETWEEN(5,COUNTA('Recruitment source'!$A:$A) + 1)</f>
        <v>9</v>
      </c>
      <c r="AG601" s="6" t="str">
        <f ca="1">VLOOKUP($AF601,'Recruitment source'!$A:$B,2,FALSE)</f>
        <v>Empregos Online</v>
      </c>
      <c r="AH601" s="8"/>
      <c r="AI601" s="1">
        <f t="shared" ca="1" si="90"/>
        <v>1205</v>
      </c>
      <c r="AJ601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597, 1, 'Heloísa Lima Braga', 'F', 5, '11/11/1961', 7, 10, 9, NULL, 1205);</v>
      </c>
    </row>
    <row r="602" spans="1:36" ht="14.25" customHeight="1" x14ac:dyDescent="0.2">
      <c r="A602" s="7" cm="1">
        <f t="array" aca="1" ref="A602" ca="1">INDEX(Companies!$A:$A,RANDBETWEEN(5,COUNTA(Companies!$A:$A) + 1),1)</f>
        <v>5</v>
      </c>
      <c r="B602" s="7" t="str">
        <f ca="1">VLOOKUP($A602,Companies!$A:$B,2,FALSE)</f>
        <v>ACME Corporation</v>
      </c>
      <c r="C602" s="5">
        <f t="shared" si="91"/>
        <v>598</v>
      </c>
      <c r="D602" s="5" t="str" cm="1">
        <f t="array" ref="D602">SHA1HASH($C602)</f>
        <v>91eb375e8e71d9ce2f7cde8b0a757f66c94c998a</v>
      </c>
      <c r="E602" s="6">
        <v>1</v>
      </c>
      <c r="F602" s="7">
        <f ca="1">IF($C602 = 1 + N("Presidente"),
    127,
    IF($C602 = 2 + N("Vice-Presidente"),
        72,
        IF($C602 = 3 + N("Secretária bilíngue"),
            13,
            RANDBETWEEN(5,COUNT(Name!$A:$A) + 1)
        )
    )
)</f>
        <v>212</v>
      </c>
      <c r="G602" s="7" t="str">
        <f ca="1">VLOOKUP($F602,Name!$A:$B,2,FALSE)</f>
        <v>Kelly</v>
      </c>
      <c r="H602" s="7">
        <f ca="1" xml:space="preserve">
IF($C602 = 1,
    0,
    RANDBETWEEN(5,COUNT('Last name'!$A:$A) + 1)
)</f>
        <v>150</v>
      </c>
      <c r="I602" s="7" t="str">
        <f ca="1" xml:space="preserve">
IF($C602 = 1 + N("Presidente"),
    "de Orléans e Bragança",
    VLOOKUP($H602,'Last name'!$A:$B,2,FALSE) &amp; " " &amp; VLOOKUP(RANDBETWEEN(5,COUNT('Last name'!$A:$A) + 1),'Last name'!$A:$B,2,FALSE)
)</f>
        <v>Pellegrini Alvarenga</v>
      </c>
      <c r="J602" s="7" t="str">
        <f t="shared" ca="1" si="92"/>
        <v>Kelly Pellegrini Alvarenga</v>
      </c>
      <c r="K602" s="7" t="str" cm="1">
        <f t="array" aca="1" ref="K602" ca="1">SHA1HASH($J602)</f>
        <v>6ffd669622560bd795ce55a3cea531fa1ee9c6a7</v>
      </c>
      <c r="L602" s="7" cm="1">
        <f t="array" aca="1" ref="L602" ca="1">INDEX(States!$A:$A,N602,1)</f>
        <v>5</v>
      </c>
      <c r="M602" s="7" t="str">
        <f ca="1">VLOOKUP($L602,Countries!$A:$B,2,FALSE)</f>
        <v>Portugal</v>
      </c>
      <c r="N602" s="7" cm="1">
        <f t="array" aca="1" ref="N602" ca="1">INDEX(States!$C:$C,RANDBETWEEN(5,COUNTA(States!$A:$A) + 1),1)</f>
        <v>22</v>
      </c>
      <c r="O602" s="7" t="str">
        <f ca="1">VLOOKUP($N602,States!$C:$D,2,FALSE)</f>
        <v>Vila Real</v>
      </c>
      <c r="P602" s="7" t="str">
        <f ca="1">VLOOKUP($F602,Name!$A:$C,3,FALSE)</f>
        <v>F</v>
      </c>
      <c r="Q602" s="7" t="str">
        <f ca="1">VLOOKUP($P602,Genders!$B:$C,2,FALSE)</f>
        <v>Female</v>
      </c>
      <c r="R602" s="7" cm="1">
        <f t="array" aca="1" ref="R602" ca="1">INDEX('Marital status'!$A:$A,RANDBETWEEN(5,COUNTA('Marital status'!$A:$A) + 1),1)</f>
        <v>6</v>
      </c>
      <c r="S602" s="7" t="str">
        <f ca="1">VLOOKUP($R602,'Marital status'!$A:$B,2,FALSE)</f>
        <v>MarrieD</v>
      </c>
      <c r="T602" s="7">
        <f t="shared" ca="1" si="93"/>
        <v>6</v>
      </c>
      <c r="U602" s="7" t="str">
        <f ca="1">VLOOKUP($T602,Ethnicities!$A:$B,2,FALSE)</f>
        <v>Black or African American</v>
      </c>
      <c r="V602" s="8">
        <f t="shared" ca="1" si="94"/>
        <v>26129</v>
      </c>
      <c r="W602" s="6">
        <f t="shared" ca="1" si="95"/>
        <v>7</v>
      </c>
      <c r="X602" s="8" t="str">
        <f ca="1">VLOOKUP($W602,'Background education'!$A:$B,2,FALSE)</f>
        <v>Undergraduate degree</v>
      </c>
      <c r="Y602" s="7">
        <f ca="1" xml:space="preserve">
  IF(OR($AA602 = 5, $AA602 = 6, $AA602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02" s="7" t="str">
        <f ca="1">VLOOKUP($Y602,Departments!$A:$B,2,FALSE)</f>
        <v xml:space="preserve"> Presidency</v>
      </c>
      <c r="AA602" s="6">
        <f t="shared" ca="1" si="96"/>
        <v>11</v>
      </c>
      <c r="AB602" s="7" t="str">
        <f ca="1">VLOOKUP($AA602,Roles!$A:$B,2,FALSE)</f>
        <v>Analyst</v>
      </c>
      <c r="AC602" s="6">
        <f t="shared" ca="1" si="97"/>
        <v>7</v>
      </c>
      <c r="AD602" s="7" t="str">
        <f ca="1" xml:space="preserve">
IF($AC602 &lt;&gt; "",
    VLOOKUP($AC602,Levels!$A:$B,2,FALSE),
    ""
)</f>
        <v>Senior</v>
      </c>
      <c r="AE602" s="8">
        <f t="shared" ca="1" si="98"/>
        <v>36911</v>
      </c>
      <c r="AF602" s="6">
        <f ca="1">RANDBETWEEN(5,COUNTA('Recruitment source'!$A:$A) + 1)</f>
        <v>13</v>
      </c>
      <c r="AG602" s="6" t="str">
        <f ca="1">VLOOKUP($AF602,'Recruitment source'!$A:$B,2,FALSE)</f>
        <v>Google</v>
      </c>
      <c r="AH602" s="8"/>
      <c r="AI602" s="1">
        <f t="shared" ca="1" si="90"/>
        <v>2500</v>
      </c>
      <c r="AJ602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598, 1, 'Kelly Pellegrini Alvarenga', 'F', 6, '15/07/1971', 7, 5, 11, 7, 2500);</v>
      </c>
    </row>
    <row r="603" spans="1:36" ht="14.25" customHeight="1" x14ac:dyDescent="0.2">
      <c r="A603" s="7" cm="1">
        <f t="array" aca="1" ref="A603" ca="1">INDEX(Companies!$A:$A,RANDBETWEEN(5,COUNTA(Companies!$A:$A) + 1),1)</f>
        <v>5</v>
      </c>
      <c r="B603" s="7" t="str">
        <f ca="1">VLOOKUP($A603,Companies!$A:$B,2,FALSE)</f>
        <v>ACME Corporation</v>
      </c>
      <c r="C603" s="5">
        <f t="shared" si="91"/>
        <v>599</v>
      </c>
      <c r="D603" s="5" t="str" cm="1">
        <f t="array" ref="D603">SHA1HASH($C603)</f>
        <v>13b724905530d4de5bfaeb714bc2c7f1f2ee2992</v>
      </c>
      <c r="E603" s="6">
        <v>1</v>
      </c>
      <c r="F603" s="7">
        <f ca="1">IF($C603 = 1 + N("Presidente"),
    127,
    IF($C603 = 2 + N("Vice-Presidente"),
        72,
        IF($C603 = 3 + N("Secretária bilíngue"),
            13,
            RANDBETWEEN(5,COUNT(Name!$A:$A) + 1)
        )
    )
)</f>
        <v>172</v>
      </c>
      <c r="G603" s="7" t="str">
        <f ca="1">VLOOKUP($F603,Name!$A:$B,2,FALSE)</f>
        <v>Isa</v>
      </c>
      <c r="H603" s="7">
        <f ca="1" xml:space="preserve">
IF($C603 = 1,
    0,
    RANDBETWEEN(5,COUNT('Last name'!$A:$A) + 1)
)</f>
        <v>181</v>
      </c>
      <c r="I603" s="7" t="str">
        <f ca="1" xml:space="preserve">
IF($C603 = 1 + N("Presidente"),
    "de Orléans e Bragança",
    VLOOKUP($H603,'Last name'!$A:$B,2,FALSE) &amp; " " &amp; VLOOKUP(RANDBETWEEN(5,COUNT('Last name'!$A:$A) + 1),'Last name'!$A:$B,2,FALSE)
)</f>
        <v>Simões Aleluia</v>
      </c>
      <c r="J603" s="7" t="str">
        <f t="shared" ca="1" si="92"/>
        <v>Isa Simões Aleluia</v>
      </c>
      <c r="K603" s="7" t="str" cm="1">
        <f t="array" aca="1" ref="K603" ca="1">SHA1HASH($J603)</f>
        <v>38ad2efbd4627c8f834579eab928d1496bcd9c88</v>
      </c>
      <c r="L603" s="7" cm="1">
        <f t="array" aca="1" ref="L603" ca="1">INDEX(States!$A:$A,N603,1)</f>
        <v>5</v>
      </c>
      <c r="M603" s="7" t="str">
        <f ca="1">VLOOKUP($L603,Countries!$A:$B,2,FALSE)</f>
        <v>Portugal</v>
      </c>
      <c r="N603" s="7" cm="1">
        <f t="array" aca="1" ref="N603" ca="1">INDEX(States!$C:$C,RANDBETWEEN(5,COUNTA(States!$A:$A) + 1),1)</f>
        <v>18</v>
      </c>
      <c r="O603" s="7" t="str">
        <f ca="1">VLOOKUP($N603,States!$C:$D,2,FALSE)</f>
        <v>Castelo Branco</v>
      </c>
      <c r="P603" s="7" t="str">
        <f ca="1">VLOOKUP($F603,Name!$A:$C,3,FALSE)</f>
        <v>F</v>
      </c>
      <c r="Q603" s="7" t="str">
        <f ca="1">VLOOKUP($P603,Genders!$B:$C,2,FALSE)</f>
        <v>Female</v>
      </c>
      <c r="R603" s="7" cm="1">
        <f t="array" aca="1" ref="R603" ca="1">INDEX('Marital status'!$A:$A,RANDBETWEEN(5,COUNTA('Marital status'!$A:$A) + 1),1)</f>
        <v>7</v>
      </c>
      <c r="S603" s="7" t="str">
        <f ca="1">VLOOKUP($R603,'Marital status'!$A:$B,2,FALSE)</f>
        <v xml:space="preserve">Widowed </v>
      </c>
      <c r="T603" s="7">
        <f t="shared" ca="1" si="93"/>
        <v>5</v>
      </c>
      <c r="U603" s="7" t="str">
        <f ca="1">VLOOKUP($T603,Ethnicities!$A:$B,2,FALSE)</f>
        <v xml:space="preserve"> white</v>
      </c>
      <c r="V603" s="8">
        <f t="shared" ca="1" si="94"/>
        <v>19980</v>
      </c>
      <c r="W603" s="6">
        <f t="shared" ca="1" si="95"/>
        <v>7</v>
      </c>
      <c r="X603" s="8" t="str">
        <f ca="1">VLOOKUP($W603,'Background education'!$A:$B,2,FALSE)</f>
        <v>Undergraduate degree</v>
      </c>
      <c r="Y603" s="7">
        <f ca="1" xml:space="preserve">
  IF(OR($AA603 = 5, $AA603 = 6, $AA603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03" s="7" t="str">
        <f ca="1">VLOOKUP($Y603,Departments!$A:$B,2,FALSE)</f>
        <v xml:space="preserve"> Presidency</v>
      </c>
      <c r="AA603" s="6">
        <f t="shared" ca="1" si="96"/>
        <v>10</v>
      </c>
      <c r="AB603" s="7" t="str">
        <f ca="1">VLOOKUP($AA603,Roles!$A:$B,2,FALSE)</f>
        <v>Trainee</v>
      </c>
      <c r="AC603" s="6" t="str">
        <f t="shared" ca="1" si="97"/>
        <v/>
      </c>
      <c r="AD603" s="7" t="str">
        <f ca="1" xml:space="preserve">
IF($AC603 &lt;&gt; "",
    VLOOKUP($AC603,Levels!$A:$B,2,FALSE),
    ""
)</f>
        <v/>
      </c>
      <c r="AE603" s="8">
        <f t="shared" ca="1" si="98"/>
        <v>43580</v>
      </c>
      <c r="AF603" s="6">
        <f ca="1">RANDBETWEEN(5,COUNTA('Recruitment source'!$A:$A) + 1)</f>
        <v>15</v>
      </c>
      <c r="AG603" s="6" t="str">
        <f ca="1">VLOOKUP($AF603,'Recruitment source'!$A:$B,2,FALSE)</f>
        <v>Website</v>
      </c>
      <c r="AH603" s="8"/>
      <c r="AI603" s="1">
        <f t="shared" ca="1" si="90"/>
        <v>1305</v>
      </c>
      <c r="AJ60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599, 1, 'Isa Simões Aleluia', 'F', 5, '13/09/1954', 7, 5, 10, NULL, 1305);</v>
      </c>
    </row>
    <row r="604" spans="1:36" ht="14.25" customHeight="1" x14ac:dyDescent="0.2">
      <c r="A604" s="7" cm="1">
        <f t="array" aca="1" ref="A604" ca="1">INDEX(Companies!$A:$A,RANDBETWEEN(5,COUNTA(Companies!$A:$A) + 1),1)</f>
        <v>5</v>
      </c>
      <c r="B604" s="7" t="str">
        <f ca="1">VLOOKUP($A604,Companies!$A:$B,2,FALSE)</f>
        <v>ACME Corporation</v>
      </c>
      <c r="C604" s="5">
        <f t="shared" si="91"/>
        <v>600</v>
      </c>
      <c r="D604" s="5" t="str" cm="1">
        <f t="array" ref="D604">SHA1HASH($C604)</f>
        <v>15aa0c7e8fbd2923db7041d012e8838d66b9572d</v>
      </c>
      <c r="E604" s="6">
        <v>1</v>
      </c>
      <c r="F604" s="7">
        <f ca="1">IF($C604 = 1 + N("Presidente"),
    127,
    IF($C604 = 2 + N("Vice-Presidente"),
        72,
        IF($C604 = 3 + N("Secretária bilíngue"),
            13,
            RANDBETWEEN(5,COUNT(Name!$A:$A) + 1)
        )
    )
)</f>
        <v>154</v>
      </c>
      <c r="G604" s="7" t="str">
        <f ca="1">VLOOKUP($F604,Name!$A:$B,2,FALSE)</f>
        <v>Giovanna</v>
      </c>
      <c r="H604" s="7">
        <f ca="1" xml:space="preserve">
IF($C604 = 1,
    0,
    RANDBETWEEN(5,COUNT('Last name'!$A:$A) + 1)
)</f>
        <v>94</v>
      </c>
      <c r="I604" s="7" t="str">
        <f ca="1" xml:space="preserve">
IF($C604 = 1 + N("Presidente"),
    "de Orléans e Bragança",
    VLOOKUP($H604,'Last name'!$A:$B,2,FALSE) &amp; " " &amp; VLOOKUP(RANDBETWEEN(5,COUNT('Last name'!$A:$A) + 1),'Last name'!$A:$B,2,FALSE)
)</f>
        <v>Furtado Cabral</v>
      </c>
      <c r="J604" s="7" t="str">
        <f t="shared" ca="1" si="92"/>
        <v>Giovanna Furtado Cabral</v>
      </c>
      <c r="K604" s="7" t="str" cm="1">
        <f t="array" aca="1" ref="K604" ca="1">SHA1HASH($J604)</f>
        <v>700aac95da65a37a3520fb1bf334d453beabdd88</v>
      </c>
      <c r="L604" s="7" cm="1">
        <f t="array" aca="1" ref="L604" ca="1">INDEX(States!$A:$A,N604,1)</f>
        <v>5</v>
      </c>
      <c r="M604" s="7" t="str">
        <f ca="1">VLOOKUP($L604,Countries!$A:$B,2,FALSE)</f>
        <v>Portugal</v>
      </c>
      <c r="N604" s="7" cm="1">
        <f t="array" aca="1" ref="N604" ca="1">INDEX(States!$C:$C,RANDBETWEEN(5,COUNTA(States!$A:$A) + 1),1)</f>
        <v>22</v>
      </c>
      <c r="O604" s="7" t="str">
        <f ca="1">VLOOKUP($N604,States!$C:$D,2,FALSE)</f>
        <v>Vila Real</v>
      </c>
      <c r="P604" s="7" t="str">
        <f ca="1">VLOOKUP($F604,Name!$A:$C,3,FALSE)</f>
        <v>F</v>
      </c>
      <c r="Q604" s="7" t="str">
        <f ca="1">VLOOKUP($P604,Genders!$B:$C,2,FALSE)</f>
        <v>Female</v>
      </c>
      <c r="R604" s="7" cm="1">
        <f t="array" aca="1" ref="R604" ca="1">INDEX('Marital status'!$A:$A,RANDBETWEEN(5,COUNTA('Marital status'!$A:$A) + 1),1)</f>
        <v>6</v>
      </c>
      <c r="S604" s="7" t="str">
        <f ca="1">VLOOKUP($R604,'Marital status'!$A:$B,2,FALSE)</f>
        <v>MarrieD</v>
      </c>
      <c r="T604" s="7">
        <f t="shared" ca="1" si="93"/>
        <v>5</v>
      </c>
      <c r="U604" s="7" t="str">
        <f ca="1">VLOOKUP($T604,Ethnicities!$A:$B,2,FALSE)</f>
        <v xml:space="preserve"> white</v>
      </c>
      <c r="V604" s="8">
        <f t="shared" ca="1" si="94"/>
        <v>28451</v>
      </c>
      <c r="W604" s="6">
        <f t="shared" ca="1" si="95"/>
        <v>7</v>
      </c>
      <c r="X604" s="8" t="str">
        <f ca="1">VLOOKUP($W604,'Background education'!$A:$B,2,FALSE)</f>
        <v>Undergraduate degree</v>
      </c>
      <c r="Y604" s="7">
        <f ca="1" xml:space="preserve">
  IF(OR($AA604 = 5, $AA604 = 6, $AA604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04" s="7" t="str">
        <f ca="1">VLOOKUP($Y604,Departments!$A:$B,2,FALSE)</f>
        <v xml:space="preserve"> Commercial</v>
      </c>
      <c r="AA604" s="6">
        <f t="shared" ca="1" si="96"/>
        <v>11</v>
      </c>
      <c r="AB604" s="7" t="str">
        <f ca="1">VLOOKUP($AA604,Roles!$A:$B,2,FALSE)</f>
        <v>Analyst</v>
      </c>
      <c r="AC604" s="6">
        <f t="shared" ca="1" si="97"/>
        <v>5</v>
      </c>
      <c r="AD604" s="7" t="str">
        <f ca="1" xml:space="preserve">
IF($AC604 &lt;&gt; "",
    VLOOKUP($AC604,Levels!$A:$B,2,FALSE),
    ""
)</f>
        <v>Junior</v>
      </c>
      <c r="AE604" s="8">
        <f t="shared" ca="1" si="98"/>
        <v>39240</v>
      </c>
      <c r="AF604" s="6">
        <f ca="1">RANDBETWEEN(5,COUNTA('Recruitment source'!$A:$A) + 1)</f>
        <v>6</v>
      </c>
      <c r="AG604" s="6" t="str">
        <f ca="1">VLOOKUP($AF604,'Recruitment source'!$A:$B,2,FALSE)</f>
        <v>Learn4Good</v>
      </c>
      <c r="AH604" s="8"/>
      <c r="AI604" s="1">
        <f t="shared" ca="1" si="90"/>
        <v>2580</v>
      </c>
      <c r="AJ60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600, 1, 'Giovanna Furtado Cabral', 'F', 5, '22/11/1977', 7, 9, 11, 5, 2580);</v>
      </c>
    </row>
    <row r="605" spans="1:36" ht="14.25" customHeight="1" x14ac:dyDescent="0.2">
      <c r="A605" s="7" cm="1">
        <f t="array" aca="1" ref="A605" ca="1">INDEX(Companies!$A:$A,RANDBETWEEN(5,COUNTA(Companies!$A:$A) + 1),1)</f>
        <v>5</v>
      </c>
      <c r="B605" s="7" t="str">
        <f ca="1">VLOOKUP($A605,Companies!$A:$B,2,FALSE)</f>
        <v>ACME Corporation</v>
      </c>
      <c r="C605" s="5">
        <f t="shared" si="91"/>
        <v>601</v>
      </c>
      <c r="D605" s="5" t="str" cm="1">
        <f t="array" ref="D605">SHA1HASH($C605)</f>
        <v>3bb18d9ab531def40a51e637a236689460f8d373</v>
      </c>
      <c r="E605" s="6">
        <v>1</v>
      </c>
      <c r="F605" s="7">
        <f ca="1">IF($C605 = 1 + N("Presidente"),
    127,
    IF($C605 = 2 + N("Vice-Presidente"),
        72,
        IF($C605 = 3 + N("Secretária bilíngue"),
            13,
            RANDBETWEEN(5,COUNT(Name!$A:$A) + 1)
        )
    )
)</f>
        <v>189</v>
      </c>
      <c r="G605" s="7" t="str">
        <f ca="1">VLOOKUP($F605,Name!$A:$B,2,FALSE)</f>
        <v>João Luccas</v>
      </c>
      <c r="H605" s="7">
        <f ca="1" xml:space="preserve">
IF($C605 = 1,
    0,
    RANDBETWEEN(5,COUNT('Last name'!$A:$A) + 1)
)</f>
        <v>97</v>
      </c>
      <c r="I605" s="7" t="str">
        <f ca="1" xml:space="preserve">
IF($C605 = 1 + N("Presidente"),
    "de Orléans e Bragança",
    VLOOKUP($H605,'Last name'!$A:$B,2,FALSE) &amp; " " &amp; VLOOKUP(RANDBETWEEN(5,COUNT('Last name'!$A:$A) + 1),'Last name'!$A:$B,2,FALSE)
)</f>
        <v>Garcia Amor</v>
      </c>
      <c r="J605" s="7" t="str">
        <f t="shared" ca="1" si="92"/>
        <v>João Luccas Garcia Amor</v>
      </c>
      <c r="K605" s="7" t="str" cm="1">
        <f t="array" aca="1" ref="K605" ca="1">SHA1HASH($J605)</f>
        <v>8389b412fc30bb11d641b2d38135215c4b235f65</v>
      </c>
      <c r="L605" s="7" cm="1">
        <f t="array" aca="1" ref="L605" ca="1">INDEX(States!$A:$A,N605,1)</f>
        <v>5</v>
      </c>
      <c r="M605" s="7" t="str">
        <f ca="1">VLOOKUP($L605,Countries!$A:$B,2,FALSE)</f>
        <v>Portugal</v>
      </c>
      <c r="N605" s="7" cm="1">
        <f t="array" aca="1" ref="N605" ca="1">INDEX(States!$C:$C,RANDBETWEEN(5,COUNTA(States!$A:$A) + 1),1)</f>
        <v>19</v>
      </c>
      <c r="O605" s="7" t="str">
        <f ca="1">VLOOKUP($N605,States!$C:$D,2,FALSE)</f>
        <v>Beja</v>
      </c>
      <c r="P605" s="7" t="str">
        <f ca="1">VLOOKUP($F605,Name!$A:$C,3,FALSE)</f>
        <v>M</v>
      </c>
      <c r="Q605" s="7" t="str">
        <f ca="1">VLOOKUP($P605,Genders!$B:$C,2,FALSE)</f>
        <v>Male</v>
      </c>
      <c r="R605" s="7" cm="1">
        <f t="array" aca="1" ref="R605" ca="1">INDEX('Marital status'!$A:$A,RANDBETWEEN(5,COUNTA('Marital status'!$A:$A) + 1),1)</f>
        <v>8</v>
      </c>
      <c r="S605" s="7" t="str">
        <f ca="1">VLOOKUP($R605,'Marital status'!$A:$B,2,FALSE)</f>
        <v xml:space="preserve"> Separated </v>
      </c>
      <c r="T605" s="7">
        <f t="shared" ca="1" si="93"/>
        <v>7</v>
      </c>
      <c r="U605" s="7" t="str">
        <f ca="1">VLOOKUP($T605,Ethnicities!$A:$B,2,FALSE)</f>
        <v xml:space="preserve">  Hispanic or LATINO</v>
      </c>
      <c r="V605" s="8">
        <f t="shared" ca="1" si="94"/>
        <v>21819</v>
      </c>
      <c r="W605" s="6">
        <f t="shared" ca="1" si="95"/>
        <v>7</v>
      </c>
      <c r="X605" s="8" t="str">
        <f ca="1">VLOOKUP($W605,'Background education'!$A:$B,2,FALSE)</f>
        <v>Undergraduate degree</v>
      </c>
      <c r="Y605" s="7">
        <f ca="1" xml:space="preserve">
  IF(OR($AA605 = 5, $AA605 = 6, $AA605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05" s="7" t="str">
        <f ca="1">VLOOKUP($Y605,Departments!$A:$B,2,FALSE)</f>
        <v>Administration</v>
      </c>
      <c r="AA605" s="6">
        <f t="shared" ca="1" si="96"/>
        <v>9</v>
      </c>
      <c r="AB605" s="7" t="str">
        <f ca="1">VLOOKUP($AA605,Roles!$A:$B,2,FALSE)</f>
        <v>Intern</v>
      </c>
      <c r="AC605" s="6" t="str">
        <f t="shared" ca="1" si="97"/>
        <v/>
      </c>
      <c r="AD605" s="7" t="str">
        <f ca="1" xml:space="preserve">
IF($AC605 &lt;&gt; "",
    VLOOKUP($AC605,Levels!$A:$B,2,FALSE),
    ""
)</f>
        <v/>
      </c>
      <c r="AE605" s="8">
        <f t="shared" ca="1" si="98"/>
        <v>37079</v>
      </c>
      <c r="AF605" s="6">
        <f ca="1">RANDBETWEEN(5,COUNTA('Recruitment source'!$A:$A) + 1)</f>
        <v>8</v>
      </c>
      <c r="AG605" s="6" t="str">
        <f ca="1">VLOOKUP($AF605,'Recruitment source'!$A:$B,2,FALSE)</f>
        <v>Net Empregos</v>
      </c>
      <c r="AH605" s="8"/>
      <c r="AI605" s="1">
        <f t="shared" ca="1" si="90"/>
        <v>1205</v>
      </c>
      <c r="AJ60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601, 1, 'João Luccas Garcia Amor', 'M', 7, '26/09/1959', 7, 6, 9, NULL, 1205);</v>
      </c>
    </row>
    <row r="606" spans="1:36" ht="14.25" customHeight="1" x14ac:dyDescent="0.2">
      <c r="A606" s="7" cm="1">
        <f t="array" aca="1" ref="A606" ca="1">INDEX(Companies!$A:$A,RANDBETWEEN(5,COUNTA(Companies!$A:$A) + 1),1)</f>
        <v>5</v>
      </c>
      <c r="B606" s="7" t="str">
        <f ca="1">VLOOKUP($A606,Companies!$A:$B,2,FALSE)</f>
        <v>ACME Corporation</v>
      </c>
      <c r="C606" s="5">
        <f t="shared" si="91"/>
        <v>602</v>
      </c>
      <c r="D606" s="5" t="str" cm="1">
        <f t="array" ref="D606">SHA1HASH($C606)</f>
        <v>73fb9760f330bcf6d3b61d28a67ccc8ba37a7f8f</v>
      </c>
      <c r="E606" s="6">
        <v>1</v>
      </c>
      <c r="F606" s="7">
        <f ca="1">IF($C606 = 1 + N("Presidente"),
    127,
    IF($C606 = 2 + N("Vice-Presidente"),
        72,
        IF($C606 = 3 + N("Secretária bilíngue"),
            13,
            RANDBETWEEN(5,COUNT(Name!$A:$A) + 1)
        )
    )
)</f>
        <v>131</v>
      </c>
      <c r="G606" s="7" t="str">
        <f ca="1">VLOOKUP($F606,Name!$A:$B,2,FALSE)</f>
        <v>Erick</v>
      </c>
      <c r="H606" s="7">
        <f ca="1" xml:space="preserve">
IF($C606 = 1,
    0,
    RANDBETWEEN(5,COUNT('Last name'!$A:$A) + 1)
)</f>
        <v>56</v>
      </c>
      <c r="I606" s="7" t="str">
        <f ca="1" xml:space="preserve">
IF($C606 = 1 + N("Presidente"),
    "de Orléans e Bragança",
    VLOOKUP($H606,'Last name'!$A:$B,2,FALSE) &amp; " " &amp; VLOOKUP(RANDBETWEEN(5,COUNT('Last name'!$A:$A) + 1),'Last name'!$A:$B,2,FALSE)
)</f>
        <v>Campos Gallo</v>
      </c>
      <c r="J606" s="7" t="str">
        <f t="shared" ca="1" si="92"/>
        <v>Erick Campos Gallo</v>
      </c>
      <c r="K606" s="7" t="str" cm="1">
        <f t="array" aca="1" ref="K606" ca="1">SHA1HASH($J606)</f>
        <v>6bb77a9aeded6bbaa8967f5d143c5800b04afe4f</v>
      </c>
      <c r="L606" s="7" cm="1">
        <f t="array" aca="1" ref="L606" ca="1">INDEX(States!$A:$A,N606,1)</f>
        <v>5</v>
      </c>
      <c r="M606" s="7" t="str">
        <f ca="1">VLOOKUP($L606,Countries!$A:$B,2,FALSE)</f>
        <v>Portugal</v>
      </c>
      <c r="N606" s="7" cm="1">
        <f t="array" aca="1" ref="N606" ca="1">INDEX(States!$C:$C,RANDBETWEEN(5,COUNTA(States!$A:$A) + 1),1)</f>
        <v>10</v>
      </c>
      <c r="O606" s="7" t="str">
        <f ca="1">VLOOKUP($N606,States!$C:$D,2,FALSE)</f>
        <v>Faro</v>
      </c>
      <c r="P606" s="7" t="str">
        <f ca="1">VLOOKUP($F606,Name!$A:$C,3,FALSE)</f>
        <v>M</v>
      </c>
      <c r="Q606" s="7" t="str">
        <f ca="1">VLOOKUP($P606,Genders!$B:$C,2,FALSE)</f>
        <v>Male</v>
      </c>
      <c r="R606" s="7" cm="1">
        <f t="array" aca="1" ref="R606" ca="1">INDEX('Marital status'!$A:$A,RANDBETWEEN(5,COUNTA('Marital status'!$A:$A) + 1),1)</f>
        <v>5</v>
      </c>
      <c r="S606" s="7" t="str">
        <f ca="1">VLOOKUP($R606,'Marital status'!$A:$B,2,FALSE)</f>
        <v>single</v>
      </c>
      <c r="T606" s="7">
        <f t="shared" ca="1" si="93"/>
        <v>5</v>
      </c>
      <c r="U606" s="7" t="str">
        <f ca="1">VLOOKUP($T606,Ethnicities!$A:$B,2,FALSE)</f>
        <v xml:space="preserve"> white</v>
      </c>
      <c r="V606" s="8">
        <f t="shared" ca="1" si="94"/>
        <v>24415</v>
      </c>
      <c r="W606" s="6">
        <f t="shared" ca="1" si="95"/>
        <v>7</v>
      </c>
      <c r="X606" s="8" t="str">
        <f ca="1">VLOOKUP($W606,'Background education'!$A:$B,2,FALSE)</f>
        <v>Undergraduate degree</v>
      </c>
      <c r="Y606" s="7">
        <f ca="1" xml:space="preserve">
  IF(OR($AA606 = 5, $AA606 = 6, $AA606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06" s="7" t="str">
        <f ca="1">VLOOKUP($Y606,Departments!$A:$B,2,FALSE)</f>
        <v>Finance</v>
      </c>
      <c r="AA606" s="6">
        <f t="shared" ca="1" si="96"/>
        <v>11</v>
      </c>
      <c r="AB606" s="7" t="str">
        <f ca="1">VLOOKUP($AA606,Roles!$A:$B,2,FALSE)</f>
        <v>Analyst</v>
      </c>
      <c r="AC606" s="6">
        <f t="shared" ca="1" si="97"/>
        <v>7</v>
      </c>
      <c r="AD606" s="7" t="str">
        <f ca="1" xml:space="preserve">
IF($AC606 &lt;&gt; "",
    VLOOKUP($AC606,Levels!$A:$B,2,FALSE),
    ""
)</f>
        <v>Senior</v>
      </c>
      <c r="AE606" s="8">
        <f t="shared" ca="1" si="98"/>
        <v>38298</v>
      </c>
      <c r="AF606" s="6">
        <f ca="1">RANDBETWEEN(5,COUNTA('Recruitment source'!$A:$A) + 1)</f>
        <v>9</v>
      </c>
      <c r="AG606" s="6" t="str">
        <f ca="1">VLOOKUP($AF606,'Recruitment source'!$A:$B,2,FALSE)</f>
        <v>Empregos Online</v>
      </c>
      <c r="AH606" s="8"/>
      <c r="AI606" s="1">
        <f t="shared" ca="1" si="90"/>
        <v>2500</v>
      </c>
      <c r="AJ606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602, 1, 'Erick Campos Gallo', 'M', 5, '04/11/1966', 7, 7, 11, 7, 2500);</v>
      </c>
    </row>
    <row r="607" spans="1:36" ht="14.25" customHeight="1" x14ac:dyDescent="0.2">
      <c r="A607" s="7" cm="1">
        <f t="array" aca="1" ref="A607" ca="1">INDEX(Companies!$A:$A,RANDBETWEEN(5,COUNTA(Companies!$A:$A) + 1),1)</f>
        <v>5</v>
      </c>
      <c r="B607" s="7" t="str">
        <f ca="1">VLOOKUP($A607,Companies!$A:$B,2,FALSE)</f>
        <v>ACME Corporation</v>
      </c>
      <c r="C607" s="5">
        <f t="shared" si="91"/>
        <v>603</v>
      </c>
      <c r="D607" s="5" t="str" cm="1">
        <f t="array" ref="D607">SHA1HASH($C607)</f>
        <v>8d255e1e608e20d07f0fcfbcb95bc14abffba589</v>
      </c>
      <c r="E607" s="6">
        <v>1</v>
      </c>
      <c r="F607" s="7">
        <f ca="1">IF($C607 = 1 + N("Presidente"),
    127,
    IF($C607 = 2 + N("Vice-Presidente"),
        72,
        IF($C607 = 3 + N("Secretária bilíngue"),
            13,
            RANDBETWEEN(5,COUNT(Name!$A:$A) + 1)
        )
    )
)</f>
        <v>223</v>
      </c>
      <c r="G607" s="7" t="str">
        <f ca="1">VLOOKUP($F607,Name!$A:$B,2,FALSE)</f>
        <v>Leonardo</v>
      </c>
      <c r="H607" s="7">
        <f ca="1" xml:space="preserve">
IF($C607 = 1,
    0,
    RANDBETWEEN(5,COUNT('Last name'!$A:$A) + 1)
)</f>
        <v>169</v>
      </c>
      <c r="I607" s="7" t="str">
        <f ca="1" xml:space="preserve">
IF($C607 = 1 + N("Presidente"),
    "de Orléans e Bragança",
    VLOOKUP($H607,'Last name'!$A:$B,2,FALSE) &amp; " " &amp; VLOOKUP(RANDBETWEEN(5,COUNT('Last name'!$A:$A) + 1),'Last name'!$A:$B,2,FALSE)
)</f>
        <v>Russo Marques</v>
      </c>
      <c r="J607" s="7" t="str">
        <f t="shared" ca="1" si="92"/>
        <v>Leonardo Russo Marques</v>
      </c>
      <c r="K607" s="7" t="str" cm="1">
        <f t="array" aca="1" ref="K607" ca="1">SHA1HASH($J607)</f>
        <v>aa22f67d6cd178299c5a44860389012ec248bca2</v>
      </c>
      <c r="L607" s="7" cm="1">
        <f t="array" aca="1" ref="L607" ca="1">INDEX(States!$A:$A,N607,1)</f>
        <v>5</v>
      </c>
      <c r="M607" s="7" t="str">
        <f ca="1">VLOOKUP($L607,Countries!$A:$B,2,FALSE)</f>
        <v>Portugal</v>
      </c>
      <c r="N607" s="7" cm="1">
        <f t="array" aca="1" ref="N607" ca="1">INDEX(States!$C:$C,RANDBETWEEN(5,COUNTA(States!$A:$A) + 1),1)</f>
        <v>7</v>
      </c>
      <c r="O607" s="7" t="str">
        <f ca="1">VLOOKUP($N607,States!$C:$D,2,FALSE)</f>
        <v xml:space="preserve"> Setúbal </v>
      </c>
      <c r="P607" s="7" t="str">
        <f ca="1">VLOOKUP($F607,Name!$A:$C,3,FALSE)</f>
        <v>M</v>
      </c>
      <c r="Q607" s="7" t="str">
        <f ca="1">VLOOKUP($P607,Genders!$B:$C,2,FALSE)</f>
        <v>Male</v>
      </c>
      <c r="R607" s="7" cm="1">
        <f t="array" aca="1" ref="R607" ca="1">INDEX('Marital status'!$A:$A,RANDBETWEEN(5,COUNTA('Marital status'!$A:$A) + 1),1)</f>
        <v>5</v>
      </c>
      <c r="S607" s="7" t="str">
        <f ca="1">VLOOKUP($R607,'Marital status'!$A:$B,2,FALSE)</f>
        <v>single</v>
      </c>
      <c r="T607" s="7">
        <f t="shared" ca="1" si="93"/>
        <v>5</v>
      </c>
      <c r="U607" s="7" t="str">
        <f ca="1">VLOOKUP($T607,Ethnicities!$A:$B,2,FALSE)</f>
        <v xml:space="preserve"> white</v>
      </c>
      <c r="V607" s="8">
        <f t="shared" ca="1" si="94"/>
        <v>26605</v>
      </c>
      <c r="W607" s="6">
        <f t="shared" ca="1" si="95"/>
        <v>7</v>
      </c>
      <c r="X607" s="8" t="str">
        <f ca="1">VLOOKUP($W607,'Background education'!$A:$B,2,FALSE)</f>
        <v>Undergraduate degree</v>
      </c>
      <c r="Y607" s="7">
        <f ca="1" xml:space="preserve">
  IF(OR($AA607 = 5, $AA607 = 6, $AA607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07" s="7" t="str">
        <f ca="1">VLOOKUP($Y607,Departments!$A:$B,2,FALSE)</f>
        <v>Operations</v>
      </c>
      <c r="AA607" s="6">
        <f t="shared" ca="1" si="96"/>
        <v>10</v>
      </c>
      <c r="AB607" s="7" t="str">
        <f ca="1">VLOOKUP($AA607,Roles!$A:$B,2,FALSE)</f>
        <v>Trainee</v>
      </c>
      <c r="AC607" s="6" t="str">
        <f t="shared" ca="1" si="97"/>
        <v/>
      </c>
      <c r="AD607" s="7" t="str">
        <f ca="1" xml:space="preserve">
IF($AC607 &lt;&gt; "",
    VLOOKUP($AC607,Levels!$A:$B,2,FALSE),
    ""
)</f>
        <v/>
      </c>
      <c r="AE607" s="8">
        <f t="shared" ca="1" si="98"/>
        <v>37587</v>
      </c>
      <c r="AF607" s="6">
        <f ca="1">RANDBETWEEN(5,COUNTA('Recruitment source'!$A:$A) + 1)</f>
        <v>14</v>
      </c>
      <c r="AG607" s="6" t="str">
        <f ca="1">VLOOKUP($AF607,'Recruitment source'!$A:$B,2,FALSE)</f>
        <v>LinkedIn</v>
      </c>
      <c r="AH607" s="8"/>
      <c r="AI607" s="1">
        <f t="shared" ca="1" si="90"/>
        <v>1305</v>
      </c>
      <c r="AJ607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603, 1, 'Leonardo Russo Marques', 'M', 5, '02/11/1972', 7, 10, 10, NULL, 1305);</v>
      </c>
    </row>
    <row r="608" spans="1:36" ht="14.25" customHeight="1" x14ac:dyDescent="0.2">
      <c r="A608" s="7" cm="1">
        <f t="array" aca="1" ref="A608" ca="1">INDEX(Companies!$A:$A,RANDBETWEEN(5,COUNTA(Companies!$A:$A) + 1),1)</f>
        <v>5</v>
      </c>
      <c r="B608" s="7" t="str">
        <f ca="1">VLOOKUP($A608,Companies!$A:$B,2,FALSE)</f>
        <v>ACME Corporation</v>
      </c>
      <c r="C608" s="5">
        <f t="shared" si="91"/>
        <v>604</v>
      </c>
      <c r="D608" s="5" t="str" cm="1">
        <f t="array" ref="D608">SHA1HASH($C608)</f>
        <v>f8d0f85975e49b959799cc52847110cc940b9db1</v>
      </c>
      <c r="E608" s="6">
        <v>1</v>
      </c>
      <c r="F608" s="7">
        <f ca="1">IF($C608 = 1 + N("Presidente"),
    127,
    IF($C608 = 2 + N("Vice-Presidente"),
        72,
        IF($C608 = 3 + N("Secretária bilíngue"),
            13,
            RANDBETWEEN(5,COUNT(Name!$A:$A) + 1)
        )
    )
)</f>
        <v>327</v>
      </c>
      <c r="G608" s="7" t="str">
        <f ca="1">VLOOKUP($F608,Name!$A:$B,2,FALSE)</f>
        <v>Raquel</v>
      </c>
      <c r="H608" s="7">
        <f ca="1" xml:space="preserve">
IF($C608 = 1,
    0,
    RANDBETWEEN(5,COUNT('Last name'!$A:$A) + 1)
)</f>
        <v>18</v>
      </c>
      <c r="I608" s="7" t="str">
        <f ca="1" xml:space="preserve">
IF($C608 = 1 + N("Presidente"),
    "de Orléans e Bragança",
    VLOOKUP($H608,'Last name'!$A:$B,2,FALSE) &amp; " " &amp; VLOOKUP(RANDBETWEEN(5,COUNT('Last name'!$A:$A) + 1),'Last name'!$A:$B,2,FALSE)
)</f>
        <v>Andrioli Madureira</v>
      </c>
      <c r="J608" s="7" t="str">
        <f t="shared" ca="1" si="92"/>
        <v>Raquel Andrioli Madureira</v>
      </c>
      <c r="K608" s="7" t="str" cm="1">
        <f t="array" aca="1" ref="K608" ca="1">SHA1HASH($J608)</f>
        <v>c9855954caa83f419bfcbb4c006d24607b28033b</v>
      </c>
      <c r="L608" s="7" cm="1">
        <f t="array" aca="1" ref="L608" ca="1">INDEX(States!$A:$A,N608,1)</f>
        <v>5</v>
      </c>
      <c r="M608" s="7" t="str">
        <f ca="1">VLOOKUP($L608,Countries!$A:$B,2,FALSE)</f>
        <v>Portugal</v>
      </c>
      <c r="N608" s="7" cm="1">
        <f t="array" aca="1" ref="N608" ca="1">INDEX(States!$C:$C,RANDBETWEEN(5,COUNTA(States!$A:$A) + 1),1)</f>
        <v>8</v>
      </c>
      <c r="O608" s="7" t="str">
        <f ca="1">VLOOKUP($N608,States!$C:$D,2,FALSE)</f>
        <v>AveirO</v>
      </c>
      <c r="P608" s="7" t="str">
        <f ca="1">VLOOKUP($F608,Name!$A:$C,3,FALSE)</f>
        <v>F</v>
      </c>
      <c r="Q608" s="7" t="str">
        <f ca="1">VLOOKUP($P608,Genders!$B:$C,2,FALSE)</f>
        <v>Female</v>
      </c>
      <c r="R608" s="7" cm="1">
        <f t="array" aca="1" ref="R608" ca="1">INDEX('Marital status'!$A:$A,RANDBETWEEN(5,COUNTA('Marital status'!$A:$A) + 1),1)</f>
        <v>9</v>
      </c>
      <c r="S608" s="7" t="str">
        <f ca="1">VLOOKUP($R608,'Marital status'!$A:$B,2,FALSE)</f>
        <v>DIVORCED</v>
      </c>
      <c r="T608" s="7">
        <f t="shared" ca="1" si="93"/>
        <v>8</v>
      </c>
      <c r="U608" s="7" t="str">
        <f ca="1">VLOOKUP($T608,Ethnicities!$A:$B,2,FALSE)</f>
        <v>ASIAN</v>
      </c>
      <c r="V608" s="8">
        <f t="shared" ca="1" si="94"/>
        <v>18133</v>
      </c>
      <c r="W608" s="6">
        <f t="shared" ca="1" si="95"/>
        <v>8</v>
      </c>
      <c r="X608" s="8" t="str">
        <f ca="1">VLOOKUP($W608,'Background education'!$A:$B,2,FALSE)</f>
        <v>Graduate school</v>
      </c>
      <c r="Y608" s="7">
        <f ca="1" xml:space="preserve">
  IF(OR($AA608 = 5, $AA608 = 6, $AA608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08" s="7" t="str">
        <f ca="1">VLOOKUP($Y608,Departments!$A:$B,2,FALSE)</f>
        <v xml:space="preserve"> Commercial</v>
      </c>
      <c r="AA608" s="6">
        <f t="shared" ca="1" si="96"/>
        <v>11</v>
      </c>
      <c r="AB608" s="7" t="str">
        <f ca="1">VLOOKUP($AA608,Roles!$A:$B,2,FALSE)</f>
        <v>Analyst</v>
      </c>
      <c r="AC608" s="6">
        <f t="shared" ca="1" si="97"/>
        <v>6</v>
      </c>
      <c r="AD608" s="7" t="str">
        <f ca="1" xml:space="preserve">
IF($AC608 &lt;&gt; "",
    VLOOKUP($AC608,Levels!$A:$B,2,FALSE),
    ""
)</f>
        <v>Pleno</v>
      </c>
      <c r="AE608" s="8">
        <f t="shared" ca="1" si="98"/>
        <v>41888</v>
      </c>
      <c r="AF608" s="6">
        <f ca="1">RANDBETWEEN(5,COUNTA('Recruitment source'!$A:$A) + 1)</f>
        <v>10</v>
      </c>
      <c r="AG608" s="6" t="str">
        <f ca="1">VLOOKUP($AF608,'Recruitment source'!$A:$B,2,FALSE)</f>
        <v>Jobs in Lisbon</v>
      </c>
      <c r="AH608" s="8"/>
      <c r="AI608" s="1">
        <f t="shared" ca="1" si="90"/>
        <v>3080</v>
      </c>
      <c r="AJ608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604, 1, 'Raquel Andrioli Madureira', 'F', 8, '23/08/1949', 8, 9, 11, 6, 3080);</v>
      </c>
    </row>
    <row r="609" spans="1:36" ht="14.25" customHeight="1" x14ac:dyDescent="0.2">
      <c r="A609" s="7" cm="1">
        <f t="array" aca="1" ref="A609" ca="1">INDEX(Companies!$A:$A,RANDBETWEEN(5,COUNTA(Companies!$A:$A) + 1),1)</f>
        <v>5</v>
      </c>
      <c r="B609" s="7" t="str">
        <f ca="1">VLOOKUP($A609,Companies!$A:$B,2,FALSE)</f>
        <v>ACME Corporation</v>
      </c>
      <c r="C609" s="5">
        <f t="shared" si="91"/>
        <v>605</v>
      </c>
      <c r="D609" s="5" t="str" cm="1">
        <f t="array" ref="D609">SHA1HASH($C609)</f>
        <v>8290abc6c261e044710e7d616082ab51cb377262</v>
      </c>
      <c r="E609" s="6">
        <v>1</v>
      </c>
      <c r="F609" s="7">
        <f ca="1">IF($C609 = 1 + N("Presidente"),
    127,
    IF($C609 = 2 + N("Vice-Presidente"),
        72,
        IF($C609 = 3 + N("Secretária bilíngue"),
            13,
            RANDBETWEEN(5,COUNT(Name!$A:$A) + 1)
        )
    )
)</f>
        <v>77</v>
      </c>
      <c r="G609" s="7" t="str">
        <f ca="1">VLOOKUP($F609,Name!$A:$B,2,FALSE)</f>
        <v>Bruno</v>
      </c>
      <c r="H609" s="7">
        <f ca="1" xml:space="preserve">
IF($C609 = 1,
    0,
    RANDBETWEEN(5,COUNT('Last name'!$A:$A) + 1)
)</f>
        <v>68</v>
      </c>
      <c r="I609" s="7" t="str">
        <f ca="1" xml:space="preserve">
IF($C609 = 1 + N("Presidente"),
    "de Orléans e Bragança",
    VLOOKUP($H609,'Last name'!$A:$B,2,FALSE) &amp; " " &amp; VLOOKUP(RANDBETWEEN(5,COUNT('Last name'!$A:$A) + 1),'Last name'!$A:$B,2,FALSE)
)</f>
        <v>Costa Marino</v>
      </c>
      <c r="J609" s="7" t="str">
        <f t="shared" ca="1" si="92"/>
        <v>Bruno Costa Marino</v>
      </c>
      <c r="K609" s="7" t="str" cm="1">
        <f t="array" aca="1" ref="K609" ca="1">SHA1HASH($J609)</f>
        <v>71b8715e6d8ee2b4dd7c88b62fca6163e8c5b1f8</v>
      </c>
      <c r="L609" s="7" cm="1">
        <f t="array" aca="1" ref="L609" ca="1">INDEX(States!$A:$A,N609,1)</f>
        <v>5</v>
      </c>
      <c r="M609" s="7" t="str">
        <f ca="1">VLOOKUP($L609,Countries!$A:$B,2,FALSE)</f>
        <v>Portugal</v>
      </c>
      <c r="N609" s="7" cm="1">
        <f t="array" aca="1" ref="N609" ca="1">INDEX(States!$C:$C,RANDBETWEEN(5,COUNTA(States!$A:$A) + 1),1)</f>
        <v>17</v>
      </c>
      <c r="O609" s="7" t="str">
        <f ca="1">VLOOKUP($N609,States!$C:$D,2,FALSE)</f>
        <v>Viseu</v>
      </c>
      <c r="P609" s="7" t="str">
        <f ca="1">VLOOKUP($F609,Name!$A:$C,3,FALSE)</f>
        <v>M</v>
      </c>
      <c r="Q609" s="7" t="str">
        <f ca="1">VLOOKUP($P609,Genders!$B:$C,2,FALSE)</f>
        <v>Male</v>
      </c>
      <c r="R609" s="7" cm="1">
        <f t="array" aca="1" ref="R609" ca="1">INDEX('Marital status'!$A:$A,RANDBETWEEN(5,COUNTA('Marital status'!$A:$A) + 1),1)</f>
        <v>6</v>
      </c>
      <c r="S609" s="7" t="str">
        <f ca="1">VLOOKUP($R609,'Marital status'!$A:$B,2,FALSE)</f>
        <v>MarrieD</v>
      </c>
      <c r="T609" s="7">
        <f t="shared" ca="1" si="93"/>
        <v>6</v>
      </c>
      <c r="U609" s="7" t="str">
        <f ca="1">VLOOKUP($T609,Ethnicities!$A:$B,2,FALSE)</f>
        <v>Black or African American</v>
      </c>
      <c r="V609" s="8">
        <f t="shared" ca="1" si="94"/>
        <v>19452</v>
      </c>
      <c r="W609" s="6">
        <f t="shared" ca="1" si="95"/>
        <v>7</v>
      </c>
      <c r="X609" s="8" t="str">
        <f ca="1">VLOOKUP($W609,'Background education'!$A:$B,2,FALSE)</f>
        <v>Undergraduate degree</v>
      </c>
      <c r="Y609" s="7">
        <f ca="1" xml:space="preserve">
  IF(OR($AA609 = 5, $AA609 = 6, $AA609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09" s="7" t="str">
        <f ca="1">VLOOKUP($Y609,Departments!$A:$B,2,FALSE)</f>
        <v>Human Resource</v>
      </c>
      <c r="AA609" s="6">
        <f t="shared" ca="1" si="96"/>
        <v>9</v>
      </c>
      <c r="AB609" s="7" t="str">
        <f ca="1">VLOOKUP($AA609,Roles!$A:$B,2,FALSE)</f>
        <v>Intern</v>
      </c>
      <c r="AC609" s="6" t="str">
        <f t="shared" ca="1" si="97"/>
        <v/>
      </c>
      <c r="AD609" s="7" t="str">
        <f ca="1" xml:space="preserve">
IF($AC609 &lt;&gt; "",
    VLOOKUP($AC609,Levels!$A:$B,2,FALSE),
    ""
)</f>
        <v/>
      </c>
      <c r="AE609" s="8">
        <f t="shared" ca="1" si="98"/>
        <v>37916</v>
      </c>
      <c r="AF609" s="6">
        <f ca="1">RANDBETWEEN(5,COUNTA('Recruitment source'!$A:$A) + 1)</f>
        <v>13</v>
      </c>
      <c r="AG609" s="6" t="str">
        <f ca="1">VLOOKUP($AF609,'Recruitment source'!$A:$B,2,FALSE)</f>
        <v>Google</v>
      </c>
      <c r="AH609" s="8"/>
      <c r="AI609" s="1">
        <f t="shared" ca="1" si="90"/>
        <v>1285</v>
      </c>
      <c r="AJ609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605, 1, 'Bruno Costa Marino', 'M', 6, '03/04/1953', 7, 8, 9, NULL, 1285);</v>
      </c>
    </row>
    <row r="610" spans="1:36" ht="14.25" customHeight="1" x14ac:dyDescent="0.2">
      <c r="A610" s="7" cm="1">
        <f t="array" aca="1" ref="A610" ca="1">INDEX(Companies!$A:$A,RANDBETWEEN(5,COUNTA(Companies!$A:$A) + 1),1)</f>
        <v>5</v>
      </c>
      <c r="B610" s="7" t="str">
        <f ca="1">VLOOKUP($A610,Companies!$A:$B,2,FALSE)</f>
        <v>ACME Corporation</v>
      </c>
      <c r="C610" s="5">
        <f t="shared" si="91"/>
        <v>606</v>
      </c>
      <c r="D610" s="5" t="str" cm="1">
        <f t="array" ref="D610">SHA1HASH($C610)</f>
        <v>a29e971b5176a9fadde4eb86c851c7d66de8004b</v>
      </c>
      <c r="E610" s="6">
        <v>1</v>
      </c>
      <c r="F610" s="7">
        <f ca="1">IF($C610 = 1 + N("Presidente"),
    127,
    IF($C610 = 2 + N("Vice-Presidente"),
        72,
        IF($C610 = 3 + N("Secretária bilíngue"),
            13,
            RANDBETWEEN(5,COUNT(Name!$A:$A) + 1)
        )
    )
)</f>
        <v>172</v>
      </c>
      <c r="G610" s="7" t="str">
        <f ca="1">VLOOKUP($F610,Name!$A:$B,2,FALSE)</f>
        <v>Isa</v>
      </c>
      <c r="H610" s="7">
        <f ca="1" xml:space="preserve">
IF($C610 = 1,
    0,
    RANDBETWEEN(5,COUNT('Last name'!$A:$A) + 1)
)</f>
        <v>96</v>
      </c>
      <c r="I610" s="7" t="str">
        <f ca="1" xml:space="preserve">
IF($C610 = 1 + N("Presidente"),
    "de Orléans e Bragança",
    VLOOKUP($H610,'Last name'!$A:$B,2,FALSE) &amp; " " &amp; VLOOKUP(RANDBETWEEN(5,COUNT('Last name'!$A:$A) + 1),'Last name'!$A:$B,2,FALSE)
)</f>
        <v>Gallo Moraes</v>
      </c>
      <c r="J610" s="7" t="str">
        <f t="shared" ca="1" si="92"/>
        <v>Isa Gallo Moraes</v>
      </c>
      <c r="K610" s="7" t="str" cm="1">
        <f t="array" aca="1" ref="K610" ca="1">SHA1HASH($J610)</f>
        <v>359618b9bc300c9d8cc42109871f107faa9c9c5b</v>
      </c>
      <c r="L610" s="7" cm="1">
        <f t="array" aca="1" ref="L610" ca="1">INDEX(States!$A:$A,N610,1)</f>
        <v>5</v>
      </c>
      <c r="M610" s="7" t="str">
        <f ca="1">VLOOKUP($L610,Countries!$A:$B,2,FALSE)</f>
        <v>Portugal</v>
      </c>
      <c r="N610" s="7" cm="1">
        <f t="array" aca="1" ref="N610" ca="1">INDEX(States!$C:$C,RANDBETWEEN(5,COUNTA(States!$A:$A) + 1),1)</f>
        <v>22</v>
      </c>
      <c r="O610" s="7" t="str">
        <f ca="1">VLOOKUP($N610,States!$C:$D,2,FALSE)</f>
        <v>Vila Real</v>
      </c>
      <c r="P610" s="7" t="str">
        <f ca="1">VLOOKUP($F610,Name!$A:$C,3,FALSE)</f>
        <v>F</v>
      </c>
      <c r="Q610" s="7" t="str">
        <f ca="1">VLOOKUP($P610,Genders!$B:$C,2,FALSE)</f>
        <v>Female</v>
      </c>
      <c r="R610" s="7" cm="1">
        <f t="array" aca="1" ref="R610" ca="1">INDEX('Marital status'!$A:$A,RANDBETWEEN(5,COUNTA('Marital status'!$A:$A) + 1),1)</f>
        <v>6</v>
      </c>
      <c r="S610" s="7" t="str">
        <f ca="1">VLOOKUP($R610,'Marital status'!$A:$B,2,FALSE)</f>
        <v>MarrieD</v>
      </c>
      <c r="T610" s="7">
        <f t="shared" ca="1" si="93"/>
        <v>5</v>
      </c>
      <c r="U610" s="7" t="str">
        <f ca="1">VLOOKUP($T610,Ethnicities!$A:$B,2,FALSE)</f>
        <v xml:space="preserve"> white</v>
      </c>
      <c r="V610" s="8">
        <f t="shared" ca="1" si="94"/>
        <v>18141</v>
      </c>
      <c r="W610" s="6">
        <f t="shared" ca="1" si="95"/>
        <v>7</v>
      </c>
      <c r="X610" s="8" t="str">
        <f ca="1">VLOOKUP($W610,'Background education'!$A:$B,2,FALSE)</f>
        <v>Undergraduate degree</v>
      </c>
      <c r="Y610" s="7">
        <f ca="1" xml:space="preserve">
  IF(OR($AA610 = 5, $AA610 = 6, $AA610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10" s="7" t="str">
        <f ca="1">VLOOKUP($Y610,Departments!$A:$B,2,FALSE)</f>
        <v>Communication &amp; Marketing</v>
      </c>
      <c r="AA610" s="6">
        <f t="shared" ca="1" si="96"/>
        <v>11</v>
      </c>
      <c r="AB610" s="7" t="str">
        <f ca="1">VLOOKUP($AA610,Roles!$A:$B,2,FALSE)</f>
        <v>Analyst</v>
      </c>
      <c r="AC610" s="6">
        <f t="shared" ca="1" si="97"/>
        <v>5</v>
      </c>
      <c r="AD610" s="7" t="str">
        <f ca="1" xml:space="preserve">
IF($AC610 &lt;&gt; "",
    VLOOKUP($AC610,Levels!$A:$B,2,FALSE),
    ""
)</f>
        <v>Junior</v>
      </c>
      <c r="AE610" s="8">
        <f t="shared" ca="1" si="98"/>
        <v>37664</v>
      </c>
      <c r="AF610" s="6">
        <f ca="1">RANDBETWEEN(5,COUNTA('Recruitment source'!$A:$A) + 1)</f>
        <v>10</v>
      </c>
      <c r="AG610" s="6" t="str">
        <f ca="1">VLOOKUP($AF610,'Recruitment source'!$A:$B,2,FALSE)</f>
        <v>Jobs in Lisbon</v>
      </c>
      <c r="AH610" s="8"/>
      <c r="AI610" s="1">
        <f t="shared" ca="1" si="90"/>
        <v>2580</v>
      </c>
      <c r="AJ610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606, 1, 'Isa Gallo Moraes', 'F', 5, '31/08/1949', 7, 11, 11, 5, 2580);</v>
      </c>
    </row>
    <row r="611" spans="1:36" ht="14.25" customHeight="1" x14ac:dyDescent="0.2">
      <c r="A611" s="7" cm="1">
        <f t="array" aca="1" ref="A611" ca="1">INDEX(Companies!$A:$A,RANDBETWEEN(5,COUNTA(Companies!$A:$A) + 1),1)</f>
        <v>5</v>
      </c>
      <c r="B611" s="7" t="str">
        <f ca="1">VLOOKUP($A611,Companies!$A:$B,2,FALSE)</f>
        <v>ACME Corporation</v>
      </c>
      <c r="C611" s="5">
        <f t="shared" si="91"/>
        <v>607</v>
      </c>
      <c r="D611" s="5" t="str" cm="1">
        <f t="array" ref="D611">SHA1HASH($C611)</f>
        <v>aa62ffff47619bf0b14843d4865e7dac00e278ef</v>
      </c>
      <c r="E611" s="6">
        <v>1</v>
      </c>
      <c r="F611" s="7">
        <f ca="1">IF($C611 = 1 + N("Presidente"),
    127,
    IF($C611 = 2 + N("Vice-Presidente"),
        72,
        IF($C611 = 3 + N("Secretária bilíngue"),
            13,
            RANDBETWEEN(5,COUNT(Name!$A:$A) + 1)
        )
    )
)</f>
        <v>113</v>
      </c>
      <c r="G611" s="7" t="str">
        <f ca="1">VLOOKUP($F611,Name!$A:$B,2,FALSE)</f>
        <v>Desiré</v>
      </c>
      <c r="H611" s="7">
        <f ca="1" xml:space="preserve">
IF($C611 = 1,
    0,
    RANDBETWEEN(5,COUNT('Last name'!$A:$A) + 1)
)</f>
        <v>102</v>
      </c>
      <c r="I611" s="7" t="str">
        <f ca="1" xml:space="preserve">
IF($C611 = 1 + N("Presidente"),
    "de Orléans e Bragança",
    VLOOKUP($H611,'Last name'!$A:$B,2,FALSE) &amp; " " &amp; VLOOKUP(RANDBETWEEN(5,COUNT('Last name'!$A:$A) + 1),'Last name'!$A:$B,2,FALSE)
)</f>
        <v>Greco Cardoso</v>
      </c>
      <c r="J611" s="7" t="str">
        <f t="shared" ca="1" si="92"/>
        <v>Desiré Greco Cardoso</v>
      </c>
      <c r="K611" s="7" t="str" cm="1">
        <f t="array" aca="1" ref="K611" ca="1">SHA1HASH($J611)</f>
        <v>c68a1e82987a3e434b2f69ed588a7b9b4a931969</v>
      </c>
      <c r="L611" s="7" cm="1">
        <f t="array" aca="1" ref="L611" ca="1">INDEX(States!$A:$A,N611,1)</f>
        <v>5</v>
      </c>
      <c r="M611" s="7" t="str">
        <f ca="1">VLOOKUP($L611,Countries!$A:$B,2,FALSE)</f>
        <v>Portugal</v>
      </c>
      <c r="N611" s="7" cm="1">
        <f t="array" aca="1" ref="N611" ca="1">INDEX(States!$C:$C,RANDBETWEEN(5,COUNTA(States!$A:$A) + 1),1)</f>
        <v>7</v>
      </c>
      <c r="O611" s="7" t="str">
        <f ca="1">VLOOKUP($N611,States!$C:$D,2,FALSE)</f>
        <v xml:space="preserve"> Setúbal </v>
      </c>
      <c r="P611" s="7" t="str">
        <f ca="1">VLOOKUP($F611,Name!$A:$C,3,FALSE)</f>
        <v>F</v>
      </c>
      <c r="Q611" s="7" t="str">
        <f ca="1">VLOOKUP($P611,Genders!$B:$C,2,FALSE)</f>
        <v>Female</v>
      </c>
      <c r="R611" s="7" cm="1">
        <f t="array" aca="1" ref="R611" ca="1">INDEX('Marital status'!$A:$A,RANDBETWEEN(5,COUNTA('Marital status'!$A:$A) + 1),1)</f>
        <v>5</v>
      </c>
      <c r="S611" s="7" t="str">
        <f ca="1">VLOOKUP($R611,'Marital status'!$A:$B,2,FALSE)</f>
        <v>single</v>
      </c>
      <c r="T611" s="7">
        <f t="shared" ca="1" si="93"/>
        <v>5</v>
      </c>
      <c r="U611" s="7" t="str">
        <f ca="1">VLOOKUP($T611,Ethnicities!$A:$B,2,FALSE)</f>
        <v xml:space="preserve"> white</v>
      </c>
      <c r="V611" s="8">
        <f t="shared" ca="1" si="94"/>
        <v>31699</v>
      </c>
      <c r="W611" s="6">
        <f t="shared" ca="1" si="95"/>
        <v>7</v>
      </c>
      <c r="X611" s="8" t="str">
        <f ca="1">VLOOKUP($W611,'Background education'!$A:$B,2,FALSE)</f>
        <v>Undergraduate degree</v>
      </c>
      <c r="Y611" s="7">
        <f ca="1" xml:space="preserve">
  IF(OR($AA611 = 5, $AA611 = 6, $AA611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11" s="7" t="str">
        <f ca="1">VLOOKUP($Y611,Departments!$A:$B,2,FALSE)</f>
        <v>Human Resource</v>
      </c>
      <c r="AA611" s="6">
        <f t="shared" ca="1" si="96"/>
        <v>9</v>
      </c>
      <c r="AB611" s="7" t="str">
        <f ca="1">VLOOKUP($AA611,Roles!$A:$B,2,FALSE)</f>
        <v>Intern</v>
      </c>
      <c r="AC611" s="6" t="str">
        <f t="shared" ca="1" si="97"/>
        <v/>
      </c>
      <c r="AD611" s="7" t="str">
        <f ca="1" xml:space="preserve">
IF($AC611 &lt;&gt; "",
    VLOOKUP($AC611,Levels!$A:$B,2,FALSE),
    ""
)</f>
        <v/>
      </c>
      <c r="AE611" s="8">
        <f t="shared" ca="1" si="98"/>
        <v>36781</v>
      </c>
      <c r="AF611" s="6">
        <f ca="1">RANDBETWEEN(5,COUNTA('Recruitment source'!$A:$A) + 1)</f>
        <v>7</v>
      </c>
      <c r="AG611" s="6" t="str">
        <f ca="1">VLOOKUP($AF611,'Recruitment source'!$A:$B,2,FALSE)</f>
        <v>SAPO Emprego</v>
      </c>
      <c r="AH611" s="8"/>
      <c r="AI611" s="1">
        <f t="shared" ca="1" si="90"/>
        <v>1285</v>
      </c>
      <c r="AJ611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607, 1, 'Desiré Greco Cardoso', 'F', 5, '14/10/1986', 7, 8, 9, NULL, 1285);</v>
      </c>
    </row>
    <row r="612" spans="1:36" ht="14.25" customHeight="1" x14ac:dyDescent="0.2">
      <c r="A612" s="7" cm="1">
        <f t="array" aca="1" ref="A612" ca="1">INDEX(Companies!$A:$A,RANDBETWEEN(5,COUNTA(Companies!$A:$A) + 1),1)</f>
        <v>5</v>
      </c>
      <c r="B612" s="7" t="str">
        <f ca="1">VLOOKUP($A612,Companies!$A:$B,2,FALSE)</f>
        <v>ACME Corporation</v>
      </c>
      <c r="C612" s="5">
        <f t="shared" si="91"/>
        <v>608</v>
      </c>
      <c r="D612" s="5" t="str" cm="1">
        <f t="array" ref="D612">SHA1HASH($C612)</f>
        <v>72ab8108eff0514f059c30e2e277c37a9aaf1b04</v>
      </c>
      <c r="E612" s="6">
        <v>1</v>
      </c>
      <c r="F612" s="7">
        <f ca="1">IF($C612 = 1 + N("Presidente"),
    127,
    IF($C612 = 2 + N("Vice-Presidente"),
        72,
        IF($C612 = 3 + N("Secretária bilíngue"),
            13,
            RANDBETWEEN(5,COUNT(Name!$A:$A) + 1)
        )
    )
)</f>
        <v>61</v>
      </c>
      <c r="G612" s="7" t="str">
        <f ca="1">VLOOKUP($F612,Name!$A:$B,2,FALSE)</f>
        <v>Augusto</v>
      </c>
      <c r="H612" s="7">
        <f ca="1" xml:space="preserve">
IF($C612 = 1,
    0,
    RANDBETWEEN(5,COUNT('Last name'!$A:$A) + 1)
)</f>
        <v>112</v>
      </c>
      <c r="I612" s="7" t="str">
        <f ca="1" xml:space="preserve">
IF($C612 = 1 + N("Presidente"),
    "de Orléans e Bragança",
    VLOOKUP($H612,'Last name'!$A:$B,2,FALSE) &amp; " " &amp; VLOOKUP(RANDBETWEEN(5,COUNT('Last name'!$A:$A) + 1),'Last name'!$A:$B,2,FALSE)
)</f>
        <v>Lopes Vaz</v>
      </c>
      <c r="J612" s="7" t="str">
        <f t="shared" ca="1" si="92"/>
        <v>Augusto Lopes Vaz</v>
      </c>
      <c r="K612" s="7" t="str" cm="1">
        <f t="array" aca="1" ref="K612" ca="1">SHA1HASH($J612)</f>
        <v>088dff570e52838820309232507709ef6fc738b2</v>
      </c>
      <c r="L612" s="7" cm="1">
        <f t="array" aca="1" ref="L612" ca="1">INDEX(States!$A:$A,N612,1)</f>
        <v>5</v>
      </c>
      <c r="M612" s="7" t="str">
        <f ca="1">VLOOKUP($L612,Countries!$A:$B,2,FALSE)</f>
        <v>Portugal</v>
      </c>
      <c r="N612" s="7" cm="1">
        <f t="array" aca="1" ref="N612" ca="1">INDEX(States!$C:$C,RANDBETWEEN(5,COUNTA(States!$A:$A) + 1),1)</f>
        <v>6</v>
      </c>
      <c r="O612" s="7" t="str">
        <f ca="1">VLOOKUP($N612,States!$C:$D,2,FALSE)</f>
        <v>PORTO</v>
      </c>
      <c r="P612" s="7" t="str">
        <f ca="1">VLOOKUP($F612,Name!$A:$C,3,FALSE)</f>
        <v>M</v>
      </c>
      <c r="Q612" s="7" t="str">
        <f ca="1">VLOOKUP($P612,Genders!$B:$C,2,FALSE)</f>
        <v>Male</v>
      </c>
      <c r="R612" s="7" cm="1">
        <f t="array" aca="1" ref="R612" ca="1">INDEX('Marital status'!$A:$A,RANDBETWEEN(5,COUNTA('Marital status'!$A:$A) + 1),1)</f>
        <v>7</v>
      </c>
      <c r="S612" s="7" t="str">
        <f ca="1">VLOOKUP($R612,'Marital status'!$A:$B,2,FALSE)</f>
        <v xml:space="preserve">Widowed </v>
      </c>
      <c r="T612" s="7">
        <f t="shared" ca="1" si="93"/>
        <v>5</v>
      </c>
      <c r="U612" s="7" t="str">
        <f ca="1">VLOOKUP($T612,Ethnicities!$A:$B,2,FALSE)</f>
        <v xml:space="preserve"> white</v>
      </c>
      <c r="V612" s="8">
        <f t="shared" ca="1" si="94"/>
        <v>31707</v>
      </c>
      <c r="W612" s="6">
        <f t="shared" ca="1" si="95"/>
        <v>7</v>
      </c>
      <c r="X612" s="8" t="str">
        <f ca="1">VLOOKUP($W612,'Background education'!$A:$B,2,FALSE)</f>
        <v>Undergraduate degree</v>
      </c>
      <c r="Y612" s="7">
        <f ca="1" xml:space="preserve">
  IF(OR($AA612 = 5, $AA612 = 6, $AA612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12" s="7" t="str">
        <f ca="1">VLOOKUP($Y612,Departments!$A:$B,2,FALSE)</f>
        <v>Human Resource</v>
      </c>
      <c r="AA612" s="6">
        <f t="shared" ca="1" si="96"/>
        <v>11</v>
      </c>
      <c r="AB612" s="7" t="str">
        <f ca="1">VLOOKUP($AA612,Roles!$A:$B,2,FALSE)</f>
        <v>Analyst</v>
      </c>
      <c r="AC612" s="6">
        <f t="shared" ca="1" si="97"/>
        <v>7</v>
      </c>
      <c r="AD612" s="7" t="str">
        <f ca="1" xml:space="preserve">
IF($AC612 &lt;&gt; "",
    VLOOKUP($AC612,Levels!$A:$B,2,FALSE),
    ""
)</f>
        <v>Senior</v>
      </c>
      <c r="AE612" s="8">
        <f t="shared" ca="1" si="98"/>
        <v>36811</v>
      </c>
      <c r="AF612" s="6">
        <f ca="1">RANDBETWEEN(5,COUNTA('Recruitment source'!$A:$A) + 1)</f>
        <v>10</v>
      </c>
      <c r="AG612" s="6" t="str">
        <f ca="1">VLOOKUP($AF612,'Recruitment source'!$A:$B,2,FALSE)</f>
        <v>Jobs in Lisbon</v>
      </c>
      <c r="AH612" s="8"/>
      <c r="AI612" s="1">
        <f t="shared" ca="1" si="90"/>
        <v>2580</v>
      </c>
      <c r="AJ612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608, 1, 'Augusto Lopes Vaz', 'M', 5, '22/10/1986', 7, 8, 11, 7, 2580);</v>
      </c>
    </row>
    <row r="613" spans="1:36" ht="14.25" customHeight="1" x14ac:dyDescent="0.2">
      <c r="A613" s="7" cm="1">
        <f t="array" aca="1" ref="A613" ca="1">INDEX(Companies!$A:$A,RANDBETWEEN(5,COUNTA(Companies!$A:$A) + 1),1)</f>
        <v>5</v>
      </c>
      <c r="B613" s="7" t="str">
        <f ca="1">VLOOKUP($A613,Companies!$A:$B,2,FALSE)</f>
        <v>ACME Corporation</v>
      </c>
      <c r="C613" s="5">
        <f t="shared" si="91"/>
        <v>609</v>
      </c>
      <c r="D613" s="5" t="str" cm="1">
        <f t="array" ref="D613">SHA1HASH($C613)</f>
        <v>80cc9feae5756e54abd79a88f8a4e233160b5674</v>
      </c>
      <c r="E613" s="6">
        <v>1</v>
      </c>
      <c r="F613" s="7">
        <f ca="1">IF($C613 = 1 + N("Presidente"),
    127,
    IF($C613 = 2 + N("Vice-Presidente"),
        72,
        IF($C613 = 3 + N("Secretária bilíngue"),
            13,
            RANDBETWEEN(5,COUNT(Name!$A:$A) + 1)
        )
    )
)</f>
        <v>123</v>
      </c>
      <c r="G613" s="7" t="str">
        <f ca="1">VLOOKUP($F613,Name!$A:$B,2,FALSE)</f>
        <v>Emanuelly</v>
      </c>
      <c r="H613" s="7">
        <f ca="1" xml:space="preserve">
IF($C613 = 1,
    0,
    RANDBETWEEN(5,COUNT('Last name'!$A:$A) + 1)
)</f>
        <v>177</v>
      </c>
      <c r="I613" s="7" t="str">
        <f ca="1" xml:space="preserve">
IF($C613 = 1 + N("Presidente"),
    "de Orléans e Bragança",
    VLOOKUP($H613,'Last name'!$A:$B,2,FALSE) &amp; " " &amp; VLOOKUP(RANDBETWEEN(5,COUNT('Last name'!$A:$A) + 1),'Last name'!$A:$B,2,FALSE)
)</f>
        <v>Saragoça Garcia</v>
      </c>
      <c r="J613" s="7" t="str">
        <f t="shared" ca="1" si="92"/>
        <v>Emanuelly Saragoça Garcia</v>
      </c>
      <c r="K613" s="7" t="str" cm="1">
        <f t="array" aca="1" ref="K613" ca="1">SHA1HASH($J613)</f>
        <v>3f598a4247344296abb723eed92808c30a664f21</v>
      </c>
      <c r="L613" s="7" cm="1">
        <f t="array" aca="1" ref="L613" ca="1">INDEX(States!$A:$A,N613,1)</f>
        <v>5</v>
      </c>
      <c r="M613" s="7" t="str">
        <f ca="1">VLOOKUP($L613,Countries!$A:$B,2,FALSE)</f>
        <v>Portugal</v>
      </c>
      <c r="N613" s="7" cm="1">
        <f t="array" aca="1" ref="N613" ca="1">INDEX(States!$C:$C,RANDBETWEEN(5,COUNTA(States!$A:$A) + 1),1)</f>
        <v>5</v>
      </c>
      <c r="O613" s="7" t="str">
        <f ca="1">VLOOKUP($N613,States!$C:$D,2,FALSE)</f>
        <v xml:space="preserve"> Lisboa</v>
      </c>
      <c r="P613" s="7" t="str">
        <f ca="1">VLOOKUP($F613,Name!$A:$C,3,FALSE)</f>
        <v>F</v>
      </c>
      <c r="Q613" s="7" t="str">
        <f ca="1">VLOOKUP($P613,Genders!$B:$C,2,FALSE)</f>
        <v>Female</v>
      </c>
      <c r="R613" s="7" cm="1">
        <f t="array" aca="1" ref="R613" ca="1">INDEX('Marital status'!$A:$A,RANDBETWEEN(5,COUNTA('Marital status'!$A:$A) + 1),1)</f>
        <v>8</v>
      </c>
      <c r="S613" s="7" t="str">
        <f ca="1">VLOOKUP($R613,'Marital status'!$A:$B,2,FALSE)</f>
        <v xml:space="preserve"> Separated </v>
      </c>
      <c r="T613" s="7">
        <f t="shared" ca="1" si="93"/>
        <v>5</v>
      </c>
      <c r="U613" s="7" t="str">
        <f ca="1">VLOOKUP($T613,Ethnicities!$A:$B,2,FALSE)</f>
        <v xml:space="preserve"> white</v>
      </c>
      <c r="V613" s="8">
        <f t="shared" ca="1" si="94"/>
        <v>33331</v>
      </c>
      <c r="W613" s="6">
        <f t="shared" ca="1" si="95"/>
        <v>7</v>
      </c>
      <c r="X613" s="8" t="str">
        <f ca="1">VLOOKUP($W613,'Background education'!$A:$B,2,FALSE)</f>
        <v>Undergraduate degree</v>
      </c>
      <c r="Y613" s="7">
        <f ca="1" xml:space="preserve">
  IF(OR($AA613 = 5, $AA613 = 6, $AA613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13" s="7" t="str">
        <f ca="1">VLOOKUP($Y613,Departments!$A:$B,2,FALSE)</f>
        <v xml:space="preserve"> Presidency</v>
      </c>
      <c r="AA613" s="6">
        <f t="shared" ca="1" si="96"/>
        <v>10</v>
      </c>
      <c r="AB613" s="7" t="str">
        <f ca="1">VLOOKUP($AA613,Roles!$A:$B,2,FALSE)</f>
        <v>Trainee</v>
      </c>
      <c r="AC613" s="6" t="str">
        <f t="shared" ca="1" si="97"/>
        <v/>
      </c>
      <c r="AD613" s="7" t="str">
        <f ca="1" xml:space="preserve">
IF($AC613 &lt;&gt; "",
    VLOOKUP($AC613,Levels!$A:$B,2,FALSE),
    ""
)</f>
        <v/>
      </c>
      <c r="AE613" s="8">
        <f t="shared" ca="1" si="98"/>
        <v>39258</v>
      </c>
      <c r="AF613" s="6">
        <f ca="1">RANDBETWEEN(5,COUNTA('Recruitment source'!$A:$A) + 1)</f>
        <v>9</v>
      </c>
      <c r="AG613" s="6" t="str">
        <f ca="1">VLOOKUP($AF613,'Recruitment source'!$A:$B,2,FALSE)</f>
        <v>Empregos Online</v>
      </c>
      <c r="AH613" s="8"/>
      <c r="AI613" s="1">
        <f t="shared" ca="1" si="90"/>
        <v>1305</v>
      </c>
      <c r="AJ61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609, 1, 'Emanuelly Saragoça Garcia', 'F', 5, '03/04/1991', 7, 5, 10, NULL, 1305);</v>
      </c>
    </row>
    <row r="614" spans="1:36" ht="14.25" customHeight="1" x14ac:dyDescent="0.2">
      <c r="A614" s="7" cm="1">
        <f t="array" aca="1" ref="A614" ca="1">INDEX(Companies!$A:$A,RANDBETWEEN(5,COUNTA(Companies!$A:$A) + 1),1)</f>
        <v>5</v>
      </c>
      <c r="B614" s="7" t="str">
        <f ca="1">VLOOKUP($A614,Companies!$A:$B,2,FALSE)</f>
        <v>ACME Corporation</v>
      </c>
      <c r="C614" s="5">
        <f t="shared" si="91"/>
        <v>610</v>
      </c>
      <c r="D614" s="5" t="str" cm="1">
        <f t="array" ref="D614">SHA1HASH($C614)</f>
        <v>dad39ce1a0f516e191b0b515ea02e6cbc4ea76b6</v>
      </c>
      <c r="E614" s="6">
        <v>1</v>
      </c>
      <c r="F614" s="7">
        <f ca="1">IF($C614 = 1 + N("Presidente"),
    127,
    IF($C614 = 2 + N("Vice-Presidente"),
        72,
        IF($C614 = 3 + N("Secretária bilíngue"),
            13,
            RANDBETWEEN(5,COUNT(Name!$A:$A) + 1)
        )
    )
)</f>
        <v>361</v>
      </c>
      <c r="G614" s="7" t="str">
        <f ca="1">VLOOKUP($F614,Name!$A:$B,2,FALSE)</f>
        <v>Wagner</v>
      </c>
      <c r="H614" s="7">
        <f ca="1" xml:space="preserve">
IF($C614 = 1,
    0,
    RANDBETWEEN(5,COUNT('Last name'!$A:$A) + 1)
)</f>
        <v>54</v>
      </c>
      <c r="I614" s="7" t="str">
        <f ca="1" xml:space="preserve">
IF($C614 = 1 + N("Presidente"),
    "de Orléans e Bragança",
    VLOOKUP($H614,'Last name'!$A:$B,2,FALSE) &amp; " " &amp; VLOOKUP(RANDBETWEEN(5,COUNT('Last name'!$A:$A) + 1),'Last name'!$A:$B,2,FALSE)
)</f>
        <v>Caminha Madureira</v>
      </c>
      <c r="J614" s="7" t="str">
        <f t="shared" ca="1" si="92"/>
        <v>Wagner Caminha Madureira</v>
      </c>
      <c r="K614" s="7" t="str" cm="1">
        <f t="array" aca="1" ref="K614" ca="1">SHA1HASH($J614)</f>
        <v>93a3c32218cacd6c7d984c327b7c17c963e2f6d4</v>
      </c>
      <c r="L614" s="7" cm="1">
        <f t="array" aca="1" ref="L614" ca="1">INDEX(States!$A:$A,N614,1)</f>
        <v>5</v>
      </c>
      <c r="M614" s="7" t="str">
        <f ca="1">VLOOKUP($L614,Countries!$A:$B,2,FALSE)</f>
        <v>Portugal</v>
      </c>
      <c r="N614" s="7" cm="1">
        <f t="array" aca="1" ref="N614" ca="1">INDEX(States!$C:$C,RANDBETWEEN(5,COUNTA(States!$A:$A) + 1),1)</f>
        <v>20</v>
      </c>
      <c r="O614" s="7" t="str">
        <f ca="1">VLOOKUP($N614,States!$C:$D,2,FALSE)</f>
        <v>Portalegre</v>
      </c>
      <c r="P614" s="7" t="str">
        <f ca="1">VLOOKUP($F614,Name!$A:$C,3,FALSE)</f>
        <v>M</v>
      </c>
      <c r="Q614" s="7" t="str">
        <f ca="1">VLOOKUP($P614,Genders!$B:$C,2,FALSE)</f>
        <v>Male</v>
      </c>
      <c r="R614" s="7" cm="1">
        <f t="array" aca="1" ref="R614" ca="1">INDEX('Marital status'!$A:$A,RANDBETWEEN(5,COUNTA('Marital status'!$A:$A) + 1),1)</f>
        <v>8</v>
      </c>
      <c r="S614" s="7" t="str">
        <f ca="1">VLOOKUP($R614,'Marital status'!$A:$B,2,FALSE)</f>
        <v xml:space="preserve"> Separated </v>
      </c>
      <c r="T614" s="7">
        <f t="shared" ca="1" si="93"/>
        <v>5</v>
      </c>
      <c r="U614" s="7" t="str">
        <f ca="1">VLOOKUP($T614,Ethnicities!$A:$B,2,FALSE)</f>
        <v xml:space="preserve"> white</v>
      </c>
      <c r="V614" s="8">
        <f t="shared" ca="1" si="94"/>
        <v>26045</v>
      </c>
      <c r="W614" s="6">
        <f t="shared" ca="1" si="95"/>
        <v>8</v>
      </c>
      <c r="X614" s="8" t="str">
        <f ca="1">VLOOKUP($W614,'Background education'!$A:$B,2,FALSE)</f>
        <v>Graduate school</v>
      </c>
      <c r="Y614" s="7">
        <f ca="1" xml:space="preserve">
  IF(OR($AA614 = 5, $AA614 = 6, $AA614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14" s="7" t="str">
        <f ca="1">VLOOKUP($Y614,Departments!$A:$B,2,FALSE)</f>
        <v>Administration</v>
      </c>
      <c r="AA614" s="6">
        <f t="shared" ca="1" si="96"/>
        <v>11</v>
      </c>
      <c r="AB614" s="7" t="str">
        <f ca="1">VLOOKUP($AA614,Roles!$A:$B,2,FALSE)</f>
        <v>Analyst</v>
      </c>
      <c r="AC614" s="6">
        <f t="shared" ca="1" si="97"/>
        <v>5</v>
      </c>
      <c r="AD614" s="7" t="str">
        <f ca="1" xml:space="preserve">
IF($AC614 &lt;&gt; "",
    VLOOKUP($AC614,Levels!$A:$B,2,FALSE),
    ""
)</f>
        <v>Junior</v>
      </c>
      <c r="AE614" s="8">
        <f t="shared" ca="1" si="98"/>
        <v>43357</v>
      </c>
      <c r="AF614" s="6">
        <f ca="1">RANDBETWEEN(5,COUNTA('Recruitment source'!$A:$A) + 1)</f>
        <v>8</v>
      </c>
      <c r="AG614" s="6" t="str">
        <f ca="1">VLOOKUP($AF614,'Recruitment source'!$A:$B,2,FALSE)</f>
        <v>Net Empregos</v>
      </c>
      <c r="AH614" s="8"/>
      <c r="AI614" s="1">
        <f t="shared" ca="1" si="90"/>
        <v>3000</v>
      </c>
      <c r="AJ61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610, 1, 'Wagner Caminha Madureira', 'M', 5, '22/04/1971', 8, 6, 11, 5, 3000);</v>
      </c>
    </row>
    <row r="615" spans="1:36" ht="14.25" customHeight="1" x14ac:dyDescent="0.2">
      <c r="A615" s="7" cm="1">
        <f t="array" aca="1" ref="A615" ca="1">INDEX(Companies!$A:$A,RANDBETWEEN(5,COUNTA(Companies!$A:$A) + 1),1)</f>
        <v>5</v>
      </c>
      <c r="B615" s="7" t="str">
        <f ca="1">VLOOKUP($A615,Companies!$A:$B,2,FALSE)</f>
        <v>ACME Corporation</v>
      </c>
      <c r="C615" s="5">
        <f t="shared" si="91"/>
        <v>611</v>
      </c>
      <c r="D615" s="5" t="str" cm="1">
        <f t="array" ref="D615">SHA1HASH($C615)</f>
        <v>63843e04b0f7a32d94539cf328ed335d39085a56</v>
      </c>
      <c r="E615" s="6">
        <v>1</v>
      </c>
      <c r="F615" s="7">
        <f ca="1">IF($C615 = 1 + N("Presidente"),
    127,
    IF($C615 = 2 + N("Vice-Presidente"),
        72,
        IF($C615 = 3 + N("Secretária bilíngue"),
            13,
            RANDBETWEEN(5,COUNT(Name!$A:$A) + 1)
        )
    )
)</f>
        <v>136</v>
      </c>
      <c r="G615" s="7" t="str">
        <f ca="1">VLOOKUP($F615,Name!$A:$B,2,FALSE)</f>
        <v>Fellipe</v>
      </c>
      <c r="H615" s="7">
        <f ca="1" xml:space="preserve">
IF($C615 = 1,
    0,
    RANDBETWEEN(5,COUNT('Last name'!$A:$A) + 1)
)</f>
        <v>139</v>
      </c>
      <c r="I615" s="7" t="str">
        <f ca="1" xml:space="preserve">
IF($C615 = 1 + N("Presidente"),
    "de Orléans e Bragança",
    VLOOKUP($H615,'Last name'!$A:$B,2,FALSE) &amp; " " &amp; VLOOKUP(RANDBETWEEN(5,COUNT('Last name'!$A:$A) + 1),'Last name'!$A:$B,2,FALSE)
)</f>
        <v>Negrão Alcantara</v>
      </c>
      <c r="J615" s="7" t="str">
        <f t="shared" ca="1" si="92"/>
        <v>Fellipe Negrão Alcantara</v>
      </c>
      <c r="K615" s="7" t="str" cm="1">
        <f t="array" aca="1" ref="K615" ca="1">SHA1HASH($J615)</f>
        <v>7114f4af9c6d559722bd22c7680dd367bb3e6098</v>
      </c>
      <c r="L615" s="7" cm="1">
        <f t="array" aca="1" ref="L615" ca="1">INDEX(States!$A:$A,N615,1)</f>
        <v>5</v>
      </c>
      <c r="M615" s="7" t="str">
        <f ca="1">VLOOKUP($L615,Countries!$A:$B,2,FALSE)</f>
        <v>Portugal</v>
      </c>
      <c r="N615" s="7" cm="1">
        <f t="array" aca="1" ref="N615" ca="1">INDEX(States!$C:$C,RANDBETWEEN(5,COUNTA(States!$A:$A) + 1),1)</f>
        <v>12</v>
      </c>
      <c r="O615" s="7" t="str">
        <f ca="1">VLOOKUP($N615,States!$C:$D,2,FALSE)</f>
        <v>Leiria</v>
      </c>
      <c r="P615" s="7" t="str">
        <f ca="1">VLOOKUP($F615,Name!$A:$C,3,FALSE)</f>
        <v>M</v>
      </c>
      <c r="Q615" s="7" t="str">
        <f ca="1">VLOOKUP($P615,Genders!$B:$C,2,FALSE)</f>
        <v>Male</v>
      </c>
      <c r="R615" s="7" cm="1">
        <f t="array" aca="1" ref="R615" ca="1">INDEX('Marital status'!$A:$A,RANDBETWEEN(5,COUNTA('Marital status'!$A:$A) + 1),1)</f>
        <v>9</v>
      </c>
      <c r="S615" s="7" t="str">
        <f ca="1">VLOOKUP($R615,'Marital status'!$A:$B,2,FALSE)</f>
        <v>DIVORCED</v>
      </c>
      <c r="T615" s="7">
        <f t="shared" ca="1" si="93"/>
        <v>5</v>
      </c>
      <c r="U615" s="7" t="str">
        <f ca="1">VLOOKUP($T615,Ethnicities!$A:$B,2,FALSE)</f>
        <v xml:space="preserve"> white</v>
      </c>
      <c r="V615" s="8">
        <f t="shared" ca="1" si="94"/>
        <v>32490</v>
      </c>
      <c r="W615" s="6">
        <f t="shared" ca="1" si="95"/>
        <v>7</v>
      </c>
      <c r="X615" s="8" t="str">
        <f ca="1">VLOOKUP($W615,'Background education'!$A:$B,2,FALSE)</f>
        <v>Undergraduate degree</v>
      </c>
      <c r="Y615" s="7">
        <f ca="1" xml:space="preserve">
  IF(OR($AA615 = 5, $AA615 = 6, $AA615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15" s="7" t="str">
        <f ca="1">VLOOKUP($Y615,Departments!$A:$B,2,FALSE)</f>
        <v>Audit</v>
      </c>
      <c r="AA615" s="6">
        <f t="shared" ca="1" si="96"/>
        <v>10</v>
      </c>
      <c r="AB615" s="7" t="str">
        <f ca="1">VLOOKUP($AA615,Roles!$A:$B,2,FALSE)</f>
        <v>Trainee</v>
      </c>
      <c r="AC615" s="6" t="str">
        <f t="shared" ca="1" si="97"/>
        <v/>
      </c>
      <c r="AD615" s="7" t="str">
        <f ca="1" xml:space="preserve">
IF($AC615 &lt;&gt; "",
    VLOOKUP($AC615,Levels!$A:$B,2,FALSE),
    ""
)</f>
        <v/>
      </c>
      <c r="AE615" s="8">
        <f t="shared" ca="1" si="98"/>
        <v>38971</v>
      </c>
      <c r="AF615" s="6">
        <f ca="1">RANDBETWEEN(5,COUNTA('Recruitment source'!$A:$A) + 1)</f>
        <v>11</v>
      </c>
      <c r="AG615" s="6" t="str">
        <f ca="1">VLOOKUP($AF615,'Recruitment source'!$A:$B,2,FALSE)</f>
        <v>Next Station</v>
      </c>
      <c r="AH615" s="8"/>
      <c r="AI615" s="1">
        <f t="shared" ca="1" si="90"/>
        <v>1305</v>
      </c>
      <c r="AJ61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611, 1, 'Fellipe Negrão Alcantara', 'M', 5, '13/12/1988', 7, 13, 10, NULL, 1305);</v>
      </c>
    </row>
    <row r="616" spans="1:36" ht="14.25" customHeight="1" x14ac:dyDescent="0.2">
      <c r="A616" s="7" cm="1">
        <f t="array" aca="1" ref="A616" ca="1">INDEX(Companies!$A:$A,RANDBETWEEN(5,COUNTA(Companies!$A:$A) + 1),1)</f>
        <v>5</v>
      </c>
      <c r="B616" s="7" t="str">
        <f ca="1">VLOOKUP($A616,Companies!$A:$B,2,FALSE)</f>
        <v>ACME Corporation</v>
      </c>
      <c r="C616" s="5">
        <f t="shared" si="91"/>
        <v>612</v>
      </c>
      <c r="D616" s="5" t="str" cm="1">
        <f t="array" ref="D616">SHA1HASH($C616)</f>
        <v>aa4b27d555e488b85795434762b6633c21c68bb5</v>
      </c>
      <c r="E616" s="6">
        <v>1</v>
      </c>
      <c r="F616" s="7">
        <f ca="1">IF($C616 = 1 + N("Presidente"),
    127,
    IF($C616 = 2 + N("Vice-Presidente"),
        72,
        IF($C616 = 3 + N("Secretária bilíngue"),
            13,
            RANDBETWEEN(5,COUNT(Name!$A:$A) + 1)
        )
    )
)</f>
        <v>26</v>
      </c>
      <c r="G616" s="7" t="str">
        <f ca="1">VLOOKUP($F616,Name!$A:$B,2,FALSE)</f>
        <v>Ana Beatriz</v>
      </c>
      <c r="H616" s="7">
        <f ca="1" xml:space="preserve">
IF($C616 = 1,
    0,
    RANDBETWEEN(5,COUNT('Last name'!$A:$A) + 1)
)</f>
        <v>173</v>
      </c>
      <c r="I616" s="7" t="str">
        <f ca="1" xml:space="preserve">
IF($C616 = 1 + N("Presidente"),
    "de Orléans e Bragança",
    VLOOKUP($H616,'Last name'!$A:$B,2,FALSE) &amp; " " &amp; VLOOKUP(RANDBETWEEN(5,COUNT('Last name'!$A:$A) + 1),'Last name'!$A:$B,2,FALSE)
)</f>
        <v>Santacruz Junqueira</v>
      </c>
      <c r="J616" s="7" t="str">
        <f t="shared" ca="1" si="92"/>
        <v>Ana Beatriz Santacruz Junqueira</v>
      </c>
      <c r="K616" s="7" t="str" cm="1">
        <f t="array" aca="1" ref="K616" ca="1">SHA1HASH($J616)</f>
        <v>f6936119b72c2573b3dc788f5d3b32ccf2c44278</v>
      </c>
      <c r="L616" s="7" cm="1">
        <f t="array" aca="1" ref="L616" ca="1">INDEX(States!$A:$A,N616,1)</f>
        <v>5</v>
      </c>
      <c r="M616" s="7" t="str">
        <f ca="1">VLOOKUP($L616,Countries!$A:$B,2,FALSE)</f>
        <v>Portugal</v>
      </c>
      <c r="N616" s="7" cm="1">
        <f t="array" aca="1" ref="N616" ca="1">INDEX(States!$C:$C,RANDBETWEEN(5,COUNTA(States!$A:$A) + 1),1)</f>
        <v>7</v>
      </c>
      <c r="O616" s="7" t="str">
        <f ca="1">VLOOKUP($N616,States!$C:$D,2,FALSE)</f>
        <v xml:space="preserve"> Setúbal </v>
      </c>
      <c r="P616" s="7" t="str">
        <f ca="1">VLOOKUP($F616,Name!$A:$C,3,FALSE)</f>
        <v>F</v>
      </c>
      <c r="Q616" s="7" t="str">
        <f ca="1">VLOOKUP($P616,Genders!$B:$C,2,FALSE)</f>
        <v>Female</v>
      </c>
      <c r="R616" s="7" cm="1">
        <f t="array" aca="1" ref="R616" ca="1">INDEX('Marital status'!$A:$A,RANDBETWEEN(5,COUNTA('Marital status'!$A:$A) + 1),1)</f>
        <v>7</v>
      </c>
      <c r="S616" s="7" t="str">
        <f ca="1">VLOOKUP($R616,'Marital status'!$A:$B,2,FALSE)</f>
        <v xml:space="preserve">Widowed </v>
      </c>
      <c r="T616" s="7">
        <f t="shared" ca="1" si="93"/>
        <v>7</v>
      </c>
      <c r="U616" s="7" t="str">
        <f ca="1">VLOOKUP($T616,Ethnicities!$A:$B,2,FALSE)</f>
        <v xml:space="preserve">  Hispanic or LATINO</v>
      </c>
      <c r="V616" s="8">
        <f t="shared" ca="1" si="94"/>
        <v>30992</v>
      </c>
      <c r="W616" s="6">
        <f t="shared" ca="1" si="95"/>
        <v>7</v>
      </c>
      <c r="X616" s="8" t="str">
        <f ca="1">VLOOKUP($W616,'Background education'!$A:$B,2,FALSE)</f>
        <v>Undergraduate degree</v>
      </c>
      <c r="Y616" s="7">
        <f ca="1" xml:space="preserve">
  IF(OR($AA616 = 5, $AA616 = 6, $AA616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16" s="7" t="str">
        <f ca="1">VLOOKUP($Y616,Departments!$A:$B,2,FALSE)</f>
        <v>Communication &amp; Marketing</v>
      </c>
      <c r="AA616" s="6">
        <f t="shared" ca="1" si="96"/>
        <v>11</v>
      </c>
      <c r="AB616" s="7" t="str">
        <f ca="1">VLOOKUP($AA616,Roles!$A:$B,2,FALSE)</f>
        <v>Analyst</v>
      </c>
      <c r="AC616" s="6">
        <f t="shared" ca="1" si="97"/>
        <v>7</v>
      </c>
      <c r="AD616" s="7" t="str">
        <f ca="1" xml:space="preserve">
IF($AC616 &lt;&gt; "",
    VLOOKUP($AC616,Levels!$A:$B,2,FALSE),
    ""
)</f>
        <v>Senior</v>
      </c>
      <c r="AE616" s="8">
        <f t="shared" ca="1" si="98"/>
        <v>42568</v>
      </c>
      <c r="AF616" s="6">
        <f ca="1">RANDBETWEEN(5,COUNTA('Recruitment source'!$A:$A) + 1)</f>
        <v>14</v>
      </c>
      <c r="AG616" s="6" t="str">
        <f ca="1">VLOOKUP($AF616,'Recruitment source'!$A:$B,2,FALSE)</f>
        <v>LinkedIn</v>
      </c>
      <c r="AH616" s="8"/>
      <c r="AI616" s="1">
        <f t="shared" ca="1" si="90"/>
        <v>2580</v>
      </c>
      <c r="AJ616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612, 1, 'Ana Beatriz Santacruz Junqueira', 'F', 7, '06/11/1984', 7, 11, 11, 7, 2580);</v>
      </c>
    </row>
    <row r="617" spans="1:36" ht="14.25" customHeight="1" x14ac:dyDescent="0.2">
      <c r="A617" s="7" cm="1">
        <f t="array" aca="1" ref="A617" ca="1">INDEX(Companies!$A:$A,RANDBETWEEN(5,COUNTA(Companies!$A:$A) + 1),1)</f>
        <v>5</v>
      </c>
      <c r="B617" s="7" t="str">
        <f ca="1">VLOOKUP($A617,Companies!$A:$B,2,FALSE)</f>
        <v>ACME Corporation</v>
      </c>
      <c r="C617" s="5">
        <f t="shared" si="91"/>
        <v>613</v>
      </c>
      <c r="D617" s="5" t="str" cm="1">
        <f t="array" ref="D617">SHA1HASH($C617)</f>
        <v>ae694b0755cd5eed5886ec4d8e658bde9639331d</v>
      </c>
      <c r="E617" s="6">
        <v>1</v>
      </c>
      <c r="F617" s="7">
        <f ca="1">IF($C617 = 1 + N("Presidente"),
    127,
    IF($C617 = 2 + N("Vice-Presidente"),
        72,
        IF($C617 = 3 + N("Secretária bilíngue"),
            13,
            RANDBETWEEN(5,COUNT(Name!$A:$A) + 1)
        )
    )
)</f>
        <v>261</v>
      </c>
      <c r="G617" s="7" t="str">
        <f ca="1">VLOOKUP($F617,Name!$A:$B,2,FALSE)</f>
        <v>Maria Clara</v>
      </c>
      <c r="H617" s="7">
        <f ca="1" xml:space="preserve">
IF($C617 = 1,
    0,
    RANDBETWEEN(5,COUNT('Last name'!$A:$A) + 1)
)</f>
        <v>24</v>
      </c>
      <c r="I617" s="7" t="str">
        <f ca="1" xml:space="preserve">
IF($C617 = 1 + N("Presidente"),
    "de Orléans e Bragança",
    VLOOKUP($H617,'Last name'!$A:$B,2,FALSE) &amp; " " &amp; VLOOKUP(RANDBETWEEN(5,COUNT('Last name'!$A:$A) + 1),'Last name'!$A:$B,2,FALSE)
)</f>
        <v>Asvilla Cândido</v>
      </c>
      <c r="J617" s="7" t="str">
        <f t="shared" ca="1" si="92"/>
        <v>Maria Clara Asvilla Cândido</v>
      </c>
      <c r="K617" s="7" t="str" cm="1">
        <f t="array" aca="1" ref="K617" ca="1">SHA1HASH($J617)</f>
        <v>9564f689f56c4cc8d262742defea81282e8eae1e</v>
      </c>
      <c r="L617" s="7" cm="1">
        <f t="array" aca="1" ref="L617" ca="1">INDEX(States!$A:$A,N617,1)</f>
        <v>5</v>
      </c>
      <c r="M617" s="7" t="str">
        <f ca="1">VLOOKUP($L617,Countries!$A:$B,2,FALSE)</f>
        <v>Portugal</v>
      </c>
      <c r="N617" s="7" cm="1">
        <f t="array" aca="1" ref="N617" ca="1">INDEX(States!$C:$C,RANDBETWEEN(5,COUNTA(States!$A:$A) + 1),1)</f>
        <v>5</v>
      </c>
      <c r="O617" s="7" t="str">
        <f ca="1">VLOOKUP($N617,States!$C:$D,2,FALSE)</f>
        <v xml:space="preserve"> Lisboa</v>
      </c>
      <c r="P617" s="7" t="str">
        <f ca="1">VLOOKUP($F617,Name!$A:$C,3,FALSE)</f>
        <v>F</v>
      </c>
      <c r="Q617" s="7" t="str">
        <f ca="1">VLOOKUP($P617,Genders!$B:$C,2,FALSE)</f>
        <v>Female</v>
      </c>
      <c r="R617" s="7" cm="1">
        <f t="array" aca="1" ref="R617" ca="1">INDEX('Marital status'!$A:$A,RANDBETWEEN(5,COUNTA('Marital status'!$A:$A) + 1),1)</f>
        <v>7</v>
      </c>
      <c r="S617" s="7" t="str">
        <f ca="1">VLOOKUP($R617,'Marital status'!$A:$B,2,FALSE)</f>
        <v xml:space="preserve">Widowed </v>
      </c>
      <c r="T617" s="7">
        <f t="shared" ca="1" si="93"/>
        <v>5</v>
      </c>
      <c r="U617" s="7" t="str">
        <f ca="1">VLOOKUP($T617,Ethnicities!$A:$B,2,FALSE)</f>
        <v xml:space="preserve"> white</v>
      </c>
      <c r="V617" s="8">
        <f t="shared" ca="1" si="94"/>
        <v>23753</v>
      </c>
      <c r="W617" s="6">
        <f t="shared" ca="1" si="95"/>
        <v>7</v>
      </c>
      <c r="X617" s="8" t="str">
        <f ca="1">VLOOKUP($W617,'Background education'!$A:$B,2,FALSE)</f>
        <v>Undergraduate degree</v>
      </c>
      <c r="Y617" s="7">
        <f ca="1" xml:space="preserve">
  IF(OR($AA617 = 5, $AA617 = 6, $AA617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17" s="7" t="str">
        <f ca="1">VLOOKUP($Y617,Departments!$A:$B,2,FALSE)</f>
        <v xml:space="preserve"> Commercial</v>
      </c>
      <c r="AA617" s="6">
        <f t="shared" ca="1" si="96"/>
        <v>10</v>
      </c>
      <c r="AB617" s="7" t="str">
        <f ca="1">VLOOKUP($AA617,Roles!$A:$B,2,FALSE)</f>
        <v>Trainee</v>
      </c>
      <c r="AC617" s="6" t="str">
        <f t="shared" ca="1" si="97"/>
        <v/>
      </c>
      <c r="AD617" s="7" t="str">
        <f ca="1" xml:space="preserve">
IF($AC617 &lt;&gt; "",
    VLOOKUP($AC617,Levels!$A:$B,2,FALSE),
    ""
)</f>
        <v/>
      </c>
      <c r="AE617" s="8">
        <f t="shared" ca="1" si="98"/>
        <v>41646</v>
      </c>
      <c r="AF617" s="6">
        <f ca="1">RANDBETWEEN(5,COUNTA('Recruitment source'!$A:$A) + 1)</f>
        <v>5</v>
      </c>
      <c r="AG617" s="6" t="str">
        <f ca="1">VLOOKUP($AF617,'Recruitment source'!$A:$B,2,FALSE)</f>
        <v>Indeed</v>
      </c>
      <c r="AH617" s="8"/>
      <c r="AI617" s="1">
        <f t="shared" ca="1" si="90"/>
        <v>1385</v>
      </c>
      <c r="AJ617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613, 1, 'Maria Clara Asvilla Cândido', 'F', 5, '11/01/1965', 7, 9, 10, NULL, 1385);</v>
      </c>
    </row>
    <row r="618" spans="1:36" ht="14.25" customHeight="1" x14ac:dyDescent="0.2">
      <c r="A618" s="7" cm="1">
        <f t="array" aca="1" ref="A618" ca="1">INDEX(Companies!$A:$A,RANDBETWEEN(5,COUNTA(Companies!$A:$A) + 1),1)</f>
        <v>5</v>
      </c>
      <c r="B618" s="7" t="str">
        <f ca="1">VLOOKUP($A618,Companies!$A:$B,2,FALSE)</f>
        <v>ACME Corporation</v>
      </c>
      <c r="C618" s="5">
        <f t="shared" si="91"/>
        <v>614</v>
      </c>
      <c r="D618" s="5" t="str" cm="1">
        <f t="array" ref="D618">SHA1HASH($C618)</f>
        <v>1bdf1a2fc92382e70ba7d9f31ae616547c06f2b2</v>
      </c>
      <c r="E618" s="6">
        <v>1</v>
      </c>
      <c r="F618" s="7">
        <f ca="1">IF($C618 = 1 + N("Presidente"),
    127,
    IF($C618 = 2 + N("Vice-Presidente"),
        72,
        IF($C618 = 3 + N("Secretária bilíngue"),
            13,
            RANDBETWEEN(5,COUNT(Name!$A:$A) + 1)
        )
    )
)</f>
        <v>303</v>
      </c>
      <c r="G618" s="7" t="str">
        <f ca="1">VLOOKUP($F618,Name!$A:$B,2,FALSE)</f>
        <v>Nathália</v>
      </c>
      <c r="H618" s="7">
        <f ca="1" xml:space="preserve">
IF($C618 = 1,
    0,
    RANDBETWEEN(5,COUNT('Last name'!$A:$A) + 1)
)</f>
        <v>25</v>
      </c>
      <c r="I618" s="7" t="str">
        <f ca="1" xml:space="preserve">
IF($C618 = 1 + N("Presidente"),
    "de Orléans e Bragança",
    VLOOKUP($H618,'Last name'!$A:$B,2,FALSE) &amp; " " &amp; VLOOKUP(RANDBETWEEN(5,COUNT('Last name'!$A:$A) + 1),'Last name'!$A:$B,2,FALSE)
)</f>
        <v>Auth Badu</v>
      </c>
      <c r="J618" s="7" t="str">
        <f t="shared" ca="1" si="92"/>
        <v>Nathália Auth Badu</v>
      </c>
      <c r="K618" s="7" t="str" cm="1">
        <f t="array" aca="1" ref="K618" ca="1">SHA1HASH($J618)</f>
        <v>e44b59e33746e62cf236b1b1c3b3ed5c2d7945dd</v>
      </c>
      <c r="L618" s="7" cm="1">
        <f t="array" aca="1" ref="L618" ca="1">INDEX(States!$A:$A,N618,1)</f>
        <v>5</v>
      </c>
      <c r="M618" s="7" t="str">
        <f ca="1">VLOOKUP($L618,Countries!$A:$B,2,FALSE)</f>
        <v>Portugal</v>
      </c>
      <c r="N618" s="7" cm="1">
        <f t="array" aca="1" ref="N618" ca="1">INDEX(States!$C:$C,RANDBETWEEN(5,COUNTA(States!$A:$A) + 1),1)</f>
        <v>16</v>
      </c>
      <c r="O618" s="7" t="str">
        <f ca="1">VLOOKUP($N618,States!$C:$D,2,FALSE)</f>
        <v>Azores</v>
      </c>
      <c r="P618" s="7" t="str">
        <f ca="1">VLOOKUP($F618,Name!$A:$C,3,FALSE)</f>
        <v>F</v>
      </c>
      <c r="Q618" s="7" t="str">
        <f ca="1">VLOOKUP($P618,Genders!$B:$C,2,FALSE)</f>
        <v>Female</v>
      </c>
      <c r="R618" s="7" cm="1">
        <f t="array" aca="1" ref="R618" ca="1">INDEX('Marital status'!$A:$A,RANDBETWEEN(5,COUNTA('Marital status'!$A:$A) + 1),1)</f>
        <v>9</v>
      </c>
      <c r="S618" s="7" t="str">
        <f ca="1">VLOOKUP($R618,'Marital status'!$A:$B,2,FALSE)</f>
        <v>DIVORCED</v>
      </c>
      <c r="T618" s="7">
        <f t="shared" ca="1" si="93"/>
        <v>5</v>
      </c>
      <c r="U618" s="7" t="str">
        <f ca="1">VLOOKUP($T618,Ethnicities!$A:$B,2,FALSE)</f>
        <v xml:space="preserve"> white</v>
      </c>
      <c r="V618" s="8">
        <f t="shared" ca="1" si="94"/>
        <v>22160</v>
      </c>
      <c r="W618" s="6">
        <f t="shared" ca="1" si="95"/>
        <v>7</v>
      </c>
      <c r="X618" s="8" t="str">
        <f ca="1">VLOOKUP($W618,'Background education'!$A:$B,2,FALSE)</f>
        <v>Undergraduate degree</v>
      </c>
      <c r="Y618" s="7">
        <f ca="1" xml:space="preserve">
  IF(OR($AA618 = 5, $AA618 = 6, $AA618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18" s="7" t="str">
        <f ca="1">VLOOKUP($Y618,Departments!$A:$B,2,FALSE)</f>
        <v>Operations</v>
      </c>
      <c r="AA618" s="6">
        <f t="shared" ca="1" si="96"/>
        <v>11</v>
      </c>
      <c r="AB618" s="7" t="str">
        <f ca="1">VLOOKUP($AA618,Roles!$A:$B,2,FALSE)</f>
        <v>Analyst</v>
      </c>
      <c r="AC618" s="6">
        <f t="shared" ca="1" si="97"/>
        <v>6</v>
      </c>
      <c r="AD618" s="7" t="str">
        <f ca="1" xml:space="preserve">
IF($AC618 &lt;&gt; "",
    VLOOKUP($AC618,Levels!$A:$B,2,FALSE),
    ""
)</f>
        <v>Pleno</v>
      </c>
      <c r="AE618" s="8">
        <f t="shared" ca="1" si="98"/>
        <v>41232</v>
      </c>
      <c r="AF618" s="6">
        <f ca="1">RANDBETWEEN(5,COUNTA('Recruitment source'!$A:$A) + 1)</f>
        <v>14</v>
      </c>
      <c r="AG618" s="6" t="str">
        <f ca="1">VLOOKUP($AF618,'Recruitment source'!$A:$B,2,FALSE)</f>
        <v>LinkedIn</v>
      </c>
      <c r="AH618" s="8"/>
      <c r="AI618" s="1">
        <f t="shared" ca="1" si="90"/>
        <v>2500</v>
      </c>
      <c r="AJ618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614, 1, 'Nathália Auth Badu', 'F', 5, '01/09/1960', 7, 10, 11, 6, 2500);</v>
      </c>
    </row>
    <row r="619" spans="1:36" ht="14.25" customHeight="1" x14ac:dyDescent="0.2">
      <c r="A619" s="7" cm="1">
        <f t="array" aca="1" ref="A619" ca="1">INDEX(Companies!$A:$A,RANDBETWEEN(5,COUNTA(Companies!$A:$A) + 1),1)</f>
        <v>5</v>
      </c>
      <c r="B619" s="7" t="str">
        <f ca="1">VLOOKUP($A619,Companies!$A:$B,2,FALSE)</f>
        <v>ACME Corporation</v>
      </c>
      <c r="C619" s="5">
        <f t="shared" si="91"/>
        <v>615</v>
      </c>
      <c r="D619" s="5" t="str" cm="1">
        <f t="array" ref="D619">SHA1HASH($C619)</f>
        <v>2456caf1512365bb4622c2331d4dd695abb7652b</v>
      </c>
      <c r="E619" s="6">
        <v>1</v>
      </c>
      <c r="F619" s="7">
        <f ca="1">IF($C619 = 1 + N("Presidente"),
    127,
    IF($C619 = 2 + N("Vice-Presidente"),
        72,
        IF($C619 = 3 + N("Secretária bilíngue"),
            13,
            RANDBETWEEN(5,COUNT(Name!$A:$A) + 1)
        )
    )
)</f>
        <v>20</v>
      </c>
      <c r="G619" s="7" t="str">
        <f ca="1">VLOOKUP($F619,Name!$A:$B,2,FALSE)</f>
        <v>Alini</v>
      </c>
      <c r="H619" s="7">
        <f ca="1" xml:space="preserve">
IF($C619 = 1,
    0,
    RANDBETWEEN(5,COUNT('Last name'!$A:$A) + 1)
)</f>
        <v>140</v>
      </c>
      <c r="I619" s="7" t="str">
        <f ca="1" xml:space="preserve">
IF($C619 = 1 + N("Presidente"),
    "de Orléans e Bragança",
    VLOOKUP($H619,'Last name'!$A:$B,2,FALSE) &amp; " " &amp; VLOOKUP(RANDBETWEEN(5,COUNT('Last name'!$A:$A) + 1),'Last name'!$A:$B,2,FALSE)
)</f>
        <v>Negreiros Soares</v>
      </c>
      <c r="J619" s="7" t="str">
        <f t="shared" ca="1" si="92"/>
        <v>Alini Negreiros Soares</v>
      </c>
      <c r="K619" s="7" t="str" cm="1">
        <f t="array" aca="1" ref="K619" ca="1">SHA1HASH($J619)</f>
        <v>88ceccdeeae9375782158d58725a13edf3ad509e</v>
      </c>
      <c r="L619" s="7" cm="1">
        <f t="array" aca="1" ref="L619" ca="1">INDEX(States!$A:$A,N619,1)</f>
        <v>5</v>
      </c>
      <c r="M619" s="7" t="str">
        <f ca="1">VLOOKUP($L619,Countries!$A:$B,2,FALSE)</f>
        <v>Portugal</v>
      </c>
      <c r="N619" s="7" cm="1">
        <f t="array" aca="1" ref="N619" ca="1">INDEX(States!$C:$C,RANDBETWEEN(5,COUNTA(States!$A:$A) + 1),1)</f>
        <v>18</v>
      </c>
      <c r="O619" s="7" t="str">
        <f ca="1">VLOOKUP($N619,States!$C:$D,2,FALSE)</f>
        <v>Castelo Branco</v>
      </c>
      <c r="P619" s="7" t="str">
        <f ca="1">VLOOKUP($F619,Name!$A:$C,3,FALSE)</f>
        <v>F</v>
      </c>
      <c r="Q619" s="7" t="str">
        <f ca="1">VLOOKUP($P619,Genders!$B:$C,2,FALSE)</f>
        <v>Female</v>
      </c>
      <c r="R619" s="7" cm="1">
        <f t="array" aca="1" ref="R619" ca="1">INDEX('Marital status'!$A:$A,RANDBETWEEN(5,COUNTA('Marital status'!$A:$A) + 1),1)</f>
        <v>6</v>
      </c>
      <c r="S619" s="7" t="str">
        <f ca="1">VLOOKUP($R619,'Marital status'!$A:$B,2,FALSE)</f>
        <v>MarrieD</v>
      </c>
      <c r="T619" s="7">
        <f t="shared" ca="1" si="93"/>
        <v>5</v>
      </c>
      <c r="U619" s="7" t="str">
        <f ca="1">VLOOKUP($T619,Ethnicities!$A:$B,2,FALSE)</f>
        <v xml:space="preserve"> white</v>
      </c>
      <c r="V619" s="8">
        <f t="shared" ca="1" si="94"/>
        <v>32786</v>
      </c>
      <c r="W619" s="6">
        <f t="shared" ca="1" si="95"/>
        <v>7</v>
      </c>
      <c r="X619" s="8" t="str">
        <f ca="1">VLOOKUP($W619,'Background education'!$A:$B,2,FALSE)</f>
        <v>Undergraduate degree</v>
      </c>
      <c r="Y619" s="7">
        <f ca="1" xml:space="preserve">
  IF(OR($AA619 = 5, $AA619 = 6, $AA619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19" s="7" t="str">
        <f ca="1">VLOOKUP($Y619,Departments!$A:$B,2,FALSE)</f>
        <v>Audit</v>
      </c>
      <c r="AA619" s="6">
        <f t="shared" ca="1" si="96"/>
        <v>9</v>
      </c>
      <c r="AB619" s="7" t="str">
        <f ca="1">VLOOKUP($AA619,Roles!$A:$B,2,FALSE)</f>
        <v>Intern</v>
      </c>
      <c r="AC619" s="6" t="str">
        <f t="shared" ca="1" si="97"/>
        <v/>
      </c>
      <c r="AD619" s="7" t="str">
        <f ca="1" xml:space="preserve">
IF($AC619 &lt;&gt; "",
    VLOOKUP($AC619,Levels!$A:$B,2,FALSE),
    ""
)</f>
        <v/>
      </c>
      <c r="AE619" s="8">
        <f t="shared" ca="1" si="98"/>
        <v>43208</v>
      </c>
      <c r="AF619" s="6">
        <f ca="1">RANDBETWEEN(5,COUNTA('Recruitment source'!$A:$A) + 1)</f>
        <v>14</v>
      </c>
      <c r="AG619" s="6" t="str">
        <f ca="1">VLOOKUP($AF619,'Recruitment source'!$A:$B,2,FALSE)</f>
        <v>LinkedIn</v>
      </c>
      <c r="AH619" s="8"/>
      <c r="AI619" s="1">
        <f t="shared" ca="1" si="90"/>
        <v>1205</v>
      </c>
      <c r="AJ619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615, 1, 'Alini Negreiros Soares', 'F', 5, '05/10/1989', 7, 13, 9, NULL, 1205);</v>
      </c>
    </row>
    <row r="620" spans="1:36" ht="14.25" customHeight="1" x14ac:dyDescent="0.2">
      <c r="A620" s="7" cm="1">
        <f t="array" aca="1" ref="A620" ca="1">INDEX(Companies!$A:$A,RANDBETWEEN(5,COUNTA(Companies!$A:$A) + 1),1)</f>
        <v>5</v>
      </c>
      <c r="B620" s="7" t="str">
        <f ca="1">VLOOKUP($A620,Companies!$A:$B,2,FALSE)</f>
        <v>ACME Corporation</v>
      </c>
      <c r="C620" s="5">
        <f t="shared" si="91"/>
        <v>616</v>
      </c>
      <c r="D620" s="5" t="str" cm="1">
        <f t="array" ref="D620">SHA1HASH($C620)</f>
        <v>8746b7e5d534efa196e92e53c61ec747f4c936a5</v>
      </c>
      <c r="E620" s="6">
        <v>1</v>
      </c>
      <c r="F620" s="7">
        <f ca="1">IF($C620 = 1 + N("Presidente"),
    127,
    IF($C620 = 2 + N("Vice-Presidente"),
        72,
        IF($C620 = 3 + N("Secretária bilíngue"),
            13,
            RANDBETWEEN(5,COUNT(Name!$A:$A) + 1)
        )
    )
)</f>
        <v>339</v>
      </c>
      <c r="G620" s="7" t="str">
        <f ca="1">VLOOKUP($F620,Name!$A:$B,2,FALSE)</f>
        <v>Sophie</v>
      </c>
      <c r="H620" s="7">
        <f ca="1" xml:space="preserve">
IF($C620 = 1,
    0,
    RANDBETWEEN(5,COUNT('Last name'!$A:$A) + 1)
)</f>
        <v>21</v>
      </c>
      <c r="I620" s="7" t="str">
        <f ca="1" xml:space="preserve">
IF($C620 = 1 + N("Presidente"),
    "de Orléans e Bragança",
    VLOOKUP($H620,'Last name'!$A:$B,2,FALSE) &amp; " " &amp; VLOOKUP(RANDBETWEEN(5,COUNT('Last name'!$A:$A) + 1),'Last name'!$A:$B,2,FALSE)
)</f>
        <v>Aragão Sacramento</v>
      </c>
      <c r="J620" s="7" t="str">
        <f t="shared" ca="1" si="92"/>
        <v>Sophie Aragão Sacramento</v>
      </c>
      <c r="K620" s="7" t="str" cm="1">
        <f t="array" aca="1" ref="K620" ca="1">SHA1HASH($J620)</f>
        <v>7451dfa19a9f544b22d29c05ab6cc1dd4d272735</v>
      </c>
      <c r="L620" s="7" cm="1">
        <f t="array" aca="1" ref="L620" ca="1">INDEX(States!$A:$A,N620,1)</f>
        <v>5</v>
      </c>
      <c r="M620" s="7" t="str">
        <f ca="1">VLOOKUP($L620,Countries!$A:$B,2,FALSE)</f>
        <v>Portugal</v>
      </c>
      <c r="N620" s="7" cm="1">
        <f t="array" aca="1" ref="N620" ca="1">INDEX(States!$C:$C,RANDBETWEEN(5,COUNTA(States!$A:$A) + 1),1)</f>
        <v>16</v>
      </c>
      <c r="O620" s="7" t="str">
        <f ca="1">VLOOKUP($N620,States!$C:$D,2,FALSE)</f>
        <v>Azores</v>
      </c>
      <c r="P620" s="7" t="str">
        <f ca="1">VLOOKUP($F620,Name!$A:$C,3,FALSE)</f>
        <v>F</v>
      </c>
      <c r="Q620" s="7" t="str">
        <f ca="1">VLOOKUP($P620,Genders!$B:$C,2,FALSE)</f>
        <v>Female</v>
      </c>
      <c r="R620" s="7" cm="1">
        <f t="array" aca="1" ref="R620" ca="1">INDEX('Marital status'!$A:$A,RANDBETWEEN(5,COUNTA('Marital status'!$A:$A) + 1),1)</f>
        <v>6</v>
      </c>
      <c r="S620" s="7" t="str">
        <f ca="1">VLOOKUP($R620,'Marital status'!$A:$B,2,FALSE)</f>
        <v>MarrieD</v>
      </c>
      <c r="T620" s="7">
        <f t="shared" ca="1" si="93"/>
        <v>5</v>
      </c>
      <c r="U620" s="7" t="str">
        <f ca="1">VLOOKUP($T620,Ethnicities!$A:$B,2,FALSE)</f>
        <v xml:space="preserve"> white</v>
      </c>
      <c r="V620" s="8">
        <f t="shared" ca="1" si="94"/>
        <v>26217</v>
      </c>
      <c r="W620" s="6">
        <f t="shared" ca="1" si="95"/>
        <v>8</v>
      </c>
      <c r="X620" s="8" t="str">
        <f ca="1">VLOOKUP($W620,'Background education'!$A:$B,2,FALSE)</f>
        <v>Graduate school</v>
      </c>
      <c r="Y620" s="7">
        <f ca="1" xml:space="preserve">
  IF(OR($AA620 = 5, $AA620 = 6, $AA620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20" s="7" t="str">
        <f ca="1">VLOOKUP($Y620,Departments!$A:$B,2,FALSE)</f>
        <v>Communication &amp; Marketing</v>
      </c>
      <c r="AA620" s="6">
        <f t="shared" ca="1" si="96"/>
        <v>11</v>
      </c>
      <c r="AB620" s="7" t="str">
        <f ca="1">VLOOKUP($AA620,Roles!$A:$B,2,FALSE)</f>
        <v>Analyst</v>
      </c>
      <c r="AC620" s="6">
        <f t="shared" ca="1" si="97"/>
        <v>7</v>
      </c>
      <c r="AD620" s="7" t="str">
        <f ca="1" xml:space="preserve">
IF($AC620 &lt;&gt; "",
    VLOOKUP($AC620,Levels!$A:$B,2,FALSE),
    ""
)</f>
        <v>Senior</v>
      </c>
      <c r="AE620" s="8">
        <f t="shared" ca="1" si="98"/>
        <v>43325</v>
      </c>
      <c r="AF620" s="6">
        <f ca="1">RANDBETWEEN(5,COUNTA('Recruitment source'!$A:$A) + 1)</f>
        <v>15</v>
      </c>
      <c r="AG620" s="6" t="str">
        <f ca="1">VLOOKUP($AF620,'Recruitment source'!$A:$B,2,FALSE)</f>
        <v>Website</v>
      </c>
      <c r="AH620" s="8"/>
      <c r="AI620" s="1">
        <f t="shared" ca="1" si="90"/>
        <v>3080</v>
      </c>
      <c r="AJ620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616, 1, 'Sophie Aragão Sacramento', 'F', 5, '11/10/1971', 8, 11, 11, 7, 3080);</v>
      </c>
    </row>
    <row r="621" spans="1:36" ht="14.25" customHeight="1" x14ac:dyDescent="0.2">
      <c r="A621" s="7" cm="1">
        <f t="array" aca="1" ref="A621" ca="1">INDEX(Companies!$A:$A,RANDBETWEEN(5,COUNTA(Companies!$A:$A) + 1),1)</f>
        <v>5</v>
      </c>
      <c r="B621" s="7" t="str">
        <f ca="1">VLOOKUP($A621,Companies!$A:$B,2,FALSE)</f>
        <v>ACME Corporation</v>
      </c>
      <c r="C621" s="5">
        <f t="shared" si="91"/>
        <v>617</v>
      </c>
      <c r="D621" s="5" t="str" cm="1">
        <f t="array" ref="D621">SHA1HASH($C621)</f>
        <v>30222b26c6fe9abd40484df71711d3031a28c6bf</v>
      </c>
      <c r="E621" s="6">
        <v>1</v>
      </c>
      <c r="F621" s="7">
        <f ca="1">IF($C621 = 1 + N("Presidente"),
    127,
    IF($C621 = 2 + N("Vice-Presidente"),
        72,
        IF($C621 = 3 + N("Secretária bilíngue"),
            13,
            RANDBETWEEN(5,COUNT(Name!$A:$A) + 1)
        )
    )
)</f>
        <v>340</v>
      </c>
      <c r="G621" s="7" t="str">
        <f ca="1">VLOOKUP($F621,Name!$A:$B,2,FALSE)</f>
        <v>Stella</v>
      </c>
      <c r="H621" s="7">
        <f ca="1" xml:space="preserve">
IF($C621 = 1,
    0,
    RANDBETWEEN(5,COUNT('Last name'!$A:$A) + 1)
)</f>
        <v>7</v>
      </c>
      <c r="I621" s="7" t="str">
        <f ca="1" xml:space="preserve">
IF($C621 = 1 + N("Presidente"),
    "de Orléans e Bragança",
    VLOOKUP($H621,'Last name'!$A:$B,2,FALSE) &amp; " " &amp; VLOOKUP(RANDBETWEEN(5,COUNT('Last name'!$A:$A) + 1),'Last name'!$A:$B,2,FALSE)
)</f>
        <v>Albuquerque Miranda</v>
      </c>
      <c r="J621" s="7" t="str">
        <f t="shared" ca="1" si="92"/>
        <v>Stella Albuquerque Miranda</v>
      </c>
      <c r="K621" s="7" t="str" cm="1">
        <f t="array" aca="1" ref="K621" ca="1">SHA1HASH($J621)</f>
        <v>c8788b1c97f1841b7d6a1f5531969544f1f688f4</v>
      </c>
      <c r="L621" s="7" cm="1">
        <f t="array" aca="1" ref="L621" ca="1">INDEX(States!$A:$A,N621,1)</f>
        <v>5</v>
      </c>
      <c r="M621" s="7" t="str">
        <f ca="1">VLOOKUP($L621,Countries!$A:$B,2,FALSE)</f>
        <v>Portugal</v>
      </c>
      <c r="N621" s="7" cm="1">
        <f t="array" aca="1" ref="N621" ca="1">INDEX(States!$C:$C,RANDBETWEEN(5,COUNTA(States!$A:$A) + 1),1)</f>
        <v>13</v>
      </c>
      <c r="O621" s="7" t="str">
        <f ca="1">VLOOKUP($N621,States!$C:$D,2,FALSE)</f>
        <v>Coimbra</v>
      </c>
      <c r="P621" s="7" t="str">
        <f ca="1">VLOOKUP($F621,Name!$A:$C,3,FALSE)</f>
        <v>F</v>
      </c>
      <c r="Q621" s="7" t="str">
        <f ca="1">VLOOKUP($P621,Genders!$B:$C,2,FALSE)</f>
        <v>Female</v>
      </c>
      <c r="R621" s="7" cm="1">
        <f t="array" aca="1" ref="R621" ca="1">INDEX('Marital status'!$A:$A,RANDBETWEEN(5,COUNTA('Marital status'!$A:$A) + 1),1)</f>
        <v>8</v>
      </c>
      <c r="S621" s="7" t="str">
        <f ca="1">VLOOKUP($R621,'Marital status'!$A:$B,2,FALSE)</f>
        <v xml:space="preserve"> Separated </v>
      </c>
      <c r="T621" s="7">
        <f t="shared" ca="1" si="93"/>
        <v>5</v>
      </c>
      <c r="U621" s="7" t="str">
        <f ca="1">VLOOKUP($T621,Ethnicities!$A:$B,2,FALSE)</f>
        <v xml:space="preserve"> white</v>
      </c>
      <c r="V621" s="8">
        <f t="shared" ca="1" si="94"/>
        <v>31212</v>
      </c>
      <c r="W621" s="6">
        <f t="shared" ca="1" si="95"/>
        <v>7</v>
      </c>
      <c r="X621" s="8" t="str">
        <f ca="1">VLOOKUP($W621,'Background education'!$A:$B,2,FALSE)</f>
        <v>Undergraduate degree</v>
      </c>
      <c r="Y621" s="7">
        <f ca="1" xml:space="preserve">
  IF(OR($AA621 = 5, $AA621 = 6, $AA621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21" s="7" t="str">
        <f ca="1">VLOOKUP($Y621,Departments!$A:$B,2,FALSE)</f>
        <v>Administration</v>
      </c>
      <c r="AA621" s="6">
        <f t="shared" ca="1" si="96"/>
        <v>9</v>
      </c>
      <c r="AB621" s="7" t="str">
        <f ca="1">VLOOKUP($AA621,Roles!$A:$B,2,FALSE)</f>
        <v>Intern</v>
      </c>
      <c r="AC621" s="6" t="str">
        <f t="shared" ca="1" si="97"/>
        <v/>
      </c>
      <c r="AD621" s="7" t="str">
        <f ca="1" xml:space="preserve">
IF($AC621 &lt;&gt; "",
    VLOOKUP($AC621,Levels!$A:$B,2,FALSE),
    ""
)</f>
        <v/>
      </c>
      <c r="AE621" s="8">
        <f t="shared" ca="1" si="98"/>
        <v>37852</v>
      </c>
      <c r="AF621" s="6">
        <f ca="1">RANDBETWEEN(5,COUNTA('Recruitment source'!$A:$A) + 1)</f>
        <v>13</v>
      </c>
      <c r="AG621" s="6" t="str">
        <f ca="1">VLOOKUP($AF621,'Recruitment source'!$A:$B,2,FALSE)</f>
        <v>Google</v>
      </c>
      <c r="AH621" s="8"/>
      <c r="AI621" s="1">
        <f t="shared" ca="1" si="90"/>
        <v>1205</v>
      </c>
      <c r="AJ621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617, 1, 'Stella Albuquerque Miranda', 'F', 5, '14/06/1985', 7, 6, 9, NULL, 1205);</v>
      </c>
    </row>
    <row r="622" spans="1:36" ht="14.25" customHeight="1" x14ac:dyDescent="0.2">
      <c r="A622" s="7" cm="1">
        <f t="array" aca="1" ref="A622" ca="1">INDEX(Companies!$A:$A,RANDBETWEEN(5,COUNTA(Companies!$A:$A) + 1),1)</f>
        <v>5</v>
      </c>
      <c r="B622" s="7" t="str">
        <f ca="1">VLOOKUP($A622,Companies!$A:$B,2,FALSE)</f>
        <v>ACME Corporation</v>
      </c>
      <c r="C622" s="5">
        <f t="shared" si="91"/>
        <v>618</v>
      </c>
      <c r="D622" s="5" t="str" cm="1">
        <f t="array" ref="D622">SHA1HASH($C622)</f>
        <v>ff6d1d2c3324408300408b915aa5c531b6db0e48</v>
      </c>
      <c r="E622" s="6">
        <v>1</v>
      </c>
      <c r="F622" s="7">
        <f ca="1">IF($C622 = 1 + N("Presidente"),
    127,
    IF($C622 = 2 + N("Vice-Presidente"),
        72,
        IF($C622 = 3 + N("Secretária bilíngue"),
            13,
            RANDBETWEEN(5,COUNT(Name!$A:$A) + 1)
        )
    )
)</f>
        <v>199</v>
      </c>
      <c r="G622" s="7" t="str">
        <f ca="1">VLOOKUP($F622,Name!$A:$B,2,FALSE)</f>
        <v>José Francisco</v>
      </c>
      <c r="H622" s="7">
        <f ca="1" xml:space="preserve">
IF($C622 = 1,
    0,
    RANDBETWEEN(5,COUNT('Last name'!$A:$A) + 1)
)</f>
        <v>139</v>
      </c>
      <c r="I622" s="7" t="str">
        <f ca="1" xml:space="preserve">
IF($C622 = 1 + N("Presidente"),
    "de Orléans e Bragança",
    VLOOKUP($H622,'Last name'!$A:$B,2,FALSE) &amp; " " &amp; VLOOKUP(RANDBETWEEN(5,COUNT('Last name'!$A:$A) + 1),'Last name'!$A:$B,2,FALSE)
)</f>
        <v>Negrão Greco</v>
      </c>
      <c r="J622" s="7" t="str">
        <f t="shared" ca="1" si="92"/>
        <v>José Francisco Negrão Greco</v>
      </c>
      <c r="K622" s="7" t="str" cm="1">
        <f t="array" aca="1" ref="K622" ca="1">SHA1HASH($J622)</f>
        <v>e0986d640b59aeb6d418d2763cd6cbb6f4b3b398</v>
      </c>
      <c r="L622" s="7" cm="1">
        <f t="array" aca="1" ref="L622" ca="1">INDEX(States!$A:$A,N622,1)</f>
        <v>5</v>
      </c>
      <c r="M622" s="7" t="str">
        <f ca="1">VLOOKUP($L622,Countries!$A:$B,2,FALSE)</f>
        <v>Portugal</v>
      </c>
      <c r="N622" s="7" cm="1">
        <f t="array" aca="1" ref="N622" ca="1">INDEX(States!$C:$C,RANDBETWEEN(5,COUNTA(States!$A:$A) + 1),1)</f>
        <v>13</v>
      </c>
      <c r="O622" s="7" t="str">
        <f ca="1">VLOOKUP($N622,States!$C:$D,2,FALSE)</f>
        <v>Coimbra</v>
      </c>
      <c r="P622" s="7" t="str">
        <f ca="1">VLOOKUP($F622,Name!$A:$C,3,FALSE)</f>
        <v>M</v>
      </c>
      <c r="Q622" s="7" t="str">
        <f ca="1">VLOOKUP($P622,Genders!$B:$C,2,FALSE)</f>
        <v>Male</v>
      </c>
      <c r="R622" s="7" cm="1">
        <f t="array" aca="1" ref="R622" ca="1">INDEX('Marital status'!$A:$A,RANDBETWEEN(5,COUNTA('Marital status'!$A:$A) + 1),1)</f>
        <v>8</v>
      </c>
      <c r="S622" s="7" t="str">
        <f ca="1">VLOOKUP($R622,'Marital status'!$A:$B,2,FALSE)</f>
        <v xml:space="preserve"> Separated </v>
      </c>
      <c r="T622" s="7">
        <f t="shared" ca="1" si="93"/>
        <v>5</v>
      </c>
      <c r="U622" s="7" t="str">
        <f ca="1">VLOOKUP($T622,Ethnicities!$A:$B,2,FALSE)</f>
        <v xml:space="preserve"> white</v>
      </c>
      <c r="V622" s="8">
        <f t="shared" ca="1" si="94"/>
        <v>27471</v>
      </c>
      <c r="W622" s="6">
        <f t="shared" ca="1" si="95"/>
        <v>8</v>
      </c>
      <c r="X622" s="8" t="str">
        <f ca="1">VLOOKUP($W622,'Background education'!$A:$B,2,FALSE)</f>
        <v>Graduate school</v>
      </c>
      <c r="Y622" s="7">
        <f ca="1" xml:space="preserve">
  IF(OR($AA622 = 5, $AA622 = 6, $AA622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22" s="7" t="str">
        <f ca="1">VLOOKUP($Y622,Departments!$A:$B,2,FALSE)</f>
        <v>Audit</v>
      </c>
      <c r="AA622" s="6">
        <f t="shared" ca="1" si="96"/>
        <v>11</v>
      </c>
      <c r="AB622" s="7" t="str">
        <f ca="1">VLOOKUP($AA622,Roles!$A:$B,2,FALSE)</f>
        <v>Analyst</v>
      </c>
      <c r="AC622" s="6">
        <f t="shared" ca="1" si="97"/>
        <v>6</v>
      </c>
      <c r="AD622" s="7" t="str">
        <f ca="1" xml:space="preserve">
IF($AC622 &lt;&gt; "",
    VLOOKUP($AC622,Levels!$A:$B,2,FALSE),
    ""
)</f>
        <v>Pleno</v>
      </c>
      <c r="AE622" s="8">
        <f t="shared" ca="1" si="98"/>
        <v>37222</v>
      </c>
      <c r="AF622" s="6">
        <f ca="1">RANDBETWEEN(5,COUNTA('Recruitment source'!$A:$A) + 1)</f>
        <v>5</v>
      </c>
      <c r="AG622" s="6" t="str">
        <f ca="1">VLOOKUP($AF622,'Recruitment source'!$A:$B,2,FALSE)</f>
        <v>Indeed</v>
      </c>
      <c r="AH622" s="8"/>
      <c r="AI622" s="1">
        <f t="shared" ca="1" si="90"/>
        <v>3000</v>
      </c>
      <c r="AJ622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618, 1, 'José Francisco Negrão Greco', 'M', 5, '18/03/1975', 8, 13, 11, 6, 3000);</v>
      </c>
    </row>
    <row r="623" spans="1:36" ht="14.25" customHeight="1" x14ac:dyDescent="0.2">
      <c r="A623" s="7" cm="1">
        <f t="array" aca="1" ref="A623" ca="1">INDEX(Companies!$A:$A,RANDBETWEEN(5,COUNTA(Companies!$A:$A) + 1),1)</f>
        <v>5</v>
      </c>
      <c r="B623" s="7" t="str">
        <f ca="1">VLOOKUP($A623,Companies!$A:$B,2,FALSE)</f>
        <v>ACME Corporation</v>
      </c>
      <c r="C623" s="5">
        <f t="shared" si="91"/>
        <v>619</v>
      </c>
      <c r="D623" s="5" t="str" cm="1">
        <f t="array" ref="D623">SHA1HASH($C623)</f>
        <v>ec91fc2dc062c0f220b5d7b52ac6446011bf98cd</v>
      </c>
      <c r="E623" s="6">
        <v>1</v>
      </c>
      <c r="F623" s="7">
        <f ca="1">IF($C623 = 1 + N("Presidente"),
    127,
    IF($C623 = 2 + N("Vice-Presidente"),
        72,
        IF($C623 = 3 + N("Secretária bilíngue"),
            13,
            RANDBETWEEN(5,COUNT(Name!$A:$A) + 1)
        )
    )
)</f>
        <v>201</v>
      </c>
      <c r="G623" s="7" t="str">
        <f ca="1">VLOOKUP($F623,Name!$A:$B,2,FALSE)</f>
        <v>Júlia</v>
      </c>
      <c r="H623" s="7">
        <f ca="1" xml:space="preserve">
IF($C623 = 1,
    0,
    RANDBETWEEN(5,COUNT('Last name'!$A:$A) + 1)
)</f>
        <v>154</v>
      </c>
      <c r="I623" s="7" t="str">
        <f ca="1" xml:space="preserve">
IF($C623 = 1 + N("Presidente"),
    "de Orléans e Bragança",
    VLOOKUP($H623,'Last name'!$A:$B,2,FALSE) &amp; " " &amp; VLOOKUP(RANDBETWEEN(5,COUNT('Last name'!$A:$A) + 1),'Last name'!$A:$B,2,FALSE)
)</f>
        <v>Pinheiro Sousa</v>
      </c>
      <c r="J623" s="7" t="str">
        <f t="shared" ca="1" si="92"/>
        <v>Júlia Pinheiro Sousa</v>
      </c>
      <c r="K623" s="7" t="str" cm="1">
        <f t="array" aca="1" ref="K623" ca="1">SHA1HASH($J623)</f>
        <v>d761fb692c511b86e3503e435b680dc07238d33f</v>
      </c>
      <c r="L623" s="7" cm="1">
        <f t="array" aca="1" ref="L623" ca="1">INDEX(States!$A:$A,N623,1)</f>
        <v>5</v>
      </c>
      <c r="M623" s="7" t="str">
        <f ca="1">VLOOKUP($L623,Countries!$A:$B,2,FALSE)</f>
        <v>Portugal</v>
      </c>
      <c r="N623" s="7" cm="1">
        <f t="array" aca="1" ref="N623" ca="1">INDEX(States!$C:$C,RANDBETWEEN(5,COUNTA(States!$A:$A) + 1),1)</f>
        <v>24</v>
      </c>
      <c r="O623" s="7" t="str">
        <f ca="1">VLOOKUP($N623,States!$C:$D,2,FALSE)</f>
        <v>Brangança</v>
      </c>
      <c r="P623" s="7" t="str">
        <f ca="1">VLOOKUP($F623,Name!$A:$C,3,FALSE)</f>
        <v>F</v>
      </c>
      <c r="Q623" s="7" t="str">
        <f ca="1">VLOOKUP($P623,Genders!$B:$C,2,FALSE)</f>
        <v>Female</v>
      </c>
      <c r="R623" s="7" cm="1">
        <f t="array" aca="1" ref="R623" ca="1">INDEX('Marital status'!$A:$A,RANDBETWEEN(5,COUNTA('Marital status'!$A:$A) + 1),1)</f>
        <v>8</v>
      </c>
      <c r="S623" s="7" t="str">
        <f ca="1">VLOOKUP($R623,'Marital status'!$A:$B,2,FALSE)</f>
        <v xml:space="preserve"> Separated </v>
      </c>
      <c r="T623" s="7">
        <f t="shared" ca="1" si="93"/>
        <v>6</v>
      </c>
      <c r="U623" s="7" t="str">
        <f ca="1">VLOOKUP($T623,Ethnicities!$A:$B,2,FALSE)</f>
        <v>Black or African American</v>
      </c>
      <c r="V623" s="8">
        <f t="shared" ca="1" si="94"/>
        <v>21559</v>
      </c>
      <c r="W623" s="6">
        <f t="shared" ca="1" si="95"/>
        <v>7</v>
      </c>
      <c r="X623" s="8" t="str">
        <f ca="1">VLOOKUP($W623,'Background education'!$A:$B,2,FALSE)</f>
        <v>Undergraduate degree</v>
      </c>
      <c r="Y623" s="7">
        <f ca="1" xml:space="preserve">
  IF(OR($AA623 = 5, $AA623 = 6, $AA623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23" s="7" t="str">
        <f ca="1">VLOOKUP($Y623,Departments!$A:$B,2,FALSE)</f>
        <v>Communication &amp; Marketing</v>
      </c>
      <c r="AA623" s="6">
        <f t="shared" ca="1" si="96"/>
        <v>9</v>
      </c>
      <c r="AB623" s="7" t="str">
        <f ca="1">VLOOKUP($AA623,Roles!$A:$B,2,FALSE)</f>
        <v>Intern</v>
      </c>
      <c r="AC623" s="6" t="str">
        <f t="shared" ca="1" si="97"/>
        <v/>
      </c>
      <c r="AD623" s="7" t="str">
        <f ca="1" xml:space="preserve">
IF($AC623 &lt;&gt; "",
    VLOOKUP($AC623,Levels!$A:$B,2,FALSE),
    ""
)</f>
        <v/>
      </c>
      <c r="AE623" s="8">
        <f t="shared" ca="1" si="98"/>
        <v>36666</v>
      </c>
      <c r="AF623" s="6">
        <f ca="1">RANDBETWEEN(5,COUNTA('Recruitment source'!$A:$A) + 1)</f>
        <v>10</v>
      </c>
      <c r="AG623" s="6" t="str">
        <f ca="1">VLOOKUP($AF623,'Recruitment source'!$A:$B,2,FALSE)</f>
        <v>Jobs in Lisbon</v>
      </c>
      <c r="AH623" s="8"/>
      <c r="AI623" s="1">
        <f t="shared" ca="1" si="90"/>
        <v>1285</v>
      </c>
      <c r="AJ62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619, 1, 'Júlia Pinheiro Sousa', 'F', 6, '09/01/1959', 7, 11, 9, NULL, 1285);</v>
      </c>
    </row>
    <row r="624" spans="1:36" ht="14.25" customHeight="1" x14ac:dyDescent="0.2">
      <c r="A624" s="7" cm="1">
        <f t="array" aca="1" ref="A624" ca="1">INDEX(Companies!$A:$A,RANDBETWEEN(5,COUNTA(Companies!$A:$A) + 1),1)</f>
        <v>5</v>
      </c>
      <c r="B624" s="7" t="str">
        <f ca="1">VLOOKUP($A624,Companies!$A:$B,2,FALSE)</f>
        <v>ACME Corporation</v>
      </c>
      <c r="C624" s="5">
        <f t="shared" si="91"/>
        <v>620</v>
      </c>
      <c r="D624" s="5" t="str" cm="1">
        <f t="array" ref="D624">SHA1HASH($C624)</f>
        <v>cf32406111908544e504c84731147f072cdf2fbd</v>
      </c>
      <c r="E624" s="6">
        <v>1</v>
      </c>
      <c r="F624" s="7">
        <f ca="1">IF($C624 = 1 + N("Presidente"),
    127,
    IF($C624 = 2 + N("Vice-Presidente"),
        72,
        IF($C624 = 3 + N("Secretária bilíngue"),
            13,
            RANDBETWEEN(5,COUNT(Name!$A:$A) + 1)
        )
    )
)</f>
        <v>331</v>
      </c>
      <c r="G624" s="7" t="str">
        <f ca="1">VLOOKUP($F624,Name!$A:$B,2,FALSE)</f>
        <v>Renato</v>
      </c>
      <c r="H624" s="7">
        <f ca="1" xml:space="preserve">
IF($C624 = 1,
    0,
    RANDBETWEEN(5,COUNT('Last name'!$A:$A) + 1)
)</f>
        <v>141</v>
      </c>
      <c r="I624" s="7" t="str">
        <f ca="1" xml:space="preserve">
IF($C624 = 1 + N("Presidente"),
    "de Orléans e Bragança",
    VLOOKUP($H624,'Last name'!$A:$B,2,FALSE) &amp; " " &amp; VLOOKUP(RANDBETWEEN(5,COUNT('Last name'!$A:$A) + 1),'Last name'!$A:$B,2,FALSE)
)</f>
        <v>Noronha Tavarez</v>
      </c>
      <c r="J624" s="7" t="str">
        <f t="shared" ca="1" si="92"/>
        <v>Renato Noronha Tavarez</v>
      </c>
      <c r="K624" s="7" t="str" cm="1">
        <f t="array" aca="1" ref="K624" ca="1">SHA1HASH($J624)</f>
        <v>826adb7351e76f984a8d4c31e1e4efa4fe36b3cd</v>
      </c>
      <c r="L624" s="7" cm="1">
        <f t="array" aca="1" ref="L624" ca="1">INDEX(States!$A:$A,N624,1)</f>
        <v>5</v>
      </c>
      <c r="M624" s="7" t="str">
        <f ca="1">VLOOKUP($L624,Countries!$A:$B,2,FALSE)</f>
        <v>Portugal</v>
      </c>
      <c r="N624" s="7" cm="1">
        <f t="array" aca="1" ref="N624" ca="1">INDEX(States!$C:$C,RANDBETWEEN(5,COUNTA(States!$A:$A) + 1),1)</f>
        <v>13</v>
      </c>
      <c r="O624" s="7" t="str">
        <f ca="1">VLOOKUP($N624,States!$C:$D,2,FALSE)</f>
        <v>Coimbra</v>
      </c>
      <c r="P624" s="7" t="str">
        <f ca="1">VLOOKUP($F624,Name!$A:$C,3,FALSE)</f>
        <v>M</v>
      </c>
      <c r="Q624" s="7" t="str">
        <f ca="1">VLOOKUP($P624,Genders!$B:$C,2,FALSE)</f>
        <v>Male</v>
      </c>
      <c r="R624" s="7" cm="1">
        <f t="array" aca="1" ref="R624" ca="1">INDEX('Marital status'!$A:$A,RANDBETWEEN(5,COUNTA('Marital status'!$A:$A) + 1),1)</f>
        <v>7</v>
      </c>
      <c r="S624" s="7" t="str">
        <f ca="1">VLOOKUP($R624,'Marital status'!$A:$B,2,FALSE)</f>
        <v xml:space="preserve">Widowed </v>
      </c>
      <c r="T624" s="7">
        <f t="shared" ca="1" si="93"/>
        <v>5</v>
      </c>
      <c r="U624" s="7" t="str">
        <f ca="1">VLOOKUP($T624,Ethnicities!$A:$B,2,FALSE)</f>
        <v xml:space="preserve"> white</v>
      </c>
      <c r="V624" s="8">
        <f t="shared" ca="1" si="94"/>
        <v>21241</v>
      </c>
      <c r="W624" s="6">
        <f t="shared" ca="1" si="95"/>
        <v>7</v>
      </c>
      <c r="X624" s="8" t="str">
        <f ca="1">VLOOKUP($W624,'Background education'!$A:$B,2,FALSE)</f>
        <v>Undergraduate degree</v>
      </c>
      <c r="Y624" s="7">
        <f ca="1" xml:space="preserve">
  IF(OR($AA624 = 5, $AA624 = 6, $AA624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24" s="7" t="str">
        <f ca="1">VLOOKUP($Y624,Departments!$A:$B,2,FALSE)</f>
        <v>Communication &amp; Marketing</v>
      </c>
      <c r="AA624" s="6">
        <f t="shared" ca="1" si="96"/>
        <v>11</v>
      </c>
      <c r="AB624" s="7" t="str">
        <f ca="1">VLOOKUP($AA624,Roles!$A:$B,2,FALSE)</f>
        <v>Analyst</v>
      </c>
      <c r="AC624" s="6">
        <f t="shared" ca="1" si="97"/>
        <v>5</v>
      </c>
      <c r="AD624" s="7" t="str">
        <f ca="1" xml:space="preserve">
IF($AC624 &lt;&gt; "",
    VLOOKUP($AC624,Levels!$A:$B,2,FALSE),
    ""
)</f>
        <v>Junior</v>
      </c>
      <c r="AE624" s="8">
        <f t="shared" ca="1" si="98"/>
        <v>37807</v>
      </c>
      <c r="AF624" s="6">
        <f ca="1">RANDBETWEEN(5,COUNTA('Recruitment source'!$A:$A) + 1)</f>
        <v>12</v>
      </c>
      <c r="AG624" s="6" t="str">
        <f ca="1">VLOOKUP($AF624,'Recruitment source'!$A:$B,2,FALSE)</f>
        <v xml:space="preserve"> recommendation of employee</v>
      </c>
      <c r="AH624" s="8"/>
      <c r="AI624" s="1">
        <f t="shared" ca="1" si="90"/>
        <v>2580</v>
      </c>
      <c r="AJ62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620, 1, 'Renato Noronha Tavarez', 'M', 5, '25/02/1958', 7, 11, 11, 5, 2580);</v>
      </c>
    </row>
    <row r="625" spans="1:36" ht="14.25" customHeight="1" x14ac:dyDescent="0.2">
      <c r="A625" s="7" cm="1">
        <f t="array" aca="1" ref="A625" ca="1">INDEX(Companies!$A:$A,RANDBETWEEN(5,COUNTA(Companies!$A:$A) + 1),1)</f>
        <v>5</v>
      </c>
      <c r="B625" s="7" t="str">
        <f ca="1">VLOOKUP($A625,Companies!$A:$B,2,FALSE)</f>
        <v>ACME Corporation</v>
      </c>
      <c r="C625" s="5">
        <f t="shared" si="91"/>
        <v>621</v>
      </c>
      <c r="D625" s="5" t="str" cm="1">
        <f t="array" ref="D625">SHA1HASH($C625)</f>
        <v>dc51d239fbced2ce3562b4cf820eac1e2b2344c7</v>
      </c>
      <c r="E625" s="6">
        <v>1</v>
      </c>
      <c r="F625" s="7">
        <f ca="1">IF($C625 = 1 + N("Presidente"),
    127,
    IF($C625 = 2 + N("Vice-Presidente"),
        72,
        IF($C625 = 3 + N("Secretária bilíngue"),
            13,
            RANDBETWEEN(5,COUNT(Name!$A:$A) + 1)
        )
    )
)</f>
        <v>283</v>
      </c>
      <c r="G625" s="7" t="str">
        <f ca="1">VLOOKUP($F625,Name!$A:$B,2,FALSE)</f>
        <v>Marta</v>
      </c>
      <c r="H625" s="7">
        <f ca="1" xml:space="preserve">
IF($C625 = 1,
    0,
    RANDBETWEEN(5,COUNT('Last name'!$A:$A) + 1)
)</f>
        <v>24</v>
      </c>
      <c r="I625" s="7" t="str">
        <f ca="1" xml:space="preserve">
IF($C625 = 1 + N("Presidente"),
    "de Orléans e Bragança",
    VLOOKUP($H625,'Last name'!$A:$B,2,FALSE) &amp; " " &amp; VLOOKUP(RANDBETWEEN(5,COUNT('Last name'!$A:$A) + 1),'Last name'!$A:$B,2,FALSE)
)</f>
        <v>Asvilla Morato</v>
      </c>
      <c r="J625" s="7" t="str">
        <f t="shared" ca="1" si="92"/>
        <v>Marta Asvilla Morato</v>
      </c>
      <c r="K625" s="7" t="str" cm="1">
        <f t="array" aca="1" ref="K625" ca="1">SHA1HASH($J625)</f>
        <v>47c01f157af1e7eba9940184f2990dc00e1a13ed</v>
      </c>
      <c r="L625" s="7" cm="1">
        <f t="array" aca="1" ref="L625" ca="1">INDEX(States!$A:$A,N625,1)</f>
        <v>5</v>
      </c>
      <c r="M625" s="7" t="str">
        <f ca="1">VLOOKUP($L625,Countries!$A:$B,2,FALSE)</f>
        <v>Portugal</v>
      </c>
      <c r="N625" s="7" cm="1">
        <f t="array" aca="1" ref="N625" ca="1">INDEX(States!$C:$C,RANDBETWEEN(5,COUNTA(States!$A:$A) + 1),1)</f>
        <v>21</v>
      </c>
      <c r="O625" s="7" t="str">
        <f ca="1">VLOOKUP($N625,States!$C:$D,2,FALSE)</f>
        <v>Guarda</v>
      </c>
      <c r="P625" s="7" t="str">
        <f ca="1">VLOOKUP($F625,Name!$A:$C,3,FALSE)</f>
        <v>F</v>
      </c>
      <c r="Q625" s="7" t="str">
        <f ca="1">VLOOKUP($P625,Genders!$B:$C,2,FALSE)</f>
        <v>Female</v>
      </c>
      <c r="R625" s="7" cm="1">
        <f t="array" aca="1" ref="R625" ca="1">INDEX('Marital status'!$A:$A,RANDBETWEEN(5,COUNTA('Marital status'!$A:$A) + 1),1)</f>
        <v>9</v>
      </c>
      <c r="S625" s="7" t="str">
        <f ca="1">VLOOKUP($R625,'Marital status'!$A:$B,2,FALSE)</f>
        <v>DIVORCED</v>
      </c>
      <c r="T625" s="7">
        <f t="shared" ca="1" si="93"/>
        <v>5</v>
      </c>
      <c r="U625" s="7" t="str">
        <f ca="1">VLOOKUP($T625,Ethnicities!$A:$B,2,FALSE)</f>
        <v xml:space="preserve"> white</v>
      </c>
      <c r="V625" s="8">
        <f t="shared" ca="1" si="94"/>
        <v>22260</v>
      </c>
      <c r="W625" s="6">
        <f t="shared" ca="1" si="95"/>
        <v>7</v>
      </c>
      <c r="X625" s="8" t="str">
        <f ca="1">VLOOKUP($W625,'Background education'!$A:$B,2,FALSE)</f>
        <v>Undergraduate degree</v>
      </c>
      <c r="Y625" s="7">
        <f ca="1" xml:space="preserve">
  IF(OR($AA625 = 5, $AA625 = 6, $AA625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25" s="7" t="str">
        <f ca="1">VLOOKUP($Y625,Departments!$A:$B,2,FALSE)</f>
        <v xml:space="preserve"> Presidency</v>
      </c>
      <c r="AA625" s="6">
        <f t="shared" ca="1" si="96"/>
        <v>10</v>
      </c>
      <c r="AB625" s="7" t="str">
        <f ca="1">VLOOKUP($AA625,Roles!$A:$B,2,FALSE)</f>
        <v>Trainee</v>
      </c>
      <c r="AC625" s="6" t="str">
        <f t="shared" ca="1" si="97"/>
        <v/>
      </c>
      <c r="AD625" s="7" t="str">
        <f ca="1" xml:space="preserve">
IF($AC625 &lt;&gt; "",
    VLOOKUP($AC625,Levels!$A:$B,2,FALSE),
    ""
)</f>
        <v/>
      </c>
      <c r="AE625" s="8">
        <f t="shared" ca="1" si="98"/>
        <v>38556</v>
      </c>
      <c r="AF625" s="6">
        <f ca="1">RANDBETWEEN(5,COUNTA('Recruitment source'!$A:$A) + 1)</f>
        <v>11</v>
      </c>
      <c r="AG625" s="6" t="str">
        <f ca="1">VLOOKUP($AF625,'Recruitment source'!$A:$B,2,FALSE)</f>
        <v>Next Station</v>
      </c>
      <c r="AH625" s="8"/>
      <c r="AI625" s="1">
        <f t="shared" ca="1" si="90"/>
        <v>1305</v>
      </c>
      <c r="AJ62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621, 1, 'Marta Asvilla Morato', 'F', 5, '10/12/1960', 7, 5, 10, NULL, 1305);</v>
      </c>
    </row>
    <row r="626" spans="1:36" ht="14.25" customHeight="1" x14ac:dyDescent="0.2">
      <c r="A626" s="7" cm="1">
        <f t="array" aca="1" ref="A626" ca="1">INDEX(Companies!$A:$A,RANDBETWEEN(5,COUNTA(Companies!$A:$A) + 1),1)</f>
        <v>5</v>
      </c>
      <c r="B626" s="7" t="str">
        <f ca="1">VLOOKUP($A626,Companies!$A:$B,2,FALSE)</f>
        <v>ACME Corporation</v>
      </c>
      <c r="C626" s="5">
        <f t="shared" si="91"/>
        <v>622</v>
      </c>
      <c r="D626" s="5" t="str" cm="1">
        <f t="array" ref="D626">SHA1HASH($C626)</f>
        <v>8157eff8389a499cc91e0a86a185f46ea99aa5d5</v>
      </c>
      <c r="E626" s="6">
        <v>1</v>
      </c>
      <c r="F626" s="7">
        <f ca="1">IF($C626 = 1 + N("Presidente"),
    127,
    IF($C626 = 2 + N("Vice-Presidente"),
        72,
        IF($C626 = 3 + N("Secretária bilíngue"),
            13,
            RANDBETWEEN(5,COUNT(Name!$A:$A) + 1)
        )
    )
)</f>
        <v>144</v>
      </c>
      <c r="G626" s="7" t="str">
        <f ca="1">VLOOKUP($F626,Name!$A:$B,2,FALSE)</f>
        <v>Flávio</v>
      </c>
      <c r="H626" s="7">
        <f ca="1" xml:space="preserve">
IF($C626 = 1,
    0,
    RANDBETWEEN(5,COUNT('Last name'!$A:$A) + 1)
)</f>
        <v>86</v>
      </c>
      <c r="I626" s="7" t="str">
        <f ca="1" xml:space="preserve">
IF($C626 = 1 + N("Presidente"),
    "de Orléans e Bragança",
    VLOOKUP($H626,'Last name'!$A:$B,2,FALSE) &amp; " " &amp; VLOOKUP(RANDBETWEEN(5,COUNT('Last name'!$A:$A) + 1),'Last name'!$A:$B,2,FALSE)
)</f>
        <v>Ferrara Simões</v>
      </c>
      <c r="J626" s="7" t="str">
        <f t="shared" ca="1" si="92"/>
        <v>Flávio Ferrara Simões</v>
      </c>
      <c r="K626" s="7" t="str" cm="1">
        <f t="array" aca="1" ref="K626" ca="1">SHA1HASH($J626)</f>
        <v>448994406a97327d0705d07b37920a0291032a66</v>
      </c>
      <c r="L626" s="7" cm="1">
        <f t="array" aca="1" ref="L626" ca="1">INDEX(States!$A:$A,N626,1)</f>
        <v>5</v>
      </c>
      <c r="M626" s="7" t="str">
        <f ca="1">VLOOKUP($L626,Countries!$A:$B,2,FALSE)</f>
        <v>Portugal</v>
      </c>
      <c r="N626" s="7" cm="1">
        <f t="array" aca="1" ref="N626" ca="1">INDEX(States!$C:$C,RANDBETWEEN(5,COUNTA(States!$A:$A) + 1),1)</f>
        <v>22</v>
      </c>
      <c r="O626" s="7" t="str">
        <f ca="1">VLOOKUP($N626,States!$C:$D,2,FALSE)</f>
        <v>Vila Real</v>
      </c>
      <c r="P626" s="7" t="str">
        <f ca="1">VLOOKUP($F626,Name!$A:$C,3,FALSE)</f>
        <v>M</v>
      </c>
      <c r="Q626" s="7" t="str">
        <f ca="1">VLOOKUP($P626,Genders!$B:$C,2,FALSE)</f>
        <v>Male</v>
      </c>
      <c r="R626" s="7" cm="1">
        <f t="array" aca="1" ref="R626" ca="1">INDEX('Marital status'!$A:$A,RANDBETWEEN(5,COUNTA('Marital status'!$A:$A) + 1),1)</f>
        <v>6</v>
      </c>
      <c r="S626" s="7" t="str">
        <f ca="1">VLOOKUP($R626,'Marital status'!$A:$B,2,FALSE)</f>
        <v>MarrieD</v>
      </c>
      <c r="T626" s="7">
        <f t="shared" ca="1" si="93"/>
        <v>5</v>
      </c>
      <c r="U626" s="7" t="str">
        <f ca="1">VLOOKUP($T626,Ethnicities!$A:$B,2,FALSE)</f>
        <v xml:space="preserve"> white</v>
      </c>
      <c r="V626" s="8">
        <f t="shared" ca="1" si="94"/>
        <v>19511</v>
      </c>
      <c r="W626" s="6">
        <f t="shared" ca="1" si="95"/>
        <v>8</v>
      </c>
      <c r="X626" s="8" t="str">
        <f ca="1">VLOOKUP($W626,'Background education'!$A:$B,2,FALSE)</f>
        <v>Graduate school</v>
      </c>
      <c r="Y626" s="7">
        <f ca="1" xml:space="preserve">
  IF(OR($AA626 = 5, $AA626 = 6, $AA626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26" s="7" t="str">
        <f ca="1">VLOOKUP($Y626,Departments!$A:$B,2,FALSE)</f>
        <v>Administration</v>
      </c>
      <c r="AA626" s="6">
        <f t="shared" ca="1" si="96"/>
        <v>11</v>
      </c>
      <c r="AB626" s="7" t="str">
        <f ca="1">VLOOKUP($AA626,Roles!$A:$B,2,FALSE)</f>
        <v>Analyst</v>
      </c>
      <c r="AC626" s="6">
        <f t="shared" ca="1" si="97"/>
        <v>6</v>
      </c>
      <c r="AD626" s="7" t="str">
        <f ca="1" xml:space="preserve">
IF($AC626 &lt;&gt; "",
    VLOOKUP($AC626,Levels!$A:$B,2,FALSE),
    ""
)</f>
        <v>Pleno</v>
      </c>
      <c r="AE626" s="8">
        <f t="shared" ca="1" si="98"/>
        <v>37640</v>
      </c>
      <c r="AF626" s="6">
        <f ca="1">RANDBETWEEN(5,COUNTA('Recruitment source'!$A:$A) + 1)</f>
        <v>13</v>
      </c>
      <c r="AG626" s="6" t="str">
        <f ca="1">VLOOKUP($AF626,'Recruitment source'!$A:$B,2,FALSE)</f>
        <v>Google</v>
      </c>
      <c r="AH626" s="8"/>
      <c r="AI626" s="1">
        <f t="shared" ca="1" si="90"/>
        <v>3000</v>
      </c>
      <c r="AJ626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622, 1, 'Flávio Ferrara Simões', 'M', 5, '01/06/1953', 8, 6, 11, 6, 3000);</v>
      </c>
    </row>
    <row r="627" spans="1:36" ht="14.25" customHeight="1" x14ac:dyDescent="0.2">
      <c r="A627" s="7" cm="1">
        <f t="array" aca="1" ref="A627" ca="1">INDEX(Companies!$A:$A,RANDBETWEEN(5,COUNTA(Companies!$A:$A) + 1),1)</f>
        <v>5</v>
      </c>
      <c r="B627" s="7" t="str">
        <f ca="1">VLOOKUP($A627,Companies!$A:$B,2,FALSE)</f>
        <v>ACME Corporation</v>
      </c>
      <c r="C627" s="5">
        <f t="shared" si="91"/>
        <v>623</v>
      </c>
      <c r="D627" s="5" t="str" cm="1">
        <f t="array" ref="D627">SHA1HASH($C627)</f>
        <v>01eebb18768df62af78c266abbfd0a39920891da</v>
      </c>
      <c r="E627" s="6">
        <v>1</v>
      </c>
      <c r="F627" s="7">
        <f ca="1">IF($C627 = 1 + N("Presidente"),
    127,
    IF($C627 = 2 + N("Vice-Presidente"),
        72,
        IF($C627 = 3 + N("Secretária bilíngue"),
            13,
            RANDBETWEEN(5,COUNT(Name!$A:$A) + 1)
        )
    )
)</f>
        <v>19</v>
      </c>
      <c r="G627" s="7" t="str">
        <f ca="1">VLOOKUP($F627,Name!$A:$B,2,FALSE)</f>
        <v>Aline</v>
      </c>
      <c r="H627" s="7">
        <f ca="1" xml:space="preserve">
IF($C627 = 1,
    0,
    RANDBETWEEN(5,COUNT('Last name'!$A:$A) + 1)
)</f>
        <v>112</v>
      </c>
      <c r="I627" s="7" t="str">
        <f ca="1" xml:space="preserve">
IF($C627 = 1 + N("Presidente"),
    "de Orléans e Bragança",
    VLOOKUP($H627,'Last name'!$A:$B,2,FALSE) &amp; " " &amp; VLOOKUP(RANDBETWEEN(5,COUNT('Last name'!$A:$A) + 1),'Last name'!$A:$B,2,FALSE)
)</f>
        <v>Lopes Rizzo</v>
      </c>
      <c r="J627" s="7" t="str">
        <f t="shared" ca="1" si="92"/>
        <v>Aline Lopes Rizzo</v>
      </c>
      <c r="K627" s="7" t="str" cm="1">
        <f t="array" aca="1" ref="K627" ca="1">SHA1HASH($J627)</f>
        <v>77358ade5710146d9317e9da6b8f4990306b96d4</v>
      </c>
      <c r="L627" s="7" cm="1">
        <f t="array" aca="1" ref="L627" ca="1">INDEX(States!$A:$A,N627,1)</f>
        <v>5</v>
      </c>
      <c r="M627" s="7" t="str">
        <f ca="1">VLOOKUP($L627,Countries!$A:$B,2,FALSE)</f>
        <v>Portugal</v>
      </c>
      <c r="N627" s="7" cm="1">
        <f t="array" aca="1" ref="N627" ca="1">INDEX(States!$C:$C,RANDBETWEEN(5,COUNTA(States!$A:$A) + 1),1)</f>
        <v>8</v>
      </c>
      <c r="O627" s="7" t="str">
        <f ca="1">VLOOKUP($N627,States!$C:$D,2,FALSE)</f>
        <v>AveirO</v>
      </c>
      <c r="P627" s="7" t="str">
        <f ca="1">VLOOKUP($F627,Name!$A:$C,3,FALSE)</f>
        <v>F</v>
      </c>
      <c r="Q627" s="7" t="str">
        <f ca="1">VLOOKUP($P627,Genders!$B:$C,2,FALSE)</f>
        <v>Female</v>
      </c>
      <c r="R627" s="7" cm="1">
        <f t="array" aca="1" ref="R627" ca="1">INDEX('Marital status'!$A:$A,RANDBETWEEN(5,COUNTA('Marital status'!$A:$A) + 1),1)</f>
        <v>5</v>
      </c>
      <c r="S627" s="7" t="str">
        <f ca="1">VLOOKUP($R627,'Marital status'!$A:$B,2,FALSE)</f>
        <v>single</v>
      </c>
      <c r="T627" s="7">
        <f t="shared" ca="1" si="93"/>
        <v>8</v>
      </c>
      <c r="U627" s="7" t="str">
        <f ca="1">VLOOKUP($T627,Ethnicities!$A:$B,2,FALSE)</f>
        <v>ASIAN</v>
      </c>
      <c r="V627" s="8">
        <f t="shared" ca="1" si="94"/>
        <v>30108</v>
      </c>
      <c r="W627" s="6">
        <f t="shared" ca="1" si="95"/>
        <v>7</v>
      </c>
      <c r="X627" s="8" t="str">
        <f ca="1">VLOOKUP($W627,'Background education'!$A:$B,2,FALSE)</f>
        <v>Undergraduate degree</v>
      </c>
      <c r="Y627" s="7">
        <f ca="1" xml:space="preserve">
  IF(OR($AA627 = 5, $AA627 = 6, $AA627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27" s="7" t="str">
        <f ca="1">VLOOKUP($Y627,Departments!$A:$B,2,FALSE)</f>
        <v xml:space="preserve"> Commercial</v>
      </c>
      <c r="AA627" s="6">
        <f t="shared" ca="1" si="96"/>
        <v>9</v>
      </c>
      <c r="AB627" s="7" t="str">
        <f ca="1">VLOOKUP($AA627,Roles!$A:$B,2,FALSE)</f>
        <v>Intern</v>
      </c>
      <c r="AC627" s="6" t="str">
        <f t="shared" ca="1" si="97"/>
        <v/>
      </c>
      <c r="AD627" s="7" t="str">
        <f ca="1" xml:space="preserve">
IF($AC627 &lt;&gt; "",
    VLOOKUP($AC627,Levels!$A:$B,2,FALSE),
    ""
)</f>
        <v/>
      </c>
      <c r="AE627" s="8">
        <f t="shared" ca="1" si="98"/>
        <v>43669</v>
      </c>
      <c r="AF627" s="6">
        <f ca="1">RANDBETWEEN(5,COUNTA('Recruitment source'!$A:$A) + 1)</f>
        <v>7</v>
      </c>
      <c r="AG627" s="6" t="str">
        <f ca="1">VLOOKUP($AF627,'Recruitment source'!$A:$B,2,FALSE)</f>
        <v>SAPO Emprego</v>
      </c>
      <c r="AH627" s="8"/>
      <c r="AI627" s="1">
        <f t="shared" ca="1" si="90"/>
        <v>1285</v>
      </c>
      <c r="AJ627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623, 1, 'Aline Lopes Rizzo', 'F', 8, '06/06/1982', 7, 9, 9, NULL, 1285);</v>
      </c>
    </row>
    <row r="628" spans="1:36" ht="14.25" customHeight="1" x14ac:dyDescent="0.2">
      <c r="A628" s="7" cm="1">
        <f t="array" aca="1" ref="A628" ca="1">INDEX(Companies!$A:$A,RANDBETWEEN(5,COUNTA(Companies!$A:$A) + 1),1)</f>
        <v>5</v>
      </c>
      <c r="B628" s="7" t="str">
        <f ca="1">VLOOKUP($A628,Companies!$A:$B,2,FALSE)</f>
        <v>ACME Corporation</v>
      </c>
      <c r="C628" s="5">
        <f t="shared" si="91"/>
        <v>624</v>
      </c>
      <c r="D628" s="5" t="str" cm="1">
        <f t="array" ref="D628">SHA1HASH($C628)</f>
        <v>5dca477752fc50226595c6a93528eaf3297dbcf8</v>
      </c>
      <c r="E628" s="6">
        <v>1</v>
      </c>
      <c r="F628" s="7">
        <f ca="1">IF($C628 = 1 + N("Presidente"),
    127,
    IF($C628 = 2 + N("Vice-Presidente"),
        72,
        IF($C628 = 3 + N("Secretária bilíngue"),
            13,
            RANDBETWEEN(5,COUNT(Name!$A:$A) + 1)
        )
    )
)</f>
        <v>198</v>
      </c>
      <c r="G628" s="7" t="str">
        <f ca="1">VLOOKUP($F628,Name!$A:$B,2,FALSE)</f>
        <v>José Emanuel</v>
      </c>
      <c r="H628" s="7">
        <f ca="1" xml:space="preserve">
IF($C628 = 1,
    0,
    RANDBETWEEN(5,COUNT('Last name'!$A:$A) + 1)
)</f>
        <v>85</v>
      </c>
      <c r="I628" s="7" t="str">
        <f ca="1" xml:space="preserve">
IF($C628 = 1 + N("Presidente"),
    "de Orléans e Bragança",
    VLOOKUP($H628,'Last name'!$A:$B,2,FALSE) &amp; " " &amp; VLOOKUP(RANDBETWEEN(5,COUNT('Last name'!$A:$A) + 1),'Last name'!$A:$B,2,FALSE)
)</f>
        <v>Ferrão Batista</v>
      </c>
      <c r="J628" s="7" t="str">
        <f t="shared" ca="1" si="92"/>
        <v>José Emanuel Ferrão Batista</v>
      </c>
      <c r="K628" s="7" t="str" cm="1">
        <f t="array" aca="1" ref="K628" ca="1">SHA1HASH($J628)</f>
        <v>5a740675de47a0e1bb10b1e44b8b5b8f7941bfc3</v>
      </c>
      <c r="L628" s="7" cm="1">
        <f t="array" aca="1" ref="L628" ca="1">INDEX(States!$A:$A,N628,1)</f>
        <v>5</v>
      </c>
      <c r="M628" s="7" t="str">
        <f ca="1">VLOOKUP($L628,Countries!$A:$B,2,FALSE)</f>
        <v>Portugal</v>
      </c>
      <c r="N628" s="7" cm="1">
        <f t="array" aca="1" ref="N628" ca="1">INDEX(States!$C:$C,RANDBETWEEN(5,COUNTA(States!$A:$A) + 1),1)</f>
        <v>16</v>
      </c>
      <c r="O628" s="7" t="str">
        <f ca="1">VLOOKUP($N628,States!$C:$D,2,FALSE)</f>
        <v>Azores</v>
      </c>
      <c r="P628" s="7" t="str">
        <f ca="1">VLOOKUP($F628,Name!$A:$C,3,FALSE)</f>
        <v>M</v>
      </c>
      <c r="Q628" s="7" t="str">
        <f ca="1">VLOOKUP($P628,Genders!$B:$C,2,FALSE)</f>
        <v>Male</v>
      </c>
      <c r="R628" s="7" cm="1">
        <f t="array" aca="1" ref="R628" ca="1">INDEX('Marital status'!$A:$A,RANDBETWEEN(5,COUNTA('Marital status'!$A:$A) + 1),1)</f>
        <v>7</v>
      </c>
      <c r="S628" s="7" t="str">
        <f ca="1">VLOOKUP($R628,'Marital status'!$A:$B,2,FALSE)</f>
        <v xml:space="preserve">Widowed </v>
      </c>
      <c r="T628" s="7">
        <f t="shared" ca="1" si="93"/>
        <v>5</v>
      </c>
      <c r="U628" s="7" t="str">
        <f ca="1">VLOOKUP($T628,Ethnicities!$A:$B,2,FALSE)</f>
        <v xml:space="preserve"> white</v>
      </c>
      <c r="V628" s="8">
        <f t="shared" ca="1" si="94"/>
        <v>30886</v>
      </c>
      <c r="W628" s="6">
        <f t="shared" ca="1" si="95"/>
        <v>8</v>
      </c>
      <c r="X628" s="8" t="str">
        <f ca="1">VLOOKUP($W628,'Background education'!$A:$B,2,FALSE)</f>
        <v>Graduate school</v>
      </c>
      <c r="Y628" s="7">
        <f ca="1" xml:space="preserve">
  IF(OR($AA628 = 5, $AA628 = 6, $AA628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28" s="7" t="str">
        <f ca="1">VLOOKUP($Y628,Departments!$A:$B,2,FALSE)</f>
        <v>Finance</v>
      </c>
      <c r="AA628" s="6">
        <f t="shared" ca="1" si="96"/>
        <v>11</v>
      </c>
      <c r="AB628" s="7" t="str">
        <f ca="1">VLOOKUP($AA628,Roles!$A:$B,2,FALSE)</f>
        <v>Analyst</v>
      </c>
      <c r="AC628" s="6">
        <f t="shared" ca="1" si="97"/>
        <v>7</v>
      </c>
      <c r="AD628" s="7" t="str">
        <f ca="1" xml:space="preserve">
IF($AC628 &lt;&gt; "",
    VLOOKUP($AC628,Levels!$A:$B,2,FALSE),
    ""
)</f>
        <v>Senior</v>
      </c>
      <c r="AE628" s="8">
        <f t="shared" ca="1" si="98"/>
        <v>42283</v>
      </c>
      <c r="AF628" s="6">
        <f ca="1">RANDBETWEEN(5,COUNTA('Recruitment source'!$A:$A) + 1)</f>
        <v>13</v>
      </c>
      <c r="AG628" s="6" t="str">
        <f ca="1">VLOOKUP($AF628,'Recruitment source'!$A:$B,2,FALSE)</f>
        <v>Google</v>
      </c>
      <c r="AH628" s="8"/>
      <c r="AI628" s="1">
        <f t="shared" ca="1" si="90"/>
        <v>3000</v>
      </c>
      <c r="AJ628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624, 1, 'José Emanuel Ferrão Batista', 'M', 5, '23/07/1984', 8, 7, 11, 7, 3000);</v>
      </c>
    </row>
    <row r="629" spans="1:36" ht="14.25" customHeight="1" x14ac:dyDescent="0.2">
      <c r="A629" s="7" cm="1">
        <f t="array" aca="1" ref="A629" ca="1">INDEX(Companies!$A:$A,RANDBETWEEN(5,COUNTA(Companies!$A:$A) + 1),1)</f>
        <v>5</v>
      </c>
      <c r="B629" s="7" t="str">
        <f ca="1">VLOOKUP($A629,Companies!$A:$B,2,FALSE)</f>
        <v>ACME Corporation</v>
      </c>
      <c r="C629" s="5">
        <f t="shared" si="91"/>
        <v>625</v>
      </c>
      <c r="D629" s="5" t="str" cm="1">
        <f t="array" ref="D629">SHA1HASH($C629)</f>
        <v>44b2920d7e9cb7c0ab668fd380af0c242dc27ad4</v>
      </c>
      <c r="E629" s="6">
        <v>1</v>
      </c>
      <c r="F629" s="7">
        <f ca="1">IF($C629 = 1 + N("Presidente"),
    127,
    IF($C629 = 2 + N("Vice-Presidente"),
        72,
        IF($C629 = 3 + N("Secretária bilíngue"),
            13,
            RANDBETWEEN(5,COUNT(Name!$A:$A) + 1)
        )
    )
)</f>
        <v>126</v>
      </c>
      <c r="G629" s="7" t="str">
        <f ca="1">VLOOKUP($F629,Name!$A:$B,2,FALSE)</f>
        <v>Enrico</v>
      </c>
      <c r="H629" s="7">
        <f ca="1" xml:space="preserve">
IF($C629 = 1,
    0,
    RANDBETWEEN(5,COUNT('Last name'!$A:$A) + 1)
)</f>
        <v>153</v>
      </c>
      <c r="I629" s="7" t="str">
        <f ca="1" xml:space="preserve">
IF($C629 = 1 + N("Presidente"),
    "de Orléans e Bragança",
    VLOOKUP($H629,'Last name'!$A:$B,2,FALSE) &amp; " " &amp; VLOOKUP(RANDBETWEEN(5,COUNT('Last name'!$A:$A) + 1),'Last name'!$A:$B,2,FALSE)
)</f>
        <v>Pimentel Ricci</v>
      </c>
      <c r="J629" s="7" t="str">
        <f t="shared" ca="1" si="92"/>
        <v>Enrico Pimentel Ricci</v>
      </c>
      <c r="K629" s="7" t="str" cm="1">
        <f t="array" aca="1" ref="K629" ca="1">SHA1HASH($J629)</f>
        <v>b915b31e09d0ff0ed10752b5b012cc51f9cdcfe8</v>
      </c>
      <c r="L629" s="7" cm="1">
        <f t="array" aca="1" ref="L629" ca="1">INDEX(States!$A:$A,N629,1)</f>
        <v>5</v>
      </c>
      <c r="M629" s="7" t="str">
        <f ca="1">VLOOKUP($L629,Countries!$A:$B,2,FALSE)</f>
        <v>Portugal</v>
      </c>
      <c r="N629" s="7" cm="1">
        <f t="array" aca="1" ref="N629" ca="1">INDEX(States!$C:$C,RANDBETWEEN(5,COUNTA(States!$A:$A) + 1),1)</f>
        <v>15</v>
      </c>
      <c r="O629" s="7" t="str">
        <f ca="1">VLOOKUP($N629,States!$C:$D,2,FALSE)</f>
        <v xml:space="preserve"> ÉVORA</v>
      </c>
      <c r="P629" s="7" t="str">
        <f ca="1">VLOOKUP($F629,Name!$A:$C,3,FALSE)</f>
        <v>M</v>
      </c>
      <c r="Q629" s="7" t="str">
        <f ca="1">VLOOKUP($P629,Genders!$B:$C,2,FALSE)</f>
        <v>Male</v>
      </c>
      <c r="R629" s="7" cm="1">
        <f t="array" aca="1" ref="R629" ca="1">INDEX('Marital status'!$A:$A,RANDBETWEEN(5,COUNTA('Marital status'!$A:$A) + 1),1)</f>
        <v>8</v>
      </c>
      <c r="S629" s="7" t="str">
        <f ca="1">VLOOKUP($R629,'Marital status'!$A:$B,2,FALSE)</f>
        <v xml:space="preserve"> Separated </v>
      </c>
      <c r="T629" s="7">
        <f t="shared" ca="1" si="93"/>
        <v>5</v>
      </c>
      <c r="U629" s="7" t="str">
        <f ca="1">VLOOKUP($T629,Ethnicities!$A:$B,2,FALSE)</f>
        <v xml:space="preserve"> white</v>
      </c>
      <c r="V629" s="8">
        <f t="shared" ca="1" si="94"/>
        <v>29340</v>
      </c>
      <c r="W629" s="6">
        <f t="shared" ca="1" si="95"/>
        <v>7</v>
      </c>
      <c r="X629" s="8" t="str">
        <f ca="1">VLOOKUP($W629,'Background education'!$A:$B,2,FALSE)</f>
        <v>Undergraduate degree</v>
      </c>
      <c r="Y629" s="7">
        <f ca="1" xml:space="preserve">
  IF(OR($AA629 = 5, $AA629 = 6, $AA629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29" s="7" t="str">
        <f ca="1">VLOOKUP($Y629,Departments!$A:$B,2,FALSE)</f>
        <v>Audit</v>
      </c>
      <c r="AA629" s="6">
        <f t="shared" ca="1" si="96"/>
        <v>10</v>
      </c>
      <c r="AB629" s="7" t="str">
        <f ca="1">VLOOKUP($AA629,Roles!$A:$B,2,FALSE)</f>
        <v>Trainee</v>
      </c>
      <c r="AC629" s="6" t="str">
        <f t="shared" ca="1" si="97"/>
        <v/>
      </c>
      <c r="AD629" s="7" t="str">
        <f ca="1" xml:space="preserve">
IF($AC629 &lt;&gt; "",
    VLOOKUP($AC629,Levels!$A:$B,2,FALSE),
    ""
)</f>
        <v/>
      </c>
      <c r="AE629" s="8">
        <f t="shared" ca="1" si="98"/>
        <v>37622</v>
      </c>
      <c r="AF629" s="6">
        <f ca="1">RANDBETWEEN(5,COUNTA('Recruitment source'!$A:$A) + 1)</f>
        <v>9</v>
      </c>
      <c r="AG629" s="6" t="str">
        <f ca="1">VLOOKUP($AF629,'Recruitment source'!$A:$B,2,FALSE)</f>
        <v>Empregos Online</v>
      </c>
      <c r="AH629" s="8"/>
      <c r="AI629" s="1">
        <f t="shared" ca="1" si="90"/>
        <v>1305</v>
      </c>
      <c r="AJ629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625, 1, 'Enrico Pimentel Ricci', 'M', 5, '29/04/1980', 7, 13, 10, NULL, 1305);</v>
      </c>
    </row>
    <row r="630" spans="1:36" ht="14.25" customHeight="1" x14ac:dyDescent="0.2">
      <c r="A630" s="7" cm="1">
        <f t="array" aca="1" ref="A630" ca="1">INDEX(Companies!$A:$A,RANDBETWEEN(5,COUNTA(Companies!$A:$A) + 1),1)</f>
        <v>5</v>
      </c>
      <c r="B630" s="7" t="str">
        <f ca="1">VLOOKUP($A630,Companies!$A:$B,2,FALSE)</f>
        <v>ACME Corporation</v>
      </c>
      <c r="C630" s="5">
        <f t="shared" si="91"/>
        <v>626</v>
      </c>
      <c r="D630" s="5" t="str" cm="1">
        <f t="array" ref="D630">SHA1HASH($C630)</f>
        <v>9a84e151813e6605a751da99bf06757a0cb5b278</v>
      </c>
      <c r="E630" s="6">
        <v>1</v>
      </c>
      <c r="F630" s="7">
        <f ca="1">IF($C630 = 1 + N("Presidente"),
    127,
    IF($C630 = 2 + N("Vice-Presidente"),
        72,
        IF($C630 = 3 + N("Secretária bilíngue"),
            13,
            RANDBETWEEN(5,COUNT(Name!$A:$A) + 1)
        )
    )
)</f>
        <v>257</v>
      </c>
      <c r="G630" s="7" t="str">
        <f ca="1">VLOOKUP($F630,Name!$A:$B,2,FALSE)</f>
        <v>Maria</v>
      </c>
      <c r="H630" s="7">
        <f ca="1" xml:space="preserve">
IF($C630 = 1,
    0,
    RANDBETWEEN(5,COUNT('Last name'!$A:$A) + 1)
)</f>
        <v>147</v>
      </c>
      <c r="I630" s="7" t="str">
        <f ca="1" xml:space="preserve">
IF($C630 = 1 + N("Presidente"),
    "de Orléans e Bragança",
    VLOOKUP($H630,'Last name'!$A:$B,2,FALSE) &amp; " " &amp; VLOOKUP(RANDBETWEEN(5,COUNT('Last name'!$A:$A) + 1),'Last name'!$A:$B,2,FALSE)
)</f>
        <v>Peçanha Siqueira</v>
      </c>
      <c r="J630" s="7" t="str">
        <f t="shared" ca="1" si="92"/>
        <v>Maria Peçanha Siqueira</v>
      </c>
      <c r="K630" s="7" t="str" cm="1">
        <f t="array" aca="1" ref="K630" ca="1">SHA1HASH($J630)</f>
        <v>039d3cbe918bcd21ae9141a72124fba98e33192a</v>
      </c>
      <c r="L630" s="7" cm="1">
        <f t="array" aca="1" ref="L630" ca="1">INDEX(States!$A:$A,N630,1)</f>
        <v>5</v>
      </c>
      <c r="M630" s="7" t="str">
        <f ca="1">VLOOKUP($L630,Countries!$A:$B,2,FALSE)</f>
        <v>Portugal</v>
      </c>
      <c r="N630" s="7" cm="1">
        <f t="array" aca="1" ref="N630" ca="1">INDEX(States!$C:$C,RANDBETWEEN(5,COUNTA(States!$A:$A) + 1),1)</f>
        <v>24</v>
      </c>
      <c r="O630" s="7" t="str">
        <f ca="1">VLOOKUP($N630,States!$C:$D,2,FALSE)</f>
        <v>Brangança</v>
      </c>
      <c r="P630" s="7" t="str">
        <f ca="1">VLOOKUP($F630,Name!$A:$C,3,FALSE)</f>
        <v>F</v>
      </c>
      <c r="Q630" s="7" t="str">
        <f ca="1">VLOOKUP($P630,Genders!$B:$C,2,FALSE)</f>
        <v>Female</v>
      </c>
      <c r="R630" s="7" cm="1">
        <f t="array" aca="1" ref="R630" ca="1">INDEX('Marital status'!$A:$A,RANDBETWEEN(5,COUNTA('Marital status'!$A:$A) + 1),1)</f>
        <v>6</v>
      </c>
      <c r="S630" s="7" t="str">
        <f ca="1">VLOOKUP($R630,'Marital status'!$A:$B,2,FALSE)</f>
        <v>MarrieD</v>
      </c>
      <c r="T630" s="7">
        <f t="shared" ca="1" si="93"/>
        <v>6</v>
      </c>
      <c r="U630" s="7" t="str">
        <f ca="1">VLOOKUP($T630,Ethnicities!$A:$B,2,FALSE)</f>
        <v>Black or African American</v>
      </c>
      <c r="V630" s="8">
        <f t="shared" ca="1" si="94"/>
        <v>28818</v>
      </c>
      <c r="W630" s="6">
        <f t="shared" ca="1" si="95"/>
        <v>8</v>
      </c>
      <c r="X630" s="8" t="str">
        <f ca="1">VLOOKUP($W630,'Background education'!$A:$B,2,FALSE)</f>
        <v>Graduate school</v>
      </c>
      <c r="Y630" s="7">
        <f ca="1" xml:space="preserve">
  IF(OR($AA630 = 5, $AA630 = 6, $AA630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30" s="7" t="str">
        <f ca="1">VLOOKUP($Y630,Departments!$A:$B,2,FALSE)</f>
        <v xml:space="preserve"> Presidency</v>
      </c>
      <c r="AA630" s="6">
        <f t="shared" ca="1" si="96"/>
        <v>11</v>
      </c>
      <c r="AB630" s="7" t="str">
        <f ca="1">VLOOKUP($AA630,Roles!$A:$B,2,FALSE)</f>
        <v>Analyst</v>
      </c>
      <c r="AC630" s="6">
        <f t="shared" ca="1" si="97"/>
        <v>5</v>
      </c>
      <c r="AD630" s="7" t="str">
        <f ca="1" xml:space="preserve">
IF($AC630 &lt;&gt; "",
    VLOOKUP($AC630,Levels!$A:$B,2,FALSE),
    ""
)</f>
        <v>Junior</v>
      </c>
      <c r="AE630" s="8">
        <f t="shared" ca="1" si="98"/>
        <v>40076</v>
      </c>
      <c r="AF630" s="6">
        <f ca="1">RANDBETWEEN(5,COUNTA('Recruitment source'!$A:$A) + 1)</f>
        <v>5</v>
      </c>
      <c r="AG630" s="6" t="str">
        <f ca="1">VLOOKUP($AF630,'Recruitment source'!$A:$B,2,FALSE)</f>
        <v>Indeed</v>
      </c>
      <c r="AH630" s="8"/>
      <c r="AI630" s="1">
        <f t="shared" ca="1" si="90"/>
        <v>3000</v>
      </c>
      <c r="AJ630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626, 1, 'Maria Peçanha Siqueira', 'F', 6, '24/11/1978', 8, 5, 11, 5, 3000);</v>
      </c>
    </row>
    <row r="631" spans="1:36" ht="14.25" customHeight="1" x14ac:dyDescent="0.2">
      <c r="A631" s="7" cm="1">
        <f t="array" aca="1" ref="A631" ca="1">INDEX(Companies!$A:$A,RANDBETWEEN(5,COUNTA(Companies!$A:$A) + 1),1)</f>
        <v>5</v>
      </c>
      <c r="B631" s="7" t="str">
        <f ca="1">VLOOKUP($A631,Companies!$A:$B,2,FALSE)</f>
        <v>ACME Corporation</v>
      </c>
      <c r="C631" s="5">
        <f t="shared" si="91"/>
        <v>627</v>
      </c>
      <c r="D631" s="5" t="str" cm="1">
        <f t="array" ref="D631">SHA1HASH($C631)</f>
        <v>47d5c9c207cca57d0fc560882f7b1a258121a579</v>
      </c>
      <c r="E631" s="6">
        <v>1</v>
      </c>
      <c r="F631" s="7">
        <f ca="1">IF($C631 = 1 + N("Presidente"),
    127,
    IF($C631 = 2 + N("Vice-Presidente"),
        72,
        IF($C631 = 3 + N("Secretária bilíngue"),
            13,
            RANDBETWEEN(5,COUNT(Name!$A:$A) + 1)
        )
    )
)</f>
        <v>109</v>
      </c>
      <c r="G631" s="7" t="str">
        <f ca="1">VLOOKUP($F631,Name!$A:$B,2,FALSE)</f>
        <v>Davi Luiz</v>
      </c>
      <c r="H631" s="7">
        <f ca="1" xml:space="preserve">
IF($C631 = 1,
    0,
    RANDBETWEEN(5,COUNT('Last name'!$A:$A) + 1)
)</f>
        <v>131</v>
      </c>
      <c r="I631" s="7" t="str">
        <f ca="1" xml:space="preserve">
IF($C631 = 1 + N("Presidente"),
    "de Orléans e Bragança",
    VLOOKUP($H631,'Last name'!$A:$B,2,FALSE) &amp; " " &amp; VLOOKUP(RANDBETWEEN(5,COUNT('Last name'!$A:$A) + 1),'Last name'!$A:$B,2,FALSE)
)</f>
        <v>Monti Araújo</v>
      </c>
      <c r="J631" s="7" t="str">
        <f t="shared" ca="1" si="92"/>
        <v>Davi Luiz Monti Araújo</v>
      </c>
      <c r="K631" s="7" t="str" cm="1">
        <f t="array" aca="1" ref="K631" ca="1">SHA1HASH($J631)</f>
        <v>8903c309830302d25b6021be5e64a19809a1c9ab</v>
      </c>
      <c r="L631" s="7" cm="1">
        <f t="array" aca="1" ref="L631" ca="1">INDEX(States!$A:$A,N631,1)</f>
        <v>5</v>
      </c>
      <c r="M631" s="7" t="str">
        <f ca="1">VLOOKUP($L631,Countries!$A:$B,2,FALSE)</f>
        <v>Portugal</v>
      </c>
      <c r="N631" s="7" cm="1">
        <f t="array" aca="1" ref="N631" ca="1">INDEX(States!$C:$C,RANDBETWEEN(5,COUNTA(States!$A:$A) + 1),1)</f>
        <v>9</v>
      </c>
      <c r="O631" s="7" t="str">
        <f ca="1">VLOOKUP($N631,States!$C:$D,2,FALSE)</f>
        <v>braga</v>
      </c>
      <c r="P631" s="7" t="str">
        <f ca="1">VLOOKUP($F631,Name!$A:$C,3,FALSE)</f>
        <v>M</v>
      </c>
      <c r="Q631" s="7" t="str">
        <f ca="1">VLOOKUP($P631,Genders!$B:$C,2,FALSE)</f>
        <v>Male</v>
      </c>
      <c r="R631" s="7" cm="1">
        <f t="array" aca="1" ref="R631" ca="1">INDEX('Marital status'!$A:$A,RANDBETWEEN(5,COUNTA('Marital status'!$A:$A) + 1),1)</f>
        <v>9</v>
      </c>
      <c r="S631" s="7" t="str">
        <f ca="1">VLOOKUP($R631,'Marital status'!$A:$B,2,FALSE)</f>
        <v>DIVORCED</v>
      </c>
      <c r="T631" s="7">
        <f t="shared" ca="1" si="93"/>
        <v>5</v>
      </c>
      <c r="U631" s="7" t="str">
        <f ca="1">VLOOKUP($T631,Ethnicities!$A:$B,2,FALSE)</f>
        <v xml:space="preserve"> white</v>
      </c>
      <c r="V631" s="8">
        <f t="shared" ca="1" si="94"/>
        <v>29259</v>
      </c>
      <c r="W631" s="6">
        <f t="shared" ca="1" si="95"/>
        <v>7</v>
      </c>
      <c r="X631" s="8" t="str">
        <f ca="1">VLOOKUP($W631,'Background education'!$A:$B,2,FALSE)</f>
        <v>Undergraduate degree</v>
      </c>
      <c r="Y631" s="7">
        <f ca="1" xml:space="preserve">
  IF(OR($AA631 = 5, $AA631 = 6, $AA631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31" s="7" t="str">
        <f ca="1">VLOOKUP($Y631,Departments!$A:$B,2,FALSE)</f>
        <v xml:space="preserve"> Commercial</v>
      </c>
      <c r="AA631" s="6">
        <f t="shared" ca="1" si="96"/>
        <v>9</v>
      </c>
      <c r="AB631" s="7" t="str">
        <f ca="1">VLOOKUP($AA631,Roles!$A:$B,2,FALSE)</f>
        <v>Intern</v>
      </c>
      <c r="AC631" s="6" t="str">
        <f t="shared" ca="1" si="97"/>
        <v/>
      </c>
      <c r="AD631" s="7" t="str">
        <f ca="1" xml:space="preserve">
IF($AC631 &lt;&gt; "",
    VLOOKUP($AC631,Levels!$A:$B,2,FALSE),
    ""
)</f>
        <v/>
      </c>
      <c r="AE631" s="8">
        <f t="shared" ca="1" si="98"/>
        <v>41317</v>
      </c>
      <c r="AF631" s="6">
        <f ca="1">RANDBETWEEN(5,COUNTA('Recruitment source'!$A:$A) + 1)</f>
        <v>7</v>
      </c>
      <c r="AG631" s="6" t="str">
        <f ca="1">VLOOKUP($AF631,'Recruitment source'!$A:$B,2,FALSE)</f>
        <v>SAPO Emprego</v>
      </c>
      <c r="AH631" s="8"/>
      <c r="AI631" s="1">
        <f t="shared" ca="1" si="90"/>
        <v>1285</v>
      </c>
      <c r="AJ631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627, 1, 'Davi Luiz Monti Araújo', 'M', 5, '08/02/1980', 7, 9, 9, NULL, 1285);</v>
      </c>
    </row>
    <row r="632" spans="1:36" ht="14.25" customHeight="1" x14ac:dyDescent="0.2">
      <c r="A632" s="7" cm="1">
        <f t="array" aca="1" ref="A632" ca="1">INDEX(Companies!$A:$A,RANDBETWEEN(5,COUNTA(Companies!$A:$A) + 1),1)</f>
        <v>5</v>
      </c>
      <c r="B632" s="7" t="str">
        <f ca="1">VLOOKUP($A632,Companies!$A:$B,2,FALSE)</f>
        <v>ACME Corporation</v>
      </c>
      <c r="C632" s="5">
        <f t="shared" si="91"/>
        <v>628</v>
      </c>
      <c r="D632" s="5" t="str" cm="1">
        <f t="array" ref="D632">SHA1HASH($C632)</f>
        <v>3f4ed2f1010b876ed91f61416a6515fd5b7758b1</v>
      </c>
      <c r="E632" s="6">
        <v>1</v>
      </c>
      <c r="F632" s="7">
        <f ca="1">IF($C632 = 1 + N("Presidente"),
    127,
    IF($C632 = 2 + N("Vice-Presidente"),
        72,
        IF($C632 = 3 + N("Secretária bilíngue"),
            13,
            RANDBETWEEN(5,COUNT(Name!$A:$A) + 1)
        )
    )
)</f>
        <v>317</v>
      </c>
      <c r="G632" s="7" t="str">
        <f ca="1">VLOOKUP($F632,Name!$A:$B,2,FALSE)</f>
        <v>Pedro Henrique</v>
      </c>
      <c r="H632" s="7">
        <f ca="1" xml:space="preserve">
IF($C632 = 1,
    0,
    RANDBETWEEN(5,COUNT('Last name'!$A:$A) + 1)
)</f>
        <v>10</v>
      </c>
      <c r="I632" s="7" t="str">
        <f ca="1" xml:space="preserve">
IF($C632 = 1 + N("Presidente"),
    "de Orléans e Bragança",
    VLOOKUP($H632,'Last name'!$A:$B,2,FALSE) &amp; " " &amp; VLOOKUP(RANDBETWEEN(5,COUNT('Last name'!$A:$A) + 1),'Last name'!$A:$B,2,FALSE)
)</f>
        <v>Alencar Rizzo</v>
      </c>
      <c r="J632" s="7" t="str">
        <f t="shared" ca="1" si="92"/>
        <v>Pedro Henrique Alencar Rizzo</v>
      </c>
      <c r="K632" s="7" t="str" cm="1">
        <f t="array" aca="1" ref="K632" ca="1">SHA1HASH($J632)</f>
        <v>adb5c6ee8eb8a19d279a345b6148b0c78183b1f5</v>
      </c>
      <c r="L632" s="7" cm="1">
        <f t="array" aca="1" ref="L632" ca="1">INDEX(States!$A:$A,N632,1)</f>
        <v>5</v>
      </c>
      <c r="M632" s="7" t="str">
        <f ca="1">VLOOKUP($L632,Countries!$A:$B,2,FALSE)</f>
        <v>Portugal</v>
      </c>
      <c r="N632" s="7" cm="1">
        <f t="array" aca="1" ref="N632" ca="1">INDEX(States!$C:$C,RANDBETWEEN(5,COUNTA(States!$A:$A) + 1),1)</f>
        <v>8</v>
      </c>
      <c r="O632" s="7" t="str">
        <f ca="1">VLOOKUP($N632,States!$C:$D,2,FALSE)</f>
        <v>AveirO</v>
      </c>
      <c r="P632" s="7" t="str">
        <f ca="1">VLOOKUP($F632,Name!$A:$C,3,FALSE)</f>
        <v>M</v>
      </c>
      <c r="Q632" s="7" t="str">
        <f ca="1">VLOOKUP($P632,Genders!$B:$C,2,FALSE)</f>
        <v>Male</v>
      </c>
      <c r="R632" s="7" cm="1">
        <f t="array" aca="1" ref="R632" ca="1">INDEX('Marital status'!$A:$A,RANDBETWEEN(5,COUNTA('Marital status'!$A:$A) + 1),1)</f>
        <v>7</v>
      </c>
      <c r="S632" s="7" t="str">
        <f ca="1">VLOOKUP($R632,'Marital status'!$A:$B,2,FALSE)</f>
        <v xml:space="preserve">Widowed </v>
      </c>
      <c r="T632" s="7">
        <f t="shared" ca="1" si="93"/>
        <v>5</v>
      </c>
      <c r="U632" s="7" t="str">
        <f ca="1">VLOOKUP($T632,Ethnicities!$A:$B,2,FALSE)</f>
        <v xml:space="preserve"> white</v>
      </c>
      <c r="V632" s="8">
        <f t="shared" ca="1" si="94"/>
        <v>17860</v>
      </c>
      <c r="W632" s="6">
        <f t="shared" ca="1" si="95"/>
        <v>7</v>
      </c>
      <c r="X632" s="8" t="str">
        <f ca="1">VLOOKUP($W632,'Background education'!$A:$B,2,FALSE)</f>
        <v>Undergraduate degree</v>
      </c>
      <c r="Y632" s="7">
        <f ca="1" xml:space="preserve">
  IF(OR($AA632 = 5, $AA632 = 6, $AA632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32" s="7" t="str">
        <f ca="1">VLOOKUP($Y632,Departments!$A:$B,2,FALSE)</f>
        <v xml:space="preserve"> Presidency</v>
      </c>
      <c r="AA632" s="6">
        <f t="shared" ca="1" si="96"/>
        <v>11</v>
      </c>
      <c r="AB632" s="7" t="str">
        <f ca="1">VLOOKUP($AA632,Roles!$A:$B,2,FALSE)</f>
        <v>Analyst</v>
      </c>
      <c r="AC632" s="6">
        <f t="shared" ca="1" si="97"/>
        <v>6</v>
      </c>
      <c r="AD632" s="7" t="str">
        <f ca="1" xml:space="preserve">
IF($AC632 &lt;&gt; "",
    VLOOKUP($AC632,Levels!$A:$B,2,FALSE),
    ""
)</f>
        <v>Pleno</v>
      </c>
      <c r="AE632" s="8">
        <f t="shared" ca="1" si="98"/>
        <v>40766</v>
      </c>
      <c r="AF632" s="6">
        <f ca="1">RANDBETWEEN(5,COUNTA('Recruitment source'!$A:$A) + 1)</f>
        <v>7</v>
      </c>
      <c r="AG632" s="6" t="str">
        <f ca="1">VLOOKUP($AF632,'Recruitment source'!$A:$B,2,FALSE)</f>
        <v>SAPO Emprego</v>
      </c>
      <c r="AH632" s="8"/>
      <c r="AI632" s="1">
        <f t="shared" ca="1" si="90"/>
        <v>2500</v>
      </c>
      <c r="AJ632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628, 1, 'Pedro Henrique Alencar Rizzo', 'M', 5, '23/11/1948', 7, 5, 11, 6, 2500);</v>
      </c>
    </row>
    <row r="633" spans="1:36" ht="14.25" customHeight="1" x14ac:dyDescent="0.2">
      <c r="A633" s="7" cm="1">
        <f t="array" aca="1" ref="A633" ca="1">INDEX(Companies!$A:$A,RANDBETWEEN(5,COUNTA(Companies!$A:$A) + 1),1)</f>
        <v>5</v>
      </c>
      <c r="B633" s="7" t="str">
        <f ca="1">VLOOKUP($A633,Companies!$A:$B,2,FALSE)</f>
        <v>ACME Corporation</v>
      </c>
      <c r="C633" s="5">
        <f t="shared" si="91"/>
        <v>629</v>
      </c>
      <c r="D633" s="5" t="str" cm="1">
        <f t="array" ref="D633">SHA1HASH($C633)</f>
        <v>bdab02b526850c0ef562ff382a7d312349c611d3</v>
      </c>
      <c r="E633" s="6">
        <v>1</v>
      </c>
      <c r="F633" s="7">
        <f ca="1">IF($C633 = 1 + N("Presidente"),
    127,
    IF($C633 = 2 + N("Vice-Presidente"),
        72,
        IF($C633 = 3 + N("Secretária bilíngue"),
            13,
            RANDBETWEEN(5,COUNT(Name!$A:$A) + 1)
        )
    )
)</f>
        <v>267</v>
      </c>
      <c r="G633" s="7" t="str">
        <f ca="1">VLOOKUP($F633,Name!$A:$B,2,FALSE)</f>
        <v>Maria Heloísa</v>
      </c>
      <c r="H633" s="7">
        <f ca="1" xml:space="preserve">
IF($C633 = 1,
    0,
    RANDBETWEEN(5,COUNT('Last name'!$A:$A) + 1)
)</f>
        <v>144</v>
      </c>
      <c r="I633" s="7" t="str">
        <f ca="1" xml:space="preserve">
IF($C633 = 1 + N("Presidente"),
    "de Orléans e Bragança",
    VLOOKUP($H633,'Last name'!$A:$B,2,FALSE) &amp; " " &amp; VLOOKUP(RANDBETWEEN(5,COUNT('Last name'!$A:$A) + 1),'Last name'!$A:$B,2,FALSE)
)</f>
        <v>Padrão Marino</v>
      </c>
      <c r="J633" s="7" t="str">
        <f t="shared" ca="1" si="92"/>
        <v>Maria Heloísa Padrão Marino</v>
      </c>
      <c r="K633" s="7" t="str" cm="1">
        <f t="array" aca="1" ref="K633" ca="1">SHA1HASH($J633)</f>
        <v>6767255b41143f6a972ae3236161fa4ec60e50c7</v>
      </c>
      <c r="L633" s="7" cm="1">
        <f t="array" aca="1" ref="L633" ca="1">INDEX(States!$A:$A,N633,1)</f>
        <v>5</v>
      </c>
      <c r="M633" s="7" t="str">
        <f ca="1">VLOOKUP($L633,Countries!$A:$B,2,FALSE)</f>
        <v>Portugal</v>
      </c>
      <c r="N633" s="7" cm="1">
        <f t="array" aca="1" ref="N633" ca="1">INDEX(States!$C:$C,RANDBETWEEN(5,COUNTA(States!$A:$A) + 1),1)</f>
        <v>19</v>
      </c>
      <c r="O633" s="7" t="str">
        <f ca="1">VLOOKUP($N633,States!$C:$D,2,FALSE)</f>
        <v>Beja</v>
      </c>
      <c r="P633" s="7" t="str">
        <f ca="1">VLOOKUP($F633,Name!$A:$C,3,FALSE)</f>
        <v>F</v>
      </c>
      <c r="Q633" s="7" t="str">
        <f ca="1">VLOOKUP($P633,Genders!$B:$C,2,FALSE)</f>
        <v>Female</v>
      </c>
      <c r="R633" s="7" cm="1">
        <f t="array" aca="1" ref="R633" ca="1">INDEX('Marital status'!$A:$A,RANDBETWEEN(5,COUNTA('Marital status'!$A:$A) + 1),1)</f>
        <v>8</v>
      </c>
      <c r="S633" s="7" t="str">
        <f ca="1">VLOOKUP($R633,'Marital status'!$A:$B,2,FALSE)</f>
        <v xml:space="preserve"> Separated </v>
      </c>
      <c r="T633" s="7">
        <f t="shared" ca="1" si="93"/>
        <v>5</v>
      </c>
      <c r="U633" s="7" t="str">
        <f ca="1">VLOOKUP($T633,Ethnicities!$A:$B,2,FALSE)</f>
        <v xml:space="preserve"> white</v>
      </c>
      <c r="V633" s="8">
        <f t="shared" ca="1" si="94"/>
        <v>32613</v>
      </c>
      <c r="W633" s="6">
        <f t="shared" ca="1" si="95"/>
        <v>7</v>
      </c>
      <c r="X633" s="8" t="str">
        <f ca="1">VLOOKUP($W633,'Background education'!$A:$B,2,FALSE)</f>
        <v>Undergraduate degree</v>
      </c>
      <c r="Y633" s="7">
        <f ca="1" xml:space="preserve">
  IF(OR($AA633 = 5, $AA633 = 6, $AA633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33" s="7" t="str">
        <f ca="1">VLOOKUP($Y633,Departments!$A:$B,2,FALSE)</f>
        <v>Communication &amp; Marketing</v>
      </c>
      <c r="AA633" s="6">
        <f t="shared" ca="1" si="96"/>
        <v>9</v>
      </c>
      <c r="AB633" s="7" t="str">
        <f ca="1">VLOOKUP($AA633,Roles!$A:$B,2,FALSE)</f>
        <v>Intern</v>
      </c>
      <c r="AC633" s="6" t="str">
        <f t="shared" ca="1" si="97"/>
        <v/>
      </c>
      <c r="AD633" s="7" t="str">
        <f ca="1" xml:space="preserve">
IF($AC633 &lt;&gt; "",
    VLOOKUP($AC633,Levels!$A:$B,2,FALSE),
    ""
)</f>
        <v/>
      </c>
      <c r="AE633" s="8">
        <f t="shared" ca="1" si="98"/>
        <v>36514</v>
      </c>
      <c r="AF633" s="6">
        <f ca="1">RANDBETWEEN(5,COUNTA('Recruitment source'!$A:$A) + 1)</f>
        <v>9</v>
      </c>
      <c r="AG633" s="6" t="str">
        <f ca="1">VLOOKUP($AF633,'Recruitment source'!$A:$B,2,FALSE)</f>
        <v>Empregos Online</v>
      </c>
      <c r="AH633" s="8"/>
      <c r="AI633" s="1">
        <f t="shared" ca="1" si="90"/>
        <v>1285</v>
      </c>
      <c r="AJ63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629, 1, 'Maria Heloísa Padrão Marino', 'F', 5, '15/04/1989', 7, 11, 9, NULL, 1285);</v>
      </c>
    </row>
    <row r="634" spans="1:36" ht="14.25" customHeight="1" x14ac:dyDescent="0.2">
      <c r="A634" s="7" cm="1">
        <f t="array" aca="1" ref="A634" ca="1">INDEX(Companies!$A:$A,RANDBETWEEN(5,COUNTA(Companies!$A:$A) + 1),1)</f>
        <v>5</v>
      </c>
      <c r="B634" s="7" t="str">
        <f ca="1">VLOOKUP($A634,Companies!$A:$B,2,FALSE)</f>
        <v>ACME Corporation</v>
      </c>
      <c r="C634" s="5">
        <f t="shared" si="91"/>
        <v>630</v>
      </c>
      <c r="D634" s="5" t="str" cm="1">
        <f t="array" ref="D634">SHA1HASH($C634)</f>
        <v>2c9baea38488b23d572875080939b4cb778835b8</v>
      </c>
      <c r="E634" s="6">
        <v>1</v>
      </c>
      <c r="F634" s="7">
        <f ca="1">IF($C634 = 1 + N("Presidente"),
    127,
    IF($C634 = 2 + N("Vice-Presidente"),
        72,
        IF($C634 = 3 + N("Secretária bilíngue"),
            13,
            RANDBETWEEN(5,COUNT(Name!$A:$A) + 1)
        )
    )
)</f>
        <v>115</v>
      </c>
      <c r="G634" s="7" t="str">
        <f ca="1">VLOOKUP($F634,Name!$A:$B,2,FALSE)</f>
        <v>Dulce</v>
      </c>
      <c r="H634" s="7">
        <f ca="1" xml:space="preserve">
IF($C634 = 1,
    0,
    RANDBETWEEN(5,COUNT('Last name'!$A:$A) + 1)
)</f>
        <v>82</v>
      </c>
      <c r="I634" s="7" t="str">
        <f ca="1" xml:space="preserve">
IF($C634 = 1 + N("Presidente"),
    "de Orléans e Bragança",
    VLOOKUP($H634,'Last name'!$A:$B,2,FALSE) &amp; " " &amp; VLOOKUP(RANDBETWEEN(5,COUNT('Last name'!$A:$A) + 1),'Last name'!$A:$B,2,FALSE)
)</f>
        <v>Farina Teixeira</v>
      </c>
      <c r="J634" s="7" t="str">
        <f t="shared" ca="1" si="92"/>
        <v>Dulce Farina Teixeira</v>
      </c>
      <c r="K634" s="7" t="str" cm="1">
        <f t="array" aca="1" ref="K634" ca="1">SHA1HASH($J634)</f>
        <v>b9af7c813a44ceba78a48de59dc86684b15b4e63</v>
      </c>
      <c r="L634" s="7" cm="1">
        <f t="array" aca="1" ref="L634" ca="1">INDEX(States!$A:$A,N634,1)</f>
        <v>5</v>
      </c>
      <c r="M634" s="7" t="str">
        <f ca="1">VLOOKUP($L634,Countries!$A:$B,2,FALSE)</f>
        <v>Portugal</v>
      </c>
      <c r="N634" s="7" cm="1">
        <f t="array" aca="1" ref="N634" ca="1">INDEX(States!$C:$C,RANDBETWEEN(5,COUNTA(States!$A:$A) + 1),1)</f>
        <v>8</v>
      </c>
      <c r="O634" s="7" t="str">
        <f ca="1">VLOOKUP($N634,States!$C:$D,2,FALSE)</f>
        <v>AveirO</v>
      </c>
      <c r="P634" s="7" t="str">
        <f ca="1">VLOOKUP($F634,Name!$A:$C,3,FALSE)</f>
        <v>F</v>
      </c>
      <c r="Q634" s="7" t="str">
        <f ca="1">VLOOKUP($P634,Genders!$B:$C,2,FALSE)</f>
        <v>Female</v>
      </c>
      <c r="R634" s="7" cm="1">
        <f t="array" aca="1" ref="R634" ca="1">INDEX('Marital status'!$A:$A,RANDBETWEEN(5,COUNTA('Marital status'!$A:$A) + 1),1)</f>
        <v>6</v>
      </c>
      <c r="S634" s="7" t="str">
        <f ca="1">VLOOKUP($R634,'Marital status'!$A:$B,2,FALSE)</f>
        <v>MarrieD</v>
      </c>
      <c r="T634" s="7">
        <f t="shared" ca="1" si="93"/>
        <v>5</v>
      </c>
      <c r="U634" s="7" t="str">
        <f ca="1">VLOOKUP($T634,Ethnicities!$A:$B,2,FALSE)</f>
        <v xml:space="preserve"> white</v>
      </c>
      <c r="V634" s="8">
        <f t="shared" ca="1" si="94"/>
        <v>30316</v>
      </c>
      <c r="W634" s="6">
        <f t="shared" ca="1" si="95"/>
        <v>7</v>
      </c>
      <c r="X634" s="8" t="str">
        <f ca="1">VLOOKUP($W634,'Background education'!$A:$B,2,FALSE)</f>
        <v>Undergraduate degree</v>
      </c>
      <c r="Y634" s="7">
        <f ca="1" xml:space="preserve">
  IF(OR($AA634 = 5, $AA634 = 6, $AA634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34" s="7" t="str">
        <f ca="1">VLOOKUP($Y634,Departments!$A:$B,2,FALSE)</f>
        <v>Administration</v>
      </c>
      <c r="AA634" s="6">
        <f t="shared" ca="1" si="96"/>
        <v>11</v>
      </c>
      <c r="AB634" s="7" t="str">
        <f ca="1">VLOOKUP($AA634,Roles!$A:$B,2,FALSE)</f>
        <v>Analyst</v>
      </c>
      <c r="AC634" s="6">
        <f t="shared" ca="1" si="97"/>
        <v>6</v>
      </c>
      <c r="AD634" s="7" t="str">
        <f ca="1" xml:space="preserve">
IF($AC634 &lt;&gt; "",
    VLOOKUP($AC634,Levels!$A:$B,2,FALSE),
    ""
)</f>
        <v>Pleno</v>
      </c>
      <c r="AE634" s="8">
        <f t="shared" ca="1" si="98"/>
        <v>43357</v>
      </c>
      <c r="AF634" s="6">
        <f ca="1">RANDBETWEEN(5,COUNTA('Recruitment source'!$A:$A) + 1)</f>
        <v>8</v>
      </c>
      <c r="AG634" s="6" t="str">
        <f ca="1">VLOOKUP($AF634,'Recruitment source'!$A:$B,2,FALSE)</f>
        <v>Net Empregos</v>
      </c>
      <c r="AH634" s="8"/>
      <c r="AI634" s="1">
        <f t="shared" ca="1" si="90"/>
        <v>2500</v>
      </c>
      <c r="AJ63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630, 1, 'Dulce Farina Teixeira', 'F', 5, '31/12/1982', 7, 6, 11, 6, 2500);</v>
      </c>
    </row>
    <row r="635" spans="1:36" ht="14.25" customHeight="1" x14ac:dyDescent="0.2">
      <c r="A635" s="7" cm="1">
        <f t="array" aca="1" ref="A635" ca="1">INDEX(Companies!$A:$A,RANDBETWEEN(5,COUNTA(Companies!$A:$A) + 1),1)</f>
        <v>5</v>
      </c>
      <c r="B635" s="7" t="str">
        <f ca="1">VLOOKUP($A635,Companies!$A:$B,2,FALSE)</f>
        <v>ACME Corporation</v>
      </c>
      <c r="C635" s="5">
        <f t="shared" si="91"/>
        <v>631</v>
      </c>
      <c r="D635" s="5" t="str" cm="1">
        <f t="array" ref="D635">SHA1HASH($C635)</f>
        <v>6e9aaa5a8a5e8ead9c7e1409fe10d31d41288a5a</v>
      </c>
      <c r="E635" s="6">
        <v>1</v>
      </c>
      <c r="F635" s="7">
        <f ca="1">IF($C635 = 1 + N("Presidente"),
    127,
    IF($C635 = 2 + N("Vice-Presidente"),
        72,
        IF($C635 = 3 + N("Secretária bilíngue"),
            13,
            RANDBETWEEN(5,COUNT(Name!$A:$A) + 1)
        )
    )
)</f>
        <v>193</v>
      </c>
      <c r="G635" s="7" t="str">
        <f ca="1">VLOOKUP($F635,Name!$A:$B,2,FALSE)</f>
        <v>João Victor</v>
      </c>
      <c r="H635" s="7">
        <f ca="1" xml:space="preserve">
IF($C635 = 1,
    0,
    RANDBETWEEN(5,COUNT('Last name'!$A:$A) + 1)
)</f>
        <v>180</v>
      </c>
      <c r="I635" s="7" t="str">
        <f ca="1" xml:space="preserve">
IF($C635 = 1 + N("Presidente"),
    "de Orléans e Bragança",
    VLOOKUP($H635,'Last name'!$A:$B,2,FALSE) &amp; " " &amp; VLOOKUP(RANDBETWEEN(5,COUNT('Last name'!$A:$A) + 1),'Last name'!$A:$B,2,FALSE)
)</f>
        <v>Silva Alcantara</v>
      </c>
      <c r="J635" s="7" t="str">
        <f t="shared" ca="1" si="92"/>
        <v>João Victor Silva Alcantara</v>
      </c>
      <c r="K635" s="7" t="str" cm="1">
        <f t="array" aca="1" ref="K635" ca="1">SHA1HASH($J635)</f>
        <v>8ab72dadbc15487c7079fe639ec45debca12367f</v>
      </c>
      <c r="L635" s="7" cm="1">
        <f t="array" aca="1" ref="L635" ca="1">INDEX(States!$A:$A,N635,1)</f>
        <v>5</v>
      </c>
      <c r="M635" s="7" t="str">
        <f ca="1">VLOOKUP($L635,Countries!$A:$B,2,FALSE)</f>
        <v>Portugal</v>
      </c>
      <c r="N635" s="7" cm="1">
        <f t="array" aca="1" ref="N635" ca="1">INDEX(States!$C:$C,RANDBETWEEN(5,COUNTA(States!$A:$A) + 1),1)</f>
        <v>11</v>
      </c>
      <c r="O635" s="7" t="str">
        <f ca="1">VLOOKUP($N635,States!$C:$D,2,FALSE)</f>
        <v>Santarém</v>
      </c>
      <c r="P635" s="7" t="str">
        <f ca="1">VLOOKUP($F635,Name!$A:$C,3,FALSE)</f>
        <v>M</v>
      </c>
      <c r="Q635" s="7" t="str">
        <f ca="1">VLOOKUP($P635,Genders!$B:$C,2,FALSE)</f>
        <v>Male</v>
      </c>
      <c r="R635" s="7" cm="1">
        <f t="array" aca="1" ref="R635" ca="1">INDEX('Marital status'!$A:$A,RANDBETWEEN(5,COUNTA('Marital status'!$A:$A) + 1),1)</f>
        <v>5</v>
      </c>
      <c r="S635" s="7" t="str">
        <f ca="1">VLOOKUP($R635,'Marital status'!$A:$B,2,FALSE)</f>
        <v>single</v>
      </c>
      <c r="T635" s="7">
        <f t="shared" ca="1" si="93"/>
        <v>5</v>
      </c>
      <c r="U635" s="7" t="str">
        <f ca="1">VLOOKUP($T635,Ethnicities!$A:$B,2,FALSE)</f>
        <v xml:space="preserve"> white</v>
      </c>
      <c r="V635" s="8">
        <f t="shared" ca="1" si="94"/>
        <v>23736</v>
      </c>
      <c r="W635" s="6">
        <f t="shared" ca="1" si="95"/>
        <v>7</v>
      </c>
      <c r="X635" s="8" t="str">
        <f ca="1">VLOOKUP($W635,'Background education'!$A:$B,2,FALSE)</f>
        <v>Undergraduate degree</v>
      </c>
      <c r="Y635" s="7">
        <f ca="1" xml:space="preserve">
  IF(OR($AA635 = 5, $AA635 = 6, $AA635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35" s="7" t="str">
        <f ca="1">VLOOKUP($Y635,Departments!$A:$B,2,FALSE)</f>
        <v>Communication &amp; Marketing</v>
      </c>
      <c r="AA635" s="6">
        <f t="shared" ca="1" si="96"/>
        <v>10</v>
      </c>
      <c r="AB635" s="7" t="str">
        <f ca="1">VLOOKUP($AA635,Roles!$A:$B,2,FALSE)</f>
        <v>Trainee</v>
      </c>
      <c r="AC635" s="6" t="str">
        <f t="shared" ca="1" si="97"/>
        <v/>
      </c>
      <c r="AD635" s="7" t="str">
        <f ca="1" xml:space="preserve">
IF($AC635 &lt;&gt; "",
    VLOOKUP($AC635,Levels!$A:$B,2,FALSE),
    ""
)</f>
        <v/>
      </c>
      <c r="AE635" s="8">
        <f t="shared" ca="1" si="98"/>
        <v>43293</v>
      </c>
      <c r="AF635" s="6">
        <f ca="1">RANDBETWEEN(5,COUNTA('Recruitment source'!$A:$A) + 1)</f>
        <v>7</v>
      </c>
      <c r="AG635" s="6" t="str">
        <f ca="1">VLOOKUP($AF635,'Recruitment source'!$A:$B,2,FALSE)</f>
        <v>SAPO Emprego</v>
      </c>
      <c r="AH635" s="8"/>
      <c r="AI635" s="1">
        <f t="shared" ca="1" si="90"/>
        <v>1385</v>
      </c>
      <c r="AJ63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631, 1, 'João Victor Silva Alcantara', 'M', 5, '25/12/1964', 7, 11, 10, NULL, 1385);</v>
      </c>
    </row>
    <row r="636" spans="1:36" ht="14.25" customHeight="1" x14ac:dyDescent="0.2">
      <c r="A636" s="7" cm="1">
        <f t="array" aca="1" ref="A636" ca="1">INDEX(Companies!$A:$A,RANDBETWEEN(5,COUNTA(Companies!$A:$A) + 1),1)</f>
        <v>5</v>
      </c>
      <c r="B636" s="7" t="str">
        <f ca="1">VLOOKUP($A636,Companies!$A:$B,2,FALSE)</f>
        <v>ACME Corporation</v>
      </c>
      <c r="C636" s="5">
        <f t="shared" si="91"/>
        <v>632</v>
      </c>
      <c r="D636" s="5" t="str" cm="1">
        <f t="array" ref="D636">SHA1HASH($C636)</f>
        <v>e7ee3efaf77443c04473b4a88385f8f7806071d5</v>
      </c>
      <c r="E636" s="6">
        <v>1</v>
      </c>
      <c r="F636" s="7">
        <f ca="1">IF($C636 = 1 + N("Presidente"),
    127,
    IF($C636 = 2 + N("Vice-Presidente"),
        72,
        IF($C636 = 3 + N("Secretária bilíngue"),
            13,
            RANDBETWEEN(5,COUNT(Name!$A:$A) + 1)
        )
    )
)</f>
        <v>126</v>
      </c>
      <c r="G636" s="7" t="str">
        <f ca="1">VLOOKUP($F636,Name!$A:$B,2,FALSE)</f>
        <v>Enrico</v>
      </c>
      <c r="H636" s="7">
        <f ca="1" xml:space="preserve">
IF($C636 = 1,
    0,
    RANDBETWEEN(5,COUNT('Last name'!$A:$A) + 1)
)</f>
        <v>132</v>
      </c>
      <c r="I636" s="7" t="str">
        <f ca="1" xml:space="preserve">
IF($C636 = 1 + N("Presidente"),
    "de Orléans e Bragança",
    VLOOKUP($H636,'Last name'!$A:$B,2,FALSE) &amp; " " &amp; VLOOKUP(RANDBETWEEN(5,COUNT('Last name'!$A:$A) + 1),'Last name'!$A:$B,2,FALSE)
)</f>
        <v>Moraes Arruda</v>
      </c>
      <c r="J636" s="7" t="str">
        <f t="shared" ca="1" si="92"/>
        <v>Enrico Moraes Arruda</v>
      </c>
      <c r="K636" s="7" t="str" cm="1">
        <f t="array" aca="1" ref="K636" ca="1">SHA1HASH($J636)</f>
        <v>92b3b85fdac5a36655719286a5328972a22a3d2c</v>
      </c>
      <c r="L636" s="7" cm="1">
        <f t="array" aca="1" ref="L636" ca="1">INDEX(States!$A:$A,N636,1)</f>
        <v>5</v>
      </c>
      <c r="M636" s="7" t="str">
        <f ca="1">VLOOKUP($L636,Countries!$A:$B,2,FALSE)</f>
        <v>Portugal</v>
      </c>
      <c r="N636" s="7" cm="1">
        <f t="array" aca="1" ref="N636" ca="1">INDEX(States!$C:$C,RANDBETWEEN(5,COUNTA(States!$A:$A) + 1),1)</f>
        <v>10</v>
      </c>
      <c r="O636" s="7" t="str">
        <f ca="1">VLOOKUP($N636,States!$C:$D,2,FALSE)</f>
        <v>Faro</v>
      </c>
      <c r="P636" s="7" t="str">
        <f ca="1">VLOOKUP($F636,Name!$A:$C,3,FALSE)</f>
        <v>M</v>
      </c>
      <c r="Q636" s="7" t="str">
        <f ca="1">VLOOKUP($P636,Genders!$B:$C,2,FALSE)</f>
        <v>Male</v>
      </c>
      <c r="R636" s="7" cm="1">
        <f t="array" aca="1" ref="R636" ca="1">INDEX('Marital status'!$A:$A,RANDBETWEEN(5,COUNTA('Marital status'!$A:$A) + 1),1)</f>
        <v>9</v>
      </c>
      <c r="S636" s="7" t="str">
        <f ca="1">VLOOKUP($R636,'Marital status'!$A:$B,2,FALSE)</f>
        <v>DIVORCED</v>
      </c>
      <c r="T636" s="7">
        <f t="shared" ca="1" si="93"/>
        <v>5</v>
      </c>
      <c r="U636" s="7" t="str">
        <f ca="1">VLOOKUP($T636,Ethnicities!$A:$B,2,FALSE)</f>
        <v xml:space="preserve"> white</v>
      </c>
      <c r="V636" s="8">
        <f t="shared" ca="1" si="94"/>
        <v>21810</v>
      </c>
      <c r="W636" s="6">
        <f t="shared" ca="1" si="95"/>
        <v>7</v>
      </c>
      <c r="X636" s="8" t="str">
        <f ca="1">VLOOKUP($W636,'Background education'!$A:$B,2,FALSE)</f>
        <v>Undergraduate degree</v>
      </c>
      <c r="Y636" s="7">
        <f ca="1" xml:space="preserve">
  IF(OR($AA636 = 5, $AA636 = 6, $AA636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36" s="7" t="str">
        <f ca="1">VLOOKUP($Y636,Departments!$A:$B,2,FALSE)</f>
        <v>Administration</v>
      </c>
      <c r="AA636" s="6">
        <f t="shared" ca="1" si="96"/>
        <v>11</v>
      </c>
      <c r="AB636" s="7" t="str">
        <f ca="1">VLOOKUP($AA636,Roles!$A:$B,2,FALSE)</f>
        <v>Analyst</v>
      </c>
      <c r="AC636" s="6">
        <f t="shared" ca="1" si="97"/>
        <v>6</v>
      </c>
      <c r="AD636" s="7" t="str">
        <f ca="1" xml:space="preserve">
IF($AC636 &lt;&gt; "",
    VLOOKUP($AC636,Levels!$A:$B,2,FALSE),
    ""
)</f>
        <v>Pleno</v>
      </c>
      <c r="AE636" s="8">
        <f t="shared" ca="1" si="98"/>
        <v>40191</v>
      </c>
      <c r="AF636" s="6">
        <f ca="1">RANDBETWEEN(5,COUNTA('Recruitment source'!$A:$A) + 1)</f>
        <v>15</v>
      </c>
      <c r="AG636" s="6" t="str">
        <f ca="1">VLOOKUP($AF636,'Recruitment source'!$A:$B,2,FALSE)</f>
        <v>Website</v>
      </c>
      <c r="AH636" s="8"/>
      <c r="AI636" s="1">
        <f t="shared" ca="1" si="90"/>
        <v>2500</v>
      </c>
      <c r="AJ636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632, 1, 'Enrico Moraes Arruda', 'M', 5, '17/09/1959', 7, 6, 11, 6, 2500);</v>
      </c>
    </row>
    <row r="637" spans="1:36" ht="14.25" customHeight="1" x14ac:dyDescent="0.2">
      <c r="A637" s="7" cm="1">
        <f t="array" aca="1" ref="A637" ca="1">INDEX(Companies!$A:$A,RANDBETWEEN(5,COUNTA(Companies!$A:$A) + 1),1)</f>
        <v>5</v>
      </c>
      <c r="B637" s="7" t="str">
        <f ca="1">VLOOKUP($A637,Companies!$A:$B,2,FALSE)</f>
        <v>ACME Corporation</v>
      </c>
      <c r="C637" s="5">
        <f t="shared" si="91"/>
        <v>633</v>
      </c>
      <c r="D637" s="5" t="str" cm="1">
        <f t="array" ref="D637">SHA1HASH($C637)</f>
        <v>43b4d1d4656278e0d1055d505443f404f81ab422</v>
      </c>
      <c r="E637" s="6">
        <v>1</v>
      </c>
      <c r="F637" s="7">
        <f ca="1">IF($C637 = 1 + N("Presidente"),
    127,
    IF($C637 = 2 + N("Vice-Presidente"),
        72,
        IF($C637 = 3 + N("Secretária bilíngue"),
            13,
            RANDBETWEEN(5,COUNT(Name!$A:$A) + 1)
        )
    )
)</f>
        <v>284</v>
      </c>
      <c r="G637" s="7" t="str">
        <f ca="1">VLOOKUP($F637,Name!$A:$B,2,FALSE)</f>
        <v>Martim</v>
      </c>
      <c r="H637" s="7">
        <f ca="1" xml:space="preserve">
IF($C637 = 1,
    0,
    RANDBETWEEN(5,COUNT('Last name'!$A:$A) + 1)
)</f>
        <v>147</v>
      </c>
      <c r="I637" s="7" t="str">
        <f ca="1" xml:space="preserve">
IF($C637 = 1 + N("Presidente"),
    "de Orléans e Bragança",
    VLOOKUP($H637,'Last name'!$A:$B,2,FALSE) &amp; " " &amp; VLOOKUP(RANDBETWEEN(5,COUNT('Last name'!$A:$A) + 1),'Last name'!$A:$B,2,FALSE)
)</f>
        <v>Peçanha Amor</v>
      </c>
      <c r="J637" s="7" t="str">
        <f t="shared" ca="1" si="92"/>
        <v>Martim Peçanha Amor</v>
      </c>
      <c r="K637" s="7" t="str" cm="1">
        <f t="array" aca="1" ref="K637" ca="1">SHA1HASH($J637)</f>
        <v>cbeeb3aca0191384041f956dbe9e9460eb3648bd</v>
      </c>
      <c r="L637" s="7" cm="1">
        <f t="array" aca="1" ref="L637" ca="1">INDEX(States!$A:$A,N637,1)</f>
        <v>5</v>
      </c>
      <c r="M637" s="7" t="str">
        <f ca="1">VLOOKUP($L637,Countries!$A:$B,2,FALSE)</f>
        <v>Portugal</v>
      </c>
      <c r="N637" s="7" cm="1">
        <f t="array" aca="1" ref="N637" ca="1">INDEX(States!$C:$C,RANDBETWEEN(5,COUNTA(States!$A:$A) + 1),1)</f>
        <v>13</v>
      </c>
      <c r="O637" s="7" t="str">
        <f ca="1">VLOOKUP($N637,States!$C:$D,2,FALSE)</f>
        <v>Coimbra</v>
      </c>
      <c r="P637" s="7" t="str">
        <f ca="1">VLOOKUP($F637,Name!$A:$C,3,FALSE)</f>
        <v>M</v>
      </c>
      <c r="Q637" s="7" t="str">
        <f ca="1">VLOOKUP($P637,Genders!$B:$C,2,FALSE)</f>
        <v>Male</v>
      </c>
      <c r="R637" s="7" cm="1">
        <f t="array" aca="1" ref="R637" ca="1">INDEX('Marital status'!$A:$A,RANDBETWEEN(5,COUNTA('Marital status'!$A:$A) + 1),1)</f>
        <v>8</v>
      </c>
      <c r="S637" s="7" t="str">
        <f ca="1">VLOOKUP($R637,'Marital status'!$A:$B,2,FALSE)</f>
        <v xml:space="preserve"> Separated </v>
      </c>
      <c r="T637" s="7">
        <f t="shared" ca="1" si="93"/>
        <v>6</v>
      </c>
      <c r="U637" s="7" t="str">
        <f ca="1">VLOOKUP($T637,Ethnicities!$A:$B,2,FALSE)</f>
        <v>Black or African American</v>
      </c>
      <c r="V637" s="8">
        <f t="shared" ca="1" si="94"/>
        <v>32568</v>
      </c>
      <c r="W637" s="6">
        <f t="shared" ca="1" si="95"/>
        <v>7</v>
      </c>
      <c r="X637" s="8" t="str">
        <f ca="1">VLOOKUP($W637,'Background education'!$A:$B,2,FALSE)</f>
        <v>Undergraduate degree</v>
      </c>
      <c r="Y637" s="7">
        <f ca="1" xml:space="preserve">
  IF(OR($AA637 = 5, $AA637 = 6, $AA637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37" s="7" t="str">
        <f ca="1">VLOOKUP($Y637,Departments!$A:$B,2,FALSE)</f>
        <v xml:space="preserve"> Commercial</v>
      </c>
      <c r="AA637" s="6">
        <f t="shared" ca="1" si="96"/>
        <v>9</v>
      </c>
      <c r="AB637" s="7" t="str">
        <f ca="1">VLOOKUP($AA637,Roles!$A:$B,2,FALSE)</f>
        <v>Intern</v>
      </c>
      <c r="AC637" s="6" t="str">
        <f t="shared" ca="1" si="97"/>
        <v/>
      </c>
      <c r="AD637" s="7" t="str">
        <f ca="1" xml:space="preserve">
IF($AC637 &lt;&gt; "",
    VLOOKUP($AC637,Levels!$A:$B,2,FALSE),
    ""
)</f>
        <v/>
      </c>
      <c r="AE637" s="8">
        <f t="shared" ca="1" si="98"/>
        <v>43343</v>
      </c>
      <c r="AF637" s="6">
        <f ca="1">RANDBETWEEN(5,COUNTA('Recruitment source'!$A:$A) + 1)</f>
        <v>5</v>
      </c>
      <c r="AG637" s="6" t="str">
        <f ca="1">VLOOKUP($AF637,'Recruitment source'!$A:$B,2,FALSE)</f>
        <v>Indeed</v>
      </c>
      <c r="AH637" s="8"/>
      <c r="AI637" s="1">
        <f t="shared" ca="1" si="90"/>
        <v>1285</v>
      </c>
      <c r="AJ637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633, 1, 'Martim Peçanha Amor', 'M', 6, '01/03/1989', 7, 9, 9, NULL, 1285);</v>
      </c>
    </row>
    <row r="638" spans="1:36" ht="14.25" customHeight="1" x14ac:dyDescent="0.2">
      <c r="A638" s="7" cm="1">
        <f t="array" aca="1" ref="A638" ca="1">INDEX(Companies!$A:$A,RANDBETWEEN(5,COUNTA(Companies!$A:$A) + 1),1)</f>
        <v>5</v>
      </c>
      <c r="B638" s="7" t="str">
        <f ca="1">VLOOKUP($A638,Companies!$A:$B,2,FALSE)</f>
        <v>ACME Corporation</v>
      </c>
      <c r="C638" s="5">
        <f t="shared" si="91"/>
        <v>634</v>
      </c>
      <c r="D638" s="5" t="str" cm="1">
        <f t="array" ref="D638">SHA1HASH($C638)</f>
        <v>08ec2efcf0142e45c607570add5be471abd4504c</v>
      </c>
      <c r="E638" s="6">
        <v>1</v>
      </c>
      <c r="F638" s="7">
        <f ca="1">IF($C638 = 1 + N("Presidente"),
    127,
    IF($C638 = 2 + N("Vice-Presidente"),
        72,
        IF($C638 = 3 + N("Secretária bilíngue"),
            13,
            RANDBETWEEN(5,COUNT(Name!$A:$A) + 1)
        )
    )
)</f>
        <v>147</v>
      </c>
      <c r="G638" s="7" t="str">
        <f ca="1">VLOOKUP($F638,Name!$A:$B,2,FALSE)</f>
        <v>Francisco Emanuel</v>
      </c>
      <c r="H638" s="7">
        <f ca="1" xml:space="preserve">
IF($C638 = 1,
    0,
    RANDBETWEEN(5,COUNT('Last name'!$A:$A) + 1)
)</f>
        <v>92</v>
      </c>
      <c r="I638" s="7" t="str">
        <f ca="1" xml:space="preserve">
IF($C638 = 1 + N("Presidente"),
    "de Orléans e Bragança",
    VLOOKUP($H638,'Last name'!$A:$B,2,FALSE) &amp; " " &amp; VLOOKUP(RANDBETWEEN(5,COUNT('Last name'!$A:$A) + 1),'Last name'!$A:$B,2,FALSE)
)</f>
        <v>Freitas Faria</v>
      </c>
      <c r="J638" s="7" t="str">
        <f t="shared" ca="1" si="92"/>
        <v>Francisco Emanuel Freitas Faria</v>
      </c>
      <c r="K638" s="7" t="str" cm="1">
        <f t="array" aca="1" ref="K638" ca="1">SHA1HASH($J638)</f>
        <v>3562e70f43f1d5f65440ce77717fd4111dbc2791</v>
      </c>
      <c r="L638" s="7" cm="1">
        <f t="array" aca="1" ref="L638" ca="1">INDEX(States!$A:$A,N638,1)</f>
        <v>5</v>
      </c>
      <c r="M638" s="7" t="str">
        <f ca="1">VLOOKUP($L638,Countries!$A:$B,2,FALSE)</f>
        <v>Portugal</v>
      </c>
      <c r="N638" s="7" cm="1">
        <f t="array" aca="1" ref="N638" ca="1">INDEX(States!$C:$C,RANDBETWEEN(5,COUNTA(States!$A:$A) + 1),1)</f>
        <v>14</v>
      </c>
      <c r="O638" s="7" t="str">
        <f ca="1">VLOOKUP($N638,States!$C:$D,2,FALSE)</f>
        <v>Madeira</v>
      </c>
      <c r="P638" s="7" t="str">
        <f ca="1">VLOOKUP($F638,Name!$A:$C,3,FALSE)</f>
        <v>M</v>
      </c>
      <c r="Q638" s="7" t="str">
        <f ca="1">VLOOKUP($P638,Genders!$B:$C,2,FALSE)</f>
        <v>Male</v>
      </c>
      <c r="R638" s="7" cm="1">
        <f t="array" aca="1" ref="R638" ca="1">INDEX('Marital status'!$A:$A,RANDBETWEEN(5,COUNTA('Marital status'!$A:$A) + 1),1)</f>
        <v>6</v>
      </c>
      <c r="S638" s="7" t="str">
        <f ca="1">VLOOKUP($R638,'Marital status'!$A:$B,2,FALSE)</f>
        <v>MarrieD</v>
      </c>
      <c r="T638" s="7">
        <f t="shared" ca="1" si="93"/>
        <v>7</v>
      </c>
      <c r="U638" s="7" t="str">
        <f ca="1">VLOOKUP($T638,Ethnicities!$A:$B,2,FALSE)</f>
        <v xml:space="preserve">  Hispanic or LATINO</v>
      </c>
      <c r="V638" s="8">
        <f t="shared" ca="1" si="94"/>
        <v>19583</v>
      </c>
      <c r="W638" s="6">
        <f t="shared" ca="1" si="95"/>
        <v>8</v>
      </c>
      <c r="X638" s="8" t="str">
        <f ca="1">VLOOKUP($W638,'Background education'!$A:$B,2,FALSE)</f>
        <v>Graduate school</v>
      </c>
      <c r="Y638" s="7">
        <f ca="1" xml:space="preserve">
  IF(OR($AA638 = 5, $AA638 = 6, $AA638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38" s="7" t="str">
        <f ca="1">VLOOKUP($Y638,Departments!$A:$B,2,FALSE)</f>
        <v xml:space="preserve"> Presidency</v>
      </c>
      <c r="AA638" s="6">
        <f t="shared" ca="1" si="96"/>
        <v>11</v>
      </c>
      <c r="AB638" s="7" t="str">
        <f ca="1">VLOOKUP($AA638,Roles!$A:$B,2,FALSE)</f>
        <v>Analyst</v>
      </c>
      <c r="AC638" s="6">
        <f t="shared" ca="1" si="97"/>
        <v>6</v>
      </c>
      <c r="AD638" s="7" t="str">
        <f ca="1" xml:space="preserve">
IF($AC638 &lt;&gt; "",
    VLOOKUP($AC638,Levels!$A:$B,2,FALSE),
    ""
)</f>
        <v>Pleno</v>
      </c>
      <c r="AE638" s="8">
        <f t="shared" ca="1" si="98"/>
        <v>42977</v>
      </c>
      <c r="AF638" s="6">
        <f ca="1">RANDBETWEEN(5,COUNTA('Recruitment source'!$A:$A) + 1)</f>
        <v>13</v>
      </c>
      <c r="AG638" s="6" t="str">
        <f ca="1">VLOOKUP($AF638,'Recruitment source'!$A:$B,2,FALSE)</f>
        <v>Google</v>
      </c>
      <c r="AH638" s="8"/>
      <c r="AI638" s="1">
        <f t="shared" ca="1" si="90"/>
        <v>3000</v>
      </c>
      <c r="AJ638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634, 1, 'Francisco Emanuel Freitas Faria', 'M', 7, '12/08/1953', 8, 5, 11, 6, 3000);</v>
      </c>
    </row>
    <row r="639" spans="1:36" ht="14.25" customHeight="1" x14ac:dyDescent="0.2">
      <c r="A639" s="7" cm="1">
        <f t="array" aca="1" ref="A639" ca="1">INDEX(Companies!$A:$A,RANDBETWEEN(5,COUNTA(Companies!$A:$A) + 1),1)</f>
        <v>5</v>
      </c>
      <c r="B639" s="7" t="str">
        <f ca="1">VLOOKUP($A639,Companies!$A:$B,2,FALSE)</f>
        <v>ACME Corporation</v>
      </c>
      <c r="C639" s="5">
        <f t="shared" si="91"/>
        <v>635</v>
      </c>
      <c r="D639" s="5" t="str" cm="1">
        <f t="array" ref="D639">SHA1HASH($C639)</f>
        <v>83a002e8ffbe10a8e5bfd289b565b247092a9b70</v>
      </c>
      <c r="E639" s="6">
        <v>1</v>
      </c>
      <c r="F639" s="7">
        <f ca="1">IF($C639 = 1 + N("Presidente"),
    127,
    IF($C639 = 2 + N("Vice-Presidente"),
        72,
        IF($C639 = 3 + N("Secretária bilíngue"),
            13,
            RANDBETWEEN(5,COUNT(Name!$A:$A) + 1)
        )
    )
)</f>
        <v>107</v>
      </c>
      <c r="G639" s="7" t="str">
        <f ca="1">VLOOKUP($F639,Name!$A:$B,2,FALSE)</f>
        <v>Davi Lucca</v>
      </c>
      <c r="H639" s="7">
        <f ca="1" xml:space="preserve">
IF($C639 = 1,
    0,
    RANDBETWEEN(5,COUNT('Last name'!$A:$A) + 1)
)</f>
        <v>140</v>
      </c>
      <c r="I639" s="7" t="str">
        <f ca="1" xml:space="preserve">
IF($C639 = 1 + N("Presidente"),
    "de Orléans e Bragança",
    VLOOKUP($H639,'Last name'!$A:$B,2,FALSE) &amp; " " &amp; VLOOKUP(RANDBETWEEN(5,COUNT('Last name'!$A:$A) + 1),'Last name'!$A:$B,2,FALSE)
)</f>
        <v>Negreiros Rodrigues</v>
      </c>
      <c r="J639" s="7" t="str">
        <f t="shared" ca="1" si="92"/>
        <v>Davi Lucca Negreiros Rodrigues</v>
      </c>
      <c r="K639" s="7" t="str" cm="1">
        <f t="array" aca="1" ref="K639" ca="1">SHA1HASH($J639)</f>
        <v>6f1d2700c4144352d7ad277abc8828bb152057a1</v>
      </c>
      <c r="L639" s="7" cm="1">
        <f t="array" aca="1" ref="L639" ca="1">INDEX(States!$A:$A,N639,1)</f>
        <v>5</v>
      </c>
      <c r="M639" s="7" t="str">
        <f ca="1">VLOOKUP($L639,Countries!$A:$B,2,FALSE)</f>
        <v>Portugal</v>
      </c>
      <c r="N639" s="7" cm="1">
        <f t="array" aca="1" ref="N639" ca="1">INDEX(States!$C:$C,RANDBETWEEN(5,COUNTA(States!$A:$A) + 1),1)</f>
        <v>19</v>
      </c>
      <c r="O639" s="7" t="str">
        <f ca="1">VLOOKUP($N639,States!$C:$D,2,FALSE)</f>
        <v>Beja</v>
      </c>
      <c r="P639" s="7" t="str">
        <f ca="1">VLOOKUP($F639,Name!$A:$C,3,FALSE)</f>
        <v>M</v>
      </c>
      <c r="Q639" s="7" t="str">
        <f ca="1">VLOOKUP($P639,Genders!$B:$C,2,FALSE)</f>
        <v>Male</v>
      </c>
      <c r="R639" s="7" cm="1">
        <f t="array" aca="1" ref="R639" ca="1">INDEX('Marital status'!$A:$A,RANDBETWEEN(5,COUNTA('Marital status'!$A:$A) + 1),1)</f>
        <v>5</v>
      </c>
      <c r="S639" s="7" t="str">
        <f ca="1">VLOOKUP($R639,'Marital status'!$A:$B,2,FALSE)</f>
        <v>single</v>
      </c>
      <c r="T639" s="7">
        <f t="shared" ca="1" si="93"/>
        <v>5</v>
      </c>
      <c r="U639" s="7" t="str">
        <f ca="1">VLOOKUP($T639,Ethnicities!$A:$B,2,FALSE)</f>
        <v xml:space="preserve"> white</v>
      </c>
      <c r="V639" s="8">
        <f t="shared" ca="1" si="94"/>
        <v>24788</v>
      </c>
      <c r="W639" s="6">
        <f t="shared" ca="1" si="95"/>
        <v>7</v>
      </c>
      <c r="X639" s="8" t="str">
        <f ca="1">VLOOKUP($W639,'Background education'!$A:$B,2,FALSE)</f>
        <v>Undergraduate degree</v>
      </c>
      <c r="Y639" s="7">
        <f ca="1" xml:space="preserve">
  IF(OR($AA639 = 5, $AA639 = 6, $AA639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39" s="7" t="str">
        <f ca="1">VLOOKUP($Y639,Departments!$A:$B,2,FALSE)</f>
        <v>Audit</v>
      </c>
      <c r="AA639" s="6">
        <f t="shared" ca="1" si="96"/>
        <v>9</v>
      </c>
      <c r="AB639" s="7" t="str">
        <f ca="1">VLOOKUP($AA639,Roles!$A:$B,2,FALSE)</f>
        <v>Intern</v>
      </c>
      <c r="AC639" s="6" t="str">
        <f t="shared" ca="1" si="97"/>
        <v/>
      </c>
      <c r="AD639" s="7" t="str">
        <f ca="1" xml:space="preserve">
IF($AC639 &lt;&gt; "",
    VLOOKUP($AC639,Levels!$A:$B,2,FALSE),
    ""
)</f>
        <v/>
      </c>
      <c r="AE639" s="8">
        <f t="shared" ca="1" si="98"/>
        <v>37878</v>
      </c>
      <c r="AF639" s="6">
        <f ca="1">RANDBETWEEN(5,COUNTA('Recruitment source'!$A:$A) + 1)</f>
        <v>5</v>
      </c>
      <c r="AG639" s="6" t="str">
        <f ca="1">VLOOKUP($AF639,'Recruitment source'!$A:$B,2,FALSE)</f>
        <v>Indeed</v>
      </c>
      <c r="AH639" s="8"/>
      <c r="AI639" s="1">
        <f t="shared" ca="1" si="90"/>
        <v>1205</v>
      </c>
      <c r="AJ639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635, 1, 'Davi Lucca Negreiros Rodrigues', 'M', 5, '12/11/1967', 7, 13, 9, NULL, 1205);</v>
      </c>
    </row>
    <row r="640" spans="1:36" ht="14.25" customHeight="1" x14ac:dyDescent="0.2">
      <c r="A640" s="7" cm="1">
        <f t="array" aca="1" ref="A640" ca="1">INDEX(Companies!$A:$A,RANDBETWEEN(5,COUNTA(Companies!$A:$A) + 1),1)</f>
        <v>5</v>
      </c>
      <c r="B640" s="7" t="str">
        <f ca="1">VLOOKUP($A640,Companies!$A:$B,2,FALSE)</f>
        <v>ACME Corporation</v>
      </c>
      <c r="C640" s="5">
        <f t="shared" si="91"/>
        <v>636</v>
      </c>
      <c r="D640" s="5" t="str" cm="1">
        <f t="array" ref="D640">SHA1HASH($C640)</f>
        <v>bc60205da2555fc0304c24d2a1b8532bba3350e5</v>
      </c>
      <c r="E640" s="6">
        <v>1</v>
      </c>
      <c r="F640" s="7">
        <f ca="1">IF($C640 = 1 + N("Presidente"),
    127,
    IF($C640 = 2 + N("Vice-Presidente"),
        72,
        IF($C640 = 3 + N("Secretária bilíngue"),
            13,
            RANDBETWEEN(5,COUNT(Name!$A:$A) + 1)
        )
    )
)</f>
        <v>334</v>
      </c>
      <c r="G640" s="7" t="str">
        <f ca="1">VLOOKUP($F640,Name!$A:$B,2,FALSE)</f>
        <v>Ryan</v>
      </c>
      <c r="H640" s="7">
        <f ca="1" xml:space="preserve">
IF($C640 = 1,
    0,
    RANDBETWEEN(5,COUNT('Last name'!$A:$A) + 1)
)</f>
        <v>182</v>
      </c>
      <c r="I640" s="7" t="str">
        <f ca="1" xml:space="preserve">
IF($C640 = 1 + N("Presidente"),
    "de Orléans e Bragança",
    VLOOKUP($H640,'Last name'!$A:$B,2,FALSE) &amp; " " &amp; VLOOKUP(RANDBETWEEN(5,COUNT('Last name'!$A:$A) + 1),'Last name'!$A:$B,2,FALSE)
)</f>
        <v>Siqueira Abranches</v>
      </c>
      <c r="J640" s="7" t="str">
        <f t="shared" ca="1" si="92"/>
        <v>Ryan Siqueira Abranches</v>
      </c>
      <c r="K640" s="7" t="str" cm="1">
        <f t="array" aca="1" ref="K640" ca="1">SHA1HASH($J640)</f>
        <v>cc37aac496293e1252c53efa4a917f78441813c6</v>
      </c>
      <c r="L640" s="7" cm="1">
        <f t="array" aca="1" ref="L640" ca="1">INDEX(States!$A:$A,N640,1)</f>
        <v>5</v>
      </c>
      <c r="M640" s="7" t="str">
        <f ca="1">VLOOKUP($L640,Countries!$A:$B,2,FALSE)</f>
        <v>Portugal</v>
      </c>
      <c r="N640" s="7" cm="1">
        <f t="array" aca="1" ref="N640" ca="1">INDEX(States!$C:$C,RANDBETWEEN(5,COUNTA(States!$A:$A) + 1),1)</f>
        <v>22</v>
      </c>
      <c r="O640" s="7" t="str">
        <f ca="1">VLOOKUP($N640,States!$C:$D,2,FALSE)</f>
        <v>Vila Real</v>
      </c>
      <c r="P640" s="7" t="str">
        <f ca="1">VLOOKUP($F640,Name!$A:$C,3,FALSE)</f>
        <v>M</v>
      </c>
      <c r="Q640" s="7" t="str">
        <f ca="1">VLOOKUP($P640,Genders!$B:$C,2,FALSE)</f>
        <v>Male</v>
      </c>
      <c r="R640" s="7" cm="1">
        <f t="array" aca="1" ref="R640" ca="1">INDEX('Marital status'!$A:$A,RANDBETWEEN(5,COUNTA('Marital status'!$A:$A) + 1),1)</f>
        <v>5</v>
      </c>
      <c r="S640" s="7" t="str">
        <f ca="1">VLOOKUP($R640,'Marital status'!$A:$B,2,FALSE)</f>
        <v>single</v>
      </c>
      <c r="T640" s="7">
        <f t="shared" ca="1" si="93"/>
        <v>5</v>
      </c>
      <c r="U640" s="7" t="str">
        <f ca="1">VLOOKUP($T640,Ethnicities!$A:$B,2,FALSE)</f>
        <v xml:space="preserve"> white</v>
      </c>
      <c r="V640" s="8">
        <f t="shared" ca="1" si="94"/>
        <v>26826</v>
      </c>
      <c r="W640" s="6">
        <f t="shared" ca="1" si="95"/>
        <v>7</v>
      </c>
      <c r="X640" s="8" t="str">
        <f ca="1">VLOOKUP($W640,'Background education'!$A:$B,2,FALSE)</f>
        <v>Undergraduate degree</v>
      </c>
      <c r="Y640" s="7">
        <f ca="1" xml:space="preserve">
  IF(OR($AA640 = 5, $AA640 = 6, $AA640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40" s="7" t="str">
        <f ca="1">VLOOKUP($Y640,Departments!$A:$B,2,FALSE)</f>
        <v xml:space="preserve"> Commercial</v>
      </c>
      <c r="AA640" s="6">
        <f t="shared" ca="1" si="96"/>
        <v>11</v>
      </c>
      <c r="AB640" s="7" t="str">
        <f ca="1">VLOOKUP($AA640,Roles!$A:$B,2,FALSE)</f>
        <v>Analyst</v>
      </c>
      <c r="AC640" s="6">
        <f t="shared" ca="1" si="97"/>
        <v>7</v>
      </c>
      <c r="AD640" s="7" t="str">
        <f ca="1" xml:space="preserve">
IF($AC640 &lt;&gt; "",
    VLOOKUP($AC640,Levels!$A:$B,2,FALSE),
    ""
)</f>
        <v>Senior</v>
      </c>
      <c r="AE640" s="8">
        <f t="shared" ca="1" si="98"/>
        <v>38929</v>
      </c>
      <c r="AF640" s="6">
        <f ca="1">RANDBETWEEN(5,COUNTA('Recruitment source'!$A:$A) + 1)</f>
        <v>12</v>
      </c>
      <c r="AG640" s="6" t="str">
        <f ca="1">VLOOKUP($AF640,'Recruitment source'!$A:$B,2,FALSE)</f>
        <v xml:space="preserve"> recommendation of employee</v>
      </c>
      <c r="AH640" s="8"/>
      <c r="AI640" s="1">
        <f t="shared" ca="1" si="90"/>
        <v>2580</v>
      </c>
      <c r="AJ640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636, 1, 'Ryan Siqueira Abranches', 'M', 5, '11/06/1973', 7, 9, 11, 7, 2580);</v>
      </c>
    </row>
    <row r="641" spans="1:36" ht="14.25" customHeight="1" x14ac:dyDescent="0.2">
      <c r="A641" s="7" cm="1">
        <f t="array" aca="1" ref="A641" ca="1">INDEX(Companies!$A:$A,RANDBETWEEN(5,COUNTA(Companies!$A:$A) + 1),1)</f>
        <v>5</v>
      </c>
      <c r="B641" s="7" t="str">
        <f ca="1">VLOOKUP($A641,Companies!$A:$B,2,FALSE)</f>
        <v>ACME Corporation</v>
      </c>
      <c r="C641" s="5">
        <f t="shared" si="91"/>
        <v>637</v>
      </c>
      <c r="D641" s="5" t="str" cm="1">
        <f t="array" ref="D641">SHA1HASH($C641)</f>
        <v>88a9d5a83b2b7e4bc74200cc205858df88a90f44</v>
      </c>
      <c r="E641" s="6">
        <v>1</v>
      </c>
      <c r="F641" s="7">
        <f ca="1">IF($C641 = 1 + N("Presidente"),
    127,
    IF($C641 = 2 + N("Vice-Presidente"),
        72,
        IF($C641 = 3 + N("Secretária bilíngue"),
            13,
            RANDBETWEEN(5,COUNT(Name!$A:$A) + 1)
        )
    )
)</f>
        <v>129</v>
      </c>
      <c r="G641" s="7" t="str">
        <f ca="1">VLOOKUP($F641,Name!$A:$B,2,FALSE)</f>
        <v>Enzo Miguel</v>
      </c>
      <c r="H641" s="7">
        <f ca="1" xml:space="preserve">
IF($C641 = 1,
    0,
    RANDBETWEEN(5,COUNT('Last name'!$A:$A) + 1)
)</f>
        <v>75</v>
      </c>
      <c r="I641" s="7" t="str">
        <f ca="1" xml:space="preserve">
IF($C641 = 1 + N("Presidente"),
    "de Orléans e Bragança",
    VLOOKUP($H641,'Last name'!$A:$B,2,FALSE) &amp; " " &amp; VLOOKUP(RANDBETWEEN(5,COUNT('Last name'!$A:$A) + 1),'Last name'!$A:$B,2,FALSE)
)</f>
        <v>dos Santos Barreto</v>
      </c>
      <c r="J641" s="7" t="str">
        <f t="shared" ca="1" si="92"/>
        <v>Enzo Miguel dos Santos Barreto</v>
      </c>
      <c r="K641" s="7" t="str" cm="1">
        <f t="array" aca="1" ref="K641" ca="1">SHA1HASH($J641)</f>
        <v>2beab50912ef6f1135ca1e1b39c708f9c4a13c2c</v>
      </c>
      <c r="L641" s="7" cm="1">
        <f t="array" aca="1" ref="L641" ca="1">INDEX(States!$A:$A,N641,1)</f>
        <v>5</v>
      </c>
      <c r="M641" s="7" t="str">
        <f ca="1">VLOOKUP($L641,Countries!$A:$B,2,FALSE)</f>
        <v>Portugal</v>
      </c>
      <c r="N641" s="7" cm="1">
        <f t="array" aca="1" ref="N641" ca="1">INDEX(States!$C:$C,RANDBETWEEN(5,COUNTA(States!$A:$A) + 1),1)</f>
        <v>11</v>
      </c>
      <c r="O641" s="7" t="str">
        <f ca="1">VLOOKUP($N641,States!$C:$D,2,FALSE)</f>
        <v>Santarém</v>
      </c>
      <c r="P641" s="7" t="str">
        <f ca="1">VLOOKUP($F641,Name!$A:$C,3,FALSE)</f>
        <v>M</v>
      </c>
      <c r="Q641" s="7" t="str">
        <f ca="1">VLOOKUP($P641,Genders!$B:$C,2,FALSE)</f>
        <v>Male</v>
      </c>
      <c r="R641" s="7" cm="1">
        <f t="array" aca="1" ref="R641" ca="1">INDEX('Marital status'!$A:$A,RANDBETWEEN(5,COUNTA('Marital status'!$A:$A) + 1),1)</f>
        <v>9</v>
      </c>
      <c r="S641" s="7" t="str">
        <f ca="1">VLOOKUP($R641,'Marital status'!$A:$B,2,FALSE)</f>
        <v>DIVORCED</v>
      </c>
      <c r="T641" s="7">
        <f t="shared" ca="1" si="93"/>
        <v>5</v>
      </c>
      <c r="U641" s="7" t="str">
        <f ca="1">VLOOKUP($T641,Ethnicities!$A:$B,2,FALSE)</f>
        <v xml:space="preserve"> white</v>
      </c>
      <c r="V641" s="8">
        <f t="shared" ca="1" si="94"/>
        <v>24180</v>
      </c>
      <c r="W641" s="6">
        <f t="shared" ca="1" si="95"/>
        <v>7</v>
      </c>
      <c r="X641" s="8" t="str">
        <f ca="1">VLOOKUP($W641,'Background education'!$A:$B,2,FALSE)</f>
        <v>Undergraduate degree</v>
      </c>
      <c r="Y641" s="7">
        <f ca="1" xml:space="preserve">
  IF(OR($AA641 = 5, $AA641 = 6, $AA641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41" s="7" t="str">
        <f ca="1">VLOOKUP($Y641,Departments!$A:$B,2,FALSE)</f>
        <v xml:space="preserve"> Presidency</v>
      </c>
      <c r="AA641" s="6">
        <f t="shared" ca="1" si="96"/>
        <v>9</v>
      </c>
      <c r="AB641" s="7" t="str">
        <f ca="1">VLOOKUP($AA641,Roles!$A:$B,2,FALSE)</f>
        <v>Intern</v>
      </c>
      <c r="AC641" s="6" t="str">
        <f t="shared" ca="1" si="97"/>
        <v/>
      </c>
      <c r="AD641" s="7" t="str">
        <f ca="1" xml:space="preserve">
IF($AC641 &lt;&gt; "",
    VLOOKUP($AC641,Levels!$A:$B,2,FALSE),
    ""
)</f>
        <v/>
      </c>
      <c r="AE641" s="8">
        <f t="shared" ca="1" si="98"/>
        <v>42835</v>
      </c>
      <c r="AF641" s="6">
        <f ca="1">RANDBETWEEN(5,COUNTA('Recruitment source'!$A:$A) + 1)</f>
        <v>6</v>
      </c>
      <c r="AG641" s="6" t="str">
        <f ca="1">VLOOKUP($AF641,'Recruitment source'!$A:$B,2,FALSE)</f>
        <v>Learn4Good</v>
      </c>
      <c r="AH641" s="8"/>
      <c r="AI641" s="1">
        <f t="shared" ca="1" si="90"/>
        <v>1205</v>
      </c>
      <c r="AJ641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637, 1, 'Enzo Miguel dos Santos Barreto', 'M', 5, '14/03/1966', 7, 5, 9, NULL, 1205);</v>
      </c>
    </row>
    <row r="642" spans="1:36" ht="14.25" customHeight="1" x14ac:dyDescent="0.2">
      <c r="A642" s="7" cm="1">
        <f t="array" aca="1" ref="A642" ca="1">INDEX(Companies!$A:$A,RANDBETWEEN(5,COUNTA(Companies!$A:$A) + 1),1)</f>
        <v>5</v>
      </c>
      <c r="B642" s="7" t="str">
        <f ca="1">VLOOKUP($A642,Companies!$A:$B,2,FALSE)</f>
        <v>ACME Corporation</v>
      </c>
      <c r="C642" s="5">
        <f t="shared" si="91"/>
        <v>638</v>
      </c>
      <c r="D642" s="5" t="str" cm="1">
        <f t="array" ref="D642">SHA1HASH($C642)</f>
        <v>afc3bf9d346f20c15bd914465c0beae12e0dba2e</v>
      </c>
      <c r="E642" s="6">
        <v>1</v>
      </c>
      <c r="F642" s="7">
        <f ca="1">IF($C642 = 1 + N("Presidente"),
    127,
    IF($C642 = 2 + N("Vice-Presidente"),
        72,
        IF($C642 = 3 + N("Secretária bilíngue"),
            13,
            RANDBETWEEN(5,COUNT(Name!$A:$A) + 1)
        )
    )
)</f>
        <v>120</v>
      </c>
      <c r="G642" s="7" t="str">
        <f ca="1">VLOOKUP($F642,Name!$A:$B,2,FALSE)</f>
        <v>Eliza</v>
      </c>
      <c r="H642" s="7">
        <f ca="1" xml:space="preserve">
IF($C642 = 1,
    0,
    RANDBETWEEN(5,COUNT('Last name'!$A:$A) + 1)
)</f>
        <v>58</v>
      </c>
      <c r="I642" s="7" t="str">
        <f ca="1" xml:space="preserve">
IF($C642 = 1 + N("Presidente"),
    "de Orléans e Bragança",
    VLOOKUP($H642,'Last name'!$A:$B,2,FALSE) &amp; " " &amp; VLOOKUP(RANDBETWEEN(5,COUNT('Last name'!$A:$A) + 1),'Last name'!$A:$B,2,FALSE)
)</f>
        <v>Cardoso Brito</v>
      </c>
      <c r="J642" s="7" t="str">
        <f t="shared" ca="1" si="92"/>
        <v>Eliza Cardoso Brito</v>
      </c>
      <c r="K642" s="7" t="str" cm="1">
        <f t="array" aca="1" ref="K642" ca="1">SHA1HASH($J642)</f>
        <v>aa1faabc90ee35d73aa0d7d3a820f10071fbe66b</v>
      </c>
      <c r="L642" s="7" cm="1">
        <f t="array" aca="1" ref="L642" ca="1">INDEX(States!$A:$A,N642,1)</f>
        <v>5</v>
      </c>
      <c r="M642" s="7" t="str">
        <f ca="1">VLOOKUP($L642,Countries!$A:$B,2,FALSE)</f>
        <v>Portugal</v>
      </c>
      <c r="N642" s="7" cm="1">
        <f t="array" aca="1" ref="N642" ca="1">INDEX(States!$C:$C,RANDBETWEEN(5,COUNTA(States!$A:$A) + 1),1)</f>
        <v>6</v>
      </c>
      <c r="O642" s="7" t="str">
        <f ca="1">VLOOKUP($N642,States!$C:$D,2,FALSE)</f>
        <v>PORTO</v>
      </c>
      <c r="P642" s="7" t="str">
        <f ca="1">VLOOKUP($F642,Name!$A:$C,3,FALSE)</f>
        <v>F</v>
      </c>
      <c r="Q642" s="7" t="str">
        <f ca="1">VLOOKUP($P642,Genders!$B:$C,2,FALSE)</f>
        <v>Female</v>
      </c>
      <c r="R642" s="7" cm="1">
        <f t="array" aca="1" ref="R642" ca="1">INDEX('Marital status'!$A:$A,RANDBETWEEN(5,COUNTA('Marital status'!$A:$A) + 1),1)</f>
        <v>8</v>
      </c>
      <c r="S642" s="7" t="str">
        <f ca="1">VLOOKUP($R642,'Marital status'!$A:$B,2,FALSE)</f>
        <v xml:space="preserve"> Separated </v>
      </c>
      <c r="T642" s="7">
        <f t="shared" ca="1" si="93"/>
        <v>5</v>
      </c>
      <c r="U642" s="7" t="str">
        <f ca="1">VLOOKUP($T642,Ethnicities!$A:$B,2,FALSE)</f>
        <v xml:space="preserve"> white</v>
      </c>
      <c r="V642" s="8">
        <f t="shared" ca="1" si="94"/>
        <v>19931</v>
      </c>
      <c r="W642" s="6">
        <f t="shared" ca="1" si="95"/>
        <v>8</v>
      </c>
      <c r="X642" s="8" t="str">
        <f ca="1">VLOOKUP($W642,'Background education'!$A:$B,2,FALSE)</f>
        <v>Graduate school</v>
      </c>
      <c r="Y642" s="7">
        <f ca="1" xml:space="preserve">
  IF(OR($AA642 = 5, $AA642 = 6, $AA642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42" s="7" t="str">
        <f ca="1">VLOOKUP($Y642,Departments!$A:$B,2,FALSE)</f>
        <v xml:space="preserve"> Presidency</v>
      </c>
      <c r="AA642" s="6">
        <f t="shared" ca="1" si="96"/>
        <v>11</v>
      </c>
      <c r="AB642" s="7" t="str">
        <f ca="1">VLOOKUP($AA642,Roles!$A:$B,2,FALSE)</f>
        <v>Analyst</v>
      </c>
      <c r="AC642" s="6">
        <f t="shared" ca="1" si="97"/>
        <v>7</v>
      </c>
      <c r="AD642" s="7" t="str">
        <f ca="1" xml:space="preserve">
IF($AC642 &lt;&gt; "",
    VLOOKUP($AC642,Levels!$A:$B,2,FALSE),
    ""
)</f>
        <v>Senior</v>
      </c>
      <c r="AE642" s="8">
        <f t="shared" ca="1" si="98"/>
        <v>41775</v>
      </c>
      <c r="AF642" s="6">
        <f ca="1">RANDBETWEEN(5,COUNTA('Recruitment source'!$A:$A) + 1)</f>
        <v>10</v>
      </c>
      <c r="AG642" s="6" t="str">
        <f ca="1">VLOOKUP($AF642,'Recruitment source'!$A:$B,2,FALSE)</f>
        <v>Jobs in Lisbon</v>
      </c>
      <c r="AH642" s="8"/>
      <c r="AI642" s="1">
        <f t="shared" ca="1" si="90"/>
        <v>3000</v>
      </c>
      <c r="AJ642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638, 1, 'Eliza Cardoso Brito', 'F', 5, '26/07/1954', 8, 5, 11, 7, 3000);</v>
      </c>
    </row>
    <row r="643" spans="1:36" ht="14.25" customHeight="1" x14ac:dyDescent="0.2">
      <c r="A643" s="7" cm="1">
        <f t="array" aca="1" ref="A643" ca="1">INDEX(Companies!$A:$A,RANDBETWEEN(5,COUNTA(Companies!$A:$A) + 1),1)</f>
        <v>5</v>
      </c>
      <c r="B643" s="7" t="str">
        <f ca="1">VLOOKUP($A643,Companies!$A:$B,2,FALSE)</f>
        <v>ACME Corporation</v>
      </c>
      <c r="C643" s="5">
        <f t="shared" si="91"/>
        <v>639</v>
      </c>
      <c r="D643" s="5" t="str" cm="1">
        <f t="array" ref="D643">SHA1HASH($C643)</f>
        <v>40e0ce8abc662ad8d6a7b5f1d1a0e297b3036980</v>
      </c>
      <c r="E643" s="6">
        <v>1</v>
      </c>
      <c r="F643" s="7">
        <f ca="1">IF($C643 = 1 + N("Presidente"),
    127,
    IF($C643 = 2 + N("Vice-Presidente"),
        72,
        IF($C643 = 3 + N("Secretária bilíngue"),
            13,
            RANDBETWEEN(5,COUNT(Name!$A:$A) + 1)
        )
    )
)</f>
        <v>128</v>
      </c>
      <c r="G643" s="7" t="str">
        <f ca="1">VLOOKUP($F643,Name!$A:$B,2,FALSE)</f>
        <v>Enzo Gabriel</v>
      </c>
      <c r="H643" s="7">
        <f ca="1" xml:space="preserve">
IF($C643 = 1,
    0,
    RANDBETWEEN(5,COUNT('Last name'!$A:$A) + 1)
)</f>
        <v>178</v>
      </c>
      <c r="I643" s="7" t="str">
        <f ca="1" xml:space="preserve">
IF($C643 = 1 + N("Presidente"),
    "de Orléans e Bragança",
    VLOOKUP($H643,'Last name'!$A:$B,2,FALSE) &amp; " " &amp; VLOOKUP(RANDBETWEEN(5,COUNT('Last name'!$A:$A) + 1),'Last name'!$A:$B,2,FALSE)
)</f>
        <v>Seixas Araújo</v>
      </c>
      <c r="J643" s="7" t="str">
        <f t="shared" ca="1" si="92"/>
        <v>Enzo Gabriel Seixas Araújo</v>
      </c>
      <c r="K643" s="7" t="str" cm="1">
        <f t="array" aca="1" ref="K643" ca="1">SHA1HASH($J643)</f>
        <v>395e9901b8140c484bdf72dcf71d0f2615cc3ec5</v>
      </c>
      <c r="L643" s="7" cm="1">
        <f t="array" aca="1" ref="L643" ca="1">INDEX(States!$A:$A,N643,1)</f>
        <v>5</v>
      </c>
      <c r="M643" s="7" t="str">
        <f ca="1">VLOOKUP($L643,Countries!$A:$B,2,FALSE)</f>
        <v>Portugal</v>
      </c>
      <c r="N643" s="7" cm="1">
        <f t="array" aca="1" ref="N643" ca="1">INDEX(States!$C:$C,RANDBETWEEN(5,COUNTA(States!$A:$A) + 1),1)</f>
        <v>24</v>
      </c>
      <c r="O643" s="7" t="str">
        <f ca="1">VLOOKUP($N643,States!$C:$D,2,FALSE)</f>
        <v>Brangança</v>
      </c>
      <c r="P643" s="7" t="str">
        <f ca="1">VLOOKUP($F643,Name!$A:$C,3,FALSE)</f>
        <v>M</v>
      </c>
      <c r="Q643" s="7" t="str">
        <f ca="1">VLOOKUP($P643,Genders!$B:$C,2,FALSE)</f>
        <v>Male</v>
      </c>
      <c r="R643" s="7" cm="1">
        <f t="array" aca="1" ref="R643" ca="1">INDEX('Marital status'!$A:$A,RANDBETWEEN(5,COUNTA('Marital status'!$A:$A) + 1),1)</f>
        <v>8</v>
      </c>
      <c r="S643" s="7" t="str">
        <f ca="1">VLOOKUP($R643,'Marital status'!$A:$B,2,FALSE)</f>
        <v xml:space="preserve"> Separated </v>
      </c>
      <c r="T643" s="7">
        <f t="shared" ca="1" si="93"/>
        <v>5</v>
      </c>
      <c r="U643" s="7" t="str">
        <f ca="1">VLOOKUP($T643,Ethnicities!$A:$B,2,FALSE)</f>
        <v xml:space="preserve"> white</v>
      </c>
      <c r="V643" s="8">
        <f t="shared" ca="1" si="94"/>
        <v>31317</v>
      </c>
      <c r="W643" s="6">
        <f t="shared" ca="1" si="95"/>
        <v>7</v>
      </c>
      <c r="X643" s="8" t="str">
        <f ca="1">VLOOKUP($W643,'Background education'!$A:$B,2,FALSE)</f>
        <v>Undergraduate degree</v>
      </c>
      <c r="Y643" s="7">
        <f ca="1" xml:space="preserve">
  IF(OR($AA643 = 5, $AA643 = 6, $AA643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43" s="7" t="str">
        <f ca="1">VLOOKUP($Y643,Departments!$A:$B,2,FALSE)</f>
        <v>Communication &amp; Marketing</v>
      </c>
      <c r="AA643" s="6">
        <f t="shared" ca="1" si="96"/>
        <v>10</v>
      </c>
      <c r="AB643" s="7" t="str">
        <f ca="1">VLOOKUP($AA643,Roles!$A:$B,2,FALSE)</f>
        <v>Trainee</v>
      </c>
      <c r="AC643" s="6" t="str">
        <f t="shared" ca="1" si="97"/>
        <v/>
      </c>
      <c r="AD643" s="7" t="str">
        <f ca="1" xml:space="preserve">
IF($AC643 &lt;&gt; "",
    VLOOKUP($AC643,Levels!$A:$B,2,FALSE),
    ""
)</f>
        <v/>
      </c>
      <c r="AE643" s="8">
        <f t="shared" ca="1" si="98"/>
        <v>36556</v>
      </c>
      <c r="AF643" s="6">
        <f ca="1">RANDBETWEEN(5,COUNTA('Recruitment source'!$A:$A) + 1)</f>
        <v>5</v>
      </c>
      <c r="AG643" s="6" t="str">
        <f ca="1">VLOOKUP($AF643,'Recruitment source'!$A:$B,2,FALSE)</f>
        <v>Indeed</v>
      </c>
      <c r="AH643" s="8"/>
      <c r="AI643" s="1">
        <f t="shared" ca="1" si="90"/>
        <v>1385</v>
      </c>
      <c r="AJ643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639, 1, 'Enzo Gabriel Seixas Araújo', 'M', 5, '27/09/1985', 7, 11, 10, NULL, 1385);</v>
      </c>
    </row>
    <row r="644" spans="1:36" ht="14.25" customHeight="1" x14ac:dyDescent="0.2">
      <c r="A644" s="7" cm="1">
        <f t="array" aca="1" ref="A644" ca="1">INDEX(Companies!$A:$A,RANDBETWEEN(5,COUNTA(Companies!$A:$A) + 1),1)</f>
        <v>5</v>
      </c>
      <c r="B644" s="7" t="str">
        <f ca="1">VLOOKUP($A644,Companies!$A:$B,2,FALSE)</f>
        <v>ACME Corporation</v>
      </c>
      <c r="C644" s="5">
        <f t="shared" si="91"/>
        <v>640</v>
      </c>
      <c r="D644" s="5" t="str" cm="1">
        <f t="array" ref="D644">SHA1HASH($C644)</f>
        <v>a52b27e785768645815cc7cb4f28d4278538de42</v>
      </c>
      <c r="E644" s="6">
        <v>1</v>
      </c>
      <c r="F644" s="7">
        <f ca="1">IF($C644 = 1 + N("Presidente"),
    127,
    IF($C644 = 2 + N("Vice-Presidente"),
        72,
        IF($C644 = 3 + N("Secretária bilíngue"),
            13,
            RANDBETWEEN(5,COUNT(Name!$A:$A) + 1)
        )
    )
)</f>
        <v>228</v>
      </c>
      <c r="G644" s="7" t="str">
        <f ca="1">VLOOKUP($F644,Name!$A:$B,2,FALSE)</f>
        <v>Lívia</v>
      </c>
      <c r="H644" s="7">
        <f ca="1" xml:space="preserve">
IF($C644 = 1,
    0,
    RANDBETWEEN(5,COUNT('Last name'!$A:$A) + 1)
)</f>
        <v>169</v>
      </c>
      <c r="I644" s="7" t="str">
        <f ca="1" xml:space="preserve">
IF($C644 = 1 + N("Presidente"),
    "de Orléans e Bragança",
    VLOOKUP($H644,'Last name'!$A:$B,2,FALSE) &amp; " " &amp; VLOOKUP(RANDBETWEEN(5,COUNT('Last name'!$A:$A) + 1),'Last name'!$A:$B,2,FALSE)
)</f>
        <v>Russo Camões</v>
      </c>
      <c r="J644" s="7" t="str">
        <f t="shared" ca="1" si="92"/>
        <v>Lívia Russo Camões</v>
      </c>
      <c r="K644" s="7" t="str" cm="1">
        <f t="array" aca="1" ref="K644" ca="1">SHA1HASH($J644)</f>
        <v>d94fee77790dd21ef6c7ec87584e8244f4e607c1</v>
      </c>
      <c r="L644" s="7" cm="1">
        <f t="array" aca="1" ref="L644" ca="1">INDEX(States!$A:$A,N644,1)</f>
        <v>5</v>
      </c>
      <c r="M644" s="7" t="str">
        <f ca="1">VLOOKUP($L644,Countries!$A:$B,2,FALSE)</f>
        <v>Portugal</v>
      </c>
      <c r="N644" s="7" cm="1">
        <f t="array" aca="1" ref="N644" ca="1">INDEX(States!$C:$C,RANDBETWEEN(5,COUNTA(States!$A:$A) + 1),1)</f>
        <v>7</v>
      </c>
      <c r="O644" s="7" t="str">
        <f ca="1">VLOOKUP($N644,States!$C:$D,2,FALSE)</f>
        <v xml:space="preserve"> Setúbal </v>
      </c>
      <c r="P644" s="7" t="str">
        <f ca="1">VLOOKUP($F644,Name!$A:$C,3,FALSE)</f>
        <v>F</v>
      </c>
      <c r="Q644" s="7" t="str">
        <f ca="1">VLOOKUP($P644,Genders!$B:$C,2,FALSE)</f>
        <v>Female</v>
      </c>
      <c r="R644" s="7" cm="1">
        <f t="array" aca="1" ref="R644" ca="1">INDEX('Marital status'!$A:$A,RANDBETWEEN(5,COUNTA('Marital status'!$A:$A) + 1),1)</f>
        <v>6</v>
      </c>
      <c r="S644" s="7" t="str">
        <f ca="1">VLOOKUP($R644,'Marital status'!$A:$B,2,FALSE)</f>
        <v>MarrieD</v>
      </c>
      <c r="T644" s="7">
        <f t="shared" ca="1" si="93"/>
        <v>6</v>
      </c>
      <c r="U644" s="7" t="str">
        <f ca="1">VLOOKUP($T644,Ethnicities!$A:$B,2,FALSE)</f>
        <v>Black or African American</v>
      </c>
      <c r="V644" s="8">
        <f t="shared" ca="1" si="94"/>
        <v>20919</v>
      </c>
      <c r="W644" s="6">
        <f t="shared" ca="1" si="95"/>
        <v>7</v>
      </c>
      <c r="X644" s="8" t="str">
        <f ca="1">VLOOKUP($W644,'Background education'!$A:$B,2,FALSE)</f>
        <v>Undergraduate degree</v>
      </c>
      <c r="Y644" s="7">
        <f ca="1" xml:space="preserve">
  IF(OR($AA644 = 5, $AA644 = 6, $AA644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44" s="7" t="str">
        <f ca="1">VLOOKUP($Y644,Departments!$A:$B,2,FALSE)</f>
        <v>Communication &amp; Marketing</v>
      </c>
      <c r="AA644" s="6">
        <f t="shared" ca="1" si="96"/>
        <v>11</v>
      </c>
      <c r="AB644" s="7" t="str">
        <f ca="1">VLOOKUP($AA644,Roles!$A:$B,2,FALSE)</f>
        <v>Analyst</v>
      </c>
      <c r="AC644" s="6">
        <f t="shared" ca="1" si="97"/>
        <v>5</v>
      </c>
      <c r="AD644" s="7" t="str">
        <f ca="1" xml:space="preserve">
IF($AC644 &lt;&gt; "",
    VLOOKUP($AC644,Levels!$A:$B,2,FALSE),
    ""
)</f>
        <v>Junior</v>
      </c>
      <c r="AE644" s="8">
        <f t="shared" ca="1" si="98"/>
        <v>40828</v>
      </c>
      <c r="AF644" s="6">
        <f ca="1">RANDBETWEEN(5,COUNTA('Recruitment source'!$A:$A) + 1)</f>
        <v>15</v>
      </c>
      <c r="AG644" s="6" t="str">
        <f ca="1">VLOOKUP($AF644,'Recruitment source'!$A:$B,2,FALSE)</f>
        <v>Website</v>
      </c>
      <c r="AH644" s="8"/>
      <c r="AI644" s="1">
        <f t="shared" ca="1" si="90"/>
        <v>2580</v>
      </c>
      <c r="AJ644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640, 1, 'Lívia Russo Camões', 'F', 6, '09/04/1957', 7, 11, 11, 5, 2580);</v>
      </c>
    </row>
    <row r="645" spans="1:36" ht="14.25" customHeight="1" x14ac:dyDescent="0.2">
      <c r="A645" s="7" cm="1">
        <f t="array" aca="1" ref="A645" ca="1">INDEX(Companies!$A:$A,RANDBETWEEN(5,COUNTA(Companies!$A:$A) + 1),1)</f>
        <v>5</v>
      </c>
      <c r="B645" s="7" t="str">
        <f ca="1">VLOOKUP($A645,Companies!$A:$B,2,FALSE)</f>
        <v>ACME Corporation</v>
      </c>
      <c r="C645" s="5">
        <f t="shared" si="91"/>
        <v>641</v>
      </c>
      <c r="D645" s="5" t="str" cm="1">
        <f t="array" ref="D645">SHA1HASH($C645)</f>
        <v>d2578a848888259fc29e19f4770e0f27690a02ea</v>
      </c>
      <c r="E645" s="6">
        <v>1</v>
      </c>
      <c r="F645" s="7">
        <f ca="1">IF($C645 = 1 + N("Presidente"),
    127,
    IF($C645 = 2 + N("Vice-Presidente"),
        72,
        IF($C645 = 3 + N("Secretária bilíngue"),
            13,
            RANDBETWEEN(5,COUNT(Name!$A:$A) + 1)
        )
    )
)</f>
        <v>38</v>
      </c>
      <c r="G645" s="7" t="str">
        <f ca="1">VLOOKUP($F645,Name!$A:$B,2,FALSE)</f>
        <v>Analu</v>
      </c>
      <c r="H645" s="7">
        <f ca="1" xml:space="preserve">
IF($C645 = 1,
    0,
    RANDBETWEEN(5,COUNT('Last name'!$A:$A) + 1)
)</f>
        <v>169</v>
      </c>
      <c r="I645" s="7" t="str">
        <f ca="1" xml:space="preserve">
IF($C645 = 1 + N("Presidente"),
    "de Orléans e Bragança",
    VLOOKUP($H645,'Last name'!$A:$B,2,FALSE) &amp; " " &amp; VLOOKUP(RANDBETWEEN(5,COUNT('Last name'!$A:$A) + 1),'Last name'!$A:$B,2,FALSE)
)</f>
        <v>Russo Castro</v>
      </c>
      <c r="J645" s="7" t="str">
        <f t="shared" ca="1" si="92"/>
        <v>Analu Russo Castro</v>
      </c>
      <c r="K645" s="7" t="str" cm="1">
        <f t="array" aca="1" ref="K645" ca="1">SHA1HASH($J645)</f>
        <v>dc9f835b85aeb61b17a5c78608ba20190c287d13</v>
      </c>
      <c r="L645" s="7" cm="1">
        <f t="array" aca="1" ref="L645" ca="1">INDEX(States!$A:$A,N645,1)</f>
        <v>5</v>
      </c>
      <c r="M645" s="7" t="str">
        <f ca="1">VLOOKUP($L645,Countries!$A:$B,2,FALSE)</f>
        <v>Portugal</v>
      </c>
      <c r="N645" s="7" cm="1">
        <f t="array" aca="1" ref="N645" ca="1">INDEX(States!$C:$C,RANDBETWEEN(5,COUNTA(States!$A:$A) + 1),1)</f>
        <v>24</v>
      </c>
      <c r="O645" s="7" t="str">
        <f ca="1">VLOOKUP($N645,States!$C:$D,2,FALSE)</f>
        <v>Brangança</v>
      </c>
      <c r="P645" s="7" t="str">
        <f ca="1">VLOOKUP($F645,Name!$A:$C,3,FALSE)</f>
        <v>F</v>
      </c>
      <c r="Q645" s="7" t="str">
        <f ca="1">VLOOKUP($P645,Genders!$B:$C,2,FALSE)</f>
        <v>Female</v>
      </c>
      <c r="R645" s="7" cm="1">
        <f t="array" aca="1" ref="R645" ca="1">INDEX('Marital status'!$A:$A,RANDBETWEEN(5,COUNTA('Marital status'!$A:$A) + 1),1)</f>
        <v>5</v>
      </c>
      <c r="S645" s="7" t="str">
        <f ca="1">VLOOKUP($R645,'Marital status'!$A:$B,2,FALSE)</f>
        <v>single</v>
      </c>
      <c r="T645" s="7">
        <f t="shared" ca="1" si="93"/>
        <v>5</v>
      </c>
      <c r="U645" s="7" t="str">
        <f ca="1">VLOOKUP($T645,Ethnicities!$A:$B,2,FALSE)</f>
        <v xml:space="preserve"> white</v>
      </c>
      <c r="V645" s="8">
        <f t="shared" ca="1" si="94"/>
        <v>20518</v>
      </c>
      <c r="W645" s="6">
        <f t="shared" ca="1" si="95"/>
        <v>7</v>
      </c>
      <c r="X645" s="8" t="str">
        <f ca="1">VLOOKUP($W645,'Background education'!$A:$B,2,FALSE)</f>
        <v>Undergraduate degree</v>
      </c>
      <c r="Y645" s="7">
        <f ca="1" xml:space="preserve">
  IF(OR($AA645 = 5, $AA645 = 6, $AA645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45" s="7" t="str">
        <f ca="1">VLOOKUP($Y645,Departments!$A:$B,2,FALSE)</f>
        <v>Administration</v>
      </c>
      <c r="AA645" s="6">
        <f t="shared" ca="1" si="96"/>
        <v>9</v>
      </c>
      <c r="AB645" s="7" t="str">
        <f ca="1">VLOOKUP($AA645,Roles!$A:$B,2,FALSE)</f>
        <v>Intern</v>
      </c>
      <c r="AC645" s="6" t="str">
        <f t="shared" ca="1" si="97"/>
        <v/>
      </c>
      <c r="AD645" s="7" t="str">
        <f ca="1" xml:space="preserve">
IF($AC645 &lt;&gt; "",
    VLOOKUP($AC645,Levels!$A:$B,2,FALSE),
    ""
)</f>
        <v/>
      </c>
      <c r="AE645" s="8">
        <f t="shared" ca="1" si="98"/>
        <v>40107</v>
      </c>
      <c r="AF645" s="6">
        <f ca="1">RANDBETWEEN(5,COUNTA('Recruitment source'!$A:$A) + 1)</f>
        <v>12</v>
      </c>
      <c r="AG645" s="6" t="str">
        <f ca="1">VLOOKUP($AF645,'Recruitment source'!$A:$B,2,FALSE)</f>
        <v xml:space="preserve"> recommendation of employee</v>
      </c>
      <c r="AH645" s="8"/>
      <c r="AI645" s="1">
        <f t="shared" ref="AI645:AI708" ca="1" si="100" xml:space="preserve">
IF($AA645 = 5 + N("Presidente"),
    27000,
    IF($AA645 = 6 + N("Vice-presidente"),
        23000,
        IF(OR($AA645 = 8, $AA645= 13, $AA645 = 12) + N("Secretária bilíngue ou coordenador ou especialista"),
            8000,
            IF($AA645 = 7 + N("Diretor"),
                15000,
                IF($AA645 = 14 + N("Gerente"),
                    12000,
                    IF($AA645 = 9 + N("Estagiário"),
                        705,
                        IF($AA645 = 10 + N("Trainee"),
                            805,
                            IF($AA645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IF($W645 = 7,
  500,
  IF($W645 = 8,
    1000,
    IF($W645 = 9,
      1500,
      IF($W645 = 10,
        2000,
        0
      )
    )
  )
)
+
N("Adicional no salário por área")
+
IF($Y645 = 14 + N("Tecnologia da Informação"),
  120,
  IF($Y645 = 16 + N("Vendas"),
    110,
    IF($Y645 = 15 + N("Jurídico"),
      100,
      IF(OR($Y645 = 8, $Y645 = 9, $Y645 = 11) + N("Recursos humanos ou comercial ou comunicação e marketing"),
        80,
        0
      )
    )
  )
)
+
N("Adicionando pegadinha")
+
IF(AND($Y645 = 16, $W645 = 9, $AA645 = 11, $AC645 = 5) + N("Se for de vendas, com mestrado, analista sênior"),
  IF($T645 = 5,
    100,
    0
  )
  +
  IF($P645 = "M",
    200,
    0
  ),
  0
)</f>
        <v>1205</v>
      </c>
      <c r="AJ645" s="12" t="str">
        <f t="shared" ca="1" si="99"/>
        <v>INSERT INTO bi4all.fac_employees (id_company_fk, id_employee_pk, flg_active, employee_name, id_gender_fk, id_race_fk, birthday, id_schooling_fk, id_department_fk, id_role_fk, id_level_fk, actual_salary) VALUES (5, 641, 1, 'Analu Russo Castro', 'F', 5, '04/03/1956', 7, 6, 9, NULL, 1205);</v>
      </c>
    </row>
    <row r="646" spans="1:36" ht="14.25" customHeight="1" x14ac:dyDescent="0.2">
      <c r="A646" s="7" cm="1">
        <f t="array" aca="1" ref="A646" ca="1">INDEX(Companies!$A:$A,RANDBETWEEN(5,COUNTA(Companies!$A:$A) + 1),1)</f>
        <v>5</v>
      </c>
      <c r="B646" s="7" t="str">
        <f ca="1">VLOOKUP($A646,Companies!$A:$B,2,FALSE)</f>
        <v>ACME Corporation</v>
      </c>
      <c r="C646" s="5">
        <f t="shared" ref="C646:C709" si="101">ROW() - 4</f>
        <v>642</v>
      </c>
      <c r="D646" s="5" t="str" cm="1">
        <f t="array" ref="D646">SHA1HASH($C646)</f>
        <v>99316daea530a41f7e3cddaea0561a59d2dc23f0</v>
      </c>
      <c r="E646" s="6">
        <v>1</v>
      </c>
      <c r="F646" s="7">
        <f ca="1">IF($C646 = 1 + N("Presidente"),
    127,
    IF($C646 = 2 + N("Vice-Presidente"),
        72,
        IF($C646 = 3 + N("Secretária bilíngue"),
            13,
            RANDBETWEEN(5,COUNT(Name!$A:$A) + 1)
        )
    )
)</f>
        <v>137</v>
      </c>
      <c r="G646" s="7" t="str">
        <f ca="1">VLOOKUP($F646,Name!$A:$B,2,FALSE)</f>
        <v>Fernanda</v>
      </c>
      <c r="H646" s="7">
        <f ca="1" xml:space="preserve">
IF($C646 = 1,
    0,
    RANDBETWEEN(5,COUNT('Last name'!$A:$A) + 1)
)</f>
        <v>185</v>
      </c>
      <c r="I646" s="7" t="str">
        <f ca="1" xml:space="preserve">
IF($C646 = 1 + N("Presidente"),
    "de Orléans e Bragança",
    VLOOKUP($H646,'Last name'!$A:$B,2,FALSE) &amp; " " &amp; VLOOKUP(RANDBETWEEN(5,COUNT('Last name'!$A:$A) + 1),'Last name'!$A:$B,2,FALSE)
)</f>
        <v>Sousa Bactista</v>
      </c>
      <c r="J646" s="7" t="str">
        <f t="shared" ref="J646:J709" ca="1" si="102">$G646 &amp; " " &amp; $I646</f>
        <v>Fernanda Sousa Bactista</v>
      </c>
      <c r="K646" s="7" t="str" cm="1">
        <f t="array" aca="1" ref="K646" ca="1">SHA1HASH($J646)</f>
        <v>df5a81c950b24eda0f8945651e6f63c93a7b8e4d</v>
      </c>
      <c r="L646" s="7" cm="1">
        <f t="array" aca="1" ref="L646" ca="1">INDEX(States!$A:$A,N646,1)</f>
        <v>5</v>
      </c>
      <c r="M646" s="7" t="str">
        <f ca="1">VLOOKUP($L646,Countries!$A:$B,2,FALSE)</f>
        <v>Portugal</v>
      </c>
      <c r="N646" s="7" cm="1">
        <f t="array" aca="1" ref="N646" ca="1">INDEX(States!$C:$C,RANDBETWEEN(5,COUNTA(States!$A:$A) + 1),1)</f>
        <v>18</v>
      </c>
      <c r="O646" s="7" t="str">
        <f ca="1">VLOOKUP($N646,States!$C:$D,2,FALSE)</f>
        <v>Castelo Branco</v>
      </c>
      <c r="P646" s="7" t="str">
        <f ca="1">VLOOKUP($F646,Name!$A:$C,3,FALSE)</f>
        <v>F</v>
      </c>
      <c r="Q646" s="7" t="str">
        <f ca="1">VLOOKUP($P646,Genders!$B:$C,2,FALSE)</f>
        <v>Female</v>
      </c>
      <c r="R646" s="7" cm="1">
        <f t="array" aca="1" ref="R646" ca="1">INDEX('Marital status'!$A:$A,RANDBETWEEN(5,COUNTA('Marital status'!$A:$A) + 1),1)</f>
        <v>6</v>
      </c>
      <c r="S646" s="7" t="str">
        <f ca="1">VLOOKUP($R646,'Marital status'!$A:$B,2,FALSE)</f>
        <v>MarrieD</v>
      </c>
      <c r="T646" s="7">
        <f t="shared" ref="T646:T709" ca="1" si="103" xml:space="preserve">
IF(AND($AA646 &gt;= 5, $AA646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8</v>
      </c>
      <c r="U646" s="7" t="str">
        <f ca="1">VLOOKUP($T646,Ethnicities!$A:$B,2,FALSE)</f>
        <v>ASIAN</v>
      </c>
      <c r="V646" s="8">
        <f t="shared" ref="V646:V709" ca="1" si="104" xml:space="preserve">
IF($AA646 = 5 + N("CEO"),
    TODAY() - 16340,
    IF($AA646 = 8 + N("Secretary"),
        RANDBETWEEN(TODAY() - 12418.5, TODAY()-6574.5),
        IF(OR($AA646 = 7, $AA646 = 14),
            RANDBETWEEN(TODAY() - 16071, TODAY() - 8766),
            IF(OR($AA646 = 13, $AA646 = 12, $AA646 = 11),
                RANDBETWEEN(TODAY() - 27393.75, TODAY() - 12783.75),
                RANDBETWEEN(TODAY() - 27393.75, TODAY()-10957.5)
            )
        )
    )
)</f>
        <v>30885</v>
      </c>
      <c r="W646" s="6">
        <f t="shared" ref="W646:W709" ca="1" si="105" xml:space="preserve">
IF(OR($AA646 = 5, $AA646 = 6) + N("Se for presidente ou vice-presidente"),
    10 + N("Doutor"),
    IF($AA646 = 7 + N("Se for diretor"),
        RANDBETWEEN(8,10) + N("Graduate school or Master’s degree or Doctorate"),
        IF($AA646 = 14 + N("If a manager"),
            RANDBETWEEN(7,9),
            IF(OR($AA646 = 13, $AA646 = 12, $AA646 = 11) + N("If coordinator or specialist or analyst"),
                RANDBETWEEN(7,8),
                7
            )
        )
    )
)</f>
        <v>7</v>
      </c>
      <c r="X646" s="8" t="str">
        <f ca="1">VLOOKUP($W646,'Background education'!$A:$B,2,FALSE)</f>
        <v>Undergraduate degree</v>
      </c>
      <c r="Y646" s="7">
        <f ca="1" xml:space="preserve">
  IF(OR($AA646 = 5, $AA646 = 6, $AA646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46" s="7" t="str">
        <f ca="1">VLOOKUP($Y646,Departments!$A:$B,2,FALSE)</f>
        <v>Audit</v>
      </c>
      <c r="AA646" s="6">
        <f t="shared" ref="AA646:AA709" ca="1" si="106" xml:space="preserve">
IF($C646 = 1 + N("Se matrícula for 1"),
  5 + N("Presidente"),
  IF($C646 = 2 + N("Se matrícula for 2"),
    6 + N("Vice-presidente"),
    IF($C646 = 3 + N("Se matrícula for 3"),
      8 + N("Secretária bilíngue"),
      IF(AND($C646 &gt;= 4, $C646 &lt;=14),
        7 + N("Diretor"),
        IF(AND($C646 &gt;= 15, $C646 &lt;= 25),
          14 + N("Manager"),
          IF(AND($C646 &gt;= 26, $C646 &lt;= 36),
            13 + N("Coordinador"),
            IF(AND($C646 &gt;= 37, $C646 &lt;= 47),
              12 + N("Especialista"),
                IF(MOD($C646,2) = 0,
                  11 + N("Analista"),
                  RANDBETWEEN(9,10) + N("Estagiário ou Trainee")
                )
            )
          )
        )
      )
    )
  )
)</f>
        <v>11</v>
      </c>
      <c r="AB646" s="7" t="str">
        <f ca="1">VLOOKUP($AA646,Roles!$A:$B,2,FALSE)</f>
        <v>Analyst</v>
      </c>
      <c r="AC646" s="6">
        <f t="shared" ref="AC646:AC709" ca="1" si="107" xml:space="preserve">
IF($AA646 = 11 + N("Analyst"),
    RANDBETWEEN(5, 7) + N("Jr, Pleno, Sr"),
    ""
)</f>
        <v>6</v>
      </c>
      <c r="AD646" s="7" t="str">
        <f ca="1" xml:space="preserve">
IF($AC646 &lt;&gt; "",
    VLOOKUP($AC646,Levels!$A:$B,2,FALSE),
    ""
)</f>
        <v>Pleno</v>
      </c>
      <c r="AE646" s="8">
        <f t="shared" ref="AE646:AE709" ca="1" si="108" xml:space="preserve">
IF(
  OR(
    $AA646=5,$AA646=6,$AA646=7,$AA646=8,$AA646=14
  ),
  36161,
  IF(
     (
      (TODAY() - $V646) / 365
     ) &lt; 19,
      TODAY(),
      RANDBETWEEN(36161,TODAY())
  )
)</f>
        <v>41222</v>
      </c>
      <c r="AF646" s="6">
        <f ca="1">RANDBETWEEN(5,COUNTA('Recruitment source'!$A:$A) + 1)</f>
        <v>12</v>
      </c>
      <c r="AG646" s="6" t="str">
        <f ca="1">VLOOKUP($AF646,'Recruitment source'!$A:$B,2,FALSE)</f>
        <v xml:space="preserve"> recommendation of employee</v>
      </c>
      <c r="AH646" s="8"/>
      <c r="AI646" s="1">
        <f t="shared" ca="1" si="100"/>
        <v>2500</v>
      </c>
      <c r="AJ646" s="12" t="str">
        <f t="shared" ref="AJ646:AJ709" ca="1" si="10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$A646  &amp; ", "   &amp;
$C646  &amp; ", "   &amp;
$E646  &amp; ", '"  &amp;
$J646  &amp; "', '" &amp;
$P646  &amp; "', "  &amp;
$T646  &amp; ", '"  &amp;
TEXT($V646,"dd/mm/aaaa")  &amp; "', "   &amp;
$W646  &amp; ", "   &amp;
$Y646  &amp; ", "   &amp;
$AA646  &amp; ", "   &amp;
IF($AC646 &lt;&gt; "", $AC646, "NULL")  &amp; ", "   &amp;
$AI646  &amp; ");"</f>
        <v>INSERT INTO bi4all.fac_employees (id_company_fk, id_employee_pk, flg_active, employee_name, id_gender_fk, id_race_fk, birthday, id_schooling_fk, id_department_fk, id_role_fk, id_level_fk, actual_salary) VALUES (5, 642, 1, 'Fernanda Sousa Bactista', 'F', 8, '22/07/1984', 7, 13, 11, 6, 2500);</v>
      </c>
    </row>
    <row r="647" spans="1:36" ht="14.25" customHeight="1" x14ac:dyDescent="0.2">
      <c r="A647" s="7" cm="1">
        <f t="array" aca="1" ref="A647" ca="1">INDEX(Companies!$A:$A,RANDBETWEEN(5,COUNTA(Companies!$A:$A) + 1),1)</f>
        <v>5</v>
      </c>
      <c r="B647" s="7" t="str">
        <f ca="1">VLOOKUP($A647,Companies!$A:$B,2,FALSE)</f>
        <v>ACME Corporation</v>
      </c>
      <c r="C647" s="5">
        <f t="shared" si="101"/>
        <v>643</v>
      </c>
      <c r="D647" s="5" t="str" cm="1">
        <f t="array" ref="D647">SHA1HASH($C647)</f>
        <v>dcd7d0e3f3c05153d22d9f1d8caff4ab1b270ffe</v>
      </c>
      <c r="E647" s="6">
        <v>1</v>
      </c>
      <c r="F647" s="7">
        <f ca="1">IF($C647 = 1 + N("Presidente"),
    127,
    IF($C647 = 2 + N("Vice-Presidente"),
        72,
        IF($C647 = 3 + N("Secretária bilíngue"),
            13,
            RANDBETWEEN(5,COUNT(Name!$A:$A) + 1)
        )
    )
)</f>
        <v>103</v>
      </c>
      <c r="G647" s="7" t="str">
        <f ca="1">VLOOKUP($F647,Name!$A:$B,2,FALSE)</f>
        <v>Danniel</v>
      </c>
      <c r="H647" s="7">
        <f ca="1" xml:space="preserve">
IF($C647 = 1,
    0,
    RANDBETWEEN(5,COUNT('Last name'!$A:$A) + 1)
)</f>
        <v>183</v>
      </c>
      <c r="I647" s="7" t="str">
        <f ca="1" xml:space="preserve">
IF($C647 = 1 + N("Presidente"),
    "de Orléans e Bragança",
    VLOOKUP($H647,'Last name'!$A:$B,2,FALSE) &amp; " " &amp; VLOOKUP(RANDBETWEEN(5,COUNT('Last name'!$A:$A) + 1),'Last name'!$A:$B,2,FALSE)
)</f>
        <v>Soares Leitão</v>
      </c>
      <c r="J647" s="7" t="str">
        <f t="shared" ca="1" si="102"/>
        <v>Danniel Soares Leitão</v>
      </c>
      <c r="K647" s="7" t="str" cm="1">
        <f t="array" aca="1" ref="K647" ca="1">SHA1HASH($J647)</f>
        <v>5d3db2a9a9ff3d3b5b25c8a1f1c814f71a8909a6</v>
      </c>
      <c r="L647" s="7" cm="1">
        <f t="array" aca="1" ref="L647" ca="1">INDEX(States!$A:$A,N647,1)</f>
        <v>5</v>
      </c>
      <c r="M647" s="7" t="str">
        <f ca="1">VLOOKUP($L647,Countries!$A:$B,2,FALSE)</f>
        <v>Portugal</v>
      </c>
      <c r="N647" s="7" cm="1">
        <f t="array" aca="1" ref="N647" ca="1">INDEX(States!$C:$C,RANDBETWEEN(5,COUNTA(States!$A:$A) + 1),1)</f>
        <v>11</v>
      </c>
      <c r="O647" s="7" t="str">
        <f ca="1">VLOOKUP($N647,States!$C:$D,2,FALSE)</f>
        <v>Santarém</v>
      </c>
      <c r="P647" s="7" t="str">
        <f ca="1">VLOOKUP($F647,Name!$A:$C,3,FALSE)</f>
        <v>M</v>
      </c>
      <c r="Q647" s="7" t="str">
        <f ca="1">VLOOKUP($P647,Genders!$B:$C,2,FALSE)</f>
        <v>Male</v>
      </c>
      <c r="R647" s="7" cm="1">
        <f t="array" aca="1" ref="R647" ca="1">INDEX('Marital status'!$A:$A,RANDBETWEEN(5,COUNTA('Marital status'!$A:$A) + 1),1)</f>
        <v>8</v>
      </c>
      <c r="S647" s="7" t="str">
        <f ca="1">VLOOKUP($R647,'Marital status'!$A:$B,2,FALSE)</f>
        <v xml:space="preserve"> Separated </v>
      </c>
      <c r="T647" s="7">
        <f t="shared" ca="1" si="103"/>
        <v>5</v>
      </c>
      <c r="U647" s="7" t="str">
        <f ca="1">VLOOKUP($T647,Ethnicities!$A:$B,2,FALSE)</f>
        <v xml:space="preserve"> white</v>
      </c>
      <c r="V647" s="8">
        <f t="shared" ca="1" si="104"/>
        <v>20586</v>
      </c>
      <c r="W647" s="6">
        <f t="shared" ca="1" si="105"/>
        <v>7</v>
      </c>
      <c r="X647" s="8" t="str">
        <f ca="1">VLOOKUP($W647,'Background education'!$A:$B,2,FALSE)</f>
        <v>Undergraduate degree</v>
      </c>
      <c r="Y647" s="7">
        <f ca="1" xml:space="preserve">
  IF(OR($AA647 = 5, $AA647 = 6, $AA647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47" s="7" t="str">
        <f ca="1">VLOOKUP($Y647,Departments!$A:$B,2,FALSE)</f>
        <v>Audit</v>
      </c>
      <c r="AA647" s="6">
        <f t="shared" ca="1" si="106"/>
        <v>9</v>
      </c>
      <c r="AB647" s="7" t="str">
        <f ca="1">VLOOKUP($AA647,Roles!$A:$B,2,FALSE)</f>
        <v>Intern</v>
      </c>
      <c r="AC647" s="6" t="str">
        <f t="shared" ca="1" si="107"/>
        <v/>
      </c>
      <c r="AD647" s="7" t="str">
        <f ca="1" xml:space="preserve">
IF($AC647 &lt;&gt; "",
    VLOOKUP($AC647,Levels!$A:$B,2,FALSE),
    ""
)</f>
        <v/>
      </c>
      <c r="AE647" s="8">
        <f t="shared" ca="1" si="108"/>
        <v>36326</v>
      </c>
      <c r="AF647" s="6">
        <f ca="1">RANDBETWEEN(5,COUNTA('Recruitment source'!$A:$A) + 1)</f>
        <v>12</v>
      </c>
      <c r="AG647" s="6" t="str">
        <f ca="1">VLOOKUP($AF647,'Recruitment source'!$A:$B,2,FALSE)</f>
        <v xml:space="preserve"> recommendation of employee</v>
      </c>
      <c r="AH647" s="8"/>
      <c r="AI647" s="1">
        <f t="shared" ca="1" si="100"/>
        <v>1205</v>
      </c>
      <c r="AJ64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643, 1, 'Danniel Soares Leitão', 'M', 5, '11/05/1956', 7, 13, 9, NULL, 1205);</v>
      </c>
    </row>
    <row r="648" spans="1:36" ht="14.25" customHeight="1" x14ac:dyDescent="0.2">
      <c r="A648" s="7" cm="1">
        <f t="array" aca="1" ref="A648" ca="1">INDEX(Companies!$A:$A,RANDBETWEEN(5,COUNTA(Companies!$A:$A) + 1),1)</f>
        <v>5</v>
      </c>
      <c r="B648" s="7" t="str">
        <f ca="1">VLOOKUP($A648,Companies!$A:$B,2,FALSE)</f>
        <v>ACME Corporation</v>
      </c>
      <c r="C648" s="5">
        <f t="shared" si="101"/>
        <v>644</v>
      </c>
      <c r="D648" s="5" t="str" cm="1">
        <f t="array" ref="D648">SHA1HASH($C648)</f>
        <v>4c8596c838c9d498b000d5fab25d2c2ea657588e</v>
      </c>
      <c r="E648" s="6">
        <v>1</v>
      </c>
      <c r="F648" s="7">
        <f ca="1">IF($C648 = 1 + N("Presidente"),
    127,
    IF($C648 = 2 + N("Vice-Presidente"),
        72,
        IF($C648 = 3 + N("Secretária bilíngue"),
            13,
            RANDBETWEEN(5,COUNT(Name!$A:$A) + 1)
        )
    )
)</f>
        <v>20</v>
      </c>
      <c r="G648" s="7" t="str">
        <f ca="1">VLOOKUP($F648,Name!$A:$B,2,FALSE)</f>
        <v>Alini</v>
      </c>
      <c r="H648" s="7">
        <f ca="1" xml:space="preserve">
IF($C648 = 1,
    0,
    RANDBETWEEN(5,COUNT('Last name'!$A:$A) + 1)
)</f>
        <v>12</v>
      </c>
      <c r="I648" s="7" t="str">
        <f ca="1" xml:space="preserve">
IF($C648 = 1 + N("Presidente"),
    "de Orléans e Bragança",
    VLOOKUP($H648,'Last name'!$A:$B,2,FALSE) &amp; " " &amp; VLOOKUP(RANDBETWEEN(5,COUNT('Last name'!$A:$A) + 1),'Last name'!$A:$B,2,FALSE)
)</f>
        <v>Alvaregna Alvarenga</v>
      </c>
      <c r="J648" s="7" t="str">
        <f t="shared" ca="1" si="102"/>
        <v>Alini Alvaregna Alvarenga</v>
      </c>
      <c r="K648" s="7" t="str" cm="1">
        <f t="array" aca="1" ref="K648" ca="1">SHA1HASH($J648)</f>
        <v>d96091d4b507675400a8377c330f80f78acd5444</v>
      </c>
      <c r="L648" s="7" cm="1">
        <f t="array" aca="1" ref="L648" ca="1">INDEX(States!$A:$A,N648,1)</f>
        <v>5</v>
      </c>
      <c r="M648" s="7" t="str">
        <f ca="1">VLOOKUP($L648,Countries!$A:$B,2,FALSE)</f>
        <v>Portugal</v>
      </c>
      <c r="N648" s="7" cm="1">
        <f t="array" aca="1" ref="N648" ca="1">INDEX(States!$C:$C,RANDBETWEEN(5,COUNTA(States!$A:$A) + 1),1)</f>
        <v>9</v>
      </c>
      <c r="O648" s="7" t="str">
        <f ca="1">VLOOKUP($N648,States!$C:$D,2,FALSE)</f>
        <v>braga</v>
      </c>
      <c r="P648" s="7" t="str">
        <f ca="1">VLOOKUP($F648,Name!$A:$C,3,FALSE)</f>
        <v>F</v>
      </c>
      <c r="Q648" s="7" t="str">
        <f ca="1">VLOOKUP($P648,Genders!$B:$C,2,FALSE)</f>
        <v>Female</v>
      </c>
      <c r="R648" s="7" cm="1">
        <f t="array" aca="1" ref="R648" ca="1">INDEX('Marital status'!$A:$A,RANDBETWEEN(5,COUNTA('Marital status'!$A:$A) + 1),1)</f>
        <v>5</v>
      </c>
      <c r="S648" s="7" t="str">
        <f ca="1">VLOOKUP($R648,'Marital status'!$A:$B,2,FALSE)</f>
        <v>single</v>
      </c>
      <c r="T648" s="7">
        <f t="shared" ca="1" si="103"/>
        <v>5</v>
      </c>
      <c r="U648" s="7" t="str">
        <f ca="1">VLOOKUP($T648,Ethnicities!$A:$B,2,FALSE)</f>
        <v xml:space="preserve"> white</v>
      </c>
      <c r="V648" s="8">
        <f t="shared" ca="1" si="104"/>
        <v>22908</v>
      </c>
      <c r="W648" s="6">
        <f t="shared" ca="1" si="105"/>
        <v>7</v>
      </c>
      <c r="X648" s="8" t="str">
        <f ca="1">VLOOKUP($W648,'Background education'!$A:$B,2,FALSE)</f>
        <v>Undergraduate degree</v>
      </c>
      <c r="Y648" s="7">
        <f ca="1" xml:space="preserve">
  IF(OR($AA648 = 5, $AA648 = 6, $AA648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48" s="7" t="str">
        <f ca="1">VLOOKUP($Y648,Departments!$A:$B,2,FALSE)</f>
        <v>Human Resource</v>
      </c>
      <c r="AA648" s="6">
        <f t="shared" ca="1" si="106"/>
        <v>11</v>
      </c>
      <c r="AB648" s="7" t="str">
        <f ca="1">VLOOKUP($AA648,Roles!$A:$B,2,FALSE)</f>
        <v>Analyst</v>
      </c>
      <c r="AC648" s="6">
        <f t="shared" ca="1" si="107"/>
        <v>5</v>
      </c>
      <c r="AD648" s="7" t="str">
        <f ca="1" xml:space="preserve">
IF($AC648 &lt;&gt; "",
    VLOOKUP($AC648,Levels!$A:$B,2,FALSE),
    ""
)</f>
        <v>Junior</v>
      </c>
      <c r="AE648" s="8">
        <f t="shared" ca="1" si="108"/>
        <v>39811</v>
      </c>
      <c r="AF648" s="6">
        <f ca="1">RANDBETWEEN(5,COUNTA('Recruitment source'!$A:$A) + 1)</f>
        <v>9</v>
      </c>
      <c r="AG648" s="6" t="str">
        <f ca="1">VLOOKUP($AF648,'Recruitment source'!$A:$B,2,FALSE)</f>
        <v>Empregos Online</v>
      </c>
      <c r="AH648" s="8"/>
      <c r="AI648" s="1">
        <f t="shared" ca="1" si="100"/>
        <v>2580</v>
      </c>
      <c r="AJ64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644, 1, 'Alini Alvaregna Alvarenga', 'F', 5, '19/09/1962', 7, 8, 11, 5, 2580);</v>
      </c>
    </row>
    <row r="649" spans="1:36" ht="14.25" customHeight="1" x14ac:dyDescent="0.2">
      <c r="A649" s="7" cm="1">
        <f t="array" aca="1" ref="A649" ca="1">INDEX(Companies!$A:$A,RANDBETWEEN(5,COUNTA(Companies!$A:$A) + 1),1)</f>
        <v>5</v>
      </c>
      <c r="B649" s="7" t="str">
        <f ca="1">VLOOKUP($A649,Companies!$A:$B,2,FALSE)</f>
        <v>ACME Corporation</v>
      </c>
      <c r="C649" s="5">
        <f t="shared" si="101"/>
        <v>645</v>
      </c>
      <c r="D649" s="5" t="str" cm="1">
        <f t="array" ref="D649">SHA1HASH($C649)</f>
        <v>f7b41d20b69937da146fc75bff4c97615532586b</v>
      </c>
      <c r="E649" s="6">
        <v>1</v>
      </c>
      <c r="F649" s="7">
        <f ca="1">IF($C649 = 1 + N("Presidente"),
    127,
    IF($C649 = 2 + N("Vice-Presidente"),
        72,
        IF($C649 = 3 + N("Secretária bilíngue"),
            13,
            RANDBETWEEN(5,COUNT(Name!$A:$A) + 1)
        )
    )
)</f>
        <v>142</v>
      </c>
      <c r="G649" s="7" t="str">
        <f ca="1">VLOOKUP($F649,Name!$A:$B,2,FALSE)</f>
        <v>Flaviano</v>
      </c>
      <c r="H649" s="7">
        <f ca="1" xml:space="preserve">
IF($C649 = 1,
    0,
    RANDBETWEEN(5,COUNT('Last name'!$A:$A) + 1)
)</f>
        <v>90</v>
      </c>
      <c r="I649" s="7" t="str">
        <f ca="1" xml:space="preserve">
IF($C649 = 1 + N("Presidente"),
    "de Orléans e Bragança",
    VLOOKUP($H649,'Last name'!$A:$B,2,FALSE) &amp; " " &amp; VLOOKUP(RANDBETWEEN(5,COUNT('Last name'!$A:$A) + 1),'Last name'!$A:$B,2,FALSE)
)</f>
        <v>Fontana Gonçalves</v>
      </c>
      <c r="J649" s="7" t="str">
        <f t="shared" ca="1" si="102"/>
        <v>Flaviano Fontana Gonçalves</v>
      </c>
      <c r="K649" s="7" t="str" cm="1">
        <f t="array" aca="1" ref="K649" ca="1">SHA1HASH($J649)</f>
        <v>35763a127afaa40b8e615ed281ee692ab08131ec</v>
      </c>
      <c r="L649" s="7" cm="1">
        <f t="array" aca="1" ref="L649" ca="1">INDEX(States!$A:$A,N649,1)</f>
        <v>5</v>
      </c>
      <c r="M649" s="7" t="str">
        <f ca="1">VLOOKUP($L649,Countries!$A:$B,2,FALSE)</f>
        <v>Portugal</v>
      </c>
      <c r="N649" s="7" cm="1">
        <f t="array" aca="1" ref="N649" ca="1">INDEX(States!$C:$C,RANDBETWEEN(5,COUNTA(States!$A:$A) + 1),1)</f>
        <v>5</v>
      </c>
      <c r="O649" s="7" t="str">
        <f ca="1">VLOOKUP($N649,States!$C:$D,2,FALSE)</f>
        <v xml:space="preserve"> Lisboa</v>
      </c>
      <c r="P649" s="7" t="str">
        <f ca="1">VLOOKUP($F649,Name!$A:$C,3,FALSE)</f>
        <v>M</v>
      </c>
      <c r="Q649" s="7" t="str">
        <f ca="1">VLOOKUP($P649,Genders!$B:$C,2,FALSE)</f>
        <v>Male</v>
      </c>
      <c r="R649" s="7" cm="1">
        <f t="array" aca="1" ref="R649" ca="1">INDEX('Marital status'!$A:$A,RANDBETWEEN(5,COUNTA('Marital status'!$A:$A) + 1),1)</f>
        <v>7</v>
      </c>
      <c r="S649" s="7" t="str">
        <f ca="1">VLOOKUP($R649,'Marital status'!$A:$B,2,FALSE)</f>
        <v xml:space="preserve">Widowed </v>
      </c>
      <c r="T649" s="7">
        <f t="shared" ca="1" si="103"/>
        <v>7</v>
      </c>
      <c r="U649" s="7" t="str">
        <f ca="1">VLOOKUP($T649,Ethnicities!$A:$B,2,FALSE)</f>
        <v xml:space="preserve">  Hispanic or LATINO</v>
      </c>
      <c r="V649" s="8">
        <f t="shared" ca="1" si="104"/>
        <v>26160</v>
      </c>
      <c r="W649" s="6">
        <f t="shared" ca="1" si="105"/>
        <v>7</v>
      </c>
      <c r="X649" s="8" t="str">
        <f ca="1">VLOOKUP($W649,'Background education'!$A:$B,2,FALSE)</f>
        <v>Undergraduate degree</v>
      </c>
      <c r="Y649" s="7">
        <f ca="1" xml:space="preserve">
  IF(OR($AA649 = 5, $AA649 = 6, $AA649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49" s="7" t="str">
        <f ca="1">VLOOKUP($Y649,Departments!$A:$B,2,FALSE)</f>
        <v>Human Resource</v>
      </c>
      <c r="AA649" s="6">
        <f t="shared" ca="1" si="106"/>
        <v>9</v>
      </c>
      <c r="AB649" s="7" t="str">
        <f ca="1">VLOOKUP($AA649,Roles!$A:$B,2,FALSE)</f>
        <v>Intern</v>
      </c>
      <c r="AC649" s="6" t="str">
        <f t="shared" ca="1" si="107"/>
        <v/>
      </c>
      <c r="AD649" s="7" t="str">
        <f ca="1" xml:space="preserve">
IF($AC649 &lt;&gt; "",
    VLOOKUP($AC649,Levels!$A:$B,2,FALSE),
    ""
)</f>
        <v/>
      </c>
      <c r="AE649" s="8">
        <f t="shared" ca="1" si="108"/>
        <v>43177</v>
      </c>
      <c r="AF649" s="6">
        <f ca="1">RANDBETWEEN(5,COUNTA('Recruitment source'!$A:$A) + 1)</f>
        <v>6</v>
      </c>
      <c r="AG649" s="6" t="str">
        <f ca="1">VLOOKUP($AF649,'Recruitment source'!$A:$B,2,FALSE)</f>
        <v>Learn4Good</v>
      </c>
      <c r="AH649" s="8"/>
      <c r="AI649" s="1">
        <f t="shared" ca="1" si="100"/>
        <v>1285</v>
      </c>
      <c r="AJ64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645, 1, 'Flaviano Fontana Gonçalves', 'M', 7, '15/08/1971', 7, 8, 9, NULL, 1285);</v>
      </c>
    </row>
    <row r="650" spans="1:36" ht="14.25" customHeight="1" x14ac:dyDescent="0.2">
      <c r="A650" s="7" cm="1">
        <f t="array" aca="1" ref="A650" ca="1">INDEX(Companies!$A:$A,RANDBETWEEN(5,COUNTA(Companies!$A:$A) + 1),1)</f>
        <v>5</v>
      </c>
      <c r="B650" s="7" t="str">
        <f ca="1">VLOOKUP($A650,Companies!$A:$B,2,FALSE)</f>
        <v>ACME Corporation</v>
      </c>
      <c r="C650" s="5">
        <f t="shared" si="101"/>
        <v>646</v>
      </c>
      <c r="D650" s="5" t="str" cm="1">
        <f t="array" ref="D650">SHA1HASH($C650)</f>
        <v>961cc96ada94bed0d2ff9d76556e8651995d940f</v>
      </c>
      <c r="E650" s="6">
        <v>1</v>
      </c>
      <c r="F650" s="7">
        <f ca="1">IF($C650 = 1 + N("Presidente"),
    127,
    IF($C650 = 2 + N("Vice-Presidente"),
        72,
        IF($C650 = 3 + N("Secretária bilíngue"),
            13,
            RANDBETWEEN(5,COUNT(Name!$A:$A) + 1)
        )
    )
)</f>
        <v>344</v>
      </c>
      <c r="G650" s="7" t="str">
        <f ca="1">VLOOKUP($F650,Name!$A:$B,2,FALSE)</f>
        <v>Thomas</v>
      </c>
      <c r="H650" s="7">
        <f ca="1" xml:space="preserve">
IF($C650 = 1,
    0,
    RANDBETWEEN(5,COUNT('Last name'!$A:$A) + 1)
)</f>
        <v>60</v>
      </c>
      <c r="I650" s="7" t="str">
        <f ca="1" xml:space="preserve">
IF($C650 = 1 + N("Presidente"),
    "de Orléans e Bragança",
    VLOOKUP($H650,'Last name'!$A:$B,2,FALSE) &amp; " " &amp; VLOOKUP(RANDBETWEEN(5,COUNT('Last name'!$A:$A) + 1),'Last name'!$A:$B,2,FALSE)
)</f>
        <v>Carneiro Greco</v>
      </c>
      <c r="J650" s="7" t="str">
        <f t="shared" ca="1" si="102"/>
        <v>Thomas Carneiro Greco</v>
      </c>
      <c r="K650" s="7" t="str" cm="1">
        <f t="array" aca="1" ref="K650" ca="1">SHA1HASH($J650)</f>
        <v>2470d49293c857c1658abc29cdd60a9753c4c1d1</v>
      </c>
      <c r="L650" s="7" cm="1">
        <f t="array" aca="1" ref="L650" ca="1">INDEX(States!$A:$A,N650,1)</f>
        <v>5</v>
      </c>
      <c r="M650" s="7" t="str">
        <f ca="1">VLOOKUP($L650,Countries!$A:$B,2,FALSE)</f>
        <v>Portugal</v>
      </c>
      <c r="N650" s="7" cm="1">
        <f t="array" aca="1" ref="N650" ca="1">INDEX(States!$C:$C,RANDBETWEEN(5,COUNTA(States!$A:$A) + 1),1)</f>
        <v>7</v>
      </c>
      <c r="O650" s="7" t="str">
        <f ca="1">VLOOKUP($N650,States!$C:$D,2,FALSE)</f>
        <v xml:space="preserve"> Setúbal </v>
      </c>
      <c r="P650" s="7" t="str">
        <f ca="1">VLOOKUP($F650,Name!$A:$C,3,FALSE)</f>
        <v>M</v>
      </c>
      <c r="Q650" s="7" t="str">
        <f ca="1">VLOOKUP($P650,Genders!$B:$C,2,FALSE)</f>
        <v>Male</v>
      </c>
      <c r="R650" s="7" cm="1">
        <f t="array" aca="1" ref="R650" ca="1">INDEX('Marital status'!$A:$A,RANDBETWEEN(5,COUNTA('Marital status'!$A:$A) + 1),1)</f>
        <v>8</v>
      </c>
      <c r="S650" s="7" t="str">
        <f ca="1">VLOOKUP($R650,'Marital status'!$A:$B,2,FALSE)</f>
        <v xml:space="preserve"> Separated </v>
      </c>
      <c r="T650" s="7">
        <f t="shared" ca="1" si="103"/>
        <v>5</v>
      </c>
      <c r="U650" s="7" t="str">
        <f ca="1">VLOOKUP($T650,Ethnicities!$A:$B,2,FALSE)</f>
        <v xml:space="preserve"> white</v>
      </c>
      <c r="V650" s="8">
        <f t="shared" ca="1" si="104"/>
        <v>31230</v>
      </c>
      <c r="W650" s="6">
        <f t="shared" ca="1" si="105"/>
        <v>7</v>
      </c>
      <c r="X650" s="8" t="str">
        <f ca="1">VLOOKUP($W650,'Background education'!$A:$B,2,FALSE)</f>
        <v>Undergraduate degree</v>
      </c>
      <c r="Y650" s="7">
        <f ca="1" xml:space="preserve">
  IF(OR($AA650 = 5, $AA650 = 6, $AA650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50" s="7" t="str">
        <f ca="1">VLOOKUP($Y650,Departments!$A:$B,2,FALSE)</f>
        <v>Administration</v>
      </c>
      <c r="AA650" s="6">
        <f t="shared" ca="1" si="106"/>
        <v>11</v>
      </c>
      <c r="AB650" s="7" t="str">
        <f ca="1">VLOOKUP($AA650,Roles!$A:$B,2,FALSE)</f>
        <v>Analyst</v>
      </c>
      <c r="AC650" s="6">
        <f t="shared" ca="1" si="107"/>
        <v>6</v>
      </c>
      <c r="AD650" s="7" t="str">
        <f ca="1" xml:space="preserve">
IF($AC650 &lt;&gt; "",
    VLOOKUP($AC650,Levels!$A:$B,2,FALSE),
    ""
)</f>
        <v>Pleno</v>
      </c>
      <c r="AE650" s="8">
        <f t="shared" ca="1" si="108"/>
        <v>36595</v>
      </c>
      <c r="AF650" s="6">
        <f ca="1">RANDBETWEEN(5,COUNTA('Recruitment source'!$A:$A) + 1)</f>
        <v>15</v>
      </c>
      <c r="AG650" s="6" t="str">
        <f ca="1">VLOOKUP($AF650,'Recruitment source'!$A:$B,2,FALSE)</f>
        <v>Website</v>
      </c>
      <c r="AH650" s="8"/>
      <c r="AI650" s="1">
        <f t="shared" ca="1" si="100"/>
        <v>2500</v>
      </c>
      <c r="AJ650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646, 1, 'Thomas Carneiro Greco', 'M', 5, '02/07/1985', 7, 6, 11, 6, 2500);</v>
      </c>
    </row>
    <row r="651" spans="1:36" ht="14.25" customHeight="1" x14ac:dyDescent="0.2">
      <c r="A651" s="7" cm="1">
        <f t="array" aca="1" ref="A651" ca="1">INDEX(Companies!$A:$A,RANDBETWEEN(5,COUNTA(Companies!$A:$A) + 1),1)</f>
        <v>5</v>
      </c>
      <c r="B651" s="7" t="str">
        <f ca="1">VLOOKUP($A651,Companies!$A:$B,2,FALSE)</f>
        <v>ACME Corporation</v>
      </c>
      <c r="C651" s="5">
        <f t="shared" si="101"/>
        <v>647</v>
      </c>
      <c r="D651" s="5" t="str" cm="1">
        <f t="array" ref="D651">SHA1HASH($C651)</f>
        <v>17820ac1fd68b22540b4a76c24849312e7f79c58</v>
      </c>
      <c r="E651" s="6">
        <v>1</v>
      </c>
      <c r="F651" s="7">
        <f ca="1">IF($C651 = 1 + N("Presidente"),
    127,
    IF($C651 = 2 + N("Vice-Presidente"),
        72,
        IF($C651 = 3 + N("Secretária bilíngue"),
            13,
            RANDBETWEEN(5,COUNT(Name!$A:$A) + 1)
        )
    )
)</f>
        <v>21</v>
      </c>
      <c r="G651" s="7" t="str">
        <f ca="1">VLOOKUP($F651,Name!$A:$B,2,FALSE)</f>
        <v>Allana</v>
      </c>
      <c r="H651" s="7">
        <f ca="1" xml:space="preserve">
IF($C651 = 1,
    0,
    RANDBETWEEN(5,COUNT('Last name'!$A:$A) + 1)
)</f>
        <v>126</v>
      </c>
      <c r="I651" s="7" t="str">
        <f ca="1" xml:space="preserve">
IF($C651 = 1 + N("Presidente"),
    "de Orléans e Bragança",
    VLOOKUP($H651,'Last name'!$A:$B,2,FALSE) &amp; " " &amp; VLOOKUP(RANDBETWEEN(5,COUNT('Last name'!$A:$A) + 1),'Last name'!$A:$B,2,FALSE)
)</f>
        <v>Mello Ildelfonso</v>
      </c>
      <c r="J651" s="7" t="str">
        <f t="shared" ca="1" si="102"/>
        <v>Allana Mello Ildelfonso</v>
      </c>
      <c r="K651" s="7" t="str" cm="1">
        <f t="array" aca="1" ref="K651" ca="1">SHA1HASH($J651)</f>
        <v>4a71b7ed7d410f27790507730ac915cdc8e9cb25</v>
      </c>
      <c r="L651" s="7" cm="1">
        <f t="array" aca="1" ref="L651" ca="1">INDEX(States!$A:$A,N651,1)</f>
        <v>5</v>
      </c>
      <c r="M651" s="7" t="str">
        <f ca="1">VLOOKUP($L651,Countries!$A:$B,2,FALSE)</f>
        <v>Portugal</v>
      </c>
      <c r="N651" s="7" cm="1">
        <f t="array" aca="1" ref="N651" ca="1">INDEX(States!$C:$C,RANDBETWEEN(5,COUNTA(States!$A:$A) + 1),1)</f>
        <v>19</v>
      </c>
      <c r="O651" s="7" t="str">
        <f ca="1">VLOOKUP($N651,States!$C:$D,2,FALSE)</f>
        <v>Beja</v>
      </c>
      <c r="P651" s="7" t="str">
        <f ca="1">VLOOKUP($F651,Name!$A:$C,3,FALSE)</f>
        <v>F</v>
      </c>
      <c r="Q651" s="7" t="str">
        <f ca="1">VLOOKUP($P651,Genders!$B:$C,2,FALSE)</f>
        <v>Female</v>
      </c>
      <c r="R651" s="7" cm="1">
        <f t="array" aca="1" ref="R651" ca="1">INDEX('Marital status'!$A:$A,RANDBETWEEN(5,COUNTA('Marital status'!$A:$A) + 1),1)</f>
        <v>6</v>
      </c>
      <c r="S651" s="7" t="str">
        <f ca="1">VLOOKUP($R651,'Marital status'!$A:$B,2,FALSE)</f>
        <v>MarrieD</v>
      </c>
      <c r="T651" s="7">
        <f t="shared" ca="1" si="103"/>
        <v>6</v>
      </c>
      <c r="U651" s="7" t="str">
        <f ca="1">VLOOKUP($T651,Ethnicities!$A:$B,2,FALSE)</f>
        <v>Black or African American</v>
      </c>
      <c r="V651" s="8">
        <f t="shared" ca="1" si="104"/>
        <v>29111</v>
      </c>
      <c r="W651" s="6">
        <f t="shared" ca="1" si="105"/>
        <v>7</v>
      </c>
      <c r="X651" s="8" t="str">
        <f ca="1">VLOOKUP($W651,'Background education'!$A:$B,2,FALSE)</f>
        <v>Undergraduate degree</v>
      </c>
      <c r="Y651" s="7">
        <f ca="1" xml:space="preserve">
  IF(OR($AA651 = 5, $AA651 = 6, $AA651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51" s="7" t="str">
        <f ca="1">VLOOKUP($Y651,Departments!$A:$B,2,FALSE)</f>
        <v>Human Resource</v>
      </c>
      <c r="AA651" s="6">
        <f t="shared" ca="1" si="106"/>
        <v>10</v>
      </c>
      <c r="AB651" s="7" t="str">
        <f ca="1">VLOOKUP($AA651,Roles!$A:$B,2,FALSE)</f>
        <v>Trainee</v>
      </c>
      <c r="AC651" s="6" t="str">
        <f t="shared" ca="1" si="107"/>
        <v/>
      </c>
      <c r="AD651" s="7" t="str">
        <f ca="1" xml:space="preserve">
IF($AC651 &lt;&gt; "",
    VLOOKUP($AC651,Levels!$A:$B,2,FALSE),
    ""
)</f>
        <v/>
      </c>
      <c r="AE651" s="8">
        <f t="shared" ca="1" si="108"/>
        <v>42102</v>
      </c>
      <c r="AF651" s="6">
        <f ca="1">RANDBETWEEN(5,COUNTA('Recruitment source'!$A:$A) + 1)</f>
        <v>15</v>
      </c>
      <c r="AG651" s="6" t="str">
        <f ca="1">VLOOKUP($AF651,'Recruitment source'!$A:$B,2,FALSE)</f>
        <v>Website</v>
      </c>
      <c r="AH651" s="8"/>
      <c r="AI651" s="1">
        <f t="shared" ca="1" si="100"/>
        <v>1385</v>
      </c>
      <c r="AJ651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647, 1, 'Allana Mello Ildelfonso', 'F', 6, '13/09/1979', 7, 8, 10, NULL, 1385);</v>
      </c>
    </row>
    <row r="652" spans="1:36" ht="14.25" customHeight="1" x14ac:dyDescent="0.2">
      <c r="A652" s="7" cm="1">
        <f t="array" aca="1" ref="A652" ca="1">INDEX(Companies!$A:$A,RANDBETWEEN(5,COUNTA(Companies!$A:$A) + 1),1)</f>
        <v>5</v>
      </c>
      <c r="B652" s="7" t="str">
        <f ca="1">VLOOKUP($A652,Companies!$A:$B,2,FALSE)</f>
        <v>ACME Corporation</v>
      </c>
      <c r="C652" s="5">
        <f t="shared" si="101"/>
        <v>648</v>
      </c>
      <c r="D652" s="5" t="str" cm="1">
        <f t="array" ref="D652">SHA1HASH($C652)</f>
        <v>4de62d12209f2c3b18bc8a19eca399e914835762</v>
      </c>
      <c r="E652" s="6">
        <v>1</v>
      </c>
      <c r="F652" s="7">
        <f ca="1">IF($C652 = 1 + N("Presidente"),
    127,
    IF($C652 = 2 + N("Vice-Presidente"),
        72,
        IF($C652 = 3 + N("Secretária bilíngue"),
            13,
            RANDBETWEEN(5,COUNT(Name!$A:$A) + 1)
        )
    )
)</f>
        <v>324</v>
      </c>
      <c r="G652" s="7" t="str">
        <f ca="1">VLOOKUP($F652,Name!$A:$B,2,FALSE)</f>
        <v>Rafael</v>
      </c>
      <c r="H652" s="7">
        <f ca="1" xml:space="preserve">
IF($C652 = 1,
    0,
    RANDBETWEEN(5,COUNT('Last name'!$A:$A) + 1)
)</f>
        <v>180</v>
      </c>
      <c r="I652" s="7" t="str">
        <f ca="1" xml:space="preserve">
IF($C652 = 1 + N("Presidente"),
    "de Orléans e Bragança",
    VLOOKUP($H652,'Last name'!$A:$B,2,FALSE) &amp; " " &amp; VLOOKUP(RANDBETWEEN(5,COUNT('Last name'!$A:$A) + 1),'Last name'!$A:$B,2,FALSE)
)</f>
        <v>Silva Ferrão</v>
      </c>
      <c r="J652" s="7" t="str">
        <f t="shared" ca="1" si="102"/>
        <v>Rafael Silva Ferrão</v>
      </c>
      <c r="K652" s="7" t="str" cm="1">
        <f t="array" aca="1" ref="K652" ca="1">SHA1HASH($J652)</f>
        <v>a53a30920c30d4ff26fcf75507e1e35935cf3111</v>
      </c>
      <c r="L652" s="7" cm="1">
        <f t="array" aca="1" ref="L652" ca="1">INDEX(States!$A:$A,N652,1)</f>
        <v>5</v>
      </c>
      <c r="M652" s="7" t="str">
        <f ca="1">VLOOKUP($L652,Countries!$A:$B,2,FALSE)</f>
        <v>Portugal</v>
      </c>
      <c r="N652" s="7" cm="1">
        <f t="array" aca="1" ref="N652" ca="1">INDEX(States!$C:$C,RANDBETWEEN(5,COUNTA(States!$A:$A) + 1),1)</f>
        <v>13</v>
      </c>
      <c r="O652" s="7" t="str">
        <f ca="1">VLOOKUP($N652,States!$C:$D,2,FALSE)</f>
        <v>Coimbra</v>
      </c>
      <c r="P652" s="7" t="str">
        <f ca="1">VLOOKUP($F652,Name!$A:$C,3,FALSE)</f>
        <v>M</v>
      </c>
      <c r="Q652" s="7" t="str">
        <f ca="1">VLOOKUP($P652,Genders!$B:$C,2,FALSE)</f>
        <v>Male</v>
      </c>
      <c r="R652" s="7" cm="1">
        <f t="array" aca="1" ref="R652" ca="1">INDEX('Marital status'!$A:$A,RANDBETWEEN(5,COUNTA('Marital status'!$A:$A) + 1),1)</f>
        <v>7</v>
      </c>
      <c r="S652" s="7" t="str">
        <f ca="1">VLOOKUP($R652,'Marital status'!$A:$B,2,FALSE)</f>
        <v xml:space="preserve">Widowed </v>
      </c>
      <c r="T652" s="7">
        <f t="shared" ca="1" si="103"/>
        <v>5</v>
      </c>
      <c r="U652" s="7" t="str">
        <f ca="1">VLOOKUP($T652,Ethnicities!$A:$B,2,FALSE)</f>
        <v xml:space="preserve"> white</v>
      </c>
      <c r="V652" s="8">
        <f t="shared" ca="1" si="104"/>
        <v>29343</v>
      </c>
      <c r="W652" s="6">
        <f t="shared" ca="1" si="105"/>
        <v>8</v>
      </c>
      <c r="X652" s="8" t="str">
        <f ca="1">VLOOKUP($W652,'Background education'!$A:$B,2,FALSE)</f>
        <v>Graduate school</v>
      </c>
      <c r="Y652" s="7">
        <f ca="1" xml:space="preserve">
  IF(OR($AA652 = 5, $AA652 = 6, $AA652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52" s="7" t="str">
        <f ca="1">VLOOKUP($Y652,Departments!$A:$B,2,FALSE)</f>
        <v>Controlling</v>
      </c>
      <c r="AA652" s="6">
        <f t="shared" ca="1" si="106"/>
        <v>11</v>
      </c>
      <c r="AB652" s="7" t="str">
        <f ca="1">VLOOKUP($AA652,Roles!$A:$B,2,FALSE)</f>
        <v>Analyst</v>
      </c>
      <c r="AC652" s="6">
        <f t="shared" ca="1" si="107"/>
        <v>7</v>
      </c>
      <c r="AD652" s="7" t="str">
        <f ca="1" xml:space="preserve">
IF($AC652 &lt;&gt; "",
    VLOOKUP($AC652,Levels!$A:$B,2,FALSE),
    ""
)</f>
        <v>Senior</v>
      </c>
      <c r="AE652" s="8">
        <f t="shared" ca="1" si="108"/>
        <v>41214</v>
      </c>
      <c r="AF652" s="6">
        <f ca="1">RANDBETWEEN(5,COUNTA('Recruitment source'!$A:$A) + 1)</f>
        <v>6</v>
      </c>
      <c r="AG652" s="6" t="str">
        <f ca="1">VLOOKUP($AF652,'Recruitment source'!$A:$B,2,FALSE)</f>
        <v>Learn4Good</v>
      </c>
      <c r="AH652" s="8"/>
      <c r="AI652" s="1">
        <f t="shared" ca="1" si="100"/>
        <v>3000</v>
      </c>
      <c r="AJ652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648, 1, 'Rafael Silva Ferrão', 'M', 5, '02/05/1980', 8, 12, 11, 7, 3000);</v>
      </c>
    </row>
    <row r="653" spans="1:36" ht="14.25" customHeight="1" x14ac:dyDescent="0.2">
      <c r="A653" s="7" cm="1">
        <f t="array" aca="1" ref="A653" ca="1">INDEX(Companies!$A:$A,RANDBETWEEN(5,COUNTA(Companies!$A:$A) + 1),1)</f>
        <v>5</v>
      </c>
      <c r="B653" s="7" t="str">
        <f ca="1">VLOOKUP($A653,Companies!$A:$B,2,FALSE)</f>
        <v>ACME Corporation</v>
      </c>
      <c r="C653" s="5">
        <f t="shared" si="101"/>
        <v>649</v>
      </c>
      <c r="D653" s="5" t="str" cm="1">
        <f t="array" ref="D653">SHA1HASH($C653)</f>
        <v>491173598037c270f1fe2d1ccbd6b58c7ed459be</v>
      </c>
      <c r="E653" s="6">
        <v>1</v>
      </c>
      <c r="F653" s="7">
        <f ca="1">IF($C653 = 1 + N("Presidente"),
    127,
    IF($C653 = 2 + N("Vice-Presidente"),
        72,
        IF($C653 = 3 + N("Secretária bilíngue"),
            13,
            RANDBETWEEN(5,COUNT(Name!$A:$A) + 1)
        )
    )
)</f>
        <v>40</v>
      </c>
      <c r="G653" s="7" t="str">
        <f ca="1">VLOOKUP($F653,Name!$A:$B,2,FALSE)</f>
        <v>André</v>
      </c>
      <c r="H653" s="7">
        <f ca="1" xml:space="preserve">
IF($C653 = 1,
    0,
    RANDBETWEEN(5,COUNT('Last name'!$A:$A) + 1)
)</f>
        <v>184</v>
      </c>
      <c r="I653" s="7" t="str">
        <f ca="1" xml:space="preserve">
IF($C653 = 1 + N("Presidente"),
    "de Orléans e Bragança",
    VLOOKUP($H653,'Last name'!$A:$B,2,FALSE) &amp; " " &amp; VLOOKUP(RANDBETWEEN(5,COUNT('Last name'!$A:$A) + 1),'Last name'!$A:$B,2,FALSE)
)</f>
        <v>sobrenome Fontana</v>
      </c>
      <c r="J653" s="7" t="str">
        <f t="shared" ca="1" si="102"/>
        <v>André sobrenome Fontana</v>
      </c>
      <c r="K653" s="7" t="str" cm="1">
        <f t="array" aca="1" ref="K653" ca="1">SHA1HASH($J653)</f>
        <v>e11e8265ff87e6dd2861ed5caf1ef19dc9039f73</v>
      </c>
      <c r="L653" s="7" cm="1">
        <f t="array" aca="1" ref="L653" ca="1">INDEX(States!$A:$A,N653,1)</f>
        <v>5</v>
      </c>
      <c r="M653" s="7" t="str">
        <f ca="1">VLOOKUP($L653,Countries!$A:$B,2,FALSE)</f>
        <v>Portugal</v>
      </c>
      <c r="N653" s="7" cm="1">
        <f t="array" aca="1" ref="N653" ca="1">INDEX(States!$C:$C,RANDBETWEEN(5,COUNTA(States!$A:$A) + 1),1)</f>
        <v>15</v>
      </c>
      <c r="O653" s="7" t="str">
        <f ca="1">VLOOKUP($N653,States!$C:$D,2,FALSE)</f>
        <v xml:space="preserve"> ÉVORA</v>
      </c>
      <c r="P653" s="7" t="str">
        <f ca="1">VLOOKUP($F653,Name!$A:$C,3,FALSE)</f>
        <v>M</v>
      </c>
      <c r="Q653" s="7" t="str">
        <f ca="1">VLOOKUP($P653,Genders!$B:$C,2,FALSE)</f>
        <v>Male</v>
      </c>
      <c r="R653" s="7" cm="1">
        <f t="array" aca="1" ref="R653" ca="1">INDEX('Marital status'!$A:$A,RANDBETWEEN(5,COUNTA('Marital status'!$A:$A) + 1),1)</f>
        <v>6</v>
      </c>
      <c r="S653" s="7" t="str">
        <f ca="1">VLOOKUP($R653,'Marital status'!$A:$B,2,FALSE)</f>
        <v>MarrieD</v>
      </c>
      <c r="T653" s="7">
        <f t="shared" ca="1" si="103"/>
        <v>5</v>
      </c>
      <c r="U653" s="7" t="str">
        <f ca="1">VLOOKUP($T653,Ethnicities!$A:$B,2,FALSE)</f>
        <v xml:space="preserve"> white</v>
      </c>
      <c r="V653" s="8">
        <f t="shared" ca="1" si="104"/>
        <v>29319</v>
      </c>
      <c r="W653" s="6">
        <f t="shared" ca="1" si="105"/>
        <v>7</v>
      </c>
      <c r="X653" s="8" t="str">
        <f ca="1">VLOOKUP($W653,'Background education'!$A:$B,2,FALSE)</f>
        <v>Undergraduate degree</v>
      </c>
      <c r="Y653" s="7">
        <f ca="1" xml:space="preserve">
  IF(OR($AA653 = 5, $AA653 = 6, $AA653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53" s="7" t="str">
        <f ca="1">VLOOKUP($Y653,Departments!$A:$B,2,FALSE)</f>
        <v>Human Resource</v>
      </c>
      <c r="AA653" s="6">
        <f t="shared" ca="1" si="106"/>
        <v>10</v>
      </c>
      <c r="AB653" s="7" t="str">
        <f ca="1">VLOOKUP($AA653,Roles!$A:$B,2,FALSE)</f>
        <v>Trainee</v>
      </c>
      <c r="AC653" s="6" t="str">
        <f t="shared" ca="1" si="107"/>
        <v/>
      </c>
      <c r="AD653" s="7" t="str">
        <f ca="1" xml:space="preserve">
IF($AC653 &lt;&gt; "",
    VLOOKUP($AC653,Levels!$A:$B,2,FALSE),
    ""
)</f>
        <v/>
      </c>
      <c r="AE653" s="8">
        <f t="shared" ca="1" si="108"/>
        <v>41832</v>
      </c>
      <c r="AF653" s="6">
        <f ca="1">RANDBETWEEN(5,COUNTA('Recruitment source'!$A:$A) + 1)</f>
        <v>15</v>
      </c>
      <c r="AG653" s="6" t="str">
        <f ca="1">VLOOKUP($AF653,'Recruitment source'!$A:$B,2,FALSE)</f>
        <v>Website</v>
      </c>
      <c r="AH653" s="8"/>
      <c r="AI653" s="1">
        <f t="shared" ca="1" si="100"/>
        <v>1385</v>
      </c>
      <c r="AJ653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649, 1, 'André sobrenome Fontana', 'M', 5, '08/04/1980', 7, 8, 10, NULL, 1385);</v>
      </c>
    </row>
    <row r="654" spans="1:36" ht="14.25" customHeight="1" x14ac:dyDescent="0.2">
      <c r="A654" s="7" cm="1">
        <f t="array" aca="1" ref="A654" ca="1">INDEX(Companies!$A:$A,RANDBETWEEN(5,COUNTA(Companies!$A:$A) + 1),1)</f>
        <v>5</v>
      </c>
      <c r="B654" s="7" t="str">
        <f ca="1">VLOOKUP($A654,Companies!$A:$B,2,FALSE)</f>
        <v>ACME Corporation</v>
      </c>
      <c r="C654" s="5">
        <f t="shared" si="101"/>
        <v>650</v>
      </c>
      <c r="D654" s="5" t="str" cm="1">
        <f t="array" ref="D654">SHA1HASH($C654)</f>
        <v>70ac2ffcf11f24d59360e0d4cefb1816a96053a4</v>
      </c>
      <c r="E654" s="6">
        <v>1</v>
      </c>
      <c r="F654" s="7">
        <f ca="1">IF($C654 = 1 + N("Presidente"),
    127,
    IF($C654 = 2 + N("Vice-Presidente"),
        72,
        IF($C654 = 3 + N("Secretária bilíngue"),
            13,
            RANDBETWEEN(5,COUNT(Name!$A:$A) + 1)
        )
    )
)</f>
        <v>146</v>
      </c>
      <c r="G654" s="7" t="str">
        <f ca="1">VLOOKUP($F654,Name!$A:$B,2,FALSE)</f>
        <v>Francisco</v>
      </c>
      <c r="H654" s="7">
        <f ca="1" xml:space="preserve">
IF($C654 = 1,
    0,
    RANDBETWEEN(5,COUNT('Last name'!$A:$A) + 1)
)</f>
        <v>14</v>
      </c>
      <c r="I654" s="7" t="str">
        <f ca="1" xml:space="preserve">
IF($C654 = 1 + N("Presidente"),
    "de Orléans e Bragança",
    VLOOKUP($H654,'Last name'!$A:$B,2,FALSE) &amp; " " &amp; VLOOKUP(RANDBETWEEN(5,COUNT('Last name'!$A:$A) + 1),'Last name'!$A:$B,2,FALSE)
)</f>
        <v>Alves Serra</v>
      </c>
      <c r="J654" s="7" t="str">
        <f t="shared" ca="1" si="102"/>
        <v>Francisco Alves Serra</v>
      </c>
      <c r="K654" s="7" t="str" cm="1">
        <f t="array" aca="1" ref="K654" ca="1">SHA1HASH($J654)</f>
        <v>1b3bb1ea4e88c63ecbf960c0200a0dfd0b064fd5</v>
      </c>
      <c r="L654" s="7" cm="1">
        <f t="array" aca="1" ref="L654" ca="1">INDEX(States!$A:$A,N654,1)</f>
        <v>5</v>
      </c>
      <c r="M654" s="7" t="str">
        <f ca="1">VLOOKUP($L654,Countries!$A:$B,2,FALSE)</f>
        <v>Portugal</v>
      </c>
      <c r="N654" s="7" cm="1">
        <f t="array" aca="1" ref="N654" ca="1">INDEX(States!$C:$C,RANDBETWEEN(5,COUNTA(States!$A:$A) + 1),1)</f>
        <v>5</v>
      </c>
      <c r="O654" s="7" t="str">
        <f ca="1">VLOOKUP($N654,States!$C:$D,2,FALSE)</f>
        <v xml:space="preserve"> Lisboa</v>
      </c>
      <c r="P654" s="7" t="str">
        <f ca="1">VLOOKUP($F654,Name!$A:$C,3,FALSE)</f>
        <v>M</v>
      </c>
      <c r="Q654" s="7" t="str">
        <f ca="1">VLOOKUP($P654,Genders!$B:$C,2,FALSE)</f>
        <v>Male</v>
      </c>
      <c r="R654" s="7" cm="1">
        <f t="array" aca="1" ref="R654" ca="1">INDEX('Marital status'!$A:$A,RANDBETWEEN(5,COUNTA('Marital status'!$A:$A) + 1),1)</f>
        <v>9</v>
      </c>
      <c r="S654" s="7" t="str">
        <f ca="1">VLOOKUP($R654,'Marital status'!$A:$B,2,FALSE)</f>
        <v>DIVORCED</v>
      </c>
      <c r="T654" s="7">
        <f t="shared" ca="1" si="103"/>
        <v>5</v>
      </c>
      <c r="U654" s="7" t="str">
        <f ca="1">VLOOKUP($T654,Ethnicities!$A:$B,2,FALSE)</f>
        <v xml:space="preserve"> white</v>
      </c>
      <c r="V654" s="8">
        <f t="shared" ca="1" si="104"/>
        <v>30736</v>
      </c>
      <c r="W654" s="6">
        <f t="shared" ca="1" si="105"/>
        <v>8</v>
      </c>
      <c r="X654" s="8" t="str">
        <f ca="1">VLOOKUP($W654,'Background education'!$A:$B,2,FALSE)</f>
        <v>Graduate school</v>
      </c>
      <c r="Y654" s="7">
        <f ca="1" xml:space="preserve">
  IF(OR($AA654 = 5, $AA654 = 6, $AA654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54" s="7" t="str">
        <f ca="1">VLOOKUP($Y654,Departments!$A:$B,2,FALSE)</f>
        <v>Operations</v>
      </c>
      <c r="AA654" s="6">
        <f t="shared" ca="1" si="106"/>
        <v>11</v>
      </c>
      <c r="AB654" s="7" t="str">
        <f ca="1">VLOOKUP($AA654,Roles!$A:$B,2,FALSE)</f>
        <v>Analyst</v>
      </c>
      <c r="AC654" s="6">
        <f t="shared" ca="1" si="107"/>
        <v>5</v>
      </c>
      <c r="AD654" s="7" t="str">
        <f ca="1" xml:space="preserve">
IF($AC654 &lt;&gt; "",
    VLOOKUP($AC654,Levels!$A:$B,2,FALSE),
    ""
)</f>
        <v>Junior</v>
      </c>
      <c r="AE654" s="8">
        <f t="shared" ca="1" si="108"/>
        <v>37763</v>
      </c>
      <c r="AF654" s="6">
        <f ca="1">RANDBETWEEN(5,COUNTA('Recruitment source'!$A:$A) + 1)</f>
        <v>6</v>
      </c>
      <c r="AG654" s="6" t="str">
        <f ca="1">VLOOKUP($AF654,'Recruitment source'!$A:$B,2,FALSE)</f>
        <v>Learn4Good</v>
      </c>
      <c r="AH654" s="8"/>
      <c r="AI654" s="1">
        <f t="shared" ca="1" si="100"/>
        <v>3000</v>
      </c>
      <c r="AJ654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650, 1, 'Francisco Alves Serra', 'M', 5, '24/02/1984', 8, 10, 11, 5, 3000);</v>
      </c>
    </row>
    <row r="655" spans="1:36" ht="14.25" customHeight="1" x14ac:dyDescent="0.2">
      <c r="A655" s="7" cm="1">
        <f t="array" aca="1" ref="A655" ca="1">INDEX(Companies!$A:$A,RANDBETWEEN(5,COUNTA(Companies!$A:$A) + 1),1)</f>
        <v>5</v>
      </c>
      <c r="B655" s="7" t="str">
        <f ca="1">VLOOKUP($A655,Companies!$A:$B,2,FALSE)</f>
        <v>ACME Corporation</v>
      </c>
      <c r="C655" s="5">
        <f t="shared" si="101"/>
        <v>651</v>
      </c>
      <c r="D655" s="5" t="str" cm="1">
        <f t="array" ref="D655">SHA1HASH($C655)</f>
        <v>93f271ad5efd7ea64a800c9acfe0b34fc19f58e3</v>
      </c>
      <c r="E655" s="6">
        <v>1</v>
      </c>
      <c r="F655" s="7">
        <f ca="1">IF($C655 = 1 + N("Presidente"),
    127,
    IF($C655 = 2 + N("Vice-Presidente"),
        72,
        IF($C655 = 3 + N("Secretária bilíngue"),
            13,
            RANDBETWEEN(5,COUNT(Name!$A:$A) + 1)
        )
    )
)</f>
        <v>207</v>
      </c>
      <c r="G655" s="7" t="str">
        <f ca="1">VLOOKUP($F655,Name!$A:$B,2,FALSE)</f>
        <v>Kamille</v>
      </c>
      <c r="H655" s="7">
        <f ca="1" xml:space="preserve">
IF($C655 = 1,
    0,
    RANDBETWEEN(5,COUNT('Last name'!$A:$A) + 1)
)</f>
        <v>39</v>
      </c>
      <c r="I655" s="7" t="str">
        <f ca="1" xml:space="preserve">
IF($C655 = 1 + N("Presidente"),
    "de Orléans e Bragança",
    VLOOKUP($H655,'Last name'!$A:$B,2,FALSE) &amp; " " &amp; VLOOKUP(RANDBETWEEN(5,COUNT('Last name'!$A:$A) + 1),'Last name'!$A:$B,2,FALSE)
)</f>
        <v>Bianchi Cardoso</v>
      </c>
      <c r="J655" s="7" t="str">
        <f t="shared" ca="1" si="102"/>
        <v>Kamille Bianchi Cardoso</v>
      </c>
      <c r="K655" s="7" t="str" cm="1">
        <f t="array" aca="1" ref="K655" ca="1">SHA1HASH($J655)</f>
        <v>da94dedc6dddb44ec4604a524c62670c946c0dc3</v>
      </c>
      <c r="L655" s="7" cm="1">
        <f t="array" aca="1" ref="L655" ca="1">INDEX(States!$A:$A,N655,1)</f>
        <v>5</v>
      </c>
      <c r="M655" s="7" t="str">
        <f ca="1">VLOOKUP($L655,Countries!$A:$B,2,FALSE)</f>
        <v>Portugal</v>
      </c>
      <c r="N655" s="7" cm="1">
        <f t="array" aca="1" ref="N655" ca="1">INDEX(States!$C:$C,RANDBETWEEN(5,COUNTA(States!$A:$A) + 1),1)</f>
        <v>6</v>
      </c>
      <c r="O655" s="7" t="str">
        <f ca="1">VLOOKUP($N655,States!$C:$D,2,FALSE)</f>
        <v>PORTO</v>
      </c>
      <c r="P655" s="7" t="str">
        <f ca="1">VLOOKUP($F655,Name!$A:$C,3,FALSE)</f>
        <v>F</v>
      </c>
      <c r="Q655" s="7" t="str">
        <f ca="1">VLOOKUP($P655,Genders!$B:$C,2,FALSE)</f>
        <v>Female</v>
      </c>
      <c r="R655" s="7" cm="1">
        <f t="array" aca="1" ref="R655" ca="1">INDEX('Marital status'!$A:$A,RANDBETWEEN(5,COUNTA('Marital status'!$A:$A) + 1),1)</f>
        <v>8</v>
      </c>
      <c r="S655" s="7" t="str">
        <f ca="1">VLOOKUP($R655,'Marital status'!$A:$B,2,FALSE)</f>
        <v xml:space="preserve"> Separated </v>
      </c>
      <c r="T655" s="7">
        <f t="shared" ca="1" si="103"/>
        <v>5</v>
      </c>
      <c r="U655" s="7" t="str">
        <f ca="1">VLOOKUP($T655,Ethnicities!$A:$B,2,FALSE)</f>
        <v xml:space="preserve"> white</v>
      </c>
      <c r="V655" s="8">
        <f t="shared" ca="1" si="104"/>
        <v>23044</v>
      </c>
      <c r="W655" s="6">
        <f t="shared" ca="1" si="105"/>
        <v>7</v>
      </c>
      <c r="X655" s="8" t="str">
        <f ca="1">VLOOKUP($W655,'Background education'!$A:$B,2,FALSE)</f>
        <v>Undergraduate degree</v>
      </c>
      <c r="Y655" s="7">
        <f ca="1" xml:space="preserve">
  IF(OR($AA655 = 5, $AA655 = 6, $AA655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55" s="7" t="str">
        <f ca="1">VLOOKUP($Y655,Departments!$A:$B,2,FALSE)</f>
        <v>Operations</v>
      </c>
      <c r="AA655" s="6">
        <f t="shared" ca="1" si="106"/>
        <v>10</v>
      </c>
      <c r="AB655" s="7" t="str">
        <f ca="1">VLOOKUP($AA655,Roles!$A:$B,2,FALSE)</f>
        <v>Trainee</v>
      </c>
      <c r="AC655" s="6" t="str">
        <f t="shared" ca="1" si="107"/>
        <v/>
      </c>
      <c r="AD655" s="7" t="str">
        <f ca="1" xml:space="preserve">
IF($AC655 &lt;&gt; "",
    VLOOKUP($AC655,Levels!$A:$B,2,FALSE),
    ""
)</f>
        <v/>
      </c>
      <c r="AE655" s="8">
        <f t="shared" ca="1" si="108"/>
        <v>37535</v>
      </c>
      <c r="AF655" s="6">
        <f ca="1">RANDBETWEEN(5,COUNTA('Recruitment source'!$A:$A) + 1)</f>
        <v>15</v>
      </c>
      <c r="AG655" s="6" t="str">
        <f ca="1">VLOOKUP($AF655,'Recruitment source'!$A:$B,2,FALSE)</f>
        <v>Website</v>
      </c>
      <c r="AH655" s="8"/>
      <c r="AI655" s="1">
        <f t="shared" ca="1" si="100"/>
        <v>1305</v>
      </c>
      <c r="AJ655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651, 1, 'Kamille Bianchi Cardoso', 'F', 5, '02/02/1963', 7, 10, 10, NULL, 1305);</v>
      </c>
    </row>
    <row r="656" spans="1:36" ht="14.25" customHeight="1" x14ac:dyDescent="0.2">
      <c r="A656" s="7" cm="1">
        <f t="array" aca="1" ref="A656" ca="1">INDEX(Companies!$A:$A,RANDBETWEEN(5,COUNTA(Companies!$A:$A) + 1),1)</f>
        <v>5</v>
      </c>
      <c r="B656" s="7" t="str">
        <f ca="1">VLOOKUP($A656,Companies!$A:$B,2,FALSE)</f>
        <v>ACME Corporation</v>
      </c>
      <c r="C656" s="5">
        <f t="shared" si="101"/>
        <v>652</v>
      </c>
      <c r="D656" s="5" t="str" cm="1">
        <f t="array" ref="D656">SHA1HASH($C656)</f>
        <v>918fc64d3247435e25e80875ecaa5b39e3ed48c2</v>
      </c>
      <c r="E656" s="6">
        <v>1</v>
      </c>
      <c r="F656" s="7">
        <f ca="1">IF($C656 = 1 + N("Presidente"),
    127,
    IF($C656 = 2 + N("Vice-Presidente"),
        72,
        IF($C656 = 3 + N("Secretária bilíngue"),
            13,
            RANDBETWEEN(5,COUNT(Name!$A:$A) + 1)
        )
    )
)</f>
        <v>202</v>
      </c>
      <c r="G656" s="7" t="str">
        <f ca="1">VLOOKUP($F656,Name!$A:$B,2,FALSE)</f>
        <v>Júlia Clara</v>
      </c>
      <c r="H656" s="7">
        <f ca="1" xml:space="preserve">
IF($C656 = 1,
    0,
    RANDBETWEEN(5,COUNT('Last name'!$A:$A) + 1)
)</f>
        <v>7</v>
      </c>
      <c r="I656" s="7" t="str">
        <f ca="1" xml:space="preserve">
IF($C656 = 1 + N("Presidente"),
    "de Orléans e Bragança",
    VLOOKUP($H656,'Last name'!$A:$B,2,FALSE) &amp; " " &amp; VLOOKUP(RANDBETWEEN(5,COUNT('Last name'!$A:$A) + 1),'Last name'!$A:$B,2,FALSE)
)</f>
        <v>Albuquerque Alves</v>
      </c>
      <c r="J656" s="7" t="str">
        <f t="shared" ca="1" si="102"/>
        <v>Júlia Clara Albuquerque Alves</v>
      </c>
      <c r="K656" s="7" t="str" cm="1">
        <f t="array" aca="1" ref="K656" ca="1">SHA1HASH($J656)</f>
        <v>713f8e286eac437d251548ba45050db9a83afda1</v>
      </c>
      <c r="L656" s="7" cm="1">
        <f t="array" aca="1" ref="L656" ca="1">INDEX(States!$A:$A,N656,1)</f>
        <v>5</v>
      </c>
      <c r="M656" s="7" t="str">
        <f ca="1">VLOOKUP($L656,Countries!$A:$B,2,FALSE)</f>
        <v>Portugal</v>
      </c>
      <c r="N656" s="7" cm="1">
        <f t="array" aca="1" ref="N656" ca="1">INDEX(States!$C:$C,RANDBETWEEN(5,COUNTA(States!$A:$A) + 1),1)</f>
        <v>8</v>
      </c>
      <c r="O656" s="7" t="str">
        <f ca="1">VLOOKUP($N656,States!$C:$D,2,FALSE)</f>
        <v>AveirO</v>
      </c>
      <c r="P656" s="7" t="str">
        <f ca="1">VLOOKUP($F656,Name!$A:$C,3,FALSE)</f>
        <v>F</v>
      </c>
      <c r="Q656" s="7" t="str">
        <f ca="1">VLOOKUP($P656,Genders!$B:$C,2,FALSE)</f>
        <v>Female</v>
      </c>
      <c r="R656" s="7" cm="1">
        <f t="array" aca="1" ref="R656" ca="1">INDEX('Marital status'!$A:$A,RANDBETWEEN(5,COUNTA('Marital status'!$A:$A) + 1),1)</f>
        <v>6</v>
      </c>
      <c r="S656" s="7" t="str">
        <f ca="1">VLOOKUP($R656,'Marital status'!$A:$B,2,FALSE)</f>
        <v>MarrieD</v>
      </c>
      <c r="T656" s="7">
        <f t="shared" ca="1" si="103"/>
        <v>5</v>
      </c>
      <c r="U656" s="7" t="str">
        <f ca="1">VLOOKUP($T656,Ethnicities!$A:$B,2,FALSE)</f>
        <v xml:space="preserve"> white</v>
      </c>
      <c r="V656" s="8">
        <f t="shared" ca="1" si="104"/>
        <v>23708</v>
      </c>
      <c r="W656" s="6">
        <f t="shared" ca="1" si="105"/>
        <v>7</v>
      </c>
      <c r="X656" s="8" t="str">
        <f ca="1">VLOOKUP($W656,'Background education'!$A:$B,2,FALSE)</f>
        <v>Undergraduate degree</v>
      </c>
      <c r="Y656" s="7">
        <f ca="1" xml:space="preserve">
  IF(OR($AA656 = 5, $AA656 = 6, $AA656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56" s="7" t="str">
        <f ca="1">VLOOKUP($Y656,Departments!$A:$B,2,FALSE)</f>
        <v xml:space="preserve"> Commercial</v>
      </c>
      <c r="AA656" s="6">
        <f t="shared" ca="1" si="106"/>
        <v>11</v>
      </c>
      <c r="AB656" s="7" t="str">
        <f ca="1">VLOOKUP($AA656,Roles!$A:$B,2,FALSE)</f>
        <v>Analyst</v>
      </c>
      <c r="AC656" s="6">
        <f t="shared" ca="1" si="107"/>
        <v>5</v>
      </c>
      <c r="AD656" s="7" t="str">
        <f ca="1" xml:space="preserve">
IF($AC656 &lt;&gt; "",
    VLOOKUP($AC656,Levels!$A:$B,2,FALSE),
    ""
)</f>
        <v>Junior</v>
      </c>
      <c r="AE656" s="8">
        <f t="shared" ca="1" si="108"/>
        <v>43464</v>
      </c>
      <c r="AF656" s="6">
        <f ca="1">RANDBETWEEN(5,COUNTA('Recruitment source'!$A:$A) + 1)</f>
        <v>10</v>
      </c>
      <c r="AG656" s="6" t="str">
        <f ca="1">VLOOKUP($AF656,'Recruitment source'!$A:$B,2,FALSE)</f>
        <v>Jobs in Lisbon</v>
      </c>
      <c r="AH656" s="8"/>
      <c r="AI656" s="1">
        <f t="shared" ca="1" si="100"/>
        <v>2580</v>
      </c>
      <c r="AJ656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652, 1, 'Júlia Clara Albuquerque Alves', 'F', 5, '27/11/1964', 7, 9, 11, 5, 2580);</v>
      </c>
    </row>
    <row r="657" spans="1:36" ht="14.25" customHeight="1" x14ac:dyDescent="0.2">
      <c r="A657" s="7" cm="1">
        <f t="array" aca="1" ref="A657" ca="1">INDEX(Companies!$A:$A,RANDBETWEEN(5,COUNTA(Companies!$A:$A) + 1),1)</f>
        <v>5</v>
      </c>
      <c r="B657" s="7" t="str">
        <f ca="1">VLOOKUP($A657,Companies!$A:$B,2,FALSE)</f>
        <v>ACME Corporation</v>
      </c>
      <c r="C657" s="5">
        <f t="shared" si="101"/>
        <v>653</v>
      </c>
      <c r="D657" s="5" t="str" cm="1">
        <f t="array" ref="D657">SHA1HASH($C657)</f>
        <v>e1c03d2c445ffd0b7d000b732c8108a2e9145245</v>
      </c>
      <c r="E657" s="6">
        <v>1</v>
      </c>
      <c r="F657" s="7">
        <f ca="1">IF($C657 = 1 + N("Presidente"),
    127,
    IF($C657 = 2 + N("Vice-Presidente"),
        72,
        IF($C657 = 3 + N("Secretária bilíngue"),
            13,
            RANDBETWEEN(5,COUNT(Name!$A:$A) + 1)
        )
    )
)</f>
        <v>211</v>
      </c>
      <c r="G657" s="7" t="str">
        <f ca="1">VLOOKUP($F657,Name!$A:$B,2,FALSE)</f>
        <v>Kauê</v>
      </c>
      <c r="H657" s="7">
        <f ca="1" xml:space="preserve">
IF($C657 = 1,
    0,
    RANDBETWEEN(5,COUNT('Last name'!$A:$A) + 1)
)</f>
        <v>45</v>
      </c>
      <c r="I657" s="7" t="str">
        <f ca="1" xml:space="preserve">
IF($C657 = 1 + N("Presidente"),
    "de Orléans e Bragança",
    VLOOKUP($H657,'Last name'!$A:$B,2,FALSE) &amp; " " &amp; VLOOKUP(RANDBETWEEN(5,COUNT('Last name'!$A:$A) + 1),'Last name'!$A:$B,2,FALSE)
)</f>
        <v>Braga Anunciação</v>
      </c>
      <c r="J657" s="7" t="str">
        <f t="shared" ca="1" si="102"/>
        <v>Kauê Braga Anunciação</v>
      </c>
      <c r="K657" s="7" t="str" cm="1">
        <f t="array" aca="1" ref="K657" ca="1">SHA1HASH($J657)</f>
        <v>0917dbf3ea48a7c2ab1a2b3d8e0f88e4cd956ca3</v>
      </c>
      <c r="L657" s="7" cm="1">
        <f t="array" aca="1" ref="L657" ca="1">INDEX(States!$A:$A,N657,1)</f>
        <v>5</v>
      </c>
      <c r="M657" s="7" t="str">
        <f ca="1">VLOOKUP($L657,Countries!$A:$B,2,FALSE)</f>
        <v>Portugal</v>
      </c>
      <c r="N657" s="7" cm="1">
        <f t="array" aca="1" ref="N657" ca="1">INDEX(States!$C:$C,RANDBETWEEN(5,COUNTA(States!$A:$A) + 1),1)</f>
        <v>20</v>
      </c>
      <c r="O657" s="7" t="str">
        <f ca="1">VLOOKUP($N657,States!$C:$D,2,FALSE)</f>
        <v>Portalegre</v>
      </c>
      <c r="P657" s="7" t="str">
        <f ca="1">VLOOKUP($F657,Name!$A:$C,3,FALSE)</f>
        <v>M</v>
      </c>
      <c r="Q657" s="7" t="str">
        <f ca="1">VLOOKUP($P657,Genders!$B:$C,2,FALSE)</f>
        <v>Male</v>
      </c>
      <c r="R657" s="7" cm="1">
        <f t="array" aca="1" ref="R657" ca="1">INDEX('Marital status'!$A:$A,RANDBETWEEN(5,COUNTA('Marital status'!$A:$A) + 1),1)</f>
        <v>6</v>
      </c>
      <c r="S657" s="7" t="str">
        <f ca="1">VLOOKUP($R657,'Marital status'!$A:$B,2,FALSE)</f>
        <v>MarrieD</v>
      </c>
      <c r="T657" s="7">
        <f t="shared" ca="1" si="103"/>
        <v>5</v>
      </c>
      <c r="U657" s="7" t="str">
        <f ca="1">VLOOKUP($T657,Ethnicities!$A:$B,2,FALSE)</f>
        <v xml:space="preserve"> white</v>
      </c>
      <c r="V657" s="8">
        <f t="shared" ca="1" si="104"/>
        <v>20531</v>
      </c>
      <c r="W657" s="6">
        <f t="shared" ca="1" si="105"/>
        <v>7</v>
      </c>
      <c r="X657" s="8" t="str">
        <f ca="1">VLOOKUP($W657,'Background education'!$A:$B,2,FALSE)</f>
        <v>Undergraduate degree</v>
      </c>
      <c r="Y657" s="7">
        <f ca="1" xml:space="preserve">
  IF(OR($AA657 = 5, $AA657 = 6, $AA657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57" s="7" t="str">
        <f ca="1">VLOOKUP($Y657,Departments!$A:$B,2,FALSE)</f>
        <v xml:space="preserve"> Commercial</v>
      </c>
      <c r="AA657" s="6">
        <f t="shared" ca="1" si="106"/>
        <v>10</v>
      </c>
      <c r="AB657" s="7" t="str">
        <f ca="1">VLOOKUP($AA657,Roles!$A:$B,2,FALSE)</f>
        <v>Trainee</v>
      </c>
      <c r="AC657" s="6" t="str">
        <f t="shared" ca="1" si="107"/>
        <v/>
      </c>
      <c r="AD657" s="7" t="str">
        <f ca="1" xml:space="preserve">
IF($AC657 &lt;&gt; "",
    VLOOKUP($AC657,Levels!$A:$B,2,FALSE),
    ""
)</f>
        <v/>
      </c>
      <c r="AE657" s="8">
        <f t="shared" ca="1" si="108"/>
        <v>42411</v>
      </c>
      <c r="AF657" s="6">
        <f ca="1">RANDBETWEEN(5,COUNTA('Recruitment source'!$A:$A) + 1)</f>
        <v>15</v>
      </c>
      <c r="AG657" s="6" t="str">
        <f ca="1">VLOOKUP($AF657,'Recruitment source'!$A:$B,2,FALSE)</f>
        <v>Website</v>
      </c>
      <c r="AH657" s="8"/>
      <c r="AI657" s="1">
        <f t="shared" ca="1" si="100"/>
        <v>1385</v>
      </c>
      <c r="AJ65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653, 1, 'Kauê Braga Anunciação', 'M', 5, '17/03/1956', 7, 9, 10, NULL, 1385);</v>
      </c>
    </row>
    <row r="658" spans="1:36" ht="14.25" customHeight="1" x14ac:dyDescent="0.2">
      <c r="A658" s="7" cm="1">
        <f t="array" aca="1" ref="A658" ca="1">INDEX(Companies!$A:$A,RANDBETWEEN(5,COUNTA(Companies!$A:$A) + 1),1)</f>
        <v>5</v>
      </c>
      <c r="B658" s="7" t="str">
        <f ca="1">VLOOKUP($A658,Companies!$A:$B,2,FALSE)</f>
        <v>ACME Corporation</v>
      </c>
      <c r="C658" s="5">
        <f t="shared" si="101"/>
        <v>654</v>
      </c>
      <c r="D658" s="5" t="str" cm="1">
        <f t="array" ref="D658">SHA1HASH($C658)</f>
        <v>db00e4fdc8a6d8fc749a23649c9ec9343051ec47</v>
      </c>
      <c r="E658" s="6">
        <v>1</v>
      </c>
      <c r="F658" s="7">
        <f ca="1">IF($C658 = 1 + N("Presidente"),
    127,
    IF($C658 = 2 + N("Vice-Presidente"),
        72,
        IF($C658 = 3 + N("Secretária bilíngue"),
            13,
            RANDBETWEEN(5,COUNT(Name!$A:$A) + 1)
        )
    )
)</f>
        <v>279</v>
      </c>
      <c r="G658" s="7" t="str">
        <f ca="1">VLOOKUP($F658,Name!$A:$B,2,FALSE)</f>
        <v>Mariane</v>
      </c>
      <c r="H658" s="7">
        <f ca="1" xml:space="preserve">
IF($C658 = 1,
    0,
    RANDBETWEEN(5,COUNT('Last name'!$A:$A) + 1)
)</f>
        <v>66</v>
      </c>
      <c r="I658" s="7" t="str">
        <f ca="1" xml:space="preserve">
IF($C658 = 1 + N("Presidente"),
    "de Orléans e Bragança",
    VLOOKUP($H658,'Last name'!$A:$B,2,FALSE) &amp; " " &amp; VLOOKUP(RANDBETWEEN(5,COUNT('Last name'!$A:$A) + 1),'Last name'!$A:$B,2,FALSE)
)</f>
        <v>Colombo Holanda</v>
      </c>
      <c r="J658" s="7" t="str">
        <f t="shared" ca="1" si="102"/>
        <v>Mariane Colombo Holanda</v>
      </c>
      <c r="K658" s="7" t="str" cm="1">
        <f t="array" aca="1" ref="K658" ca="1">SHA1HASH($J658)</f>
        <v>e0ae98b958a0af7b5e8c5f718e05e3b2789c7237</v>
      </c>
      <c r="L658" s="7" cm="1">
        <f t="array" aca="1" ref="L658" ca="1">INDEX(States!$A:$A,N658,1)</f>
        <v>5</v>
      </c>
      <c r="M658" s="7" t="str">
        <f ca="1">VLOOKUP($L658,Countries!$A:$B,2,FALSE)</f>
        <v>Portugal</v>
      </c>
      <c r="N658" s="7" cm="1">
        <f t="array" aca="1" ref="N658" ca="1">INDEX(States!$C:$C,RANDBETWEEN(5,COUNTA(States!$A:$A) + 1),1)</f>
        <v>22</v>
      </c>
      <c r="O658" s="7" t="str">
        <f ca="1">VLOOKUP($N658,States!$C:$D,2,FALSE)</f>
        <v>Vila Real</v>
      </c>
      <c r="P658" s="7" t="str">
        <f ca="1">VLOOKUP($F658,Name!$A:$C,3,FALSE)</f>
        <v>F</v>
      </c>
      <c r="Q658" s="7" t="str">
        <f ca="1">VLOOKUP($P658,Genders!$B:$C,2,FALSE)</f>
        <v>Female</v>
      </c>
      <c r="R658" s="7" cm="1">
        <f t="array" aca="1" ref="R658" ca="1">INDEX('Marital status'!$A:$A,RANDBETWEEN(5,COUNTA('Marital status'!$A:$A) + 1),1)</f>
        <v>8</v>
      </c>
      <c r="S658" s="7" t="str">
        <f ca="1">VLOOKUP($R658,'Marital status'!$A:$B,2,FALSE)</f>
        <v xml:space="preserve"> Separated </v>
      </c>
      <c r="T658" s="7">
        <f t="shared" ca="1" si="103"/>
        <v>6</v>
      </c>
      <c r="U658" s="7" t="str">
        <f ca="1">VLOOKUP($T658,Ethnicities!$A:$B,2,FALSE)</f>
        <v>Black or African American</v>
      </c>
      <c r="V658" s="8">
        <f t="shared" ca="1" si="104"/>
        <v>17777</v>
      </c>
      <c r="W658" s="6">
        <f t="shared" ca="1" si="105"/>
        <v>7</v>
      </c>
      <c r="X658" s="8" t="str">
        <f ca="1">VLOOKUP($W658,'Background education'!$A:$B,2,FALSE)</f>
        <v>Undergraduate degree</v>
      </c>
      <c r="Y658" s="7">
        <f ca="1" xml:space="preserve">
  IF(OR($AA658 = 5, $AA658 = 6, $AA658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58" s="7" t="str">
        <f ca="1">VLOOKUP($Y658,Departments!$A:$B,2,FALSE)</f>
        <v>Controlling</v>
      </c>
      <c r="AA658" s="6">
        <f t="shared" ca="1" si="106"/>
        <v>11</v>
      </c>
      <c r="AB658" s="7" t="str">
        <f ca="1">VLOOKUP($AA658,Roles!$A:$B,2,FALSE)</f>
        <v>Analyst</v>
      </c>
      <c r="AC658" s="6">
        <f t="shared" ca="1" si="107"/>
        <v>5</v>
      </c>
      <c r="AD658" s="7" t="str">
        <f ca="1" xml:space="preserve">
IF($AC658 &lt;&gt; "",
    VLOOKUP($AC658,Levels!$A:$B,2,FALSE),
    ""
)</f>
        <v>Junior</v>
      </c>
      <c r="AE658" s="8">
        <f t="shared" ca="1" si="108"/>
        <v>39159</v>
      </c>
      <c r="AF658" s="6">
        <f ca="1">RANDBETWEEN(5,COUNTA('Recruitment source'!$A:$A) + 1)</f>
        <v>5</v>
      </c>
      <c r="AG658" s="6" t="str">
        <f ca="1">VLOOKUP($AF658,'Recruitment source'!$A:$B,2,FALSE)</f>
        <v>Indeed</v>
      </c>
      <c r="AH658" s="8"/>
      <c r="AI658" s="1">
        <f t="shared" ca="1" si="100"/>
        <v>2500</v>
      </c>
      <c r="AJ65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654, 1, 'Mariane Colombo Holanda', 'F', 6, '01/09/1948', 7, 12, 11, 5, 2500);</v>
      </c>
    </row>
    <row r="659" spans="1:36" ht="14.25" customHeight="1" x14ac:dyDescent="0.2">
      <c r="A659" s="7" cm="1">
        <f t="array" aca="1" ref="A659" ca="1">INDEX(Companies!$A:$A,RANDBETWEEN(5,COUNTA(Companies!$A:$A) + 1),1)</f>
        <v>5</v>
      </c>
      <c r="B659" s="7" t="str">
        <f ca="1">VLOOKUP($A659,Companies!$A:$B,2,FALSE)</f>
        <v>ACME Corporation</v>
      </c>
      <c r="C659" s="5">
        <f t="shared" si="101"/>
        <v>655</v>
      </c>
      <c r="D659" s="5" t="str" cm="1">
        <f t="array" ref="D659">SHA1HASH($C659)</f>
        <v>4dcee7f85df40fc71dcad450a6cbc55190e1253b</v>
      </c>
      <c r="E659" s="6">
        <v>1</v>
      </c>
      <c r="F659" s="7">
        <f ca="1">IF($C659 = 1 + N("Presidente"),
    127,
    IF($C659 = 2 + N("Vice-Presidente"),
        72,
        IF($C659 = 3 + N("Secretária bilíngue"),
            13,
            RANDBETWEEN(5,COUNT(Name!$A:$A) + 1)
        )
    )
)</f>
        <v>166</v>
      </c>
      <c r="G659" s="7" t="str">
        <f ca="1">VLOOKUP($F659,Name!$A:$B,2,FALSE)</f>
        <v>Henrico</v>
      </c>
      <c r="H659" s="7">
        <f ca="1" xml:space="preserve">
IF($C659 = 1,
    0,
    RANDBETWEEN(5,COUNT('Last name'!$A:$A) + 1)
)</f>
        <v>6</v>
      </c>
      <c r="I659" s="7" t="str">
        <f ca="1" xml:space="preserve">
IF($C659 = 1 + N("Presidente"),
    "de Orléans e Bragança",
    VLOOKUP($H659,'Last name'!$A:$B,2,FALSE) &amp; " " &amp; VLOOKUP(RANDBETWEEN(5,COUNT('Last name'!$A:$A) + 1),'Last name'!$A:$B,2,FALSE)
)</f>
        <v>Aguiar Evangelista</v>
      </c>
      <c r="J659" s="7" t="str">
        <f t="shared" ca="1" si="102"/>
        <v>Henrico Aguiar Evangelista</v>
      </c>
      <c r="K659" s="7" t="str" cm="1">
        <f t="array" aca="1" ref="K659" ca="1">SHA1HASH($J659)</f>
        <v>1300344ea3be687f23b6938d8b1760bec0a25643</v>
      </c>
      <c r="L659" s="7" cm="1">
        <f t="array" aca="1" ref="L659" ca="1">INDEX(States!$A:$A,N659,1)</f>
        <v>5</v>
      </c>
      <c r="M659" s="7" t="str">
        <f ca="1">VLOOKUP($L659,Countries!$A:$B,2,FALSE)</f>
        <v>Portugal</v>
      </c>
      <c r="N659" s="7" cm="1">
        <f t="array" aca="1" ref="N659" ca="1">INDEX(States!$C:$C,RANDBETWEEN(5,COUNTA(States!$A:$A) + 1),1)</f>
        <v>8</v>
      </c>
      <c r="O659" s="7" t="str">
        <f ca="1">VLOOKUP($N659,States!$C:$D,2,FALSE)</f>
        <v>AveirO</v>
      </c>
      <c r="P659" s="7" t="str">
        <f ca="1">VLOOKUP($F659,Name!$A:$C,3,FALSE)</f>
        <v>M</v>
      </c>
      <c r="Q659" s="7" t="str">
        <f ca="1">VLOOKUP($P659,Genders!$B:$C,2,FALSE)</f>
        <v>Male</v>
      </c>
      <c r="R659" s="7" cm="1">
        <f t="array" aca="1" ref="R659" ca="1">INDEX('Marital status'!$A:$A,RANDBETWEEN(5,COUNTA('Marital status'!$A:$A) + 1),1)</f>
        <v>9</v>
      </c>
      <c r="S659" s="7" t="str">
        <f ca="1">VLOOKUP($R659,'Marital status'!$A:$B,2,FALSE)</f>
        <v>DIVORCED</v>
      </c>
      <c r="T659" s="7">
        <f t="shared" ca="1" si="103"/>
        <v>5</v>
      </c>
      <c r="U659" s="7" t="str">
        <f ca="1">VLOOKUP($T659,Ethnicities!$A:$B,2,FALSE)</f>
        <v xml:space="preserve"> white</v>
      </c>
      <c r="V659" s="8">
        <f t="shared" ca="1" si="104"/>
        <v>31046</v>
      </c>
      <c r="W659" s="6">
        <f t="shared" ca="1" si="105"/>
        <v>7</v>
      </c>
      <c r="X659" s="8" t="str">
        <f ca="1">VLOOKUP($W659,'Background education'!$A:$B,2,FALSE)</f>
        <v>Undergraduate degree</v>
      </c>
      <c r="Y659" s="7">
        <f ca="1" xml:space="preserve">
  IF(OR($AA659 = 5, $AA659 = 6, $AA659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659" s="7" t="str">
        <f ca="1">VLOOKUP($Y659,Departments!$A:$B,2,FALSE)</f>
        <v>Operations</v>
      </c>
      <c r="AA659" s="6">
        <f t="shared" ca="1" si="106"/>
        <v>9</v>
      </c>
      <c r="AB659" s="7" t="str">
        <f ca="1">VLOOKUP($AA659,Roles!$A:$B,2,FALSE)</f>
        <v>Intern</v>
      </c>
      <c r="AC659" s="6" t="str">
        <f t="shared" ca="1" si="107"/>
        <v/>
      </c>
      <c r="AD659" s="7" t="str">
        <f ca="1" xml:space="preserve">
IF($AC659 &lt;&gt; "",
    VLOOKUP($AC659,Levels!$A:$B,2,FALSE),
    ""
)</f>
        <v/>
      </c>
      <c r="AE659" s="8">
        <f t="shared" ca="1" si="108"/>
        <v>44110</v>
      </c>
      <c r="AF659" s="6">
        <f ca="1">RANDBETWEEN(5,COUNTA('Recruitment source'!$A:$A) + 1)</f>
        <v>15</v>
      </c>
      <c r="AG659" s="6" t="str">
        <f ca="1">VLOOKUP($AF659,'Recruitment source'!$A:$B,2,FALSE)</f>
        <v>Website</v>
      </c>
      <c r="AH659" s="8"/>
      <c r="AI659" s="1">
        <f t="shared" ca="1" si="100"/>
        <v>1205</v>
      </c>
      <c r="AJ65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655, 1, 'Henrico Aguiar Evangelista', 'M', 5, '30/12/1984', 7, 10, 9, NULL, 1205);</v>
      </c>
    </row>
    <row r="660" spans="1:36" ht="14.25" customHeight="1" x14ac:dyDescent="0.2">
      <c r="A660" s="7" cm="1">
        <f t="array" aca="1" ref="A660" ca="1">INDEX(Companies!$A:$A,RANDBETWEEN(5,COUNTA(Companies!$A:$A) + 1),1)</f>
        <v>5</v>
      </c>
      <c r="B660" s="7" t="str">
        <f ca="1">VLOOKUP($A660,Companies!$A:$B,2,FALSE)</f>
        <v>ACME Corporation</v>
      </c>
      <c r="C660" s="5">
        <f t="shared" si="101"/>
        <v>656</v>
      </c>
      <c r="D660" s="5" t="str" cm="1">
        <f t="array" ref="D660">SHA1HASH($C660)</f>
        <v>e30e49d63907db14c48c5ad063ff7577b7ab5248</v>
      </c>
      <c r="E660" s="6">
        <v>1</v>
      </c>
      <c r="F660" s="7">
        <f ca="1">IF($C660 = 1 + N("Presidente"),
    127,
    IF($C660 = 2 + N("Vice-Presidente"),
        72,
        IF($C660 = 3 + N("Secretária bilíngue"),
            13,
            RANDBETWEEN(5,COUNT(Name!$A:$A) + 1)
        )
    )
)</f>
        <v>121</v>
      </c>
      <c r="G660" s="7" t="str">
        <f ca="1">VLOOKUP($F660,Name!$A:$B,2,FALSE)</f>
        <v>Eloá</v>
      </c>
      <c r="H660" s="7">
        <f ca="1" xml:space="preserve">
IF($C660 = 1,
    0,
    RANDBETWEEN(5,COUNT('Last name'!$A:$A) + 1)
)</f>
        <v>67</v>
      </c>
      <c r="I660" s="7" t="str">
        <f ca="1" xml:space="preserve">
IF($C660 = 1 + N("Presidente"),
    "de Orléans e Bragança",
    VLOOKUP($H660,'Last name'!$A:$B,2,FALSE) &amp; " " &amp; VLOOKUP(RANDBETWEEN(5,COUNT('Last name'!$A:$A) + 1),'Last name'!$A:$B,2,FALSE)
)</f>
        <v>Conti Moraes</v>
      </c>
      <c r="J660" s="7" t="str">
        <f t="shared" ca="1" si="102"/>
        <v>Eloá Conti Moraes</v>
      </c>
      <c r="K660" s="7" t="str" cm="1">
        <f t="array" aca="1" ref="K660" ca="1">SHA1HASH($J660)</f>
        <v>7ce05a00e5b83440b569b469685201ac23013c48</v>
      </c>
      <c r="L660" s="7" cm="1">
        <f t="array" aca="1" ref="L660" ca="1">INDEX(States!$A:$A,N660,1)</f>
        <v>5</v>
      </c>
      <c r="M660" s="7" t="str">
        <f ca="1">VLOOKUP($L660,Countries!$A:$B,2,FALSE)</f>
        <v>Portugal</v>
      </c>
      <c r="N660" s="7" cm="1">
        <f t="array" aca="1" ref="N660" ca="1">INDEX(States!$C:$C,RANDBETWEEN(5,COUNTA(States!$A:$A) + 1),1)</f>
        <v>22</v>
      </c>
      <c r="O660" s="7" t="str">
        <f ca="1">VLOOKUP($N660,States!$C:$D,2,FALSE)</f>
        <v>Vila Real</v>
      </c>
      <c r="P660" s="7" t="str">
        <f ca="1">VLOOKUP($F660,Name!$A:$C,3,FALSE)</f>
        <v>F</v>
      </c>
      <c r="Q660" s="7" t="str">
        <f ca="1">VLOOKUP($P660,Genders!$B:$C,2,FALSE)</f>
        <v>Female</v>
      </c>
      <c r="R660" s="7" cm="1">
        <f t="array" aca="1" ref="R660" ca="1">INDEX('Marital status'!$A:$A,RANDBETWEEN(5,COUNTA('Marital status'!$A:$A) + 1),1)</f>
        <v>7</v>
      </c>
      <c r="S660" s="7" t="str">
        <f ca="1">VLOOKUP($R660,'Marital status'!$A:$B,2,FALSE)</f>
        <v xml:space="preserve">Widowed </v>
      </c>
      <c r="T660" s="7">
        <f t="shared" ca="1" si="103"/>
        <v>7</v>
      </c>
      <c r="U660" s="7" t="str">
        <f ca="1">VLOOKUP($T660,Ethnicities!$A:$B,2,FALSE)</f>
        <v xml:space="preserve">  Hispanic or LATINO</v>
      </c>
      <c r="V660" s="8">
        <f t="shared" ca="1" si="104"/>
        <v>28511</v>
      </c>
      <c r="W660" s="6">
        <f t="shared" ca="1" si="105"/>
        <v>8</v>
      </c>
      <c r="X660" s="8" t="str">
        <f ca="1">VLOOKUP($W660,'Background education'!$A:$B,2,FALSE)</f>
        <v>Graduate school</v>
      </c>
      <c r="Y660" s="7">
        <f ca="1" xml:space="preserve">
  IF(OR($AA660 = 5, $AA660 = 6, $AA660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60" s="7" t="str">
        <f ca="1">VLOOKUP($Y660,Departments!$A:$B,2,FALSE)</f>
        <v>Finance</v>
      </c>
      <c r="AA660" s="6">
        <f t="shared" ca="1" si="106"/>
        <v>11</v>
      </c>
      <c r="AB660" s="7" t="str">
        <f ca="1">VLOOKUP($AA660,Roles!$A:$B,2,FALSE)</f>
        <v>Analyst</v>
      </c>
      <c r="AC660" s="6">
        <f t="shared" ca="1" si="107"/>
        <v>6</v>
      </c>
      <c r="AD660" s="7" t="str">
        <f ca="1" xml:space="preserve">
IF($AC660 &lt;&gt; "",
    VLOOKUP($AC660,Levels!$A:$B,2,FALSE),
    ""
)</f>
        <v>Pleno</v>
      </c>
      <c r="AE660" s="8">
        <f t="shared" ca="1" si="108"/>
        <v>38761</v>
      </c>
      <c r="AF660" s="6">
        <f ca="1">RANDBETWEEN(5,COUNTA('Recruitment source'!$A:$A) + 1)</f>
        <v>12</v>
      </c>
      <c r="AG660" s="6" t="str">
        <f ca="1">VLOOKUP($AF660,'Recruitment source'!$A:$B,2,FALSE)</f>
        <v xml:space="preserve"> recommendation of employee</v>
      </c>
      <c r="AH660" s="8"/>
      <c r="AI660" s="1">
        <f t="shared" ca="1" si="100"/>
        <v>3000</v>
      </c>
      <c r="AJ660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656, 1, 'Eloá Conti Moraes', 'F', 7, '21/01/1978', 8, 7, 11, 6, 3000);</v>
      </c>
    </row>
    <row r="661" spans="1:36" ht="14.25" customHeight="1" x14ac:dyDescent="0.2">
      <c r="A661" s="7" cm="1">
        <f t="array" aca="1" ref="A661" ca="1">INDEX(Companies!$A:$A,RANDBETWEEN(5,COUNTA(Companies!$A:$A) + 1),1)</f>
        <v>5</v>
      </c>
      <c r="B661" s="7" t="str">
        <f ca="1">VLOOKUP($A661,Companies!$A:$B,2,FALSE)</f>
        <v>ACME Corporation</v>
      </c>
      <c r="C661" s="5">
        <f t="shared" si="101"/>
        <v>657</v>
      </c>
      <c r="D661" s="5" t="str" cm="1">
        <f t="array" ref="D661">SHA1HASH($C661)</f>
        <v>f90a34bcd66e597a5d391005bf1e14a7c70f1d2c</v>
      </c>
      <c r="E661" s="6">
        <v>1</v>
      </c>
      <c r="F661" s="7">
        <f ca="1">IF($C661 = 1 + N("Presidente"),
    127,
    IF($C661 = 2 + N("Vice-Presidente"),
        72,
        IF($C661 = 3 + N("Secretária bilíngue"),
            13,
            RANDBETWEEN(5,COUNT(Name!$A:$A) + 1)
        )
    )
)</f>
        <v>122</v>
      </c>
      <c r="G661" s="7" t="str">
        <f ca="1">VLOOKUP($F661,Name!$A:$B,2,FALSE)</f>
        <v>Emanuel</v>
      </c>
      <c r="H661" s="7">
        <f ca="1" xml:space="preserve">
IF($C661 = 1,
    0,
    RANDBETWEEN(5,COUNT('Last name'!$A:$A) + 1)
)</f>
        <v>98</v>
      </c>
      <c r="I661" s="7" t="str">
        <f ca="1" xml:space="preserve">
IF($C661 = 1 + N("Presidente"),
    "de Orléans e Bragança",
    VLOOKUP($H661,'Last name'!$A:$B,2,FALSE) &amp; " " &amp; VLOOKUP(RANDBETWEEN(5,COUNT('Last name'!$A:$A) + 1),'Last name'!$A:$B,2,FALSE)
)</f>
        <v>Giordano Camões</v>
      </c>
      <c r="J661" s="7" t="str">
        <f t="shared" ca="1" si="102"/>
        <v>Emanuel Giordano Camões</v>
      </c>
      <c r="K661" s="7" t="str" cm="1">
        <f t="array" aca="1" ref="K661" ca="1">SHA1HASH($J661)</f>
        <v>496633e63fcff1f03887a0a53afd5a5d117e1129</v>
      </c>
      <c r="L661" s="7" cm="1">
        <f t="array" aca="1" ref="L661" ca="1">INDEX(States!$A:$A,N661,1)</f>
        <v>5</v>
      </c>
      <c r="M661" s="7" t="str">
        <f ca="1">VLOOKUP($L661,Countries!$A:$B,2,FALSE)</f>
        <v>Portugal</v>
      </c>
      <c r="N661" s="7" cm="1">
        <f t="array" aca="1" ref="N661" ca="1">INDEX(States!$C:$C,RANDBETWEEN(5,COUNTA(States!$A:$A) + 1),1)</f>
        <v>22</v>
      </c>
      <c r="O661" s="7" t="str">
        <f ca="1">VLOOKUP($N661,States!$C:$D,2,FALSE)</f>
        <v>Vila Real</v>
      </c>
      <c r="P661" s="7" t="str">
        <f ca="1">VLOOKUP($F661,Name!$A:$C,3,FALSE)</f>
        <v>M</v>
      </c>
      <c r="Q661" s="7" t="str">
        <f ca="1">VLOOKUP($P661,Genders!$B:$C,2,FALSE)</f>
        <v>Male</v>
      </c>
      <c r="R661" s="7" cm="1">
        <f t="array" aca="1" ref="R661" ca="1">INDEX('Marital status'!$A:$A,RANDBETWEEN(5,COUNTA('Marital status'!$A:$A) + 1),1)</f>
        <v>6</v>
      </c>
      <c r="S661" s="7" t="str">
        <f ca="1">VLOOKUP($R661,'Marital status'!$A:$B,2,FALSE)</f>
        <v>MarrieD</v>
      </c>
      <c r="T661" s="7">
        <f t="shared" ca="1" si="103"/>
        <v>5</v>
      </c>
      <c r="U661" s="7" t="str">
        <f ca="1">VLOOKUP($T661,Ethnicities!$A:$B,2,FALSE)</f>
        <v xml:space="preserve"> white</v>
      </c>
      <c r="V661" s="8">
        <f t="shared" ca="1" si="104"/>
        <v>24409</v>
      </c>
      <c r="W661" s="6">
        <f t="shared" ca="1" si="105"/>
        <v>7</v>
      </c>
      <c r="X661" s="8" t="str">
        <f ca="1">VLOOKUP($W661,'Background education'!$A:$B,2,FALSE)</f>
        <v>Undergraduate degree</v>
      </c>
      <c r="Y661" s="7">
        <f ca="1" xml:space="preserve">
  IF(OR($AA661 = 5, $AA661 = 6, $AA661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61" s="7" t="str">
        <f ca="1">VLOOKUP($Y661,Departments!$A:$B,2,FALSE)</f>
        <v>Human Resource</v>
      </c>
      <c r="AA661" s="6">
        <f t="shared" ca="1" si="106"/>
        <v>10</v>
      </c>
      <c r="AB661" s="7" t="str">
        <f ca="1">VLOOKUP($AA661,Roles!$A:$B,2,FALSE)</f>
        <v>Trainee</v>
      </c>
      <c r="AC661" s="6" t="str">
        <f t="shared" ca="1" si="107"/>
        <v/>
      </c>
      <c r="AD661" s="7" t="str">
        <f ca="1" xml:space="preserve">
IF($AC661 &lt;&gt; "",
    VLOOKUP($AC661,Levels!$A:$B,2,FALSE),
    ""
)</f>
        <v/>
      </c>
      <c r="AE661" s="8">
        <f t="shared" ca="1" si="108"/>
        <v>40133</v>
      </c>
      <c r="AF661" s="6">
        <f ca="1">RANDBETWEEN(5,COUNTA('Recruitment source'!$A:$A) + 1)</f>
        <v>14</v>
      </c>
      <c r="AG661" s="6" t="str">
        <f ca="1">VLOOKUP($AF661,'Recruitment source'!$A:$B,2,FALSE)</f>
        <v>LinkedIn</v>
      </c>
      <c r="AH661" s="8"/>
      <c r="AI661" s="1">
        <f t="shared" ca="1" si="100"/>
        <v>1385</v>
      </c>
      <c r="AJ661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657, 1, 'Emanuel Giordano Camões', 'M', 5, '29/10/1966', 7, 8, 10, NULL, 1385);</v>
      </c>
    </row>
    <row r="662" spans="1:36" ht="14.25" customHeight="1" x14ac:dyDescent="0.2">
      <c r="A662" s="7" cm="1">
        <f t="array" aca="1" ref="A662" ca="1">INDEX(Companies!$A:$A,RANDBETWEEN(5,COUNTA(Companies!$A:$A) + 1),1)</f>
        <v>5</v>
      </c>
      <c r="B662" s="7" t="str">
        <f ca="1">VLOOKUP($A662,Companies!$A:$B,2,FALSE)</f>
        <v>ACME Corporation</v>
      </c>
      <c r="C662" s="5">
        <f t="shared" si="101"/>
        <v>658</v>
      </c>
      <c r="D662" s="5" t="str" cm="1">
        <f t="array" ref="D662">SHA1HASH($C662)</f>
        <v>f597ae7c454f8d38ef01b322ad0cdbaa40040e7a</v>
      </c>
      <c r="E662" s="6">
        <v>1</v>
      </c>
      <c r="F662" s="7">
        <f ca="1">IF($C662 = 1 + N("Presidente"),
    127,
    IF($C662 = 2 + N("Vice-Presidente"),
        72,
        IF($C662 = 3 + N("Secretária bilíngue"),
            13,
            RANDBETWEEN(5,COUNT(Name!$A:$A) + 1)
        )
    )
)</f>
        <v>190</v>
      </c>
      <c r="G662" s="7" t="str">
        <f ca="1">VLOOKUP($F662,Name!$A:$B,2,FALSE)</f>
        <v>João Miguel</v>
      </c>
      <c r="H662" s="7">
        <f ca="1" xml:space="preserve">
IF($C662 = 1,
    0,
    RANDBETWEEN(5,COUNT('Last name'!$A:$A) + 1)
)</f>
        <v>70</v>
      </c>
      <c r="I662" s="7" t="str">
        <f ca="1" xml:space="preserve">
IF($C662 = 1 + N("Presidente"),
    "de Orléans e Bragança",
    VLOOKUP($H662,'Last name'!$A:$B,2,FALSE) &amp; " " &amp; VLOOKUP(RANDBETWEEN(5,COUNT('Last name'!$A:$A) + 1),'Last name'!$A:$B,2,FALSE)
)</f>
        <v>Cunha Resende</v>
      </c>
      <c r="J662" s="7" t="str">
        <f t="shared" ca="1" si="102"/>
        <v>João Miguel Cunha Resende</v>
      </c>
      <c r="K662" s="7" t="str" cm="1">
        <f t="array" aca="1" ref="K662" ca="1">SHA1HASH($J662)</f>
        <v>eada7fe0f49aec921bf513ea33d33d1c4d7e6d46</v>
      </c>
      <c r="L662" s="7" cm="1">
        <f t="array" aca="1" ref="L662" ca="1">INDEX(States!$A:$A,N662,1)</f>
        <v>5</v>
      </c>
      <c r="M662" s="7" t="str">
        <f ca="1">VLOOKUP($L662,Countries!$A:$B,2,FALSE)</f>
        <v>Portugal</v>
      </c>
      <c r="N662" s="7" cm="1">
        <f t="array" aca="1" ref="N662" ca="1">INDEX(States!$C:$C,RANDBETWEEN(5,COUNTA(States!$A:$A) + 1),1)</f>
        <v>21</v>
      </c>
      <c r="O662" s="7" t="str">
        <f ca="1">VLOOKUP($N662,States!$C:$D,2,FALSE)</f>
        <v>Guarda</v>
      </c>
      <c r="P662" s="7" t="str">
        <f ca="1">VLOOKUP($F662,Name!$A:$C,3,FALSE)</f>
        <v>M</v>
      </c>
      <c r="Q662" s="7" t="str">
        <f ca="1">VLOOKUP($P662,Genders!$B:$C,2,FALSE)</f>
        <v>Male</v>
      </c>
      <c r="R662" s="7" cm="1">
        <f t="array" aca="1" ref="R662" ca="1">INDEX('Marital status'!$A:$A,RANDBETWEEN(5,COUNTA('Marital status'!$A:$A) + 1),1)</f>
        <v>7</v>
      </c>
      <c r="S662" s="7" t="str">
        <f ca="1">VLOOKUP($R662,'Marital status'!$A:$B,2,FALSE)</f>
        <v xml:space="preserve">Widowed </v>
      </c>
      <c r="T662" s="7">
        <f t="shared" ca="1" si="103"/>
        <v>5</v>
      </c>
      <c r="U662" s="7" t="str">
        <f ca="1">VLOOKUP($T662,Ethnicities!$A:$B,2,FALSE)</f>
        <v xml:space="preserve"> white</v>
      </c>
      <c r="V662" s="8">
        <f t="shared" ca="1" si="104"/>
        <v>20365</v>
      </c>
      <c r="W662" s="6">
        <f t="shared" ca="1" si="105"/>
        <v>7</v>
      </c>
      <c r="X662" s="8" t="str">
        <f ca="1">VLOOKUP($W662,'Background education'!$A:$B,2,FALSE)</f>
        <v>Undergraduate degree</v>
      </c>
      <c r="Y662" s="7">
        <f ca="1" xml:space="preserve">
  IF(OR($AA662 = 5, $AA662 = 6, $AA662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62" s="7" t="str">
        <f ca="1">VLOOKUP($Y662,Departments!$A:$B,2,FALSE)</f>
        <v>Audit</v>
      </c>
      <c r="AA662" s="6">
        <f t="shared" ca="1" si="106"/>
        <v>11</v>
      </c>
      <c r="AB662" s="7" t="str">
        <f ca="1">VLOOKUP($AA662,Roles!$A:$B,2,FALSE)</f>
        <v>Analyst</v>
      </c>
      <c r="AC662" s="6">
        <f t="shared" ca="1" si="107"/>
        <v>7</v>
      </c>
      <c r="AD662" s="7" t="str">
        <f ca="1" xml:space="preserve">
IF($AC662 &lt;&gt; "",
    VLOOKUP($AC662,Levels!$A:$B,2,FALSE),
    ""
)</f>
        <v>Senior</v>
      </c>
      <c r="AE662" s="8">
        <f t="shared" ca="1" si="108"/>
        <v>40714</v>
      </c>
      <c r="AF662" s="6">
        <f ca="1">RANDBETWEEN(5,COUNTA('Recruitment source'!$A:$A) + 1)</f>
        <v>14</v>
      </c>
      <c r="AG662" s="6" t="str">
        <f ca="1">VLOOKUP($AF662,'Recruitment source'!$A:$B,2,FALSE)</f>
        <v>LinkedIn</v>
      </c>
      <c r="AH662" s="8"/>
      <c r="AI662" s="1">
        <f t="shared" ca="1" si="100"/>
        <v>2500</v>
      </c>
      <c r="AJ662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658, 1, 'João Miguel Cunha Resende', 'M', 5, '03/10/1955', 7, 13, 11, 7, 2500);</v>
      </c>
    </row>
    <row r="663" spans="1:36" ht="14.25" customHeight="1" x14ac:dyDescent="0.2">
      <c r="A663" s="7" cm="1">
        <f t="array" aca="1" ref="A663" ca="1">INDEX(Companies!$A:$A,RANDBETWEEN(5,COUNTA(Companies!$A:$A) + 1),1)</f>
        <v>5</v>
      </c>
      <c r="B663" s="7" t="str">
        <f ca="1">VLOOKUP($A663,Companies!$A:$B,2,FALSE)</f>
        <v>ACME Corporation</v>
      </c>
      <c r="C663" s="5">
        <f t="shared" si="101"/>
        <v>659</v>
      </c>
      <c r="D663" s="5" t="str" cm="1">
        <f t="array" ref="D663">SHA1HASH($C663)</f>
        <v>9dbb7f83a82dff4d62f7f5f2c0491527ce35cce8</v>
      </c>
      <c r="E663" s="6">
        <v>1</v>
      </c>
      <c r="F663" s="7">
        <f ca="1">IF($C663 = 1 + N("Presidente"),
    127,
    IF($C663 = 2 + N("Vice-Presidente"),
        72,
        IF($C663 = 3 + N("Secretária bilíngue"),
            13,
            RANDBETWEEN(5,COUNT(Name!$A:$A) + 1)
        )
    )
)</f>
        <v>105</v>
      </c>
      <c r="G663" s="7" t="str">
        <f ca="1">VLOOKUP($F663,Name!$A:$B,2,FALSE)</f>
        <v>Davi</v>
      </c>
      <c r="H663" s="7">
        <f ca="1" xml:space="preserve">
IF($C663 = 1,
    0,
    RANDBETWEEN(5,COUNT('Last name'!$A:$A) + 1)
)</f>
        <v>103</v>
      </c>
      <c r="I663" s="7" t="str">
        <f ca="1" xml:space="preserve">
IF($C663 = 1 + N("Presidente"),
    "de Orléans e Bragança",
    VLOOKUP($H663,'Last name'!$A:$B,2,FALSE) &amp; " " &amp; VLOOKUP(RANDBETWEEN(5,COUNT('Last name'!$A:$A) + 1),'Last name'!$A:$B,2,FALSE)
)</f>
        <v>Holanda Santacruz</v>
      </c>
      <c r="J663" s="7" t="str">
        <f t="shared" ca="1" si="102"/>
        <v>Davi Holanda Santacruz</v>
      </c>
      <c r="K663" s="7" t="str" cm="1">
        <f t="array" aca="1" ref="K663" ca="1">SHA1HASH($J663)</f>
        <v>4fc2521899afb56bc69186c072a22f50dfeadbc2</v>
      </c>
      <c r="L663" s="7" cm="1">
        <f t="array" aca="1" ref="L663" ca="1">INDEX(States!$A:$A,N663,1)</f>
        <v>5</v>
      </c>
      <c r="M663" s="7" t="str">
        <f ca="1">VLOOKUP($L663,Countries!$A:$B,2,FALSE)</f>
        <v>Portugal</v>
      </c>
      <c r="N663" s="7" cm="1">
        <f t="array" aca="1" ref="N663" ca="1">INDEX(States!$C:$C,RANDBETWEEN(5,COUNTA(States!$A:$A) + 1),1)</f>
        <v>6</v>
      </c>
      <c r="O663" s="7" t="str">
        <f ca="1">VLOOKUP($N663,States!$C:$D,2,FALSE)</f>
        <v>PORTO</v>
      </c>
      <c r="P663" s="7" t="str">
        <f ca="1">VLOOKUP($F663,Name!$A:$C,3,FALSE)</f>
        <v>M</v>
      </c>
      <c r="Q663" s="7" t="str">
        <f ca="1">VLOOKUP($P663,Genders!$B:$C,2,FALSE)</f>
        <v>Male</v>
      </c>
      <c r="R663" s="7" cm="1">
        <f t="array" aca="1" ref="R663" ca="1">INDEX('Marital status'!$A:$A,RANDBETWEEN(5,COUNTA('Marital status'!$A:$A) + 1),1)</f>
        <v>7</v>
      </c>
      <c r="S663" s="7" t="str">
        <f ca="1">VLOOKUP($R663,'Marital status'!$A:$B,2,FALSE)</f>
        <v xml:space="preserve">Widowed </v>
      </c>
      <c r="T663" s="7">
        <f t="shared" ca="1" si="103"/>
        <v>5</v>
      </c>
      <c r="U663" s="7" t="str">
        <f ca="1">VLOOKUP($T663,Ethnicities!$A:$B,2,FALSE)</f>
        <v xml:space="preserve"> white</v>
      </c>
      <c r="V663" s="8">
        <f t="shared" ca="1" si="104"/>
        <v>29331</v>
      </c>
      <c r="W663" s="6">
        <f t="shared" ca="1" si="105"/>
        <v>7</v>
      </c>
      <c r="X663" s="8" t="str">
        <f ca="1">VLOOKUP($W663,'Background education'!$A:$B,2,FALSE)</f>
        <v>Undergraduate degree</v>
      </c>
      <c r="Y663" s="7">
        <f ca="1" xml:space="preserve">
  IF(OR($AA663 = 5, $AA663 = 6, $AA663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63" s="7" t="str">
        <f ca="1">VLOOKUP($Y663,Departments!$A:$B,2,FALSE)</f>
        <v>Controlling</v>
      </c>
      <c r="AA663" s="6">
        <f t="shared" ca="1" si="106"/>
        <v>10</v>
      </c>
      <c r="AB663" s="7" t="str">
        <f ca="1">VLOOKUP($AA663,Roles!$A:$B,2,FALSE)</f>
        <v>Trainee</v>
      </c>
      <c r="AC663" s="6" t="str">
        <f t="shared" ca="1" si="107"/>
        <v/>
      </c>
      <c r="AD663" s="7" t="str">
        <f ca="1" xml:space="preserve">
IF($AC663 &lt;&gt; "",
    VLOOKUP($AC663,Levels!$A:$B,2,FALSE),
    ""
)</f>
        <v/>
      </c>
      <c r="AE663" s="8">
        <f t="shared" ca="1" si="108"/>
        <v>43025</v>
      </c>
      <c r="AF663" s="6">
        <f ca="1">RANDBETWEEN(5,COUNTA('Recruitment source'!$A:$A) + 1)</f>
        <v>5</v>
      </c>
      <c r="AG663" s="6" t="str">
        <f ca="1">VLOOKUP($AF663,'Recruitment source'!$A:$B,2,FALSE)</f>
        <v>Indeed</v>
      </c>
      <c r="AH663" s="8"/>
      <c r="AI663" s="1">
        <f t="shared" ca="1" si="100"/>
        <v>1305</v>
      </c>
      <c r="AJ663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659, 1, 'Davi Holanda Santacruz', 'M', 5, '20/04/1980', 7, 12, 10, NULL, 1305);</v>
      </c>
    </row>
    <row r="664" spans="1:36" ht="14.25" customHeight="1" x14ac:dyDescent="0.2">
      <c r="A664" s="7" cm="1">
        <f t="array" aca="1" ref="A664" ca="1">INDEX(Companies!$A:$A,RANDBETWEEN(5,COUNTA(Companies!$A:$A) + 1),1)</f>
        <v>5</v>
      </c>
      <c r="B664" s="7" t="str">
        <f ca="1">VLOOKUP($A664,Companies!$A:$B,2,FALSE)</f>
        <v>ACME Corporation</v>
      </c>
      <c r="C664" s="5">
        <f t="shared" si="101"/>
        <v>660</v>
      </c>
      <c r="D664" s="5" t="str" cm="1">
        <f t="array" ref="D664">SHA1HASH($C664)</f>
        <v>6765c043a097743fe613e347c1cd7f770096750d</v>
      </c>
      <c r="E664" s="6">
        <v>1</v>
      </c>
      <c r="F664" s="7">
        <f ca="1">IF($C664 = 1 + N("Presidente"),
    127,
    IF($C664 = 2 + N("Vice-Presidente"),
        72,
        IF($C664 = 3 + N("Secretária bilíngue"),
            13,
            RANDBETWEEN(5,COUNT(Name!$A:$A) + 1)
        )
    )
)</f>
        <v>186</v>
      </c>
      <c r="G664" s="7" t="str">
        <f ca="1">VLOOKUP($F664,Name!$A:$B,2,FALSE)</f>
        <v>João Gabriel</v>
      </c>
      <c r="H664" s="7">
        <f ca="1" xml:space="preserve">
IF($C664 = 1,
    0,
    RANDBETWEEN(5,COUNT('Last name'!$A:$A) + 1)
)</f>
        <v>185</v>
      </c>
      <c r="I664" s="7" t="str">
        <f ca="1" xml:space="preserve">
IF($C664 = 1 + N("Presidente"),
    "de Orléans e Bragança",
    VLOOKUP($H664,'Last name'!$A:$B,2,FALSE) &amp; " " &amp; VLOOKUP(RANDBETWEEN(5,COUNT('Last name'!$A:$A) + 1),'Last name'!$A:$B,2,FALSE)
)</f>
        <v>Sousa Greco</v>
      </c>
      <c r="J664" s="7" t="str">
        <f t="shared" ca="1" si="102"/>
        <v>João Gabriel Sousa Greco</v>
      </c>
      <c r="K664" s="7" t="str" cm="1">
        <f t="array" aca="1" ref="K664" ca="1">SHA1HASH($J664)</f>
        <v>bee726725c6115a4672613b47498c95da40b4c70</v>
      </c>
      <c r="L664" s="7" cm="1">
        <f t="array" aca="1" ref="L664" ca="1">INDEX(States!$A:$A,N664,1)</f>
        <v>5</v>
      </c>
      <c r="M664" s="7" t="str">
        <f ca="1">VLOOKUP($L664,Countries!$A:$B,2,FALSE)</f>
        <v>Portugal</v>
      </c>
      <c r="N664" s="7" cm="1">
        <f t="array" aca="1" ref="N664" ca="1">INDEX(States!$C:$C,RANDBETWEEN(5,COUNTA(States!$A:$A) + 1),1)</f>
        <v>24</v>
      </c>
      <c r="O664" s="7" t="str">
        <f ca="1">VLOOKUP($N664,States!$C:$D,2,FALSE)</f>
        <v>Brangança</v>
      </c>
      <c r="P664" s="7" t="str">
        <f ca="1">VLOOKUP($F664,Name!$A:$C,3,FALSE)</f>
        <v>M</v>
      </c>
      <c r="Q664" s="7" t="str">
        <f ca="1">VLOOKUP($P664,Genders!$B:$C,2,FALSE)</f>
        <v>Male</v>
      </c>
      <c r="R664" s="7" cm="1">
        <f t="array" aca="1" ref="R664" ca="1">INDEX('Marital status'!$A:$A,RANDBETWEEN(5,COUNTA('Marital status'!$A:$A) + 1),1)</f>
        <v>5</v>
      </c>
      <c r="S664" s="7" t="str">
        <f ca="1">VLOOKUP($R664,'Marital status'!$A:$B,2,FALSE)</f>
        <v>single</v>
      </c>
      <c r="T664" s="7">
        <f t="shared" ca="1" si="103"/>
        <v>5</v>
      </c>
      <c r="U664" s="7" t="str">
        <f ca="1">VLOOKUP($T664,Ethnicities!$A:$B,2,FALSE)</f>
        <v xml:space="preserve"> white</v>
      </c>
      <c r="V664" s="8">
        <f t="shared" ca="1" si="104"/>
        <v>30783</v>
      </c>
      <c r="W664" s="6">
        <f t="shared" ca="1" si="105"/>
        <v>7</v>
      </c>
      <c r="X664" s="8" t="str">
        <f ca="1">VLOOKUP($W664,'Background education'!$A:$B,2,FALSE)</f>
        <v>Undergraduate degree</v>
      </c>
      <c r="Y664" s="7">
        <f ca="1" xml:space="preserve">
  IF(OR($AA664 = 5, $AA664 = 6, $AA664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64" s="7" t="str">
        <f ca="1">VLOOKUP($Y664,Departments!$A:$B,2,FALSE)</f>
        <v xml:space="preserve"> Presidency</v>
      </c>
      <c r="AA664" s="6">
        <f t="shared" ca="1" si="106"/>
        <v>11</v>
      </c>
      <c r="AB664" s="7" t="str">
        <f ca="1">VLOOKUP($AA664,Roles!$A:$B,2,FALSE)</f>
        <v>Analyst</v>
      </c>
      <c r="AC664" s="6">
        <f t="shared" ca="1" si="107"/>
        <v>6</v>
      </c>
      <c r="AD664" s="7" t="str">
        <f ca="1" xml:space="preserve">
IF($AC664 &lt;&gt; "",
    VLOOKUP($AC664,Levels!$A:$B,2,FALSE),
    ""
)</f>
        <v>Pleno</v>
      </c>
      <c r="AE664" s="8">
        <f t="shared" ca="1" si="108"/>
        <v>37557</v>
      </c>
      <c r="AF664" s="6">
        <f ca="1">RANDBETWEEN(5,COUNTA('Recruitment source'!$A:$A) + 1)</f>
        <v>8</v>
      </c>
      <c r="AG664" s="6" t="str">
        <f ca="1">VLOOKUP($AF664,'Recruitment source'!$A:$B,2,FALSE)</f>
        <v>Net Empregos</v>
      </c>
      <c r="AH664" s="8"/>
      <c r="AI664" s="1">
        <f t="shared" ca="1" si="100"/>
        <v>2500</v>
      </c>
      <c r="AJ664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660, 1, 'João Gabriel Sousa Greco', 'M', 5, '11/04/1984', 7, 5, 11, 6, 2500);</v>
      </c>
    </row>
    <row r="665" spans="1:36" ht="14.25" customHeight="1" x14ac:dyDescent="0.2">
      <c r="A665" s="7" cm="1">
        <f t="array" aca="1" ref="A665" ca="1">INDEX(Companies!$A:$A,RANDBETWEEN(5,COUNTA(Companies!$A:$A) + 1),1)</f>
        <v>5</v>
      </c>
      <c r="B665" s="7" t="str">
        <f ca="1">VLOOKUP($A665,Companies!$A:$B,2,FALSE)</f>
        <v>ACME Corporation</v>
      </c>
      <c r="C665" s="5">
        <f t="shared" si="101"/>
        <v>661</v>
      </c>
      <c r="D665" s="5" t="str" cm="1">
        <f t="array" ref="D665">SHA1HASH($C665)</f>
        <v>28903f610228f970292b06382eae94ae10efa9a0</v>
      </c>
      <c r="E665" s="6">
        <v>1</v>
      </c>
      <c r="F665" s="7">
        <f ca="1">IF($C665 = 1 + N("Presidente"),
    127,
    IF($C665 = 2 + N("Vice-Presidente"),
        72,
        IF($C665 = 3 + N("Secretária bilíngue"),
            13,
            RANDBETWEEN(5,COUNT(Name!$A:$A) + 1)
        )
    )
)</f>
        <v>189</v>
      </c>
      <c r="G665" s="7" t="str">
        <f ca="1">VLOOKUP($F665,Name!$A:$B,2,FALSE)</f>
        <v>João Luccas</v>
      </c>
      <c r="H665" s="7">
        <f ca="1" xml:space="preserve">
IF($C665 = 1,
    0,
    RANDBETWEEN(5,COUNT('Last name'!$A:$A) + 1)
)</f>
        <v>42</v>
      </c>
      <c r="I665" s="7" t="str">
        <f ca="1" xml:space="preserve">
IF($C665 = 1 + N("Presidente"),
    "de Orléans e Bragança",
    VLOOKUP($H665,'Last name'!$A:$B,2,FALSE) &amp; " " &amp; VLOOKUP(RANDBETWEEN(5,COUNT('Last name'!$A:$A) + 1),'Last name'!$A:$B,2,FALSE)
)</f>
        <v>Borba Barreto</v>
      </c>
      <c r="J665" s="7" t="str">
        <f t="shared" ca="1" si="102"/>
        <v>João Luccas Borba Barreto</v>
      </c>
      <c r="K665" s="7" t="str" cm="1">
        <f t="array" aca="1" ref="K665" ca="1">SHA1HASH($J665)</f>
        <v>2edbfab5744ff0b53660131488cb910555299fd3</v>
      </c>
      <c r="L665" s="7" cm="1">
        <f t="array" aca="1" ref="L665" ca="1">INDEX(States!$A:$A,N665,1)</f>
        <v>5</v>
      </c>
      <c r="M665" s="7" t="str">
        <f ca="1">VLOOKUP($L665,Countries!$A:$B,2,FALSE)</f>
        <v>Portugal</v>
      </c>
      <c r="N665" s="7" cm="1">
        <f t="array" aca="1" ref="N665" ca="1">INDEX(States!$C:$C,RANDBETWEEN(5,COUNTA(States!$A:$A) + 1),1)</f>
        <v>18</v>
      </c>
      <c r="O665" s="7" t="str">
        <f ca="1">VLOOKUP($N665,States!$C:$D,2,FALSE)</f>
        <v>Castelo Branco</v>
      </c>
      <c r="P665" s="7" t="str">
        <f ca="1">VLOOKUP($F665,Name!$A:$C,3,FALSE)</f>
        <v>M</v>
      </c>
      <c r="Q665" s="7" t="str">
        <f ca="1">VLOOKUP($P665,Genders!$B:$C,2,FALSE)</f>
        <v>Male</v>
      </c>
      <c r="R665" s="7" cm="1">
        <f t="array" aca="1" ref="R665" ca="1">INDEX('Marital status'!$A:$A,RANDBETWEEN(5,COUNTA('Marital status'!$A:$A) + 1),1)</f>
        <v>8</v>
      </c>
      <c r="S665" s="7" t="str">
        <f ca="1">VLOOKUP($R665,'Marital status'!$A:$B,2,FALSE)</f>
        <v xml:space="preserve"> Separated </v>
      </c>
      <c r="T665" s="7">
        <f t="shared" ca="1" si="103"/>
        <v>8</v>
      </c>
      <c r="U665" s="7" t="str">
        <f ca="1">VLOOKUP($T665,Ethnicities!$A:$B,2,FALSE)</f>
        <v>ASIAN</v>
      </c>
      <c r="V665" s="8">
        <f t="shared" ca="1" si="104"/>
        <v>32586</v>
      </c>
      <c r="W665" s="6">
        <f t="shared" ca="1" si="105"/>
        <v>7</v>
      </c>
      <c r="X665" s="8" t="str">
        <f ca="1">VLOOKUP($W665,'Background education'!$A:$B,2,FALSE)</f>
        <v>Undergraduate degree</v>
      </c>
      <c r="Y665" s="7">
        <f ca="1" xml:space="preserve">
  IF(OR($AA665 = 5, $AA665 = 6, $AA665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65" s="7" t="str">
        <f ca="1">VLOOKUP($Y665,Departments!$A:$B,2,FALSE)</f>
        <v>Finance</v>
      </c>
      <c r="AA665" s="6">
        <f t="shared" ca="1" si="106"/>
        <v>9</v>
      </c>
      <c r="AB665" s="7" t="str">
        <f ca="1">VLOOKUP($AA665,Roles!$A:$B,2,FALSE)</f>
        <v>Intern</v>
      </c>
      <c r="AC665" s="6" t="str">
        <f t="shared" ca="1" si="107"/>
        <v/>
      </c>
      <c r="AD665" s="7" t="str">
        <f ca="1" xml:space="preserve">
IF($AC665 &lt;&gt; "",
    VLOOKUP($AC665,Levels!$A:$B,2,FALSE),
    ""
)</f>
        <v/>
      </c>
      <c r="AE665" s="8">
        <f t="shared" ca="1" si="108"/>
        <v>36971</v>
      </c>
      <c r="AF665" s="6">
        <f ca="1">RANDBETWEEN(5,COUNTA('Recruitment source'!$A:$A) + 1)</f>
        <v>14</v>
      </c>
      <c r="AG665" s="6" t="str">
        <f ca="1">VLOOKUP($AF665,'Recruitment source'!$A:$B,2,FALSE)</f>
        <v>LinkedIn</v>
      </c>
      <c r="AH665" s="8"/>
      <c r="AI665" s="1">
        <f t="shared" ca="1" si="100"/>
        <v>1205</v>
      </c>
      <c r="AJ665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661, 1, 'João Luccas Borba Barreto', 'M', 8, '19/03/1989', 7, 7, 9, NULL, 1205);</v>
      </c>
    </row>
    <row r="666" spans="1:36" ht="14.25" customHeight="1" x14ac:dyDescent="0.2">
      <c r="A666" s="7" cm="1">
        <f t="array" aca="1" ref="A666" ca="1">INDEX(Companies!$A:$A,RANDBETWEEN(5,COUNTA(Companies!$A:$A) + 1),1)</f>
        <v>5</v>
      </c>
      <c r="B666" s="7" t="str">
        <f ca="1">VLOOKUP($A666,Companies!$A:$B,2,FALSE)</f>
        <v>ACME Corporation</v>
      </c>
      <c r="C666" s="5">
        <f t="shared" si="101"/>
        <v>662</v>
      </c>
      <c r="D666" s="5" t="str" cm="1">
        <f t="array" ref="D666">SHA1HASH($C666)</f>
        <v>091d039b02ddf4d2fb7f5be76e1c77465d6b4ec7</v>
      </c>
      <c r="E666" s="6">
        <v>1</v>
      </c>
      <c r="F666" s="7">
        <f ca="1">IF($C666 = 1 + N("Presidente"),
    127,
    IF($C666 = 2 + N("Vice-Presidente"),
        72,
        IF($C666 = 3 + N("Secretária bilíngue"),
            13,
            RANDBETWEEN(5,COUNT(Name!$A:$A) + 1)
        )
    )
)</f>
        <v>157</v>
      </c>
      <c r="G666" s="7" t="str">
        <f ca="1">VLOOKUP($F666,Name!$A:$B,2,FALSE)</f>
        <v>Guilherme</v>
      </c>
      <c r="H666" s="7">
        <f ca="1" xml:space="preserve">
IF($C666 = 1,
    0,
    RANDBETWEEN(5,COUNT('Last name'!$A:$A) + 1)
)</f>
        <v>110</v>
      </c>
      <c r="I666" s="7" t="str">
        <f ca="1" xml:space="preserve">
IF($C666 = 1 + N("Presidente"),
    "de Orléans e Bragança",
    VLOOKUP($H666,'Last name'!$A:$B,2,FALSE) &amp; " " &amp; VLOOKUP(RANDBETWEEN(5,COUNT('Last name'!$A:$A) + 1),'Last name'!$A:$B,2,FALSE)
)</f>
        <v>Lombardi Moraes</v>
      </c>
      <c r="J666" s="7" t="str">
        <f t="shared" ca="1" si="102"/>
        <v>Guilherme Lombardi Moraes</v>
      </c>
      <c r="K666" s="7" t="str" cm="1">
        <f t="array" aca="1" ref="K666" ca="1">SHA1HASH($J666)</f>
        <v>e879835f31671082d9573e549bfa607c37a7ffc5</v>
      </c>
      <c r="L666" s="7" cm="1">
        <f t="array" aca="1" ref="L666" ca="1">INDEX(States!$A:$A,N666,1)</f>
        <v>5</v>
      </c>
      <c r="M666" s="7" t="str">
        <f ca="1">VLOOKUP($L666,Countries!$A:$B,2,FALSE)</f>
        <v>Portugal</v>
      </c>
      <c r="N666" s="7" cm="1">
        <f t="array" aca="1" ref="N666" ca="1">INDEX(States!$C:$C,RANDBETWEEN(5,COUNTA(States!$A:$A) + 1),1)</f>
        <v>16</v>
      </c>
      <c r="O666" s="7" t="str">
        <f ca="1">VLOOKUP($N666,States!$C:$D,2,FALSE)</f>
        <v>Azores</v>
      </c>
      <c r="P666" s="7" t="str">
        <f ca="1">VLOOKUP($F666,Name!$A:$C,3,FALSE)</f>
        <v>M</v>
      </c>
      <c r="Q666" s="7" t="str">
        <f ca="1">VLOOKUP($P666,Genders!$B:$C,2,FALSE)</f>
        <v>Male</v>
      </c>
      <c r="R666" s="7" cm="1">
        <f t="array" aca="1" ref="R666" ca="1">INDEX('Marital status'!$A:$A,RANDBETWEEN(5,COUNTA('Marital status'!$A:$A) + 1),1)</f>
        <v>9</v>
      </c>
      <c r="S666" s="7" t="str">
        <f ca="1">VLOOKUP($R666,'Marital status'!$A:$B,2,FALSE)</f>
        <v>DIVORCED</v>
      </c>
      <c r="T666" s="7">
        <f t="shared" ca="1" si="103"/>
        <v>5</v>
      </c>
      <c r="U666" s="7" t="str">
        <f ca="1">VLOOKUP($T666,Ethnicities!$A:$B,2,FALSE)</f>
        <v xml:space="preserve"> white</v>
      </c>
      <c r="V666" s="8">
        <f t="shared" ca="1" si="104"/>
        <v>20678</v>
      </c>
      <c r="W666" s="6">
        <f t="shared" ca="1" si="105"/>
        <v>8</v>
      </c>
      <c r="X666" s="8" t="str">
        <f ca="1">VLOOKUP($W666,'Background education'!$A:$B,2,FALSE)</f>
        <v>Graduate school</v>
      </c>
      <c r="Y666" s="7">
        <f ca="1" xml:space="preserve">
  IF(OR($AA666 = 5, $AA666 = 6, $AA666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66" s="7" t="str">
        <f ca="1">VLOOKUP($Y666,Departments!$A:$B,2,FALSE)</f>
        <v>Administration</v>
      </c>
      <c r="AA666" s="6">
        <f t="shared" ca="1" si="106"/>
        <v>11</v>
      </c>
      <c r="AB666" s="7" t="str">
        <f ca="1">VLOOKUP($AA666,Roles!$A:$B,2,FALSE)</f>
        <v>Analyst</v>
      </c>
      <c r="AC666" s="6">
        <f t="shared" ca="1" si="107"/>
        <v>5</v>
      </c>
      <c r="AD666" s="7" t="str">
        <f ca="1" xml:space="preserve">
IF($AC666 &lt;&gt; "",
    VLOOKUP($AC666,Levels!$A:$B,2,FALSE),
    ""
)</f>
        <v>Junior</v>
      </c>
      <c r="AE666" s="8">
        <f t="shared" ca="1" si="108"/>
        <v>40476</v>
      </c>
      <c r="AF666" s="6">
        <f ca="1">RANDBETWEEN(5,COUNTA('Recruitment source'!$A:$A) + 1)</f>
        <v>13</v>
      </c>
      <c r="AG666" s="6" t="str">
        <f ca="1">VLOOKUP($AF666,'Recruitment source'!$A:$B,2,FALSE)</f>
        <v>Google</v>
      </c>
      <c r="AH666" s="8"/>
      <c r="AI666" s="1">
        <f t="shared" ca="1" si="100"/>
        <v>3000</v>
      </c>
      <c r="AJ666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662, 1, 'Guilherme Lombardi Moraes', 'M', 5, '11/08/1956', 8, 6, 11, 5, 3000);</v>
      </c>
    </row>
    <row r="667" spans="1:36" ht="14.25" customHeight="1" x14ac:dyDescent="0.2">
      <c r="A667" s="7" cm="1">
        <f t="array" aca="1" ref="A667" ca="1">INDEX(Companies!$A:$A,RANDBETWEEN(5,COUNTA(Companies!$A:$A) + 1),1)</f>
        <v>5</v>
      </c>
      <c r="B667" s="7" t="str">
        <f ca="1">VLOOKUP($A667,Companies!$A:$B,2,FALSE)</f>
        <v>ACME Corporation</v>
      </c>
      <c r="C667" s="5">
        <f t="shared" si="101"/>
        <v>663</v>
      </c>
      <c r="D667" s="5" t="str" cm="1">
        <f t="array" ref="D667">SHA1HASH($C667)</f>
        <v>b66cd90e3946dd63b5a914d5eb2c7eddb46177ec</v>
      </c>
      <c r="E667" s="6">
        <v>1</v>
      </c>
      <c r="F667" s="7">
        <f ca="1">IF($C667 = 1 + N("Presidente"),
    127,
    IF($C667 = 2 + N("Vice-Presidente"),
        72,
        IF($C667 = 3 + N("Secretária bilíngue"),
            13,
            RANDBETWEEN(5,COUNT(Name!$A:$A) + 1)
        )
    )
)</f>
        <v>205</v>
      </c>
      <c r="G667" s="7" t="str">
        <f ca="1">VLOOKUP($F667,Name!$A:$B,2,FALSE)</f>
        <v>Kaique</v>
      </c>
      <c r="H667" s="7">
        <f ca="1" xml:space="preserve">
IF($C667 = 1,
    0,
    RANDBETWEEN(5,COUNT('Last name'!$A:$A) + 1)
)</f>
        <v>147</v>
      </c>
      <c r="I667" s="7" t="str">
        <f ca="1" xml:space="preserve">
IF($C667 = 1 + N("Presidente"),
    "de Orléans e Bragança",
    VLOOKUP($H667,'Last name'!$A:$B,2,FALSE) &amp; " " &amp; VLOOKUP(RANDBETWEEN(5,COUNT('Last name'!$A:$A) + 1),'Last name'!$A:$B,2,FALSE)
)</f>
        <v>Peçanha Chaves</v>
      </c>
      <c r="J667" s="7" t="str">
        <f t="shared" ca="1" si="102"/>
        <v>Kaique Peçanha Chaves</v>
      </c>
      <c r="K667" s="7" t="str" cm="1">
        <f t="array" aca="1" ref="K667" ca="1">SHA1HASH($J667)</f>
        <v>7f40f62467047e3fb5dc382d558648f2dc2bfc72</v>
      </c>
      <c r="L667" s="7" cm="1">
        <f t="array" aca="1" ref="L667" ca="1">INDEX(States!$A:$A,N667,1)</f>
        <v>5</v>
      </c>
      <c r="M667" s="7" t="str">
        <f ca="1">VLOOKUP($L667,Countries!$A:$B,2,FALSE)</f>
        <v>Portugal</v>
      </c>
      <c r="N667" s="7" cm="1">
        <f t="array" aca="1" ref="N667" ca="1">INDEX(States!$C:$C,RANDBETWEEN(5,COUNTA(States!$A:$A) + 1),1)</f>
        <v>23</v>
      </c>
      <c r="O667" s="7" t="str">
        <f ca="1">VLOOKUP($N667,States!$C:$D,2,FALSE)</f>
        <v>Viana do Castelo</v>
      </c>
      <c r="P667" s="7" t="str">
        <f ca="1">VLOOKUP($F667,Name!$A:$C,3,FALSE)</f>
        <v>M</v>
      </c>
      <c r="Q667" s="7" t="str">
        <f ca="1">VLOOKUP($P667,Genders!$B:$C,2,FALSE)</f>
        <v>Male</v>
      </c>
      <c r="R667" s="7" cm="1">
        <f t="array" aca="1" ref="R667" ca="1">INDEX('Marital status'!$A:$A,RANDBETWEEN(5,COUNTA('Marital status'!$A:$A) + 1),1)</f>
        <v>7</v>
      </c>
      <c r="S667" s="7" t="str">
        <f ca="1">VLOOKUP($R667,'Marital status'!$A:$B,2,FALSE)</f>
        <v xml:space="preserve">Widowed </v>
      </c>
      <c r="T667" s="7">
        <f t="shared" ca="1" si="103"/>
        <v>5</v>
      </c>
      <c r="U667" s="7" t="str">
        <f ca="1">VLOOKUP($T667,Ethnicities!$A:$B,2,FALSE)</f>
        <v xml:space="preserve"> white</v>
      </c>
      <c r="V667" s="8">
        <f t="shared" ca="1" si="104"/>
        <v>32489</v>
      </c>
      <c r="W667" s="6">
        <f t="shared" ca="1" si="105"/>
        <v>7</v>
      </c>
      <c r="X667" s="8" t="str">
        <f ca="1">VLOOKUP($W667,'Background education'!$A:$B,2,FALSE)</f>
        <v>Undergraduate degree</v>
      </c>
      <c r="Y667" s="7">
        <f ca="1" xml:space="preserve">
  IF(OR($AA667 = 5, $AA667 = 6, $AA667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67" s="7" t="str">
        <f ca="1">VLOOKUP($Y667,Departments!$A:$B,2,FALSE)</f>
        <v>Finance</v>
      </c>
      <c r="AA667" s="6">
        <f t="shared" ca="1" si="106"/>
        <v>10</v>
      </c>
      <c r="AB667" s="7" t="str">
        <f ca="1">VLOOKUP($AA667,Roles!$A:$B,2,FALSE)</f>
        <v>Trainee</v>
      </c>
      <c r="AC667" s="6" t="str">
        <f t="shared" ca="1" si="107"/>
        <v/>
      </c>
      <c r="AD667" s="7" t="str">
        <f ca="1" xml:space="preserve">
IF($AC667 &lt;&gt; "",
    VLOOKUP($AC667,Levels!$A:$B,2,FALSE),
    ""
)</f>
        <v/>
      </c>
      <c r="AE667" s="8">
        <f t="shared" ca="1" si="108"/>
        <v>40533</v>
      </c>
      <c r="AF667" s="6">
        <f ca="1">RANDBETWEEN(5,COUNTA('Recruitment source'!$A:$A) + 1)</f>
        <v>5</v>
      </c>
      <c r="AG667" s="6" t="str">
        <f ca="1">VLOOKUP($AF667,'Recruitment source'!$A:$B,2,FALSE)</f>
        <v>Indeed</v>
      </c>
      <c r="AH667" s="8"/>
      <c r="AI667" s="1">
        <f t="shared" ca="1" si="100"/>
        <v>1305</v>
      </c>
      <c r="AJ66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663, 1, 'Kaique Peçanha Chaves', 'M', 5, '12/12/1988', 7, 7, 10, NULL, 1305);</v>
      </c>
    </row>
    <row r="668" spans="1:36" ht="14.25" customHeight="1" x14ac:dyDescent="0.2">
      <c r="A668" s="7" cm="1">
        <f t="array" aca="1" ref="A668" ca="1">INDEX(Companies!$A:$A,RANDBETWEEN(5,COUNTA(Companies!$A:$A) + 1),1)</f>
        <v>5</v>
      </c>
      <c r="B668" s="7" t="str">
        <f ca="1">VLOOKUP($A668,Companies!$A:$B,2,FALSE)</f>
        <v>ACME Corporation</v>
      </c>
      <c r="C668" s="5">
        <f t="shared" si="101"/>
        <v>664</v>
      </c>
      <c r="D668" s="5" t="str" cm="1">
        <f t="array" ref="D668">SHA1HASH($C668)</f>
        <v>88547be1130859cf095ec35f890a1a53eafa9ac2</v>
      </c>
      <c r="E668" s="6">
        <v>1</v>
      </c>
      <c r="F668" s="7">
        <f ca="1">IF($C668 = 1 + N("Presidente"),
    127,
    IF($C668 = 2 + N("Vice-Presidente"),
        72,
        IF($C668 = 3 + N("Secretária bilíngue"),
            13,
            RANDBETWEEN(5,COUNT(Name!$A:$A) + 1)
        )
    )
)</f>
        <v>211</v>
      </c>
      <c r="G668" s="7" t="str">
        <f ca="1">VLOOKUP($F668,Name!$A:$B,2,FALSE)</f>
        <v>Kauê</v>
      </c>
      <c r="H668" s="7">
        <f ca="1" xml:space="preserve">
IF($C668 = 1,
    0,
    RANDBETWEEN(5,COUNT('Last name'!$A:$A) + 1)
)</f>
        <v>68</v>
      </c>
      <c r="I668" s="7" t="str">
        <f ca="1" xml:space="preserve">
IF($C668 = 1 + N("Presidente"),
    "de Orléans e Bragança",
    VLOOKUP($H668,'Last name'!$A:$B,2,FALSE) &amp; " " &amp; VLOOKUP(RANDBETWEEN(5,COUNT('Last name'!$A:$A) + 1),'Last name'!$A:$B,2,FALSE)
)</f>
        <v>Costa Bicalho</v>
      </c>
      <c r="J668" s="7" t="str">
        <f t="shared" ca="1" si="102"/>
        <v>Kauê Costa Bicalho</v>
      </c>
      <c r="K668" s="7" t="str" cm="1">
        <f t="array" aca="1" ref="K668" ca="1">SHA1HASH($J668)</f>
        <v>e4119d58f17b1e668a14cbfa513920992a29f8c1</v>
      </c>
      <c r="L668" s="7" cm="1">
        <f t="array" aca="1" ref="L668" ca="1">INDEX(States!$A:$A,N668,1)</f>
        <v>5</v>
      </c>
      <c r="M668" s="7" t="str">
        <f ca="1">VLOOKUP($L668,Countries!$A:$B,2,FALSE)</f>
        <v>Portugal</v>
      </c>
      <c r="N668" s="7" cm="1">
        <f t="array" aca="1" ref="N668" ca="1">INDEX(States!$C:$C,RANDBETWEEN(5,COUNTA(States!$A:$A) + 1),1)</f>
        <v>11</v>
      </c>
      <c r="O668" s="7" t="str">
        <f ca="1">VLOOKUP($N668,States!$C:$D,2,FALSE)</f>
        <v>Santarém</v>
      </c>
      <c r="P668" s="7" t="str">
        <f ca="1">VLOOKUP($F668,Name!$A:$C,3,FALSE)</f>
        <v>M</v>
      </c>
      <c r="Q668" s="7" t="str">
        <f ca="1">VLOOKUP($P668,Genders!$B:$C,2,FALSE)</f>
        <v>Male</v>
      </c>
      <c r="R668" s="7" cm="1">
        <f t="array" aca="1" ref="R668" ca="1">INDEX('Marital status'!$A:$A,RANDBETWEEN(5,COUNTA('Marital status'!$A:$A) + 1),1)</f>
        <v>9</v>
      </c>
      <c r="S668" s="7" t="str">
        <f ca="1">VLOOKUP($R668,'Marital status'!$A:$B,2,FALSE)</f>
        <v>DIVORCED</v>
      </c>
      <c r="T668" s="7">
        <f t="shared" ca="1" si="103"/>
        <v>5</v>
      </c>
      <c r="U668" s="7" t="str">
        <f ca="1">VLOOKUP($T668,Ethnicities!$A:$B,2,FALSE)</f>
        <v xml:space="preserve"> white</v>
      </c>
      <c r="V668" s="8">
        <f t="shared" ca="1" si="104"/>
        <v>28966</v>
      </c>
      <c r="W668" s="6">
        <f t="shared" ca="1" si="105"/>
        <v>8</v>
      </c>
      <c r="X668" s="8" t="str">
        <f ca="1">VLOOKUP($W668,'Background education'!$A:$B,2,FALSE)</f>
        <v>Graduate school</v>
      </c>
      <c r="Y668" s="7">
        <f ca="1" xml:space="preserve">
  IF(OR($AA668 = 5, $AA668 = 6, $AA668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668" s="7" t="str">
        <f ca="1">VLOOKUP($Y668,Departments!$A:$B,2,FALSE)</f>
        <v>Human Resource</v>
      </c>
      <c r="AA668" s="6">
        <f t="shared" ca="1" si="106"/>
        <v>11</v>
      </c>
      <c r="AB668" s="7" t="str">
        <f ca="1">VLOOKUP($AA668,Roles!$A:$B,2,FALSE)</f>
        <v>Analyst</v>
      </c>
      <c r="AC668" s="6">
        <f t="shared" ca="1" si="107"/>
        <v>5</v>
      </c>
      <c r="AD668" s="7" t="str">
        <f ca="1" xml:space="preserve">
IF($AC668 &lt;&gt; "",
    VLOOKUP($AC668,Levels!$A:$B,2,FALSE),
    ""
)</f>
        <v>Junior</v>
      </c>
      <c r="AE668" s="8">
        <f t="shared" ca="1" si="108"/>
        <v>44459</v>
      </c>
      <c r="AF668" s="6">
        <f ca="1">RANDBETWEEN(5,COUNTA('Recruitment source'!$A:$A) + 1)</f>
        <v>13</v>
      </c>
      <c r="AG668" s="6" t="str">
        <f ca="1">VLOOKUP($AF668,'Recruitment source'!$A:$B,2,FALSE)</f>
        <v>Google</v>
      </c>
      <c r="AH668" s="8"/>
      <c r="AI668" s="1">
        <f t="shared" ca="1" si="100"/>
        <v>3080</v>
      </c>
      <c r="AJ66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664, 1, 'Kauê Costa Bicalho', 'M', 5, '21/04/1979', 8, 8, 11, 5, 3080);</v>
      </c>
    </row>
    <row r="669" spans="1:36" ht="14.25" customHeight="1" x14ac:dyDescent="0.2">
      <c r="A669" s="7" cm="1">
        <f t="array" aca="1" ref="A669" ca="1">INDEX(Companies!$A:$A,RANDBETWEEN(5,COUNTA(Companies!$A:$A) + 1),1)</f>
        <v>5</v>
      </c>
      <c r="B669" s="7" t="str">
        <f ca="1">VLOOKUP($A669,Companies!$A:$B,2,FALSE)</f>
        <v>ACME Corporation</v>
      </c>
      <c r="C669" s="5">
        <f t="shared" si="101"/>
        <v>665</v>
      </c>
      <c r="D669" s="5" t="str" cm="1">
        <f t="array" ref="D669">SHA1HASH($C669)</f>
        <v>af7166a5d6ddde19c3a7fd202d93ee963ea22132</v>
      </c>
      <c r="E669" s="6">
        <v>1</v>
      </c>
      <c r="F669" s="7">
        <f ca="1">IF($C669 = 1 + N("Presidente"),
    127,
    IF($C669 = 2 + N("Vice-Presidente"),
        72,
        IF($C669 = 3 + N("Secretária bilíngue"),
            13,
            RANDBETWEEN(5,COUNT(Name!$A:$A) + 1)
        )
    )
)</f>
        <v>222</v>
      </c>
      <c r="G669" s="7" t="str">
        <f ca="1">VLOOKUP($F669,Name!$A:$B,2,FALSE)</f>
        <v>Lavignia</v>
      </c>
      <c r="H669" s="7">
        <f ca="1" xml:space="preserve">
IF($C669 = 1,
    0,
    RANDBETWEEN(5,COUNT('Last name'!$A:$A) + 1)
)</f>
        <v>80</v>
      </c>
      <c r="I669" s="7" t="str">
        <f ca="1" xml:space="preserve">
IF($C669 = 1 + N("Presidente"),
    "de Orléans e Bragança",
    VLOOKUP($H669,'Last name'!$A:$B,2,FALSE) &amp; " " &amp; VLOOKUP(RANDBETWEEN(5,COUNT('Last name'!$A:$A) + 1),'Last name'!$A:$B,2,FALSE)
)</f>
        <v>Faria Souza</v>
      </c>
      <c r="J669" s="7" t="str">
        <f t="shared" ca="1" si="102"/>
        <v>Lavignia Faria Souza</v>
      </c>
      <c r="K669" s="7" t="str" cm="1">
        <f t="array" aca="1" ref="K669" ca="1">SHA1HASH($J669)</f>
        <v>d8632072e8e4137519088978ab2a1171075bc5f6</v>
      </c>
      <c r="L669" s="7" cm="1">
        <f t="array" aca="1" ref="L669" ca="1">INDEX(States!$A:$A,N669,1)</f>
        <v>5</v>
      </c>
      <c r="M669" s="7" t="str">
        <f ca="1">VLOOKUP($L669,Countries!$A:$B,2,FALSE)</f>
        <v>Portugal</v>
      </c>
      <c r="N669" s="7" cm="1">
        <f t="array" aca="1" ref="N669" ca="1">INDEX(States!$C:$C,RANDBETWEEN(5,COUNTA(States!$A:$A) + 1),1)</f>
        <v>16</v>
      </c>
      <c r="O669" s="7" t="str">
        <f ca="1">VLOOKUP($N669,States!$C:$D,2,FALSE)</f>
        <v>Azores</v>
      </c>
      <c r="P669" s="7" t="str">
        <f ca="1">VLOOKUP($F669,Name!$A:$C,3,FALSE)</f>
        <v>F</v>
      </c>
      <c r="Q669" s="7" t="str">
        <f ca="1">VLOOKUP($P669,Genders!$B:$C,2,FALSE)</f>
        <v>Female</v>
      </c>
      <c r="R669" s="7" cm="1">
        <f t="array" aca="1" ref="R669" ca="1">INDEX('Marital status'!$A:$A,RANDBETWEEN(5,COUNTA('Marital status'!$A:$A) + 1),1)</f>
        <v>7</v>
      </c>
      <c r="S669" s="7" t="str">
        <f ca="1">VLOOKUP($R669,'Marital status'!$A:$B,2,FALSE)</f>
        <v xml:space="preserve">Widowed </v>
      </c>
      <c r="T669" s="7">
        <f t="shared" ca="1" si="103"/>
        <v>5</v>
      </c>
      <c r="U669" s="7" t="str">
        <f ca="1">VLOOKUP($T669,Ethnicities!$A:$B,2,FALSE)</f>
        <v xml:space="preserve"> white</v>
      </c>
      <c r="V669" s="8">
        <f t="shared" ca="1" si="104"/>
        <v>18362</v>
      </c>
      <c r="W669" s="6">
        <f t="shared" ca="1" si="105"/>
        <v>7</v>
      </c>
      <c r="X669" s="8" t="str">
        <f ca="1">VLOOKUP($W669,'Background education'!$A:$B,2,FALSE)</f>
        <v>Undergraduate degree</v>
      </c>
      <c r="Y669" s="7">
        <f ca="1" xml:space="preserve">
  IF(OR($AA669 = 5, $AA669 = 6, $AA669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69" s="7" t="str">
        <f ca="1">VLOOKUP($Y669,Departments!$A:$B,2,FALSE)</f>
        <v>Communication &amp; Marketing</v>
      </c>
      <c r="AA669" s="6">
        <f t="shared" ca="1" si="106"/>
        <v>10</v>
      </c>
      <c r="AB669" s="7" t="str">
        <f ca="1">VLOOKUP($AA669,Roles!$A:$B,2,FALSE)</f>
        <v>Trainee</v>
      </c>
      <c r="AC669" s="6" t="str">
        <f t="shared" ca="1" si="107"/>
        <v/>
      </c>
      <c r="AD669" s="7" t="str">
        <f ca="1" xml:space="preserve">
IF($AC669 &lt;&gt; "",
    VLOOKUP($AC669,Levels!$A:$B,2,FALSE),
    ""
)</f>
        <v/>
      </c>
      <c r="AE669" s="8">
        <f t="shared" ca="1" si="108"/>
        <v>36412</v>
      </c>
      <c r="AF669" s="6">
        <f ca="1">RANDBETWEEN(5,COUNTA('Recruitment source'!$A:$A) + 1)</f>
        <v>8</v>
      </c>
      <c r="AG669" s="6" t="str">
        <f ca="1">VLOOKUP($AF669,'Recruitment source'!$A:$B,2,FALSE)</f>
        <v>Net Empregos</v>
      </c>
      <c r="AH669" s="8"/>
      <c r="AI669" s="1">
        <f t="shared" ca="1" si="100"/>
        <v>1385</v>
      </c>
      <c r="AJ66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665, 1, 'Lavignia Faria Souza', 'F', 5, '09/04/1950', 7, 11, 10, NULL, 1385);</v>
      </c>
    </row>
    <row r="670" spans="1:36" ht="14.25" customHeight="1" x14ac:dyDescent="0.2">
      <c r="A670" s="7" cm="1">
        <f t="array" aca="1" ref="A670" ca="1">INDEX(Companies!$A:$A,RANDBETWEEN(5,COUNTA(Companies!$A:$A) + 1),1)</f>
        <v>5</v>
      </c>
      <c r="B670" s="7" t="str">
        <f ca="1">VLOOKUP($A670,Companies!$A:$B,2,FALSE)</f>
        <v>ACME Corporation</v>
      </c>
      <c r="C670" s="5">
        <f t="shared" si="101"/>
        <v>666</v>
      </c>
      <c r="D670" s="5" t="str" cm="1">
        <f t="array" ref="D670">SHA1HASH($C670)</f>
        <v>cd3f0c85b158c08a2b113464991810cf2cdfc387</v>
      </c>
      <c r="E670" s="6">
        <v>1</v>
      </c>
      <c r="F670" s="7">
        <f ca="1">IF($C670 = 1 + N("Presidente"),
    127,
    IF($C670 = 2 + N("Vice-Presidente"),
        72,
        IF($C670 = 3 + N("Secretária bilíngue"),
            13,
            RANDBETWEEN(5,COUNT(Name!$A:$A) + 1)
        )
    )
)</f>
        <v>61</v>
      </c>
      <c r="G670" s="7" t="str">
        <f ca="1">VLOOKUP($F670,Name!$A:$B,2,FALSE)</f>
        <v>Augusto</v>
      </c>
      <c r="H670" s="7">
        <f ca="1" xml:space="preserve">
IF($C670 = 1,
    0,
    RANDBETWEEN(5,COUNT('Last name'!$A:$A) + 1)
)</f>
        <v>165</v>
      </c>
      <c r="I670" s="7" t="str">
        <f ca="1" xml:space="preserve">
IF($C670 = 1 + N("Presidente"),
    "de Orléans e Bragança",
    VLOOKUP($H670,'Last name'!$A:$B,2,FALSE) &amp; " " &amp; VLOOKUP(RANDBETWEEN(5,COUNT('Last name'!$A:$A) + 1),'Last name'!$A:$B,2,FALSE)
)</f>
        <v>Rocha Sacramento</v>
      </c>
      <c r="J670" s="7" t="str">
        <f t="shared" ca="1" si="102"/>
        <v>Augusto Rocha Sacramento</v>
      </c>
      <c r="K670" s="7" t="str" cm="1">
        <f t="array" aca="1" ref="K670" ca="1">SHA1HASH($J670)</f>
        <v>55bf7bba370b2fc6a0b778051c820d277d1753e1</v>
      </c>
      <c r="L670" s="7" cm="1">
        <f t="array" aca="1" ref="L670" ca="1">INDEX(States!$A:$A,N670,1)</f>
        <v>5</v>
      </c>
      <c r="M670" s="7" t="str">
        <f ca="1">VLOOKUP($L670,Countries!$A:$B,2,FALSE)</f>
        <v>Portugal</v>
      </c>
      <c r="N670" s="7" cm="1">
        <f t="array" aca="1" ref="N670" ca="1">INDEX(States!$C:$C,RANDBETWEEN(5,COUNTA(States!$A:$A) + 1),1)</f>
        <v>11</v>
      </c>
      <c r="O670" s="7" t="str">
        <f ca="1">VLOOKUP($N670,States!$C:$D,2,FALSE)</f>
        <v>Santarém</v>
      </c>
      <c r="P670" s="7" t="str">
        <f ca="1">VLOOKUP($F670,Name!$A:$C,3,FALSE)</f>
        <v>M</v>
      </c>
      <c r="Q670" s="7" t="str">
        <f ca="1">VLOOKUP($P670,Genders!$B:$C,2,FALSE)</f>
        <v>Male</v>
      </c>
      <c r="R670" s="7" cm="1">
        <f t="array" aca="1" ref="R670" ca="1">INDEX('Marital status'!$A:$A,RANDBETWEEN(5,COUNTA('Marital status'!$A:$A) + 1),1)</f>
        <v>7</v>
      </c>
      <c r="S670" s="7" t="str">
        <f ca="1">VLOOKUP($R670,'Marital status'!$A:$B,2,FALSE)</f>
        <v xml:space="preserve">Widowed </v>
      </c>
      <c r="T670" s="7">
        <f t="shared" ca="1" si="103"/>
        <v>5</v>
      </c>
      <c r="U670" s="7" t="str">
        <f ca="1">VLOOKUP($T670,Ethnicities!$A:$B,2,FALSE)</f>
        <v xml:space="preserve"> white</v>
      </c>
      <c r="V670" s="8">
        <f t="shared" ca="1" si="104"/>
        <v>20875</v>
      </c>
      <c r="W670" s="6">
        <f t="shared" ca="1" si="105"/>
        <v>7</v>
      </c>
      <c r="X670" s="8" t="str">
        <f ca="1">VLOOKUP($W670,'Background education'!$A:$B,2,FALSE)</f>
        <v>Undergraduate degree</v>
      </c>
      <c r="Y670" s="7">
        <f ca="1" xml:space="preserve">
  IF(OR($AA670 = 5, $AA670 = 6, $AA670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70" s="7" t="str">
        <f ca="1">VLOOKUP($Y670,Departments!$A:$B,2,FALSE)</f>
        <v xml:space="preserve"> Presidency</v>
      </c>
      <c r="AA670" s="6">
        <f t="shared" ca="1" si="106"/>
        <v>11</v>
      </c>
      <c r="AB670" s="7" t="str">
        <f ca="1">VLOOKUP($AA670,Roles!$A:$B,2,FALSE)</f>
        <v>Analyst</v>
      </c>
      <c r="AC670" s="6">
        <f t="shared" ca="1" si="107"/>
        <v>5</v>
      </c>
      <c r="AD670" s="7" t="str">
        <f ca="1" xml:space="preserve">
IF($AC670 &lt;&gt; "",
    VLOOKUP($AC670,Levels!$A:$B,2,FALSE),
    ""
)</f>
        <v>Junior</v>
      </c>
      <c r="AE670" s="8">
        <f t="shared" ca="1" si="108"/>
        <v>40411</v>
      </c>
      <c r="AF670" s="6">
        <f ca="1">RANDBETWEEN(5,COUNTA('Recruitment source'!$A:$A) + 1)</f>
        <v>10</v>
      </c>
      <c r="AG670" s="6" t="str">
        <f ca="1">VLOOKUP($AF670,'Recruitment source'!$A:$B,2,FALSE)</f>
        <v>Jobs in Lisbon</v>
      </c>
      <c r="AH670" s="8"/>
      <c r="AI670" s="1">
        <f t="shared" ca="1" si="100"/>
        <v>2500</v>
      </c>
      <c r="AJ670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666, 1, 'Augusto Rocha Sacramento', 'M', 5, '24/02/1957', 7, 5, 11, 5, 2500);</v>
      </c>
    </row>
    <row r="671" spans="1:36" ht="14.25" customHeight="1" x14ac:dyDescent="0.2">
      <c r="A671" s="7" cm="1">
        <f t="array" aca="1" ref="A671" ca="1">INDEX(Companies!$A:$A,RANDBETWEEN(5,COUNTA(Companies!$A:$A) + 1),1)</f>
        <v>5</v>
      </c>
      <c r="B671" s="7" t="str">
        <f ca="1">VLOOKUP($A671,Companies!$A:$B,2,FALSE)</f>
        <v>ACME Corporation</v>
      </c>
      <c r="C671" s="5">
        <f t="shared" si="101"/>
        <v>667</v>
      </c>
      <c r="D671" s="5" t="str" cm="1">
        <f t="array" ref="D671">SHA1HASH($C671)</f>
        <v>74da6152f5b23ae319b48bec60aff34ee65862cc</v>
      </c>
      <c r="E671" s="6">
        <v>1</v>
      </c>
      <c r="F671" s="7">
        <f ca="1">IF($C671 = 1 + N("Presidente"),
    127,
    IF($C671 = 2 + N("Vice-Presidente"),
        72,
        IF($C671 = 3 + N("Secretária bilíngue"),
            13,
            RANDBETWEEN(5,COUNT(Name!$A:$A) + 1)
        )
    )
)</f>
        <v>179</v>
      </c>
      <c r="G671" s="7" t="str">
        <f ca="1">VLOOKUP($F671,Name!$A:$B,2,FALSE)</f>
        <v>Isadora</v>
      </c>
      <c r="H671" s="7">
        <f ca="1" xml:space="preserve">
IF($C671 = 1,
    0,
    RANDBETWEEN(5,COUNT('Last name'!$A:$A) + 1)
)</f>
        <v>59</v>
      </c>
      <c r="I671" s="7" t="str">
        <f ca="1" xml:space="preserve">
IF($C671 = 1 + N("Presidente"),
    "de Orléans e Bragança",
    VLOOKUP($H671,'Last name'!$A:$B,2,FALSE) &amp; " " &amp; VLOOKUP(RANDBETWEEN(5,COUNT('Last name'!$A:$A) + 1),'Last name'!$A:$B,2,FALSE)
)</f>
        <v>Cardozo Simões</v>
      </c>
      <c r="J671" s="7" t="str">
        <f t="shared" ca="1" si="102"/>
        <v>Isadora Cardozo Simões</v>
      </c>
      <c r="K671" s="7" t="str" cm="1">
        <f t="array" aca="1" ref="K671" ca="1">SHA1HASH($J671)</f>
        <v>5b70c32f79995031a654d0baf4a17b9107eccffa</v>
      </c>
      <c r="L671" s="7" cm="1">
        <f t="array" aca="1" ref="L671" ca="1">INDEX(States!$A:$A,N671,1)</f>
        <v>5</v>
      </c>
      <c r="M671" s="7" t="str">
        <f ca="1">VLOOKUP($L671,Countries!$A:$B,2,FALSE)</f>
        <v>Portugal</v>
      </c>
      <c r="N671" s="7" cm="1">
        <f t="array" aca="1" ref="N671" ca="1">INDEX(States!$C:$C,RANDBETWEEN(5,COUNTA(States!$A:$A) + 1),1)</f>
        <v>20</v>
      </c>
      <c r="O671" s="7" t="str">
        <f ca="1">VLOOKUP($N671,States!$C:$D,2,FALSE)</f>
        <v>Portalegre</v>
      </c>
      <c r="P671" s="7" t="str">
        <f ca="1">VLOOKUP($F671,Name!$A:$C,3,FALSE)</f>
        <v>F</v>
      </c>
      <c r="Q671" s="7" t="str">
        <f ca="1">VLOOKUP($P671,Genders!$B:$C,2,FALSE)</f>
        <v>Female</v>
      </c>
      <c r="R671" s="7" cm="1">
        <f t="array" aca="1" ref="R671" ca="1">INDEX('Marital status'!$A:$A,RANDBETWEEN(5,COUNTA('Marital status'!$A:$A) + 1),1)</f>
        <v>6</v>
      </c>
      <c r="S671" s="7" t="str">
        <f ca="1">VLOOKUP($R671,'Marital status'!$A:$B,2,FALSE)</f>
        <v>MarrieD</v>
      </c>
      <c r="T671" s="7">
        <f t="shared" ca="1" si="103"/>
        <v>7</v>
      </c>
      <c r="U671" s="7" t="str">
        <f ca="1">VLOOKUP($T671,Ethnicities!$A:$B,2,FALSE)</f>
        <v xml:space="preserve">  Hispanic or LATINO</v>
      </c>
      <c r="V671" s="8">
        <f t="shared" ca="1" si="104"/>
        <v>31071</v>
      </c>
      <c r="W671" s="6">
        <f t="shared" ca="1" si="105"/>
        <v>7</v>
      </c>
      <c r="X671" s="8" t="str">
        <f ca="1">VLOOKUP($W671,'Background education'!$A:$B,2,FALSE)</f>
        <v>Undergraduate degree</v>
      </c>
      <c r="Y671" s="7">
        <f ca="1" xml:space="preserve">
  IF(OR($AA671 = 5, $AA671 = 6, $AA671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71" s="7" t="str">
        <f ca="1">VLOOKUP($Y671,Departments!$A:$B,2,FALSE)</f>
        <v xml:space="preserve"> Commercial</v>
      </c>
      <c r="AA671" s="6">
        <f t="shared" ca="1" si="106"/>
        <v>9</v>
      </c>
      <c r="AB671" s="7" t="str">
        <f ca="1">VLOOKUP($AA671,Roles!$A:$B,2,FALSE)</f>
        <v>Intern</v>
      </c>
      <c r="AC671" s="6" t="str">
        <f t="shared" ca="1" si="107"/>
        <v/>
      </c>
      <c r="AD671" s="7" t="str">
        <f ca="1" xml:space="preserve">
IF($AC671 &lt;&gt; "",
    VLOOKUP($AC671,Levels!$A:$B,2,FALSE),
    ""
)</f>
        <v/>
      </c>
      <c r="AE671" s="8">
        <f t="shared" ca="1" si="108"/>
        <v>37991</v>
      </c>
      <c r="AF671" s="6">
        <f ca="1">RANDBETWEEN(5,COUNTA('Recruitment source'!$A:$A) + 1)</f>
        <v>6</v>
      </c>
      <c r="AG671" s="6" t="str">
        <f ca="1">VLOOKUP($AF671,'Recruitment source'!$A:$B,2,FALSE)</f>
        <v>Learn4Good</v>
      </c>
      <c r="AH671" s="8"/>
      <c r="AI671" s="1">
        <f t="shared" ca="1" si="100"/>
        <v>1285</v>
      </c>
      <c r="AJ671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667, 1, 'Isadora Cardozo Simões', 'F', 7, '24/01/1985', 7, 9, 9, NULL, 1285);</v>
      </c>
    </row>
    <row r="672" spans="1:36" ht="14.25" customHeight="1" x14ac:dyDescent="0.2">
      <c r="A672" s="7" cm="1">
        <f t="array" aca="1" ref="A672" ca="1">INDEX(Companies!$A:$A,RANDBETWEEN(5,COUNTA(Companies!$A:$A) + 1),1)</f>
        <v>5</v>
      </c>
      <c r="B672" s="7" t="str">
        <f ca="1">VLOOKUP($A672,Companies!$A:$B,2,FALSE)</f>
        <v>ACME Corporation</v>
      </c>
      <c r="C672" s="5">
        <f t="shared" si="101"/>
        <v>668</v>
      </c>
      <c r="D672" s="5" t="str" cm="1">
        <f t="array" ref="D672">SHA1HASH($C672)</f>
        <v>34c66477519b949b09b45e131347c17b5822a30a</v>
      </c>
      <c r="E672" s="6">
        <v>1</v>
      </c>
      <c r="F672" s="7">
        <f ca="1">IF($C672 = 1 + N("Presidente"),
    127,
    IF($C672 = 2 + N("Vice-Presidente"),
        72,
        IF($C672 = 3 + N("Secretária bilíngue"),
            13,
            RANDBETWEEN(5,COUNT(Name!$A:$A) + 1)
        )
    )
)</f>
        <v>266</v>
      </c>
      <c r="G672" s="7" t="str">
        <f ca="1">VLOOKUP($F672,Name!$A:$B,2,FALSE)</f>
        <v>Maria Helena</v>
      </c>
      <c r="H672" s="7">
        <f ca="1" xml:space="preserve">
IF($C672 = 1,
    0,
    RANDBETWEEN(5,COUNT('Last name'!$A:$A) + 1)
)</f>
        <v>21</v>
      </c>
      <c r="I672" s="7" t="str">
        <f ca="1" xml:space="preserve">
IF($C672 = 1 + N("Presidente"),
    "de Orléans e Bragança",
    VLOOKUP($H672,'Last name'!$A:$B,2,FALSE) &amp; " " &amp; VLOOKUP(RANDBETWEEN(5,COUNT('Last name'!$A:$A) + 1),'Last name'!$A:$B,2,FALSE)
)</f>
        <v>Aragão Colombo</v>
      </c>
      <c r="J672" s="7" t="str">
        <f t="shared" ca="1" si="102"/>
        <v>Maria Helena Aragão Colombo</v>
      </c>
      <c r="K672" s="7" t="str" cm="1">
        <f t="array" aca="1" ref="K672" ca="1">SHA1HASH($J672)</f>
        <v>6e797a76f04c20ddf08f22adb60c9b98e3d29a25</v>
      </c>
      <c r="L672" s="7" cm="1">
        <f t="array" aca="1" ref="L672" ca="1">INDEX(States!$A:$A,N672,1)</f>
        <v>5</v>
      </c>
      <c r="M672" s="7" t="str">
        <f ca="1">VLOOKUP($L672,Countries!$A:$B,2,FALSE)</f>
        <v>Portugal</v>
      </c>
      <c r="N672" s="7" cm="1">
        <f t="array" aca="1" ref="N672" ca="1">INDEX(States!$C:$C,RANDBETWEEN(5,COUNTA(States!$A:$A) + 1),1)</f>
        <v>14</v>
      </c>
      <c r="O672" s="7" t="str">
        <f ca="1">VLOOKUP($N672,States!$C:$D,2,FALSE)</f>
        <v>Madeira</v>
      </c>
      <c r="P672" s="7" t="str">
        <f ca="1">VLOOKUP($F672,Name!$A:$C,3,FALSE)</f>
        <v>F</v>
      </c>
      <c r="Q672" s="7" t="str">
        <f ca="1">VLOOKUP($P672,Genders!$B:$C,2,FALSE)</f>
        <v>Female</v>
      </c>
      <c r="R672" s="7" cm="1">
        <f t="array" aca="1" ref="R672" ca="1">INDEX('Marital status'!$A:$A,RANDBETWEEN(5,COUNTA('Marital status'!$A:$A) + 1),1)</f>
        <v>9</v>
      </c>
      <c r="S672" s="7" t="str">
        <f ca="1">VLOOKUP($R672,'Marital status'!$A:$B,2,FALSE)</f>
        <v>DIVORCED</v>
      </c>
      <c r="T672" s="7">
        <f t="shared" ca="1" si="103"/>
        <v>6</v>
      </c>
      <c r="U672" s="7" t="str">
        <f ca="1">VLOOKUP($T672,Ethnicities!$A:$B,2,FALSE)</f>
        <v>Black or African American</v>
      </c>
      <c r="V672" s="8">
        <f t="shared" ca="1" si="104"/>
        <v>18208</v>
      </c>
      <c r="W672" s="6">
        <f t="shared" ca="1" si="105"/>
        <v>7</v>
      </c>
      <c r="X672" s="8" t="str">
        <f ca="1">VLOOKUP($W672,'Background education'!$A:$B,2,FALSE)</f>
        <v>Undergraduate degree</v>
      </c>
      <c r="Y672" s="7">
        <f ca="1" xml:space="preserve">
  IF(OR($AA672 = 5, $AA672 = 6, $AA672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72" s="7" t="str">
        <f ca="1">VLOOKUP($Y672,Departments!$A:$B,2,FALSE)</f>
        <v>Communication &amp; Marketing</v>
      </c>
      <c r="AA672" s="6">
        <f t="shared" ca="1" si="106"/>
        <v>11</v>
      </c>
      <c r="AB672" s="7" t="str">
        <f ca="1">VLOOKUP($AA672,Roles!$A:$B,2,FALSE)</f>
        <v>Analyst</v>
      </c>
      <c r="AC672" s="6">
        <f t="shared" ca="1" si="107"/>
        <v>7</v>
      </c>
      <c r="AD672" s="7" t="str">
        <f ca="1" xml:space="preserve">
IF($AC672 &lt;&gt; "",
    VLOOKUP($AC672,Levels!$A:$B,2,FALSE),
    ""
)</f>
        <v>Senior</v>
      </c>
      <c r="AE672" s="8">
        <f t="shared" ca="1" si="108"/>
        <v>37924</v>
      </c>
      <c r="AF672" s="6">
        <f ca="1">RANDBETWEEN(5,COUNTA('Recruitment source'!$A:$A) + 1)</f>
        <v>11</v>
      </c>
      <c r="AG672" s="6" t="str">
        <f ca="1">VLOOKUP($AF672,'Recruitment source'!$A:$B,2,FALSE)</f>
        <v>Next Station</v>
      </c>
      <c r="AH672" s="8"/>
      <c r="AI672" s="1">
        <f t="shared" ca="1" si="100"/>
        <v>2580</v>
      </c>
      <c r="AJ672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668, 1, 'Maria Helena Aragão Colombo', 'F', 6, '06/11/1949', 7, 11, 11, 7, 2580);</v>
      </c>
    </row>
    <row r="673" spans="1:36" ht="14.25" customHeight="1" x14ac:dyDescent="0.2">
      <c r="A673" s="7" cm="1">
        <f t="array" aca="1" ref="A673" ca="1">INDEX(Companies!$A:$A,RANDBETWEEN(5,COUNTA(Companies!$A:$A) + 1),1)</f>
        <v>5</v>
      </c>
      <c r="B673" s="7" t="str">
        <f ca="1">VLOOKUP($A673,Companies!$A:$B,2,FALSE)</f>
        <v>ACME Corporation</v>
      </c>
      <c r="C673" s="5">
        <f t="shared" si="101"/>
        <v>669</v>
      </c>
      <c r="D673" s="5" t="str" cm="1">
        <f t="array" ref="D673">SHA1HASH($C673)</f>
        <v>9f3bdbf605248e180acba43499e6c6cbcec07427</v>
      </c>
      <c r="E673" s="6">
        <v>1</v>
      </c>
      <c r="F673" s="7">
        <f ca="1">IF($C673 = 1 + N("Presidente"),
    127,
    IF($C673 = 2 + N("Vice-Presidente"),
        72,
        IF($C673 = 3 + N("Secretária bilíngue"),
            13,
            RANDBETWEEN(5,COUNT(Name!$A:$A) + 1)
        )
    )
)</f>
        <v>248</v>
      </c>
      <c r="G673" s="7" t="str">
        <f ca="1">VLOOKUP($F673,Name!$A:$B,2,FALSE)</f>
        <v>Luiza</v>
      </c>
      <c r="H673" s="7">
        <f ca="1" xml:space="preserve">
IF($C673 = 1,
    0,
    RANDBETWEEN(5,COUNT('Last name'!$A:$A) + 1)
)</f>
        <v>174</v>
      </c>
      <c r="I673" s="7" t="str">
        <f ca="1" xml:space="preserve">
IF($C673 = 1 + N("Presidente"),
    "de Orléans e Bragança",
    VLOOKUP($H673,'Last name'!$A:$B,2,FALSE) &amp; " " &amp; VLOOKUP(RANDBETWEEN(5,COUNT('Last name'!$A:$A) + 1),'Last name'!$A:$B,2,FALSE)
)</f>
        <v>Santana Mancini</v>
      </c>
      <c r="J673" s="7" t="str">
        <f t="shared" ca="1" si="102"/>
        <v>Luiza Santana Mancini</v>
      </c>
      <c r="K673" s="7" t="str" cm="1">
        <f t="array" aca="1" ref="K673" ca="1">SHA1HASH($J673)</f>
        <v>618dfe126db9c37fb2cef0fad72cc56eeadcd58b</v>
      </c>
      <c r="L673" s="7" cm="1">
        <f t="array" aca="1" ref="L673" ca="1">INDEX(States!$A:$A,N673,1)</f>
        <v>5</v>
      </c>
      <c r="M673" s="7" t="str">
        <f ca="1">VLOOKUP($L673,Countries!$A:$B,2,FALSE)</f>
        <v>Portugal</v>
      </c>
      <c r="N673" s="7" cm="1">
        <f t="array" aca="1" ref="N673" ca="1">INDEX(States!$C:$C,RANDBETWEEN(5,COUNTA(States!$A:$A) + 1),1)</f>
        <v>24</v>
      </c>
      <c r="O673" s="7" t="str">
        <f ca="1">VLOOKUP($N673,States!$C:$D,2,FALSE)</f>
        <v>Brangança</v>
      </c>
      <c r="P673" s="7" t="str">
        <f ca="1">VLOOKUP($F673,Name!$A:$C,3,FALSE)</f>
        <v>F</v>
      </c>
      <c r="Q673" s="7" t="str">
        <f ca="1">VLOOKUP($P673,Genders!$B:$C,2,FALSE)</f>
        <v>Female</v>
      </c>
      <c r="R673" s="7" cm="1">
        <f t="array" aca="1" ref="R673" ca="1">INDEX('Marital status'!$A:$A,RANDBETWEEN(5,COUNTA('Marital status'!$A:$A) + 1),1)</f>
        <v>6</v>
      </c>
      <c r="S673" s="7" t="str">
        <f ca="1">VLOOKUP($R673,'Marital status'!$A:$B,2,FALSE)</f>
        <v>MarrieD</v>
      </c>
      <c r="T673" s="7">
        <f t="shared" ca="1" si="103"/>
        <v>5</v>
      </c>
      <c r="U673" s="7" t="str">
        <f ca="1">VLOOKUP($T673,Ethnicities!$A:$B,2,FALSE)</f>
        <v xml:space="preserve"> white</v>
      </c>
      <c r="V673" s="8">
        <f t="shared" ca="1" si="104"/>
        <v>21484</v>
      </c>
      <c r="W673" s="6">
        <f t="shared" ca="1" si="105"/>
        <v>7</v>
      </c>
      <c r="X673" s="8" t="str">
        <f ca="1">VLOOKUP($W673,'Background education'!$A:$B,2,FALSE)</f>
        <v>Undergraduate degree</v>
      </c>
      <c r="Y673" s="7">
        <f ca="1" xml:space="preserve">
  IF(OR($AA673 = 5, $AA673 = 6, $AA673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73" s="7" t="str">
        <f ca="1">VLOOKUP($Y673,Departments!$A:$B,2,FALSE)</f>
        <v>Audit</v>
      </c>
      <c r="AA673" s="6">
        <f t="shared" ca="1" si="106"/>
        <v>10</v>
      </c>
      <c r="AB673" s="7" t="str">
        <f ca="1">VLOOKUP($AA673,Roles!$A:$B,2,FALSE)</f>
        <v>Trainee</v>
      </c>
      <c r="AC673" s="6" t="str">
        <f t="shared" ca="1" si="107"/>
        <v/>
      </c>
      <c r="AD673" s="7" t="str">
        <f ca="1" xml:space="preserve">
IF($AC673 &lt;&gt; "",
    VLOOKUP($AC673,Levels!$A:$B,2,FALSE),
    ""
)</f>
        <v/>
      </c>
      <c r="AE673" s="8">
        <f t="shared" ca="1" si="108"/>
        <v>36794</v>
      </c>
      <c r="AF673" s="6">
        <f ca="1">RANDBETWEEN(5,COUNTA('Recruitment source'!$A:$A) + 1)</f>
        <v>10</v>
      </c>
      <c r="AG673" s="6" t="str">
        <f ca="1">VLOOKUP($AF673,'Recruitment source'!$A:$B,2,FALSE)</f>
        <v>Jobs in Lisbon</v>
      </c>
      <c r="AH673" s="8"/>
      <c r="AI673" s="1">
        <f t="shared" ca="1" si="100"/>
        <v>1305</v>
      </c>
      <c r="AJ673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669, 1, 'Luiza Santana Mancini', 'F', 5, '26/10/1958', 7, 13, 10, NULL, 1305);</v>
      </c>
    </row>
    <row r="674" spans="1:36" ht="14.25" customHeight="1" x14ac:dyDescent="0.2">
      <c r="A674" s="7" cm="1">
        <f t="array" aca="1" ref="A674" ca="1">INDEX(Companies!$A:$A,RANDBETWEEN(5,COUNTA(Companies!$A:$A) + 1),1)</f>
        <v>5</v>
      </c>
      <c r="B674" s="7" t="str">
        <f ca="1">VLOOKUP($A674,Companies!$A:$B,2,FALSE)</f>
        <v>ACME Corporation</v>
      </c>
      <c r="C674" s="5">
        <f t="shared" si="101"/>
        <v>670</v>
      </c>
      <c r="D674" s="5" t="str" cm="1">
        <f t="array" ref="D674">SHA1HASH($C674)</f>
        <v>1cf9ade625b515864393eacfeb943eaeb0e52814</v>
      </c>
      <c r="E674" s="6">
        <v>1</v>
      </c>
      <c r="F674" s="7">
        <f ca="1">IF($C674 = 1 + N("Presidente"),
    127,
    IF($C674 = 2 + N("Vice-Presidente"),
        72,
        IF($C674 = 3 + N("Secretária bilíngue"),
            13,
            RANDBETWEEN(5,COUNT(Name!$A:$A) + 1)
        )
    )
)</f>
        <v>10</v>
      </c>
      <c r="G674" s="7" t="str">
        <f ca="1">VLOOKUP($F674,Name!$A:$B,2,FALSE)</f>
        <v>Ágata</v>
      </c>
      <c r="H674" s="7">
        <f ca="1" xml:space="preserve">
IF($C674 = 1,
    0,
    RANDBETWEEN(5,COUNT('Last name'!$A:$A) + 1)
)</f>
        <v>14</v>
      </c>
      <c r="I674" s="7" t="str">
        <f ca="1" xml:space="preserve">
IF($C674 = 1 + N("Presidente"),
    "de Orléans e Bragança",
    VLOOKUP($H674,'Last name'!$A:$B,2,FALSE) &amp; " " &amp; VLOOKUP(RANDBETWEEN(5,COUNT('Last name'!$A:$A) + 1),'Last name'!$A:$B,2,FALSE)
)</f>
        <v>Alves Salvador</v>
      </c>
      <c r="J674" s="7" t="str">
        <f t="shared" ca="1" si="102"/>
        <v>Ágata Alves Salvador</v>
      </c>
      <c r="K674" s="7" t="str" cm="1">
        <f t="array" aca="1" ref="K674" ca="1">SHA1HASH($J674)</f>
        <v>ae9bfa2eff7100259138935a08550b64826ba8ff</v>
      </c>
      <c r="L674" s="7" cm="1">
        <f t="array" aca="1" ref="L674" ca="1">INDEX(States!$A:$A,N674,1)</f>
        <v>5</v>
      </c>
      <c r="M674" s="7" t="str">
        <f ca="1">VLOOKUP($L674,Countries!$A:$B,2,FALSE)</f>
        <v>Portugal</v>
      </c>
      <c r="N674" s="7" cm="1">
        <f t="array" aca="1" ref="N674" ca="1">INDEX(States!$C:$C,RANDBETWEEN(5,COUNTA(States!$A:$A) + 1),1)</f>
        <v>22</v>
      </c>
      <c r="O674" s="7" t="str">
        <f ca="1">VLOOKUP($N674,States!$C:$D,2,FALSE)</f>
        <v>Vila Real</v>
      </c>
      <c r="P674" s="7" t="str">
        <f ca="1">VLOOKUP($F674,Name!$A:$C,3,FALSE)</f>
        <v>F</v>
      </c>
      <c r="Q674" s="7" t="str">
        <f ca="1">VLOOKUP($P674,Genders!$B:$C,2,FALSE)</f>
        <v>Female</v>
      </c>
      <c r="R674" s="7" cm="1">
        <f t="array" aca="1" ref="R674" ca="1">INDEX('Marital status'!$A:$A,RANDBETWEEN(5,COUNTA('Marital status'!$A:$A) + 1),1)</f>
        <v>9</v>
      </c>
      <c r="S674" s="7" t="str">
        <f ca="1">VLOOKUP($R674,'Marital status'!$A:$B,2,FALSE)</f>
        <v>DIVORCED</v>
      </c>
      <c r="T674" s="7">
        <f t="shared" ca="1" si="103"/>
        <v>5</v>
      </c>
      <c r="U674" s="7" t="str">
        <f ca="1">VLOOKUP($T674,Ethnicities!$A:$B,2,FALSE)</f>
        <v xml:space="preserve"> white</v>
      </c>
      <c r="V674" s="8">
        <f t="shared" ca="1" si="104"/>
        <v>29855</v>
      </c>
      <c r="W674" s="6">
        <f t="shared" ca="1" si="105"/>
        <v>8</v>
      </c>
      <c r="X674" s="8" t="str">
        <f ca="1">VLOOKUP($W674,'Background education'!$A:$B,2,FALSE)</f>
        <v>Graduate school</v>
      </c>
      <c r="Y674" s="7">
        <f ca="1" xml:space="preserve">
  IF(OR($AA674 = 5, $AA674 = 6, $AA674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74" s="7" t="str">
        <f ca="1">VLOOKUP($Y674,Departments!$A:$B,2,FALSE)</f>
        <v xml:space="preserve"> Commercial</v>
      </c>
      <c r="AA674" s="6">
        <f t="shared" ca="1" si="106"/>
        <v>11</v>
      </c>
      <c r="AB674" s="7" t="str">
        <f ca="1">VLOOKUP($AA674,Roles!$A:$B,2,FALSE)</f>
        <v>Analyst</v>
      </c>
      <c r="AC674" s="6">
        <f t="shared" ca="1" si="107"/>
        <v>6</v>
      </c>
      <c r="AD674" s="7" t="str">
        <f ca="1" xml:space="preserve">
IF($AC674 &lt;&gt; "",
    VLOOKUP($AC674,Levels!$A:$B,2,FALSE),
    ""
)</f>
        <v>Pleno</v>
      </c>
      <c r="AE674" s="8">
        <f t="shared" ca="1" si="108"/>
        <v>39429</v>
      </c>
      <c r="AF674" s="6">
        <f ca="1">RANDBETWEEN(5,COUNTA('Recruitment source'!$A:$A) + 1)</f>
        <v>6</v>
      </c>
      <c r="AG674" s="6" t="str">
        <f ca="1">VLOOKUP($AF674,'Recruitment source'!$A:$B,2,FALSE)</f>
        <v>Learn4Good</v>
      </c>
      <c r="AH674" s="8"/>
      <c r="AI674" s="1">
        <f t="shared" ca="1" si="100"/>
        <v>3080</v>
      </c>
      <c r="AJ674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670, 1, 'Ágata Alves Salvador', 'F', 5, '26/09/1981', 8, 9, 11, 6, 3080);</v>
      </c>
    </row>
    <row r="675" spans="1:36" ht="14.25" customHeight="1" x14ac:dyDescent="0.2">
      <c r="A675" s="7" cm="1">
        <f t="array" aca="1" ref="A675" ca="1">INDEX(Companies!$A:$A,RANDBETWEEN(5,COUNTA(Companies!$A:$A) + 1),1)</f>
        <v>5</v>
      </c>
      <c r="B675" s="7" t="str">
        <f ca="1">VLOOKUP($A675,Companies!$A:$B,2,FALSE)</f>
        <v>ACME Corporation</v>
      </c>
      <c r="C675" s="5">
        <f t="shared" si="101"/>
        <v>671</v>
      </c>
      <c r="D675" s="5" t="str" cm="1">
        <f t="array" ref="D675">SHA1HASH($C675)</f>
        <v>97e01b6f38ed3790a7fed91dda9b2f288222e77d</v>
      </c>
      <c r="E675" s="6">
        <v>1</v>
      </c>
      <c r="F675" s="7">
        <f ca="1">IF($C675 = 1 + N("Presidente"),
    127,
    IF($C675 = 2 + N("Vice-Presidente"),
        72,
        IF($C675 = 3 + N("Secretária bilíngue"),
            13,
            RANDBETWEEN(5,COUNT(Name!$A:$A) + 1)
        )
    )
)</f>
        <v>201</v>
      </c>
      <c r="G675" s="7" t="str">
        <f ca="1">VLOOKUP($F675,Name!$A:$B,2,FALSE)</f>
        <v>Júlia</v>
      </c>
      <c r="H675" s="7">
        <f ca="1" xml:space="preserve">
IF($C675 = 1,
    0,
    RANDBETWEEN(5,COUNT('Last name'!$A:$A) + 1)
)</f>
        <v>149</v>
      </c>
      <c r="I675" s="7" t="str">
        <f ca="1" xml:space="preserve">
IF($C675 = 1 + N("Presidente"),
    "de Orléans e Bragança",
    VLOOKUP($H675,'Last name'!$A:$B,2,FALSE) &amp; " " &amp; VLOOKUP(RANDBETWEEN(5,COUNT('Last name'!$A:$A) + 1),'Last name'!$A:$B,2,FALSE)
)</f>
        <v>Pedroso Souza</v>
      </c>
      <c r="J675" s="7" t="str">
        <f t="shared" ca="1" si="102"/>
        <v>Júlia Pedroso Souza</v>
      </c>
      <c r="K675" s="7" t="str" cm="1">
        <f t="array" aca="1" ref="K675" ca="1">SHA1HASH($J675)</f>
        <v>02d2675b38131b47ef06fbfb4112e67c4d44f1ea</v>
      </c>
      <c r="L675" s="7" cm="1">
        <f t="array" aca="1" ref="L675" ca="1">INDEX(States!$A:$A,N675,1)</f>
        <v>5</v>
      </c>
      <c r="M675" s="7" t="str">
        <f ca="1">VLOOKUP($L675,Countries!$A:$B,2,FALSE)</f>
        <v>Portugal</v>
      </c>
      <c r="N675" s="7" cm="1">
        <f t="array" aca="1" ref="N675" ca="1">INDEX(States!$C:$C,RANDBETWEEN(5,COUNTA(States!$A:$A) + 1),1)</f>
        <v>12</v>
      </c>
      <c r="O675" s="7" t="str">
        <f ca="1">VLOOKUP($N675,States!$C:$D,2,FALSE)</f>
        <v>Leiria</v>
      </c>
      <c r="P675" s="7" t="str">
        <f ca="1">VLOOKUP($F675,Name!$A:$C,3,FALSE)</f>
        <v>F</v>
      </c>
      <c r="Q675" s="7" t="str">
        <f ca="1">VLOOKUP($P675,Genders!$B:$C,2,FALSE)</f>
        <v>Female</v>
      </c>
      <c r="R675" s="7" cm="1">
        <f t="array" aca="1" ref="R675" ca="1">INDEX('Marital status'!$A:$A,RANDBETWEEN(5,COUNTA('Marital status'!$A:$A) + 1),1)</f>
        <v>5</v>
      </c>
      <c r="S675" s="7" t="str">
        <f ca="1">VLOOKUP($R675,'Marital status'!$A:$B,2,FALSE)</f>
        <v>single</v>
      </c>
      <c r="T675" s="7">
        <f t="shared" ca="1" si="103"/>
        <v>5</v>
      </c>
      <c r="U675" s="7" t="str">
        <f ca="1">VLOOKUP($T675,Ethnicities!$A:$B,2,FALSE)</f>
        <v xml:space="preserve"> white</v>
      </c>
      <c r="V675" s="8">
        <f t="shared" ca="1" si="104"/>
        <v>27303</v>
      </c>
      <c r="W675" s="6">
        <f t="shared" ca="1" si="105"/>
        <v>7</v>
      </c>
      <c r="X675" s="8" t="str">
        <f ca="1">VLOOKUP($W675,'Background education'!$A:$B,2,FALSE)</f>
        <v>Undergraduate degree</v>
      </c>
      <c r="Y675" s="7">
        <f ca="1" xml:space="preserve">
  IF(OR($AA675 = 5, $AA675 = 6, $AA675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75" s="7" t="str">
        <f ca="1">VLOOKUP($Y675,Departments!$A:$B,2,FALSE)</f>
        <v>Audit</v>
      </c>
      <c r="AA675" s="6">
        <f t="shared" ca="1" si="106"/>
        <v>9</v>
      </c>
      <c r="AB675" s="7" t="str">
        <f ca="1">VLOOKUP($AA675,Roles!$A:$B,2,FALSE)</f>
        <v>Intern</v>
      </c>
      <c r="AC675" s="6" t="str">
        <f t="shared" ca="1" si="107"/>
        <v/>
      </c>
      <c r="AD675" s="7" t="str">
        <f ca="1" xml:space="preserve">
IF($AC675 &lt;&gt; "",
    VLOOKUP($AC675,Levels!$A:$B,2,FALSE),
    ""
)</f>
        <v/>
      </c>
      <c r="AE675" s="8">
        <f t="shared" ca="1" si="108"/>
        <v>43843</v>
      </c>
      <c r="AF675" s="6">
        <f ca="1">RANDBETWEEN(5,COUNTA('Recruitment source'!$A:$A) + 1)</f>
        <v>15</v>
      </c>
      <c r="AG675" s="6" t="str">
        <f ca="1">VLOOKUP($AF675,'Recruitment source'!$A:$B,2,FALSE)</f>
        <v>Website</v>
      </c>
      <c r="AH675" s="8"/>
      <c r="AI675" s="1">
        <f t="shared" ca="1" si="100"/>
        <v>1205</v>
      </c>
      <c r="AJ675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671, 1, 'Júlia Pedroso Souza', 'F', 5, '01/10/1974', 7, 13, 9, NULL, 1205);</v>
      </c>
    </row>
    <row r="676" spans="1:36" ht="14.25" customHeight="1" x14ac:dyDescent="0.2">
      <c r="A676" s="7" cm="1">
        <f t="array" aca="1" ref="A676" ca="1">INDEX(Companies!$A:$A,RANDBETWEEN(5,COUNTA(Companies!$A:$A) + 1),1)</f>
        <v>5</v>
      </c>
      <c r="B676" s="7" t="str">
        <f ca="1">VLOOKUP($A676,Companies!$A:$B,2,FALSE)</f>
        <v>ACME Corporation</v>
      </c>
      <c r="C676" s="5">
        <f t="shared" si="101"/>
        <v>672</v>
      </c>
      <c r="D676" s="5" t="str" cm="1">
        <f t="array" ref="D676">SHA1HASH($C676)</f>
        <v>540d3e47795cb7cf660d17fac99e2ad4296c26ca</v>
      </c>
      <c r="E676" s="6">
        <v>1</v>
      </c>
      <c r="F676" s="7">
        <f ca="1">IF($C676 = 1 + N("Presidente"),
    127,
    IF($C676 = 2 + N("Vice-Presidente"),
        72,
        IF($C676 = 3 + N("Secretária bilíngue"),
            13,
            RANDBETWEEN(5,COUNT(Name!$A:$A) + 1)
        )
    )
)</f>
        <v>326</v>
      </c>
      <c r="G676" s="7" t="str">
        <f ca="1">VLOOKUP($F676,Name!$A:$B,2,FALSE)</f>
        <v>Rainah</v>
      </c>
      <c r="H676" s="7">
        <f ca="1" xml:space="preserve">
IF($C676 = 1,
    0,
    RANDBETWEEN(5,COUNT('Last name'!$A:$A) + 1)
)</f>
        <v>16</v>
      </c>
      <c r="I676" s="7" t="str">
        <f ca="1" xml:space="preserve">
IF($C676 = 1 + N("Presidente"),
    "de Orléans e Bragança",
    VLOOKUP($H676,'Last name'!$A:$B,2,FALSE) &amp; " " &amp; VLOOKUP(RANDBETWEEN(5,COUNT('Last name'!$A:$A) + 1),'Last name'!$A:$B,2,FALSE)
)</f>
        <v>Amor Ramos</v>
      </c>
      <c r="J676" s="7" t="str">
        <f t="shared" ca="1" si="102"/>
        <v>Rainah Amor Ramos</v>
      </c>
      <c r="K676" s="7" t="str" cm="1">
        <f t="array" aca="1" ref="K676" ca="1">SHA1HASH($J676)</f>
        <v>50e035fdcba94a12867f632330086e477839a098</v>
      </c>
      <c r="L676" s="7" cm="1">
        <f t="array" aca="1" ref="L676" ca="1">INDEX(States!$A:$A,N676,1)</f>
        <v>5</v>
      </c>
      <c r="M676" s="7" t="str">
        <f ca="1">VLOOKUP($L676,Countries!$A:$B,2,FALSE)</f>
        <v>Portugal</v>
      </c>
      <c r="N676" s="7" cm="1">
        <f t="array" aca="1" ref="N676" ca="1">INDEX(States!$C:$C,RANDBETWEEN(5,COUNTA(States!$A:$A) + 1),1)</f>
        <v>15</v>
      </c>
      <c r="O676" s="7" t="str">
        <f ca="1">VLOOKUP($N676,States!$C:$D,2,FALSE)</f>
        <v xml:space="preserve"> ÉVORA</v>
      </c>
      <c r="P676" s="7" t="str">
        <f ca="1">VLOOKUP($F676,Name!$A:$C,3,FALSE)</f>
        <v>F</v>
      </c>
      <c r="Q676" s="7" t="str">
        <f ca="1">VLOOKUP($P676,Genders!$B:$C,2,FALSE)</f>
        <v>Female</v>
      </c>
      <c r="R676" s="7" cm="1">
        <f t="array" aca="1" ref="R676" ca="1">INDEX('Marital status'!$A:$A,RANDBETWEEN(5,COUNTA('Marital status'!$A:$A) + 1),1)</f>
        <v>5</v>
      </c>
      <c r="S676" s="7" t="str">
        <f ca="1">VLOOKUP($R676,'Marital status'!$A:$B,2,FALSE)</f>
        <v>single</v>
      </c>
      <c r="T676" s="7">
        <f t="shared" ca="1" si="103"/>
        <v>5</v>
      </c>
      <c r="U676" s="7" t="str">
        <f ca="1">VLOOKUP($T676,Ethnicities!$A:$B,2,FALSE)</f>
        <v xml:space="preserve"> white</v>
      </c>
      <c r="V676" s="8">
        <f t="shared" ca="1" si="104"/>
        <v>30404</v>
      </c>
      <c r="W676" s="6">
        <f t="shared" ca="1" si="105"/>
        <v>8</v>
      </c>
      <c r="X676" s="8" t="str">
        <f ca="1">VLOOKUP($W676,'Background education'!$A:$B,2,FALSE)</f>
        <v>Graduate school</v>
      </c>
      <c r="Y676" s="7">
        <f ca="1" xml:space="preserve">
  IF(OR($AA676 = 5, $AA676 = 6, $AA676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76" s="7" t="str">
        <f ca="1">VLOOKUP($Y676,Departments!$A:$B,2,FALSE)</f>
        <v xml:space="preserve"> Presidency</v>
      </c>
      <c r="AA676" s="6">
        <f t="shared" ca="1" si="106"/>
        <v>11</v>
      </c>
      <c r="AB676" s="7" t="str">
        <f ca="1">VLOOKUP($AA676,Roles!$A:$B,2,FALSE)</f>
        <v>Analyst</v>
      </c>
      <c r="AC676" s="6">
        <f t="shared" ca="1" si="107"/>
        <v>7</v>
      </c>
      <c r="AD676" s="7" t="str">
        <f ca="1" xml:space="preserve">
IF($AC676 &lt;&gt; "",
    VLOOKUP($AC676,Levels!$A:$B,2,FALSE),
    ""
)</f>
        <v>Senior</v>
      </c>
      <c r="AE676" s="8">
        <f t="shared" ca="1" si="108"/>
        <v>39402</v>
      </c>
      <c r="AF676" s="6">
        <f ca="1">RANDBETWEEN(5,COUNTA('Recruitment source'!$A:$A) + 1)</f>
        <v>13</v>
      </c>
      <c r="AG676" s="6" t="str">
        <f ca="1">VLOOKUP($AF676,'Recruitment source'!$A:$B,2,FALSE)</f>
        <v>Google</v>
      </c>
      <c r="AH676" s="8"/>
      <c r="AI676" s="1">
        <f t="shared" ca="1" si="100"/>
        <v>3000</v>
      </c>
      <c r="AJ676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672, 1, 'Rainah Amor Ramos', 'F', 5, '29/03/1983', 8, 5, 11, 7, 3000);</v>
      </c>
    </row>
    <row r="677" spans="1:36" ht="14.25" customHeight="1" x14ac:dyDescent="0.2">
      <c r="A677" s="7" cm="1">
        <f t="array" aca="1" ref="A677" ca="1">INDEX(Companies!$A:$A,RANDBETWEEN(5,COUNTA(Companies!$A:$A) + 1),1)</f>
        <v>5</v>
      </c>
      <c r="B677" s="7" t="str">
        <f ca="1">VLOOKUP($A677,Companies!$A:$B,2,FALSE)</f>
        <v>ACME Corporation</v>
      </c>
      <c r="C677" s="5">
        <f t="shared" si="101"/>
        <v>673</v>
      </c>
      <c r="D677" s="5" t="str" cm="1">
        <f t="array" ref="D677">SHA1HASH($C677)</f>
        <v>dca7d04102c326cf00ed5aac983d712827329f31</v>
      </c>
      <c r="E677" s="6">
        <v>1</v>
      </c>
      <c r="F677" s="7">
        <f ca="1">IF($C677 = 1 + N("Presidente"),
    127,
    IF($C677 = 2 + N("Vice-Presidente"),
        72,
        IF($C677 = 3 + N("Secretária bilíngue"),
            13,
            RANDBETWEEN(5,COUNT(Name!$A:$A) + 1)
        )
    )
)</f>
        <v>158</v>
      </c>
      <c r="G677" s="7" t="str">
        <f ca="1">VLOOKUP($F677,Name!$A:$B,2,FALSE)</f>
        <v>Guilherme Augusto</v>
      </c>
      <c r="H677" s="7">
        <f ca="1" xml:space="preserve">
IF($C677 = 1,
    0,
    RANDBETWEEN(5,COUNT('Last name'!$A:$A) + 1)
)</f>
        <v>191</v>
      </c>
      <c r="I677" s="7" t="str">
        <f ca="1" xml:space="preserve">
IF($C677 = 1 + N("Presidente"),
    "de Orléans e Bragança",
    VLOOKUP($H677,'Last name'!$A:$B,2,FALSE) &amp; " " &amp; VLOOKUP(RANDBETWEEN(5,COUNT('Last name'!$A:$A) + 1),'Last name'!$A:$B,2,FALSE)
)</f>
        <v>Trindade Santacruz</v>
      </c>
      <c r="J677" s="7" t="str">
        <f t="shared" ca="1" si="102"/>
        <v>Guilherme Augusto Trindade Santacruz</v>
      </c>
      <c r="K677" s="7" t="str" cm="1">
        <f t="array" aca="1" ref="K677" ca="1">SHA1HASH($J677)</f>
        <v>6f2d986324d71b0f7ec9199e9107ebcaa1b1a155</v>
      </c>
      <c r="L677" s="7" cm="1">
        <f t="array" aca="1" ref="L677" ca="1">INDEX(States!$A:$A,N677,1)</f>
        <v>5</v>
      </c>
      <c r="M677" s="7" t="str">
        <f ca="1">VLOOKUP($L677,Countries!$A:$B,2,FALSE)</f>
        <v>Portugal</v>
      </c>
      <c r="N677" s="7" cm="1">
        <f t="array" aca="1" ref="N677" ca="1">INDEX(States!$C:$C,RANDBETWEEN(5,COUNTA(States!$A:$A) + 1),1)</f>
        <v>6</v>
      </c>
      <c r="O677" s="7" t="str">
        <f ca="1">VLOOKUP($N677,States!$C:$D,2,FALSE)</f>
        <v>PORTO</v>
      </c>
      <c r="P677" s="7" t="str">
        <f ca="1">VLOOKUP($F677,Name!$A:$C,3,FALSE)</f>
        <v>M</v>
      </c>
      <c r="Q677" s="7" t="str">
        <f ca="1">VLOOKUP($P677,Genders!$B:$C,2,FALSE)</f>
        <v>Male</v>
      </c>
      <c r="R677" s="7" cm="1">
        <f t="array" aca="1" ref="R677" ca="1">INDEX('Marital status'!$A:$A,RANDBETWEEN(5,COUNTA('Marital status'!$A:$A) + 1),1)</f>
        <v>8</v>
      </c>
      <c r="S677" s="7" t="str">
        <f ca="1">VLOOKUP($R677,'Marital status'!$A:$B,2,FALSE)</f>
        <v xml:space="preserve"> Separated </v>
      </c>
      <c r="T677" s="7">
        <f t="shared" ca="1" si="103"/>
        <v>5</v>
      </c>
      <c r="U677" s="7" t="str">
        <f ca="1">VLOOKUP($T677,Ethnicities!$A:$B,2,FALSE)</f>
        <v xml:space="preserve"> white</v>
      </c>
      <c r="V677" s="8">
        <f t="shared" ca="1" si="104"/>
        <v>21526</v>
      </c>
      <c r="W677" s="6">
        <f t="shared" ca="1" si="105"/>
        <v>7</v>
      </c>
      <c r="X677" s="8" t="str">
        <f ca="1">VLOOKUP($W677,'Background education'!$A:$B,2,FALSE)</f>
        <v>Undergraduate degree</v>
      </c>
      <c r="Y677" s="7">
        <f ca="1" xml:space="preserve">
  IF(OR($AA677 = 5, $AA677 = 6, $AA677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77" s="7" t="str">
        <f ca="1">VLOOKUP($Y677,Departments!$A:$B,2,FALSE)</f>
        <v>Communication &amp; Marketing</v>
      </c>
      <c r="AA677" s="6">
        <f t="shared" ca="1" si="106"/>
        <v>9</v>
      </c>
      <c r="AB677" s="7" t="str">
        <f ca="1">VLOOKUP($AA677,Roles!$A:$B,2,FALSE)</f>
        <v>Intern</v>
      </c>
      <c r="AC677" s="6" t="str">
        <f t="shared" ca="1" si="107"/>
        <v/>
      </c>
      <c r="AD677" s="7" t="str">
        <f ca="1" xml:space="preserve">
IF($AC677 &lt;&gt; "",
    VLOOKUP($AC677,Levels!$A:$B,2,FALSE),
    ""
)</f>
        <v/>
      </c>
      <c r="AE677" s="8">
        <f t="shared" ca="1" si="108"/>
        <v>43857</v>
      </c>
      <c r="AF677" s="6">
        <f ca="1">RANDBETWEEN(5,COUNTA('Recruitment source'!$A:$A) + 1)</f>
        <v>7</v>
      </c>
      <c r="AG677" s="6" t="str">
        <f ca="1">VLOOKUP($AF677,'Recruitment source'!$A:$B,2,FALSE)</f>
        <v>SAPO Emprego</v>
      </c>
      <c r="AH677" s="8"/>
      <c r="AI677" s="1">
        <f t="shared" ca="1" si="100"/>
        <v>1285</v>
      </c>
      <c r="AJ67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673, 1, 'Guilherme Augusto Trindade Santacruz', 'M', 5, '07/12/1958', 7, 11, 9, NULL, 1285);</v>
      </c>
    </row>
    <row r="678" spans="1:36" ht="14.25" customHeight="1" x14ac:dyDescent="0.2">
      <c r="A678" s="7" cm="1">
        <f t="array" aca="1" ref="A678" ca="1">INDEX(Companies!$A:$A,RANDBETWEEN(5,COUNTA(Companies!$A:$A) + 1),1)</f>
        <v>5</v>
      </c>
      <c r="B678" s="7" t="str">
        <f ca="1">VLOOKUP($A678,Companies!$A:$B,2,FALSE)</f>
        <v>ACME Corporation</v>
      </c>
      <c r="C678" s="5">
        <f t="shared" si="101"/>
        <v>674</v>
      </c>
      <c r="D678" s="5" t="str" cm="1">
        <f t="array" ref="D678">SHA1HASH($C678)</f>
        <v>ee49886656eacc1451a1a06ad61d7a8b31448650</v>
      </c>
      <c r="E678" s="6">
        <v>1</v>
      </c>
      <c r="F678" s="7">
        <f ca="1">IF($C678 = 1 + N("Presidente"),
    127,
    IF($C678 = 2 + N("Vice-Presidente"),
        72,
        IF($C678 = 3 + N("Secretária bilíngue"),
            13,
            RANDBETWEEN(5,COUNT(Name!$A:$A) + 1)
        )
    )
)</f>
        <v>104</v>
      </c>
      <c r="G678" s="7" t="str">
        <f ca="1">VLOOKUP($F678,Name!$A:$B,2,FALSE)</f>
        <v>Danylo</v>
      </c>
      <c r="H678" s="7">
        <f ca="1" xml:space="preserve">
IF($C678 = 1,
    0,
    RANDBETWEEN(5,COUNT('Last name'!$A:$A) + 1)
)</f>
        <v>49</v>
      </c>
      <c r="I678" s="7" t="str">
        <f ca="1" xml:space="preserve">
IF($C678 = 1 + N("Presidente"),
    "de Orléans e Bragança",
    VLOOKUP($H678,'Last name'!$A:$B,2,FALSE) &amp; " " &amp; VLOOKUP(RANDBETWEEN(5,COUNT('Last name'!$A:$A) + 1),'Last name'!$A:$B,2,FALSE)
)</f>
        <v>Brito Almeida</v>
      </c>
      <c r="J678" s="7" t="str">
        <f t="shared" ca="1" si="102"/>
        <v>Danylo Brito Almeida</v>
      </c>
      <c r="K678" s="7" t="str" cm="1">
        <f t="array" aca="1" ref="K678" ca="1">SHA1HASH($J678)</f>
        <v>4dec6469c01210f33bacb4407368a9f1f2469c5d</v>
      </c>
      <c r="L678" s="7" cm="1">
        <f t="array" aca="1" ref="L678" ca="1">INDEX(States!$A:$A,N678,1)</f>
        <v>5</v>
      </c>
      <c r="M678" s="7" t="str">
        <f ca="1">VLOOKUP($L678,Countries!$A:$B,2,FALSE)</f>
        <v>Portugal</v>
      </c>
      <c r="N678" s="7" cm="1">
        <f t="array" aca="1" ref="N678" ca="1">INDEX(States!$C:$C,RANDBETWEEN(5,COUNTA(States!$A:$A) + 1),1)</f>
        <v>17</v>
      </c>
      <c r="O678" s="7" t="str">
        <f ca="1">VLOOKUP($N678,States!$C:$D,2,FALSE)</f>
        <v>Viseu</v>
      </c>
      <c r="P678" s="7" t="str">
        <f ca="1">VLOOKUP($F678,Name!$A:$C,3,FALSE)</f>
        <v>M</v>
      </c>
      <c r="Q678" s="7" t="str">
        <f ca="1">VLOOKUP($P678,Genders!$B:$C,2,FALSE)</f>
        <v>Male</v>
      </c>
      <c r="R678" s="7" cm="1">
        <f t="array" aca="1" ref="R678" ca="1">INDEX('Marital status'!$A:$A,RANDBETWEEN(5,COUNTA('Marital status'!$A:$A) + 1),1)</f>
        <v>6</v>
      </c>
      <c r="S678" s="7" t="str">
        <f ca="1">VLOOKUP($R678,'Marital status'!$A:$B,2,FALSE)</f>
        <v>MarrieD</v>
      </c>
      <c r="T678" s="7">
        <f t="shared" ca="1" si="103"/>
        <v>5</v>
      </c>
      <c r="U678" s="7" t="str">
        <f ca="1">VLOOKUP($T678,Ethnicities!$A:$B,2,FALSE)</f>
        <v xml:space="preserve"> white</v>
      </c>
      <c r="V678" s="8">
        <f t="shared" ca="1" si="104"/>
        <v>25951</v>
      </c>
      <c r="W678" s="6">
        <f t="shared" ca="1" si="105"/>
        <v>8</v>
      </c>
      <c r="X678" s="8" t="str">
        <f ca="1">VLOOKUP($W678,'Background education'!$A:$B,2,FALSE)</f>
        <v>Graduate school</v>
      </c>
      <c r="Y678" s="7">
        <f ca="1" xml:space="preserve">
  IF(OR($AA678 = 5, $AA678 = 6, $AA678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78" s="7" t="str">
        <f ca="1">VLOOKUP($Y678,Departments!$A:$B,2,FALSE)</f>
        <v>Audit</v>
      </c>
      <c r="AA678" s="6">
        <f t="shared" ca="1" si="106"/>
        <v>11</v>
      </c>
      <c r="AB678" s="7" t="str">
        <f ca="1">VLOOKUP($AA678,Roles!$A:$B,2,FALSE)</f>
        <v>Analyst</v>
      </c>
      <c r="AC678" s="6">
        <f t="shared" ca="1" si="107"/>
        <v>5</v>
      </c>
      <c r="AD678" s="7" t="str">
        <f ca="1" xml:space="preserve">
IF($AC678 &lt;&gt; "",
    VLOOKUP($AC678,Levels!$A:$B,2,FALSE),
    ""
)</f>
        <v>Junior</v>
      </c>
      <c r="AE678" s="8">
        <f t="shared" ca="1" si="108"/>
        <v>41927</v>
      </c>
      <c r="AF678" s="6">
        <f ca="1">RANDBETWEEN(5,COUNTA('Recruitment source'!$A:$A) + 1)</f>
        <v>7</v>
      </c>
      <c r="AG678" s="6" t="str">
        <f ca="1">VLOOKUP($AF678,'Recruitment source'!$A:$B,2,FALSE)</f>
        <v>SAPO Emprego</v>
      </c>
      <c r="AH678" s="8"/>
      <c r="AI678" s="1">
        <f t="shared" ca="1" si="100"/>
        <v>3000</v>
      </c>
      <c r="AJ67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674, 1, 'Danylo Brito Almeida', 'M', 5, '18/01/1971', 8, 13, 11, 5, 3000);</v>
      </c>
    </row>
    <row r="679" spans="1:36" ht="14.25" customHeight="1" x14ac:dyDescent="0.2">
      <c r="A679" s="7" cm="1">
        <f t="array" aca="1" ref="A679" ca="1">INDEX(Companies!$A:$A,RANDBETWEEN(5,COUNTA(Companies!$A:$A) + 1),1)</f>
        <v>5</v>
      </c>
      <c r="B679" s="7" t="str">
        <f ca="1">VLOOKUP($A679,Companies!$A:$B,2,FALSE)</f>
        <v>ACME Corporation</v>
      </c>
      <c r="C679" s="5">
        <f t="shared" si="101"/>
        <v>675</v>
      </c>
      <c r="D679" s="5" t="str" cm="1">
        <f t="array" ref="D679">SHA1HASH($C679)</f>
        <v>fcd72fa5e79091747b312d4bdf3a5368d2be87b3</v>
      </c>
      <c r="E679" s="6">
        <v>1</v>
      </c>
      <c r="F679" s="7">
        <f ca="1">IF($C679 = 1 + N("Presidente"),
    127,
    IF($C679 = 2 + N("Vice-Presidente"),
        72,
        IF($C679 = 3 + N("Secretária bilíngue"),
            13,
            RANDBETWEEN(5,COUNT(Name!$A:$A) + 1)
        )
    )
)</f>
        <v>86</v>
      </c>
      <c r="G679" s="7" t="str">
        <f ca="1">VLOOKUP($F679,Name!$A:$B,2,FALSE)</f>
        <v>Carolina</v>
      </c>
      <c r="H679" s="7">
        <f ca="1" xml:space="preserve">
IF($C679 = 1,
    0,
    RANDBETWEEN(5,COUNT('Last name'!$A:$A) + 1)
)</f>
        <v>127</v>
      </c>
      <c r="I679" s="7" t="str">
        <f ca="1" xml:space="preserve">
IF($C679 = 1 + N("Presidente"),
    "de Orléans e Bragança",
    VLOOKUP($H679,'Last name'!$A:$B,2,FALSE) &amp; " " &amp; VLOOKUP(RANDBETWEEN(5,COUNT('Last name'!$A:$A) + 1),'Last name'!$A:$B,2,FALSE)
)</f>
        <v>Melo Dias</v>
      </c>
      <c r="J679" s="7" t="str">
        <f t="shared" ca="1" si="102"/>
        <v>Carolina Melo Dias</v>
      </c>
      <c r="K679" s="7" t="str" cm="1">
        <f t="array" aca="1" ref="K679" ca="1">SHA1HASH($J679)</f>
        <v>f584db4e7da95ef1d61d661e7a97fc64993d7003</v>
      </c>
      <c r="L679" s="7" cm="1">
        <f t="array" aca="1" ref="L679" ca="1">INDEX(States!$A:$A,N679,1)</f>
        <v>5</v>
      </c>
      <c r="M679" s="7" t="str">
        <f ca="1">VLOOKUP($L679,Countries!$A:$B,2,FALSE)</f>
        <v>Portugal</v>
      </c>
      <c r="N679" s="7" cm="1">
        <f t="array" aca="1" ref="N679" ca="1">INDEX(States!$C:$C,RANDBETWEEN(5,COUNTA(States!$A:$A) + 1),1)</f>
        <v>19</v>
      </c>
      <c r="O679" s="7" t="str">
        <f ca="1">VLOOKUP($N679,States!$C:$D,2,FALSE)</f>
        <v>Beja</v>
      </c>
      <c r="P679" s="7" t="str">
        <f ca="1">VLOOKUP($F679,Name!$A:$C,3,FALSE)</f>
        <v>F</v>
      </c>
      <c r="Q679" s="7" t="str">
        <f ca="1">VLOOKUP($P679,Genders!$B:$C,2,FALSE)</f>
        <v>Female</v>
      </c>
      <c r="R679" s="7" cm="1">
        <f t="array" aca="1" ref="R679" ca="1">INDEX('Marital status'!$A:$A,RANDBETWEEN(5,COUNTA('Marital status'!$A:$A) + 1),1)</f>
        <v>7</v>
      </c>
      <c r="S679" s="7" t="str">
        <f ca="1">VLOOKUP($R679,'Marital status'!$A:$B,2,FALSE)</f>
        <v xml:space="preserve">Widowed </v>
      </c>
      <c r="T679" s="7">
        <f t="shared" ca="1" si="103"/>
        <v>6</v>
      </c>
      <c r="U679" s="7" t="str">
        <f ca="1">VLOOKUP($T679,Ethnicities!$A:$B,2,FALSE)</f>
        <v>Black or African American</v>
      </c>
      <c r="V679" s="8">
        <f t="shared" ca="1" si="104"/>
        <v>29162</v>
      </c>
      <c r="W679" s="6">
        <f t="shared" ca="1" si="105"/>
        <v>7</v>
      </c>
      <c r="X679" s="8" t="str">
        <f ca="1">VLOOKUP($W679,'Background education'!$A:$B,2,FALSE)</f>
        <v>Undergraduate degree</v>
      </c>
      <c r="Y679" s="7">
        <f ca="1" xml:space="preserve">
  IF(OR($AA679 = 5, $AA679 = 6, $AA679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79" s="7" t="str">
        <f ca="1">VLOOKUP($Y679,Departments!$A:$B,2,FALSE)</f>
        <v xml:space="preserve"> Commercial</v>
      </c>
      <c r="AA679" s="6">
        <f t="shared" ca="1" si="106"/>
        <v>10</v>
      </c>
      <c r="AB679" s="7" t="str">
        <f ca="1">VLOOKUP($AA679,Roles!$A:$B,2,FALSE)</f>
        <v>Trainee</v>
      </c>
      <c r="AC679" s="6" t="str">
        <f t="shared" ca="1" si="107"/>
        <v/>
      </c>
      <c r="AD679" s="7" t="str">
        <f ca="1" xml:space="preserve">
IF($AC679 &lt;&gt; "",
    VLOOKUP($AC679,Levels!$A:$B,2,FALSE),
    ""
)</f>
        <v/>
      </c>
      <c r="AE679" s="8">
        <f t="shared" ca="1" si="108"/>
        <v>40320</v>
      </c>
      <c r="AF679" s="6">
        <f ca="1">RANDBETWEEN(5,COUNTA('Recruitment source'!$A:$A) + 1)</f>
        <v>12</v>
      </c>
      <c r="AG679" s="6" t="str">
        <f ca="1">VLOOKUP($AF679,'Recruitment source'!$A:$B,2,FALSE)</f>
        <v xml:space="preserve"> recommendation of employee</v>
      </c>
      <c r="AH679" s="8"/>
      <c r="AI679" s="1">
        <f t="shared" ca="1" si="100"/>
        <v>1385</v>
      </c>
      <c r="AJ67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675, 1, 'Carolina Melo Dias', 'F', 6, '03/11/1979', 7, 9, 10, NULL, 1385);</v>
      </c>
    </row>
    <row r="680" spans="1:36" ht="14.25" customHeight="1" x14ac:dyDescent="0.2">
      <c r="A680" s="7" cm="1">
        <f t="array" aca="1" ref="A680" ca="1">INDEX(Companies!$A:$A,RANDBETWEEN(5,COUNTA(Companies!$A:$A) + 1),1)</f>
        <v>5</v>
      </c>
      <c r="B680" s="7" t="str">
        <f ca="1">VLOOKUP($A680,Companies!$A:$B,2,FALSE)</f>
        <v>ACME Corporation</v>
      </c>
      <c r="C680" s="5">
        <f t="shared" si="101"/>
        <v>676</v>
      </c>
      <c r="D680" s="5" t="str" cm="1">
        <f t="array" ref="D680">SHA1HASH($C680)</f>
        <v>c6cf93cb5f3e51a3053e0c15aa871977512f3515</v>
      </c>
      <c r="E680" s="6">
        <v>1</v>
      </c>
      <c r="F680" s="7">
        <f ca="1">IF($C680 = 1 + N("Presidente"),
    127,
    IF($C680 = 2 + N("Vice-Presidente"),
        72,
        IF($C680 = 3 + N("Secretária bilíngue"),
            13,
            RANDBETWEEN(5,COUNT(Name!$A:$A) + 1)
        )
    )
)</f>
        <v>29</v>
      </c>
      <c r="G680" s="7" t="str">
        <f ca="1">VLOOKUP($F680,Name!$A:$B,2,FALSE)</f>
        <v>Ana Cecília</v>
      </c>
      <c r="H680" s="7">
        <f ca="1" xml:space="preserve">
IF($C680 = 1,
    0,
    RANDBETWEEN(5,COUNT('Last name'!$A:$A) + 1)
)</f>
        <v>106</v>
      </c>
      <c r="I680" s="7" t="str">
        <f ca="1" xml:space="preserve">
IF($C680 = 1 + N("Presidente"),
    "de Orléans e Bragança",
    VLOOKUP($H680,'Last name'!$A:$B,2,FALSE) &amp; " " &amp; VLOOKUP(RANDBETWEEN(5,COUNT('Last name'!$A:$A) + 1),'Last name'!$A:$B,2,FALSE)
)</f>
        <v>Leitão Siqueira</v>
      </c>
      <c r="J680" s="7" t="str">
        <f t="shared" ca="1" si="102"/>
        <v>Ana Cecília Leitão Siqueira</v>
      </c>
      <c r="K680" s="7" t="str" cm="1">
        <f t="array" aca="1" ref="K680" ca="1">SHA1HASH($J680)</f>
        <v>a8ad9d3d0a9bea3f0ab831afcc932a971281dd08</v>
      </c>
      <c r="L680" s="7" cm="1">
        <f t="array" aca="1" ref="L680" ca="1">INDEX(States!$A:$A,N680,1)</f>
        <v>5</v>
      </c>
      <c r="M680" s="7" t="str">
        <f ca="1">VLOOKUP($L680,Countries!$A:$B,2,FALSE)</f>
        <v>Portugal</v>
      </c>
      <c r="N680" s="7" cm="1">
        <f t="array" aca="1" ref="N680" ca="1">INDEX(States!$C:$C,RANDBETWEEN(5,COUNTA(States!$A:$A) + 1),1)</f>
        <v>8</v>
      </c>
      <c r="O680" s="7" t="str">
        <f ca="1">VLOOKUP($N680,States!$C:$D,2,FALSE)</f>
        <v>AveirO</v>
      </c>
      <c r="P680" s="7" t="str">
        <f ca="1">VLOOKUP($F680,Name!$A:$C,3,FALSE)</f>
        <v>F</v>
      </c>
      <c r="Q680" s="7" t="str">
        <f ca="1">VLOOKUP($P680,Genders!$B:$C,2,FALSE)</f>
        <v>Female</v>
      </c>
      <c r="R680" s="7" cm="1">
        <f t="array" aca="1" ref="R680" ca="1">INDEX('Marital status'!$A:$A,RANDBETWEEN(5,COUNTA('Marital status'!$A:$A) + 1),1)</f>
        <v>5</v>
      </c>
      <c r="S680" s="7" t="str">
        <f ca="1">VLOOKUP($R680,'Marital status'!$A:$B,2,FALSE)</f>
        <v>single</v>
      </c>
      <c r="T680" s="7">
        <f t="shared" ca="1" si="103"/>
        <v>5</v>
      </c>
      <c r="U680" s="7" t="str">
        <f ca="1">VLOOKUP($T680,Ethnicities!$A:$B,2,FALSE)</f>
        <v xml:space="preserve"> white</v>
      </c>
      <c r="V680" s="8">
        <f t="shared" ca="1" si="104"/>
        <v>31895</v>
      </c>
      <c r="W680" s="6">
        <f t="shared" ca="1" si="105"/>
        <v>7</v>
      </c>
      <c r="X680" s="8" t="str">
        <f ca="1">VLOOKUP($W680,'Background education'!$A:$B,2,FALSE)</f>
        <v>Undergraduate degree</v>
      </c>
      <c r="Y680" s="7">
        <f ca="1" xml:space="preserve">
  IF(OR($AA680 = 5, $AA680 = 6, $AA680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80" s="7" t="str">
        <f ca="1">VLOOKUP($Y680,Departments!$A:$B,2,FALSE)</f>
        <v>Controlling</v>
      </c>
      <c r="AA680" s="6">
        <f t="shared" ca="1" si="106"/>
        <v>11</v>
      </c>
      <c r="AB680" s="7" t="str">
        <f ca="1">VLOOKUP($AA680,Roles!$A:$B,2,FALSE)</f>
        <v>Analyst</v>
      </c>
      <c r="AC680" s="6">
        <f t="shared" ca="1" si="107"/>
        <v>6</v>
      </c>
      <c r="AD680" s="7" t="str">
        <f ca="1" xml:space="preserve">
IF($AC680 &lt;&gt; "",
    VLOOKUP($AC680,Levels!$A:$B,2,FALSE),
    ""
)</f>
        <v>Pleno</v>
      </c>
      <c r="AE680" s="8">
        <f t="shared" ca="1" si="108"/>
        <v>43043</v>
      </c>
      <c r="AF680" s="6">
        <f ca="1">RANDBETWEEN(5,COUNTA('Recruitment source'!$A:$A) + 1)</f>
        <v>14</v>
      </c>
      <c r="AG680" s="6" t="str">
        <f ca="1">VLOOKUP($AF680,'Recruitment source'!$A:$B,2,FALSE)</f>
        <v>LinkedIn</v>
      </c>
      <c r="AH680" s="8"/>
      <c r="AI680" s="1">
        <f t="shared" ca="1" si="100"/>
        <v>2500</v>
      </c>
      <c r="AJ680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676, 1, 'Ana Cecília Leitão Siqueira', 'F', 5, '28/04/1987', 7, 12, 11, 6, 2500);</v>
      </c>
    </row>
    <row r="681" spans="1:36" ht="14.25" customHeight="1" x14ac:dyDescent="0.2">
      <c r="A681" s="7" cm="1">
        <f t="array" aca="1" ref="A681" ca="1">INDEX(Companies!$A:$A,RANDBETWEEN(5,COUNTA(Companies!$A:$A) + 1),1)</f>
        <v>5</v>
      </c>
      <c r="B681" s="7" t="str">
        <f ca="1">VLOOKUP($A681,Companies!$A:$B,2,FALSE)</f>
        <v>ACME Corporation</v>
      </c>
      <c r="C681" s="5">
        <f t="shared" si="101"/>
        <v>677</v>
      </c>
      <c r="D681" s="5" t="str" cm="1">
        <f t="array" ref="D681">SHA1HASH($C681)</f>
        <v>e0cc7b71e9bf62b758889fa83aa7335372f79de0</v>
      </c>
      <c r="E681" s="6">
        <v>1</v>
      </c>
      <c r="F681" s="7">
        <f ca="1">IF($C681 = 1 + N("Presidente"),
    127,
    IF($C681 = 2 + N("Vice-Presidente"),
        72,
        IF($C681 = 3 + N("Secretária bilíngue"),
            13,
            RANDBETWEEN(5,COUNT(Name!$A:$A) + 1)
        )
    )
)</f>
        <v>261</v>
      </c>
      <c r="G681" s="7" t="str">
        <f ca="1">VLOOKUP($F681,Name!$A:$B,2,FALSE)</f>
        <v>Maria Clara</v>
      </c>
      <c r="H681" s="7">
        <f ca="1" xml:space="preserve">
IF($C681 = 1,
    0,
    RANDBETWEEN(5,COUNT('Last name'!$A:$A) + 1)
)</f>
        <v>106</v>
      </c>
      <c r="I681" s="7" t="str">
        <f ca="1" xml:space="preserve">
IF($C681 = 1 + N("Presidente"),
    "de Orléans e Bragança",
    VLOOKUP($H681,'Last name'!$A:$B,2,FALSE) &amp; " " &amp; VLOOKUP(RANDBETWEEN(5,COUNT('Last name'!$A:$A) + 1),'Last name'!$A:$B,2,FALSE)
)</f>
        <v>Leitão Reis</v>
      </c>
      <c r="J681" s="7" t="str">
        <f t="shared" ca="1" si="102"/>
        <v>Maria Clara Leitão Reis</v>
      </c>
      <c r="K681" s="7" t="str" cm="1">
        <f t="array" aca="1" ref="K681" ca="1">SHA1HASH($J681)</f>
        <v>cd10f8e1a07bcaf0621c3bdd60c7fe7159ad72ca</v>
      </c>
      <c r="L681" s="7" cm="1">
        <f t="array" aca="1" ref="L681" ca="1">INDEX(States!$A:$A,N681,1)</f>
        <v>5</v>
      </c>
      <c r="M681" s="7" t="str">
        <f ca="1">VLOOKUP($L681,Countries!$A:$B,2,FALSE)</f>
        <v>Portugal</v>
      </c>
      <c r="N681" s="7" cm="1">
        <f t="array" aca="1" ref="N681" ca="1">INDEX(States!$C:$C,RANDBETWEEN(5,COUNTA(States!$A:$A) + 1),1)</f>
        <v>6</v>
      </c>
      <c r="O681" s="7" t="str">
        <f ca="1">VLOOKUP($N681,States!$C:$D,2,FALSE)</f>
        <v>PORTO</v>
      </c>
      <c r="P681" s="7" t="str">
        <f ca="1">VLOOKUP($F681,Name!$A:$C,3,FALSE)</f>
        <v>F</v>
      </c>
      <c r="Q681" s="7" t="str">
        <f ca="1">VLOOKUP($P681,Genders!$B:$C,2,FALSE)</f>
        <v>Female</v>
      </c>
      <c r="R681" s="7" cm="1">
        <f t="array" aca="1" ref="R681" ca="1">INDEX('Marital status'!$A:$A,RANDBETWEEN(5,COUNTA('Marital status'!$A:$A) + 1),1)</f>
        <v>6</v>
      </c>
      <c r="S681" s="7" t="str">
        <f ca="1">VLOOKUP($R681,'Marital status'!$A:$B,2,FALSE)</f>
        <v>MarrieD</v>
      </c>
      <c r="T681" s="7">
        <f t="shared" ca="1" si="103"/>
        <v>5</v>
      </c>
      <c r="U681" s="7" t="str">
        <f ca="1">VLOOKUP($T681,Ethnicities!$A:$B,2,FALSE)</f>
        <v xml:space="preserve"> white</v>
      </c>
      <c r="V681" s="8">
        <f t="shared" ca="1" si="104"/>
        <v>29778</v>
      </c>
      <c r="W681" s="6">
        <f t="shared" ca="1" si="105"/>
        <v>7</v>
      </c>
      <c r="X681" s="8" t="str">
        <f ca="1">VLOOKUP($W681,'Background education'!$A:$B,2,FALSE)</f>
        <v>Undergraduate degree</v>
      </c>
      <c r="Y681" s="7">
        <f ca="1" xml:space="preserve">
  IF(OR($AA681 = 5, $AA681 = 6, $AA681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81" s="7" t="str">
        <f ca="1">VLOOKUP($Y681,Departments!$A:$B,2,FALSE)</f>
        <v>Communication &amp; Marketing</v>
      </c>
      <c r="AA681" s="6">
        <f t="shared" ca="1" si="106"/>
        <v>10</v>
      </c>
      <c r="AB681" s="7" t="str">
        <f ca="1">VLOOKUP($AA681,Roles!$A:$B,2,FALSE)</f>
        <v>Trainee</v>
      </c>
      <c r="AC681" s="6" t="str">
        <f t="shared" ca="1" si="107"/>
        <v/>
      </c>
      <c r="AD681" s="7" t="str">
        <f ca="1" xml:space="preserve">
IF($AC681 &lt;&gt; "",
    VLOOKUP($AC681,Levels!$A:$B,2,FALSE),
    ""
)</f>
        <v/>
      </c>
      <c r="AE681" s="8">
        <f t="shared" ca="1" si="108"/>
        <v>37444</v>
      </c>
      <c r="AF681" s="6">
        <f ca="1">RANDBETWEEN(5,COUNTA('Recruitment source'!$A:$A) + 1)</f>
        <v>7</v>
      </c>
      <c r="AG681" s="6" t="str">
        <f ca="1">VLOOKUP($AF681,'Recruitment source'!$A:$B,2,FALSE)</f>
        <v>SAPO Emprego</v>
      </c>
      <c r="AH681" s="8"/>
      <c r="AI681" s="1">
        <f t="shared" ca="1" si="100"/>
        <v>1385</v>
      </c>
      <c r="AJ681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677, 1, 'Maria Clara Leitão Reis', 'F', 5, '11/07/1981', 7, 11, 10, NULL, 1385);</v>
      </c>
    </row>
    <row r="682" spans="1:36" ht="14.25" customHeight="1" x14ac:dyDescent="0.2">
      <c r="A682" s="7" cm="1">
        <f t="array" aca="1" ref="A682" ca="1">INDEX(Companies!$A:$A,RANDBETWEEN(5,COUNTA(Companies!$A:$A) + 1),1)</f>
        <v>5</v>
      </c>
      <c r="B682" s="7" t="str">
        <f ca="1">VLOOKUP($A682,Companies!$A:$B,2,FALSE)</f>
        <v>ACME Corporation</v>
      </c>
      <c r="C682" s="5">
        <f t="shared" si="101"/>
        <v>678</v>
      </c>
      <c r="D682" s="5" t="str" cm="1">
        <f t="array" ref="D682">SHA1HASH($C682)</f>
        <v>b2029ba5ea1042d78c96d3888897571eea8c27fa</v>
      </c>
      <c r="E682" s="6">
        <v>1</v>
      </c>
      <c r="F682" s="7">
        <f ca="1">IF($C682 = 1 + N("Presidente"),
    127,
    IF($C682 = 2 + N("Vice-Presidente"),
        72,
        IF($C682 = 3 + N("Secretária bilíngue"),
            13,
            RANDBETWEEN(5,COUNT(Name!$A:$A) + 1)
        )
    )
)</f>
        <v>142</v>
      </c>
      <c r="G682" s="7" t="str">
        <f ca="1">VLOOKUP($F682,Name!$A:$B,2,FALSE)</f>
        <v>Flaviano</v>
      </c>
      <c r="H682" s="7">
        <f ca="1" xml:space="preserve">
IF($C682 = 1,
    0,
    RANDBETWEEN(5,COUNT('Last name'!$A:$A) + 1)
)</f>
        <v>43</v>
      </c>
      <c r="I682" s="7" t="str">
        <f ca="1" xml:space="preserve">
IF($C682 = 1 + N("Presidente"),
    "de Orléans e Bragança",
    VLOOKUP($H682,'Last name'!$A:$B,2,FALSE) &amp; " " &amp; VLOOKUP(RANDBETWEEN(5,COUNT('Last name'!$A:$A) + 1),'Last name'!$A:$B,2,FALSE)
)</f>
        <v>Borges Lima</v>
      </c>
      <c r="J682" s="7" t="str">
        <f t="shared" ca="1" si="102"/>
        <v>Flaviano Borges Lima</v>
      </c>
      <c r="K682" s="7" t="str" cm="1">
        <f t="array" aca="1" ref="K682" ca="1">SHA1HASH($J682)</f>
        <v>aa38cfbe032179557561bdac4016c24108711e37</v>
      </c>
      <c r="L682" s="7" cm="1">
        <f t="array" aca="1" ref="L682" ca="1">INDEX(States!$A:$A,N682,1)</f>
        <v>5</v>
      </c>
      <c r="M682" s="7" t="str">
        <f ca="1">VLOOKUP($L682,Countries!$A:$B,2,FALSE)</f>
        <v>Portugal</v>
      </c>
      <c r="N682" s="7" cm="1">
        <f t="array" aca="1" ref="N682" ca="1">INDEX(States!$C:$C,RANDBETWEEN(5,COUNTA(States!$A:$A) + 1),1)</f>
        <v>12</v>
      </c>
      <c r="O682" s="7" t="str">
        <f ca="1">VLOOKUP($N682,States!$C:$D,2,FALSE)</f>
        <v>Leiria</v>
      </c>
      <c r="P682" s="7" t="str">
        <f ca="1">VLOOKUP($F682,Name!$A:$C,3,FALSE)</f>
        <v>M</v>
      </c>
      <c r="Q682" s="7" t="str">
        <f ca="1">VLOOKUP($P682,Genders!$B:$C,2,FALSE)</f>
        <v>Male</v>
      </c>
      <c r="R682" s="7" cm="1">
        <f t="array" aca="1" ref="R682" ca="1">INDEX('Marital status'!$A:$A,RANDBETWEEN(5,COUNTA('Marital status'!$A:$A) + 1),1)</f>
        <v>6</v>
      </c>
      <c r="S682" s="7" t="str">
        <f ca="1">VLOOKUP($R682,'Marital status'!$A:$B,2,FALSE)</f>
        <v>MarrieD</v>
      </c>
      <c r="T682" s="7">
        <f t="shared" ca="1" si="103"/>
        <v>7</v>
      </c>
      <c r="U682" s="7" t="str">
        <f ca="1">VLOOKUP($T682,Ethnicities!$A:$B,2,FALSE)</f>
        <v xml:space="preserve">  Hispanic or LATINO</v>
      </c>
      <c r="V682" s="8">
        <f t="shared" ca="1" si="104"/>
        <v>26556</v>
      </c>
      <c r="W682" s="6">
        <f t="shared" ca="1" si="105"/>
        <v>8</v>
      </c>
      <c r="X682" s="8" t="str">
        <f ca="1">VLOOKUP($W682,'Background education'!$A:$B,2,FALSE)</f>
        <v>Graduate school</v>
      </c>
      <c r="Y682" s="7">
        <f ca="1" xml:space="preserve">
  IF(OR($AA682 = 5, $AA682 = 6, $AA682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82" s="7" t="str">
        <f ca="1">VLOOKUP($Y682,Departments!$A:$B,2,FALSE)</f>
        <v xml:space="preserve"> Commercial</v>
      </c>
      <c r="AA682" s="6">
        <f t="shared" ca="1" si="106"/>
        <v>11</v>
      </c>
      <c r="AB682" s="7" t="str">
        <f ca="1">VLOOKUP($AA682,Roles!$A:$B,2,FALSE)</f>
        <v>Analyst</v>
      </c>
      <c r="AC682" s="6">
        <f t="shared" ca="1" si="107"/>
        <v>5</v>
      </c>
      <c r="AD682" s="7" t="str">
        <f ca="1" xml:space="preserve">
IF($AC682 &lt;&gt; "",
    VLOOKUP($AC682,Levels!$A:$B,2,FALSE),
    ""
)</f>
        <v>Junior</v>
      </c>
      <c r="AE682" s="8">
        <f t="shared" ca="1" si="108"/>
        <v>37371</v>
      </c>
      <c r="AF682" s="6">
        <f ca="1">RANDBETWEEN(5,COUNTA('Recruitment source'!$A:$A) + 1)</f>
        <v>5</v>
      </c>
      <c r="AG682" s="6" t="str">
        <f ca="1">VLOOKUP($AF682,'Recruitment source'!$A:$B,2,FALSE)</f>
        <v>Indeed</v>
      </c>
      <c r="AH682" s="8"/>
      <c r="AI682" s="1">
        <f t="shared" ca="1" si="100"/>
        <v>3080</v>
      </c>
      <c r="AJ682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678, 1, 'Flaviano Borges Lima', 'M', 7, '14/09/1972', 8, 9, 11, 5, 3080);</v>
      </c>
    </row>
    <row r="683" spans="1:36" ht="14.25" customHeight="1" x14ac:dyDescent="0.2">
      <c r="A683" s="7" cm="1">
        <f t="array" aca="1" ref="A683" ca="1">INDEX(Companies!$A:$A,RANDBETWEEN(5,COUNTA(Companies!$A:$A) + 1),1)</f>
        <v>5</v>
      </c>
      <c r="B683" s="7" t="str">
        <f ca="1">VLOOKUP($A683,Companies!$A:$B,2,FALSE)</f>
        <v>ACME Corporation</v>
      </c>
      <c r="C683" s="5">
        <f t="shared" si="101"/>
        <v>679</v>
      </c>
      <c r="D683" s="5" t="str" cm="1">
        <f t="array" ref="D683">SHA1HASH($C683)</f>
        <v>eac6819d6e578da7ba6eed2a8df7ca3d425246c8</v>
      </c>
      <c r="E683" s="6">
        <v>1</v>
      </c>
      <c r="F683" s="7">
        <f ca="1">IF($C683 = 1 + N("Presidente"),
    127,
    IF($C683 = 2 + N("Vice-Presidente"),
        72,
        IF($C683 = 3 + N("Secretária bilíngue"),
            13,
            RANDBETWEEN(5,COUNT(Name!$A:$A) + 1)
        )
    )
)</f>
        <v>164</v>
      </c>
      <c r="G683" s="7" t="str">
        <f ca="1">VLOOKUP($F683,Name!$A:$B,2,FALSE)</f>
        <v>Heloísa Helena</v>
      </c>
      <c r="H683" s="7">
        <f ca="1" xml:space="preserve">
IF($C683 = 1,
    0,
    RANDBETWEEN(5,COUNT('Last name'!$A:$A) + 1)
)</f>
        <v>190</v>
      </c>
      <c r="I683" s="7" t="str">
        <f ca="1" xml:space="preserve">
IF($C683 = 1 + N("Presidente"),
    "de Orléans e Bragança",
    VLOOKUP($H683,'Last name'!$A:$B,2,FALSE) &amp; " " &amp; VLOOKUP(RANDBETWEEN(5,COUNT('Last name'!$A:$A) + 1),'Last name'!$A:$B,2,FALSE)
)</f>
        <v>Testa De Luca</v>
      </c>
      <c r="J683" s="7" t="str">
        <f t="shared" ca="1" si="102"/>
        <v>Heloísa Helena Testa De Luca</v>
      </c>
      <c r="K683" s="7" t="str" cm="1">
        <f t="array" aca="1" ref="K683" ca="1">SHA1HASH($J683)</f>
        <v>bbc8e7b37031305c6c1a004240debcf834b9d8c9</v>
      </c>
      <c r="L683" s="7" cm="1">
        <f t="array" aca="1" ref="L683" ca="1">INDEX(States!$A:$A,N683,1)</f>
        <v>5</v>
      </c>
      <c r="M683" s="7" t="str">
        <f ca="1">VLOOKUP($L683,Countries!$A:$B,2,FALSE)</f>
        <v>Portugal</v>
      </c>
      <c r="N683" s="7" cm="1">
        <f t="array" aca="1" ref="N683" ca="1">INDEX(States!$C:$C,RANDBETWEEN(5,COUNTA(States!$A:$A) + 1),1)</f>
        <v>21</v>
      </c>
      <c r="O683" s="7" t="str">
        <f ca="1">VLOOKUP($N683,States!$C:$D,2,FALSE)</f>
        <v>Guarda</v>
      </c>
      <c r="P683" s="7" t="str">
        <f ca="1">VLOOKUP($F683,Name!$A:$C,3,FALSE)</f>
        <v>F</v>
      </c>
      <c r="Q683" s="7" t="str">
        <f ca="1">VLOOKUP($P683,Genders!$B:$C,2,FALSE)</f>
        <v>Female</v>
      </c>
      <c r="R683" s="7" cm="1">
        <f t="array" aca="1" ref="R683" ca="1">INDEX('Marital status'!$A:$A,RANDBETWEEN(5,COUNTA('Marital status'!$A:$A) + 1),1)</f>
        <v>8</v>
      </c>
      <c r="S683" s="7" t="str">
        <f ca="1">VLOOKUP($R683,'Marital status'!$A:$B,2,FALSE)</f>
        <v xml:space="preserve"> Separated </v>
      </c>
      <c r="T683" s="7">
        <f t="shared" ca="1" si="103"/>
        <v>5</v>
      </c>
      <c r="U683" s="7" t="str">
        <f ca="1">VLOOKUP($T683,Ethnicities!$A:$B,2,FALSE)</f>
        <v xml:space="preserve"> white</v>
      </c>
      <c r="V683" s="8">
        <f t="shared" ca="1" si="104"/>
        <v>31805</v>
      </c>
      <c r="W683" s="6">
        <f t="shared" ca="1" si="105"/>
        <v>7</v>
      </c>
      <c r="X683" s="8" t="str">
        <f ca="1">VLOOKUP($W683,'Background education'!$A:$B,2,FALSE)</f>
        <v>Undergraduate degree</v>
      </c>
      <c r="Y683" s="7">
        <f ca="1" xml:space="preserve">
  IF(OR($AA683 = 5, $AA683 = 6, $AA683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83" s="7" t="str">
        <f ca="1">VLOOKUP($Y683,Departments!$A:$B,2,FALSE)</f>
        <v xml:space="preserve"> Commercial</v>
      </c>
      <c r="AA683" s="6">
        <f t="shared" ca="1" si="106"/>
        <v>9</v>
      </c>
      <c r="AB683" s="7" t="str">
        <f ca="1">VLOOKUP($AA683,Roles!$A:$B,2,FALSE)</f>
        <v>Intern</v>
      </c>
      <c r="AC683" s="6" t="str">
        <f t="shared" ca="1" si="107"/>
        <v/>
      </c>
      <c r="AD683" s="7" t="str">
        <f ca="1" xml:space="preserve">
IF($AC683 &lt;&gt; "",
    VLOOKUP($AC683,Levels!$A:$B,2,FALSE),
    ""
)</f>
        <v/>
      </c>
      <c r="AE683" s="8">
        <f t="shared" ca="1" si="108"/>
        <v>40441</v>
      </c>
      <c r="AF683" s="6">
        <f ca="1">RANDBETWEEN(5,COUNTA('Recruitment source'!$A:$A) + 1)</f>
        <v>8</v>
      </c>
      <c r="AG683" s="6" t="str">
        <f ca="1">VLOOKUP($AF683,'Recruitment source'!$A:$B,2,FALSE)</f>
        <v>Net Empregos</v>
      </c>
      <c r="AH683" s="8"/>
      <c r="AI683" s="1">
        <f t="shared" ca="1" si="100"/>
        <v>1285</v>
      </c>
      <c r="AJ683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679, 1, 'Heloísa Helena Testa De Luca', 'F', 5, '28/01/1987', 7, 9, 9, NULL, 1285);</v>
      </c>
    </row>
    <row r="684" spans="1:36" ht="14.25" customHeight="1" x14ac:dyDescent="0.2">
      <c r="A684" s="7" cm="1">
        <f t="array" aca="1" ref="A684" ca="1">INDEX(Companies!$A:$A,RANDBETWEEN(5,COUNTA(Companies!$A:$A) + 1),1)</f>
        <v>5</v>
      </c>
      <c r="B684" s="7" t="str">
        <f ca="1">VLOOKUP($A684,Companies!$A:$B,2,FALSE)</f>
        <v>ACME Corporation</v>
      </c>
      <c r="C684" s="5">
        <f t="shared" si="101"/>
        <v>680</v>
      </c>
      <c r="D684" s="5" t="str" cm="1">
        <f t="array" ref="D684">SHA1HASH($C684)</f>
        <v>fab19abfc186474354d059987002dfd06da3ddce</v>
      </c>
      <c r="E684" s="6">
        <v>1</v>
      </c>
      <c r="F684" s="7">
        <f ca="1">IF($C684 = 1 + N("Presidente"),
    127,
    IF($C684 = 2 + N("Vice-Presidente"),
        72,
        IF($C684 = 3 + N("Secretária bilíngue"),
            13,
            RANDBETWEEN(5,COUNT(Name!$A:$A) + 1)
        )
    )
)</f>
        <v>356</v>
      </c>
      <c r="G684" s="7" t="str">
        <f ca="1">VLOOKUP($F684,Name!$A:$B,2,FALSE)</f>
        <v>Victória</v>
      </c>
      <c r="H684" s="7">
        <f ca="1" xml:space="preserve">
IF($C684 = 1,
    0,
    RANDBETWEEN(5,COUNT('Last name'!$A:$A) + 1)
)</f>
        <v>46</v>
      </c>
      <c r="I684" s="7" t="str">
        <f ca="1" xml:space="preserve">
IF($C684 = 1 + N("Presidente"),
    "de Orléans e Bragança",
    VLOOKUP($H684,'Last name'!$A:$B,2,FALSE) &amp; " " &amp; VLOOKUP(RANDBETWEEN(5,COUNT('Last name'!$A:$A) + 1),'Last name'!$A:$B,2,FALSE)
)</f>
        <v>Bragança Castro</v>
      </c>
      <c r="J684" s="7" t="str">
        <f t="shared" ca="1" si="102"/>
        <v>Victória Bragança Castro</v>
      </c>
      <c r="K684" s="7" t="str" cm="1">
        <f t="array" aca="1" ref="K684" ca="1">SHA1HASH($J684)</f>
        <v>14b138d48105e0958b522a0e43862abc73ef1a14</v>
      </c>
      <c r="L684" s="7" cm="1">
        <f t="array" aca="1" ref="L684" ca="1">INDEX(States!$A:$A,N684,1)</f>
        <v>5</v>
      </c>
      <c r="M684" s="7" t="str">
        <f ca="1">VLOOKUP($L684,Countries!$A:$B,2,FALSE)</f>
        <v>Portugal</v>
      </c>
      <c r="N684" s="7" cm="1">
        <f t="array" aca="1" ref="N684" ca="1">INDEX(States!$C:$C,RANDBETWEEN(5,COUNTA(States!$A:$A) + 1),1)</f>
        <v>10</v>
      </c>
      <c r="O684" s="7" t="str">
        <f ca="1">VLOOKUP($N684,States!$C:$D,2,FALSE)</f>
        <v>Faro</v>
      </c>
      <c r="P684" s="7" t="str">
        <f ca="1">VLOOKUP($F684,Name!$A:$C,3,FALSE)</f>
        <v>F</v>
      </c>
      <c r="Q684" s="7" t="str">
        <f ca="1">VLOOKUP($P684,Genders!$B:$C,2,FALSE)</f>
        <v>Female</v>
      </c>
      <c r="R684" s="7" cm="1">
        <f t="array" aca="1" ref="R684" ca="1">INDEX('Marital status'!$A:$A,RANDBETWEEN(5,COUNTA('Marital status'!$A:$A) + 1),1)</f>
        <v>5</v>
      </c>
      <c r="S684" s="7" t="str">
        <f ca="1">VLOOKUP($R684,'Marital status'!$A:$B,2,FALSE)</f>
        <v>single</v>
      </c>
      <c r="T684" s="7">
        <f t="shared" ca="1" si="103"/>
        <v>8</v>
      </c>
      <c r="U684" s="7" t="str">
        <f ca="1">VLOOKUP($T684,Ethnicities!$A:$B,2,FALSE)</f>
        <v>ASIAN</v>
      </c>
      <c r="V684" s="8">
        <f t="shared" ca="1" si="104"/>
        <v>29181</v>
      </c>
      <c r="W684" s="6">
        <f t="shared" ca="1" si="105"/>
        <v>7</v>
      </c>
      <c r="X684" s="8" t="str">
        <f ca="1">VLOOKUP($W684,'Background education'!$A:$B,2,FALSE)</f>
        <v>Undergraduate degree</v>
      </c>
      <c r="Y684" s="7">
        <f ca="1" xml:space="preserve">
  IF(OR($AA684 = 5, $AA684 = 6, $AA684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84" s="7" t="str">
        <f ca="1">VLOOKUP($Y684,Departments!$A:$B,2,FALSE)</f>
        <v xml:space="preserve"> Commercial</v>
      </c>
      <c r="AA684" s="6">
        <f t="shared" ca="1" si="106"/>
        <v>11</v>
      </c>
      <c r="AB684" s="7" t="str">
        <f ca="1">VLOOKUP($AA684,Roles!$A:$B,2,FALSE)</f>
        <v>Analyst</v>
      </c>
      <c r="AC684" s="6">
        <f t="shared" ca="1" si="107"/>
        <v>6</v>
      </c>
      <c r="AD684" s="7" t="str">
        <f ca="1" xml:space="preserve">
IF($AC684 &lt;&gt; "",
    VLOOKUP($AC684,Levels!$A:$B,2,FALSE),
    ""
)</f>
        <v>Pleno</v>
      </c>
      <c r="AE684" s="8">
        <f t="shared" ca="1" si="108"/>
        <v>38987</v>
      </c>
      <c r="AF684" s="6">
        <f ca="1">RANDBETWEEN(5,COUNTA('Recruitment source'!$A:$A) + 1)</f>
        <v>14</v>
      </c>
      <c r="AG684" s="6" t="str">
        <f ca="1">VLOOKUP($AF684,'Recruitment source'!$A:$B,2,FALSE)</f>
        <v>LinkedIn</v>
      </c>
      <c r="AH684" s="8"/>
      <c r="AI684" s="1">
        <f t="shared" ca="1" si="100"/>
        <v>2580</v>
      </c>
      <c r="AJ684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680, 1, 'Victória Bragança Castro', 'F', 8, '22/11/1979', 7, 9, 11, 6, 2580);</v>
      </c>
    </row>
    <row r="685" spans="1:36" ht="14.25" customHeight="1" x14ac:dyDescent="0.2">
      <c r="A685" s="7" cm="1">
        <f t="array" aca="1" ref="A685" ca="1">INDEX(Companies!$A:$A,RANDBETWEEN(5,COUNTA(Companies!$A:$A) + 1),1)</f>
        <v>5</v>
      </c>
      <c r="B685" s="7" t="str">
        <f ca="1">VLOOKUP($A685,Companies!$A:$B,2,FALSE)</f>
        <v>ACME Corporation</v>
      </c>
      <c r="C685" s="5">
        <f t="shared" si="101"/>
        <v>681</v>
      </c>
      <c r="D685" s="5" t="str" cm="1">
        <f t="array" ref="D685">SHA1HASH($C685)</f>
        <v>89d79a520700d1cce8a6d6c0873ae93de21ffcc0</v>
      </c>
      <c r="E685" s="6">
        <v>1</v>
      </c>
      <c r="F685" s="7">
        <f ca="1">IF($C685 = 1 + N("Presidente"),
    127,
    IF($C685 = 2 + N("Vice-Presidente"),
        72,
        IF($C685 = 3 + N("Secretária bilíngue"),
            13,
            RANDBETWEEN(5,COUNT(Name!$A:$A) + 1)
        )
    )
)</f>
        <v>145</v>
      </c>
      <c r="G685" s="7" t="str">
        <f ca="1">VLOOKUP($F685,Name!$A:$B,2,FALSE)</f>
        <v>Francisca</v>
      </c>
      <c r="H685" s="7">
        <f ca="1" xml:space="preserve">
IF($C685 = 1,
    0,
    RANDBETWEEN(5,COUNT('Last name'!$A:$A) + 1)
)</f>
        <v>172</v>
      </c>
      <c r="I685" s="7" t="str">
        <f ca="1" xml:space="preserve">
IF($C685 = 1 + N("Presidente"),
    "de Orléans e Bragança",
    VLOOKUP($H685,'Last name'!$A:$B,2,FALSE) &amp; " " &amp; VLOOKUP(RANDBETWEEN(5,COUNT('Last name'!$A:$A) + 1),'Last name'!$A:$B,2,FALSE)
)</f>
        <v>Salvador Pereira</v>
      </c>
      <c r="J685" s="7" t="str">
        <f t="shared" ca="1" si="102"/>
        <v>Francisca Salvador Pereira</v>
      </c>
      <c r="K685" s="7" t="str" cm="1">
        <f t="array" aca="1" ref="K685" ca="1">SHA1HASH($J685)</f>
        <v>a52b1fec680d2a6fb1ccbb5ad74af95cbc1ecebc</v>
      </c>
      <c r="L685" s="7" cm="1">
        <f t="array" aca="1" ref="L685" ca="1">INDEX(States!$A:$A,N685,1)</f>
        <v>5</v>
      </c>
      <c r="M685" s="7" t="str">
        <f ca="1">VLOOKUP($L685,Countries!$A:$B,2,FALSE)</f>
        <v>Portugal</v>
      </c>
      <c r="N685" s="7" cm="1">
        <f t="array" aca="1" ref="N685" ca="1">INDEX(States!$C:$C,RANDBETWEEN(5,COUNTA(States!$A:$A) + 1),1)</f>
        <v>15</v>
      </c>
      <c r="O685" s="7" t="str">
        <f ca="1">VLOOKUP($N685,States!$C:$D,2,FALSE)</f>
        <v xml:space="preserve"> ÉVORA</v>
      </c>
      <c r="P685" s="7" t="str">
        <f ca="1">VLOOKUP($F685,Name!$A:$C,3,FALSE)</f>
        <v>F</v>
      </c>
      <c r="Q685" s="7" t="str">
        <f ca="1">VLOOKUP($P685,Genders!$B:$C,2,FALSE)</f>
        <v>Female</v>
      </c>
      <c r="R685" s="7" cm="1">
        <f t="array" aca="1" ref="R685" ca="1">INDEX('Marital status'!$A:$A,RANDBETWEEN(5,COUNTA('Marital status'!$A:$A) + 1),1)</f>
        <v>5</v>
      </c>
      <c r="S685" s="7" t="str">
        <f ca="1">VLOOKUP($R685,'Marital status'!$A:$B,2,FALSE)</f>
        <v>single</v>
      </c>
      <c r="T685" s="7">
        <f t="shared" ca="1" si="103"/>
        <v>5</v>
      </c>
      <c r="U685" s="7" t="str">
        <f ca="1">VLOOKUP($T685,Ethnicities!$A:$B,2,FALSE)</f>
        <v xml:space="preserve"> white</v>
      </c>
      <c r="V685" s="8">
        <f t="shared" ca="1" si="104"/>
        <v>23800</v>
      </c>
      <c r="W685" s="6">
        <f t="shared" ca="1" si="105"/>
        <v>7</v>
      </c>
      <c r="X685" s="8" t="str">
        <f ca="1">VLOOKUP($W685,'Background education'!$A:$B,2,FALSE)</f>
        <v>Undergraduate degree</v>
      </c>
      <c r="Y685" s="7">
        <f ca="1" xml:space="preserve">
  IF(OR($AA685 = 5, $AA685 = 6, $AA685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85" s="7" t="str">
        <f ca="1">VLOOKUP($Y685,Departments!$A:$B,2,FALSE)</f>
        <v>Controlling</v>
      </c>
      <c r="AA685" s="6">
        <f t="shared" ca="1" si="106"/>
        <v>9</v>
      </c>
      <c r="AB685" s="7" t="str">
        <f ca="1">VLOOKUP($AA685,Roles!$A:$B,2,FALSE)</f>
        <v>Intern</v>
      </c>
      <c r="AC685" s="6" t="str">
        <f t="shared" ca="1" si="107"/>
        <v/>
      </c>
      <c r="AD685" s="7" t="str">
        <f ca="1" xml:space="preserve">
IF($AC685 &lt;&gt; "",
    VLOOKUP($AC685,Levels!$A:$B,2,FALSE),
    ""
)</f>
        <v/>
      </c>
      <c r="AE685" s="8">
        <f t="shared" ca="1" si="108"/>
        <v>37072</v>
      </c>
      <c r="AF685" s="6">
        <f ca="1">RANDBETWEEN(5,COUNTA('Recruitment source'!$A:$A) + 1)</f>
        <v>15</v>
      </c>
      <c r="AG685" s="6" t="str">
        <f ca="1">VLOOKUP($AF685,'Recruitment source'!$A:$B,2,FALSE)</f>
        <v>Website</v>
      </c>
      <c r="AH685" s="8"/>
      <c r="AI685" s="1">
        <f t="shared" ca="1" si="100"/>
        <v>1205</v>
      </c>
      <c r="AJ685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681, 1, 'Francisca Salvador Pereira', 'F', 5, '27/02/1965', 7, 12, 9, NULL, 1205);</v>
      </c>
    </row>
    <row r="686" spans="1:36" ht="14.25" customHeight="1" x14ac:dyDescent="0.2">
      <c r="A686" s="7" cm="1">
        <f t="array" aca="1" ref="A686" ca="1">INDEX(Companies!$A:$A,RANDBETWEEN(5,COUNTA(Companies!$A:$A) + 1),1)</f>
        <v>5</v>
      </c>
      <c r="B686" s="7" t="str">
        <f ca="1">VLOOKUP($A686,Companies!$A:$B,2,FALSE)</f>
        <v>ACME Corporation</v>
      </c>
      <c r="C686" s="5">
        <f t="shared" si="101"/>
        <v>682</v>
      </c>
      <c r="D686" s="5" t="str" cm="1">
        <f t="array" ref="D686">SHA1HASH($C686)</f>
        <v>7fd2b74e8017425780436f5257d01e4ab14b9cc2</v>
      </c>
      <c r="E686" s="6">
        <v>1</v>
      </c>
      <c r="F686" s="7">
        <f ca="1">IF($C686 = 1 + N("Presidente"),
    127,
    IF($C686 = 2 + N("Vice-Presidente"),
        72,
        IF($C686 = 3 + N("Secretária bilíngue"),
            13,
            RANDBETWEEN(5,COUNT(Name!$A:$A) + 1)
        )
    )
)</f>
        <v>200</v>
      </c>
      <c r="G686" s="7" t="str">
        <f ca="1">VLOOKUP($F686,Name!$A:$B,2,FALSE)</f>
        <v>José Heleno</v>
      </c>
      <c r="H686" s="7">
        <f ca="1" xml:space="preserve">
IF($C686 = 1,
    0,
    RANDBETWEEN(5,COUNT('Last name'!$A:$A) + 1)
)</f>
        <v>182</v>
      </c>
      <c r="I686" s="7" t="str">
        <f ca="1" xml:space="preserve">
IF($C686 = 1 + N("Presidente"),
    "de Orléans e Bragança",
    VLOOKUP($H686,'Last name'!$A:$B,2,FALSE) &amp; " " &amp; VLOOKUP(RANDBETWEEN(5,COUNT('Last name'!$A:$A) + 1),'Last name'!$A:$B,2,FALSE)
)</f>
        <v>Siqueira Longo</v>
      </c>
      <c r="J686" s="7" t="str">
        <f t="shared" ca="1" si="102"/>
        <v>José Heleno Siqueira Longo</v>
      </c>
      <c r="K686" s="7" t="str" cm="1">
        <f t="array" aca="1" ref="K686" ca="1">SHA1HASH($J686)</f>
        <v>7e2df08b9ac77f35ce14a406939df12a1171659f</v>
      </c>
      <c r="L686" s="7" cm="1">
        <f t="array" aca="1" ref="L686" ca="1">INDEX(States!$A:$A,N686,1)</f>
        <v>5</v>
      </c>
      <c r="M686" s="7" t="str">
        <f ca="1">VLOOKUP($L686,Countries!$A:$B,2,FALSE)</f>
        <v>Portugal</v>
      </c>
      <c r="N686" s="7" cm="1">
        <f t="array" aca="1" ref="N686" ca="1">INDEX(States!$C:$C,RANDBETWEEN(5,COUNTA(States!$A:$A) + 1),1)</f>
        <v>16</v>
      </c>
      <c r="O686" s="7" t="str">
        <f ca="1">VLOOKUP($N686,States!$C:$D,2,FALSE)</f>
        <v>Azores</v>
      </c>
      <c r="P686" s="7" t="str">
        <f ca="1">VLOOKUP($F686,Name!$A:$C,3,FALSE)</f>
        <v>M</v>
      </c>
      <c r="Q686" s="7" t="str">
        <f ca="1">VLOOKUP($P686,Genders!$B:$C,2,FALSE)</f>
        <v>Male</v>
      </c>
      <c r="R686" s="7" cm="1">
        <f t="array" aca="1" ref="R686" ca="1">INDEX('Marital status'!$A:$A,RANDBETWEEN(5,COUNTA('Marital status'!$A:$A) + 1),1)</f>
        <v>6</v>
      </c>
      <c r="S686" s="7" t="str">
        <f ca="1">VLOOKUP($R686,'Marital status'!$A:$B,2,FALSE)</f>
        <v>MarrieD</v>
      </c>
      <c r="T686" s="7">
        <f t="shared" ca="1" si="103"/>
        <v>6</v>
      </c>
      <c r="U686" s="7" t="str">
        <f ca="1">VLOOKUP($T686,Ethnicities!$A:$B,2,FALSE)</f>
        <v>Black or African American</v>
      </c>
      <c r="V686" s="8">
        <f t="shared" ca="1" si="104"/>
        <v>18259</v>
      </c>
      <c r="W686" s="6">
        <f t="shared" ca="1" si="105"/>
        <v>7</v>
      </c>
      <c r="X686" s="8" t="str">
        <f ca="1">VLOOKUP($W686,'Background education'!$A:$B,2,FALSE)</f>
        <v>Undergraduate degree</v>
      </c>
      <c r="Y686" s="7">
        <f ca="1" xml:space="preserve">
  IF(OR($AA686 = 5, $AA686 = 6, $AA686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86" s="7" t="str">
        <f ca="1">VLOOKUP($Y686,Departments!$A:$B,2,FALSE)</f>
        <v xml:space="preserve"> Presidency</v>
      </c>
      <c r="AA686" s="6">
        <f t="shared" ca="1" si="106"/>
        <v>11</v>
      </c>
      <c r="AB686" s="7" t="str">
        <f ca="1">VLOOKUP($AA686,Roles!$A:$B,2,FALSE)</f>
        <v>Analyst</v>
      </c>
      <c r="AC686" s="6">
        <f t="shared" ca="1" si="107"/>
        <v>6</v>
      </c>
      <c r="AD686" s="7" t="str">
        <f ca="1" xml:space="preserve">
IF($AC686 &lt;&gt; "",
    VLOOKUP($AC686,Levels!$A:$B,2,FALSE),
    ""
)</f>
        <v>Pleno</v>
      </c>
      <c r="AE686" s="8">
        <f t="shared" ca="1" si="108"/>
        <v>38346</v>
      </c>
      <c r="AF686" s="6">
        <f ca="1">RANDBETWEEN(5,COUNTA('Recruitment source'!$A:$A) + 1)</f>
        <v>11</v>
      </c>
      <c r="AG686" s="6" t="str">
        <f ca="1">VLOOKUP($AF686,'Recruitment source'!$A:$B,2,FALSE)</f>
        <v>Next Station</v>
      </c>
      <c r="AH686" s="8"/>
      <c r="AI686" s="1">
        <f t="shared" ca="1" si="100"/>
        <v>2500</v>
      </c>
      <c r="AJ686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682, 1, 'José Heleno Siqueira Longo', 'M', 6, '27/12/1949', 7, 5, 11, 6, 2500);</v>
      </c>
    </row>
    <row r="687" spans="1:36" ht="14.25" customHeight="1" x14ac:dyDescent="0.2">
      <c r="A687" s="7" cm="1">
        <f t="array" aca="1" ref="A687" ca="1">INDEX(Companies!$A:$A,RANDBETWEEN(5,COUNTA(Companies!$A:$A) + 1),1)</f>
        <v>5</v>
      </c>
      <c r="B687" s="7" t="str">
        <f ca="1">VLOOKUP($A687,Companies!$A:$B,2,FALSE)</f>
        <v>ACME Corporation</v>
      </c>
      <c r="C687" s="5">
        <f t="shared" si="101"/>
        <v>683</v>
      </c>
      <c r="D687" s="5" t="str" cm="1">
        <f t="array" ref="D687">SHA1HASH($C687)</f>
        <v>4f2706558a59b0c71f4a31a81345052fc8623919</v>
      </c>
      <c r="E687" s="6">
        <v>1</v>
      </c>
      <c r="F687" s="7">
        <f ca="1">IF($C687 = 1 + N("Presidente"),
    127,
    IF($C687 = 2 + N("Vice-Presidente"),
        72,
        IF($C687 = 3 + N("Secretária bilíngue"),
            13,
            RANDBETWEEN(5,COUNT(Name!$A:$A) + 1)
        )
    )
)</f>
        <v>170</v>
      </c>
      <c r="G687" s="7" t="str">
        <f ca="1">VLOOKUP($F687,Name!$A:$B,2,FALSE)</f>
        <v>Iara</v>
      </c>
      <c r="H687" s="7">
        <f ca="1" xml:space="preserve">
IF($C687 = 1,
    0,
    RANDBETWEEN(5,COUNT('Last name'!$A:$A) + 1)
)</f>
        <v>150</v>
      </c>
      <c r="I687" s="7" t="str">
        <f ca="1" xml:space="preserve">
IF($C687 = 1 + N("Presidente"),
    "de Orléans e Bragança",
    VLOOKUP($H687,'Last name'!$A:$B,2,FALSE) &amp; " " &amp; VLOOKUP(RANDBETWEEN(5,COUNT('Last name'!$A:$A) + 1),'Last name'!$A:$B,2,FALSE)
)</f>
        <v>Pellegrini Anjos</v>
      </c>
      <c r="J687" s="7" t="str">
        <f t="shared" ca="1" si="102"/>
        <v>Iara Pellegrini Anjos</v>
      </c>
      <c r="K687" s="7" t="str" cm="1">
        <f t="array" aca="1" ref="K687" ca="1">SHA1HASH($J687)</f>
        <v>d8713f7dcf8d76b9072fcdc37140628c5c1dca7a</v>
      </c>
      <c r="L687" s="7" cm="1">
        <f t="array" aca="1" ref="L687" ca="1">INDEX(States!$A:$A,N687,1)</f>
        <v>5</v>
      </c>
      <c r="M687" s="7" t="str">
        <f ca="1">VLOOKUP($L687,Countries!$A:$B,2,FALSE)</f>
        <v>Portugal</v>
      </c>
      <c r="N687" s="7" cm="1">
        <f t="array" aca="1" ref="N687" ca="1">INDEX(States!$C:$C,RANDBETWEEN(5,COUNTA(States!$A:$A) + 1),1)</f>
        <v>23</v>
      </c>
      <c r="O687" s="7" t="str">
        <f ca="1">VLOOKUP($N687,States!$C:$D,2,FALSE)</f>
        <v>Viana do Castelo</v>
      </c>
      <c r="P687" s="7" t="str">
        <f ca="1">VLOOKUP($F687,Name!$A:$C,3,FALSE)</f>
        <v>F</v>
      </c>
      <c r="Q687" s="7" t="str">
        <f ca="1">VLOOKUP($P687,Genders!$B:$C,2,FALSE)</f>
        <v>Female</v>
      </c>
      <c r="R687" s="7" cm="1">
        <f t="array" aca="1" ref="R687" ca="1">INDEX('Marital status'!$A:$A,RANDBETWEEN(5,COUNTA('Marital status'!$A:$A) + 1),1)</f>
        <v>9</v>
      </c>
      <c r="S687" s="7" t="str">
        <f ca="1">VLOOKUP($R687,'Marital status'!$A:$B,2,FALSE)</f>
        <v>DIVORCED</v>
      </c>
      <c r="T687" s="7">
        <f t="shared" ca="1" si="103"/>
        <v>5</v>
      </c>
      <c r="U687" s="7" t="str">
        <f ca="1">VLOOKUP($T687,Ethnicities!$A:$B,2,FALSE)</f>
        <v xml:space="preserve"> white</v>
      </c>
      <c r="V687" s="8">
        <f t="shared" ca="1" si="104"/>
        <v>29020</v>
      </c>
      <c r="W687" s="6">
        <f t="shared" ca="1" si="105"/>
        <v>7</v>
      </c>
      <c r="X687" s="8" t="str">
        <f ca="1">VLOOKUP($W687,'Background education'!$A:$B,2,FALSE)</f>
        <v>Undergraduate degree</v>
      </c>
      <c r="Y687" s="7">
        <f ca="1" xml:space="preserve">
  IF(OR($AA687 = 5, $AA687 = 6, $AA687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87" s="7" t="str">
        <f ca="1">VLOOKUP($Y687,Departments!$A:$B,2,FALSE)</f>
        <v xml:space="preserve"> Presidency</v>
      </c>
      <c r="AA687" s="6">
        <f t="shared" ca="1" si="106"/>
        <v>10</v>
      </c>
      <c r="AB687" s="7" t="str">
        <f ca="1">VLOOKUP($AA687,Roles!$A:$B,2,FALSE)</f>
        <v>Trainee</v>
      </c>
      <c r="AC687" s="6" t="str">
        <f t="shared" ca="1" si="107"/>
        <v/>
      </c>
      <c r="AD687" s="7" t="str">
        <f ca="1" xml:space="preserve">
IF($AC687 &lt;&gt; "",
    VLOOKUP($AC687,Levels!$A:$B,2,FALSE),
    ""
)</f>
        <v/>
      </c>
      <c r="AE687" s="8">
        <f t="shared" ca="1" si="108"/>
        <v>37698</v>
      </c>
      <c r="AF687" s="6">
        <f ca="1">RANDBETWEEN(5,COUNTA('Recruitment source'!$A:$A) + 1)</f>
        <v>8</v>
      </c>
      <c r="AG687" s="6" t="str">
        <f ca="1">VLOOKUP($AF687,'Recruitment source'!$A:$B,2,FALSE)</f>
        <v>Net Empregos</v>
      </c>
      <c r="AH687" s="8"/>
      <c r="AI687" s="1">
        <f t="shared" ca="1" si="100"/>
        <v>1305</v>
      </c>
      <c r="AJ68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683, 1, 'Iara Pellegrini Anjos', 'F', 5, '14/06/1979', 7, 5, 10, NULL, 1305);</v>
      </c>
    </row>
    <row r="688" spans="1:36" ht="14.25" customHeight="1" x14ac:dyDescent="0.2">
      <c r="A688" s="7" cm="1">
        <f t="array" aca="1" ref="A688" ca="1">INDEX(Companies!$A:$A,RANDBETWEEN(5,COUNTA(Companies!$A:$A) + 1),1)</f>
        <v>5</v>
      </c>
      <c r="B688" s="7" t="str">
        <f ca="1">VLOOKUP($A688,Companies!$A:$B,2,FALSE)</f>
        <v>ACME Corporation</v>
      </c>
      <c r="C688" s="5">
        <f t="shared" si="101"/>
        <v>684</v>
      </c>
      <c r="D688" s="5" t="str" cm="1">
        <f t="array" ref="D688">SHA1HASH($C688)</f>
        <v>a79e9a409bded1928e5dad9765d53e7bce91d555</v>
      </c>
      <c r="E688" s="6">
        <v>1</v>
      </c>
      <c r="F688" s="7">
        <f ca="1">IF($C688 = 1 + N("Presidente"),
    127,
    IF($C688 = 2 + N("Vice-Presidente"),
        72,
        IF($C688 = 3 + N("Secretária bilíngue"),
            13,
            RANDBETWEEN(5,COUNT(Name!$A:$A) + 1)
        )
    )
)</f>
        <v>215</v>
      </c>
      <c r="G688" s="7" t="str">
        <f ca="1">VLOOKUP($F688,Name!$A:$B,2,FALSE)</f>
        <v>Kloe</v>
      </c>
      <c r="H688" s="7">
        <f ca="1" xml:space="preserve">
IF($C688 = 1,
    0,
    RANDBETWEEN(5,COUNT('Last name'!$A:$A) + 1)
)</f>
        <v>118</v>
      </c>
      <c r="I688" s="7" t="str">
        <f ca="1" xml:space="preserve">
IF($C688 = 1 + N("Presidente"),
    "de Orléans e Bragança",
    VLOOKUP($H688,'Last name'!$A:$B,2,FALSE) &amp; " " &amp; VLOOKUP(RANDBETWEEN(5,COUNT('Last name'!$A:$A) + 1),'Last name'!$A:$B,2,FALSE)
)</f>
        <v>Mariani Dantas</v>
      </c>
      <c r="J688" s="7" t="str">
        <f t="shared" ca="1" si="102"/>
        <v>Kloe Mariani Dantas</v>
      </c>
      <c r="K688" s="7" t="str" cm="1">
        <f t="array" aca="1" ref="K688" ca="1">SHA1HASH($J688)</f>
        <v>691c6b4ba181470b954e03f3590cca87e3602bcf</v>
      </c>
      <c r="L688" s="7" cm="1">
        <f t="array" aca="1" ref="L688" ca="1">INDEX(States!$A:$A,N688,1)</f>
        <v>5</v>
      </c>
      <c r="M688" s="7" t="str">
        <f ca="1">VLOOKUP($L688,Countries!$A:$B,2,FALSE)</f>
        <v>Portugal</v>
      </c>
      <c r="N688" s="7" cm="1">
        <f t="array" aca="1" ref="N688" ca="1">INDEX(States!$C:$C,RANDBETWEEN(5,COUNTA(States!$A:$A) + 1),1)</f>
        <v>22</v>
      </c>
      <c r="O688" s="7" t="str">
        <f ca="1">VLOOKUP($N688,States!$C:$D,2,FALSE)</f>
        <v>Vila Real</v>
      </c>
      <c r="P688" s="7" t="str">
        <f ca="1">VLOOKUP($F688,Name!$A:$C,3,FALSE)</f>
        <v>F</v>
      </c>
      <c r="Q688" s="7" t="str">
        <f ca="1">VLOOKUP($P688,Genders!$B:$C,2,FALSE)</f>
        <v>Female</v>
      </c>
      <c r="R688" s="7" cm="1">
        <f t="array" aca="1" ref="R688" ca="1">INDEX('Marital status'!$A:$A,RANDBETWEEN(5,COUNTA('Marital status'!$A:$A) + 1),1)</f>
        <v>5</v>
      </c>
      <c r="S688" s="7" t="str">
        <f ca="1">VLOOKUP($R688,'Marital status'!$A:$B,2,FALSE)</f>
        <v>single</v>
      </c>
      <c r="T688" s="7">
        <f t="shared" ca="1" si="103"/>
        <v>5</v>
      </c>
      <c r="U688" s="7" t="str">
        <f ca="1">VLOOKUP($T688,Ethnicities!$A:$B,2,FALSE)</f>
        <v xml:space="preserve"> white</v>
      </c>
      <c r="V688" s="8">
        <f t="shared" ca="1" si="104"/>
        <v>27258</v>
      </c>
      <c r="W688" s="6">
        <f t="shared" ca="1" si="105"/>
        <v>8</v>
      </c>
      <c r="X688" s="8" t="str">
        <f ca="1">VLOOKUP($W688,'Background education'!$A:$B,2,FALSE)</f>
        <v>Graduate school</v>
      </c>
      <c r="Y688" s="7">
        <f ca="1" xml:space="preserve">
  IF(OR($AA688 = 5, $AA688 = 6, $AA688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688" s="7" t="str">
        <f ca="1">VLOOKUP($Y688,Departments!$A:$B,2,FALSE)</f>
        <v>Finance</v>
      </c>
      <c r="AA688" s="6">
        <f t="shared" ca="1" si="106"/>
        <v>11</v>
      </c>
      <c r="AB688" s="7" t="str">
        <f ca="1">VLOOKUP($AA688,Roles!$A:$B,2,FALSE)</f>
        <v>Analyst</v>
      </c>
      <c r="AC688" s="6">
        <f t="shared" ca="1" si="107"/>
        <v>5</v>
      </c>
      <c r="AD688" s="7" t="str">
        <f ca="1" xml:space="preserve">
IF($AC688 &lt;&gt; "",
    VLOOKUP($AC688,Levels!$A:$B,2,FALSE),
    ""
)</f>
        <v>Junior</v>
      </c>
      <c r="AE688" s="8">
        <f t="shared" ca="1" si="108"/>
        <v>39705</v>
      </c>
      <c r="AF688" s="6">
        <f ca="1">RANDBETWEEN(5,COUNTA('Recruitment source'!$A:$A) + 1)</f>
        <v>6</v>
      </c>
      <c r="AG688" s="6" t="str">
        <f ca="1">VLOOKUP($AF688,'Recruitment source'!$A:$B,2,FALSE)</f>
        <v>Learn4Good</v>
      </c>
      <c r="AH688" s="8"/>
      <c r="AI688" s="1">
        <f t="shared" ca="1" si="100"/>
        <v>3000</v>
      </c>
      <c r="AJ68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684, 1, 'Kloe Mariani Dantas', 'F', 5, '17/08/1974', 8, 7, 11, 5, 3000);</v>
      </c>
    </row>
    <row r="689" spans="1:36" ht="14.25" customHeight="1" x14ac:dyDescent="0.2">
      <c r="A689" s="7" cm="1">
        <f t="array" aca="1" ref="A689" ca="1">INDEX(Companies!$A:$A,RANDBETWEEN(5,COUNTA(Companies!$A:$A) + 1),1)</f>
        <v>5</v>
      </c>
      <c r="B689" s="7" t="str">
        <f ca="1">VLOOKUP($A689,Companies!$A:$B,2,FALSE)</f>
        <v>ACME Corporation</v>
      </c>
      <c r="C689" s="5">
        <f t="shared" si="101"/>
        <v>685</v>
      </c>
      <c r="D689" s="5" t="str" cm="1">
        <f t="array" ref="D689">SHA1HASH($C689)</f>
        <v>27cfac7148112eaa048ea53bbeb10cacab631742</v>
      </c>
      <c r="E689" s="6">
        <v>1</v>
      </c>
      <c r="F689" s="7">
        <f ca="1">IF($C689 = 1 + N("Presidente"),
    127,
    IF($C689 = 2 + N("Vice-Presidente"),
        72,
        IF($C689 = 3 + N("Secretária bilíngue"),
            13,
            RANDBETWEEN(5,COUNT(Name!$A:$A) + 1)
        )
    )
)</f>
        <v>106</v>
      </c>
      <c r="G689" s="7" t="str">
        <f ca="1">VLOOKUP($F689,Name!$A:$B,2,FALSE)</f>
        <v>Davi Lucas</v>
      </c>
      <c r="H689" s="7">
        <f ca="1" xml:space="preserve">
IF($C689 = 1,
    0,
    RANDBETWEEN(5,COUNT('Last name'!$A:$A) + 1)
)</f>
        <v>82</v>
      </c>
      <c r="I689" s="7" t="str">
        <f ca="1" xml:space="preserve">
IF($C689 = 1 + N("Presidente"),
    "de Orléans e Bragança",
    VLOOKUP($H689,'Last name'!$A:$B,2,FALSE) &amp; " " &amp; VLOOKUP(RANDBETWEEN(5,COUNT('Last name'!$A:$A) + 1),'Last name'!$A:$B,2,FALSE)
)</f>
        <v>Farina Silva</v>
      </c>
      <c r="J689" s="7" t="str">
        <f t="shared" ca="1" si="102"/>
        <v>Davi Lucas Farina Silva</v>
      </c>
      <c r="K689" s="7" t="str" cm="1">
        <f t="array" aca="1" ref="K689" ca="1">SHA1HASH($J689)</f>
        <v>d0e39d008827bfd94a7cacfdc599cebb15af1e8d</v>
      </c>
      <c r="L689" s="7" cm="1">
        <f t="array" aca="1" ref="L689" ca="1">INDEX(States!$A:$A,N689,1)</f>
        <v>5</v>
      </c>
      <c r="M689" s="7" t="str">
        <f ca="1">VLOOKUP($L689,Countries!$A:$B,2,FALSE)</f>
        <v>Portugal</v>
      </c>
      <c r="N689" s="7" cm="1">
        <f t="array" aca="1" ref="N689" ca="1">INDEX(States!$C:$C,RANDBETWEEN(5,COUNTA(States!$A:$A) + 1),1)</f>
        <v>9</v>
      </c>
      <c r="O689" s="7" t="str">
        <f ca="1">VLOOKUP($N689,States!$C:$D,2,FALSE)</f>
        <v>braga</v>
      </c>
      <c r="P689" s="7" t="str">
        <f ca="1">VLOOKUP($F689,Name!$A:$C,3,FALSE)</f>
        <v>M</v>
      </c>
      <c r="Q689" s="7" t="str">
        <f ca="1">VLOOKUP($P689,Genders!$B:$C,2,FALSE)</f>
        <v>Male</v>
      </c>
      <c r="R689" s="7" cm="1">
        <f t="array" aca="1" ref="R689" ca="1">INDEX('Marital status'!$A:$A,RANDBETWEEN(5,COUNTA('Marital status'!$A:$A) + 1),1)</f>
        <v>5</v>
      </c>
      <c r="S689" s="7" t="str">
        <f ca="1">VLOOKUP($R689,'Marital status'!$A:$B,2,FALSE)</f>
        <v>single</v>
      </c>
      <c r="T689" s="7">
        <f t="shared" ca="1" si="103"/>
        <v>5</v>
      </c>
      <c r="U689" s="7" t="str">
        <f ca="1">VLOOKUP($T689,Ethnicities!$A:$B,2,FALSE)</f>
        <v xml:space="preserve"> white</v>
      </c>
      <c r="V689" s="8">
        <f t="shared" ca="1" si="104"/>
        <v>26206</v>
      </c>
      <c r="W689" s="6">
        <f t="shared" ca="1" si="105"/>
        <v>7</v>
      </c>
      <c r="X689" s="8" t="str">
        <f ca="1">VLOOKUP($W689,'Background education'!$A:$B,2,FALSE)</f>
        <v>Undergraduate degree</v>
      </c>
      <c r="Y689" s="7">
        <f ca="1" xml:space="preserve">
  IF(OR($AA689 = 5, $AA689 = 6, $AA689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689" s="7" t="str">
        <f ca="1">VLOOKUP($Y689,Departments!$A:$B,2,FALSE)</f>
        <v>Administration</v>
      </c>
      <c r="AA689" s="6">
        <f t="shared" ca="1" si="106"/>
        <v>9</v>
      </c>
      <c r="AB689" s="7" t="str">
        <f ca="1">VLOOKUP($AA689,Roles!$A:$B,2,FALSE)</f>
        <v>Intern</v>
      </c>
      <c r="AC689" s="6" t="str">
        <f t="shared" ca="1" si="107"/>
        <v/>
      </c>
      <c r="AD689" s="7" t="str">
        <f ca="1" xml:space="preserve">
IF($AC689 &lt;&gt; "",
    VLOOKUP($AC689,Levels!$A:$B,2,FALSE),
    ""
)</f>
        <v/>
      </c>
      <c r="AE689" s="8">
        <f t="shared" ca="1" si="108"/>
        <v>39697</v>
      </c>
      <c r="AF689" s="6">
        <f ca="1">RANDBETWEEN(5,COUNTA('Recruitment source'!$A:$A) + 1)</f>
        <v>15</v>
      </c>
      <c r="AG689" s="6" t="str">
        <f ca="1">VLOOKUP($AF689,'Recruitment source'!$A:$B,2,FALSE)</f>
        <v>Website</v>
      </c>
      <c r="AH689" s="8"/>
      <c r="AI689" s="1">
        <f t="shared" ca="1" si="100"/>
        <v>1205</v>
      </c>
      <c r="AJ68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685, 1, 'Davi Lucas Farina Silva', 'M', 5, '30/09/1971', 7, 6, 9, NULL, 1205);</v>
      </c>
    </row>
    <row r="690" spans="1:36" ht="14.25" customHeight="1" x14ac:dyDescent="0.2">
      <c r="A690" s="7" cm="1">
        <f t="array" aca="1" ref="A690" ca="1">INDEX(Companies!$A:$A,RANDBETWEEN(5,COUNTA(Companies!$A:$A) + 1),1)</f>
        <v>5</v>
      </c>
      <c r="B690" s="7" t="str">
        <f ca="1">VLOOKUP($A690,Companies!$A:$B,2,FALSE)</f>
        <v>ACME Corporation</v>
      </c>
      <c r="C690" s="5">
        <f t="shared" si="101"/>
        <v>686</v>
      </c>
      <c r="D690" s="5" t="str" cm="1">
        <f t="array" ref="D690">SHA1HASH($C690)</f>
        <v>cea6475abf50000b50fe25c592e079363689f59e</v>
      </c>
      <c r="E690" s="6">
        <v>1</v>
      </c>
      <c r="F690" s="7">
        <f ca="1">IF($C690 = 1 + N("Presidente"),
    127,
    IF($C690 = 2 + N("Vice-Presidente"),
        72,
        IF($C690 = 3 + N("Secretária bilíngue"),
            13,
            RANDBETWEEN(5,COUNT(Name!$A:$A) + 1)
        )
    )
)</f>
        <v>206</v>
      </c>
      <c r="G690" s="7" t="str">
        <f ca="1">VLOOKUP($F690,Name!$A:$B,2,FALSE)</f>
        <v>Kamilla</v>
      </c>
      <c r="H690" s="7">
        <f ca="1" xml:space="preserve">
IF($C690 = 1,
    0,
    RANDBETWEEN(5,COUNT('Last name'!$A:$A) + 1)
)</f>
        <v>175</v>
      </c>
      <c r="I690" s="7" t="str">
        <f ca="1" xml:space="preserve">
IF($C690 = 1 + N("Presidente"),
    "de Orléans e Bragança",
    VLOOKUP($H690,'Last name'!$A:$B,2,FALSE) &amp; " " &amp; VLOOKUP(RANDBETWEEN(5,COUNT('Last name'!$A:$A) + 1),'Last name'!$A:$B,2,FALSE)
)</f>
        <v>Santoro Lima</v>
      </c>
      <c r="J690" s="7" t="str">
        <f t="shared" ca="1" si="102"/>
        <v>Kamilla Santoro Lima</v>
      </c>
      <c r="K690" s="7" t="str" cm="1">
        <f t="array" aca="1" ref="K690" ca="1">SHA1HASH($J690)</f>
        <v>357142b897dc314d4d99fb23b4c1601c4e2cad53</v>
      </c>
      <c r="L690" s="7" cm="1">
        <f t="array" aca="1" ref="L690" ca="1">INDEX(States!$A:$A,N690,1)</f>
        <v>5</v>
      </c>
      <c r="M690" s="7" t="str">
        <f ca="1">VLOOKUP($L690,Countries!$A:$B,2,FALSE)</f>
        <v>Portugal</v>
      </c>
      <c r="N690" s="7" cm="1">
        <f t="array" aca="1" ref="N690" ca="1">INDEX(States!$C:$C,RANDBETWEEN(5,COUNTA(States!$A:$A) + 1),1)</f>
        <v>13</v>
      </c>
      <c r="O690" s="7" t="str">
        <f ca="1">VLOOKUP($N690,States!$C:$D,2,FALSE)</f>
        <v>Coimbra</v>
      </c>
      <c r="P690" s="7" t="str">
        <f ca="1">VLOOKUP($F690,Name!$A:$C,3,FALSE)</f>
        <v>F</v>
      </c>
      <c r="Q690" s="7" t="str">
        <f ca="1">VLOOKUP($P690,Genders!$B:$C,2,FALSE)</f>
        <v>Female</v>
      </c>
      <c r="R690" s="7" cm="1">
        <f t="array" aca="1" ref="R690" ca="1">INDEX('Marital status'!$A:$A,RANDBETWEEN(5,COUNTA('Marital status'!$A:$A) + 1),1)</f>
        <v>8</v>
      </c>
      <c r="S690" s="7" t="str">
        <f ca="1">VLOOKUP($R690,'Marital status'!$A:$B,2,FALSE)</f>
        <v xml:space="preserve"> Separated </v>
      </c>
      <c r="T690" s="7">
        <f t="shared" ca="1" si="103"/>
        <v>5</v>
      </c>
      <c r="U690" s="7" t="str">
        <f ca="1">VLOOKUP($T690,Ethnicities!$A:$B,2,FALSE)</f>
        <v xml:space="preserve"> white</v>
      </c>
      <c r="V690" s="8">
        <f t="shared" ca="1" si="104"/>
        <v>22763</v>
      </c>
      <c r="W690" s="6">
        <f t="shared" ca="1" si="105"/>
        <v>7</v>
      </c>
      <c r="X690" s="8" t="str">
        <f ca="1">VLOOKUP($W690,'Background education'!$A:$B,2,FALSE)</f>
        <v>Undergraduate degree</v>
      </c>
      <c r="Y690" s="7">
        <f ca="1" xml:space="preserve">
  IF(OR($AA690 = 5, $AA690 = 6, $AA690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90" s="7" t="str">
        <f ca="1">VLOOKUP($Y690,Departments!$A:$B,2,FALSE)</f>
        <v xml:space="preserve"> Presidency</v>
      </c>
      <c r="AA690" s="6">
        <f t="shared" ca="1" si="106"/>
        <v>11</v>
      </c>
      <c r="AB690" s="7" t="str">
        <f ca="1">VLOOKUP($AA690,Roles!$A:$B,2,FALSE)</f>
        <v>Analyst</v>
      </c>
      <c r="AC690" s="6">
        <f t="shared" ca="1" si="107"/>
        <v>6</v>
      </c>
      <c r="AD690" s="7" t="str">
        <f ca="1" xml:space="preserve">
IF($AC690 &lt;&gt; "",
    VLOOKUP($AC690,Levels!$A:$B,2,FALSE),
    ""
)</f>
        <v>Pleno</v>
      </c>
      <c r="AE690" s="8">
        <f t="shared" ca="1" si="108"/>
        <v>40626</v>
      </c>
      <c r="AF690" s="6">
        <f ca="1">RANDBETWEEN(5,COUNTA('Recruitment source'!$A:$A) + 1)</f>
        <v>13</v>
      </c>
      <c r="AG690" s="6" t="str">
        <f ca="1">VLOOKUP($AF690,'Recruitment source'!$A:$B,2,FALSE)</f>
        <v>Google</v>
      </c>
      <c r="AH690" s="8"/>
      <c r="AI690" s="1">
        <f t="shared" ca="1" si="100"/>
        <v>2500</v>
      </c>
      <c r="AJ690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686, 1, 'Kamilla Santoro Lima', 'F', 5, '27/04/1962', 7, 5, 11, 6, 2500);</v>
      </c>
    </row>
    <row r="691" spans="1:36" ht="14.25" customHeight="1" x14ac:dyDescent="0.2">
      <c r="A691" s="7" cm="1">
        <f t="array" aca="1" ref="A691" ca="1">INDEX(Companies!$A:$A,RANDBETWEEN(5,COUNTA(Companies!$A:$A) + 1),1)</f>
        <v>5</v>
      </c>
      <c r="B691" s="7" t="str">
        <f ca="1">VLOOKUP($A691,Companies!$A:$B,2,FALSE)</f>
        <v>ACME Corporation</v>
      </c>
      <c r="C691" s="5">
        <f t="shared" si="101"/>
        <v>687</v>
      </c>
      <c r="D691" s="5" t="str" cm="1">
        <f t="array" ref="D691">SHA1HASH($C691)</f>
        <v>dbe8ddfe63caf36d00ca9e558b358c59d1434e04</v>
      </c>
      <c r="E691" s="6">
        <v>1</v>
      </c>
      <c r="F691" s="7">
        <f ca="1">IF($C691 = 1 + N("Presidente"),
    127,
    IF($C691 = 2 + N("Vice-Presidente"),
        72,
        IF($C691 = 3 + N("Secretária bilíngue"),
            13,
            RANDBETWEEN(5,COUNT(Name!$A:$A) + 1)
        )
    )
)</f>
        <v>156</v>
      </c>
      <c r="G691" s="7" t="str">
        <f ca="1">VLOOKUP($F691,Name!$A:$B,2,FALSE)</f>
        <v>Glória Maria</v>
      </c>
      <c r="H691" s="7">
        <f ca="1" xml:space="preserve">
IF($C691 = 1,
    0,
    RANDBETWEEN(5,COUNT('Last name'!$A:$A) + 1)
)</f>
        <v>34</v>
      </c>
      <c r="I691" s="7" t="str">
        <f ca="1" xml:space="preserve">
IF($C691 = 1 + N("Presidente"),
    "de Orléans e Bragança",
    VLOOKUP($H691,'Last name'!$A:$B,2,FALSE) &amp; " " &amp; VLOOKUP(RANDBETWEEN(5,COUNT('Last name'!$A:$A) + 1),'Last name'!$A:$B,2,FALSE)
)</f>
        <v>Barros Aguiar</v>
      </c>
      <c r="J691" s="7" t="str">
        <f t="shared" ca="1" si="102"/>
        <v>Glória Maria Barros Aguiar</v>
      </c>
      <c r="K691" s="7" t="str" cm="1">
        <f t="array" aca="1" ref="K691" ca="1">SHA1HASH($J691)</f>
        <v>3d8bad97abec0d3d919ce1d3e4fbb1d9055bcd4b</v>
      </c>
      <c r="L691" s="7" cm="1">
        <f t="array" aca="1" ref="L691" ca="1">INDEX(States!$A:$A,N691,1)</f>
        <v>5</v>
      </c>
      <c r="M691" s="7" t="str">
        <f ca="1">VLOOKUP($L691,Countries!$A:$B,2,FALSE)</f>
        <v>Portugal</v>
      </c>
      <c r="N691" s="7" cm="1">
        <f t="array" aca="1" ref="N691" ca="1">INDEX(States!$C:$C,RANDBETWEEN(5,COUNTA(States!$A:$A) + 1),1)</f>
        <v>11</v>
      </c>
      <c r="O691" s="7" t="str">
        <f ca="1">VLOOKUP($N691,States!$C:$D,2,FALSE)</f>
        <v>Santarém</v>
      </c>
      <c r="P691" s="7" t="str">
        <f ca="1">VLOOKUP($F691,Name!$A:$C,3,FALSE)</f>
        <v>F</v>
      </c>
      <c r="Q691" s="7" t="str">
        <f ca="1">VLOOKUP($P691,Genders!$B:$C,2,FALSE)</f>
        <v>Female</v>
      </c>
      <c r="R691" s="7" cm="1">
        <f t="array" aca="1" ref="R691" ca="1">INDEX('Marital status'!$A:$A,RANDBETWEEN(5,COUNTA('Marital status'!$A:$A) + 1),1)</f>
        <v>8</v>
      </c>
      <c r="S691" s="7" t="str">
        <f ca="1">VLOOKUP($R691,'Marital status'!$A:$B,2,FALSE)</f>
        <v xml:space="preserve"> Separated </v>
      </c>
      <c r="T691" s="7">
        <f t="shared" ca="1" si="103"/>
        <v>5</v>
      </c>
      <c r="U691" s="7" t="str">
        <f ca="1">VLOOKUP($T691,Ethnicities!$A:$B,2,FALSE)</f>
        <v xml:space="preserve"> white</v>
      </c>
      <c r="V691" s="8">
        <f t="shared" ca="1" si="104"/>
        <v>27244</v>
      </c>
      <c r="W691" s="6">
        <f t="shared" ca="1" si="105"/>
        <v>7</v>
      </c>
      <c r="X691" s="8" t="str">
        <f ca="1">VLOOKUP($W691,'Background education'!$A:$B,2,FALSE)</f>
        <v>Undergraduate degree</v>
      </c>
      <c r="Y691" s="7">
        <f ca="1" xml:space="preserve">
  IF(OR($AA691 = 5, $AA691 = 6, $AA691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91" s="7" t="str">
        <f ca="1">VLOOKUP($Y691,Departments!$A:$B,2,FALSE)</f>
        <v>Controlling</v>
      </c>
      <c r="AA691" s="6">
        <f t="shared" ca="1" si="106"/>
        <v>10</v>
      </c>
      <c r="AB691" s="7" t="str">
        <f ca="1">VLOOKUP($AA691,Roles!$A:$B,2,FALSE)</f>
        <v>Trainee</v>
      </c>
      <c r="AC691" s="6" t="str">
        <f t="shared" ca="1" si="107"/>
        <v/>
      </c>
      <c r="AD691" s="7" t="str">
        <f ca="1" xml:space="preserve">
IF($AC691 &lt;&gt; "",
    VLOOKUP($AC691,Levels!$A:$B,2,FALSE),
    ""
)</f>
        <v/>
      </c>
      <c r="AE691" s="8">
        <f t="shared" ca="1" si="108"/>
        <v>37929</v>
      </c>
      <c r="AF691" s="6">
        <f ca="1">RANDBETWEEN(5,COUNTA('Recruitment source'!$A:$A) + 1)</f>
        <v>6</v>
      </c>
      <c r="AG691" s="6" t="str">
        <f ca="1">VLOOKUP($AF691,'Recruitment source'!$A:$B,2,FALSE)</f>
        <v>Learn4Good</v>
      </c>
      <c r="AH691" s="8"/>
      <c r="AI691" s="1">
        <f t="shared" ca="1" si="100"/>
        <v>1305</v>
      </c>
      <c r="AJ691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687, 1, 'Glória Maria Barros Aguiar', 'F', 5, '03/08/1974', 7, 12, 10, NULL, 1305);</v>
      </c>
    </row>
    <row r="692" spans="1:36" ht="14.25" customHeight="1" x14ac:dyDescent="0.2">
      <c r="A692" s="7" cm="1">
        <f t="array" aca="1" ref="A692" ca="1">INDEX(Companies!$A:$A,RANDBETWEEN(5,COUNTA(Companies!$A:$A) + 1),1)</f>
        <v>5</v>
      </c>
      <c r="B692" s="7" t="str">
        <f ca="1">VLOOKUP($A692,Companies!$A:$B,2,FALSE)</f>
        <v>ACME Corporation</v>
      </c>
      <c r="C692" s="5">
        <f t="shared" si="101"/>
        <v>688</v>
      </c>
      <c r="D692" s="5" t="str" cm="1">
        <f t="array" ref="D692">SHA1HASH($C692)</f>
        <v>8ff059157542d2c31f0e43fc7f2325343e603875</v>
      </c>
      <c r="E692" s="6">
        <v>1</v>
      </c>
      <c r="F692" s="7">
        <f ca="1">IF($C692 = 1 + N("Presidente"),
    127,
    IF($C692 = 2 + N("Vice-Presidente"),
        72,
        IF($C692 = 3 + N("Secretária bilíngue"),
            13,
            RANDBETWEEN(5,COUNT(Name!$A:$A) + 1)
        )
    )
)</f>
        <v>204</v>
      </c>
      <c r="G692" s="7" t="str">
        <f ca="1">VLOOKUP($F692,Name!$A:$B,2,FALSE)</f>
        <v>Júlio</v>
      </c>
      <c r="H692" s="7">
        <f ca="1" xml:space="preserve">
IF($C692 = 1,
    0,
    RANDBETWEEN(5,COUNT('Last name'!$A:$A) + 1)
)</f>
        <v>6</v>
      </c>
      <c r="I692" s="7" t="str">
        <f ca="1" xml:space="preserve">
IF($C692 = 1 + N("Presidente"),
    "de Orléans e Bragança",
    VLOOKUP($H692,'Last name'!$A:$B,2,FALSE) &amp; " " &amp; VLOOKUP(RANDBETWEEN(5,COUNT('Last name'!$A:$A) + 1),'Last name'!$A:$B,2,FALSE)
)</f>
        <v>Aguiar Gonçalves</v>
      </c>
      <c r="J692" s="7" t="str">
        <f t="shared" ca="1" si="102"/>
        <v>Júlio Aguiar Gonçalves</v>
      </c>
      <c r="K692" s="7" t="str" cm="1">
        <f t="array" aca="1" ref="K692" ca="1">SHA1HASH($J692)</f>
        <v>357bc3f2a9224fc2911a876f2deee743f883e582</v>
      </c>
      <c r="L692" s="7" cm="1">
        <f t="array" aca="1" ref="L692" ca="1">INDEX(States!$A:$A,N692,1)</f>
        <v>5</v>
      </c>
      <c r="M692" s="7" t="str">
        <f ca="1">VLOOKUP($L692,Countries!$A:$B,2,FALSE)</f>
        <v>Portugal</v>
      </c>
      <c r="N692" s="7" cm="1">
        <f t="array" aca="1" ref="N692" ca="1">INDEX(States!$C:$C,RANDBETWEEN(5,COUNTA(States!$A:$A) + 1),1)</f>
        <v>7</v>
      </c>
      <c r="O692" s="7" t="str">
        <f ca="1">VLOOKUP($N692,States!$C:$D,2,FALSE)</f>
        <v xml:space="preserve"> Setúbal </v>
      </c>
      <c r="P692" s="7" t="str">
        <f ca="1">VLOOKUP($F692,Name!$A:$C,3,FALSE)</f>
        <v>M</v>
      </c>
      <c r="Q692" s="7" t="str">
        <f ca="1">VLOOKUP($P692,Genders!$B:$C,2,FALSE)</f>
        <v>Male</v>
      </c>
      <c r="R692" s="7" cm="1">
        <f t="array" aca="1" ref="R692" ca="1">INDEX('Marital status'!$A:$A,RANDBETWEEN(5,COUNTA('Marital status'!$A:$A) + 1),1)</f>
        <v>6</v>
      </c>
      <c r="S692" s="7" t="str">
        <f ca="1">VLOOKUP($R692,'Marital status'!$A:$B,2,FALSE)</f>
        <v>MarrieD</v>
      </c>
      <c r="T692" s="7">
        <f t="shared" ca="1" si="103"/>
        <v>5</v>
      </c>
      <c r="U692" s="7" t="str">
        <f ca="1">VLOOKUP($T692,Ethnicities!$A:$B,2,FALSE)</f>
        <v xml:space="preserve"> white</v>
      </c>
      <c r="V692" s="8">
        <f t="shared" ca="1" si="104"/>
        <v>29593</v>
      </c>
      <c r="W692" s="6">
        <f t="shared" ca="1" si="105"/>
        <v>7</v>
      </c>
      <c r="X692" s="8" t="str">
        <f ca="1">VLOOKUP($W692,'Background education'!$A:$B,2,FALSE)</f>
        <v>Undergraduate degree</v>
      </c>
      <c r="Y692" s="7">
        <f ca="1" xml:space="preserve">
  IF(OR($AA692 = 5, $AA692 = 6, $AA692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692" s="7" t="str">
        <f ca="1">VLOOKUP($Y692,Departments!$A:$B,2,FALSE)</f>
        <v>Audit</v>
      </c>
      <c r="AA692" s="6">
        <f t="shared" ca="1" si="106"/>
        <v>11</v>
      </c>
      <c r="AB692" s="7" t="str">
        <f ca="1">VLOOKUP($AA692,Roles!$A:$B,2,FALSE)</f>
        <v>Analyst</v>
      </c>
      <c r="AC692" s="6">
        <f t="shared" ca="1" si="107"/>
        <v>7</v>
      </c>
      <c r="AD692" s="7" t="str">
        <f ca="1" xml:space="preserve">
IF($AC692 &lt;&gt; "",
    VLOOKUP($AC692,Levels!$A:$B,2,FALSE),
    ""
)</f>
        <v>Senior</v>
      </c>
      <c r="AE692" s="8">
        <f t="shared" ca="1" si="108"/>
        <v>42202</v>
      </c>
      <c r="AF692" s="6">
        <f ca="1">RANDBETWEEN(5,COUNTA('Recruitment source'!$A:$A) + 1)</f>
        <v>15</v>
      </c>
      <c r="AG692" s="6" t="str">
        <f ca="1">VLOOKUP($AF692,'Recruitment source'!$A:$B,2,FALSE)</f>
        <v>Website</v>
      </c>
      <c r="AH692" s="8"/>
      <c r="AI692" s="1">
        <f t="shared" ca="1" si="100"/>
        <v>2500</v>
      </c>
      <c r="AJ692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688, 1, 'Júlio Aguiar Gonçalves', 'M', 5, '07/01/1981', 7, 13, 11, 7, 2500);</v>
      </c>
    </row>
    <row r="693" spans="1:36" ht="14.25" customHeight="1" x14ac:dyDescent="0.2">
      <c r="A693" s="7" cm="1">
        <f t="array" aca="1" ref="A693" ca="1">INDEX(Companies!$A:$A,RANDBETWEEN(5,COUNTA(Companies!$A:$A) + 1),1)</f>
        <v>5</v>
      </c>
      <c r="B693" s="7" t="str">
        <f ca="1">VLOOKUP($A693,Companies!$A:$B,2,FALSE)</f>
        <v>ACME Corporation</v>
      </c>
      <c r="C693" s="5">
        <f t="shared" si="101"/>
        <v>689</v>
      </c>
      <c r="D693" s="5" t="str" cm="1">
        <f t="array" ref="D693">SHA1HASH($C693)</f>
        <v>53c53c5d2b630c0d912264bb9edf8cf6f0afa260</v>
      </c>
      <c r="E693" s="6">
        <v>1</v>
      </c>
      <c r="F693" s="7">
        <f ca="1">IF($C693 = 1 + N("Presidente"),
    127,
    IF($C693 = 2 + N("Vice-Presidente"),
        72,
        IF($C693 = 3 + N("Secretária bilíngue"),
            13,
            RANDBETWEEN(5,COUNT(Name!$A:$A) + 1)
        )
    )
)</f>
        <v>96</v>
      </c>
      <c r="G693" s="7" t="str">
        <f ca="1">VLOOKUP($F693,Name!$A:$B,2,FALSE)</f>
        <v>Clarisse</v>
      </c>
      <c r="H693" s="7">
        <f ca="1" xml:space="preserve">
IF($C693 = 1,
    0,
    RANDBETWEEN(5,COUNT('Last name'!$A:$A) + 1)
)</f>
        <v>104</v>
      </c>
      <c r="I693" s="7" t="str">
        <f ca="1" xml:space="preserve">
IF($C693 = 1 + N("Presidente"),
    "de Orléans e Bragança",
    VLOOKUP($H693,'Last name'!$A:$B,2,FALSE) &amp; " " &amp; VLOOKUP(RANDBETWEEN(5,COUNT('Last name'!$A:$A) + 1),'Last name'!$A:$B,2,FALSE)
)</f>
        <v>Ildelfonso Cabral</v>
      </c>
      <c r="J693" s="7" t="str">
        <f t="shared" ca="1" si="102"/>
        <v>Clarisse Ildelfonso Cabral</v>
      </c>
      <c r="K693" s="7" t="str" cm="1">
        <f t="array" aca="1" ref="K693" ca="1">SHA1HASH($J693)</f>
        <v>c62b2247e318f946df5289e3099e41793a76531c</v>
      </c>
      <c r="L693" s="7" cm="1">
        <f t="array" aca="1" ref="L693" ca="1">INDEX(States!$A:$A,N693,1)</f>
        <v>5</v>
      </c>
      <c r="M693" s="7" t="str">
        <f ca="1">VLOOKUP($L693,Countries!$A:$B,2,FALSE)</f>
        <v>Portugal</v>
      </c>
      <c r="N693" s="7" cm="1">
        <f t="array" aca="1" ref="N693" ca="1">INDEX(States!$C:$C,RANDBETWEEN(5,COUNTA(States!$A:$A) + 1),1)</f>
        <v>12</v>
      </c>
      <c r="O693" s="7" t="str">
        <f ca="1">VLOOKUP($N693,States!$C:$D,2,FALSE)</f>
        <v>Leiria</v>
      </c>
      <c r="P693" s="7" t="str">
        <f ca="1">VLOOKUP($F693,Name!$A:$C,3,FALSE)</f>
        <v>F</v>
      </c>
      <c r="Q693" s="7" t="str">
        <f ca="1">VLOOKUP($P693,Genders!$B:$C,2,FALSE)</f>
        <v>Female</v>
      </c>
      <c r="R693" s="7" cm="1">
        <f t="array" aca="1" ref="R693" ca="1">INDEX('Marital status'!$A:$A,RANDBETWEEN(5,COUNTA('Marital status'!$A:$A) + 1),1)</f>
        <v>5</v>
      </c>
      <c r="S693" s="7" t="str">
        <f ca="1">VLOOKUP($R693,'Marital status'!$A:$B,2,FALSE)</f>
        <v>single</v>
      </c>
      <c r="T693" s="7">
        <f t="shared" ca="1" si="103"/>
        <v>7</v>
      </c>
      <c r="U693" s="7" t="str">
        <f ca="1">VLOOKUP($T693,Ethnicities!$A:$B,2,FALSE)</f>
        <v xml:space="preserve">  Hispanic or LATINO</v>
      </c>
      <c r="V693" s="8">
        <f t="shared" ca="1" si="104"/>
        <v>33404</v>
      </c>
      <c r="W693" s="6">
        <f t="shared" ca="1" si="105"/>
        <v>7</v>
      </c>
      <c r="X693" s="8" t="str">
        <f ca="1">VLOOKUP($W693,'Background education'!$A:$B,2,FALSE)</f>
        <v>Undergraduate degree</v>
      </c>
      <c r="Y693" s="7">
        <f ca="1" xml:space="preserve">
  IF(OR($AA693 = 5, $AA693 = 6, $AA693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93" s="7" t="str">
        <f ca="1">VLOOKUP($Y693,Departments!$A:$B,2,FALSE)</f>
        <v xml:space="preserve"> Commercial</v>
      </c>
      <c r="AA693" s="6">
        <f t="shared" ca="1" si="106"/>
        <v>9</v>
      </c>
      <c r="AB693" s="7" t="str">
        <f ca="1">VLOOKUP($AA693,Roles!$A:$B,2,FALSE)</f>
        <v>Intern</v>
      </c>
      <c r="AC693" s="6" t="str">
        <f t="shared" ca="1" si="107"/>
        <v/>
      </c>
      <c r="AD693" s="7" t="str">
        <f ca="1" xml:space="preserve">
IF($AC693 &lt;&gt; "",
    VLOOKUP($AC693,Levels!$A:$B,2,FALSE),
    ""
)</f>
        <v/>
      </c>
      <c r="AE693" s="8">
        <f t="shared" ca="1" si="108"/>
        <v>37994</v>
      </c>
      <c r="AF693" s="6">
        <f ca="1">RANDBETWEEN(5,COUNTA('Recruitment source'!$A:$A) + 1)</f>
        <v>15</v>
      </c>
      <c r="AG693" s="6" t="str">
        <f ca="1">VLOOKUP($AF693,'Recruitment source'!$A:$B,2,FALSE)</f>
        <v>Website</v>
      </c>
      <c r="AH693" s="8"/>
      <c r="AI693" s="1">
        <f t="shared" ca="1" si="100"/>
        <v>1285</v>
      </c>
      <c r="AJ693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689, 1, 'Clarisse Ildelfonso Cabral', 'F', 7, '15/06/1991', 7, 9, 9, NULL, 1285);</v>
      </c>
    </row>
    <row r="694" spans="1:36" ht="14.25" customHeight="1" x14ac:dyDescent="0.2">
      <c r="A694" s="7" cm="1">
        <f t="array" aca="1" ref="A694" ca="1">INDEX(Companies!$A:$A,RANDBETWEEN(5,COUNTA(Companies!$A:$A) + 1),1)</f>
        <v>5</v>
      </c>
      <c r="B694" s="7" t="str">
        <f ca="1">VLOOKUP($A694,Companies!$A:$B,2,FALSE)</f>
        <v>ACME Corporation</v>
      </c>
      <c r="C694" s="5">
        <f t="shared" si="101"/>
        <v>690</v>
      </c>
      <c r="D694" s="5" t="str" cm="1">
        <f t="array" ref="D694">SHA1HASH($C694)</f>
        <v>d9fce17200317431b1b43b27508224cf0294759a</v>
      </c>
      <c r="E694" s="6">
        <v>1</v>
      </c>
      <c r="F694" s="7">
        <f ca="1">IF($C694 = 1 + N("Presidente"),
    127,
    IF($C694 = 2 + N("Vice-Presidente"),
        72,
        IF($C694 = 3 + N("Secretária bilíngue"),
            13,
            RANDBETWEEN(5,COUNT(Name!$A:$A) + 1)
        )
    )
)</f>
        <v>345</v>
      </c>
      <c r="G694" s="7" t="str">
        <f ca="1">VLOOKUP($F694,Name!$A:$B,2,FALSE)</f>
        <v>Tiago</v>
      </c>
      <c r="H694" s="7">
        <f ca="1" xml:space="preserve">
IF($C694 = 1,
    0,
    RANDBETWEEN(5,COUNT('Last name'!$A:$A) + 1)
)</f>
        <v>159</v>
      </c>
      <c r="I694" s="7" t="str">
        <f ca="1" xml:space="preserve">
IF($C694 = 1 + N("Presidente"),
    "de Orléans e Bragança",
    VLOOKUP($H694,'Last name'!$A:$B,2,FALSE) &amp; " " &amp; VLOOKUP(RANDBETWEEN(5,COUNT('Last name'!$A:$A) + 1),'Last name'!$A:$B,2,FALSE)
)</f>
        <v>Reis Barbosa</v>
      </c>
      <c r="J694" s="7" t="str">
        <f t="shared" ca="1" si="102"/>
        <v>Tiago Reis Barbosa</v>
      </c>
      <c r="K694" s="7" t="str" cm="1">
        <f t="array" aca="1" ref="K694" ca="1">SHA1HASH($J694)</f>
        <v>70ad8a258efdd3390cb854bc4442bd3968e0bdf4</v>
      </c>
      <c r="L694" s="7" cm="1">
        <f t="array" aca="1" ref="L694" ca="1">INDEX(States!$A:$A,N694,1)</f>
        <v>5</v>
      </c>
      <c r="M694" s="7" t="str">
        <f ca="1">VLOOKUP($L694,Countries!$A:$B,2,FALSE)</f>
        <v>Portugal</v>
      </c>
      <c r="N694" s="7" cm="1">
        <f t="array" aca="1" ref="N694" ca="1">INDEX(States!$C:$C,RANDBETWEEN(5,COUNTA(States!$A:$A) + 1),1)</f>
        <v>8</v>
      </c>
      <c r="O694" s="7" t="str">
        <f ca="1">VLOOKUP($N694,States!$C:$D,2,FALSE)</f>
        <v>AveirO</v>
      </c>
      <c r="P694" s="7" t="str">
        <f ca="1">VLOOKUP($F694,Name!$A:$C,3,FALSE)</f>
        <v>M</v>
      </c>
      <c r="Q694" s="7" t="str">
        <f ca="1">VLOOKUP($P694,Genders!$B:$C,2,FALSE)</f>
        <v>Male</v>
      </c>
      <c r="R694" s="7" cm="1">
        <f t="array" aca="1" ref="R694" ca="1">INDEX('Marital status'!$A:$A,RANDBETWEEN(5,COUNTA('Marital status'!$A:$A) + 1),1)</f>
        <v>6</v>
      </c>
      <c r="S694" s="7" t="str">
        <f ca="1">VLOOKUP($R694,'Marital status'!$A:$B,2,FALSE)</f>
        <v>MarrieD</v>
      </c>
      <c r="T694" s="7">
        <f t="shared" ca="1" si="103"/>
        <v>5</v>
      </c>
      <c r="U694" s="7" t="str">
        <f ca="1">VLOOKUP($T694,Ethnicities!$A:$B,2,FALSE)</f>
        <v xml:space="preserve"> white</v>
      </c>
      <c r="V694" s="8">
        <f t="shared" ca="1" si="104"/>
        <v>19219</v>
      </c>
      <c r="W694" s="6">
        <f t="shared" ca="1" si="105"/>
        <v>8</v>
      </c>
      <c r="X694" s="8" t="str">
        <f ca="1">VLOOKUP($W694,'Background education'!$A:$B,2,FALSE)</f>
        <v>Graduate school</v>
      </c>
      <c r="Y694" s="7">
        <f ca="1" xml:space="preserve">
  IF(OR($AA694 = 5, $AA694 = 6, $AA694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94" s="7" t="str">
        <f ca="1">VLOOKUP($Y694,Departments!$A:$B,2,FALSE)</f>
        <v>Communication &amp; Marketing</v>
      </c>
      <c r="AA694" s="6">
        <f t="shared" ca="1" si="106"/>
        <v>11</v>
      </c>
      <c r="AB694" s="7" t="str">
        <f ca="1">VLOOKUP($AA694,Roles!$A:$B,2,FALSE)</f>
        <v>Analyst</v>
      </c>
      <c r="AC694" s="6">
        <f t="shared" ca="1" si="107"/>
        <v>7</v>
      </c>
      <c r="AD694" s="7" t="str">
        <f ca="1" xml:space="preserve">
IF($AC694 &lt;&gt; "",
    VLOOKUP($AC694,Levels!$A:$B,2,FALSE),
    ""
)</f>
        <v>Senior</v>
      </c>
      <c r="AE694" s="8">
        <f t="shared" ca="1" si="108"/>
        <v>39983</v>
      </c>
      <c r="AF694" s="6">
        <f ca="1">RANDBETWEEN(5,COUNTA('Recruitment source'!$A:$A) + 1)</f>
        <v>12</v>
      </c>
      <c r="AG694" s="6" t="str">
        <f ca="1">VLOOKUP($AF694,'Recruitment source'!$A:$B,2,FALSE)</f>
        <v xml:space="preserve"> recommendation of employee</v>
      </c>
      <c r="AH694" s="8"/>
      <c r="AI694" s="1">
        <f t="shared" ca="1" si="100"/>
        <v>3080</v>
      </c>
      <c r="AJ694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690, 1, 'Tiago Reis Barbosa', 'M', 5, '13/08/1952', 8, 11, 11, 7, 3080);</v>
      </c>
    </row>
    <row r="695" spans="1:36" ht="14.25" customHeight="1" x14ac:dyDescent="0.2">
      <c r="A695" s="7" cm="1">
        <f t="array" aca="1" ref="A695" ca="1">INDEX(Companies!$A:$A,RANDBETWEEN(5,COUNTA(Companies!$A:$A) + 1),1)</f>
        <v>5</v>
      </c>
      <c r="B695" s="7" t="str">
        <f ca="1">VLOOKUP($A695,Companies!$A:$B,2,FALSE)</f>
        <v>ACME Corporation</v>
      </c>
      <c r="C695" s="5">
        <f t="shared" si="101"/>
        <v>691</v>
      </c>
      <c r="D695" s="5" t="str" cm="1">
        <f t="array" ref="D695">SHA1HASH($C695)</f>
        <v>3da7e2c2144502d7115bee98a0dfe95030345b43</v>
      </c>
      <c r="E695" s="6">
        <v>1</v>
      </c>
      <c r="F695" s="7">
        <f ca="1">IF($C695 = 1 + N("Presidente"),
    127,
    IF($C695 = 2 + N("Vice-Presidente"),
        72,
        IF($C695 = 3 + N("Secretária bilíngue"),
            13,
            RANDBETWEEN(5,COUNT(Name!$A:$A) + 1)
        )
    )
)</f>
        <v>301</v>
      </c>
      <c r="G695" s="7" t="str">
        <f ca="1">VLOOKUP($F695,Name!$A:$B,2,FALSE)</f>
        <v>Murilo</v>
      </c>
      <c r="H695" s="7">
        <f ca="1" xml:space="preserve">
IF($C695 = 1,
    0,
    RANDBETWEEN(5,COUNT('Last name'!$A:$A) + 1)
)</f>
        <v>57</v>
      </c>
      <c r="I695" s="7" t="str">
        <f ca="1" xml:space="preserve">
IF($C695 = 1 + N("Presidente"),
    "de Orléans e Bragança",
    VLOOKUP($H695,'Last name'!$A:$B,2,FALSE) &amp; " " &amp; VLOOKUP(RANDBETWEEN(5,COUNT('Last name'!$A:$A) + 1),'Last name'!$A:$B,2,FALSE)
)</f>
        <v>Cândido Silva</v>
      </c>
      <c r="J695" s="7" t="str">
        <f t="shared" ca="1" si="102"/>
        <v>Murilo Cândido Silva</v>
      </c>
      <c r="K695" s="7" t="str" cm="1">
        <f t="array" aca="1" ref="K695" ca="1">SHA1HASH($J695)</f>
        <v>a41b7f0086b9b217b2188b5a4df0381332cd990f</v>
      </c>
      <c r="L695" s="7" cm="1">
        <f t="array" aca="1" ref="L695" ca="1">INDEX(States!$A:$A,N695,1)</f>
        <v>5</v>
      </c>
      <c r="M695" s="7" t="str">
        <f ca="1">VLOOKUP($L695,Countries!$A:$B,2,FALSE)</f>
        <v>Portugal</v>
      </c>
      <c r="N695" s="7" cm="1">
        <f t="array" aca="1" ref="N695" ca="1">INDEX(States!$C:$C,RANDBETWEEN(5,COUNTA(States!$A:$A) + 1),1)</f>
        <v>9</v>
      </c>
      <c r="O695" s="7" t="str">
        <f ca="1">VLOOKUP($N695,States!$C:$D,2,FALSE)</f>
        <v>braga</v>
      </c>
      <c r="P695" s="7" t="str">
        <f ca="1">VLOOKUP($F695,Name!$A:$C,3,FALSE)</f>
        <v>M</v>
      </c>
      <c r="Q695" s="7" t="str">
        <f ca="1">VLOOKUP($P695,Genders!$B:$C,2,FALSE)</f>
        <v>Male</v>
      </c>
      <c r="R695" s="7" cm="1">
        <f t="array" aca="1" ref="R695" ca="1">INDEX('Marital status'!$A:$A,RANDBETWEEN(5,COUNTA('Marital status'!$A:$A) + 1),1)</f>
        <v>9</v>
      </c>
      <c r="S695" s="7" t="str">
        <f ca="1">VLOOKUP($R695,'Marital status'!$A:$B,2,FALSE)</f>
        <v>DIVORCED</v>
      </c>
      <c r="T695" s="7">
        <f t="shared" ca="1" si="103"/>
        <v>5</v>
      </c>
      <c r="U695" s="7" t="str">
        <f ca="1">VLOOKUP($T695,Ethnicities!$A:$B,2,FALSE)</f>
        <v xml:space="preserve"> white</v>
      </c>
      <c r="V695" s="8">
        <f t="shared" ca="1" si="104"/>
        <v>21459</v>
      </c>
      <c r="W695" s="6">
        <f t="shared" ca="1" si="105"/>
        <v>7</v>
      </c>
      <c r="X695" s="8" t="str">
        <f ca="1">VLOOKUP($W695,'Background education'!$A:$B,2,FALSE)</f>
        <v>Undergraduate degree</v>
      </c>
      <c r="Y695" s="7">
        <f ca="1" xml:space="preserve">
  IF(OR($AA695 = 5, $AA695 = 6, $AA695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95" s="7" t="str">
        <f ca="1">VLOOKUP($Y695,Departments!$A:$B,2,FALSE)</f>
        <v xml:space="preserve"> Commercial</v>
      </c>
      <c r="AA695" s="6">
        <f t="shared" ca="1" si="106"/>
        <v>10</v>
      </c>
      <c r="AB695" s="7" t="str">
        <f ca="1">VLOOKUP($AA695,Roles!$A:$B,2,FALSE)</f>
        <v>Trainee</v>
      </c>
      <c r="AC695" s="6" t="str">
        <f t="shared" ca="1" si="107"/>
        <v/>
      </c>
      <c r="AD695" s="7" t="str">
        <f ca="1" xml:space="preserve">
IF($AC695 &lt;&gt; "",
    VLOOKUP($AC695,Levels!$A:$B,2,FALSE),
    ""
)</f>
        <v/>
      </c>
      <c r="AE695" s="8">
        <f t="shared" ca="1" si="108"/>
        <v>37453</v>
      </c>
      <c r="AF695" s="6">
        <f ca="1">RANDBETWEEN(5,COUNTA('Recruitment source'!$A:$A) + 1)</f>
        <v>12</v>
      </c>
      <c r="AG695" s="6" t="str">
        <f ca="1">VLOOKUP($AF695,'Recruitment source'!$A:$B,2,FALSE)</f>
        <v xml:space="preserve"> recommendation of employee</v>
      </c>
      <c r="AH695" s="8"/>
      <c r="AI695" s="1">
        <f t="shared" ca="1" si="100"/>
        <v>1385</v>
      </c>
      <c r="AJ695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691, 1, 'Murilo Cândido Silva', 'M', 5, '01/10/1958', 7, 9, 10, NULL, 1385);</v>
      </c>
    </row>
    <row r="696" spans="1:36" ht="14.25" customHeight="1" x14ac:dyDescent="0.2">
      <c r="A696" s="7" cm="1">
        <f t="array" aca="1" ref="A696" ca="1">INDEX(Companies!$A:$A,RANDBETWEEN(5,COUNTA(Companies!$A:$A) + 1),1)</f>
        <v>5</v>
      </c>
      <c r="B696" s="7" t="str">
        <f ca="1">VLOOKUP($A696,Companies!$A:$B,2,FALSE)</f>
        <v>ACME Corporation</v>
      </c>
      <c r="C696" s="5">
        <f t="shared" si="101"/>
        <v>692</v>
      </c>
      <c r="D696" s="5" t="str" cm="1">
        <f t="array" ref="D696">SHA1HASH($C696)</f>
        <v>6d3eeb1a2cc4cb90eb87ab1002ed6bb801b3aae1</v>
      </c>
      <c r="E696" s="6">
        <v>1</v>
      </c>
      <c r="F696" s="7">
        <f ca="1">IF($C696 = 1 + N("Presidente"),
    127,
    IF($C696 = 2 + N("Vice-Presidente"),
        72,
        IF($C696 = 3 + N("Secretária bilíngue"),
            13,
            RANDBETWEEN(5,COUNT(Name!$A:$A) + 1)
        )
    )
)</f>
        <v>290</v>
      </c>
      <c r="G696" s="7" t="str">
        <f ca="1">VLOOKUP($F696,Name!$A:$B,2,FALSE)</f>
        <v>Melissa</v>
      </c>
      <c r="H696" s="7">
        <f ca="1" xml:space="preserve">
IF($C696 = 1,
    0,
    RANDBETWEEN(5,COUNT('Last name'!$A:$A) + 1)
)</f>
        <v>36</v>
      </c>
      <c r="I696" s="7" t="str">
        <f ca="1" xml:space="preserve">
IF($C696 = 1 + N("Presidente"),
    "de Orléans e Bragança",
    VLOOKUP($H696,'Last name'!$A:$B,2,FALSE) &amp; " " &amp; VLOOKUP(RANDBETWEEN(5,COUNT('Last name'!$A:$A) + 1),'Last name'!$A:$B,2,FALSE)
)</f>
        <v>Batista Nunes</v>
      </c>
      <c r="J696" s="7" t="str">
        <f t="shared" ca="1" si="102"/>
        <v>Melissa Batista Nunes</v>
      </c>
      <c r="K696" s="7" t="str" cm="1">
        <f t="array" aca="1" ref="K696" ca="1">SHA1HASH($J696)</f>
        <v>505e32fb2a2c80becb614fbaf4be94cf60ec6ba8</v>
      </c>
      <c r="L696" s="7" cm="1">
        <f t="array" aca="1" ref="L696" ca="1">INDEX(States!$A:$A,N696,1)</f>
        <v>5</v>
      </c>
      <c r="M696" s="7" t="str">
        <f ca="1">VLOOKUP($L696,Countries!$A:$B,2,FALSE)</f>
        <v>Portugal</v>
      </c>
      <c r="N696" s="7" cm="1">
        <f t="array" aca="1" ref="N696" ca="1">INDEX(States!$C:$C,RANDBETWEEN(5,COUNTA(States!$A:$A) + 1),1)</f>
        <v>17</v>
      </c>
      <c r="O696" s="7" t="str">
        <f ca="1">VLOOKUP($N696,States!$C:$D,2,FALSE)</f>
        <v>Viseu</v>
      </c>
      <c r="P696" s="7" t="str">
        <f ca="1">VLOOKUP($F696,Name!$A:$C,3,FALSE)</f>
        <v>F</v>
      </c>
      <c r="Q696" s="7" t="str">
        <f ca="1">VLOOKUP($P696,Genders!$B:$C,2,FALSE)</f>
        <v>Female</v>
      </c>
      <c r="R696" s="7" cm="1">
        <f t="array" aca="1" ref="R696" ca="1">INDEX('Marital status'!$A:$A,RANDBETWEEN(5,COUNTA('Marital status'!$A:$A) + 1),1)</f>
        <v>7</v>
      </c>
      <c r="S696" s="7" t="str">
        <f ca="1">VLOOKUP($R696,'Marital status'!$A:$B,2,FALSE)</f>
        <v xml:space="preserve">Widowed </v>
      </c>
      <c r="T696" s="7">
        <f t="shared" ca="1" si="103"/>
        <v>5</v>
      </c>
      <c r="U696" s="7" t="str">
        <f ca="1">VLOOKUP($T696,Ethnicities!$A:$B,2,FALSE)</f>
        <v xml:space="preserve"> white</v>
      </c>
      <c r="V696" s="8">
        <f t="shared" ca="1" si="104"/>
        <v>21458</v>
      </c>
      <c r="W696" s="6">
        <f t="shared" ca="1" si="105"/>
        <v>7</v>
      </c>
      <c r="X696" s="8" t="str">
        <f ca="1">VLOOKUP($W696,'Background education'!$A:$B,2,FALSE)</f>
        <v>Undergraduate degree</v>
      </c>
      <c r="Y696" s="7">
        <f ca="1" xml:space="preserve">
  IF(OR($AA696 = 5, $AA696 = 6, $AA696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696" s="7" t="str">
        <f ca="1">VLOOKUP($Y696,Departments!$A:$B,2,FALSE)</f>
        <v>Communication &amp; Marketing</v>
      </c>
      <c r="AA696" s="6">
        <f t="shared" ca="1" si="106"/>
        <v>11</v>
      </c>
      <c r="AB696" s="7" t="str">
        <f ca="1">VLOOKUP($AA696,Roles!$A:$B,2,FALSE)</f>
        <v>Analyst</v>
      </c>
      <c r="AC696" s="6">
        <f t="shared" ca="1" si="107"/>
        <v>5</v>
      </c>
      <c r="AD696" s="7" t="str">
        <f ca="1" xml:space="preserve">
IF($AC696 &lt;&gt; "",
    VLOOKUP($AC696,Levels!$A:$B,2,FALSE),
    ""
)</f>
        <v>Junior</v>
      </c>
      <c r="AE696" s="8">
        <f t="shared" ca="1" si="108"/>
        <v>44574</v>
      </c>
      <c r="AF696" s="6">
        <f ca="1">RANDBETWEEN(5,COUNTA('Recruitment source'!$A:$A) + 1)</f>
        <v>12</v>
      </c>
      <c r="AG696" s="6" t="str">
        <f ca="1">VLOOKUP($AF696,'Recruitment source'!$A:$B,2,FALSE)</f>
        <v xml:space="preserve"> recommendation of employee</v>
      </c>
      <c r="AH696" s="8"/>
      <c r="AI696" s="1">
        <f t="shared" ca="1" si="100"/>
        <v>2580</v>
      </c>
      <c r="AJ696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692, 1, 'Melissa Batista Nunes', 'F', 5, '30/09/1958', 7, 11, 11, 5, 2580);</v>
      </c>
    </row>
    <row r="697" spans="1:36" ht="14.25" customHeight="1" x14ac:dyDescent="0.2">
      <c r="A697" s="7" cm="1">
        <f t="array" aca="1" ref="A697" ca="1">INDEX(Companies!$A:$A,RANDBETWEEN(5,COUNTA(Companies!$A:$A) + 1),1)</f>
        <v>5</v>
      </c>
      <c r="B697" s="7" t="str">
        <f ca="1">VLOOKUP($A697,Companies!$A:$B,2,FALSE)</f>
        <v>ACME Corporation</v>
      </c>
      <c r="C697" s="5">
        <f t="shared" si="101"/>
        <v>693</v>
      </c>
      <c r="D697" s="5" t="str" cm="1">
        <f t="array" ref="D697">SHA1HASH($C697)</f>
        <v>d69b923df6140a16aefc89546a384e0493641fbe</v>
      </c>
      <c r="E697" s="6">
        <v>1</v>
      </c>
      <c r="F697" s="7">
        <f ca="1">IF($C697 = 1 + N("Presidente"),
    127,
    IF($C697 = 2 + N("Vice-Presidente"),
        72,
        IF($C697 = 3 + N("Secretária bilíngue"),
            13,
            RANDBETWEEN(5,COUNT(Name!$A:$A) + 1)
        )
    )
)</f>
        <v>278</v>
      </c>
      <c r="G697" s="7" t="str">
        <f ca="1">VLOOKUP($F697,Name!$A:$B,2,FALSE)</f>
        <v>Mariana</v>
      </c>
      <c r="H697" s="7">
        <f ca="1" xml:space="preserve">
IF($C697 = 1,
    0,
    RANDBETWEEN(5,COUNT('Last name'!$A:$A) + 1)
)</f>
        <v>107</v>
      </c>
      <c r="I697" s="7" t="str">
        <f ca="1" xml:space="preserve">
IF($C697 = 1 + N("Presidente"),
    "de Orléans e Bragança",
    VLOOKUP($H697,'Last name'!$A:$B,2,FALSE) &amp; " " &amp; VLOOKUP(RANDBETWEEN(5,COUNT('Last name'!$A:$A) + 1),'Last name'!$A:$B,2,FALSE)
)</f>
        <v>Leite Pereira</v>
      </c>
      <c r="J697" s="7" t="str">
        <f t="shared" ca="1" si="102"/>
        <v>Mariana Leite Pereira</v>
      </c>
      <c r="K697" s="7" t="str" cm="1">
        <f t="array" aca="1" ref="K697" ca="1">SHA1HASH($J697)</f>
        <v>d35d363b97e1da8c4294b826a7ef0cb9c499ec91</v>
      </c>
      <c r="L697" s="7" cm="1">
        <f t="array" aca="1" ref="L697" ca="1">INDEX(States!$A:$A,N697,1)</f>
        <v>5</v>
      </c>
      <c r="M697" s="7" t="str">
        <f ca="1">VLOOKUP($L697,Countries!$A:$B,2,FALSE)</f>
        <v>Portugal</v>
      </c>
      <c r="N697" s="7" cm="1">
        <f t="array" aca="1" ref="N697" ca="1">INDEX(States!$C:$C,RANDBETWEEN(5,COUNTA(States!$A:$A) + 1),1)</f>
        <v>17</v>
      </c>
      <c r="O697" s="7" t="str">
        <f ca="1">VLOOKUP($N697,States!$C:$D,2,FALSE)</f>
        <v>Viseu</v>
      </c>
      <c r="P697" s="7" t="str">
        <f ca="1">VLOOKUP($F697,Name!$A:$C,3,FALSE)</f>
        <v>F</v>
      </c>
      <c r="Q697" s="7" t="str">
        <f ca="1">VLOOKUP($P697,Genders!$B:$C,2,FALSE)</f>
        <v>Female</v>
      </c>
      <c r="R697" s="7" cm="1">
        <f t="array" aca="1" ref="R697" ca="1">INDEX('Marital status'!$A:$A,RANDBETWEEN(5,COUNTA('Marital status'!$A:$A) + 1),1)</f>
        <v>5</v>
      </c>
      <c r="S697" s="7" t="str">
        <f ca="1">VLOOKUP($R697,'Marital status'!$A:$B,2,FALSE)</f>
        <v>single</v>
      </c>
      <c r="T697" s="7">
        <f t="shared" ca="1" si="103"/>
        <v>5</v>
      </c>
      <c r="U697" s="7" t="str">
        <f ca="1">VLOOKUP($T697,Ethnicities!$A:$B,2,FALSE)</f>
        <v xml:space="preserve"> white</v>
      </c>
      <c r="V697" s="8">
        <f t="shared" ca="1" si="104"/>
        <v>25753</v>
      </c>
      <c r="W697" s="6">
        <f t="shared" ca="1" si="105"/>
        <v>7</v>
      </c>
      <c r="X697" s="8" t="str">
        <f ca="1">VLOOKUP($W697,'Background education'!$A:$B,2,FALSE)</f>
        <v>Undergraduate degree</v>
      </c>
      <c r="Y697" s="7">
        <f ca="1" xml:space="preserve">
  IF(OR($AA697 = 5, $AA697 = 6, $AA697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697" s="7" t="str">
        <f ca="1">VLOOKUP($Y697,Departments!$A:$B,2,FALSE)</f>
        <v xml:space="preserve"> Commercial</v>
      </c>
      <c r="AA697" s="6">
        <f t="shared" ca="1" si="106"/>
        <v>10</v>
      </c>
      <c r="AB697" s="7" t="str">
        <f ca="1">VLOOKUP($AA697,Roles!$A:$B,2,FALSE)</f>
        <v>Trainee</v>
      </c>
      <c r="AC697" s="6" t="str">
        <f t="shared" ca="1" si="107"/>
        <v/>
      </c>
      <c r="AD697" s="7" t="str">
        <f ca="1" xml:space="preserve">
IF($AC697 &lt;&gt; "",
    VLOOKUP($AC697,Levels!$A:$B,2,FALSE),
    ""
)</f>
        <v/>
      </c>
      <c r="AE697" s="8">
        <f t="shared" ca="1" si="108"/>
        <v>44111</v>
      </c>
      <c r="AF697" s="6">
        <f ca="1">RANDBETWEEN(5,COUNTA('Recruitment source'!$A:$A) + 1)</f>
        <v>12</v>
      </c>
      <c r="AG697" s="6" t="str">
        <f ca="1">VLOOKUP($AF697,'Recruitment source'!$A:$B,2,FALSE)</f>
        <v xml:space="preserve"> recommendation of employee</v>
      </c>
      <c r="AH697" s="8"/>
      <c r="AI697" s="1">
        <f t="shared" ca="1" si="100"/>
        <v>1385</v>
      </c>
      <c r="AJ69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693, 1, 'Mariana Leite Pereira', 'F', 5, '04/07/1970', 7, 9, 10, NULL, 1385);</v>
      </c>
    </row>
    <row r="698" spans="1:36" ht="14.25" customHeight="1" x14ac:dyDescent="0.2">
      <c r="A698" s="7" cm="1">
        <f t="array" aca="1" ref="A698" ca="1">INDEX(Companies!$A:$A,RANDBETWEEN(5,COUNTA(Companies!$A:$A) + 1),1)</f>
        <v>5</v>
      </c>
      <c r="B698" s="7" t="str">
        <f ca="1">VLOOKUP($A698,Companies!$A:$B,2,FALSE)</f>
        <v>ACME Corporation</v>
      </c>
      <c r="C698" s="5">
        <f t="shared" si="101"/>
        <v>694</v>
      </c>
      <c r="D698" s="5" t="str" cm="1">
        <f t="array" ref="D698">SHA1HASH($C698)</f>
        <v>d2e19c4182d68093904d9bf3744ac0c3a8bc8238</v>
      </c>
      <c r="E698" s="6">
        <v>1</v>
      </c>
      <c r="F698" s="7">
        <f ca="1">IF($C698 = 1 + N("Presidente"),
    127,
    IF($C698 = 2 + N("Vice-Presidente"),
        72,
        IF($C698 = 3 + N("Secretária bilíngue"),
            13,
            RANDBETWEEN(5,COUNT(Name!$A:$A) + 1)
        )
    )
)</f>
        <v>103</v>
      </c>
      <c r="G698" s="7" t="str">
        <f ca="1">VLOOKUP($F698,Name!$A:$B,2,FALSE)</f>
        <v>Danniel</v>
      </c>
      <c r="H698" s="7">
        <f ca="1" xml:space="preserve">
IF($C698 = 1,
    0,
    RANDBETWEEN(5,COUNT('Last name'!$A:$A) + 1)
)</f>
        <v>127</v>
      </c>
      <c r="I698" s="7" t="str">
        <f ca="1" xml:space="preserve">
IF($C698 = 1 + N("Presidente"),
    "de Orléans e Bragança",
    VLOOKUP($H698,'Last name'!$A:$B,2,FALSE) &amp; " " &amp; VLOOKUP(RANDBETWEEN(5,COUNT('Last name'!$A:$A) + 1),'Last name'!$A:$B,2,FALSE)
)</f>
        <v>Melo Pellegrini</v>
      </c>
      <c r="J698" s="7" t="str">
        <f t="shared" ca="1" si="102"/>
        <v>Danniel Melo Pellegrini</v>
      </c>
      <c r="K698" s="7" t="str" cm="1">
        <f t="array" aca="1" ref="K698" ca="1">SHA1HASH($J698)</f>
        <v>c4fa75707729dab660212cd7dc32432b4eba6193</v>
      </c>
      <c r="L698" s="7" cm="1">
        <f t="array" aca="1" ref="L698" ca="1">INDEX(States!$A:$A,N698,1)</f>
        <v>5</v>
      </c>
      <c r="M698" s="7" t="str">
        <f ca="1">VLOOKUP($L698,Countries!$A:$B,2,FALSE)</f>
        <v>Portugal</v>
      </c>
      <c r="N698" s="7" cm="1">
        <f t="array" aca="1" ref="N698" ca="1">INDEX(States!$C:$C,RANDBETWEEN(5,COUNTA(States!$A:$A) + 1),1)</f>
        <v>18</v>
      </c>
      <c r="O698" s="7" t="str">
        <f ca="1">VLOOKUP($N698,States!$C:$D,2,FALSE)</f>
        <v>Castelo Branco</v>
      </c>
      <c r="P698" s="7" t="str">
        <f ca="1">VLOOKUP($F698,Name!$A:$C,3,FALSE)</f>
        <v>M</v>
      </c>
      <c r="Q698" s="7" t="str">
        <f ca="1">VLOOKUP($P698,Genders!$B:$C,2,FALSE)</f>
        <v>Male</v>
      </c>
      <c r="R698" s="7" cm="1">
        <f t="array" aca="1" ref="R698" ca="1">INDEX('Marital status'!$A:$A,RANDBETWEEN(5,COUNTA('Marital status'!$A:$A) + 1),1)</f>
        <v>8</v>
      </c>
      <c r="S698" s="7" t="str">
        <f ca="1">VLOOKUP($R698,'Marital status'!$A:$B,2,FALSE)</f>
        <v xml:space="preserve"> Separated </v>
      </c>
      <c r="T698" s="7">
        <f t="shared" ca="1" si="103"/>
        <v>5</v>
      </c>
      <c r="U698" s="7" t="str">
        <f ca="1">VLOOKUP($T698,Ethnicities!$A:$B,2,FALSE)</f>
        <v xml:space="preserve"> white</v>
      </c>
      <c r="V698" s="8">
        <f t="shared" ca="1" si="104"/>
        <v>31813</v>
      </c>
      <c r="W698" s="6">
        <f t="shared" ca="1" si="105"/>
        <v>7</v>
      </c>
      <c r="X698" s="8" t="str">
        <f ca="1">VLOOKUP($W698,'Background education'!$A:$B,2,FALSE)</f>
        <v>Undergraduate degree</v>
      </c>
      <c r="Y698" s="7">
        <f ca="1" xml:space="preserve">
  IF(OR($AA698 = 5, $AA698 = 6, $AA698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698" s="7" t="str">
        <f ca="1">VLOOKUP($Y698,Departments!$A:$B,2,FALSE)</f>
        <v xml:space="preserve"> Presidency</v>
      </c>
      <c r="AA698" s="6">
        <f t="shared" ca="1" si="106"/>
        <v>11</v>
      </c>
      <c r="AB698" s="7" t="str">
        <f ca="1">VLOOKUP($AA698,Roles!$A:$B,2,FALSE)</f>
        <v>Analyst</v>
      </c>
      <c r="AC698" s="6">
        <f t="shared" ca="1" si="107"/>
        <v>6</v>
      </c>
      <c r="AD698" s="7" t="str">
        <f ca="1" xml:space="preserve">
IF($AC698 &lt;&gt; "",
    VLOOKUP($AC698,Levels!$A:$B,2,FALSE),
    ""
)</f>
        <v>Pleno</v>
      </c>
      <c r="AE698" s="8">
        <f t="shared" ca="1" si="108"/>
        <v>44658</v>
      </c>
      <c r="AF698" s="6">
        <f ca="1">RANDBETWEEN(5,COUNTA('Recruitment source'!$A:$A) + 1)</f>
        <v>7</v>
      </c>
      <c r="AG698" s="6" t="str">
        <f ca="1">VLOOKUP($AF698,'Recruitment source'!$A:$B,2,FALSE)</f>
        <v>SAPO Emprego</v>
      </c>
      <c r="AH698" s="8"/>
      <c r="AI698" s="1">
        <f t="shared" ca="1" si="100"/>
        <v>2500</v>
      </c>
      <c r="AJ69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694, 1, 'Danniel Melo Pellegrini', 'M', 5, '05/02/1987', 7, 5, 11, 6, 2500);</v>
      </c>
    </row>
    <row r="699" spans="1:36" ht="14.25" customHeight="1" x14ac:dyDescent="0.2">
      <c r="A699" s="7" cm="1">
        <f t="array" aca="1" ref="A699" ca="1">INDEX(Companies!$A:$A,RANDBETWEEN(5,COUNTA(Companies!$A:$A) + 1),1)</f>
        <v>5</v>
      </c>
      <c r="B699" s="7" t="str">
        <f ca="1">VLOOKUP($A699,Companies!$A:$B,2,FALSE)</f>
        <v>ACME Corporation</v>
      </c>
      <c r="C699" s="5">
        <f t="shared" si="101"/>
        <v>695</v>
      </c>
      <c r="D699" s="5" t="str" cm="1">
        <f t="array" ref="D699">SHA1HASH($C699)</f>
        <v>00a6915f2bd395a55fb85aed647039e4136e35cb</v>
      </c>
      <c r="E699" s="6">
        <v>1</v>
      </c>
      <c r="F699" s="7">
        <f ca="1">IF($C699 = 1 + N("Presidente"),
    127,
    IF($C699 = 2 + N("Vice-Presidente"),
        72,
        IF($C699 = 3 + N("Secretária bilíngue"),
            13,
            RANDBETWEEN(5,COUNT(Name!$A:$A) + 1)
        )
    )
)</f>
        <v>21</v>
      </c>
      <c r="G699" s="7" t="str">
        <f ca="1">VLOOKUP($F699,Name!$A:$B,2,FALSE)</f>
        <v>Allana</v>
      </c>
      <c r="H699" s="7">
        <f ca="1" xml:space="preserve">
IF($C699 = 1,
    0,
    RANDBETWEEN(5,COUNT('Last name'!$A:$A) + 1)
)</f>
        <v>107</v>
      </c>
      <c r="I699" s="7" t="str">
        <f ca="1" xml:space="preserve">
IF($C699 = 1 + N("Presidente"),
    "de Orléans e Bragança",
    VLOOKUP($H699,'Last name'!$A:$B,2,FALSE) &amp; " " &amp; VLOOKUP(RANDBETWEEN(5,COUNT('Last name'!$A:$A) + 1),'Last name'!$A:$B,2,FALSE)
)</f>
        <v>Leite Arruda</v>
      </c>
      <c r="J699" s="7" t="str">
        <f t="shared" ca="1" si="102"/>
        <v>Allana Leite Arruda</v>
      </c>
      <c r="K699" s="7" t="str" cm="1">
        <f t="array" aca="1" ref="K699" ca="1">SHA1HASH($J699)</f>
        <v>0720850d82bdf4cd5f7707fd6d0f5d2a3f335ebe</v>
      </c>
      <c r="L699" s="7" cm="1">
        <f t="array" aca="1" ref="L699" ca="1">INDEX(States!$A:$A,N699,1)</f>
        <v>5</v>
      </c>
      <c r="M699" s="7" t="str">
        <f ca="1">VLOOKUP($L699,Countries!$A:$B,2,FALSE)</f>
        <v>Portugal</v>
      </c>
      <c r="N699" s="7" cm="1">
        <f t="array" aca="1" ref="N699" ca="1">INDEX(States!$C:$C,RANDBETWEEN(5,COUNTA(States!$A:$A) + 1),1)</f>
        <v>15</v>
      </c>
      <c r="O699" s="7" t="str">
        <f ca="1">VLOOKUP($N699,States!$C:$D,2,FALSE)</f>
        <v xml:space="preserve"> ÉVORA</v>
      </c>
      <c r="P699" s="7" t="str">
        <f ca="1">VLOOKUP($F699,Name!$A:$C,3,FALSE)</f>
        <v>F</v>
      </c>
      <c r="Q699" s="7" t="str">
        <f ca="1">VLOOKUP($P699,Genders!$B:$C,2,FALSE)</f>
        <v>Female</v>
      </c>
      <c r="R699" s="7" cm="1">
        <f t="array" aca="1" ref="R699" ca="1">INDEX('Marital status'!$A:$A,RANDBETWEEN(5,COUNTA('Marital status'!$A:$A) + 1),1)</f>
        <v>9</v>
      </c>
      <c r="S699" s="7" t="str">
        <f ca="1">VLOOKUP($R699,'Marital status'!$A:$B,2,FALSE)</f>
        <v>DIVORCED</v>
      </c>
      <c r="T699" s="7">
        <f t="shared" ca="1" si="103"/>
        <v>5</v>
      </c>
      <c r="U699" s="7" t="str">
        <f ca="1">VLOOKUP($T699,Ethnicities!$A:$B,2,FALSE)</f>
        <v xml:space="preserve"> white</v>
      </c>
      <c r="V699" s="8">
        <f t="shared" ca="1" si="104"/>
        <v>20387</v>
      </c>
      <c r="W699" s="6">
        <f t="shared" ca="1" si="105"/>
        <v>7</v>
      </c>
      <c r="X699" s="8" t="str">
        <f ca="1">VLOOKUP($W699,'Background education'!$A:$B,2,FALSE)</f>
        <v>Undergraduate degree</v>
      </c>
      <c r="Y699" s="7">
        <f ca="1" xml:space="preserve">
  IF(OR($AA699 = 5, $AA699 = 6, $AA699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699" s="7" t="str">
        <f ca="1">VLOOKUP($Y699,Departments!$A:$B,2,FALSE)</f>
        <v>Controlling</v>
      </c>
      <c r="AA699" s="6">
        <f t="shared" ca="1" si="106"/>
        <v>9</v>
      </c>
      <c r="AB699" s="7" t="str">
        <f ca="1">VLOOKUP($AA699,Roles!$A:$B,2,FALSE)</f>
        <v>Intern</v>
      </c>
      <c r="AC699" s="6" t="str">
        <f t="shared" ca="1" si="107"/>
        <v/>
      </c>
      <c r="AD699" s="7" t="str">
        <f ca="1" xml:space="preserve">
IF($AC699 &lt;&gt; "",
    VLOOKUP($AC699,Levels!$A:$B,2,FALSE),
    ""
)</f>
        <v/>
      </c>
      <c r="AE699" s="8">
        <f t="shared" ca="1" si="108"/>
        <v>39934</v>
      </c>
      <c r="AF699" s="6">
        <f ca="1">RANDBETWEEN(5,COUNTA('Recruitment source'!$A:$A) + 1)</f>
        <v>12</v>
      </c>
      <c r="AG699" s="6" t="str">
        <f ca="1">VLOOKUP($AF699,'Recruitment source'!$A:$B,2,FALSE)</f>
        <v xml:space="preserve"> recommendation of employee</v>
      </c>
      <c r="AH699" s="8"/>
      <c r="AI699" s="1">
        <f t="shared" ca="1" si="100"/>
        <v>1205</v>
      </c>
      <c r="AJ69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695, 1, 'Allana Leite Arruda', 'F', 5, '25/10/1955', 7, 12, 9, NULL, 1205);</v>
      </c>
    </row>
    <row r="700" spans="1:36" ht="14.25" customHeight="1" x14ac:dyDescent="0.2">
      <c r="A700" s="7" cm="1">
        <f t="array" aca="1" ref="A700" ca="1">INDEX(Companies!$A:$A,RANDBETWEEN(5,COUNTA(Companies!$A:$A) + 1),1)</f>
        <v>5</v>
      </c>
      <c r="B700" s="7" t="str">
        <f ca="1">VLOOKUP($A700,Companies!$A:$B,2,FALSE)</f>
        <v>ACME Corporation</v>
      </c>
      <c r="C700" s="5">
        <f t="shared" si="101"/>
        <v>696</v>
      </c>
      <c r="D700" s="5" t="str" cm="1">
        <f t="array" ref="D700">SHA1HASH($C700)</f>
        <v>4c87e5e9fc1a564781c398618687a2f5cad0abb8</v>
      </c>
      <c r="E700" s="6">
        <v>1</v>
      </c>
      <c r="F700" s="7">
        <f ca="1">IF($C700 = 1 + N("Presidente"),
    127,
    IF($C700 = 2 + N("Vice-Presidente"),
        72,
        IF($C700 = 3 + N("Secretária bilíngue"),
            13,
            RANDBETWEEN(5,COUNT(Name!$A:$A) + 1)
        )
    )
)</f>
        <v>241</v>
      </c>
      <c r="G700" s="7" t="str">
        <f ca="1">VLOOKUP($F700,Name!$A:$B,2,FALSE)</f>
        <v>Luccas</v>
      </c>
      <c r="H700" s="7">
        <f ca="1" xml:space="preserve">
IF($C700 = 1,
    0,
    RANDBETWEEN(5,COUNT('Last name'!$A:$A) + 1)
)</f>
        <v>67</v>
      </c>
      <c r="I700" s="7" t="str">
        <f ca="1" xml:space="preserve">
IF($C700 = 1 + N("Presidente"),
    "de Orléans e Bragança",
    VLOOKUP($H700,'Last name'!$A:$B,2,FALSE) &amp; " " &amp; VLOOKUP(RANDBETWEEN(5,COUNT('Last name'!$A:$A) + 1),'Last name'!$A:$B,2,FALSE)
)</f>
        <v>Conti Luz</v>
      </c>
      <c r="J700" s="7" t="str">
        <f t="shared" ca="1" si="102"/>
        <v>Luccas Conti Luz</v>
      </c>
      <c r="K700" s="7" t="str" cm="1">
        <f t="array" aca="1" ref="K700" ca="1">SHA1HASH($J700)</f>
        <v>b1142891f32221a6a60366edce20dfd24d3cfb0c</v>
      </c>
      <c r="L700" s="7" cm="1">
        <f t="array" aca="1" ref="L700" ca="1">INDEX(States!$A:$A,N700,1)</f>
        <v>5</v>
      </c>
      <c r="M700" s="7" t="str">
        <f ca="1">VLOOKUP($L700,Countries!$A:$B,2,FALSE)</f>
        <v>Portugal</v>
      </c>
      <c r="N700" s="7" cm="1">
        <f t="array" aca="1" ref="N700" ca="1">INDEX(States!$C:$C,RANDBETWEEN(5,COUNTA(States!$A:$A) + 1),1)</f>
        <v>8</v>
      </c>
      <c r="O700" s="7" t="str">
        <f ca="1">VLOOKUP($N700,States!$C:$D,2,FALSE)</f>
        <v>AveirO</v>
      </c>
      <c r="P700" s="7" t="str">
        <f ca="1">VLOOKUP($F700,Name!$A:$C,3,FALSE)</f>
        <v>M</v>
      </c>
      <c r="Q700" s="7" t="str">
        <f ca="1">VLOOKUP($P700,Genders!$B:$C,2,FALSE)</f>
        <v>Male</v>
      </c>
      <c r="R700" s="7" cm="1">
        <f t="array" aca="1" ref="R700" ca="1">INDEX('Marital status'!$A:$A,RANDBETWEEN(5,COUNTA('Marital status'!$A:$A) + 1),1)</f>
        <v>8</v>
      </c>
      <c r="S700" s="7" t="str">
        <f ca="1">VLOOKUP($R700,'Marital status'!$A:$B,2,FALSE)</f>
        <v xml:space="preserve"> Separated </v>
      </c>
      <c r="T700" s="7">
        <f t="shared" ca="1" si="103"/>
        <v>6</v>
      </c>
      <c r="U700" s="7" t="str">
        <f ca="1">VLOOKUP($T700,Ethnicities!$A:$B,2,FALSE)</f>
        <v>Black or African American</v>
      </c>
      <c r="V700" s="8">
        <f t="shared" ca="1" si="104"/>
        <v>31114</v>
      </c>
      <c r="W700" s="6">
        <f t="shared" ca="1" si="105"/>
        <v>7</v>
      </c>
      <c r="X700" s="8" t="str">
        <f ca="1">VLOOKUP($W700,'Background education'!$A:$B,2,FALSE)</f>
        <v>Undergraduate degree</v>
      </c>
      <c r="Y700" s="7">
        <f ca="1" xml:space="preserve">
  IF(OR($AA700 = 5, $AA700 = 6, $AA700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00" s="7" t="str">
        <f ca="1">VLOOKUP($Y700,Departments!$A:$B,2,FALSE)</f>
        <v>Finance</v>
      </c>
      <c r="AA700" s="6">
        <f t="shared" ca="1" si="106"/>
        <v>11</v>
      </c>
      <c r="AB700" s="7" t="str">
        <f ca="1">VLOOKUP($AA700,Roles!$A:$B,2,FALSE)</f>
        <v>Analyst</v>
      </c>
      <c r="AC700" s="6">
        <f t="shared" ca="1" si="107"/>
        <v>5</v>
      </c>
      <c r="AD700" s="7" t="str">
        <f ca="1" xml:space="preserve">
IF($AC700 &lt;&gt; "",
    VLOOKUP($AC700,Levels!$A:$B,2,FALSE),
    ""
)</f>
        <v>Junior</v>
      </c>
      <c r="AE700" s="8">
        <f t="shared" ca="1" si="108"/>
        <v>41690</v>
      </c>
      <c r="AF700" s="6">
        <f ca="1">RANDBETWEEN(5,COUNTA('Recruitment source'!$A:$A) + 1)</f>
        <v>6</v>
      </c>
      <c r="AG700" s="6" t="str">
        <f ca="1">VLOOKUP($AF700,'Recruitment source'!$A:$B,2,FALSE)</f>
        <v>Learn4Good</v>
      </c>
      <c r="AH700" s="8"/>
      <c r="AI700" s="1">
        <f t="shared" ca="1" si="100"/>
        <v>2500</v>
      </c>
      <c r="AJ700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696, 1, 'Luccas Conti Luz', 'M', 6, '08/03/1985', 7, 7, 11, 5, 2500);</v>
      </c>
    </row>
    <row r="701" spans="1:36" ht="14.25" customHeight="1" x14ac:dyDescent="0.2">
      <c r="A701" s="7" cm="1">
        <f t="array" aca="1" ref="A701" ca="1">INDEX(Companies!$A:$A,RANDBETWEEN(5,COUNTA(Companies!$A:$A) + 1),1)</f>
        <v>5</v>
      </c>
      <c r="B701" s="7" t="str">
        <f ca="1">VLOOKUP($A701,Companies!$A:$B,2,FALSE)</f>
        <v>ACME Corporation</v>
      </c>
      <c r="C701" s="5">
        <f t="shared" si="101"/>
        <v>697</v>
      </c>
      <c r="D701" s="5" t="str" cm="1">
        <f t="array" ref="D701">SHA1HASH($C701)</f>
        <v>ff5ae4a7485c5c734d9e9cd8a8d875bf5ebddf60</v>
      </c>
      <c r="E701" s="6">
        <v>1</v>
      </c>
      <c r="F701" s="7">
        <f ca="1">IF($C701 = 1 + N("Presidente"),
    127,
    IF($C701 = 2 + N("Vice-Presidente"),
        72,
        IF($C701 = 3 + N("Secretária bilíngue"),
            13,
            RANDBETWEEN(5,COUNT(Name!$A:$A) + 1)
        )
    )
)</f>
        <v>301</v>
      </c>
      <c r="G701" s="7" t="str">
        <f ca="1">VLOOKUP($F701,Name!$A:$B,2,FALSE)</f>
        <v>Murilo</v>
      </c>
      <c r="H701" s="7">
        <f ca="1" xml:space="preserve">
IF($C701 = 1,
    0,
    RANDBETWEEN(5,COUNT('Last name'!$A:$A) + 1)
)</f>
        <v>82</v>
      </c>
      <c r="I701" s="7" t="str">
        <f ca="1" xml:space="preserve">
IF($C701 = 1 + N("Presidente"),
    "de Orléans e Bragança",
    VLOOKUP($H701,'Last name'!$A:$B,2,FALSE) &amp; " " &amp; VLOOKUP(RANDBETWEEN(5,COUNT('Last name'!$A:$A) + 1),'Last name'!$A:$B,2,FALSE)
)</f>
        <v>Farina Fontana</v>
      </c>
      <c r="J701" s="7" t="str">
        <f t="shared" ca="1" si="102"/>
        <v>Murilo Farina Fontana</v>
      </c>
      <c r="K701" s="7" t="str" cm="1">
        <f t="array" aca="1" ref="K701" ca="1">SHA1HASH($J701)</f>
        <v>59c15b20da8514e017e53fc8dbd294f048e74b09</v>
      </c>
      <c r="L701" s="7" cm="1">
        <f t="array" aca="1" ref="L701" ca="1">INDEX(States!$A:$A,N701,1)</f>
        <v>5</v>
      </c>
      <c r="M701" s="7" t="str">
        <f ca="1">VLOOKUP($L701,Countries!$A:$B,2,FALSE)</f>
        <v>Portugal</v>
      </c>
      <c r="N701" s="7" cm="1">
        <f t="array" aca="1" ref="N701" ca="1">INDEX(States!$C:$C,RANDBETWEEN(5,COUNTA(States!$A:$A) + 1),1)</f>
        <v>20</v>
      </c>
      <c r="O701" s="7" t="str">
        <f ca="1">VLOOKUP($N701,States!$C:$D,2,FALSE)</f>
        <v>Portalegre</v>
      </c>
      <c r="P701" s="7" t="str">
        <f ca="1">VLOOKUP($F701,Name!$A:$C,3,FALSE)</f>
        <v>M</v>
      </c>
      <c r="Q701" s="7" t="str">
        <f ca="1">VLOOKUP($P701,Genders!$B:$C,2,FALSE)</f>
        <v>Male</v>
      </c>
      <c r="R701" s="7" cm="1">
        <f t="array" aca="1" ref="R701" ca="1">INDEX('Marital status'!$A:$A,RANDBETWEEN(5,COUNTA('Marital status'!$A:$A) + 1),1)</f>
        <v>8</v>
      </c>
      <c r="S701" s="7" t="str">
        <f ca="1">VLOOKUP($R701,'Marital status'!$A:$B,2,FALSE)</f>
        <v xml:space="preserve"> Separated </v>
      </c>
      <c r="T701" s="7">
        <f t="shared" ca="1" si="103"/>
        <v>5</v>
      </c>
      <c r="U701" s="7" t="str">
        <f ca="1">VLOOKUP($T701,Ethnicities!$A:$B,2,FALSE)</f>
        <v xml:space="preserve"> white</v>
      </c>
      <c r="V701" s="8">
        <f t="shared" ca="1" si="104"/>
        <v>25948</v>
      </c>
      <c r="W701" s="6">
        <f t="shared" ca="1" si="105"/>
        <v>7</v>
      </c>
      <c r="X701" s="8" t="str">
        <f ca="1">VLOOKUP($W701,'Background education'!$A:$B,2,FALSE)</f>
        <v>Undergraduate degree</v>
      </c>
      <c r="Y701" s="7">
        <f ca="1" xml:space="preserve">
  IF(OR($AA701 = 5, $AA701 = 6, $AA701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01" s="7" t="str">
        <f ca="1">VLOOKUP($Y701,Departments!$A:$B,2,FALSE)</f>
        <v>Communication &amp; Marketing</v>
      </c>
      <c r="AA701" s="6">
        <f t="shared" ca="1" si="106"/>
        <v>9</v>
      </c>
      <c r="AB701" s="7" t="str">
        <f ca="1">VLOOKUP($AA701,Roles!$A:$B,2,FALSE)</f>
        <v>Intern</v>
      </c>
      <c r="AC701" s="6" t="str">
        <f t="shared" ca="1" si="107"/>
        <v/>
      </c>
      <c r="AD701" s="7" t="str">
        <f ca="1" xml:space="preserve">
IF($AC701 &lt;&gt; "",
    VLOOKUP($AC701,Levels!$A:$B,2,FALSE),
    ""
)</f>
        <v/>
      </c>
      <c r="AE701" s="8">
        <f t="shared" ca="1" si="108"/>
        <v>41526</v>
      </c>
      <c r="AF701" s="6">
        <f ca="1">RANDBETWEEN(5,COUNTA('Recruitment source'!$A:$A) + 1)</f>
        <v>12</v>
      </c>
      <c r="AG701" s="6" t="str">
        <f ca="1">VLOOKUP($AF701,'Recruitment source'!$A:$B,2,FALSE)</f>
        <v xml:space="preserve"> recommendation of employee</v>
      </c>
      <c r="AH701" s="8"/>
      <c r="AI701" s="1">
        <f t="shared" ca="1" si="100"/>
        <v>1285</v>
      </c>
      <c r="AJ701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697, 1, 'Murilo Farina Fontana', 'M', 5, '15/01/1971', 7, 11, 9, NULL, 1285);</v>
      </c>
    </row>
    <row r="702" spans="1:36" ht="14.25" customHeight="1" x14ac:dyDescent="0.2">
      <c r="A702" s="7" cm="1">
        <f t="array" aca="1" ref="A702" ca="1">INDEX(Companies!$A:$A,RANDBETWEEN(5,COUNTA(Companies!$A:$A) + 1),1)</f>
        <v>5</v>
      </c>
      <c r="B702" s="7" t="str">
        <f ca="1">VLOOKUP($A702,Companies!$A:$B,2,FALSE)</f>
        <v>ACME Corporation</v>
      </c>
      <c r="C702" s="5">
        <f t="shared" si="101"/>
        <v>698</v>
      </c>
      <c r="D702" s="5" t="str" cm="1">
        <f t="array" ref="D702">SHA1HASH($C702)</f>
        <v>07eb1cd77ab3f5be92ee0c7050d2048fa1390e4c</v>
      </c>
      <c r="E702" s="6">
        <v>1</v>
      </c>
      <c r="F702" s="7">
        <f ca="1">IF($C702 = 1 + N("Presidente"),
    127,
    IF($C702 = 2 + N("Vice-Presidente"),
        72,
        IF($C702 = 3 + N("Secretária bilíngue"),
            13,
            RANDBETWEEN(5,COUNT(Name!$A:$A) + 1)
        )
    )
)</f>
        <v>273</v>
      </c>
      <c r="G702" s="7" t="str">
        <f ca="1">VLOOKUP($F702,Name!$A:$B,2,FALSE)</f>
        <v>Maria Sophia</v>
      </c>
      <c r="H702" s="7">
        <f ca="1" xml:space="preserve">
IF($C702 = 1,
    0,
    RANDBETWEEN(5,COUNT('Last name'!$A:$A) + 1)
)</f>
        <v>128</v>
      </c>
      <c r="I702" s="7" t="str">
        <f ca="1" xml:space="preserve">
IF($C702 = 1 + N("Presidente"),
    "de Orléans e Bragança",
    VLOOKUP($H702,'Last name'!$A:$B,2,FALSE) &amp; " " &amp; VLOOKUP(RANDBETWEEN(5,COUNT('Last name'!$A:$A) + 1),'Last name'!$A:$B,2,FALSE)
)</f>
        <v>Mendes Ricci</v>
      </c>
      <c r="J702" s="7" t="str">
        <f t="shared" ca="1" si="102"/>
        <v>Maria Sophia Mendes Ricci</v>
      </c>
      <c r="K702" s="7" t="str" cm="1">
        <f t="array" aca="1" ref="K702" ca="1">SHA1HASH($J702)</f>
        <v>a8b2d275fb08ba1a649d3580d22cb6dce8bad1d2</v>
      </c>
      <c r="L702" s="7" cm="1">
        <f t="array" aca="1" ref="L702" ca="1">INDEX(States!$A:$A,N702,1)</f>
        <v>5</v>
      </c>
      <c r="M702" s="7" t="str">
        <f ca="1">VLOOKUP($L702,Countries!$A:$B,2,FALSE)</f>
        <v>Portugal</v>
      </c>
      <c r="N702" s="7" cm="1">
        <f t="array" aca="1" ref="N702" ca="1">INDEX(States!$C:$C,RANDBETWEEN(5,COUNTA(States!$A:$A) + 1),1)</f>
        <v>7</v>
      </c>
      <c r="O702" s="7" t="str">
        <f ca="1">VLOOKUP($N702,States!$C:$D,2,FALSE)</f>
        <v xml:space="preserve"> Setúbal </v>
      </c>
      <c r="P702" s="7" t="str">
        <f ca="1">VLOOKUP($F702,Name!$A:$C,3,FALSE)</f>
        <v>F</v>
      </c>
      <c r="Q702" s="7" t="str">
        <f ca="1">VLOOKUP($P702,Genders!$B:$C,2,FALSE)</f>
        <v>Female</v>
      </c>
      <c r="R702" s="7" cm="1">
        <f t="array" aca="1" ref="R702" ca="1">INDEX('Marital status'!$A:$A,RANDBETWEEN(5,COUNTA('Marital status'!$A:$A) + 1),1)</f>
        <v>5</v>
      </c>
      <c r="S702" s="7" t="str">
        <f ca="1">VLOOKUP($R702,'Marital status'!$A:$B,2,FALSE)</f>
        <v>single</v>
      </c>
      <c r="T702" s="7">
        <f t="shared" ca="1" si="103"/>
        <v>5</v>
      </c>
      <c r="U702" s="7" t="str">
        <f ca="1">VLOOKUP($T702,Ethnicities!$A:$B,2,FALSE)</f>
        <v xml:space="preserve"> white</v>
      </c>
      <c r="V702" s="8">
        <f t="shared" ca="1" si="104"/>
        <v>17879</v>
      </c>
      <c r="W702" s="6">
        <f t="shared" ca="1" si="105"/>
        <v>7</v>
      </c>
      <c r="X702" s="8" t="str">
        <f ca="1">VLOOKUP($W702,'Background education'!$A:$B,2,FALSE)</f>
        <v>Undergraduate degree</v>
      </c>
      <c r="Y702" s="7">
        <f ca="1" xml:space="preserve">
  IF(OR($AA702 = 5, $AA702 = 6, $AA702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02" s="7" t="str">
        <f ca="1">VLOOKUP($Y702,Departments!$A:$B,2,FALSE)</f>
        <v xml:space="preserve"> Commercial</v>
      </c>
      <c r="AA702" s="6">
        <f t="shared" ca="1" si="106"/>
        <v>11</v>
      </c>
      <c r="AB702" s="7" t="str">
        <f ca="1">VLOOKUP($AA702,Roles!$A:$B,2,FALSE)</f>
        <v>Analyst</v>
      </c>
      <c r="AC702" s="6">
        <f t="shared" ca="1" si="107"/>
        <v>5</v>
      </c>
      <c r="AD702" s="7" t="str">
        <f ca="1" xml:space="preserve">
IF($AC702 &lt;&gt; "",
    VLOOKUP($AC702,Levels!$A:$B,2,FALSE),
    ""
)</f>
        <v>Junior</v>
      </c>
      <c r="AE702" s="8">
        <f t="shared" ca="1" si="108"/>
        <v>37898</v>
      </c>
      <c r="AF702" s="6">
        <f ca="1">RANDBETWEEN(5,COUNTA('Recruitment source'!$A:$A) + 1)</f>
        <v>7</v>
      </c>
      <c r="AG702" s="6" t="str">
        <f ca="1">VLOOKUP($AF702,'Recruitment source'!$A:$B,2,FALSE)</f>
        <v>SAPO Emprego</v>
      </c>
      <c r="AH702" s="8"/>
      <c r="AI702" s="1">
        <f t="shared" ca="1" si="100"/>
        <v>2580</v>
      </c>
      <c r="AJ702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698, 1, 'Maria Sophia Mendes Ricci', 'F', 5, '12/12/1948', 7, 9, 11, 5, 2580);</v>
      </c>
    </row>
    <row r="703" spans="1:36" ht="14.25" customHeight="1" x14ac:dyDescent="0.2">
      <c r="A703" s="7" cm="1">
        <f t="array" aca="1" ref="A703" ca="1">INDEX(Companies!$A:$A,RANDBETWEEN(5,COUNTA(Companies!$A:$A) + 1),1)</f>
        <v>5</v>
      </c>
      <c r="B703" s="7" t="str">
        <f ca="1">VLOOKUP($A703,Companies!$A:$B,2,FALSE)</f>
        <v>ACME Corporation</v>
      </c>
      <c r="C703" s="5">
        <f t="shared" si="101"/>
        <v>699</v>
      </c>
      <c r="D703" s="5" t="str" cm="1">
        <f t="array" ref="D703">SHA1HASH($C703)</f>
        <v>8666e1e6084dc8e20443de41f6826d13d4e3b32b</v>
      </c>
      <c r="E703" s="6">
        <v>1</v>
      </c>
      <c r="F703" s="7">
        <f ca="1">IF($C703 = 1 + N("Presidente"),
    127,
    IF($C703 = 2 + N("Vice-Presidente"),
        72,
        IF($C703 = 3 + N("Secretária bilíngue"),
            13,
            RANDBETWEEN(5,COUNT(Name!$A:$A) + 1)
        )
    )
)</f>
        <v>66</v>
      </c>
      <c r="G703" s="7" t="str">
        <f ca="1">VLOOKUP($F703,Name!$A:$B,2,FALSE)</f>
        <v>Bartolomeo</v>
      </c>
      <c r="H703" s="7">
        <f ca="1" xml:space="preserve">
IF($C703 = 1,
    0,
    RANDBETWEEN(5,COUNT('Last name'!$A:$A) + 1)
)</f>
        <v>7</v>
      </c>
      <c r="I703" s="7" t="str">
        <f ca="1" xml:space="preserve">
IF($C703 = 1 + N("Presidente"),
    "de Orléans e Bragança",
    VLOOKUP($H703,'Last name'!$A:$B,2,FALSE) &amp; " " &amp; VLOOKUP(RANDBETWEEN(5,COUNT('Last name'!$A:$A) + 1),'Last name'!$A:$B,2,FALSE)
)</f>
        <v>Albuquerque Battaglia</v>
      </c>
      <c r="J703" s="7" t="str">
        <f t="shared" ca="1" si="102"/>
        <v>Bartolomeo Albuquerque Battaglia</v>
      </c>
      <c r="K703" s="7" t="str" cm="1">
        <f t="array" aca="1" ref="K703" ca="1">SHA1HASH($J703)</f>
        <v>744f9b72aec41e59d9fb198b7660fe7dff95c9b1</v>
      </c>
      <c r="L703" s="7" cm="1">
        <f t="array" aca="1" ref="L703" ca="1">INDEX(States!$A:$A,N703,1)</f>
        <v>5</v>
      </c>
      <c r="M703" s="7" t="str">
        <f ca="1">VLOOKUP($L703,Countries!$A:$B,2,FALSE)</f>
        <v>Portugal</v>
      </c>
      <c r="N703" s="7" cm="1">
        <f t="array" aca="1" ref="N703" ca="1">INDEX(States!$C:$C,RANDBETWEEN(5,COUNTA(States!$A:$A) + 1),1)</f>
        <v>14</v>
      </c>
      <c r="O703" s="7" t="str">
        <f ca="1">VLOOKUP($N703,States!$C:$D,2,FALSE)</f>
        <v>Madeira</v>
      </c>
      <c r="P703" s="7" t="str">
        <f ca="1">VLOOKUP($F703,Name!$A:$C,3,FALSE)</f>
        <v>M</v>
      </c>
      <c r="Q703" s="7" t="str">
        <f ca="1">VLOOKUP($P703,Genders!$B:$C,2,FALSE)</f>
        <v>Male</v>
      </c>
      <c r="R703" s="7" cm="1">
        <f t="array" aca="1" ref="R703" ca="1">INDEX('Marital status'!$A:$A,RANDBETWEEN(5,COUNTA('Marital status'!$A:$A) + 1),1)</f>
        <v>5</v>
      </c>
      <c r="S703" s="7" t="str">
        <f ca="1">VLOOKUP($R703,'Marital status'!$A:$B,2,FALSE)</f>
        <v>single</v>
      </c>
      <c r="T703" s="7">
        <f t="shared" ca="1" si="103"/>
        <v>8</v>
      </c>
      <c r="U703" s="7" t="str">
        <f ca="1">VLOOKUP($T703,Ethnicities!$A:$B,2,FALSE)</f>
        <v>ASIAN</v>
      </c>
      <c r="V703" s="8">
        <f t="shared" ca="1" si="104"/>
        <v>20944</v>
      </c>
      <c r="W703" s="6">
        <f t="shared" ca="1" si="105"/>
        <v>7</v>
      </c>
      <c r="X703" s="8" t="str">
        <f ca="1">VLOOKUP($W703,'Background education'!$A:$B,2,FALSE)</f>
        <v>Undergraduate degree</v>
      </c>
      <c r="Y703" s="7">
        <f ca="1" xml:space="preserve">
  IF(OR($AA703 = 5, $AA703 = 6, $AA703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03" s="7" t="str">
        <f ca="1">VLOOKUP($Y703,Departments!$A:$B,2,FALSE)</f>
        <v>Administration</v>
      </c>
      <c r="AA703" s="6">
        <f t="shared" ca="1" si="106"/>
        <v>9</v>
      </c>
      <c r="AB703" s="7" t="str">
        <f ca="1">VLOOKUP($AA703,Roles!$A:$B,2,FALSE)</f>
        <v>Intern</v>
      </c>
      <c r="AC703" s="6" t="str">
        <f t="shared" ca="1" si="107"/>
        <v/>
      </c>
      <c r="AD703" s="7" t="str">
        <f ca="1" xml:space="preserve">
IF($AC703 &lt;&gt; "",
    VLOOKUP($AC703,Levels!$A:$B,2,FALSE),
    ""
)</f>
        <v/>
      </c>
      <c r="AE703" s="8">
        <f t="shared" ca="1" si="108"/>
        <v>37193</v>
      </c>
      <c r="AF703" s="6">
        <f ca="1">RANDBETWEEN(5,COUNTA('Recruitment source'!$A:$A) + 1)</f>
        <v>15</v>
      </c>
      <c r="AG703" s="6" t="str">
        <f ca="1">VLOOKUP($AF703,'Recruitment source'!$A:$B,2,FALSE)</f>
        <v>Website</v>
      </c>
      <c r="AH703" s="8"/>
      <c r="AI703" s="1">
        <f t="shared" ca="1" si="100"/>
        <v>1205</v>
      </c>
      <c r="AJ703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699, 1, 'Bartolomeo Albuquerque Battaglia', 'M', 8, '04/05/1957', 7, 6, 9, NULL, 1205);</v>
      </c>
    </row>
    <row r="704" spans="1:36" ht="14.25" customHeight="1" x14ac:dyDescent="0.2">
      <c r="A704" s="7" cm="1">
        <f t="array" aca="1" ref="A704" ca="1">INDEX(Companies!$A:$A,RANDBETWEEN(5,COUNTA(Companies!$A:$A) + 1),1)</f>
        <v>5</v>
      </c>
      <c r="B704" s="7" t="str">
        <f ca="1">VLOOKUP($A704,Companies!$A:$B,2,FALSE)</f>
        <v>ACME Corporation</v>
      </c>
      <c r="C704" s="5">
        <f t="shared" si="101"/>
        <v>700</v>
      </c>
      <c r="D704" s="5" t="str" cm="1">
        <f t="array" ref="D704">SHA1HASH($C704)</f>
        <v>d8e4bbea3af2e4861ad5a445aaec573e02f9aca2</v>
      </c>
      <c r="E704" s="6">
        <v>1</v>
      </c>
      <c r="F704" s="7">
        <f ca="1">IF($C704 = 1 + N("Presidente"),
    127,
    IF($C704 = 2 + N("Vice-Presidente"),
        72,
        IF($C704 = 3 + N("Secretária bilíngue"),
            13,
            RANDBETWEEN(5,COUNT(Name!$A:$A) + 1)
        )
    )
)</f>
        <v>350</v>
      </c>
      <c r="G704" s="7" t="str">
        <f ca="1">VLOOKUP($F704,Name!$A:$B,2,FALSE)</f>
        <v>Vanessa</v>
      </c>
      <c r="H704" s="7">
        <f ca="1" xml:space="preserve">
IF($C704 = 1,
    0,
    RANDBETWEEN(5,COUNT('Last name'!$A:$A) + 1)
)</f>
        <v>181</v>
      </c>
      <c r="I704" s="7" t="str">
        <f ca="1" xml:space="preserve">
IF($C704 = 1 + N("Presidente"),
    "de Orléans e Bragança",
    VLOOKUP($H704,'Last name'!$A:$B,2,FALSE) &amp; " " &amp; VLOOKUP(RANDBETWEEN(5,COUNT('Last name'!$A:$A) + 1),'Last name'!$A:$B,2,FALSE)
)</f>
        <v>Simões Martins</v>
      </c>
      <c r="J704" s="7" t="str">
        <f t="shared" ca="1" si="102"/>
        <v>Vanessa Simões Martins</v>
      </c>
      <c r="K704" s="7" t="str" cm="1">
        <f t="array" aca="1" ref="K704" ca="1">SHA1HASH($J704)</f>
        <v>263cd30cd7d181ebb777e2bc1ab695e5461da49b</v>
      </c>
      <c r="L704" s="7" cm="1">
        <f t="array" aca="1" ref="L704" ca="1">INDEX(States!$A:$A,N704,1)</f>
        <v>5</v>
      </c>
      <c r="M704" s="7" t="str">
        <f ca="1">VLOOKUP($L704,Countries!$A:$B,2,FALSE)</f>
        <v>Portugal</v>
      </c>
      <c r="N704" s="7" cm="1">
        <f t="array" aca="1" ref="N704" ca="1">INDEX(States!$C:$C,RANDBETWEEN(5,COUNTA(States!$A:$A) + 1),1)</f>
        <v>24</v>
      </c>
      <c r="O704" s="7" t="str">
        <f ca="1">VLOOKUP($N704,States!$C:$D,2,FALSE)</f>
        <v>Brangança</v>
      </c>
      <c r="P704" s="7" t="str">
        <f ca="1">VLOOKUP($F704,Name!$A:$C,3,FALSE)</f>
        <v>F</v>
      </c>
      <c r="Q704" s="7" t="str">
        <f ca="1">VLOOKUP($P704,Genders!$B:$C,2,FALSE)</f>
        <v>Female</v>
      </c>
      <c r="R704" s="7" cm="1">
        <f t="array" aca="1" ref="R704" ca="1">INDEX('Marital status'!$A:$A,RANDBETWEEN(5,COUNTA('Marital status'!$A:$A) + 1),1)</f>
        <v>6</v>
      </c>
      <c r="S704" s="7" t="str">
        <f ca="1">VLOOKUP($R704,'Marital status'!$A:$B,2,FALSE)</f>
        <v>MarrieD</v>
      </c>
      <c r="T704" s="7">
        <f t="shared" ca="1" si="103"/>
        <v>7</v>
      </c>
      <c r="U704" s="7" t="str">
        <f ca="1">VLOOKUP($T704,Ethnicities!$A:$B,2,FALSE)</f>
        <v xml:space="preserve">  Hispanic or LATINO</v>
      </c>
      <c r="V704" s="8">
        <f t="shared" ca="1" si="104"/>
        <v>30639</v>
      </c>
      <c r="W704" s="6">
        <f t="shared" ca="1" si="105"/>
        <v>7</v>
      </c>
      <c r="X704" s="8" t="str">
        <f ca="1">VLOOKUP($W704,'Background education'!$A:$B,2,FALSE)</f>
        <v>Undergraduate degree</v>
      </c>
      <c r="Y704" s="7">
        <f ca="1" xml:space="preserve">
  IF(OR($AA704 = 5, $AA704 = 6, $AA704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04" s="7" t="str">
        <f ca="1">VLOOKUP($Y704,Departments!$A:$B,2,FALSE)</f>
        <v>Communication &amp; Marketing</v>
      </c>
      <c r="AA704" s="6">
        <f t="shared" ca="1" si="106"/>
        <v>11</v>
      </c>
      <c r="AB704" s="7" t="str">
        <f ca="1">VLOOKUP($AA704,Roles!$A:$B,2,FALSE)</f>
        <v>Analyst</v>
      </c>
      <c r="AC704" s="6">
        <f t="shared" ca="1" si="107"/>
        <v>7</v>
      </c>
      <c r="AD704" s="7" t="str">
        <f ca="1" xml:space="preserve">
IF($AC704 &lt;&gt; "",
    VLOOKUP($AC704,Levels!$A:$B,2,FALSE),
    ""
)</f>
        <v>Senior</v>
      </c>
      <c r="AE704" s="8">
        <f t="shared" ca="1" si="108"/>
        <v>37757</v>
      </c>
      <c r="AF704" s="6">
        <f ca="1">RANDBETWEEN(5,COUNTA('Recruitment source'!$A:$A) + 1)</f>
        <v>14</v>
      </c>
      <c r="AG704" s="6" t="str">
        <f ca="1">VLOOKUP($AF704,'Recruitment source'!$A:$B,2,FALSE)</f>
        <v>LinkedIn</v>
      </c>
      <c r="AH704" s="8"/>
      <c r="AI704" s="1">
        <f t="shared" ca="1" si="100"/>
        <v>2580</v>
      </c>
      <c r="AJ704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700, 1, 'Vanessa Simões Martins', 'F', 7, '19/11/1983', 7, 11, 11, 7, 2580);</v>
      </c>
    </row>
    <row r="705" spans="1:36" ht="14.25" customHeight="1" x14ac:dyDescent="0.2">
      <c r="A705" s="7" cm="1">
        <f t="array" aca="1" ref="A705" ca="1">INDEX(Companies!$A:$A,RANDBETWEEN(5,COUNTA(Companies!$A:$A) + 1),1)</f>
        <v>5</v>
      </c>
      <c r="B705" s="7" t="str">
        <f ca="1">VLOOKUP($A705,Companies!$A:$B,2,FALSE)</f>
        <v>ACME Corporation</v>
      </c>
      <c r="C705" s="5">
        <f t="shared" si="101"/>
        <v>701</v>
      </c>
      <c r="D705" s="5" t="str" cm="1">
        <f t="array" ref="D705">SHA1HASH($C705)</f>
        <v>9170981d59d0f8d3f003ef0f289394ded6a00696</v>
      </c>
      <c r="E705" s="6">
        <v>1</v>
      </c>
      <c r="F705" s="7">
        <f ca="1">IF($C705 = 1 + N("Presidente"),
    127,
    IF($C705 = 2 + N("Vice-Presidente"),
        72,
        IF($C705 = 3 + N("Secretária bilíngue"),
            13,
            RANDBETWEEN(5,COUNT(Name!$A:$A) + 1)
        )
    )
)</f>
        <v>123</v>
      </c>
      <c r="G705" s="7" t="str">
        <f ca="1">VLOOKUP($F705,Name!$A:$B,2,FALSE)</f>
        <v>Emanuelly</v>
      </c>
      <c r="H705" s="7">
        <f ca="1" xml:space="preserve">
IF($C705 = 1,
    0,
    RANDBETWEEN(5,COUNT('Last name'!$A:$A) + 1)
)</f>
        <v>40</v>
      </c>
      <c r="I705" s="7" t="str">
        <f ca="1" xml:space="preserve">
IF($C705 = 1 + N("Presidente"),
    "de Orléans e Bragança",
    VLOOKUP($H705,'Last name'!$A:$B,2,FALSE) &amp; " " &amp; VLOOKUP(RANDBETWEEN(5,COUNT('Last name'!$A:$A) + 1),'Last name'!$A:$B,2,FALSE)
)</f>
        <v>Bicalho Marino</v>
      </c>
      <c r="J705" s="7" t="str">
        <f t="shared" ca="1" si="102"/>
        <v>Emanuelly Bicalho Marino</v>
      </c>
      <c r="K705" s="7" t="str" cm="1">
        <f t="array" aca="1" ref="K705" ca="1">SHA1HASH($J705)</f>
        <v>a5343afc25a5994d0ea67d23f607ec1e00d35e1a</v>
      </c>
      <c r="L705" s="7" cm="1">
        <f t="array" aca="1" ref="L705" ca="1">INDEX(States!$A:$A,N705,1)</f>
        <v>5</v>
      </c>
      <c r="M705" s="7" t="str">
        <f ca="1">VLOOKUP($L705,Countries!$A:$B,2,FALSE)</f>
        <v>Portugal</v>
      </c>
      <c r="N705" s="7" cm="1">
        <f t="array" aca="1" ref="N705" ca="1">INDEX(States!$C:$C,RANDBETWEEN(5,COUNTA(States!$A:$A) + 1),1)</f>
        <v>18</v>
      </c>
      <c r="O705" s="7" t="str">
        <f ca="1">VLOOKUP($N705,States!$C:$D,2,FALSE)</f>
        <v>Castelo Branco</v>
      </c>
      <c r="P705" s="7" t="str">
        <f ca="1">VLOOKUP($F705,Name!$A:$C,3,FALSE)</f>
        <v>F</v>
      </c>
      <c r="Q705" s="7" t="str">
        <f ca="1">VLOOKUP($P705,Genders!$B:$C,2,FALSE)</f>
        <v>Female</v>
      </c>
      <c r="R705" s="7" cm="1">
        <f t="array" aca="1" ref="R705" ca="1">INDEX('Marital status'!$A:$A,RANDBETWEEN(5,COUNTA('Marital status'!$A:$A) + 1),1)</f>
        <v>8</v>
      </c>
      <c r="S705" s="7" t="str">
        <f ca="1">VLOOKUP($R705,'Marital status'!$A:$B,2,FALSE)</f>
        <v xml:space="preserve"> Separated </v>
      </c>
      <c r="T705" s="7">
        <f t="shared" ca="1" si="103"/>
        <v>5</v>
      </c>
      <c r="U705" s="7" t="str">
        <f ca="1">VLOOKUP($T705,Ethnicities!$A:$B,2,FALSE)</f>
        <v xml:space="preserve"> white</v>
      </c>
      <c r="V705" s="8">
        <f t="shared" ca="1" si="104"/>
        <v>20049</v>
      </c>
      <c r="W705" s="6">
        <f t="shared" ca="1" si="105"/>
        <v>7</v>
      </c>
      <c r="X705" s="8" t="str">
        <f ca="1">VLOOKUP($W705,'Background education'!$A:$B,2,FALSE)</f>
        <v>Undergraduate degree</v>
      </c>
      <c r="Y705" s="7">
        <f ca="1" xml:space="preserve">
  IF(OR($AA705 = 5, $AA705 = 6, $AA705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05" s="7" t="str">
        <f ca="1">VLOOKUP($Y705,Departments!$A:$B,2,FALSE)</f>
        <v>Finance</v>
      </c>
      <c r="AA705" s="6">
        <f t="shared" ca="1" si="106"/>
        <v>9</v>
      </c>
      <c r="AB705" s="7" t="str">
        <f ca="1">VLOOKUP($AA705,Roles!$A:$B,2,FALSE)</f>
        <v>Intern</v>
      </c>
      <c r="AC705" s="6" t="str">
        <f t="shared" ca="1" si="107"/>
        <v/>
      </c>
      <c r="AD705" s="7" t="str">
        <f ca="1" xml:space="preserve">
IF($AC705 &lt;&gt; "",
    VLOOKUP($AC705,Levels!$A:$B,2,FALSE),
    ""
)</f>
        <v/>
      </c>
      <c r="AE705" s="8">
        <f t="shared" ca="1" si="108"/>
        <v>41243</v>
      </c>
      <c r="AF705" s="6">
        <f ca="1">RANDBETWEEN(5,COUNTA('Recruitment source'!$A:$A) + 1)</f>
        <v>15</v>
      </c>
      <c r="AG705" s="6" t="str">
        <f ca="1">VLOOKUP($AF705,'Recruitment source'!$A:$B,2,FALSE)</f>
        <v>Website</v>
      </c>
      <c r="AH705" s="8"/>
      <c r="AI705" s="1">
        <f t="shared" ca="1" si="100"/>
        <v>1205</v>
      </c>
      <c r="AJ705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701, 1, 'Emanuelly Bicalho Marino', 'F', 5, '21/11/1954', 7, 7, 9, NULL, 1205);</v>
      </c>
    </row>
    <row r="706" spans="1:36" ht="14.25" customHeight="1" x14ac:dyDescent="0.2">
      <c r="A706" s="7" cm="1">
        <f t="array" aca="1" ref="A706" ca="1">INDEX(Companies!$A:$A,RANDBETWEEN(5,COUNTA(Companies!$A:$A) + 1),1)</f>
        <v>5</v>
      </c>
      <c r="B706" s="7" t="str">
        <f ca="1">VLOOKUP($A706,Companies!$A:$B,2,FALSE)</f>
        <v>ACME Corporation</v>
      </c>
      <c r="C706" s="5">
        <f t="shared" si="101"/>
        <v>702</v>
      </c>
      <c r="D706" s="5" t="str" cm="1">
        <f t="array" ref="D706">SHA1HASH($C706)</f>
        <v>a085216616587a553a52ec5faf1e61bfacf2bbfa</v>
      </c>
      <c r="E706" s="6">
        <v>1</v>
      </c>
      <c r="F706" s="7">
        <f ca="1">IF($C706 = 1 + N("Presidente"),
    127,
    IF($C706 = 2 + N("Vice-Presidente"),
        72,
        IF($C706 = 3 + N("Secretária bilíngue"),
            13,
            RANDBETWEEN(5,COUNT(Name!$A:$A) + 1)
        )
    )
)</f>
        <v>80</v>
      </c>
      <c r="G706" s="7" t="str">
        <f ca="1">VLOOKUP($F706,Name!$A:$B,2,FALSE)</f>
        <v>Byatriz</v>
      </c>
      <c r="H706" s="7">
        <f ca="1" xml:space="preserve">
IF($C706 = 1,
    0,
    RANDBETWEEN(5,COUNT('Last name'!$A:$A) + 1)
)</f>
        <v>176</v>
      </c>
      <c r="I706" s="7" t="str">
        <f ca="1" xml:space="preserve">
IF($C706 = 1 + N("Presidente"),
    "de Orléans e Bragança",
    VLOOKUP($H706,'Last name'!$A:$B,2,FALSE) &amp; " " &amp; VLOOKUP(RANDBETWEEN(5,COUNT('Last name'!$A:$A) + 1),'Last name'!$A:$B,2,FALSE)
)</f>
        <v>Santos Auth</v>
      </c>
      <c r="J706" s="7" t="str">
        <f t="shared" ca="1" si="102"/>
        <v>Byatriz Santos Auth</v>
      </c>
      <c r="K706" s="7" t="str" cm="1">
        <f t="array" aca="1" ref="K706" ca="1">SHA1HASH($J706)</f>
        <v>3d0fcbf2e72e7814bd7e7eef94bb41298a87ea3f</v>
      </c>
      <c r="L706" s="7" cm="1">
        <f t="array" aca="1" ref="L706" ca="1">INDEX(States!$A:$A,N706,1)</f>
        <v>5</v>
      </c>
      <c r="M706" s="7" t="str">
        <f ca="1">VLOOKUP($L706,Countries!$A:$B,2,FALSE)</f>
        <v>Portugal</v>
      </c>
      <c r="N706" s="7" cm="1">
        <f t="array" aca="1" ref="N706" ca="1">INDEX(States!$C:$C,RANDBETWEEN(5,COUNTA(States!$A:$A) + 1),1)</f>
        <v>8</v>
      </c>
      <c r="O706" s="7" t="str">
        <f ca="1">VLOOKUP($N706,States!$C:$D,2,FALSE)</f>
        <v>AveirO</v>
      </c>
      <c r="P706" s="7" t="str">
        <f ca="1">VLOOKUP($F706,Name!$A:$C,3,FALSE)</f>
        <v>F</v>
      </c>
      <c r="Q706" s="7" t="str">
        <f ca="1">VLOOKUP($P706,Genders!$B:$C,2,FALSE)</f>
        <v>Female</v>
      </c>
      <c r="R706" s="7" cm="1">
        <f t="array" aca="1" ref="R706" ca="1">INDEX('Marital status'!$A:$A,RANDBETWEEN(5,COUNTA('Marital status'!$A:$A) + 1),1)</f>
        <v>9</v>
      </c>
      <c r="S706" s="7" t="str">
        <f ca="1">VLOOKUP($R706,'Marital status'!$A:$B,2,FALSE)</f>
        <v>DIVORCED</v>
      </c>
      <c r="T706" s="7">
        <f t="shared" ca="1" si="103"/>
        <v>5</v>
      </c>
      <c r="U706" s="7" t="str">
        <f ca="1">VLOOKUP($T706,Ethnicities!$A:$B,2,FALSE)</f>
        <v xml:space="preserve"> white</v>
      </c>
      <c r="V706" s="8">
        <f t="shared" ca="1" si="104"/>
        <v>25756</v>
      </c>
      <c r="W706" s="6">
        <f t="shared" ca="1" si="105"/>
        <v>7</v>
      </c>
      <c r="X706" s="8" t="str">
        <f ca="1">VLOOKUP($W706,'Background education'!$A:$B,2,FALSE)</f>
        <v>Undergraduate degree</v>
      </c>
      <c r="Y706" s="7">
        <f ca="1" xml:space="preserve">
  IF(OR($AA706 = 5, $AA706 = 6, $AA706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06" s="7" t="str">
        <f ca="1">VLOOKUP($Y706,Departments!$A:$B,2,FALSE)</f>
        <v>Audit</v>
      </c>
      <c r="AA706" s="6">
        <f t="shared" ca="1" si="106"/>
        <v>11</v>
      </c>
      <c r="AB706" s="7" t="str">
        <f ca="1">VLOOKUP($AA706,Roles!$A:$B,2,FALSE)</f>
        <v>Analyst</v>
      </c>
      <c r="AC706" s="6">
        <f t="shared" ca="1" si="107"/>
        <v>6</v>
      </c>
      <c r="AD706" s="7" t="str">
        <f ca="1" xml:space="preserve">
IF($AC706 &lt;&gt; "",
    VLOOKUP($AC706,Levels!$A:$B,2,FALSE),
    ""
)</f>
        <v>Pleno</v>
      </c>
      <c r="AE706" s="8">
        <f t="shared" ca="1" si="108"/>
        <v>36516</v>
      </c>
      <c r="AF706" s="6">
        <f ca="1">RANDBETWEEN(5,COUNTA('Recruitment source'!$A:$A) + 1)</f>
        <v>11</v>
      </c>
      <c r="AG706" s="6" t="str">
        <f ca="1">VLOOKUP($AF706,'Recruitment source'!$A:$B,2,FALSE)</f>
        <v>Next Station</v>
      </c>
      <c r="AH706" s="8"/>
      <c r="AI706" s="1">
        <f t="shared" ca="1" si="100"/>
        <v>2500</v>
      </c>
      <c r="AJ706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702, 1, 'Byatriz Santos Auth', 'F', 5, '07/07/1970', 7, 13, 11, 6, 2500);</v>
      </c>
    </row>
    <row r="707" spans="1:36" ht="14.25" customHeight="1" x14ac:dyDescent="0.2">
      <c r="A707" s="7" cm="1">
        <f t="array" aca="1" ref="A707" ca="1">INDEX(Companies!$A:$A,RANDBETWEEN(5,COUNTA(Companies!$A:$A) + 1),1)</f>
        <v>5</v>
      </c>
      <c r="B707" s="7" t="str">
        <f ca="1">VLOOKUP($A707,Companies!$A:$B,2,FALSE)</f>
        <v>ACME Corporation</v>
      </c>
      <c r="C707" s="5">
        <f t="shared" si="101"/>
        <v>703</v>
      </c>
      <c r="D707" s="5" t="str" cm="1">
        <f t="array" ref="D707">SHA1HASH($C707)</f>
        <v>8fc1bb57c95fe04d4a8acab34ca0576ac19fdc01</v>
      </c>
      <c r="E707" s="6">
        <v>1</v>
      </c>
      <c r="F707" s="7">
        <f ca="1">IF($C707 = 1 + N("Presidente"),
    127,
    IF($C707 = 2 + N("Vice-Presidente"),
        72,
        IF($C707 = 3 + N("Secretária bilíngue"),
            13,
            RANDBETWEEN(5,COUNT(Name!$A:$A) + 1)
        )
    )
)</f>
        <v>199</v>
      </c>
      <c r="G707" s="7" t="str">
        <f ca="1">VLOOKUP($F707,Name!$A:$B,2,FALSE)</f>
        <v>José Francisco</v>
      </c>
      <c r="H707" s="7">
        <f ca="1" xml:space="preserve">
IF($C707 = 1,
    0,
    RANDBETWEEN(5,COUNT('Last name'!$A:$A) + 1)
)</f>
        <v>114</v>
      </c>
      <c r="I707" s="7" t="str">
        <f ca="1" xml:space="preserve">
IF($C707 = 1 + N("Presidente"),
    "de Orléans e Bragança",
    VLOOKUP($H707,'Last name'!$A:$B,2,FALSE) &amp; " " &amp; VLOOKUP(RANDBETWEEN(5,COUNT('Last name'!$A:$A) + 1),'Last name'!$A:$B,2,FALSE)
)</f>
        <v>Machado Pedroso</v>
      </c>
      <c r="J707" s="7" t="str">
        <f t="shared" ca="1" si="102"/>
        <v>José Francisco Machado Pedroso</v>
      </c>
      <c r="K707" s="7" t="str" cm="1">
        <f t="array" aca="1" ref="K707" ca="1">SHA1HASH($J707)</f>
        <v>9de48769da8c16b02e7161c85f75d7a4332258ea</v>
      </c>
      <c r="L707" s="7" cm="1">
        <f t="array" aca="1" ref="L707" ca="1">INDEX(States!$A:$A,N707,1)</f>
        <v>5</v>
      </c>
      <c r="M707" s="7" t="str">
        <f ca="1">VLOOKUP($L707,Countries!$A:$B,2,FALSE)</f>
        <v>Portugal</v>
      </c>
      <c r="N707" s="7" cm="1">
        <f t="array" aca="1" ref="N707" ca="1">INDEX(States!$C:$C,RANDBETWEEN(5,COUNTA(States!$A:$A) + 1),1)</f>
        <v>23</v>
      </c>
      <c r="O707" s="7" t="str">
        <f ca="1">VLOOKUP($N707,States!$C:$D,2,FALSE)</f>
        <v>Viana do Castelo</v>
      </c>
      <c r="P707" s="7" t="str">
        <f ca="1">VLOOKUP($F707,Name!$A:$C,3,FALSE)</f>
        <v>M</v>
      </c>
      <c r="Q707" s="7" t="str">
        <f ca="1">VLOOKUP($P707,Genders!$B:$C,2,FALSE)</f>
        <v>Male</v>
      </c>
      <c r="R707" s="7" cm="1">
        <f t="array" aca="1" ref="R707" ca="1">INDEX('Marital status'!$A:$A,RANDBETWEEN(5,COUNTA('Marital status'!$A:$A) + 1),1)</f>
        <v>8</v>
      </c>
      <c r="S707" s="7" t="str">
        <f ca="1">VLOOKUP($R707,'Marital status'!$A:$B,2,FALSE)</f>
        <v xml:space="preserve"> Separated </v>
      </c>
      <c r="T707" s="7">
        <f t="shared" ca="1" si="103"/>
        <v>6</v>
      </c>
      <c r="U707" s="7" t="str">
        <f ca="1">VLOOKUP($T707,Ethnicities!$A:$B,2,FALSE)</f>
        <v>Black or African American</v>
      </c>
      <c r="V707" s="8">
        <f t="shared" ca="1" si="104"/>
        <v>33260</v>
      </c>
      <c r="W707" s="6">
        <f t="shared" ca="1" si="105"/>
        <v>7</v>
      </c>
      <c r="X707" s="8" t="str">
        <f ca="1">VLOOKUP($W707,'Background education'!$A:$B,2,FALSE)</f>
        <v>Undergraduate degree</v>
      </c>
      <c r="Y707" s="7">
        <f ca="1" xml:space="preserve">
  IF(OR($AA707 = 5, $AA707 = 6, $AA707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07" s="7" t="str">
        <f ca="1">VLOOKUP($Y707,Departments!$A:$B,2,FALSE)</f>
        <v>Controlling</v>
      </c>
      <c r="AA707" s="6">
        <f t="shared" ca="1" si="106"/>
        <v>10</v>
      </c>
      <c r="AB707" s="7" t="str">
        <f ca="1">VLOOKUP($AA707,Roles!$A:$B,2,FALSE)</f>
        <v>Trainee</v>
      </c>
      <c r="AC707" s="6" t="str">
        <f t="shared" ca="1" si="107"/>
        <v/>
      </c>
      <c r="AD707" s="7" t="str">
        <f ca="1" xml:space="preserve">
IF($AC707 &lt;&gt; "",
    VLOOKUP($AC707,Levels!$A:$B,2,FALSE),
    ""
)</f>
        <v/>
      </c>
      <c r="AE707" s="8">
        <f t="shared" ca="1" si="108"/>
        <v>38845</v>
      </c>
      <c r="AF707" s="6">
        <f ca="1">RANDBETWEEN(5,COUNTA('Recruitment source'!$A:$A) + 1)</f>
        <v>7</v>
      </c>
      <c r="AG707" s="6" t="str">
        <f ca="1">VLOOKUP($AF707,'Recruitment source'!$A:$B,2,FALSE)</f>
        <v>SAPO Emprego</v>
      </c>
      <c r="AH707" s="8"/>
      <c r="AI707" s="1">
        <f t="shared" ca="1" si="100"/>
        <v>1305</v>
      </c>
      <c r="AJ707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703, 1, 'José Francisco Machado Pedroso', 'M', 6, '22/01/1991', 7, 12, 10, NULL, 1305);</v>
      </c>
    </row>
    <row r="708" spans="1:36" ht="14.25" customHeight="1" x14ac:dyDescent="0.2">
      <c r="A708" s="7" cm="1">
        <f t="array" aca="1" ref="A708" ca="1">INDEX(Companies!$A:$A,RANDBETWEEN(5,COUNTA(Companies!$A:$A) + 1),1)</f>
        <v>5</v>
      </c>
      <c r="B708" s="7" t="str">
        <f ca="1">VLOOKUP($A708,Companies!$A:$B,2,FALSE)</f>
        <v>ACME Corporation</v>
      </c>
      <c r="C708" s="5">
        <f t="shared" si="101"/>
        <v>704</v>
      </c>
      <c r="D708" s="5" t="str" cm="1">
        <f t="array" ref="D708">SHA1HASH($C708)</f>
        <v>a093a39de68a668cd79e97f49b597f15f3ad5609</v>
      </c>
      <c r="E708" s="6">
        <v>1</v>
      </c>
      <c r="F708" s="7">
        <f ca="1">IF($C708 = 1 + N("Presidente"),
    127,
    IF($C708 = 2 + N("Vice-Presidente"),
        72,
        IF($C708 = 3 + N("Secretária bilíngue"),
            13,
            RANDBETWEEN(5,COUNT(Name!$A:$A) + 1)
        )
    )
)</f>
        <v>247</v>
      </c>
      <c r="G708" s="7" t="str">
        <f ca="1">VLOOKUP($F708,Name!$A:$B,2,FALSE)</f>
        <v>Luiz Otávio</v>
      </c>
      <c r="H708" s="7">
        <f ca="1" xml:space="preserve">
IF($C708 = 1,
    0,
    RANDBETWEEN(5,COUNT('Last name'!$A:$A) + 1)
)</f>
        <v>185</v>
      </c>
      <c r="I708" s="7" t="str">
        <f ca="1" xml:space="preserve">
IF($C708 = 1 + N("Presidente"),
    "de Orléans e Bragança",
    VLOOKUP($H708,'Last name'!$A:$B,2,FALSE) &amp; " " &amp; VLOOKUP(RANDBETWEEN(5,COUNT('Last name'!$A:$A) + 1),'Last name'!$A:$B,2,FALSE)
)</f>
        <v>Sousa Auth</v>
      </c>
      <c r="J708" s="7" t="str">
        <f t="shared" ca="1" si="102"/>
        <v>Luiz Otávio Sousa Auth</v>
      </c>
      <c r="K708" s="7" t="str" cm="1">
        <f t="array" aca="1" ref="K708" ca="1">SHA1HASH($J708)</f>
        <v>896e865f92aa5ea3db119d37e9b25e335f6d621b</v>
      </c>
      <c r="L708" s="7" cm="1">
        <f t="array" aca="1" ref="L708" ca="1">INDEX(States!$A:$A,N708,1)</f>
        <v>5</v>
      </c>
      <c r="M708" s="7" t="str">
        <f ca="1">VLOOKUP($L708,Countries!$A:$B,2,FALSE)</f>
        <v>Portugal</v>
      </c>
      <c r="N708" s="7" cm="1">
        <f t="array" aca="1" ref="N708" ca="1">INDEX(States!$C:$C,RANDBETWEEN(5,COUNTA(States!$A:$A) + 1),1)</f>
        <v>19</v>
      </c>
      <c r="O708" s="7" t="str">
        <f ca="1">VLOOKUP($N708,States!$C:$D,2,FALSE)</f>
        <v>Beja</v>
      </c>
      <c r="P708" s="7" t="str">
        <f ca="1">VLOOKUP($F708,Name!$A:$C,3,FALSE)</f>
        <v>M</v>
      </c>
      <c r="Q708" s="7" t="str">
        <f ca="1">VLOOKUP($P708,Genders!$B:$C,2,FALSE)</f>
        <v>Male</v>
      </c>
      <c r="R708" s="7" cm="1">
        <f t="array" aca="1" ref="R708" ca="1">INDEX('Marital status'!$A:$A,RANDBETWEEN(5,COUNTA('Marital status'!$A:$A) + 1),1)</f>
        <v>8</v>
      </c>
      <c r="S708" s="7" t="str">
        <f ca="1">VLOOKUP($R708,'Marital status'!$A:$B,2,FALSE)</f>
        <v xml:space="preserve"> Separated </v>
      </c>
      <c r="T708" s="7">
        <f t="shared" ca="1" si="103"/>
        <v>5</v>
      </c>
      <c r="U708" s="7" t="str">
        <f ca="1">VLOOKUP($T708,Ethnicities!$A:$B,2,FALSE)</f>
        <v xml:space="preserve"> white</v>
      </c>
      <c r="V708" s="8">
        <f t="shared" ca="1" si="104"/>
        <v>29108</v>
      </c>
      <c r="W708" s="6">
        <f t="shared" ca="1" si="105"/>
        <v>7</v>
      </c>
      <c r="X708" s="8" t="str">
        <f ca="1">VLOOKUP($W708,'Background education'!$A:$B,2,FALSE)</f>
        <v>Undergraduate degree</v>
      </c>
      <c r="Y708" s="7">
        <f ca="1" xml:space="preserve">
  IF(OR($AA708 = 5, $AA708 = 6, $AA708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08" s="7" t="str">
        <f ca="1">VLOOKUP($Y708,Departments!$A:$B,2,FALSE)</f>
        <v xml:space="preserve"> Presidency</v>
      </c>
      <c r="AA708" s="6">
        <f t="shared" ca="1" si="106"/>
        <v>11</v>
      </c>
      <c r="AB708" s="7" t="str">
        <f ca="1">VLOOKUP($AA708,Roles!$A:$B,2,FALSE)</f>
        <v>Analyst</v>
      </c>
      <c r="AC708" s="6">
        <f t="shared" ca="1" si="107"/>
        <v>7</v>
      </c>
      <c r="AD708" s="7" t="str">
        <f ca="1" xml:space="preserve">
IF($AC708 &lt;&gt; "",
    VLOOKUP($AC708,Levels!$A:$B,2,FALSE),
    ""
)</f>
        <v>Senior</v>
      </c>
      <c r="AE708" s="8">
        <f t="shared" ca="1" si="108"/>
        <v>43955</v>
      </c>
      <c r="AF708" s="6">
        <f ca="1">RANDBETWEEN(5,COUNTA('Recruitment source'!$A:$A) + 1)</f>
        <v>15</v>
      </c>
      <c r="AG708" s="6" t="str">
        <f ca="1">VLOOKUP($AF708,'Recruitment source'!$A:$B,2,FALSE)</f>
        <v>Website</v>
      </c>
      <c r="AH708" s="8"/>
      <c r="AI708" s="1">
        <f t="shared" ca="1" si="100"/>
        <v>2500</v>
      </c>
      <c r="AJ708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704, 1, 'Luiz Otávio Sousa Auth', 'M', 5, '10/09/1979', 7, 5, 11, 7, 2500);</v>
      </c>
    </row>
    <row r="709" spans="1:36" ht="14.25" customHeight="1" x14ac:dyDescent="0.2">
      <c r="A709" s="7" cm="1">
        <f t="array" aca="1" ref="A709" ca="1">INDEX(Companies!$A:$A,RANDBETWEEN(5,COUNTA(Companies!$A:$A) + 1),1)</f>
        <v>5</v>
      </c>
      <c r="B709" s="7" t="str">
        <f ca="1">VLOOKUP($A709,Companies!$A:$B,2,FALSE)</f>
        <v>ACME Corporation</v>
      </c>
      <c r="C709" s="5">
        <f t="shared" si="101"/>
        <v>705</v>
      </c>
      <c r="D709" s="5" t="str" cm="1">
        <f t="array" ref="D709">SHA1HASH($C709)</f>
        <v>794bb3681babb52a3960b4b4802cb2941ec86aa5</v>
      </c>
      <c r="E709" s="6">
        <v>1</v>
      </c>
      <c r="F709" s="7">
        <f ca="1">IF($C709 = 1 + N("Presidente"),
    127,
    IF($C709 = 2 + N("Vice-Presidente"),
        72,
        IF($C709 = 3 + N("Secretária bilíngue"),
            13,
            RANDBETWEEN(5,COUNT(Name!$A:$A) + 1)
        )
    )
)</f>
        <v>10</v>
      </c>
      <c r="G709" s="7" t="str">
        <f ca="1">VLOOKUP($F709,Name!$A:$B,2,FALSE)</f>
        <v>Ágata</v>
      </c>
      <c r="H709" s="7">
        <f ca="1" xml:space="preserve">
IF($C709 = 1,
    0,
    RANDBETWEEN(5,COUNT('Last name'!$A:$A) + 1)
)</f>
        <v>99</v>
      </c>
      <c r="I709" s="7" t="str">
        <f ca="1" xml:space="preserve">
IF($C709 = 1 + N("Presidente"),
    "de Orléans e Bragança",
    VLOOKUP($H709,'Last name'!$A:$B,2,FALSE) &amp; " " &amp; VLOOKUP(RANDBETWEEN(5,COUNT('Last name'!$A:$A) + 1),'Last name'!$A:$B,2,FALSE)
)</f>
        <v>Gomes Farina</v>
      </c>
      <c r="J709" s="7" t="str">
        <f t="shared" ca="1" si="102"/>
        <v>Ágata Gomes Farina</v>
      </c>
      <c r="K709" s="7" t="str" cm="1">
        <f t="array" aca="1" ref="K709" ca="1">SHA1HASH($J709)</f>
        <v>172fdffde9377292478738a5fc07795c69563df7</v>
      </c>
      <c r="L709" s="7" cm="1">
        <f t="array" aca="1" ref="L709" ca="1">INDEX(States!$A:$A,N709,1)</f>
        <v>5</v>
      </c>
      <c r="M709" s="7" t="str">
        <f ca="1">VLOOKUP($L709,Countries!$A:$B,2,FALSE)</f>
        <v>Portugal</v>
      </c>
      <c r="N709" s="7" cm="1">
        <f t="array" aca="1" ref="N709" ca="1">INDEX(States!$C:$C,RANDBETWEEN(5,COUNTA(States!$A:$A) + 1),1)</f>
        <v>15</v>
      </c>
      <c r="O709" s="7" t="str">
        <f ca="1">VLOOKUP($N709,States!$C:$D,2,FALSE)</f>
        <v xml:space="preserve"> ÉVORA</v>
      </c>
      <c r="P709" s="7" t="str">
        <f ca="1">VLOOKUP($F709,Name!$A:$C,3,FALSE)</f>
        <v>F</v>
      </c>
      <c r="Q709" s="7" t="str">
        <f ca="1">VLOOKUP($P709,Genders!$B:$C,2,FALSE)</f>
        <v>Female</v>
      </c>
      <c r="R709" s="7" cm="1">
        <f t="array" aca="1" ref="R709" ca="1">INDEX('Marital status'!$A:$A,RANDBETWEEN(5,COUNTA('Marital status'!$A:$A) + 1),1)</f>
        <v>5</v>
      </c>
      <c r="S709" s="7" t="str">
        <f ca="1">VLOOKUP($R709,'Marital status'!$A:$B,2,FALSE)</f>
        <v>single</v>
      </c>
      <c r="T709" s="7">
        <f t="shared" ca="1" si="103"/>
        <v>5</v>
      </c>
      <c r="U709" s="7" t="str">
        <f ca="1">VLOOKUP($T709,Ethnicities!$A:$B,2,FALSE)</f>
        <v xml:space="preserve"> white</v>
      </c>
      <c r="V709" s="8">
        <f t="shared" ca="1" si="104"/>
        <v>33641</v>
      </c>
      <c r="W709" s="6">
        <f t="shared" ca="1" si="105"/>
        <v>7</v>
      </c>
      <c r="X709" s="8" t="str">
        <f ca="1">VLOOKUP($W709,'Background education'!$A:$B,2,FALSE)</f>
        <v>Undergraduate degree</v>
      </c>
      <c r="Y709" s="7">
        <f ca="1" xml:space="preserve">
  IF(OR($AA709 = 5, $AA709 = 6, $AA709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09" s="7" t="str">
        <f ca="1">VLOOKUP($Y709,Departments!$A:$B,2,FALSE)</f>
        <v>Communication &amp; Marketing</v>
      </c>
      <c r="AA709" s="6">
        <f t="shared" ca="1" si="106"/>
        <v>10</v>
      </c>
      <c r="AB709" s="7" t="str">
        <f ca="1">VLOOKUP($AA709,Roles!$A:$B,2,FALSE)</f>
        <v>Trainee</v>
      </c>
      <c r="AC709" s="6" t="str">
        <f t="shared" ca="1" si="107"/>
        <v/>
      </c>
      <c r="AD709" s="7" t="str">
        <f ca="1" xml:space="preserve">
IF($AC709 &lt;&gt; "",
    VLOOKUP($AC709,Levels!$A:$B,2,FALSE),
    ""
)</f>
        <v/>
      </c>
      <c r="AE709" s="8">
        <f t="shared" ca="1" si="108"/>
        <v>39901</v>
      </c>
      <c r="AF709" s="6">
        <f ca="1">RANDBETWEEN(5,COUNTA('Recruitment source'!$A:$A) + 1)</f>
        <v>6</v>
      </c>
      <c r="AG709" s="6" t="str">
        <f ca="1">VLOOKUP($AF709,'Recruitment source'!$A:$B,2,FALSE)</f>
        <v>Learn4Good</v>
      </c>
      <c r="AH709" s="8"/>
      <c r="AI709" s="1">
        <f t="shared" ref="AI709:AI772" ca="1" si="110" xml:space="preserve">
IF($AA709 = 5 + N("Presidente"),
    27000,
    IF($AA709 = 6 + N("Vice-presidente"),
        23000,
        IF(OR($AA709 = 8, $AA709= 13, $AA709 = 12) + N("Secretária bilíngue ou coordenador ou especialista"),
            8000,
            IF($AA709 = 7 + N("Diretor"),
                15000,
                IF($AA709 = 14 + N("Gerente"),
                    12000,
                    IF($AA709 = 9 + N("Estagiário"),
                        705,
                        IF($AA709 = 10 + N("Trainee"),
                            805,
                            IF($AA709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IF($W709 = 7,
  500,
  IF($W709 = 8,
    1000,
    IF($W709 = 9,
      1500,
      IF($W709 = 10,
        2000,
        0
      )
    )
  )
)
+
N("Adicional no salário por área")
+
IF($Y709 = 14 + N("Tecnologia da Informação"),
  120,
  IF($Y709 = 16 + N("Vendas"),
    110,
    IF($Y709 = 15 + N("Jurídico"),
      100,
      IF(OR($Y709 = 8, $Y709 = 9, $Y709 = 11) + N("Recursos humanos ou comercial ou comunicação e marketing"),
        80,
        0
      )
    )
  )
)
+
N("Adicionando pegadinha")
+
IF(AND($Y709 = 16, $W709 = 9, $AA709 = 11, $AC709 = 5) + N("Se for de vendas, com mestrado, analista sênior"),
  IF($T709 = 5,
    100,
    0
  )
  +
  IF($P709 = "M",
    200,
    0
  ),
  0
)</f>
        <v>1385</v>
      </c>
      <c r="AJ709" s="12" t="str">
        <f t="shared" ca="1" si="109"/>
        <v>INSERT INTO bi4all.fac_employees (id_company_fk, id_employee_pk, flg_active, employee_name, id_gender_fk, id_race_fk, birthday, id_schooling_fk, id_department_fk, id_role_fk, id_level_fk, actual_salary) VALUES (5, 705, 1, 'Ágata Gomes Farina', 'F', 5, '07/02/1992', 7, 11, 10, NULL, 1385);</v>
      </c>
    </row>
    <row r="710" spans="1:36" ht="14.25" customHeight="1" x14ac:dyDescent="0.2">
      <c r="A710" s="7" cm="1">
        <f t="array" aca="1" ref="A710" ca="1">INDEX(Companies!$A:$A,RANDBETWEEN(5,COUNTA(Companies!$A:$A) + 1),1)</f>
        <v>5</v>
      </c>
      <c r="B710" s="7" t="str">
        <f ca="1">VLOOKUP($A710,Companies!$A:$B,2,FALSE)</f>
        <v>ACME Corporation</v>
      </c>
      <c r="C710" s="5">
        <f t="shared" ref="C710:C773" si="111">ROW() - 4</f>
        <v>706</v>
      </c>
      <c r="D710" s="5" t="str" cm="1">
        <f t="array" ref="D710">SHA1HASH($C710)</f>
        <v>de9a90c16b82748e2c528c4e9f25c06e8837ee36</v>
      </c>
      <c r="E710" s="6">
        <v>1</v>
      </c>
      <c r="F710" s="7">
        <f ca="1">IF($C710 = 1 + N("Presidente"),
    127,
    IF($C710 = 2 + N("Vice-Presidente"),
        72,
        IF($C710 = 3 + N("Secretária bilíngue"),
            13,
            RANDBETWEEN(5,COUNT(Name!$A:$A) + 1)
        )
    )
)</f>
        <v>159</v>
      </c>
      <c r="G710" s="7" t="str">
        <f ca="1">VLOOKUP($F710,Name!$A:$B,2,FALSE)</f>
        <v>Gustavo</v>
      </c>
      <c r="H710" s="7">
        <f ca="1" xml:space="preserve">
IF($C710 = 1,
    0,
    RANDBETWEEN(5,COUNT('Last name'!$A:$A) + 1)
)</f>
        <v>75</v>
      </c>
      <c r="I710" s="7" t="str">
        <f ca="1" xml:space="preserve">
IF($C710 = 1 + N("Presidente"),
    "de Orléans e Bragança",
    VLOOKUP($H710,'Last name'!$A:$B,2,FALSE) &amp; " " &amp; VLOOKUP(RANDBETWEEN(5,COUNT('Last name'!$A:$A) + 1),'Last name'!$A:$B,2,FALSE)
)</f>
        <v>dos Santos Batista</v>
      </c>
      <c r="J710" s="7" t="str">
        <f t="shared" ref="J710:J773" ca="1" si="112">$G710 &amp; " " &amp; $I710</f>
        <v>Gustavo dos Santos Batista</v>
      </c>
      <c r="K710" s="7" t="str" cm="1">
        <f t="array" aca="1" ref="K710" ca="1">SHA1HASH($J710)</f>
        <v>c537dc65f7707f4da44d5ae8cd5202c0bbcf7944</v>
      </c>
      <c r="L710" s="7" cm="1">
        <f t="array" aca="1" ref="L710" ca="1">INDEX(States!$A:$A,N710,1)</f>
        <v>5</v>
      </c>
      <c r="M710" s="7" t="str">
        <f ca="1">VLOOKUP($L710,Countries!$A:$B,2,FALSE)</f>
        <v>Portugal</v>
      </c>
      <c r="N710" s="7" cm="1">
        <f t="array" aca="1" ref="N710" ca="1">INDEX(States!$C:$C,RANDBETWEEN(5,COUNTA(States!$A:$A) + 1),1)</f>
        <v>12</v>
      </c>
      <c r="O710" s="7" t="str">
        <f ca="1">VLOOKUP($N710,States!$C:$D,2,FALSE)</f>
        <v>Leiria</v>
      </c>
      <c r="P710" s="7" t="str">
        <f ca="1">VLOOKUP($F710,Name!$A:$C,3,FALSE)</f>
        <v>M</v>
      </c>
      <c r="Q710" s="7" t="str">
        <f ca="1">VLOOKUP($P710,Genders!$B:$C,2,FALSE)</f>
        <v>Male</v>
      </c>
      <c r="R710" s="7" cm="1">
        <f t="array" aca="1" ref="R710" ca="1">INDEX('Marital status'!$A:$A,RANDBETWEEN(5,COUNTA('Marital status'!$A:$A) + 1),1)</f>
        <v>5</v>
      </c>
      <c r="S710" s="7" t="str">
        <f ca="1">VLOOKUP($R710,'Marital status'!$A:$B,2,FALSE)</f>
        <v>single</v>
      </c>
      <c r="T710" s="7">
        <f t="shared" ref="T710:T773" ca="1" si="113" xml:space="preserve">
IF(AND($AA710 &gt;= 5, $AA710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710" s="7" t="str">
        <f ca="1">VLOOKUP($T710,Ethnicities!$A:$B,2,FALSE)</f>
        <v xml:space="preserve"> white</v>
      </c>
      <c r="V710" s="8">
        <f t="shared" ref="V710:V773" ca="1" si="114" xml:space="preserve">
IF($AA710 = 5 + N("CEO"),
    TODAY() - 16340,
    IF($AA710 = 8 + N("Secretary"),
        RANDBETWEEN(TODAY() - 12418.5, TODAY()-6574.5),
        IF(OR($AA710 = 7, $AA710 = 14),
            RANDBETWEEN(TODAY() - 16071, TODAY() - 8766),
            IF(OR($AA710 = 13, $AA710 = 12, $AA710 = 11),
                RANDBETWEEN(TODAY() - 27393.75, TODAY() - 12783.75),
                RANDBETWEEN(TODAY() - 27393.75, TODAY()-10957.5)
            )
        )
    )
)</f>
        <v>23538</v>
      </c>
      <c r="W710" s="6">
        <f t="shared" ref="W710:W773" ca="1" si="115" xml:space="preserve">
IF(OR($AA710 = 5, $AA710 = 6) + N("Se for presidente ou vice-presidente"),
    10 + N("Doutor"),
    IF($AA710 = 7 + N("Se for diretor"),
        RANDBETWEEN(8,10) + N("Graduate school or Master’s degree or Doctorate"),
        IF($AA710 = 14 + N("If a manager"),
            RANDBETWEEN(7,9),
            IF(OR($AA710 = 13, $AA710 = 12, $AA710 = 11) + N("If coordinator or specialist or analyst"),
                RANDBETWEEN(7,8),
                7
            )
        )
    )
)</f>
        <v>7</v>
      </c>
      <c r="X710" s="8" t="str">
        <f ca="1">VLOOKUP($W710,'Background education'!$A:$B,2,FALSE)</f>
        <v>Undergraduate degree</v>
      </c>
      <c r="Y710" s="7">
        <f ca="1" xml:space="preserve">
  IF(OR($AA710 = 5, $AA710 = 6, $AA710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10" s="7" t="str">
        <f ca="1">VLOOKUP($Y710,Departments!$A:$B,2,FALSE)</f>
        <v>Finance</v>
      </c>
      <c r="AA710" s="6">
        <f t="shared" ref="AA710:AA773" ca="1" si="116" xml:space="preserve">
IF($C710 = 1 + N("Se matrícula for 1"),
  5 + N("Presidente"),
  IF($C710 = 2 + N("Se matrícula for 2"),
    6 + N("Vice-presidente"),
    IF($C710 = 3 + N("Se matrícula for 3"),
      8 + N("Secretária bilíngue"),
      IF(AND($C710 &gt;= 4, $C710 &lt;=14),
        7 + N("Diretor"),
        IF(AND($C710 &gt;= 15, $C710 &lt;= 25),
          14 + N("Manager"),
          IF(AND($C710 &gt;= 26, $C710 &lt;= 36),
            13 + N("Coordinador"),
            IF(AND($C710 &gt;= 37, $C710 &lt;= 47),
              12 + N("Especialista"),
                IF(MOD($C710,2) = 0,
                  11 + N("Analista"),
                  RANDBETWEEN(9,10) + N("Estagiário ou Trainee")
                )
            )
          )
        )
      )
    )
  )
)</f>
        <v>11</v>
      </c>
      <c r="AB710" s="7" t="str">
        <f ca="1">VLOOKUP($AA710,Roles!$A:$B,2,FALSE)</f>
        <v>Analyst</v>
      </c>
      <c r="AC710" s="6">
        <f t="shared" ref="AC710:AC773" ca="1" si="117" xml:space="preserve">
IF($AA710 = 11 + N("Analyst"),
    RANDBETWEEN(5, 7) + N("Jr, Pleno, Sr"),
    ""
)</f>
        <v>6</v>
      </c>
      <c r="AD710" s="7" t="str">
        <f ca="1" xml:space="preserve">
IF($AC710 &lt;&gt; "",
    VLOOKUP($AC710,Levels!$A:$B,2,FALSE),
    ""
)</f>
        <v>Pleno</v>
      </c>
      <c r="AE710" s="8">
        <f t="shared" ref="AE710:AE773" ca="1" si="118" xml:space="preserve">
IF(
  OR(
    $AA710=5,$AA710=6,$AA710=7,$AA710=8,$AA710=14
  ),
  36161,
  IF(
     (
      (TODAY() - $V710) / 365
     ) &lt; 19,
      TODAY(),
      RANDBETWEEN(36161,TODAY())
  )
)</f>
        <v>41931</v>
      </c>
      <c r="AF710" s="6">
        <f ca="1">RANDBETWEEN(5,COUNTA('Recruitment source'!$A:$A) + 1)</f>
        <v>13</v>
      </c>
      <c r="AG710" s="6" t="str">
        <f ca="1">VLOOKUP($AF710,'Recruitment source'!$A:$B,2,FALSE)</f>
        <v>Google</v>
      </c>
      <c r="AH710" s="8"/>
      <c r="AI710" s="1">
        <f t="shared" ca="1" si="110"/>
        <v>2500</v>
      </c>
      <c r="AJ710" s="12" t="str">
        <f t="shared" ref="AJ710:AJ773" ca="1" si="11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$A710  &amp; ", "   &amp;
$C710  &amp; ", "   &amp;
$E710  &amp; ", '"  &amp;
$J710  &amp; "', '" &amp;
$P710  &amp; "', "  &amp;
$T710  &amp; ", '"  &amp;
TEXT($V710,"dd/mm/aaaa")  &amp; "', "   &amp;
$W710  &amp; ", "   &amp;
$Y710  &amp; ", "   &amp;
$AA710  &amp; ", "   &amp;
IF($AC710 &lt;&gt; "", $AC710, "NULL")  &amp; ", "   &amp;
$AI710  &amp; ");"</f>
        <v>INSERT INTO bi4all.fac_employees (id_company_fk, id_employee_pk, flg_active, employee_name, id_gender_fk, id_race_fk, birthday, id_schooling_fk, id_department_fk, id_role_fk, id_level_fk, actual_salary) VALUES (5, 706, 1, 'Gustavo dos Santos Batista', 'M', 5, '10/06/1964', 7, 7, 11, 6, 2500);</v>
      </c>
    </row>
    <row r="711" spans="1:36" ht="14.25" customHeight="1" x14ac:dyDescent="0.2">
      <c r="A711" s="7" cm="1">
        <f t="array" aca="1" ref="A711" ca="1">INDEX(Companies!$A:$A,RANDBETWEEN(5,COUNTA(Companies!$A:$A) + 1),1)</f>
        <v>5</v>
      </c>
      <c r="B711" s="7" t="str">
        <f ca="1">VLOOKUP($A711,Companies!$A:$B,2,FALSE)</f>
        <v>ACME Corporation</v>
      </c>
      <c r="C711" s="5">
        <f t="shared" si="111"/>
        <v>707</v>
      </c>
      <c r="D711" s="5" t="str" cm="1">
        <f t="array" ref="D711">SHA1HASH($C711)</f>
        <v>2a8ae2469569e6eccde1a5b5b16eb076d0769ad3</v>
      </c>
      <c r="E711" s="6">
        <v>1</v>
      </c>
      <c r="F711" s="7">
        <f ca="1">IF($C711 = 1 + N("Presidente"),
    127,
    IF($C711 = 2 + N("Vice-Presidente"),
        72,
        IF($C711 = 3 + N("Secretária bilíngue"),
            13,
            RANDBETWEEN(5,COUNT(Name!$A:$A) + 1)
        )
    )
)</f>
        <v>106</v>
      </c>
      <c r="G711" s="7" t="str">
        <f ca="1">VLOOKUP($F711,Name!$A:$B,2,FALSE)</f>
        <v>Davi Lucas</v>
      </c>
      <c r="H711" s="7">
        <f ca="1" xml:space="preserve">
IF($C711 = 1,
    0,
    RANDBETWEEN(5,COUNT('Last name'!$A:$A) + 1)
)</f>
        <v>30</v>
      </c>
      <c r="I711" s="7" t="str">
        <f ca="1" xml:space="preserve">
IF($C711 = 1 + N("Presidente"),
    "de Orléans e Bragança",
    VLOOKUP($H711,'Last name'!$A:$B,2,FALSE) &amp; " " &amp; VLOOKUP(RANDBETWEEN(5,COUNT('Last name'!$A:$A) + 1),'Last name'!$A:$B,2,FALSE)
)</f>
        <v>Barbieri Santana</v>
      </c>
      <c r="J711" s="7" t="str">
        <f t="shared" ca="1" si="112"/>
        <v>Davi Lucas Barbieri Santana</v>
      </c>
      <c r="K711" s="7" t="str" cm="1">
        <f t="array" aca="1" ref="K711" ca="1">SHA1HASH($J711)</f>
        <v>58472868b1149ffc5781f3e7823f5dadddd9f1b5</v>
      </c>
      <c r="L711" s="7" cm="1">
        <f t="array" aca="1" ref="L711" ca="1">INDEX(States!$A:$A,N711,1)</f>
        <v>5</v>
      </c>
      <c r="M711" s="7" t="str">
        <f ca="1">VLOOKUP($L711,Countries!$A:$B,2,FALSE)</f>
        <v>Portugal</v>
      </c>
      <c r="N711" s="7" cm="1">
        <f t="array" aca="1" ref="N711" ca="1">INDEX(States!$C:$C,RANDBETWEEN(5,COUNTA(States!$A:$A) + 1),1)</f>
        <v>16</v>
      </c>
      <c r="O711" s="7" t="str">
        <f ca="1">VLOOKUP($N711,States!$C:$D,2,FALSE)</f>
        <v>Azores</v>
      </c>
      <c r="P711" s="7" t="str">
        <f ca="1">VLOOKUP($F711,Name!$A:$C,3,FALSE)</f>
        <v>M</v>
      </c>
      <c r="Q711" s="7" t="str">
        <f ca="1">VLOOKUP($P711,Genders!$B:$C,2,FALSE)</f>
        <v>Male</v>
      </c>
      <c r="R711" s="7" cm="1">
        <f t="array" aca="1" ref="R711" ca="1">INDEX('Marital status'!$A:$A,RANDBETWEEN(5,COUNTA('Marital status'!$A:$A) + 1),1)</f>
        <v>5</v>
      </c>
      <c r="S711" s="7" t="str">
        <f ca="1">VLOOKUP($R711,'Marital status'!$A:$B,2,FALSE)</f>
        <v>single</v>
      </c>
      <c r="T711" s="7">
        <f t="shared" ca="1" si="113"/>
        <v>5</v>
      </c>
      <c r="U711" s="7" t="str">
        <f ca="1">VLOOKUP($T711,Ethnicities!$A:$B,2,FALSE)</f>
        <v xml:space="preserve"> white</v>
      </c>
      <c r="V711" s="8">
        <f t="shared" ca="1" si="114"/>
        <v>21075</v>
      </c>
      <c r="W711" s="6">
        <f t="shared" ca="1" si="115"/>
        <v>7</v>
      </c>
      <c r="X711" s="8" t="str">
        <f ca="1">VLOOKUP($W711,'Background education'!$A:$B,2,FALSE)</f>
        <v>Undergraduate degree</v>
      </c>
      <c r="Y711" s="7">
        <f ca="1" xml:space="preserve">
  IF(OR($AA711 = 5, $AA711 = 6, $AA711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11" s="7" t="str">
        <f ca="1">VLOOKUP($Y711,Departments!$A:$B,2,FALSE)</f>
        <v>Communication &amp; Marketing</v>
      </c>
      <c r="AA711" s="6">
        <f t="shared" ca="1" si="116"/>
        <v>9</v>
      </c>
      <c r="AB711" s="7" t="str">
        <f ca="1">VLOOKUP($AA711,Roles!$A:$B,2,FALSE)</f>
        <v>Intern</v>
      </c>
      <c r="AC711" s="6" t="str">
        <f t="shared" ca="1" si="117"/>
        <v/>
      </c>
      <c r="AD711" s="7" t="str">
        <f ca="1" xml:space="preserve">
IF($AC711 &lt;&gt; "",
    VLOOKUP($AC711,Levels!$A:$B,2,FALSE),
    ""
)</f>
        <v/>
      </c>
      <c r="AE711" s="8">
        <f t="shared" ca="1" si="118"/>
        <v>44232</v>
      </c>
      <c r="AF711" s="6">
        <f ca="1">RANDBETWEEN(5,COUNTA('Recruitment source'!$A:$A) + 1)</f>
        <v>14</v>
      </c>
      <c r="AG711" s="6" t="str">
        <f ca="1">VLOOKUP($AF711,'Recruitment source'!$A:$B,2,FALSE)</f>
        <v>LinkedIn</v>
      </c>
      <c r="AH711" s="8"/>
      <c r="AI711" s="1">
        <f t="shared" ca="1" si="110"/>
        <v>1285</v>
      </c>
      <c r="AJ71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707, 1, 'Davi Lucas Barbieri Santana', 'M', 5, '12/09/1957', 7, 11, 9, NULL, 1285);</v>
      </c>
    </row>
    <row r="712" spans="1:36" ht="14.25" customHeight="1" x14ac:dyDescent="0.2">
      <c r="A712" s="7" cm="1">
        <f t="array" aca="1" ref="A712" ca="1">INDEX(Companies!$A:$A,RANDBETWEEN(5,COUNTA(Companies!$A:$A) + 1),1)</f>
        <v>5</v>
      </c>
      <c r="B712" s="7" t="str">
        <f ca="1">VLOOKUP($A712,Companies!$A:$B,2,FALSE)</f>
        <v>ACME Corporation</v>
      </c>
      <c r="C712" s="5">
        <f t="shared" si="111"/>
        <v>708</v>
      </c>
      <c r="D712" s="5" t="str" cm="1">
        <f t="array" ref="D712">SHA1HASH($C712)</f>
        <v>b6c3f8f43516460ff7a23fb24c33ae4ab854635e</v>
      </c>
      <c r="E712" s="6">
        <v>1</v>
      </c>
      <c r="F712" s="7">
        <f ca="1">IF($C712 = 1 + N("Presidente"),
    127,
    IF($C712 = 2 + N("Vice-Presidente"),
        72,
        IF($C712 = 3 + N("Secretária bilíngue"),
            13,
            RANDBETWEEN(5,COUNT(Name!$A:$A) + 1)
        )
    )
)</f>
        <v>347</v>
      </c>
      <c r="G712" s="7" t="str">
        <f ca="1">VLOOKUP($F712,Name!$A:$B,2,FALSE)</f>
        <v>Tomás</v>
      </c>
      <c r="H712" s="7">
        <f ca="1" xml:space="preserve">
IF($C712 = 1,
    0,
    RANDBETWEEN(5,COUNT('Last name'!$A:$A) + 1)
)</f>
        <v>156</v>
      </c>
      <c r="I712" s="7" t="str">
        <f ca="1" xml:space="preserve">
IF($C712 = 1 + N("Presidente"),
    "de Orléans e Bragança",
    VLOOKUP($H712,'Last name'!$A:$B,2,FALSE) &amp; " " &amp; VLOOKUP(RANDBETWEEN(5,COUNT('Last name'!$A:$A) + 1),'Last name'!$A:$B,2,FALSE)
)</f>
        <v>Poeta Aguiar</v>
      </c>
      <c r="J712" s="7" t="str">
        <f t="shared" ca="1" si="112"/>
        <v>Tomás Poeta Aguiar</v>
      </c>
      <c r="K712" s="7" t="str" cm="1">
        <f t="array" aca="1" ref="K712" ca="1">SHA1HASH($J712)</f>
        <v>4cac75fcea11672c912a7ca891a324ed7e4a46cf</v>
      </c>
      <c r="L712" s="7" cm="1">
        <f t="array" aca="1" ref="L712" ca="1">INDEX(States!$A:$A,N712,1)</f>
        <v>5</v>
      </c>
      <c r="M712" s="7" t="str">
        <f ca="1">VLOOKUP($L712,Countries!$A:$B,2,FALSE)</f>
        <v>Portugal</v>
      </c>
      <c r="N712" s="7" cm="1">
        <f t="array" aca="1" ref="N712" ca="1">INDEX(States!$C:$C,RANDBETWEEN(5,COUNTA(States!$A:$A) + 1),1)</f>
        <v>7</v>
      </c>
      <c r="O712" s="7" t="str">
        <f ca="1">VLOOKUP($N712,States!$C:$D,2,FALSE)</f>
        <v xml:space="preserve"> Setúbal </v>
      </c>
      <c r="P712" s="7" t="str">
        <f ca="1">VLOOKUP($F712,Name!$A:$C,3,FALSE)</f>
        <v>M</v>
      </c>
      <c r="Q712" s="7" t="str">
        <f ca="1">VLOOKUP($P712,Genders!$B:$C,2,FALSE)</f>
        <v>Male</v>
      </c>
      <c r="R712" s="7" cm="1">
        <f t="array" aca="1" ref="R712" ca="1">INDEX('Marital status'!$A:$A,RANDBETWEEN(5,COUNTA('Marital status'!$A:$A) + 1),1)</f>
        <v>9</v>
      </c>
      <c r="S712" s="7" t="str">
        <f ca="1">VLOOKUP($R712,'Marital status'!$A:$B,2,FALSE)</f>
        <v>DIVORCED</v>
      </c>
      <c r="T712" s="7">
        <f t="shared" ca="1" si="113"/>
        <v>5</v>
      </c>
      <c r="U712" s="7" t="str">
        <f ca="1">VLOOKUP($T712,Ethnicities!$A:$B,2,FALSE)</f>
        <v xml:space="preserve"> white</v>
      </c>
      <c r="V712" s="8">
        <f t="shared" ca="1" si="114"/>
        <v>25177</v>
      </c>
      <c r="W712" s="6">
        <f t="shared" ca="1" si="115"/>
        <v>7</v>
      </c>
      <c r="X712" s="8" t="str">
        <f ca="1">VLOOKUP($W712,'Background education'!$A:$B,2,FALSE)</f>
        <v>Undergraduate degree</v>
      </c>
      <c r="Y712" s="7">
        <f ca="1" xml:space="preserve">
  IF(OR($AA712 = 5, $AA712 = 6, $AA712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12" s="7" t="str">
        <f ca="1">VLOOKUP($Y712,Departments!$A:$B,2,FALSE)</f>
        <v xml:space="preserve"> Presidency</v>
      </c>
      <c r="AA712" s="6">
        <f t="shared" ca="1" si="116"/>
        <v>11</v>
      </c>
      <c r="AB712" s="7" t="str">
        <f ca="1">VLOOKUP($AA712,Roles!$A:$B,2,FALSE)</f>
        <v>Analyst</v>
      </c>
      <c r="AC712" s="6">
        <f t="shared" ca="1" si="117"/>
        <v>6</v>
      </c>
      <c r="AD712" s="7" t="str">
        <f ca="1" xml:space="preserve">
IF($AC712 &lt;&gt; "",
    VLOOKUP($AC712,Levels!$A:$B,2,FALSE),
    ""
)</f>
        <v>Pleno</v>
      </c>
      <c r="AE712" s="8">
        <f t="shared" ca="1" si="118"/>
        <v>37206</v>
      </c>
      <c r="AF712" s="6">
        <f ca="1">RANDBETWEEN(5,COUNTA('Recruitment source'!$A:$A) + 1)</f>
        <v>13</v>
      </c>
      <c r="AG712" s="6" t="str">
        <f ca="1">VLOOKUP($AF712,'Recruitment source'!$A:$B,2,FALSE)</f>
        <v>Google</v>
      </c>
      <c r="AH712" s="8"/>
      <c r="AI712" s="1">
        <f t="shared" ca="1" si="110"/>
        <v>2500</v>
      </c>
      <c r="AJ71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708, 1, 'Tomás Poeta Aguiar', 'M', 5, '05/12/1968', 7, 5, 11, 6, 2500);</v>
      </c>
    </row>
    <row r="713" spans="1:36" ht="14.25" customHeight="1" x14ac:dyDescent="0.2">
      <c r="A713" s="7" cm="1">
        <f t="array" aca="1" ref="A713" ca="1">INDEX(Companies!$A:$A,RANDBETWEEN(5,COUNTA(Companies!$A:$A) + 1),1)</f>
        <v>5</v>
      </c>
      <c r="B713" s="7" t="str">
        <f ca="1">VLOOKUP($A713,Companies!$A:$B,2,FALSE)</f>
        <v>ACME Corporation</v>
      </c>
      <c r="C713" s="5">
        <f t="shared" si="111"/>
        <v>709</v>
      </c>
      <c r="D713" s="5" t="str" cm="1">
        <f t="array" ref="D713">SHA1HASH($C713)</f>
        <v>29da9bc33b146db5b36af2908861e1de88c25fc8</v>
      </c>
      <c r="E713" s="6">
        <v>1</v>
      </c>
      <c r="F713" s="7">
        <f ca="1">IF($C713 = 1 + N("Presidente"),
    127,
    IF($C713 = 2 + N("Vice-Presidente"),
        72,
        IF($C713 = 3 + N("Secretária bilíngue"),
            13,
            RANDBETWEEN(5,COUNT(Name!$A:$A) + 1)
        )
    )
)</f>
        <v>161</v>
      </c>
      <c r="G713" s="7" t="str">
        <f ca="1">VLOOKUP($F713,Name!$A:$B,2,FALSE)</f>
        <v>Heitor</v>
      </c>
      <c r="H713" s="7">
        <f ca="1" xml:space="preserve">
IF($C713 = 1,
    0,
    RANDBETWEEN(5,COUNT('Last name'!$A:$A) + 1)
)</f>
        <v>84</v>
      </c>
      <c r="I713" s="7" t="str">
        <f ca="1" xml:space="preserve">
IF($C713 = 1 + N("Presidente"),
    "de Orléans e Bragança",
    VLOOKUP($H713,'Last name'!$A:$B,2,FALSE) &amp; " " &amp; VLOOKUP(RANDBETWEEN(5,COUNT('Last name'!$A:$A) + 1),'Last name'!$A:$B,2,FALSE)
)</f>
        <v>Fernandes Reis</v>
      </c>
      <c r="J713" s="7" t="str">
        <f t="shared" ca="1" si="112"/>
        <v>Heitor Fernandes Reis</v>
      </c>
      <c r="K713" s="7" t="str" cm="1">
        <f t="array" aca="1" ref="K713" ca="1">SHA1HASH($J713)</f>
        <v>27be033ed7a737cff97a572d75bc931ba792c1fc</v>
      </c>
      <c r="L713" s="7" cm="1">
        <f t="array" aca="1" ref="L713" ca="1">INDEX(States!$A:$A,N713,1)</f>
        <v>5</v>
      </c>
      <c r="M713" s="7" t="str">
        <f ca="1">VLOOKUP($L713,Countries!$A:$B,2,FALSE)</f>
        <v>Portugal</v>
      </c>
      <c r="N713" s="7" cm="1">
        <f t="array" aca="1" ref="N713" ca="1">INDEX(States!$C:$C,RANDBETWEEN(5,COUNTA(States!$A:$A) + 1),1)</f>
        <v>24</v>
      </c>
      <c r="O713" s="7" t="str">
        <f ca="1">VLOOKUP($N713,States!$C:$D,2,FALSE)</f>
        <v>Brangança</v>
      </c>
      <c r="P713" s="7" t="str">
        <f ca="1">VLOOKUP($F713,Name!$A:$C,3,FALSE)</f>
        <v>M</v>
      </c>
      <c r="Q713" s="7" t="str">
        <f ca="1">VLOOKUP($P713,Genders!$B:$C,2,FALSE)</f>
        <v>Male</v>
      </c>
      <c r="R713" s="7" cm="1">
        <f t="array" aca="1" ref="R713" ca="1">INDEX('Marital status'!$A:$A,RANDBETWEEN(5,COUNTA('Marital status'!$A:$A) + 1),1)</f>
        <v>5</v>
      </c>
      <c r="S713" s="7" t="str">
        <f ca="1">VLOOKUP($R713,'Marital status'!$A:$B,2,FALSE)</f>
        <v>single</v>
      </c>
      <c r="T713" s="7">
        <f t="shared" ca="1" si="113"/>
        <v>5</v>
      </c>
      <c r="U713" s="7" t="str">
        <f ca="1">VLOOKUP($T713,Ethnicities!$A:$B,2,FALSE)</f>
        <v xml:space="preserve"> white</v>
      </c>
      <c r="V713" s="8">
        <f t="shared" ca="1" si="114"/>
        <v>29606</v>
      </c>
      <c r="W713" s="6">
        <f t="shared" ca="1" si="115"/>
        <v>7</v>
      </c>
      <c r="X713" s="8" t="str">
        <f ca="1">VLOOKUP($W713,'Background education'!$A:$B,2,FALSE)</f>
        <v>Undergraduate degree</v>
      </c>
      <c r="Y713" s="7">
        <f ca="1" xml:space="preserve">
  IF(OR($AA713 = 5, $AA713 = 6, $AA713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13" s="7" t="str">
        <f ca="1">VLOOKUP($Y713,Departments!$A:$B,2,FALSE)</f>
        <v>Finance</v>
      </c>
      <c r="AA713" s="6">
        <f t="shared" ca="1" si="116"/>
        <v>10</v>
      </c>
      <c r="AB713" s="7" t="str">
        <f ca="1">VLOOKUP($AA713,Roles!$A:$B,2,FALSE)</f>
        <v>Trainee</v>
      </c>
      <c r="AC713" s="6" t="str">
        <f t="shared" ca="1" si="117"/>
        <v/>
      </c>
      <c r="AD713" s="7" t="str">
        <f ca="1" xml:space="preserve">
IF($AC713 &lt;&gt; "",
    VLOOKUP($AC713,Levels!$A:$B,2,FALSE),
    ""
)</f>
        <v/>
      </c>
      <c r="AE713" s="8">
        <f t="shared" ca="1" si="118"/>
        <v>37646</v>
      </c>
      <c r="AF713" s="6">
        <f ca="1">RANDBETWEEN(5,COUNTA('Recruitment source'!$A:$A) + 1)</f>
        <v>8</v>
      </c>
      <c r="AG713" s="6" t="str">
        <f ca="1">VLOOKUP($AF713,'Recruitment source'!$A:$B,2,FALSE)</f>
        <v>Net Empregos</v>
      </c>
      <c r="AH713" s="8"/>
      <c r="AI713" s="1">
        <f t="shared" ca="1" si="110"/>
        <v>1305</v>
      </c>
      <c r="AJ71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709, 1, 'Heitor Fernandes Reis', 'M', 5, '20/01/1981', 7, 7, 10, NULL, 1305);</v>
      </c>
    </row>
    <row r="714" spans="1:36" ht="14.25" customHeight="1" x14ac:dyDescent="0.2">
      <c r="A714" s="7" cm="1">
        <f t="array" aca="1" ref="A714" ca="1">INDEX(Companies!$A:$A,RANDBETWEEN(5,COUNTA(Companies!$A:$A) + 1),1)</f>
        <v>5</v>
      </c>
      <c r="B714" s="7" t="str">
        <f ca="1">VLOOKUP($A714,Companies!$A:$B,2,FALSE)</f>
        <v>ACME Corporation</v>
      </c>
      <c r="C714" s="5">
        <f t="shared" si="111"/>
        <v>710</v>
      </c>
      <c r="D714" s="5" t="str" cm="1">
        <f t="array" ref="D714">SHA1HASH($C714)</f>
        <v>86e55aec99bfd3868b399afe0c5069bd2a7b7d18</v>
      </c>
      <c r="E714" s="6">
        <v>1</v>
      </c>
      <c r="F714" s="7">
        <f ca="1">IF($C714 = 1 + N("Presidente"),
    127,
    IF($C714 = 2 + N("Vice-Presidente"),
        72,
        IF($C714 = 3 + N("Secretária bilíngue"),
            13,
            RANDBETWEEN(5,COUNT(Name!$A:$A) + 1)
        )
    )
)</f>
        <v>120</v>
      </c>
      <c r="G714" s="7" t="str">
        <f ca="1">VLOOKUP($F714,Name!$A:$B,2,FALSE)</f>
        <v>Eliza</v>
      </c>
      <c r="H714" s="7">
        <f ca="1" xml:space="preserve">
IF($C714 = 1,
    0,
    RANDBETWEEN(5,COUNT('Last name'!$A:$A) + 1)
)</f>
        <v>108</v>
      </c>
      <c r="I714" s="7" t="str">
        <f ca="1" xml:space="preserve">
IF($C714 = 1 + N("Presidente"),
    "de Orléans e Bragança",
    VLOOKUP($H714,'Last name'!$A:$B,2,FALSE) &amp; " " &amp; VLOOKUP(RANDBETWEEN(5,COUNT('Last name'!$A:$A) + 1),'Last name'!$A:$B,2,FALSE)
)</f>
        <v>Leone Gouveia</v>
      </c>
      <c r="J714" s="7" t="str">
        <f t="shared" ca="1" si="112"/>
        <v>Eliza Leone Gouveia</v>
      </c>
      <c r="K714" s="7" t="str" cm="1">
        <f t="array" aca="1" ref="K714" ca="1">SHA1HASH($J714)</f>
        <v>67e10ec73d792afb30a7f5e83b3efce2edc74c2b</v>
      </c>
      <c r="L714" s="7" cm="1">
        <f t="array" aca="1" ref="L714" ca="1">INDEX(States!$A:$A,N714,1)</f>
        <v>5</v>
      </c>
      <c r="M714" s="7" t="str">
        <f ca="1">VLOOKUP($L714,Countries!$A:$B,2,FALSE)</f>
        <v>Portugal</v>
      </c>
      <c r="N714" s="7" cm="1">
        <f t="array" aca="1" ref="N714" ca="1">INDEX(States!$C:$C,RANDBETWEEN(5,COUNTA(States!$A:$A) + 1),1)</f>
        <v>23</v>
      </c>
      <c r="O714" s="7" t="str">
        <f ca="1">VLOOKUP($N714,States!$C:$D,2,FALSE)</f>
        <v>Viana do Castelo</v>
      </c>
      <c r="P714" s="7" t="str">
        <f ca="1">VLOOKUP($F714,Name!$A:$C,3,FALSE)</f>
        <v>F</v>
      </c>
      <c r="Q714" s="7" t="str">
        <f ca="1">VLOOKUP($P714,Genders!$B:$C,2,FALSE)</f>
        <v>Female</v>
      </c>
      <c r="R714" s="7" cm="1">
        <f t="array" aca="1" ref="R714" ca="1">INDEX('Marital status'!$A:$A,RANDBETWEEN(5,COUNTA('Marital status'!$A:$A) + 1),1)</f>
        <v>6</v>
      </c>
      <c r="S714" s="7" t="str">
        <f ca="1">VLOOKUP($R714,'Marital status'!$A:$B,2,FALSE)</f>
        <v>MarrieD</v>
      </c>
      <c r="T714" s="7">
        <f t="shared" ca="1" si="113"/>
        <v>6</v>
      </c>
      <c r="U714" s="7" t="str">
        <f ca="1">VLOOKUP($T714,Ethnicities!$A:$B,2,FALSE)</f>
        <v>Black or African American</v>
      </c>
      <c r="V714" s="8">
        <f t="shared" ca="1" si="114"/>
        <v>18644</v>
      </c>
      <c r="W714" s="6">
        <f t="shared" ca="1" si="115"/>
        <v>8</v>
      </c>
      <c r="X714" s="8" t="str">
        <f ca="1">VLOOKUP($W714,'Background education'!$A:$B,2,FALSE)</f>
        <v>Graduate school</v>
      </c>
      <c r="Y714" s="7">
        <f ca="1" xml:space="preserve">
  IF(OR($AA714 = 5, $AA714 = 6, $AA714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14" s="7" t="str">
        <f ca="1">VLOOKUP($Y714,Departments!$A:$B,2,FALSE)</f>
        <v xml:space="preserve"> Commercial</v>
      </c>
      <c r="AA714" s="6">
        <f t="shared" ca="1" si="116"/>
        <v>11</v>
      </c>
      <c r="AB714" s="7" t="str">
        <f ca="1">VLOOKUP($AA714,Roles!$A:$B,2,FALSE)</f>
        <v>Analyst</v>
      </c>
      <c r="AC714" s="6">
        <f t="shared" ca="1" si="117"/>
        <v>7</v>
      </c>
      <c r="AD714" s="7" t="str">
        <f ca="1" xml:space="preserve">
IF($AC714 &lt;&gt; "",
    VLOOKUP($AC714,Levels!$A:$B,2,FALSE),
    ""
)</f>
        <v>Senior</v>
      </c>
      <c r="AE714" s="8">
        <f t="shared" ca="1" si="118"/>
        <v>40922</v>
      </c>
      <c r="AF714" s="6">
        <f ca="1">RANDBETWEEN(5,COUNTA('Recruitment source'!$A:$A) + 1)</f>
        <v>9</v>
      </c>
      <c r="AG714" s="6" t="str">
        <f ca="1">VLOOKUP($AF714,'Recruitment source'!$A:$B,2,FALSE)</f>
        <v>Empregos Online</v>
      </c>
      <c r="AH714" s="8"/>
      <c r="AI714" s="1">
        <f t="shared" ca="1" si="110"/>
        <v>3080</v>
      </c>
      <c r="AJ714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710, 1, 'Eliza Leone Gouveia', 'F', 6, '16/01/1951', 8, 9, 11, 7, 3080);</v>
      </c>
    </row>
    <row r="715" spans="1:36" ht="14.25" customHeight="1" x14ac:dyDescent="0.2">
      <c r="A715" s="7" cm="1">
        <f t="array" aca="1" ref="A715" ca="1">INDEX(Companies!$A:$A,RANDBETWEEN(5,COUNTA(Companies!$A:$A) + 1),1)</f>
        <v>5</v>
      </c>
      <c r="B715" s="7" t="str">
        <f ca="1">VLOOKUP($A715,Companies!$A:$B,2,FALSE)</f>
        <v>ACME Corporation</v>
      </c>
      <c r="C715" s="5">
        <f t="shared" si="111"/>
        <v>711</v>
      </c>
      <c r="D715" s="5" t="str" cm="1">
        <f t="array" ref="D715">SHA1HASH($C715)</f>
        <v>7919ae519f96a6645a5640c381f954df58d2d2d2</v>
      </c>
      <c r="E715" s="6">
        <v>1</v>
      </c>
      <c r="F715" s="7">
        <f ca="1">IF($C715 = 1 + N("Presidente"),
    127,
    IF($C715 = 2 + N("Vice-Presidente"),
        72,
        IF($C715 = 3 + N("Secretária bilíngue"),
            13,
            RANDBETWEEN(5,COUNT(Name!$A:$A) + 1)
        )
    )
)</f>
        <v>173</v>
      </c>
      <c r="G715" s="7" t="str">
        <f ca="1">VLOOKUP($F715,Name!$A:$B,2,FALSE)</f>
        <v>Isaac</v>
      </c>
      <c r="H715" s="7">
        <f ca="1" xml:space="preserve">
IF($C715 = 1,
    0,
    RANDBETWEEN(5,COUNT('Last name'!$A:$A) + 1)
)</f>
        <v>26</v>
      </c>
      <c r="I715" s="7" t="str">
        <f ca="1" xml:space="preserve">
IF($C715 = 1 + N("Presidente"),
    "de Orléans e Bragança",
    VLOOKUP($H715,'Last name'!$A:$B,2,FALSE) &amp; " " &amp; VLOOKUP(RANDBETWEEN(5,COUNT('Last name'!$A:$A) + 1),'Last name'!$A:$B,2,FALSE)
)</f>
        <v>Azeredo Pedrosa</v>
      </c>
      <c r="J715" s="7" t="str">
        <f t="shared" ca="1" si="112"/>
        <v>Isaac Azeredo Pedrosa</v>
      </c>
      <c r="K715" s="7" t="str" cm="1">
        <f t="array" aca="1" ref="K715" ca="1">SHA1HASH($J715)</f>
        <v>1713cef68e924d47c38d0d65da53625c94adbb49</v>
      </c>
      <c r="L715" s="7" cm="1">
        <f t="array" aca="1" ref="L715" ca="1">INDEX(States!$A:$A,N715,1)</f>
        <v>5</v>
      </c>
      <c r="M715" s="7" t="str">
        <f ca="1">VLOOKUP($L715,Countries!$A:$B,2,FALSE)</f>
        <v>Portugal</v>
      </c>
      <c r="N715" s="7" cm="1">
        <f t="array" aca="1" ref="N715" ca="1">INDEX(States!$C:$C,RANDBETWEEN(5,COUNTA(States!$A:$A) + 1),1)</f>
        <v>21</v>
      </c>
      <c r="O715" s="7" t="str">
        <f ca="1">VLOOKUP($N715,States!$C:$D,2,FALSE)</f>
        <v>Guarda</v>
      </c>
      <c r="P715" s="7" t="str">
        <f ca="1">VLOOKUP($F715,Name!$A:$C,3,FALSE)</f>
        <v>M</v>
      </c>
      <c r="Q715" s="7" t="str">
        <f ca="1">VLOOKUP($P715,Genders!$B:$C,2,FALSE)</f>
        <v>Male</v>
      </c>
      <c r="R715" s="7" cm="1">
        <f t="array" aca="1" ref="R715" ca="1">INDEX('Marital status'!$A:$A,RANDBETWEEN(5,COUNTA('Marital status'!$A:$A) + 1),1)</f>
        <v>7</v>
      </c>
      <c r="S715" s="7" t="str">
        <f ca="1">VLOOKUP($R715,'Marital status'!$A:$B,2,FALSE)</f>
        <v xml:space="preserve">Widowed </v>
      </c>
      <c r="T715" s="7">
        <f t="shared" ca="1" si="113"/>
        <v>7</v>
      </c>
      <c r="U715" s="7" t="str">
        <f ca="1">VLOOKUP($T715,Ethnicities!$A:$B,2,FALSE)</f>
        <v xml:space="preserve">  Hispanic or LATINO</v>
      </c>
      <c r="V715" s="8">
        <f t="shared" ca="1" si="114"/>
        <v>18487</v>
      </c>
      <c r="W715" s="6">
        <f t="shared" ca="1" si="115"/>
        <v>7</v>
      </c>
      <c r="X715" s="8" t="str">
        <f ca="1">VLOOKUP($W715,'Background education'!$A:$B,2,FALSE)</f>
        <v>Undergraduate degree</v>
      </c>
      <c r="Y715" s="7">
        <f ca="1" xml:space="preserve">
  IF(OR($AA715 = 5, $AA715 = 6, $AA715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15" s="7" t="str">
        <f ca="1">VLOOKUP($Y715,Departments!$A:$B,2,FALSE)</f>
        <v>Communication &amp; Marketing</v>
      </c>
      <c r="AA715" s="6">
        <f t="shared" ca="1" si="116"/>
        <v>9</v>
      </c>
      <c r="AB715" s="7" t="str">
        <f ca="1">VLOOKUP($AA715,Roles!$A:$B,2,FALSE)</f>
        <v>Intern</v>
      </c>
      <c r="AC715" s="6" t="str">
        <f t="shared" ca="1" si="117"/>
        <v/>
      </c>
      <c r="AD715" s="7" t="str">
        <f ca="1" xml:space="preserve">
IF($AC715 &lt;&gt; "",
    VLOOKUP($AC715,Levels!$A:$B,2,FALSE),
    ""
)</f>
        <v/>
      </c>
      <c r="AE715" s="8">
        <f t="shared" ca="1" si="118"/>
        <v>42135</v>
      </c>
      <c r="AF715" s="6">
        <f ca="1">RANDBETWEEN(5,COUNTA('Recruitment source'!$A:$A) + 1)</f>
        <v>8</v>
      </c>
      <c r="AG715" s="6" t="str">
        <f ca="1">VLOOKUP($AF715,'Recruitment source'!$A:$B,2,FALSE)</f>
        <v>Net Empregos</v>
      </c>
      <c r="AH715" s="8"/>
      <c r="AI715" s="1">
        <f t="shared" ca="1" si="110"/>
        <v>1285</v>
      </c>
      <c r="AJ715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711, 1, 'Isaac Azeredo Pedrosa', 'M', 7, '12/08/1950', 7, 11, 9, NULL, 1285);</v>
      </c>
    </row>
    <row r="716" spans="1:36" ht="14.25" customHeight="1" x14ac:dyDescent="0.2">
      <c r="A716" s="7" cm="1">
        <f t="array" aca="1" ref="A716" ca="1">INDEX(Companies!$A:$A,RANDBETWEEN(5,COUNTA(Companies!$A:$A) + 1),1)</f>
        <v>5</v>
      </c>
      <c r="B716" s="7" t="str">
        <f ca="1">VLOOKUP($A716,Companies!$A:$B,2,FALSE)</f>
        <v>ACME Corporation</v>
      </c>
      <c r="C716" s="5">
        <f t="shared" si="111"/>
        <v>712</v>
      </c>
      <c r="D716" s="5" t="str" cm="1">
        <f t="array" ref="D716">SHA1HASH($C716)</f>
        <v>a85f2d02e23cd73f8f9a7e5564778deb983ecb2f</v>
      </c>
      <c r="E716" s="6">
        <v>1</v>
      </c>
      <c r="F716" s="7">
        <f ca="1">IF($C716 = 1 + N("Presidente"),
    127,
    IF($C716 = 2 + N("Vice-Presidente"),
        72,
        IF($C716 = 3 + N("Secretária bilíngue"),
            13,
            RANDBETWEEN(5,COUNT(Name!$A:$A) + 1)
        )
    )
)</f>
        <v>203</v>
      </c>
      <c r="G716" s="7" t="str">
        <f ca="1">VLOOKUP($F716,Name!$A:$B,2,FALSE)</f>
        <v>Juliana</v>
      </c>
      <c r="H716" s="7">
        <f ca="1" xml:space="preserve">
IF($C716 = 1,
    0,
    RANDBETWEEN(5,COUNT('Last name'!$A:$A) + 1)
)</f>
        <v>71</v>
      </c>
      <c r="I716" s="7" t="str">
        <f ca="1" xml:space="preserve">
IF($C716 = 1 + N("Presidente"),
    "de Orléans e Bragança",
    VLOOKUP($H716,'Last name'!$A:$B,2,FALSE) &amp; " " &amp; VLOOKUP(RANDBETWEEN(5,COUNT('Last name'!$A:$A) + 1),'Last name'!$A:$B,2,FALSE)
)</f>
        <v>Dantas Melo</v>
      </c>
      <c r="J716" s="7" t="str">
        <f t="shared" ca="1" si="112"/>
        <v>Juliana Dantas Melo</v>
      </c>
      <c r="K716" s="7" t="str" cm="1">
        <f t="array" aca="1" ref="K716" ca="1">SHA1HASH($J716)</f>
        <v>b8398d08d50df1d7f031e558d493d9b12b443fb4</v>
      </c>
      <c r="L716" s="7" cm="1">
        <f t="array" aca="1" ref="L716" ca="1">INDEX(States!$A:$A,N716,1)</f>
        <v>5</v>
      </c>
      <c r="M716" s="7" t="str">
        <f ca="1">VLOOKUP($L716,Countries!$A:$B,2,FALSE)</f>
        <v>Portugal</v>
      </c>
      <c r="N716" s="7" cm="1">
        <f t="array" aca="1" ref="N716" ca="1">INDEX(States!$C:$C,RANDBETWEEN(5,COUNTA(States!$A:$A) + 1),1)</f>
        <v>18</v>
      </c>
      <c r="O716" s="7" t="str">
        <f ca="1">VLOOKUP($N716,States!$C:$D,2,FALSE)</f>
        <v>Castelo Branco</v>
      </c>
      <c r="P716" s="7" t="str">
        <f ca="1">VLOOKUP($F716,Name!$A:$C,3,FALSE)</f>
        <v>F</v>
      </c>
      <c r="Q716" s="7" t="str">
        <f ca="1">VLOOKUP($P716,Genders!$B:$C,2,FALSE)</f>
        <v>Female</v>
      </c>
      <c r="R716" s="7" cm="1">
        <f t="array" aca="1" ref="R716" ca="1">INDEX('Marital status'!$A:$A,RANDBETWEEN(5,COUNTA('Marital status'!$A:$A) + 1),1)</f>
        <v>9</v>
      </c>
      <c r="S716" s="7" t="str">
        <f ca="1">VLOOKUP($R716,'Marital status'!$A:$B,2,FALSE)</f>
        <v>DIVORCED</v>
      </c>
      <c r="T716" s="7">
        <f t="shared" ca="1" si="113"/>
        <v>5</v>
      </c>
      <c r="U716" s="7" t="str">
        <f ca="1">VLOOKUP($T716,Ethnicities!$A:$B,2,FALSE)</f>
        <v xml:space="preserve"> white</v>
      </c>
      <c r="V716" s="8">
        <f t="shared" ca="1" si="114"/>
        <v>28967</v>
      </c>
      <c r="W716" s="6">
        <f t="shared" ca="1" si="115"/>
        <v>8</v>
      </c>
      <c r="X716" s="8" t="str">
        <f ca="1">VLOOKUP($W716,'Background education'!$A:$B,2,FALSE)</f>
        <v>Graduate school</v>
      </c>
      <c r="Y716" s="7">
        <f ca="1" xml:space="preserve">
  IF(OR($AA716 = 5, $AA716 = 6, $AA716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16" s="7" t="str">
        <f ca="1">VLOOKUP($Y716,Departments!$A:$B,2,FALSE)</f>
        <v>Administration</v>
      </c>
      <c r="AA716" s="6">
        <f t="shared" ca="1" si="116"/>
        <v>11</v>
      </c>
      <c r="AB716" s="7" t="str">
        <f ca="1">VLOOKUP($AA716,Roles!$A:$B,2,FALSE)</f>
        <v>Analyst</v>
      </c>
      <c r="AC716" s="6">
        <f t="shared" ca="1" si="117"/>
        <v>7</v>
      </c>
      <c r="AD716" s="7" t="str">
        <f ca="1" xml:space="preserve">
IF($AC716 &lt;&gt; "",
    VLOOKUP($AC716,Levels!$A:$B,2,FALSE),
    ""
)</f>
        <v>Senior</v>
      </c>
      <c r="AE716" s="8">
        <f t="shared" ca="1" si="118"/>
        <v>41352</v>
      </c>
      <c r="AF716" s="6">
        <f ca="1">RANDBETWEEN(5,COUNTA('Recruitment source'!$A:$A) + 1)</f>
        <v>12</v>
      </c>
      <c r="AG716" s="6" t="str">
        <f ca="1">VLOOKUP($AF716,'Recruitment source'!$A:$B,2,FALSE)</f>
        <v xml:space="preserve"> recommendation of employee</v>
      </c>
      <c r="AH716" s="8"/>
      <c r="AI716" s="1">
        <f t="shared" ca="1" si="110"/>
        <v>3000</v>
      </c>
      <c r="AJ716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712, 1, 'Juliana Dantas Melo', 'F', 5, '22/04/1979', 8, 6, 11, 7, 3000);</v>
      </c>
    </row>
    <row r="717" spans="1:36" ht="14.25" customHeight="1" x14ac:dyDescent="0.2">
      <c r="A717" s="7" cm="1">
        <f t="array" aca="1" ref="A717" ca="1">INDEX(Companies!$A:$A,RANDBETWEEN(5,COUNTA(Companies!$A:$A) + 1),1)</f>
        <v>5</v>
      </c>
      <c r="B717" s="7" t="str">
        <f ca="1">VLOOKUP($A717,Companies!$A:$B,2,FALSE)</f>
        <v>ACME Corporation</v>
      </c>
      <c r="C717" s="5">
        <f t="shared" si="111"/>
        <v>713</v>
      </c>
      <c r="D717" s="5" t="str" cm="1">
        <f t="array" ref="D717">SHA1HASH($C717)</f>
        <v>84b0b577501b6c0162aea7c1353b300e66a9fe4a</v>
      </c>
      <c r="E717" s="6">
        <v>1</v>
      </c>
      <c r="F717" s="7">
        <f ca="1">IF($C717 = 1 + N("Presidente"),
    127,
    IF($C717 = 2 + N("Vice-Presidente"),
        72,
        IF($C717 = 3 + N("Secretária bilíngue"),
            13,
            RANDBETWEEN(5,COUNT(Name!$A:$A) + 1)
        )
    )
)</f>
        <v>24</v>
      </c>
      <c r="G717" s="7" t="str">
        <f ca="1">VLOOKUP($F717,Name!$A:$B,2,FALSE)</f>
        <v>Ammanda</v>
      </c>
      <c r="H717" s="7">
        <f ca="1" xml:space="preserve">
IF($C717 = 1,
    0,
    RANDBETWEEN(5,COUNT('Last name'!$A:$A) + 1)
)</f>
        <v>30</v>
      </c>
      <c r="I717" s="7" t="str">
        <f ca="1" xml:space="preserve">
IF($C717 = 1 + N("Presidente"),
    "de Orléans e Bragança",
    VLOOKUP($H717,'Last name'!$A:$B,2,FALSE) &amp; " " &amp; VLOOKUP(RANDBETWEEN(5,COUNT('Last name'!$A:$A) + 1),'Last name'!$A:$B,2,FALSE)
)</f>
        <v>Barbieri Santacruz</v>
      </c>
      <c r="J717" s="7" t="str">
        <f t="shared" ca="1" si="112"/>
        <v>Ammanda Barbieri Santacruz</v>
      </c>
      <c r="K717" s="7" t="str" cm="1">
        <f t="array" aca="1" ref="K717" ca="1">SHA1HASH($J717)</f>
        <v>c453066d041fad5a3e851245077fdde19e244dfa</v>
      </c>
      <c r="L717" s="7" cm="1">
        <f t="array" aca="1" ref="L717" ca="1">INDEX(States!$A:$A,N717,1)</f>
        <v>5</v>
      </c>
      <c r="M717" s="7" t="str">
        <f ca="1">VLOOKUP($L717,Countries!$A:$B,2,FALSE)</f>
        <v>Portugal</v>
      </c>
      <c r="N717" s="7" cm="1">
        <f t="array" aca="1" ref="N717" ca="1">INDEX(States!$C:$C,RANDBETWEEN(5,COUNTA(States!$A:$A) + 1),1)</f>
        <v>16</v>
      </c>
      <c r="O717" s="7" t="str">
        <f ca="1">VLOOKUP($N717,States!$C:$D,2,FALSE)</f>
        <v>Azores</v>
      </c>
      <c r="P717" s="7" t="str">
        <f ca="1">VLOOKUP($F717,Name!$A:$C,3,FALSE)</f>
        <v>F</v>
      </c>
      <c r="Q717" s="7" t="str">
        <f ca="1">VLOOKUP($P717,Genders!$B:$C,2,FALSE)</f>
        <v>Female</v>
      </c>
      <c r="R717" s="7" cm="1">
        <f t="array" aca="1" ref="R717" ca="1">INDEX('Marital status'!$A:$A,RANDBETWEEN(5,COUNTA('Marital status'!$A:$A) + 1),1)</f>
        <v>9</v>
      </c>
      <c r="S717" s="7" t="str">
        <f ca="1">VLOOKUP($R717,'Marital status'!$A:$B,2,FALSE)</f>
        <v>DIVORCED</v>
      </c>
      <c r="T717" s="7">
        <f t="shared" ca="1" si="113"/>
        <v>5</v>
      </c>
      <c r="U717" s="7" t="str">
        <f ca="1">VLOOKUP($T717,Ethnicities!$A:$B,2,FALSE)</f>
        <v xml:space="preserve"> white</v>
      </c>
      <c r="V717" s="8">
        <f t="shared" ca="1" si="114"/>
        <v>24103</v>
      </c>
      <c r="W717" s="6">
        <f t="shared" ca="1" si="115"/>
        <v>7</v>
      </c>
      <c r="X717" s="8" t="str">
        <f ca="1">VLOOKUP($W717,'Background education'!$A:$B,2,FALSE)</f>
        <v>Undergraduate degree</v>
      </c>
      <c r="Y717" s="7">
        <f ca="1" xml:space="preserve">
  IF(OR($AA717 = 5, $AA717 = 6, $AA717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17" s="7" t="str">
        <f ca="1">VLOOKUP($Y717,Departments!$A:$B,2,FALSE)</f>
        <v>Audit</v>
      </c>
      <c r="AA717" s="6">
        <f t="shared" ca="1" si="116"/>
        <v>9</v>
      </c>
      <c r="AB717" s="7" t="str">
        <f ca="1">VLOOKUP($AA717,Roles!$A:$B,2,FALSE)</f>
        <v>Intern</v>
      </c>
      <c r="AC717" s="6" t="str">
        <f t="shared" ca="1" si="117"/>
        <v/>
      </c>
      <c r="AD717" s="7" t="str">
        <f ca="1" xml:space="preserve">
IF($AC717 &lt;&gt; "",
    VLOOKUP($AC717,Levels!$A:$B,2,FALSE),
    ""
)</f>
        <v/>
      </c>
      <c r="AE717" s="8">
        <f t="shared" ca="1" si="118"/>
        <v>44488</v>
      </c>
      <c r="AF717" s="6">
        <f ca="1">RANDBETWEEN(5,COUNTA('Recruitment source'!$A:$A) + 1)</f>
        <v>8</v>
      </c>
      <c r="AG717" s="6" t="str">
        <f ca="1">VLOOKUP($AF717,'Recruitment source'!$A:$B,2,FALSE)</f>
        <v>Net Empregos</v>
      </c>
      <c r="AH717" s="8"/>
      <c r="AI717" s="1">
        <f t="shared" ca="1" si="110"/>
        <v>1205</v>
      </c>
      <c r="AJ717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713, 1, 'Ammanda Barbieri Santacruz', 'F', 5, '27/12/1965', 7, 13, 9, NULL, 1205);</v>
      </c>
    </row>
    <row r="718" spans="1:36" ht="14.25" customHeight="1" x14ac:dyDescent="0.2">
      <c r="A718" s="7" cm="1">
        <f t="array" aca="1" ref="A718" ca="1">INDEX(Companies!$A:$A,RANDBETWEEN(5,COUNTA(Companies!$A:$A) + 1),1)</f>
        <v>5</v>
      </c>
      <c r="B718" s="7" t="str">
        <f ca="1">VLOOKUP($A718,Companies!$A:$B,2,FALSE)</f>
        <v>ACME Corporation</v>
      </c>
      <c r="C718" s="5">
        <f t="shared" si="111"/>
        <v>714</v>
      </c>
      <c r="D718" s="5" t="str" cm="1">
        <f t="array" ref="D718">SHA1HASH($C718)</f>
        <v>3acc03b58fc090f39e4021239a795efa3302a155</v>
      </c>
      <c r="E718" s="6">
        <v>1</v>
      </c>
      <c r="F718" s="7">
        <f ca="1">IF($C718 = 1 + N("Presidente"),
    127,
    IF($C718 = 2 + N("Vice-Presidente"),
        72,
        IF($C718 = 3 + N("Secretária bilíngue"),
            13,
            RANDBETWEEN(5,COUNT(Name!$A:$A) + 1)
        )
    )
)</f>
        <v>141</v>
      </c>
      <c r="G718" s="7" t="str">
        <f ca="1">VLOOKUP($F718,Name!$A:$B,2,FALSE)</f>
        <v>Filipe</v>
      </c>
      <c r="H718" s="7">
        <f ca="1" xml:space="preserve">
IF($C718 = 1,
    0,
    RANDBETWEEN(5,COUNT('Last name'!$A:$A) + 1)
)</f>
        <v>160</v>
      </c>
      <c r="I718" s="7" t="str">
        <f ca="1" xml:space="preserve">
IF($C718 = 1 + N("Presidente"),
    "de Orléans e Bragança",
    VLOOKUP($H718,'Last name'!$A:$B,2,FALSE) &amp; " " &amp; VLOOKUP(RANDBETWEEN(5,COUNT('Last name'!$A:$A) + 1),'Last name'!$A:$B,2,FALSE)
)</f>
        <v>Resende Moretti</v>
      </c>
      <c r="J718" s="7" t="str">
        <f t="shared" ca="1" si="112"/>
        <v>Filipe Resende Moretti</v>
      </c>
      <c r="K718" s="7" t="str" cm="1">
        <f t="array" aca="1" ref="K718" ca="1">SHA1HASH($J718)</f>
        <v>9013b98110f3f12152cea342e8c91cb54f1f2305</v>
      </c>
      <c r="L718" s="7" cm="1">
        <f t="array" aca="1" ref="L718" ca="1">INDEX(States!$A:$A,N718,1)</f>
        <v>5</v>
      </c>
      <c r="M718" s="7" t="str">
        <f ca="1">VLOOKUP($L718,Countries!$A:$B,2,FALSE)</f>
        <v>Portugal</v>
      </c>
      <c r="N718" s="7" cm="1">
        <f t="array" aca="1" ref="N718" ca="1">INDEX(States!$C:$C,RANDBETWEEN(5,COUNTA(States!$A:$A) + 1),1)</f>
        <v>19</v>
      </c>
      <c r="O718" s="7" t="str">
        <f ca="1">VLOOKUP($N718,States!$C:$D,2,FALSE)</f>
        <v>Beja</v>
      </c>
      <c r="P718" s="7" t="str">
        <f ca="1">VLOOKUP($F718,Name!$A:$C,3,FALSE)</f>
        <v>M</v>
      </c>
      <c r="Q718" s="7" t="str">
        <f ca="1">VLOOKUP($P718,Genders!$B:$C,2,FALSE)</f>
        <v>Male</v>
      </c>
      <c r="R718" s="7" cm="1">
        <f t="array" aca="1" ref="R718" ca="1">INDEX('Marital status'!$A:$A,RANDBETWEEN(5,COUNTA('Marital status'!$A:$A) + 1),1)</f>
        <v>9</v>
      </c>
      <c r="S718" s="7" t="str">
        <f ca="1">VLOOKUP($R718,'Marital status'!$A:$B,2,FALSE)</f>
        <v>DIVORCED</v>
      </c>
      <c r="T718" s="7">
        <f t="shared" ca="1" si="113"/>
        <v>5</v>
      </c>
      <c r="U718" s="7" t="str">
        <f ca="1">VLOOKUP($T718,Ethnicities!$A:$B,2,FALSE)</f>
        <v xml:space="preserve"> white</v>
      </c>
      <c r="V718" s="8">
        <f t="shared" ca="1" si="114"/>
        <v>26502</v>
      </c>
      <c r="W718" s="6">
        <f t="shared" ca="1" si="115"/>
        <v>8</v>
      </c>
      <c r="X718" s="8" t="str">
        <f ca="1">VLOOKUP($W718,'Background education'!$A:$B,2,FALSE)</f>
        <v>Graduate school</v>
      </c>
      <c r="Y718" s="7">
        <f ca="1" xml:space="preserve">
  IF(OR($AA718 = 5, $AA718 = 6, $AA718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18" s="7" t="str">
        <f ca="1">VLOOKUP($Y718,Departments!$A:$B,2,FALSE)</f>
        <v>Finance</v>
      </c>
      <c r="AA718" s="6">
        <f t="shared" ca="1" si="116"/>
        <v>11</v>
      </c>
      <c r="AB718" s="7" t="str">
        <f ca="1">VLOOKUP($AA718,Roles!$A:$B,2,FALSE)</f>
        <v>Analyst</v>
      </c>
      <c r="AC718" s="6">
        <f t="shared" ca="1" si="117"/>
        <v>5</v>
      </c>
      <c r="AD718" s="7" t="str">
        <f ca="1" xml:space="preserve">
IF($AC718 &lt;&gt; "",
    VLOOKUP($AC718,Levels!$A:$B,2,FALSE),
    ""
)</f>
        <v>Junior</v>
      </c>
      <c r="AE718" s="8">
        <f t="shared" ca="1" si="118"/>
        <v>37806</v>
      </c>
      <c r="AF718" s="6">
        <f ca="1">RANDBETWEEN(5,COUNTA('Recruitment source'!$A:$A) + 1)</f>
        <v>12</v>
      </c>
      <c r="AG718" s="6" t="str">
        <f ca="1">VLOOKUP($AF718,'Recruitment source'!$A:$B,2,FALSE)</f>
        <v xml:space="preserve"> recommendation of employee</v>
      </c>
      <c r="AH718" s="8"/>
      <c r="AI718" s="1">
        <f t="shared" ca="1" si="110"/>
        <v>3000</v>
      </c>
      <c r="AJ718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714, 1, 'Filipe Resende Moretti', 'M', 5, '22/07/1972', 8, 7, 11, 5, 3000);</v>
      </c>
    </row>
    <row r="719" spans="1:36" ht="14.25" customHeight="1" x14ac:dyDescent="0.2">
      <c r="A719" s="7" cm="1">
        <f t="array" aca="1" ref="A719" ca="1">INDEX(Companies!$A:$A,RANDBETWEEN(5,COUNTA(Companies!$A:$A) + 1),1)</f>
        <v>5</v>
      </c>
      <c r="B719" s="7" t="str">
        <f ca="1">VLOOKUP($A719,Companies!$A:$B,2,FALSE)</f>
        <v>ACME Corporation</v>
      </c>
      <c r="C719" s="5">
        <f t="shared" si="111"/>
        <v>715</v>
      </c>
      <c r="D719" s="5" t="str" cm="1">
        <f t="array" ref="D719">SHA1HASH($C719)</f>
        <v>32e9d389ede4a021467f51eea81dc2bde15a33ad</v>
      </c>
      <c r="E719" s="6">
        <v>1</v>
      </c>
      <c r="F719" s="7">
        <f ca="1">IF($C719 = 1 + N("Presidente"),
    127,
    IF($C719 = 2 + N("Vice-Presidente"),
        72,
        IF($C719 = 3 + N("Secretária bilíngue"),
            13,
            RANDBETWEEN(5,COUNT(Name!$A:$A) + 1)
        )
    )
)</f>
        <v>220</v>
      </c>
      <c r="G719" s="7" t="str">
        <f ca="1">VLOOKUP($F719,Name!$A:$B,2,FALSE)</f>
        <v>Laura</v>
      </c>
      <c r="H719" s="7">
        <f ca="1" xml:space="preserve">
IF($C719 = 1,
    0,
    RANDBETWEEN(5,COUNT('Last name'!$A:$A) + 1)
)</f>
        <v>162</v>
      </c>
      <c r="I719" s="7" t="str">
        <f ca="1" xml:space="preserve">
IF($C719 = 1 + N("Presidente"),
    "de Orléans e Bragança",
    VLOOKUP($H719,'Last name'!$A:$B,2,FALSE) &amp; " " &amp; VLOOKUP(RANDBETWEEN(5,COUNT('Last name'!$A:$A) + 1),'Last name'!$A:$B,2,FALSE)
)</f>
        <v>Ricci Ferreira</v>
      </c>
      <c r="J719" s="7" t="str">
        <f t="shared" ca="1" si="112"/>
        <v>Laura Ricci Ferreira</v>
      </c>
      <c r="K719" s="7" t="str" cm="1">
        <f t="array" aca="1" ref="K719" ca="1">SHA1HASH($J719)</f>
        <v>348a0871aa55994a3aa6171ee39d340ce31482f7</v>
      </c>
      <c r="L719" s="7" cm="1">
        <f t="array" aca="1" ref="L719" ca="1">INDEX(States!$A:$A,N719,1)</f>
        <v>5</v>
      </c>
      <c r="M719" s="7" t="str">
        <f ca="1">VLOOKUP($L719,Countries!$A:$B,2,FALSE)</f>
        <v>Portugal</v>
      </c>
      <c r="N719" s="7" cm="1">
        <f t="array" aca="1" ref="N719" ca="1">INDEX(States!$C:$C,RANDBETWEEN(5,COUNTA(States!$A:$A) + 1),1)</f>
        <v>19</v>
      </c>
      <c r="O719" s="7" t="str">
        <f ca="1">VLOOKUP($N719,States!$C:$D,2,FALSE)</f>
        <v>Beja</v>
      </c>
      <c r="P719" s="7" t="str">
        <f ca="1">VLOOKUP($F719,Name!$A:$C,3,FALSE)</f>
        <v>F</v>
      </c>
      <c r="Q719" s="7" t="str">
        <f ca="1">VLOOKUP($P719,Genders!$B:$C,2,FALSE)</f>
        <v>Female</v>
      </c>
      <c r="R719" s="7" cm="1">
        <f t="array" aca="1" ref="R719" ca="1">INDEX('Marital status'!$A:$A,RANDBETWEEN(5,COUNTA('Marital status'!$A:$A) + 1),1)</f>
        <v>6</v>
      </c>
      <c r="S719" s="7" t="str">
        <f ca="1">VLOOKUP($R719,'Marital status'!$A:$B,2,FALSE)</f>
        <v>MarrieD</v>
      </c>
      <c r="T719" s="7">
        <f t="shared" ca="1" si="113"/>
        <v>5</v>
      </c>
      <c r="U719" s="7" t="str">
        <f ca="1">VLOOKUP($T719,Ethnicities!$A:$B,2,FALSE)</f>
        <v xml:space="preserve"> white</v>
      </c>
      <c r="V719" s="8">
        <f t="shared" ca="1" si="114"/>
        <v>31139</v>
      </c>
      <c r="W719" s="6">
        <f t="shared" ca="1" si="115"/>
        <v>7</v>
      </c>
      <c r="X719" s="8" t="str">
        <f ca="1">VLOOKUP($W719,'Background education'!$A:$B,2,FALSE)</f>
        <v>Undergraduate degree</v>
      </c>
      <c r="Y719" s="7">
        <f ca="1" xml:space="preserve">
  IF(OR($AA719 = 5, $AA719 = 6, $AA719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19" s="7" t="str">
        <f ca="1">VLOOKUP($Y719,Departments!$A:$B,2,FALSE)</f>
        <v>Communication &amp; Marketing</v>
      </c>
      <c r="AA719" s="6">
        <f t="shared" ca="1" si="116"/>
        <v>10</v>
      </c>
      <c r="AB719" s="7" t="str">
        <f ca="1">VLOOKUP($AA719,Roles!$A:$B,2,FALSE)</f>
        <v>Trainee</v>
      </c>
      <c r="AC719" s="6" t="str">
        <f t="shared" ca="1" si="117"/>
        <v/>
      </c>
      <c r="AD719" s="7" t="str">
        <f ca="1" xml:space="preserve">
IF($AC719 &lt;&gt; "",
    VLOOKUP($AC719,Levels!$A:$B,2,FALSE),
    ""
)</f>
        <v/>
      </c>
      <c r="AE719" s="8">
        <f t="shared" ca="1" si="118"/>
        <v>36701</v>
      </c>
      <c r="AF719" s="6">
        <f ca="1">RANDBETWEEN(5,COUNTA('Recruitment source'!$A:$A) + 1)</f>
        <v>11</v>
      </c>
      <c r="AG719" s="6" t="str">
        <f ca="1">VLOOKUP($AF719,'Recruitment source'!$A:$B,2,FALSE)</f>
        <v>Next Station</v>
      </c>
      <c r="AH719" s="8"/>
      <c r="AI719" s="1">
        <f t="shared" ca="1" si="110"/>
        <v>1385</v>
      </c>
      <c r="AJ719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715, 1, 'Laura Ricci Ferreira', 'F', 5, '02/04/1985', 7, 11, 10, NULL, 1385);</v>
      </c>
    </row>
    <row r="720" spans="1:36" ht="14.25" customHeight="1" x14ac:dyDescent="0.2">
      <c r="A720" s="7" cm="1">
        <f t="array" aca="1" ref="A720" ca="1">INDEX(Companies!$A:$A,RANDBETWEEN(5,COUNTA(Companies!$A:$A) + 1),1)</f>
        <v>5</v>
      </c>
      <c r="B720" s="7" t="str">
        <f ca="1">VLOOKUP($A720,Companies!$A:$B,2,FALSE)</f>
        <v>ACME Corporation</v>
      </c>
      <c r="C720" s="5">
        <f t="shared" si="111"/>
        <v>716</v>
      </c>
      <c r="D720" s="5" t="str" cm="1">
        <f t="array" ref="D720">SHA1HASH($C720)</f>
        <v>8df1bd5982b694d09ace0550ed9f0738fc91dc3e</v>
      </c>
      <c r="E720" s="6">
        <v>1</v>
      </c>
      <c r="F720" s="7">
        <f ca="1">IF($C720 = 1 + N("Presidente"),
    127,
    IF($C720 = 2 + N("Vice-Presidente"),
        72,
        IF($C720 = 3 + N("Secretária bilíngue"),
            13,
            RANDBETWEEN(5,COUNT(Name!$A:$A) + 1)
        )
    )
)</f>
        <v>234</v>
      </c>
      <c r="G720" s="7" t="str">
        <f ca="1">VLOOKUP($F720,Name!$A:$B,2,FALSE)</f>
        <v>Louise</v>
      </c>
      <c r="H720" s="7">
        <f ca="1" xml:space="preserve">
IF($C720 = 1,
    0,
    RANDBETWEEN(5,COUNT('Last name'!$A:$A) + 1)
)</f>
        <v>172</v>
      </c>
      <c r="I720" s="7" t="str">
        <f ca="1" xml:space="preserve">
IF($C720 = 1 + N("Presidente"),
    "de Orléans e Bragança",
    VLOOKUP($H720,'Last name'!$A:$B,2,FALSE) &amp; " " &amp; VLOOKUP(RANDBETWEEN(5,COUNT('Last name'!$A:$A) + 1),'Last name'!$A:$B,2,FALSE)
)</f>
        <v>Salvador Russo</v>
      </c>
      <c r="J720" s="7" t="str">
        <f t="shared" ca="1" si="112"/>
        <v>Louise Salvador Russo</v>
      </c>
      <c r="K720" s="7" t="str" cm="1">
        <f t="array" aca="1" ref="K720" ca="1">SHA1HASH($J720)</f>
        <v>a972299294f7b95f13ff2e495c7f85988b81532a</v>
      </c>
      <c r="L720" s="7" cm="1">
        <f t="array" aca="1" ref="L720" ca="1">INDEX(States!$A:$A,N720,1)</f>
        <v>5</v>
      </c>
      <c r="M720" s="7" t="str">
        <f ca="1">VLOOKUP($L720,Countries!$A:$B,2,FALSE)</f>
        <v>Portugal</v>
      </c>
      <c r="N720" s="7" cm="1">
        <f t="array" aca="1" ref="N720" ca="1">INDEX(States!$C:$C,RANDBETWEEN(5,COUNTA(States!$A:$A) + 1),1)</f>
        <v>24</v>
      </c>
      <c r="O720" s="7" t="str">
        <f ca="1">VLOOKUP($N720,States!$C:$D,2,FALSE)</f>
        <v>Brangança</v>
      </c>
      <c r="P720" s="7" t="str">
        <f ca="1">VLOOKUP($F720,Name!$A:$C,3,FALSE)</f>
        <v>F</v>
      </c>
      <c r="Q720" s="7" t="str">
        <f ca="1">VLOOKUP($P720,Genders!$B:$C,2,FALSE)</f>
        <v>Female</v>
      </c>
      <c r="R720" s="7" cm="1">
        <f t="array" aca="1" ref="R720" ca="1">INDEX('Marital status'!$A:$A,RANDBETWEEN(5,COUNTA('Marital status'!$A:$A) + 1),1)</f>
        <v>8</v>
      </c>
      <c r="S720" s="7" t="str">
        <f ca="1">VLOOKUP($R720,'Marital status'!$A:$B,2,FALSE)</f>
        <v xml:space="preserve"> Separated </v>
      </c>
      <c r="T720" s="7">
        <f t="shared" ca="1" si="113"/>
        <v>5</v>
      </c>
      <c r="U720" s="7" t="str">
        <f ca="1">VLOOKUP($T720,Ethnicities!$A:$B,2,FALSE)</f>
        <v xml:space="preserve"> white</v>
      </c>
      <c r="V720" s="8">
        <f t="shared" ca="1" si="114"/>
        <v>24254</v>
      </c>
      <c r="W720" s="6">
        <f t="shared" ca="1" si="115"/>
        <v>7</v>
      </c>
      <c r="X720" s="8" t="str">
        <f ca="1">VLOOKUP($W720,'Background education'!$A:$B,2,FALSE)</f>
        <v>Undergraduate degree</v>
      </c>
      <c r="Y720" s="7">
        <f ca="1" xml:space="preserve">
  IF(OR($AA720 = 5, $AA720 = 6, $AA720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20" s="7" t="str">
        <f ca="1">VLOOKUP($Y720,Departments!$A:$B,2,FALSE)</f>
        <v>Human Resource</v>
      </c>
      <c r="AA720" s="6">
        <f t="shared" ca="1" si="116"/>
        <v>11</v>
      </c>
      <c r="AB720" s="7" t="str">
        <f ca="1">VLOOKUP($AA720,Roles!$A:$B,2,FALSE)</f>
        <v>Analyst</v>
      </c>
      <c r="AC720" s="6">
        <f t="shared" ca="1" si="117"/>
        <v>6</v>
      </c>
      <c r="AD720" s="7" t="str">
        <f ca="1" xml:space="preserve">
IF($AC720 &lt;&gt; "",
    VLOOKUP($AC720,Levels!$A:$B,2,FALSE),
    ""
)</f>
        <v>Pleno</v>
      </c>
      <c r="AE720" s="8">
        <f t="shared" ca="1" si="118"/>
        <v>42587</v>
      </c>
      <c r="AF720" s="6">
        <f ca="1">RANDBETWEEN(5,COUNTA('Recruitment source'!$A:$A) + 1)</f>
        <v>5</v>
      </c>
      <c r="AG720" s="6" t="str">
        <f ca="1">VLOOKUP($AF720,'Recruitment source'!$A:$B,2,FALSE)</f>
        <v>Indeed</v>
      </c>
      <c r="AH720" s="8"/>
      <c r="AI720" s="1">
        <f t="shared" ca="1" si="110"/>
        <v>2580</v>
      </c>
      <c r="AJ720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716, 1, 'Louise Salvador Russo', 'F', 5, '27/05/1966', 7, 8, 11, 6, 2580);</v>
      </c>
    </row>
    <row r="721" spans="1:36" ht="14.25" customHeight="1" x14ac:dyDescent="0.2">
      <c r="A721" s="7" cm="1">
        <f t="array" aca="1" ref="A721" ca="1">INDEX(Companies!$A:$A,RANDBETWEEN(5,COUNTA(Companies!$A:$A) + 1),1)</f>
        <v>5</v>
      </c>
      <c r="B721" s="7" t="str">
        <f ca="1">VLOOKUP($A721,Companies!$A:$B,2,FALSE)</f>
        <v>ACME Corporation</v>
      </c>
      <c r="C721" s="5">
        <f t="shared" si="111"/>
        <v>717</v>
      </c>
      <c r="D721" s="5" t="str" cm="1">
        <f t="array" ref="D721">SHA1HASH($C721)</f>
        <v>e1c1bfebab6bf67d6a890159995b9edf156ac725</v>
      </c>
      <c r="E721" s="6">
        <v>1</v>
      </c>
      <c r="F721" s="7">
        <f ca="1">IF($C721 = 1 + N("Presidente"),
    127,
    IF($C721 = 2 + N("Vice-Presidente"),
        72,
        IF($C721 = 3 + N("Secretária bilíngue"),
            13,
            RANDBETWEEN(5,COUNT(Name!$A:$A) + 1)
        )
    )
)</f>
        <v>286</v>
      </c>
      <c r="G721" s="7" t="str">
        <f ca="1">VLOOKUP($F721,Name!$A:$B,2,FALSE)</f>
        <v>Mateus</v>
      </c>
      <c r="H721" s="7">
        <f ca="1" xml:space="preserve">
IF($C721 = 1,
    0,
    RANDBETWEEN(5,COUNT('Last name'!$A:$A) + 1)
)</f>
        <v>140</v>
      </c>
      <c r="I721" s="7" t="str">
        <f ca="1" xml:space="preserve">
IF($C721 = 1 + N("Presidente"),
    "de Orléans e Bragança",
    VLOOKUP($H721,'Last name'!$A:$B,2,FALSE) &amp; " " &amp; VLOOKUP(RANDBETWEEN(5,COUNT('Last name'!$A:$A) + 1),'Last name'!$A:$B,2,FALSE)
)</f>
        <v>Negreiros Madureira</v>
      </c>
      <c r="J721" s="7" t="str">
        <f t="shared" ca="1" si="112"/>
        <v>Mateus Negreiros Madureira</v>
      </c>
      <c r="K721" s="7" t="str" cm="1">
        <f t="array" aca="1" ref="K721" ca="1">SHA1HASH($J721)</f>
        <v>fa3819ddac4b18da7abdf73e4147731d9d610e99</v>
      </c>
      <c r="L721" s="7" cm="1">
        <f t="array" aca="1" ref="L721" ca="1">INDEX(States!$A:$A,N721,1)</f>
        <v>5</v>
      </c>
      <c r="M721" s="7" t="str">
        <f ca="1">VLOOKUP($L721,Countries!$A:$B,2,FALSE)</f>
        <v>Portugal</v>
      </c>
      <c r="N721" s="7" cm="1">
        <f t="array" aca="1" ref="N721" ca="1">INDEX(States!$C:$C,RANDBETWEEN(5,COUNTA(States!$A:$A) + 1),1)</f>
        <v>7</v>
      </c>
      <c r="O721" s="7" t="str">
        <f ca="1">VLOOKUP($N721,States!$C:$D,2,FALSE)</f>
        <v xml:space="preserve"> Setúbal </v>
      </c>
      <c r="P721" s="7" t="str">
        <f ca="1">VLOOKUP($F721,Name!$A:$C,3,FALSE)</f>
        <v>M</v>
      </c>
      <c r="Q721" s="7" t="str">
        <f ca="1">VLOOKUP($P721,Genders!$B:$C,2,FALSE)</f>
        <v>Male</v>
      </c>
      <c r="R721" s="7" cm="1">
        <f t="array" aca="1" ref="R721" ca="1">INDEX('Marital status'!$A:$A,RANDBETWEEN(5,COUNTA('Marital status'!$A:$A) + 1),1)</f>
        <v>6</v>
      </c>
      <c r="S721" s="7" t="str">
        <f ca="1">VLOOKUP($R721,'Marital status'!$A:$B,2,FALSE)</f>
        <v>MarrieD</v>
      </c>
      <c r="T721" s="7">
        <f t="shared" ca="1" si="113"/>
        <v>6</v>
      </c>
      <c r="U721" s="7" t="str">
        <f ca="1">VLOOKUP($T721,Ethnicities!$A:$B,2,FALSE)</f>
        <v>Black or African American</v>
      </c>
      <c r="V721" s="8">
        <f t="shared" ca="1" si="114"/>
        <v>23691</v>
      </c>
      <c r="W721" s="6">
        <f t="shared" ca="1" si="115"/>
        <v>7</v>
      </c>
      <c r="X721" s="8" t="str">
        <f ca="1">VLOOKUP($W721,'Background education'!$A:$B,2,FALSE)</f>
        <v>Undergraduate degree</v>
      </c>
      <c r="Y721" s="7">
        <f ca="1" xml:space="preserve">
  IF(OR($AA721 = 5, $AA721 = 6, $AA721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721" s="7" t="str">
        <f ca="1">VLOOKUP($Y721,Departments!$A:$B,2,FALSE)</f>
        <v>Operations</v>
      </c>
      <c r="AA721" s="6">
        <f t="shared" ca="1" si="116"/>
        <v>10</v>
      </c>
      <c r="AB721" s="7" t="str">
        <f ca="1">VLOOKUP($AA721,Roles!$A:$B,2,FALSE)</f>
        <v>Trainee</v>
      </c>
      <c r="AC721" s="6" t="str">
        <f t="shared" ca="1" si="117"/>
        <v/>
      </c>
      <c r="AD721" s="7" t="str">
        <f ca="1" xml:space="preserve">
IF($AC721 &lt;&gt; "",
    VLOOKUP($AC721,Levels!$A:$B,2,FALSE),
    ""
)</f>
        <v/>
      </c>
      <c r="AE721" s="8">
        <f t="shared" ca="1" si="118"/>
        <v>41297</v>
      </c>
      <c r="AF721" s="6">
        <f ca="1">RANDBETWEEN(5,COUNTA('Recruitment source'!$A:$A) + 1)</f>
        <v>7</v>
      </c>
      <c r="AG721" s="6" t="str">
        <f ca="1">VLOOKUP($AF721,'Recruitment source'!$A:$B,2,FALSE)</f>
        <v>SAPO Emprego</v>
      </c>
      <c r="AH721" s="8"/>
      <c r="AI721" s="1">
        <f t="shared" ca="1" si="110"/>
        <v>1305</v>
      </c>
      <c r="AJ72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717, 1, 'Mateus Negreiros Madureira', 'M', 6, '10/11/1964', 7, 10, 10, NULL, 1305);</v>
      </c>
    </row>
    <row r="722" spans="1:36" ht="14.25" customHeight="1" x14ac:dyDescent="0.2">
      <c r="A722" s="7" cm="1">
        <f t="array" aca="1" ref="A722" ca="1">INDEX(Companies!$A:$A,RANDBETWEEN(5,COUNTA(Companies!$A:$A) + 1),1)</f>
        <v>5</v>
      </c>
      <c r="B722" s="7" t="str">
        <f ca="1">VLOOKUP($A722,Companies!$A:$B,2,FALSE)</f>
        <v>ACME Corporation</v>
      </c>
      <c r="C722" s="5">
        <f t="shared" si="111"/>
        <v>718</v>
      </c>
      <c r="D722" s="5" t="str" cm="1">
        <f t="array" ref="D722">SHA1HASH($C722)</f>
        <v>395ea62457ba1302a696ef4bf8c3ebec74b6f0ac</v>
      </c>
      <c r="E722" s="6">
        <v>1</v>
      </c>
      <c r="F722" s="7">
        <f ca="1">IF($C722 = 1 + N("Presidente"),
    127,
    IF($C722 = 2 + N("Vice-Presidente"),
        72,
        IF($C722 = 3 + N("Secretária bilíngue"),
            13,
            RANDBETWEEN(5,COUNT(Name!$A:$A) + 1)
        )
    )
)</f>
        <v>357</v>
      </c>
      <c r="G722" s="7" t="str">
        <f ca="1">VLOOKUP($F722,Name!$A:$B,2,FALSE)</f>
        <v>Vinicios</v>
      </c>
      <c r="H722" s="7">
        <f ca="1" xml:space="preserve">
IF($C722 = 1,
    0,
    RANDBETWEEN(5,COUNT('Last name'!$A:$A) + 1)
)</f>
        <v>81</v>
      </c>
      <c r="I722" s="7" t="str">
        <f ca="1" xml:space="preserve">
IF($C722 = 1 + N("Presidente"),
    "de Orléans e Bragança",
    VLOOKUP($H722,'Last name'!$A:$B,2,FALSE) &amp; " " &amp; VLOOKUP(RANDBETWEEN(5,COUNT('Last name'!$A:$A) + 1),'Last name'!$A:$B,2,FALSE)
)</f>
        <v>Farias Gomes</v>
      </c>
      <c r="J722" s="7" t="str">
        <f t="shared" ca="1" si="112"/>
        <v>Vinicios Farias Gomes</v>
      </c>
      <c r="K722" s="7" t="str" cm="1">
        <f t="array" aca="1" ref="K722" ca="1">SHA1HASH($J722)</f>
        <v>5c57a3d0ae2f12200d6bab1a5b2a9a7b53373307</v>
      </c>
      <c r="L722" s="7" cm="1">
        <f t="array" aca="1" ref="L722" ca="1">INDEX(States!$A:$A,N722,1)</f>
        <v>5</v>
      </c>
      <c r="M722" s="7" t="str">
        <f ca="1">VLOOKUP($L722,Countries!$A:$B,2,FALSE)</f>
        <v>Portugal</v>
      </c>
      <c r="N722" s="7" cm="1">
        <f t="array" aca="1" ref="N722" ca="1">INDEX(States!$C:$C,RANDBETWEEN(5,COUNTA(States!$A:$A) + 1),1)</f>
        <v>9</v>
      </c>
      <c r="O722" s="7" t="str">
        <f ca="1">VLOOKUP($N722,States!$C:$D,2,FALSE)</f>
        <v>braga</v>
      </c>
      <c r="P722" s="7" t="str">
        <f ca="1">VLOOKUP($F722,Name!$A:$C,3,FALSE)</f>
        <v>M</v>
      </c>
      <c r="Q722" s="7" t="str">
        <f ca="1">VLOOKUP($P722,Genders!$B:$C,2,FALSE)</f>
        <v>Male</v>
      </c>
      <c r="R722" s="7" cm="1">
        <f t="array" aca="1" ref="R722" ca="1">INDEX('Marital status'!$A:$A,RANDBETWEEN(5,COUNTA('Marital status'!$A:$A) + 1),1)</f>
        <v>9</v>
      </c>
      <c r="S722" s="7" t="str">
        <f ca="1">VLOOKUP($R722,'Marital status'!$A:$B,2,FALSE)</f>
        <v>DIVORCED</v>
      </c>
      <c r="T722" s="7">
        <f t="shared" ca="1" si="113"/>
        <v>8</v>
      </c>
      <c r="U722" s="7" t="str">
        <f ca="1">VLOOKUP($T722,Ethnicities!$A:$B,2,FALSE)</f>
        <v>ASIAN</v>
      </c>
      <c r="V722" s="8">
        <f t="shared" ca="1" si="114"/>
        <v>21418</v>
      </c>
      <c r="W722" s="6">
        <f t="shared" ca="1" si="115"/>
        <v>8</v>
      </c>
      <c r="X722" s="8" t="str">
        <f ca="1">VLOOKUP($W722,'Background education'!$A:$B,2,FALSE)</f>
        <v>Graduate school</v>
      </c>
      <c r="Y722" s="7">
        <f ca="1" xml:space="preserve">
  IF(OR($AA722 = 5, $AA722 = 6, $AA722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22" s="7" t="str">
        <f ca="1">VLOOKUP($Y722,Departments!$A:$B,2,FALSE)</f>
        <v>Audit</v>
      </c>
      <c r="AA722" s="6">
        <f t="shared" ca="1" si="116"/>
        <v>11</v>
      </c>
      <c r="AB722" s="7" t="str">
        <f ca="1">VLOOKUP($AA722,Roles!$A:$B,2,FALSE)</f>
        <v>Analyst</v>
      </c>
      <c r="AC722" s="6">
        <f t="shared" ca="1" si="117"/>
        <v>5</v>
      </c>
      <c r="AD722" s="7" t="str">
        <f ca="1" xml:space="preserve">
IF($AC722 &lt;&gt; "",
    VLOOKUP($AC722,Levels!$A:$B,2,FALSE),
    ""
)</f>
        <v>Junior</v>
      </c>
      <c r="AE722" s="8">
        <f t="shared" ca="1" si="118"/>
        <v>39798</v>
      </c>
      <c r="AF722" s="6">
        <f ca="1">RANDBETWEEN(5,COUNTA('Recruitment source'!$A:$A) + 1)</f>
        <v>9</v>
      </c>
      <c r="AG722" s="6" t="str">
        <f ca="1">VLOOKUP($AF722,'Recruitment source'!$A:$B,2,FALSE)</f>
        <v>Empregos Online</v>
      </c>
      <c r="AH722" s="8"/>
      <c r="AI722" s="1">
        <f t="shared" ca="1" si="110"/>
        <v>3000</v>
      </c>
      <c r="AJ72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718, 1, 'Vinicios Farias Gomes', 'M', 8, '21/08/1958', 8, 13, 11, 5, 3000);</v>
      </c>
    </row>
    <row r="723" spans="1:36" ht="14.25" customHeight="1" x14ac:dyDescent="0.2">
      <c r="A723" s="7" cm="1">
        <f t="array" aca="1" ref="A723" ca="1">INDEX(Companies!$A:$A,RANDBETWEEN(5,COUNTA(Companies!$A:$A) + 1),1)</f>
        <v>5</v>
      </c>
      <c r="B723" s="7" t="str">
        <f ca="1">VLOOKUP($A723,Companies!$A:$B,2,FALSE)</f>
        <v>ACME Corporation</v>
      </c>
      <c r="C723" s="5">
        <f t="shared" si="111"/>
        <v>719</v>
      </c>
      <c r="D723" s="5" t="str" cm="1">
        <f t="array" ref="D723">SHA1HASH($C723)</f>
        <v>83950160648e3b8fe394c1cd9633d79cad816c06</v>
      </c>
      <c r="E723" s="6">
        <v>1</v>
      </c>
      <c r="F723" s="7">
        <f ca="1">IF($C723 = 1 + N("Presidente"),
    127,
    IF($C723 = 2 + N("Vice-Presidente"),
        72,
        IF($C723 = 3 + N("Secretária bilíngue"),
            13,
            RANDBETWEEN(5,COUNT(Name!$A:$A) + 1)
        )
    )
)</f>
        <v>254</v>
      </c>
      <c r="G723" s="7" t="str">
        <f ca="1">VLOOKUP($F723,Name!$A:$B,2,FALSE)</f>
        <v>Manuel</v>
      </c>
      <c r="H723" s="7">
        <f ca="1" xml:space="preserve">
IF($C723 = 1,
    0,
    RANDBETWEEN(5,COUNT('Last name'!$A:$A) + 1)
)</f>
        <v>54</v>
      </c>
      <c r="I723" s="7" t="str">
        <f ca="1" xml:space="preserve">
IF($C723 = 1 + N("Presidente"),
    "de Orléans e Bragança",
    VLOOKUP($H723,'Last name'!$A:$B,2,FALSE) &amp; " " &amp; VLOOKUP(RANDBETWEEN(5,COUNT('Last name'!$A:$A) + 1),'Last name'!$A:$B,2,FALSE)
)</f>
        <v>Caminha Cabral</v>
      </c>
      <c r="J723" s="7" t="str">
        <f t="shared" ca="1" si="112"/>
        <v>Manuel Caminha Cabral</v>
      </c>
      <c r="K723" s="7" t="str" cm="1">
        <f t="array" aca="1" ref="K723" ca="1">SHA1HASH($J723)</f>
        <v>2d5cb6c6db23dd8166836a925ede88957f4a6ee1</v>
      </c>
      <c r="L723" s="7" cm="1">
        <f t="array" aca="1" ref="L723" ca="1">INDEX(States!$A:$A,N723,1)</f>
        <v>5</v>
      </c>
      <c r="M723" s="7" t="str">
        <f ca="1">VLOOKUP($L723,Countries!$A:$B,2,FALSE)</f>
        <v>Portugal</v>
      </c>
      <c r="N723" s="7" cm="1">
        <f t="array" aca="1" ref="N723" ca="1">INDEX(States!$C:$C,RANDBETWEEN(5,COUNTA(States!$A:$A) + 1),1)</f>
        <v>5</v>
      </c>
      <c r="O723" s="7" t="str">
        <f ca="1">VLOOKUP($N723,States!$C:$D,2,FALSE)</f>
        <v xml:space="preserve"> Lisboa</v>
      </c>
      <c r="P723" s="7" t="str">
        <f ca="1">VLOOKUP($F723,Name!$A:$C,3,FALSE)</f>
        <v>M</v>
      </c>
      <c r="Q723" s="7" t="str">
        <f ca="1">VLOOKUP($P723,Genders!$B:$C,2,FALSE)</f>
        <v>Male</v>
      </c>
      <c r="R723" s="7" cm="1">
        <f t="array" aca="1" ref="R723" ca="1">INDEX('Marital status'!$A:$A,RANDBETWEEN(5,COUNTA('Marital status'!$A:$A) + 1),1)</f>
        <v>8</v>
      </c>
      <c r="S723" s="7" t="str">
        <f ca="1">VLOOKUP($R723,'Marital status'!$A:$B,2,FALSE)</f>
        <v xml:space="preserve"> Separated </v>
      </c>
      <c r="T723" s="7">
        <f t="shared" ca="1" si="113"/>
        <v>5</v>
      </c>
      <c r="U723" s="7" t="str">
        <f ca="1">VLOOKUP($T723,Ethnicities!$A:$B,2,FALSE)</f>
        <v xml:space="preserve"> white</v>
      </c>
      <c r="V723" s="8">
        <f t="shared" ca="1" si="114"/>
        <v>30757</v>
      </c>
      <c r="W723" s="6">
        <f t="shared" ca="1" si="115"/>
        <v>7</v>
      </c>
      <c r="X723" s="8" t="str">
        <f ca="1">VLOOKUP($W723,'Background education'!$A:$B,2,FALSE)</f>
        <v>Undergraduate degree</v>
      </c>
      <c r="Y723" s="7">
        <f ca="1" xml:space="preserve">
  IF(OR($AA723 = 5, $AA723 = 6, $AA723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23" s="7" t="str">
        <f ca="1">VLOOKUP($Y723,Departments!$A:$B,2,FALSE)</f>
        <v xml:space="preserve"> Presidency</v>
      </c>
      <c r="AA723" s="6">
        <f t="shared" ca="1" si="116"/>
        <v>9</v>
      </c>
      <c r="AB723" s="7" t="str">
        <f ca="1">VLOOKUP($AA723,Roles!$A:$B,2,FALSE)</f>
        <v>Intern</v>
      </c>
      <c r="AC723" s="6" t="str">
        <f t="shared" ca="1" si="117"/>
        <v/>
      </c>
      <c r="AD723" s="7" t="str">
        <f ca="1" xml:space="preserve">
IF($AC723 &lt;&gt; "",
    VLOOKUP($AC723,Levels!$A:$B,2,FALSE),
    ""
)</f>
        <v/>
      </c>
      <c r="AE723" s="8">
        <f t="shared" ca="1" si="118"/>
        <v>38642</v>
      </c>
      <c r="AF723" s="6">
        <f ca="1">RANDBETWEEN(5,COUNTA('Recruitment source'!$A:$A) + 1)</f>
        <v>11</v>
      </c>
      <c r="AG723" s="6" t="str">
        <f ca="1">VLOOKUP($AF723,'Recruitment source'!$A:$B,2,FALSE)</f>
        <v>Next Station</v>
      </c>
      <c r="AH723" s="8"/>
      <c r="AI723" s="1">
        <f t="shared" ca="1" si="110"/>
        <v>1205</v>
      </c>
      <c r="AJ72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719, 1, 'Manuel Caminha Cabral', 'M', 5, '16/03/1984', 7, 5, 9, NULL, 1205);</v>
      </c>
    </row>
    <row r="724" spans="1:36" ht="14.25" customHeight="1" x14ac:dyDescent="0.2">
      <c r="A724" s="7" cm="1">
        <f t="array" aca="1" ref="A724" ca="1">INDEX(Companies!$A:$A,RANDBETWEEN(5,COUNTA(Companies!$A:$A) + 1),1)</f>
        <v>5</v>
      </c>
      <c r="B724" s="7" t="str">
        <f ca="1">VLOOKUP($A724,Companies!$A:$B,2,FALSE)</f>
        <v>ACME Corporation</v>
      </c>
      <c r="C724" s="5">
        <f t="shared" si="111"/>
        <v>720</v>
      </c>
      <c r="D724" s="5" t="str" cm="1">
        <f t="array" ref="D724">SHA1HASH($C724)</f>
        <v>aeaa8a872d9de96a7c8f7f1014fd6e4b1185f1d7</v>
      </c>
      <c r="E724" s="6">
        <v>1</v>
      </c>
      <c r="F724" s="7">
        <f ca="1">IF($C724 = 1 + N("Presidente"),
    127,
    IF($C724 = 2 + N("Vice-Presidente"),
        72,
        IF($C724 = 3 + N("Secretária bilíngue"),
            13,
            RANDBETWEEN(5,COUNT(Name!$A:$A) + 1)
        )
    )
)</f>
        <v>323</v>
      </c>
      <c r="G724" s="7" t="str">
        <f ca="1">VLOOKUP($F724,Name!$A:$B,2,FALSE)</f>
        <v>Rachel</v>
      </c>
      <c r="H724" s="7">
        <f ca="1" xml:space="preserve">
IF($C724 = 1,
    0,
    RANDBETWEEN(5,COUNT('Last name'!$A:$A) + 1)
)</f>
        <v>74</v>
      </c>
      <c r="I724" s="7" t="str">
        <f ca="1" xml:space="preserve">
IF($C724 = 1 + N("Presidente"),
    "de Orléans e Bragança",
    VLOOKUP($H724,'Last name'!$A:$B,2,FALSE) &amp; " " &amp; VLOOKUP(RANDBETWEEN(5,COUNT('Last name'!$A:$A) + 1),'Last name'!$A:$B,2,FALSE)
)</f>
        <v>Dias Gallo</v>
      </c>
      <c r="J724" s="7" t="str">
        <f t="shared" ca="1" si="112"/>
        <v>Rachel Dias Gallo</v>
      </c>
      <c r="K724" s="7" t="str" cm="1">
        <f t="array" aca="1" ref="K724" ca="1">SHA1HASH($J724)</f>
        <v>818681fe33542dea0400a311dcf6e769f9fbbbc4</v>
      </c>
      <c r="L724" s="7" cm="1">
        <f t="array" aca="1" ref="L724" ca="1">INDEX(States!$A:$A,N724,1)</f>
        <v>5</v>
      </c>
      <c r="M724" s="7" t="str">
        <f ca="1">VLOOKUP($L724,Countries!$A:$B,2,FALSE)</f>
        <v>Portugal</v>
      </c>
      <c r="N724" s="7" cm="1">
        <f t="array" aca="1" ref="N724" ca="1">INDEX(States!$C:$C,RANDBETWEEN(5,COUNTA(States!$A:$A) + 1),1)</f>
        <v>11</v>
      </c>
      <c r="O724" s="7" t="str">
        <f ca="1">VLOOKUP($N724,States!$C:$D,2,FALSE)</f>
        <v>Santarém</v>
      </c>
      <c r="P724" s="7" t="str">
        <f ca="1">VLOOKUP($F724,Name!$A:$C,3,FALSE)</f>
        <v>F</v>
      </c>
      <c r="Q724" s="7" t="str">
        <f ca="1">VLOOKUP($P724,Genders!$B:$C,2,FALSE)</f>
        <v>Female</v>
      </c>
      <c r="R724" s="7" cm="1">
        <f t="array" aca="1" ref="R724" ca="1">INDEX('Marital status'!$A:$A,RANDBETWEEN(5,COUNTA('Marital status'!$A:$A) + 1),1)</f>
        <v>8</v>
      </c>
      <c r="S724" s="7" t="str">
        <f ca="1">VLOOKUP($R724,'Marital status'!$A:$B,2,FALSE)</f>
        <v xml:space="preserve"> Separated </v>
      </c>
      <c r="T724" s="7">
        <f t="shared" ca="1" si="113"/>
        <v>5</v>
      </c>
      <c r="U724" s="7" t="str">
        <f ca="1">VLOOKUP($T724,Ethnicities!$A:$B,2,FALSE)</f>
        <v xml:space="preserve"> white</v>
      </c>
      <c r="V724" s="8">
        <f t="shared" ca="1" si="114"/>
        <v>26975</v>
      </c>
      <c r="W724" s="6">
        <f t="shared" ca="1" si="115"/>
        <v>7</v>
      </c>
      <c r="X724" s="8" t="str">
        <f ca="1">VLOOKUP($W724,'Background education'!$A:$B,2,FALSE)</f>
        <v>Undergraduate degree</v>
      </c>
      <c r="Y724" s="7">
        <f ca="1" xml:space="preserve">
  IF(OR($AA724 = 5, $AA724 = 6, $AA724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24" s="7" t="str">
        <f ca="1">VLOOKUP($Y724,Departments!$A:$B,2,FALSE)</f>
        <v xml:space="preserve"> Commercial</v>
      </c>
      <c r="AA724" s="6">
        <f t="shared" ca="1" si="116"/>
        <v>11</v>
      </c>
      <c r="AB724" s="7" t="str">
        <f ca="1">VLOOKUP($AA724,Roles!$A:$B,2,FALSE)</f>
        <v>Analyst</v>
      </c>
      <c r="AC724" s="6">
        <f t="shared" ca="1" si="117"/>
        <v>7</v>
      </c>
      <c r="AD724" s="7" t="str">
        <f ca="1" xml:space="preserve">
IF($AC724 &lt;&gt; "",
    VLOOKUP($AC724,Levels!$A:$B,2,FALSE),
    ""
)</f>
        <v>Senior</v>
      </c>
      <c r="AE724" s="8">
        <f t="shared" ca="1" si="118"/>
        <v>42002</v>
      </c>
      <c r="AF724" s="6">
        <f ca="1">RANDBETWEEN(5,COUNTA('Recruitment source'!$A:$A) + 1)</f>
        <v>6</v>
      </c>
      <c r="AG724" s="6" t="str">
        <f ca="1">VLOOKUP($AF724,'Recruitment source'!$A:$B,2,FALSE)</f>
        <v>Learn4Good</v>
      </c>
      <c r="AH724" s="8"/>
      <c r="AI724" s="1">
        <f t="shared" ca="1" si="110"/>
        <v>2580</v>
      </c>
      <c r="AJ724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720, 1, 'Rachel Dias Gallo', 'F', 5, '07/11/1973', 7, 9, 11, 7, 2580);</v>
      </c>
    </row>
    <row r="725" spans="1:36" ht="14.25" customHeight="1" x14ac:dyDescent="0.2">
      <c r="A725" s="7" cm="1">
        <f t="array" aca="1" ref="A725" ca="1">INDEX(Companies!$A:$A,RANDBETWEEN(5,COUNTA(Companies!$A:$A) + 1),1)</f>
        <v>5</v>
      </c>
      <c r="B725" s="7" t="str">
        <f ca="1">VLOOKUP($A725,Companies!$A:$B,2,FALSE)</f>
        <v>ACME Corporation</v>
      </c>
      <c r="C725" s="5">
        <f t="shared" si="111"/>
        <v>721</v>
      </c>
      <c r="D725" s="5" t="str" cm="1">
        <f t="array" ref="D725">SHA1HASH($C725)</f>
        <v>0707dcc10ec1cfee92b537a96faab0a38f7bc5a1</v>
      </c>
      <c r="E725" s="6">
        <v>1</v>
      </c>
      <c r="F725" s="7">
        <f ca="1">IF($C725 = 1 + N("Presidente"),
    127,
    IF($C725 = 2 + N("Vice-Presidente"),
        72,
        IF($C725 = 3 + N("Secretária bilíngue"),
            13,
            RANDBETWEEN(5,COUNT(Name!$A:$A) + 1)
        )
    )
)</f>
        <v>16</v>
      </c>
      <c r="G725" s="7" t="str">
        <f ca="1">VLOOKUP($F725,Name!$A:$B,2,FALSE)</f>
        <v>Alice</v>
      </c>
      <c r="H725" s="7">
        <f ca="1" xml:space="preserve">
IF($C725 = 1,
    0,
    RANDBETWEEN(5,COUNT('Last name'!$A:$A) + 1)
)</f>
        <v>70</v>
      </c>
      <c r="I725" s="7" t="str">
        <f ca="1" xml:space="preserve">
IF($C725 = 1 + N("Presidente"),
    "de Orléans e Bragança",
    VLOOKUP($H725,'Last name'!$A:$B,2,FALSE) &amp; " " &amp; VLOOKUP(RANDBETWEEN(5,COUNT('Last name'!$A:$A) + 1),'Last name'!$A:$B,2,FALSE)
)</f>
        <v>Cunha Amor</v>
      </c>
      <c r="J725" s="7" t="str">
        <f t="shared" ca="1" si="112"/>
        <v>Alice Cunha Amor</v>
      </c>
      <c r="K725" s="7" t="str" cm="1">
        <f t="array" aca="1" ref="K725" ca="1">SHA1HASH($J725)</f>
        <v>18ada7382620ae146f9a944674211359b93d5db7</v>
      </c>
      <c r="L725" s="7" cm="1">
        <f t="array" aca="1" ref="L725" ca="1">INDEX(States!$A:$A,N725,1)</f>
        <v>5</v>
      </c>
      <c r="M725" s="7" t="str">
        <f ca="1">VLOOKUP($L725,Countries!$A:$B,2,FALSE)</f>
        <v>Portugal</v>
      </c>
      <c r="N725" s="7" cm="1">
        <f t="array" aca="1" ref="N725" ca="1">INDEX(States!$C:$C,RANDBETWEEN(5,COUNTA(States!$A:$A) + 1),1)</f>
        <v>6</v>
      </c>
      <c r="O725" s="7" t="str">
        <f ca="1">VLOOKUP($N725,States!$C:$D,2,FALSE)</f>
        <v>PORTO</v>
      </c>
      <c r="P725" s="7" t="str">
        <f ca="1">VLOOKUP($F725,Name!$A:$C,3,FALSE)</f>
        <v>F</v>
      </c>
      <c r="Q725" s="7" t="str">
        <f ca="1">VLOOKUP($P725,Genders!$B:$C,2,FALSE)</f>
        <v>Female</v>
      </c>
      <c r="R725" s="7" cm="1">
        <f t="array" aca="1" ref="R725" ca="1">INDEX('Marital status'!$A:$A,RANDBETWEEN(5,COUNTA('Marital status'!$A:$A) + 1),1)</f>
        <v>7</v>
      </c>
      <c r="S725" s="7" t="str">
        <f ca="1">VLOOKUP($R725,'Marital status'!$A:$B,2,FALSE)</f>
        <v xml:space="preserve">Widowed </v>
      </c>
      <c r="T725" s="7">
        <f t="shared" ca="1" si="113"/>
        <v>5</v>
      </c>
      <c r="U725" s="7" t="str">
        <f ca="1">VLOOKUP($T725,Ethnicities!$A:$B,2,FALSE)</f>
        <v xml:space="preserve"> white</v>
      </c>
      <c r="V725" s="8">
        <f t="shared" ca="1" si="114"/>
        <v>32088</v>
      </c>
      <c r="W725" s="6">
        <f t="shared" ca="1" si="115"/>
        <v>7</v>
      </c>
      <c r="X725" s="8" t="str">
        <f ca="1">VLOOKUP($W725,'Background education'!$A:$B,2,FALSE)</f>
        <v>Undergraduate degree</v>
      </c>
      <c r="Y725" s="7">
        <f ca="1" xml:space="preserve">
  IF(OR($AA725 = 5, $AA725 = 6, $AA725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25" s="7" t="str">
        <f ca="1">VLOOKUP($Y725,Departments!$A:$B,2,FALSE)</f>
        <v>Audit</v>
      </c>
      <c r="AA725" s="6">
        <f t="shared" ca="1" si="116"/>
        <v>10</v>
      </c>
      <c r="AB725" s="7" t="str">
        <f ca="1">VLOOKUP($AA725,Roles!$A:$B,2,FALSE)</f>
        <v>Trainee</v>
      </c>
      <c r="AC725" s="6" t="str">
        <f t="shared" ca="1" si="117"/>
        <v/>
      </c>
      <c r="AD725" s="7" t="str">
        <f ca="1" xml:space="preserve">
IF($AC725 &lt;&gt; "",
    VLOOKUP($AC725,Levels!$A:$B,2,FALSE),
    ""
)</f>
        <v/>
      </c>
      <c r="AE725" s="8">
        <f t="shared" ca="1" si="118"/>
        <v>42943</v>
      </c>
      <c r="AF725" s="6">
        <f ca="1">RANDBETWEEN(5,COUNTA('Recruitment source'!$A:$A) + 1)</f>
        <v>12</v>
      </c>
      <c r="AG725" s="6" t="str">
        <f ca="1">VLOOKUP($AF725,'Recruitment source'!$A:$B,2,FALSE)</f>
        <v xml:space="preserve"> recommendation of employee</v>
      </c>
      <c r="AH725" s="8"/>
      <c r="AI725" s="1">
        <f t="shared" ca="1" si="110"/>
        <v>1305</v>
      </c>
      <c r="AJ725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721, 1, 'Alice Cunha Amor', 'F', 5, '07/11/1987', 7, 13, 10, NULL, 1305);</v>
      </c>
    </row>
    <row r="726" spans="1:36" ht="14.25" customHeight="1" x14ac:dyDescent="0.2">
      <c r="A726" s="7" cm="1">
        <f t="array" aca="1" ref="A726" ca="1">INDEX(Companies!$A:$A,RANDBETWEEN(5,COUNTA(Companies!$A:$A) + 1),1)</f>
        <v>5</v>
      </c>
      <c r="B726" s="7" t="str">
        <f ca="1">VLOOKUP($A726,Companies!$A:$B,2,FALSE)</f>
        <v>ACME Corporation</v>
      </c>
      <c r="C726" s="5">
        <f t="shared" si="111"/>
        <v>722</v>
      </c>
      <c r="D726" s="5" t="str" cm="1">
        <f t="array" ref="D726">SHA1HASH($C726)</f>
        <v>278e89d8c2da87688af1c1b00f468a10e7dbe61f</v>
      </c>
      <c r="E726" s="6">
        <v>1</v>
      </c>
      <c r="F726" s="7">
        <f ca="1">IF($C726 = 1 + N("Presidente"),
    127,
    IF($C726 = 2 + N("Vice-Presidente"),
        72,
        IF($C726 = 3 + N("Secretária bilíngue"),
            13,
            RANDBETWEEN(5,COUNT(Name!$A:$A) + 1)
        )
    )
)</f>
        <v>293</v>
      </c>
      <c r="G726" s="7" t="str">
        <f ca="1">VLOOKUP($F726,Name!$A:$B,2,FALSE)</f>
        <v>Michael</v>
      </c>
      <c r="H726" s="7">
        <f ca="1" xml:space="preserve">
IF($C726 = 1,
    0,
    RANDBETWEEN(5,COUNT('Last name'!$A:$A) + 1)
)</f>
        <v>13</v>
      </c>
      <c r="I726" s="7" t="str">
        <f ca="1" xml:space="preserve">
IF($C726 = 1 + N("Presidente"),
    "de Orléans e Bragança",
    VLOOKUP($H726,'Last name'!$A:$B,2,FALSE) &amp; " " &amp; VLOOKUP(RANDBETWEEN(5,COUNT('Last name'!$A:$A) + 1),'Last name'!$A:$B,2,FALSE)
)</f>
        <v>Alvarenga Pellegrini</v>
      </c>
      <c r="J726" s="7" t="str">
        <f t="shared" ca="1" si="112"/>
        <v>Michael Alvarenga Pellegrini</v>
      </c>
      <c r="K726" s="7" t="str" cm="1">
        <f t="array" aca="1" ref="K726" ca="1">SHA1HASH($J726)</f>
        <v>6d5c15aa53e471c550ead7f4b0a9283e0df209c2</v>
      </c>
      <c r="L726" s="7" cm="1">
        <f t="array" aca="1" ref="L726" ca="1">INDEX(States!$A:$A,N726,1)</f>
        <v>5</v>
      </c>
      <c r="M726" s="7" t="str">
        <f ca="1">VLOOKUP($L726,Countries!$A:$B,2,FALSE)</f>
        <v>Portugal</v>
      </c>
      <c r="N726" s="7" cm="1">
        <f t="array" aca="1" ref="N726" ca="1">INDEX(States!$C:$C,RANDBETWEEN(5,COUNTA(States!$A:$A) + 1),1)</f>
        <v>23</v>
      </c>
      <c r="O726" s="7" t="str">
        <f ca="1">VLOOKUP($N726,States!$C:$D,2,FALSE)</f>
        <v>Viana do Castelo</v>
      </c>
      <c r="P726" s="7" t="str">
        <f ca="1">VLOOKUP($F726,Name!$A:$C,3,FALSE)</f>
        <v>M</v>
      </c>
      <c r="Q726" s="7" t="str">
        <f ca="1">VLOOKUP($P726,Genders!$B:$C,2,FALSE)</f>
        <v>Male</v>
      </c>
      <c r="R726" s="7" cm="1">
        <f t="array" aca="1" ref="R726" ca="1">INDEX('Marital status'!$A:$A,RANDBETWEEN(5,COUNTA('Marital status'!$A:$A) + 1),1)</f>
        <v>8</v>
      </c>
      <c r="S726" s="7" t="str">
        <f ca="1">VLOOKUP($R726,'Marital status'!$A:$B,2,FALSE)</f>
        <v xml:space="preserve"> Separated </v>
      </c>
      <c r="T726" s="7">
        <f t="shared" ca="1" si="113"/>
        <v>7</v>
      </c>
      <c r="U726" s="7" t="str">
        <f ca="1">VLOOKUP($T726,Ethnicities!$A:$B,2,FALSE)</f>
        <v xml:space="preserve">  Hispanic or LATINO</v>
      </c>
      <c r="V726" s="8">
        <f t="shared" ca="1" si="114"/>
        <v>27725</v>
      </c>
      <c r="W726" s="6">
        <f t="shared" ca="1" si="115"/>
        <v>7</v>
      </c>
      <c r="X726" s="8" t="str">
        <f ca="1">VLOOKUP($W726,'Background education'!$A:$B,2,FALSE)</f>
        <v>Undergraduate degree</v>
      </c>
      <c r="Y726" s="7">
        <f ca="1" xml:space="preserve">
  IF(OR($AA726 = 5, $AA726 = 6, $AA726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26" s="7" t="str">
        <f ca="1">VLOOKUP($Y726,Departments!$A:$B,2,FALSE)</f>
        <v xml:space="preserve"> Presidency</v>
      </c>
      <c r="AA726" s="6">
        <f t="shared" ca="1" si="116"/>
        <v>11</v>
      </c>
      <c r="AB726" s="7" t="str">
        <f ca="1">VLOOKUP($AA726,Roles!$A:$B,2,FALSE)</f>
        <v>Analyst</v>
      </c>
      <c r="AC726" s="6">
        <f t="shared" ca="1" si="117"/>
        <v>5</v>
      </c>
      <c r="AD726" s="7" t="str">
        <f ca="1" xml:space="preserve">
IF($AC726 &lt;&gt; "",
    VLOOKUP($AC726,Levels!$A:$B,2,FALSE),
    ""
)</f>
        <v>Junior</v>
      </c>
      <c r="AE726" s="8">
        <f t="shared" ca="1" si="118"/>
        <v>39382</v>
      </c>
      <c r="AF726" s="6">
        <f ca="1">RANDBETWEEN(5,COUNTA('Recruitment source'!$A:$A) + 1)</f>
        <v>7</v>
      </c>
      <c r="AG726" s="6" t="str">
        <f ca="1">VLOOKUP($AF726,'Recruitment source'!$A:$B,2,FALSE)</f>
        <v>SAPO Emprego</v>
      </c>
      <c r="AH726" s="8"/>
      <c r="AI726" s="1">
        <f t="shared" ca="1" si="110"/>
        <v>2500</v>
      </c>
      <c r="AJ726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722, 1, 'Michael Alvarenga Pellegrini', 'M', 7, '27/11/1975', 7, 5, 11, 5, 2500);</v>
      </c>
    </row>
    <row r="727" spans="1:36" ht="14.25" customHeight="1" x14ac:dyDescent="0.2">
      <c r="A727" s="7" cm="1">
        <f t="array" aca="1" ref="A727" ca="1">INDEX(Companies!$A:$A,RANDBETWEEN(5,COUNTA(Companies!$A:$A) + 1),1)</f>
        <v>5</v>
      </c>
      <c r="B727" s="7" t="str">
        <f ca="1">VLOOKUP($A727,Companies!$A:$B,2,FALSE)</f>
        <v>ACME Corporation</v>
      </c>
      <c r="C727" s="5">
        <f t="shared" si="111"/>
        <v>723</v>
      </c>
      <c r="D727" s="5" t="str" cm="1">
        <f t="array" ref="D727">SHA1HASH($C727)</f>
        <v>f5354c576bb89b67972d7fe269df256a54fef036</v>
      </c>
      <c r="E727" s="6">
        <v>1</v>
      </c>
      <c r="F727" s="7">
        <f ca="1">IF($C727 = 1 + N("Presidente"),
    127,
    IF($C727 = 2 + N("Vice-Presidente"),
        72,
        IF($C727 = 3 + N("Secretária bilíngue"),
            13,
            RANDBETWEEN(5,COUNT(Name!$A:$A) + 1)
        )
    )
)</f>
        <v>297</v>
      </c>
      <c r="G727" s="7" t="str">
        <f ca="1">VLOOKUP($F727,Name!$A:$B,2,FALSE)</f>
        <v>Miguelito</v>
      </c>
      <c r="H727" s="7">
        <f ca="1" xml:space="preserve">
IF($C727 = 1,
    0,
    RANDBETWEEN(5,COUNT('Last name'!$A:$A) + 1)
)</f>
        <v>98</v>
      </c>
      <c r="I727" s="7" t="str">
        <f ca="1" xml:space="preserve">
IF($C727 = 1 + N("Presidente"),
    "de Orléans e Bragança",
    VLOOKUP($H727,'Last name'!$A:$B,2,FALSE) &amp; " " &amp; VLOOKUP(RANDBETWEEN(5,COUNT('Last name'!$A:$A) + 1),'Last name'!$A:$B,2,FALSE)
)</f>
        <v>Giordano Bicalho</v>
      </c>
      <c r="J727" s="7" t="str">
        <f t="shared" ca="1" si="112"/>
        <v>Miguelito Giordano Bicalho</v>
      </c>
      <c r="K727" s="7" t="str" cm="1">
        <f t="array" aca="1" ref="K727" ca="1">SHA1HASH($J727)</f>
        <v>f378339cb3271786651bee4cc499111b89cfc7a6</v>
      </c>
      <c r="L727" s="7" cm="1">
        <f t="array" aca="1" ref="L727" ca="1">INDEX(States!$A:$A,N727,1)</f>
        <v>5</v>
      </c>
      <c r="M727" s="7" t="str">
        <f ca="1">VLOOKUP($L727,Countries!$A:$B,2,FALSE)</f>
        <v>Portugal</v>
      </c>
      <c r="N727" s="7" cm="1">
        <f t="array" aca="1" ref="N727" ca="1">INDEX(States!$C:$C,RANDBETWEEN(5,COUNTA(States!$A:$A) + 1),1)</f>
        <v>15</v>
      </c>
      <c r="O727" s="7" t="str">
        <f ca="1">VLOOKUP($N727,States!$C:$D,2,FALSE)</f>
        <v xml:space="preserve"> ÉVORA</v>
      </c>
      <c r="P727" s="7" t="str">
        <f ca="1">VLOOKUP($F727,Name!$A:$C,3,FALSE)</f>
        <v>M</v>
      </c>
      <c r="Q727" s="7" t="str">
        <f ca="1">VLOOKUP($P727,Genders!$B:$C,2,FALSE)</f>
        <v>Male</v>
      </c>
      <c r="R727" s="7" cm="1">
        <f t="array" aca="1" ref="R727" ca="1">INDEX('Marital status'!$A:$A,RANDBETWEEN(5,COUNTA('Marital status'!$A:$A) + 1),1)</f>
        <v>7</v>
      </c>
      <c r="S727" s="7" t="str">
        <f ca="1">VLOOKUP($R727,'Marital status'!$A:$B,2,FALSE)</f>
        <v xml:space="preserve">Widowed </v>
      </c>
      <c r="T727" s="7">
        <f t="shared" ca="1" si="113"/>
        <v>5</v>
      </c>
      <c r="U727" s="7" t="str">
        <f ca="1">VLOOKUP($T727,Ethnicities!$A:$B,2,FALSE)</f>
        <v xml:space="preserve"> white</v>
      </c>
      <c r="V727" s="8">
        <f t="shared" ca="1" si="114"/>
        <v>33176</v>
      </c>
      <c r="W727" s="6">
        <f t="shared" ca="1" si="115"/>
        <v>7</v>
      </c>
      <c r="X727" s="8" t="str">
        <f ca="1">VLOOKUP($W727,'Background education'!$A:$B,2,FALSE)</f>
        <v>Undergraduate degree</v>
      </c>
      <c r="Y727" s="7">
        <f ca="1" xml:space="preserve">
  IF(OR($AA727 = 5, $AA727 = 6, $AA727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27" s="7" t="str">
        <f ca="1">VLOOKUP($Y727,Departments!$A:$B,2,FALSE)</f>
        <v xml:space="preserve"> Presidency</v>
      </c>
      <c r="AA727" s="6">
        <f t="shared" ca="1" si="116"/>
        <v>9</v>
      </c>
      <c r="AB727" s="7" t="str">
        <f ca="1">VLOOKUP($AA727,Roles!$A:$B,2,FALSE)</f>
        <v>Intern</v>
      </c>
      <c r="AC727" s="6" t="str">
        <f t="shared" ca="1" si="117"/>
        <v/>
      </c>
      <c r="AD727" s="7" t="str">
        <f ca="1" xml:space="preserve">
IF($AC727 &lt;&gt; "",
    VLOOKUP($AC727,Levels!$A:$B,2,FALSE),
    ""
)</f>
        <v/>
      </c>
      <c r="AE727" s="8">
        <f t="shared" ca="1" si="118"/>
        <v>42588</v>
      </c>
      <c r="AF727" s="6">
        <f ca="1">RANDBETWEEN(5,COUNTA('Recruitment source'!$A:$A) + 1)</f>
        <v>11</v>
      </c>
      <c r="AG727" s="6" t="str">
        <f ca="1">VLOOKUP($AF727,'Recruitment source'!$A:$B,2,FALSE)</f>
        <v>Next Station</v>
      </c>
      <c r="AH727" s="8"/>
      <c r="AI727" s="1">
        <f t="shared" ca="1" si="110"/>
        <v>1205</v>
      </c>
      <c r="AJ727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723, 1, 'Miguelito Giordano Bicalho', 'M', 5, '30/10/1990', 7, 5, 9, NULL, 1205);</v>
      </c>
    </row>
    <row r="728" spans="1:36" ht="14.25" customHeight="1" x14ac:dyDescent="0.2">
      <c r="A728" s="7" cm="1">
        <f t="array" aca="1" ref="A728" ca="1">INDEX(Companies!$A:$A,RANDBETWEEN(5,COUNTA(Companies!$A:$A) + 1),1)</f>
        <v>5</v>
      </c>
      <c r="B728" s="7" t="str">
        <f ca="1">VLOOKUP($A728,Companies!$A:$B,2,FALSE)</f>
        <v>ACME Corporation</v>
      </c>
      <c r="C728" s="5">
        <f t="shared" si="111"/>
        <v>724</v>
      </c>
      <c r="D728" s="5" t="str" cm="1">
        <f t="array" ref="D728">SHA1HASH($C728)</f>
        <v>b19dc177a07ce563e09b457f13bf5a673ddfbba1</v>
      </c>
      <c r="E728" s="6">
        <v>1</v>
      </c>
      <c r="F728" s="7">
        <f ca="1">IF($C728 = 1 + N("Presidente"),
    127,
    IF($C728 = 2 + N("Vice-Presidente"),
        72,
        IF($C728 = 3 + N("Secretária bilíngue"),
            13,
            RANDBETWEEN(5,COUNT(Name!$A:$A) + 1)
        )
    )
)</f>
        <v>34</v>
      </c>
      <c r="G728" s="7" t="str">
        <f ca="1">VLOOKUP($F728,Name!$A:$B,2,FALSE)</f>
        <v>Ana Liz</v>
      </c>
      <c r="H728" s="7">
        <f ca="1" xml:space="preserve">
IF($C728 = 1,
    0,
    RANDBETWEEN(5,COUNT('Last name'!$A:$A) + 1)
)</f>
        <v>185</v>
      </c>
      <c r="I728" s="7" t="str">
        <f ca="1" xml:space="preserve">
IF($C728 = 1 + N("Presidente"),
    "de Orléans e Bragança",
    VLOOKUP($H728,'Last name'!$A:$B,2,FALSE) &amp; " " &amp; VLOOKUP(RANDBETWEEN(5,COUNT('Last name'!$A:$A) + 1),'Last name'!$A:$B,2,FALSE)
)</f>
        <v>Sousa Ribeiro</v>
      </c>
      <c r="J728" s="7" t="str">
        <f t="shared" ca="1" si="112"/>
        <v>Ana Liz Sousa Ribeiro</v>
      </c>
      <c r="K728" s="7" t="str" cm="1">
        <f t="array" aca="1" ref="K728" ca="1">SHA1HASH($J728)</f>
        <v>f3d99375731bfe55deae9cad7e90d820227f6ed9</v>
      </c>
      <c r="L728" s="7" cm="1">
        <f t="array" aca="1" ref="L728" ca="1">INDEX(States!$A:$A,N728,1)</f>
        <v>5</v>
      </c>
      <c r="M728" s="7" t="str">
        <f ca="1">VLOOKUP($L728,Countries!$A:$B,2,FALSE)</f>
        <v>Portugal</v>
      </c>
      <c r="N728" s="7" cm="1">
        <f t="array" aca="1" ref="N728" ca="1">INDEX(States!$C:$C,RANDBETWEEN(5,COUNTA(States!$A:$A) + 1),1)</f>
        <v>14</v>
      </c>
      <c r="O728" s="7" t="str">
        <f ca="1">VLOOKUP($N728,States!$C:$D,2,FALSE)</f>
        <v>Madeira</v>
      </c>
      <c r="P728" s="7" t="str">
        <f ca="1">VLOOKUP($F728,Name!$A:$C,3,FALSE)</f>
        <v>F</v>
      </c>
      <c r="Q728" s="7" t="str">
        <f ca="1">VLOOKUP($P728,Genders!$B:$C,2,FALSE)</f>
        <v>Female</v>
      </c>
      <c r="R728" s="7" cm="1">
        <f t="array" aca="1" ref="R728" ca="1">INDEX('Marital status'!$A:$A,RANDBETWEEN(5,COUNTA('Marital status'!$A:$A) + 1),1)</f>
        <v>5</v>
      </c>
      <c r="S728" s="7" t="str">
        <f ca="1">VLOOKUP($R728,'Marital status'!$A:$B,2,FALSE)</f>
        <v>single</v>
      </c>
      <c r="T728" s="7">
        <f t="shared" ca="1" si="113"/>
        <v>6</v>
      </c>
      <c r="U728" s="7" t="str">
        <f ca="1">VLOOKUP($T728,Ethnicities!$A:$B,2,FALSE)</f>
        <v>Black or African American</v>
      </c>
      <c r="V728" s="8">
        <f t="shared" ca="1" si="114"/>
        <v>23962</v>
      </c>
      <c r="W728" s="6">
        <f t="shared" ca="1" si="115"/>
        <v>8</v>
      </c>
      <c r="X728" s="8" t="str">
        <f ca="1">VLOOKUP($W728,'Background education'!$A:$B,2,FALSE)</f>
        <v>Graduate school</v>
      </c>
      <c r="Y728" s="7">
        <f ca="1" xml:space="preserve">
  IF(OR($AA728 = 5, $AA728 = 6, $AA728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28" s="7" t="str">
        <f ca="1">VLOOKUP($Y728,Departments!$A:$B,2,FALSE)</f>
        <v>Communication &amp; Marketing</v>
      </c>
      <c r="AA728" s="6">
        <f t="shared" ca="1" si="116"/>
        <v>11</v>
      </c>
      <c r="AB728" s="7" t="str">
        <f ca="1">VLOOKUP($AA728,Roles!$A:$B,2,FALSE)</f>
        <v>Analyst</v>
      </c>
      <c r="AC728" s="6">
        <f t="shared" ca="1" si="117"/>
        <v>5</v>
      </c>
      <c r="AD728" s="7" t="str">
        <f ca="1" xml:space="preserve">
IF($AC728 &lt;&gt; "",
    VLOOKUP($AC728,Levels!$A:$B,2,FALSE),
    ""
)</f>
        <v>Junior</v>
      </c>
      <c r="AE728" s="8">
        <f t="shared" ca="1" si="118"/>
        <v>44580</v>
      </c>
      <c r="AF728" s="6">
        <f ca="1">RANDBETWEEN(5,COUNTA('Recruitment source'!$A:$A) + 1)</f>
        <v>13</v>
      </c>
      <c r="AG728" s="6" t="str">
        <f ca="1">VLOOKUP($AF728,'Recruitment source'!$A:$B,2,FALSE)</f>
        <v>Google</v>
      </c>
      <c r="AH728" s="8"/>
      <c r="AI728" s="1">
        <f t="shared" ca="1" si="110"/>
        <v>3080</v>
      </c>
      <c r="AJ728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724, 1, 'Ana Liz Sousa Ribeiro', 'F', 6, '08/08/1965', 8, 11, 11, 5, 3080);</v>
      </c>
    </row>
    <row r="729" spans="1:36" ht="14.25" customHeight="1" x14ac:dyDescent="0.2">
      <c r="A729" s="7" cm="1">
        <f t="array" aca="1" ref="A729" ca="1">INDEX(Companies!$A:$A,RANDBETWEEN(5,COUNTA(Companies!$A:$A) + 1),1)</f>
        <v>5</v>
      </c>
      <c r="B729" s="7" t="str">
        <f ca="1">VLOOKUP($A729,Companies!$A:$B,2,FALSE)</f>
        <v>ACME Corporation</v>
      </c>
      <c r="C729" s="5">
        <f t="shared" si="111"/>
        <v>725</v>
      </c>
      <c r="D729" s="5" t="str" cm="1">
        <f t="array" ref="D729">SHA1HASH($C729)</f>
        <v>75d2a5a3c528920d00425f29099eed114b9134e0</v>
      </c>
      <c r="E729" s="6">
        <v>1</v>
      </c>
      <c r="F729" s="7">
        <f ca="1">IF($C729 = 1 + N("Presidente"),
    127,
    IF($C729 = 2 + N("Vice-Presidente"),
        72,
        IF($C729 = 3 + N("Secretária bilíngue"),
            13,
            RANDBETWEEN(5,COUNT(Name!$A:$A) + 1)
        )
    )
)</f>
        <v>299</v>
      </c>
      <c r="G729" s="7" t="str">
        <f ca="1">VLOOKUP($F729,Name!$A:$B,2,FALSE)</f>
        <v>Mirella</v>
      </c>
      <c r="H729" s="7">
        <f ca="1" xml:space="preserve">
IF($C729 = 1,
    0,
    RANDBETWEEN(5,COUNT('Last name'!$A:$A) + 1)
)</f>
        <v>179</v>
      </c>
      <c r="I729" s="7" t="str">
        <f ca="1" xml:space="preserve">
IF($C729 = 1 + N("Presidente"),
    "de Orléans e Bragança",
    VLOOKUP($H729,'Last name'!$A:$B,2,FALSE) &amp; " " &amp; VLOOKUP(RANDBETWEEN(5,COUNT('Last name'!$A:$A) + 1),'Last name'!$A:$B,2,FALSE)
)</f>
        <v>Serra dos Santos</v>
      </c>
      <c r="J729" s="7" t="str">
        <f t="shared" ca="1" si="112"/>
        <v>Mirella Serra dos Santos</v>
      </c>
      <c r="K729" s="7" t="str" cm="1">
        <f t="array" aca="1" ref="K729" ca="1">SHA1HASH($J729)</f>
        <v>140816e2816f56a6b5255b134915f2f4e74b0632</v>
      </c>
      <c r="L729" s="7" cm="1">
        <f t="array" aca="1" ref="L729" ca="1">INDEX(States!$A:$A,N729,1)</f>
        <v>5</v>
      </c>
      <c r="M729" s="7" t="str">
        <f ca="1">VLOOKUP($L729,Countries!$A:$B,2,FALSE)</f>
        <v>Portugal</v>
      </c>
      <c r="N729" s="7" cm="1">
        <f t="array" aca="1" ref="N729" ca="1">INDEX(States!$C:$C,RANDBETWEEN(5,COUNTA(States!$A:$A) + 1),1)</f>
        <v>18</v>
      </c>
      <c r="O729" s="7" t="str">
        <f ca="1">VLOOKUP($N729,States!$C:$D,2,FALSE)</f>
        <v>Castelo Branco</v>
      </c>
      <c r="P729" s="7" t="str">
        <f ca="1">VLOOKUP($F729,Name!$A:$C,3,FALSE)</f>
        <v>F</v>
      </c>
      <c r="Q729" s="7" t="str">
        <f ca="1">VLOOKUP($P729,Genders!$B:$C,2,FALSE)</f>
        <v>Female</v>
      </c>
      <c r="R729" s="7" cm="1">
        <f t="array" aca="1" ref="R729" ca="1">INDEX('Marital status'!$A:$A,RANDBETWEEN(5,COUNTA('Marital status'!$A:$A) + 1),1)</f>
        <v>7</v>
      </c>
      <c r="S729" s="7" t="str">
        <f ca="1">VLOOKUP($R729,'Marital status'!$A:$B,2,FALSE)</f>
        <v xml:space="preserve">Widowed </v>
      </c>
      <c r="T729" s="7">
        <f t="shared" ca="1" si="113"/>
        <v>5</v>
      </c>
      <c r="U729" s="7" t="str">
        <f ca="1">VLOOKUP($T729,Ethnicities!$A:$B,2,FALSE)</f>
        <v xml:space="preserve"> white</v>
      </c>
      <c r="V729" s="8">
        <f t="shared" ca="1" si="114"/>
        <v>23246</v>
      </c>
      <c r="W729" s="6">
        <f t="shared" ca="1" si="115"/>
        <v>7</v>
      </c>
      <c r="X729" s="8" t="str">
        <f ca="1">VLOOKUP($W729,'Background education'!$A:$B,2,FALSE)</f>
        <v>Undergraduate degree</v>
      </c>
      <c r="Y729" s="7">
        <f ca="1" xml:space="preserve">
  IF(OR($AA729 = 5, $AA729 = 6, $AA729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29" s="7" t="str">
        <f ca="1">VLOOKUP($Y729,Departments!$A:$B,2,FALSE)</f>
        <v>Finance</v>
      </c>
      <c r="AA729" s="6">
        <f t="shared" ca="1" si="116"/>
        <v>10</v>
      </c>
      <c r="AB729" s="7" t="str">
        <f ca="1">VLOOKUP($AA729,Roles!$A:$B,2,FALSE)</f>
        <v>Trainee</v>
      </c>
      <c r="AC729" s="6" t="str">
        <f t="shared" ca="1" si="117"/>
        <v/>
      </c>
      <c r="AD729" s="7" t="str">
        <f ca="1" xml:space="preserve">
IF($AC729 &lt;&gt; "",
    VLOOKUP($AC729,Levels!$A:$B,2,FALSE),
    ""
)</f>
        <v/>
      </c>
      <c r="AE729" s="8">
        <f t="shared" ca="1" si="118"/>
        <v>37944</v>
      </c>
      <c r="AF729" s="6">
        <f ca="1">RANDBETWEEN(5,COUNTA('Recruitment source'!$A:$A) + 1)</f>
        <v>11</v>
      </c>
      <c r="AG729" s="6" t="str">
        <f ca="1">VLOOKUP($AF729,'Recruitment source'!$A:$B,2,FALSE)</f>
        <v>Next Station</v>
      </c>
      <c r="AH729" s="8"/>
      <c r="AI729" s="1">
        <f t="shared" ca="1" si="110"/>
        <v>1305</v>
      </c>
      <c r="AJ729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725, 1, 'Mirella Serra dos Santos', 'F', 5, '23/08/1963', 7, 7, 10, NULL, 1305);</v>
      </c>
    </row>
    <row r="730" spans="1:36" ht="14.25" customHeight="1" x14ac:dyDescent="0.2">
      <c r="A730" s="7" cm="1">
        <f t="array" aca="1" ref="A730" ca="1">INDEX(Companies!$A:$A,RANDBETWEEN(5,COUNTA(Companies!$A:$A) + 1),1)</f>
        <v>5</v>
      </c>
      <c r="B730" s="7" t="str">
        <f ca="1">VLOOKUP($A730,Companies!$A:$B,2,FALSE)</f>
        <v>ACME Corporation</v>
      </c>
      <c r="C730" s="5">
        <f t="shared" si="111"/>
        <v>726</v>
      </c>
      <c r="D730" s="5" t="str" cm="1">
        <f t="array" ref="D730">SHA1HASH($C730)</f>
        <v>db667d12a4034fedb3d483274955503ca4a361e2</v>
      </c>
      <c r="E730" s="6">
        <v>1</v>
      </c>
      <c r="F730" s="7">
        <f ca="1">IF($C730 = 1 + N("Presidente"),
    127,
    IF($C730 = 2 + N("Vice-Presidente"),
        72,
        IF($C730 = 3 + N("Secretária bilíngue"),
            13,
            RANDBETWEEN(5,COUNT(Name!$A:$A) + 1)
        )
    )
)</f>
        <v>283</v>
      </c>
      <c r="G730" s="7" t="str">
        <f ca="1">VLOOKUP($F730,Name!$A:$B,2,FALSE)</f>
        <v>Marta</v>
      </c>
      <c r="H730" s="7">
        <f ca="1" xml:space="preserve">
IF($C730 = 1,
    0,
    RANDBETWEEN(5,COUNT('Last name'!$A:$A) + 1)
)</f>
        <v>177</v>
      </c>
      <c r="I730" s="7" t="str">
        <f ca="1" xml:space="preserve">
IF($C730 = 1 + N("Presidente"),
    "de Orléans e Bragança",
    VLOOKUP($H730,'Last name'!$A:$B,2,FALSE) &amp; " " &amp; VLOOKUP(RANDBETWEEN(5,COUNT('Last name'!$A:$A) + 1),'Last name'!$A:$B,2,FALSE)
)</f>
        <v>Saragoça Ribeiro</v>
      </c>
      <c r="J730" s="7" t="str">
        <f t="shared" ca="1" si="112"/>
        <v>Marta Saragoça Ribeiro</v>
      </c>
      <c r="K730" s="7" t="str" cm="1">
        <f t="array" aca="1" ref="K730" ca="1">SHA1HASH($J730)</f>
        <v>bf95f9773458c228179a4b39a6ae2389b7233988</v>
      </c>
      <c r="L730" s="7" cm="1">
        <f t="array" aca="1" ref="L730" ca="1">INDEX(States!$A:$A,N730,1)</f>
        <v>5</v>
      </c>
      <c r="M730" s="7" t="str">
        <f ca="1">VLOOKUP($L730,Countries!$A:$B,2,FALSE)</f>
        <v>Portugal</v>
      </c>
      <c r="N730" s="7" cm="1">
        <f t="array" aca="1" ref="N730" ca="1">INDEX(States!$C:$C,RANDBETWEEN(5,COUNTA(States!$A:$A) + 1),1)</f>
        <v>6</v>
      </c>
      <c r="O730" s="7" t="str">
        <f ca="1">VLOOKUP($N730,States!$C:$D,2,FALSE)</f>
        <v>PORTO</v>
      </c>
      <c r="P730" s="7" t="str">
        <f ca="1">VLOOKUP($F730,Name!$A:$C,3,FALSE)</f>
        <v>F</v>
      </c>
      <c r="Q730" s="7" t="str">
        <f ca="1">VLOOKUP($P730,Genders!$B:$C,2,FALSE)</f>
        <v>Female</v>
      </c>
      <c r="R730" s="7" cm="1">
        <f t="array" aca="1" ref="R730" ca="1">INDEX('Marital status'!$A:$A,RANDBETWEEN(5,COUNTA('Marital status'!$A:$A) + 1),1)</f>
        <v>8</v>
      </c>
      <c r="S730" s="7" t="str">
        <f ca="1">VLOOKUP($R730,'Marital status'!$A:$B,2,FALSE)</f>
        <v xml:space="preserve"> Separated </v>
      </c>
      <c r="T730" s="7">
        <f t="shared" ca="1" si="113"/>
        <v>5</v>
      </c>
      <c r="U730" s="7" t="str">
        <f ca="1">VLOOKUP($T730,Ethnicities!$A:$B,2,FALSE)</f>
        <v xml:space="preserve"> white</v>
      </c>
      <c r="V730" s="8">
        <f t="shared" ca="1" si="114"/>
        <v>23195</v>
      </c>
      <c r="W730" s="6">
        <f t="shared" ca="1" si="115"/>
        <v>7</v>
      </c>
      <c r="X730" s="8" t="str">
        <f ca="1">VLOOKUP($W730,'Background education'!$A:$B,2,FALSE)</f>
        <v>Undergraduate degree</v>
      </c>
      <c r="Y730" s="7">
        <f ca="1" xml:space="preserve">
  IF(OR($AA730 = 5, $AA730 = 6, $AA730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30" s="7" t="str">
        <f ca="1">VLOOKUP($Y730,Departments!$A:$B,2,FALSE)</f>
        <v>Controlling</v>
      </c>
      <c r="AA730" s="6">
        <f t="shared" ca="1" si="116"/>
        <v>11</v>
      </c>
      <c r="AB730" s="7" t="str">
        <f ca="1">VLOOKUP($AA730,Roles!$A:$B,2,FALSE)</f>
        <v>Analyst</v>
      </c>
      <c r="AC730" s="6">
        <f t="shared" ca="1" si="117"/>
        <v>7</v>
      </c>
      <c r="AD730" s="7" t="str">
        <f ca="1" xml:space="preserve">
IF($AC730 &lt;&gt; "",
    VLOOKUP($AC730,Levels!$A:$B,2,FALSE),
    ""
)</f>
        <v>Senior</v>
      </c>
      <c r="AE730" s="8">
        <f t="shared" ca="1" si="118"/>
        <v>40600</v>
      </c>
      <c r="AF730" s="6">
        <f ca="1">RANDBETWEEN(5,COUNTA('Recruitment source'!$A:$A) + 1)</f>
        <v>8</v>
      </c>
      <c r="AG730" s="6" t="str">
        <f ca="1">VLOOKUP($AF730,'Recruitment source'!$A:$B,2,FALSE)</f>
        <v>Net Empregos</v>
      </c>
      <c r="AH730" s="8"/>
      <c r="AI730" s="1">
        <f t="shared" ca="1" si="110"/>
        <v>2500</v>
      </c>
      <c r="AJ730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726, 1, 'Marta Saragoça Ribeiro', 'F', 5, '03/07/1963', 7, 12, 11, 7, 2500);</v>
      </c>
    </row>
    <row r="731" spans="1:36" ht="14.25" customHeight="1" x14ac:dyDescent="0.2">
      <c r="A731" s="7" cm="1">
        <f t="array" aca="1" ref="A731" ca="1">INDEX(Companies!$A:$A,RANDBETWEEN(5,COUNTA(Companies!$A:$A) + 1),1)</f>
        <v>5</v>
      </c>
      <c r="B731" s="7" t="str">
        <f ca="1">VLOOKUP($A731,Companies!$A:$B,2,FALSE)</f>
        <v>ACME Corporation</v>
      </c>
      <c r="C731" s="5">
        <f t="shared" si="111"/>
        <v>727</v>
      </c>
      <c r="D731" s="5" t="str" cm="1">
        <f t="array" ref="D731">SHA1HASH($C731)</f>
        <v>90f98c0ea42c927c4b073038a1fbf401ffd4e2a1</v>
      </c>
      <c r="E731" s="6">
        <v>1</v>
      </c>
      <c r="F731" s="7">
        <f ca="1">IF($C731 = 1 + N("Presidente"),
    127,
    IF($C731 = 2 + N("Vice-Presidente"),
        72,
        IF($C731 = 3 + N("Secretária bilíngue"),
            13,
            RANDBETWEEN(5,COUNT(Name!$A:$A) + 1)
        )
    )
)</f>
        <v>232</v>
      </c>
      <c r="G731" s="7" t="str">
        <f ca="1">VLOOKUP($F731,Name!$A:$B,2,FALSE)</f>
        <v>Lorenzo</v>
      </c>
      <c r="H731" s="7">
        <f ca="1" xml:space="preserve">
IF($C731 = 1,
    0,
    RANDBETWEEN(5,COUNT('Last name'!$A:$A) + 1)
)</f>
        <v>105</v>
      </c>
      <c r="I731" s="7" t="str">
        <f ca="1" xml:space="preserve">
IF($C731 = 1 + N("Presidente"),
    "de Orléans e Bragança",
    VLOOKUP($H731,'Last name'!$A:$B,2,FALSE) &amp; " " &amp; VLOOKUP(RANDBETWEEN(5,COUNT('Last name'!$A:$A) + 1),'Last name'!$A:$B,2,FALSE)
)</f>
        <v>Junqueira Andrade</v>
      </c>
      <c r="J731" s="7" t="str">
        <f t="shared" ca="1" si="112"/>
        <v>Lorenzo Junqueira Andrade</v>
      </c>
      <c r="K731" s="7" t="str" cm="1">
        <f t="array" aca="1" ref="K731" ca="1">SHA1HASH($J731)</f>
        <v>010a0ba86c2d5fe16bd05b881c3089ad284be37e</v>
      </c>
      <c r="L731" s="7" cm="1">
        <f t="array" aca="1" ref="L731" ca="1">INDEX(States!$A:$A,N731,1)</f>
        <v>5</v>
      </c>
      <c r="M731" s="7" t="str">
        <f ca="1">VLOOKUP($L731,Countries!$A:$B,2,FALSE)</f>
        <v>Portugal</v>
      </c>
      <c r="N731" s="7" cm="1">
        <f t="array" aca="1" ref="N731" ca="1">INDEX(States!$C:$C,RANDBETWEEN(5,COUNTA(States!$A:$A) + 1),1)</f>
        <v>19</v>
      </c>
      <c r="O731" s="7" t="str">
        <f ca="1">VLOOKUP($N731,States!$C:$D,2,FALSE)</f>
        <v>Beja</v>
      </c>
      <c r="P731" s="7" t="str">
        <f ca="1">VLOOKUP($F731,Name!$A:$C,3,FALSE)</f>
        <v>M</v>
      </c>
      <c r="Q731" s="7" t="str">
        <f ca="1">VLOOKUP($P731,Genders!$B:$C,2,FALSE)</f>
        <v>Male</v>
      </c>
      <c r="R731" s="7" cm="1">
        <f t="array" aca="1" ref="R731" ca="1">INDEX('Marital status'!$A:$A,RANDBETWEEN(5,COUNTA('Marital status'!$A:$A) + 1),1)</f>
        <v>9</v>
      </c>
      <c r="S731" s="7" t="str">
        <f ca="1">VLOOKUP($R731,'Marital status'!$A:$B,2,FALSE)</f>
        <v>DIVORCED</v>
      </c>
      <c r="T731" s="7">
        <f t="shared" ca="1" si="113"/>
        <v>5</v>
      </c>
      <c r="U731" s="7" t="str">
        <f ca="1">VLOOKUP($T731,Ethnicities!$A:$B,2,FALSE)</f>
        <v xml:space="preserve"> white</v>
      </c>
      <c r="V731" s="8">
        <f t="shared" ca="1" si="114"/>
        <v>33790</v>
      </c>
      <c r="W731" s="6">
        <f t="shared" ca="1" si="115"/>
        <v>7</v>
      </c>
      <c r="X731" s="8" t="str">
        <f ca="1">VLOOKUP($W731,'Background education'!$A:$B,2,FALSE)</f>
        <v>Undergraduate degree</v>
      </c>
      <c r="Y731" s="7">
        <f ca="1" xml:space="preserve">
  IF(OR($AA731 = 5, $AA731 = 6, $AA731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31" s="7" t="str">
        <f ca="1">VLOOKUP($Y731,Departments!$A:$B,2,FALSE)</f>
        <v>Audit</v>
      </c>
      <c r="AA731" s="6">
        <f t="shared" ca="1" si="116"/>
        <v>9</v>
      </c>
      <c r="AB731" s="7" t="str">
        <f ca="1">VLOOKUP($AA731,Roles!$A:$B,2,FALSE)</f>
        <v>Intern</v>
      </c>
      <c r="AC731" s="6" t="str">
        <f t="shared" ca="1" si="117"/>
        <v/>
      </c>
      <c r="AD731" s="7" t="str">
        <f ca="1" xml:space="preserve">
IF($AC731 &lt;&gt; "",
    VLOOKUP($AC731,Levels!$A:$B,2,FALSE),
    ""
)</f>
        <v/>
      </c>
      <c r="AE731" s="8">
        <f t="shared" ca="1" si="118"/>
        <v>42634</v>
      </c>
      <c r="AF731" s="6">
        <f ca="1">RANDBETWEEN(5,COUNTA('Recruitment source'!$A:$A) + 1)</f>
        <v>7</v>
      </c>
      <c r="AG731" s="6" t="str">
        <f ca="1">VLOOKUP($AF731,'Recruitment source'!$A:$B,2,FALSE)</f>
        <v>SAPO Emprego</v>
      </c>
      <c r="AH731" s="8"/>
      <c r="AI731" s="1">
        <f t="shared" ca="1" si="110"/>
        <v>1205</v>
      </c>
      <c r="AJ73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727, 1, 'Lorenzo Junqueira Andrade', 'M', 5, '05/07/1992', 7, 13, 9, NULL, 1205);</v>
      </c>
    </row>
    <row r="732" spans="1:36" ht="14.25" customHeight="1" x14ac:dyDescent="0.2">
      <c r="A732" s="7" cm="1">
        <f t="array" aca="1" ref="A732" ca="1">INDEX(Companies!$A:$A,RANDBETWEEN(5,COUNTA(Companies!$A:$A) + 1),1)</f>
        <v>5</v>
      </c>
      <c r="B732" s="7" t="str">
        <f ca="1">VLOOKUP($A732,Companies!$A:$B,2,FALSE)</f>
        <v>ACME Corporation</v>
      </c>
      <c r="C732" s="5">
        <f t="shared" si="111"/>
        <v>728</v>
      </c>
      <c r="D732" s="5" t="str" cm="1">
        <f t="array" ref="D732">SHA1HASH($C732)</f>
        <v>8e6b8a73bce7324e2b6e4afa73ee4215b98e9432</v>
      </c>
      <c r="E732" s="6">
        <v>1</v>
      </c>
      <c r="F732" s="7">
        <f ca="1">IF($C732 = 1 + N("Presidente"),
    127,
    IF($C732 = 2 + N("Vice-Presidente"),
        72,
        IF($C732 = 3 + N("Secretária bilíngue"),
            13,
            RANDBETWEEN(5,COUNT(Name!$A:$A) + 1)
        )
    )
)</f>
        <v>69</v>
      </c>
      <c r="G732" s="7" t="str">
        <f ca="1">VLOOKUP($F732,Name!$A:$B,2,FALSE)</f>
        <v>Benjamin</v>
      </c>
      <c r="H732" s="7">
        <f ca="1" xml:space="preserve">
IF($C732 = 1,
    0,
    RANDBETWEEN(5,COUNT('Last name'!$A:$A) + 1)
)</f>
        <v>146</v>
      </c>
      <c r="I732" s="7" t="str">
        <f ca="1" xml:space="preserve">
IF($C732 = 1 + N("Presidente"),
    "de Orléans e Bragança",
    VLOOKUP($H732,'Last name'!$A:$B,2,FALSE) &amp; " " &amp; VLOOKUP(RANDBETWEEN(5,COUNT('Last name'!$A:$A) + 1),'Last name'!$A:$B,2,FALSE)
)</f>
        <v>Paulista Freitas</v>
      </c>
      <c r="J732" s="7" t="str">
        <f t="shared" ca="1" si="112"/>
        <v>Benjamin Paulista Freitas</v>
      </c>
      <c r="K732" s="7" t="str" cm="1">
        <f t="array" aca="1" ref="K732" ca="1">SHA1HASH($J732)</f>
        <v>7b34c96eb454a7d2d16750145e5450f5dea2ef44</v>
      </c>
      <c r="L732" s="7" cm="1">
        <f t="array" aca="1" ref="L732" ca="1">INDEX(States!$A:$A,N732,1)</f>
        <v>5</v>
      </c>
      <c r="M732" s="7" t="str">
        <f ca="1">VLOOKUP($L732,Countries!$A:$B,2,FALSE)</f>
        <v>Portugal</v>
      </c>
      <c r="N732" s="7" cm="1">
        <f t="array" aca="1" ref="N732" ca="1">INDEX(States!$C:$C,RANDBETWEEN(5,COUNTA(States!$A:$A) + 1),1)</f>
        <v>7</v>
      </c>
      <c r="O732" s="7" t="str">
        <f ca="1">VLOOKUP($N732,States!$C:$D,2,FALSE)</f>
        <v xml:space="preserve"> Setúbal </v>
      </c>
      <c r="P732" s="7" t="str">
        <f ca="1">VLOOKUP($F732,Name!$A:$C,3,FALSE)</f>
        <v>M</v>
      </c>
      <c r="Q732" s="7" t="str">
        <f ca="1">VLOOKUP($P732,Genders!$B:$C,2,FALSE)</f>
        <v>Male</v>
      </c>
      <c r="R732" s="7" cm="1">
        <f t="array" aca="1" ref="R732" ca="1">INDEX('Marital status'!$A:$A,RANDBETWEEN(5,COUNTA('Marital status'!$A:$A) + 1),1)</f>
        <v>8</v>
      </c>
      <c r="S732" s="7" t="str">
        <f ca="1">VLOOKUP($R732,'Marital status'!$A:$B,2,FALSE)</f>
        <v xml:space="preserve"> Separated </v>
      </c>
      <c r="T732" s="7">
        <f t="shared" ca="1" si="113"/>
        <v>5</v>
      </c>
      <c r="U732" s="7" t="str">
        <f ca="1">VLOOKUP($T732,Ethnicities!$A:$B,2,FALSE)</f>
        <v xml:space="preserve"> white</v>
      </c>
      <c r="V732" s="8">
        <f t="shared" ca="1" si="114"/>
        <v>17951</v>
      </c>
      <c r="W732" s="6">
        <f t="shared" ca="1" si="115"/>
        <v>8</v>
      </c>
      <c r="X732" s="8" t="str">
        <f ca="1">VLOOKUP($W732,'Background education'!$A:$B,2,FALSE)</f>
        <v>Graduate school</v>
      </c>
      <c r="Y732" s="7">
        <f ca="1" xml:space="preserve">
  IF(OR($AA732 = 5, $AA732 = 6, $AA732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32" s="7" t="str">
        <f ca="1">VLOOKUP($Y732,Departments!$A:$B,2,FALSE)</f>
        <v>Controlling</v>
      </c>
      <c r="AA732" s="6">
        <f t="shared" ca="1" si="116"/>
        <v>11</v>
      </c>
      <c r="AB732" s="7" t="str">
        <f ca="1">VLOOKUP($AA732,Roles!$A:$B,2,FALSE)</f>
        <v>Analyst</v>
      </c>
      <c r="AC732" s="6">
        <f t="shared" ca="1" si="117"/>
        <v>5</v>
      </c>
      <c r="AD732" s="7" t="str">
        <f ca="1" xml:space="preserve">
IF($AC732 &lt;&gt; "",
    VLOOKUP($AC732,Levels!$A:$B,2,FALSE),
    ""
)</f>
        <v>Junior</v>
      </c>
      <c r="AE732" s="8">
        <f t="shared" ca="1" si="118"/>
        <v>39549</v>
      </c>
      <c r="AF732" s="6">
        <f ca="1">RANDBETWEEN(5,COUNTA('Recruitment source'!$A:$A) + 1)</f>
        <v>7</v>
      </c>
      <c r="AG732" s="6" t="str">
        <f ca="1">VLOOKUP($AF732,'Recruitment source'!$A:$B,2,FALSE)</f>
        <v>SAPO Emprego</v>
      </c>
      <c r="AH732" s="8"/>
      <c r="AI732" s="1">
        <f t="shared" ca="1" si="110"/>
        <v>3000</v>
      </c>
      <c r="AJ73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728, 1, 'Benjamin Paulista Freitas', 'M', 5, '22/02/1949', 8, 12, 11, 5, 3000);</v>
      </c>
    </row>
    <row r="733" spans="1:36" ht="14.25" customHeight="1" x14ac:dyDescent="0.2">
      <c r="A733" s="7" cm="1">
        <f t="array" aca="1" ref="A733" ca="1">INDEX(Companies!$A:$A,RANDBETWEEN(5,COUNTA(Companies!$A:$A) + 1),1)</f>
        <v>5</v>
      </c>
      <c r="B733" s="7" t="str">
        <f ca="1">VLOOKUP($A733,Companies!$A:$B,2,FALSE)</f>
        <v>ACME Corporation</v>
      </c>
      <c r="C733" s="5">
        <f t="shared" si="111"/>
        <v>729</v>
      </c>
      <c r="D733" s="5" t="str" cm="1">
        <f t="array" ref="D733">SHA1HASH($C733)</f>
        <v>baa924ce1ee3617f30a87ca26b2aeb62911af478</v>
      </c>
      <c r="E733" s="6">
        <v>1</v>
      </c>
      <c r="F733" s="7">
        <f ca="1">IF($C733 = 1 + N("Presidente"),
    127,
    IF($C733 = 2 + N("Vice-Presidente"),
        72,
        IF($C733 = 3 + N("Secretária bilíngue"),
            13,
            RANDBETWEEN(5,COUNT(Name!$A:$A) + 1)
        )
    )
)</f>
        <v>128</v>
      </c>
      <c r="G733" s="7" t="str">
        <f ca="1">VLOOKUP($F733,Name!$A:$B,2,FALSE)</f>
        <v>Enzo Gabriel</v>
      </c>
      <c r="H733" s="7">
        <f ca="1" xml:space="preserve">
IF($C733 = 1,
    0,
    RANDBETWEEN(5,COUNT('Last name'!$A:$A) + 1)
)</f>
        <v>9</v>
      </c>
      <c r="I733" s="7" t="str">
        <f ca="1" xml:space="preserve">
IF($C733 = 1 + N("Presidente"),
    "de Orléans e Bragança",
    VLOOKUP($H733,'Last name'!$A:$B,2,FALSE) &amp; " " &amp; VLOOKUP(RANDBETWEEN(5,COUNT('Last name'!$A:$A) + 1),'Last name'!$A:$B,2,FALSE)
)</f>
        <v>Aleluia Aragão</v>
      </c>
      <c r="J733" s="7" t="str">
        <f t="shared" ca="1" si="112"/>
        <v>Enzo Gabriel Aleluia Aragão</v>
      </c>
      <c r="K733" s="7" t="str" cm="1">
        <f t="array" aca="1" ref="K733" ca="1">SHA1HASH($J733)</f>
        <v>89183747af938a42789a5d580c8b389e5ec0d239</v>
      </c>
      <c r="L733" s="7" cm="1">
        <f t="array" aca="1" ref="L733" ca="1">INDEX(States!$A:$A,N733,1)</f>
        <v>5</v>
      </c>
      <c r="M733" s="7" t="str">
        <f ca="1">VLOOKUP($L733,Countries!$A:$B,2,FALSE)</f>
        <v>Portugal</v>
      </c>
      <c r="N733" s="7" cm="1">
        <f t="array" aca="1" ref="N733" ca="1">INDEX(States!$C:$C,RANDBETWEEN(5,COUNTA(States!$A:$A) + 1),1)</f>
        <v>24</v>
      </c>
      <c r="O733" s="7" t="str">
        <f ca="1">VLOOKUP($N733,States!$C:$D,2,FALSE)</f>
        <v>Brangança</v>
      </c>
      <c r="P733" s="7" t="str">
        <f ca="1">VLOOKUP($F733,Name!$A:$C,3,FALSE)</f>
        <v>M</v>
      </c>
      <c r="Q733" s="7" t="str">
        <f ca="1">VLOOKUP($P733,Genders!$B:$C,2,FALSE)</f>
        <v>Male</v>
      </c>
      <c r="R733" s="7" cm="1">
        <f t="array" aca="1" ref="R733" ca="1">INDEX('Marital status'!$A:$A,RANDBETWEEN(5,COUNTA('Marital status'!$A:$A) + 1),1)</f>
        <v>5</v>
      </c>
      <c r="S733" s="7" t="str">
        <f ca="1">VLOOKUP($R733,'Marital status'!$A:$B,2,FALSE)</f>
        <v>single</v>
      </c>
      <c r="T733" s="7">
        <f t="shared" ca="1" si="113"/>
        <v>5</v>
      </c>
      <c r="U733" s="7" t="str">
        <f ca="1">VLOOKUP($T733,Ethnicities!$A:$B,2,FALSE)</f>
        <v xml:space="preserve"> white</v>
      </c>
      <c r="V733" s="8">
        <f t="shared" ca="1" si="114"/>
        <v>31423</v>
      </c>
      <c r="W733" s="6">
        <f t="shared" ca="1" si="115"/>
        <v>7</v>
      </c>
      <c r="X733" s="8" t="str">
        <f ca="1">VLOOKUP($W733,'Background education'!$A:$B,2,FALSE)</f>
        <v>Undergraduate degree</v>
      </c>
      <c r="Y733" s="7">
        <f ca="1" xml:space="preserve">
  IF(OR($AA733 = 5, $AA733 = 6, $AA733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33" s="7" t="str">
        <f ca="1">VLOOKUP($Y733,Departments!$A:$B,2,FALSE)</f>
        <v>Human Resource</v>
      </c>
      <c r="AA733" s="6">
        <f t="shared" ca="1" si="116"/>
        <v>9</v>
      </c>
      <c r="AB733" s="7" t="str">
        <f ca="1">VLOOKUP($AA733,Roles!$A:$B,2,FALSE)</f>
        <v>Intern</v>
      </c>
      <c r="AC733" s="6" t="str">
        <f t="shared" ca="1" si="117"/>
        <v/>
      </c>
      <c r="AD733" s="7" t="str">
        <f ca="1" xml:space="preserve">
IF($AC733 &lt;&gt; "",
    VLOOKUP($AC733,Levels!$A:$B,2,FALSE),
    ""
)</f>
        <v/>
      </c>
      <c r="AE733" s="8">
        <f t="shared" ca="1" si="118"/>
        <v>38170</v>
      </c>
      <c r="AF733" s="6">
        <f ca="1">RANDBETWEEN(5,COUNTA('Recruitment source'!$A:$A) + 1)</f>
        <v>15</v>
      </c>
      <c r="AG733" s="6" t="str">
        <f ca="1">VLOOKUP($AF733,'Recruitment source'!$A:$B,2,FALSE)</f>
        <v>Website</v>
      </c>
      <c r="AH733" s="8"/>
      <c r="AI733" s="1">
        <f t="shared" ca="1" si="110"/>
        <v>1285</v>
      </c>
      <c r="AJ73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729, 1, 'Enzo Gabriel Aleluia Aragão', 'M', 5, '11/01/1986', 7, 8, 9, NULL, 1285);</v>
      </c>
    </row>
    <row r="734" spans="1:36" ht="14.25" customHeight="1" x14ac:dyDescent="0.2">
      <c r="A734" s="7" cm="1">
        <f t="array" aca="1" ref="A734" ca="1">INDEX(Companies!$A:$A,RANDBETWEEN(5,COUNTA(Companies!$A:$A) + 1),1)</f>
        <v>5</v>
      </c>
      <c r="B734" s="7" t="str">
        <f ca="1">VLOOKUP($A734,Companies!$A:$B,2,FALSE)</f>
        <v>ACME Corporation</v>
      </c>
      <c r="C734" s="5">
        <f t="shared" si="111"/>
        <v>730</v>
      </c>
      <c r="D734" s="5" t="str" cm="1">
        <f t="array" ref="D734">SHA1HASH($C734)</f>
        <v>16a9efea4885a86a6c0e036b52e0b0bad6da1845</v>
      </c>
      <c r="E734" s="6">
        <v>1</v>
      </c>
      <c r="F734" s="7">
        <f ca="1">IF($C734 = 1 + N("Presidente"),
    127,
    IF($C734 = 2 + N("Vice-Presidente"),
        72,
        IF($C734 = 3 + N("Secretária bilíngue"),
            13,
            RANDBETWEEN(5,COUNT(Name!$A:$A) + 1)
        )
    )
)</f>
        <v>258</v>
      </c>
      <c r="G734" s="7" t="str">
        <f ca="1">VLOOKUP($F734,Name!$A:$B,2,FALSE)</f>
        <v>Maria Alice</v>
      </c>
      <c r="H734" s="7">
        <f ca="1" xml:space="preserve">
IF($C734 = 1,
    0,
    RANDBETWEEN(5,COUNT('Last name'!$A:$A) + 1)
)</f>
        <v>15</v>
      </c>
      <c r="I734" s="7" t="str">
        <f ca="1" xml:space="preserve">
IF($C734 = 1 + N("Presidente"),
    "de Orléans e Bragança",
    VLOOKUP($H734,'Last name'!$A:$B,2,FALSE) &amp; " " &amp; VLOOKUP(RANDBETWEEN(5,COUNT('Last name'!$A:$A) + 1),'Last name'!$A:$B,2,FALSE)
)</f>
        <v>Alvim Mello</v>
      </c>
      <c r="J734" s="7" t="str">
        <f t="shared" ca="1" si="112"/>
        <v>Maria Alice Alvim Mello</v>
      </c>
      <c r="K734" s="7" t="str" cm="1">
        <f t="array" aca="1" ref="K734" ca="1">SHA1HASH($J734)</f>
        <v>e4b311ba7b3b712f766da3e571774f09648f4296</v>
      </c>
      <c r="L734" s="7" cm="1">
        <f t="array" aca="1" ref="L734" ca="1">INDEX(States!$A:$A,N734,1)</f>
        <v>5</v>
      </c>
      <c r="M734" s="7" t="str">
        <f ca="1">VLOOKUP($L734,Countries!$A:$B,2,FALSE)</f>
        <v>Portugal</v>
      </c>
      <c r="N734" s="7" cm="1">
        <f t="array" aca="1" ref="N734" ca="1">INDEX(States!$C:$C,RANDBETWEEN(5,COUNTA(States!$A:$A) + 1),1)</f>
        <v>16</v>
      </c>
      <c r="O734" s="7" t="str">
        <f ca="1">VLOOKUP($N734,States!$C:$D,2,FALSE)</f>
        <v>Azores</v>
      </c>
      <c r="P734" s="7" t="str">
        <f ca="1">VLOOKUP($F734,Name!$A:$C,3,FALSE)</f>
        <v>F</v>
      </c>
      <c r="Q734" s="7" t="str">
        <f ca="1">VLOOKUP($P734,Genders!$B:$C,2,FALSE)</f>
        <v>Female</v>
      </c>
      <c r="R734" s="7" cm="1">
        <f t="array" aca="1" ref="R734" ca="1">INDEX('Marital status'!$A:$A,RANDBETWEEN(5,COUNTA('Marital status'!$A:$A) + 1),1)</f>
        <v>6</v>
      </c>
      <c r="S734" s="7" t="str">
        <f ca="1">VLOOKUP($R734,'Marital status'!$A:$B,2,FALSE)</f>
        <v>MarrieD</v>
      </c>
      <c r="T734" s="7">
        <f t="shared" ca="1" si="113"/>
        <v>5</v>
      </c>
      <c r="U734" s="7" t="str">
        <f ca="1">VLOOKUP($T734,Ethnicities!$A:$B,2,FALSE)</f>
        <v xml:space="preserve"> white</v>
      </c>
      <c r="V734" s="8">
        <f t="shared" ca="1" si="114"/>
        <v>30604</v>
      </c>
      <c r="W734" s="6">
        <f t="shared" ca="1" si="115"/>
        <v>7</v>
      </c>
      <c r="X734" s="8" t="str">
        <f ca="1">VLOOKUP($W734,'Background education'!$A:$B,2,FALSE)</f>
        <v>Undergraduate degree</v>
      </c>
      <c r="Y734" s="7">
        <f ca="1" xml:space="preserve">
  IF(OR($AA734 = 5, $AA734 = 6, $AA734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34" s="7" t="str">
        <f ca="1">VLOOKUP($Y734,Departments!$A:$B,2,FALSE)</f>
        <v>Communication &amp; Marketing</v>
      </c>
      <c r="AA734" s="6">
        <f t="shared" ca="1" si="116"/>
        <v>11</v>
      </c>
      <c r="AB734" s="7" t="str">
        <f ca="1">VLOOKUP($AA734,Roles!$A:$B,2,FALSE)</f>
        <v>Analyst</v>
      </c>
      <c r="AC734" s="6">
        <f t="shared" ca="1" si="117"/>
        <v>6</v>
      </c>
      <c r="AD734" s="7" t="str">
        <f ca="1" xml:space="preserve">
IF($AC734 &lt;&gt; "",
    VLOOKUP($AC734,Levels!$A:$B,2,FALSE),
    ""
)</f>
        <v>Pleno</v>
      </c>
      <c r="AE734" s="8">
        <f t="shared" ca="1" si="118"/>
        <v>37943</v>
      </c>
      <c r="AF734" s="6">
        <f ca="1">RANDBETWEEN(5,COUNTA('Recruitment source'!$A:$A) + 1)</f>
        <v>6</v>
      </c>
      <c r="AG734" s="6" t="str">
        <f ca="1">VLOOKUP($AF734,'Recruitment source'!$A:$B,2,FALSE)</f>
        <v>Learn4Good</v>
      </c>
      <c r="AH734" s="8"/>
      <c r="AI734" s="1">
        <f t="shared" ca="1" si="110"/>
        <v>2580</v>
      </c>
      <c r="AJ734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730, 1, 'Maria Alice Alvim Mello', 'F', 5, '15/10/1983', 7, 11, 11, 6, 2580);</v>
      </c>
    </row>
    <row r="735" spans="1:36" ht="14.25" customHeight="1" x14ac:dyDescent="0.2">
      <c r="A735" s="7" cm="1">
        <f t="array" aca="1" ref="A735" ca="1">INDEX(Companies!$A:$A,RANDBETWEEN(5,COUNTA(Companies!$A:$A) + 1),1)</f>
        <v>5</v>
      </c>
      <c r="B735" s="7" t="str">
        <f ca="1">VLOOKUP($A735,Companies!$A:$B,2,FALSE)</f>
        <v>ACME Corporation</v>
      </c>
      <c r="C735" s="5">
        <f t="shared" si="111"/>
        <v>731</v>
      </c>
      <c r="D735" s="5" t="str" cm="1">
        <f t="array" ref="D735">SHA1HASH($C735)</f>
        <v>77895c1f680568edb1fe3d4e386593e6f40679f6</v>
      </c>
      <c r="E735" s="6">
        <v>1</v>
      </c>
      <c r="F735" s="7">
        <f ca="1">IF($C735 = 1 + N("Presidente"),
    127,
    IF($C735 = 2 + N("Vice-Presidente"),
        72,
        IF($C735 = 3 + N("Secretária bilíngue"),
            13,
            RANDBETWEEN(5,COUNT(Name!$A:$A) + 1)
        )
    )
)</f>
        <v>142</v>
      </c>
      <c r="G735" s="7" t="str">
        <f ca="1">VLOOKUP($F735,Name!$A:$B,2,FALSE)</f>
        <v>Flaviano</v>
      </c>
      <c r="H735" s="7">
        <f ca="1" xml:space="preserve">
IF($C735 = 1,
    0,
    RANDBETWEEN(5,COUNT('Last name'!$A:$A) + 1)
)</f>
        <v>43</v>
      </c>
      <c r="I735" s="7" t="str">
        <f ca="1" xml:space="preserve">
IF($C735 = 1 + N("Presidente"),
    "de Orléans e Bragança",
    VLOOKUP($H735,'Last name'!$A:$B,2,FALSE) &amp; " " &amp; VLOOKUP(RANDBETWEEN(5,COUNT('Last name'!$A:$A) + 1),'Last name'!$A:$B,2,FALSE)
)</f>
        <v>Borges Morato</v>
      </c>
      <c r="J735" s="7" t="str">
        <f t="shared" ca="1" si="112"/>
        <v>Flaviano Borges Morato</v>
      </c>
      <c r="K735" s="7" t="str" cm="1">
        <f t="array" aca="1" ref="K735" ca="1">SHA1HASH($J735)</f>
        <v>af22cb0b135504c7056586af7a279fce28849aa5</v>
      </c>
      <c r="L735" s="7" cm="1">
        <f t="array" aca="1" ref="L735" ca="1">INDEX(States!$A:$A,N735,1)</f>
        <v>5</v>
      </c>
      <c r="M735" s="7" t="str">
        <f ca="1">VLOOKUP($L735,Countries!$A:$B,2,FALSE)</f>
        <v>Portugal</v>
      </c>
      <c r="N735" s="7" cm="1">
        <f t="array" aca="1" ref="N735" ca="1">INDEX(States!$C:$C,RANDBETWEEN(5,COUNTA(States!$A:$A) + 1),1)</f>
        <v>8</v>
      </c>
      <c r="O735" s="7" t="str">
        <f ca="1">VLOOKUP($N735,States!$C:$D,2,FALSE)</f>
        <v>AveirO</v>
      </c>
      <c r="P735" s="7" t="str">
        <f ca="1">VLOOKUP($F735,Name!$A:$C,3,FALSE)</f>
        <v>M</v>
      </c>
      <c r="Q735" s="7" t="str">
        <f ca="1">VLOOKUP($P735,Genders!$B:$C,2,FALSE)</f>
        <v>Male</v>
      </c>
      <c r="R735" s="7" cm="1">
        <f t="array" aca="1" ref="R735" ca="1">INDEX('Marital status'!$A:$A,RANDBETWEEN(5,COUNTA('Marital status'!$A:$A) + 1),1)</f>
        <v>5</v>
      </c>
      <c r="S735" s="7" t="str">
        <f ca="1">VLOOKUP($R735,'Marital status'!$A:$B,2,FALSE)</f>
        <v>single</v>
      </c>
      <c r="T735" s="7">
        <f t="shared" ca="1" si="113"/>
        <v>6</v>
      </c>
      <c r="U735" s="7" t="str">
        <f ca="1">VLOOKUP($T735,Ethnicities!$A:$B,2,FALSE)</f>
        <v>Black or African American</v>
      </c>
      <c r="V735" s="8">
        <f t="shared" ca="1" si="114"/>
        <v>31371</v>
      </c>
      <c r="W735" s="6">
        <f t="shared" ca="1" si="115"/>
        <v>7</v>
      </c>
      <c r="X735" s="8" t="str">
        <f ca="1">VLOOKUP($W735,'Background education'!$A:$B,2,FALSE)</f>
        <v>Undergraduate degree</v>
      </c>
      <c r="Y735" s="7">
        <f ca="1" xml:space="preserve">
  IF(OR($AA735 = 5, $AA735 = 6, $AA735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35" s="7" t="str">
        <f ca="1">VLOOKUP($Y735,Departments!$A:$B,2,FALSE)</f>
        <v>Audit</v>
      </c>
      <c r="AA735" s="6">
        <f t="shared" ca="1" si="116"/>
        <v>9</v>
      </c>
      <c r="AB735" s="7" t="str">
        <f ca="1">VLOOKUP($AA735,Roles!$A:$B,2,FALSE)</f>
        <v>Intern</v>
      </c>
      <c r="AC735" s="6" t="str">
        <f t="shared" ca="1" si="117"/>
        <v/>
      </c>
      <c r="AD735" s="7" t="str">
        <f ca="1" xml:space="preserve">
IF($AC735 &lt;&gt; "",
    VLOOKUP($AC735,Levels!$A:$B,2,FALSE),
    ""
)</f>
        <v/>
      </c>
      <c r="AE735" s="8">
        <f t="shared" ca="1" si="118"/>
        <v>44213</v>
      </c>
      <c r="AF735" s="6">
        <f ca="1">RANDBETWEEN(5,COUNTA('Recruitment source'!$A:$A) + 1)</f>
        <v>13</v>
      </c>
      <c r="AG735" s="6" t="str">
        <f ca="1">VLOOKUP($AF735,'Recruitment source'!$A:$B,2,FALSE)</f>
        <v>Google</v>
      </c>
      <c r="AH735" s="8"/>
      <c r="AI735" s="1">
        <f t="shared" ca="1" si="110"/>
        <v>1205</v>
      </c>
      <c r="AJ735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731, 1, 'Flaviano Borges Morato', 'M', 6, '20/11/1985', 7, 13, 9, NULL, 1205);</v>
      </c>
    </row>
    <row r="736" spans="1:36" ht="14.25" customHeight="1" x14ac:dyDescent="0.2">
      <c r="A736" s="7" cm="1">
        <f t="array" aca="1" ref="A736" ca="1">INDEX(Companies!$A:$A,RANDBETWEEN(5,COUNTA(Companies!$A:$A) + 1),1)</f>
        <v>5</v>
      </c>
      <c r="B736" s="7" t="str">
        <f ca="1">VLOOKUP($A736,Companies!$A:$B,2,FALSE)</f>
        <v>ACME Corporation</v>
      </c>
      <c r="C736" s="5">
        <f t="shared" si="111"/>
        <v>732</v>
      </c>
      <c r="D736" s="5" t="str" cm="1">
        <f t="array" ref="D736">SHA1HASH($C736)</f>
        <v>9deb867b96b097fccf9bd932719fe347c49a2a7b</v>
      </c>
      <c r="E736" s="6">
        <v>1</v>
      </c>
      <c r="F736" s="7">
        <f ca="1">IF($C736 = 1 + N("Presidente"),
    127,
    IF($C736 = 2 + N("Vice-Presidente"),
        72,
        IF($C736 = 3 + N("Secretária bilíngue"),
            13,
            RANDBETWEEN(5,COUNT(Name!$A:$A) + 1)
        )
    )
)</f>
        <v>8</v>
      </c>
      <c r="G736" s="7" t="str">
        <f ca="1">VLOOKUP($F736,Name!$A:$B,2,FALSE)</f>
        <v>Adélia</v>
      </c>
      <c r="H736" s="7">
        <f ca="1" xml:space="preserve">
IF($C736 = 1,
    0,
    RANDBETWEEN(5,COUNT('Last name'!$A:$A) + 1)
)</f>
        <v>52</v>
      </c>
      <c r="I736" s="7" t="str">
        <f ca="1" xml:space="preserve">
IF($C736 = 1 + N("Presidente"),
    "de Orléans e Bragança",
    VLOOKUP($H736,'Last name'!$A:$B,2,FALSE) &amp; " " &amp; VLOOKUP(RANDBETWEEN(5,COUNT('Last name'!$A:$A) + 1),'Last name'!$A:$B,2,FALSE)
)</f>
        <v>Camacho Brasão</v>
      </c>
      <c r="J736" s="7" t="str">
        <f t="shared" ca="1" si="112"/>
        <v>Adélia Camacho Brasão</v>
      </c>
      <c r="K736" s="7" t="str" cm="1">
        <f t="array" aca="1" ref="K736" ca="1">SHA1HASH($J736)</f>
        <v>cbcf0f9f6cfff0791f3962d3038fe4c32cb15bef</v>
      </c>
      <c r="L736" s="7" cm="1">
        <f t="array" aca="1" ref="L736" ca="1">INDEX(States!$A:$A,N736,1)</f>
        <v>5</v>
      </c>
      <c r="M736" s="7" t="str">
        <f ca="1">VLOOKUP($L736,Countries!$A:$B,2,FALSE)</f>
        <v>Portugal</v>
      </c>
      <c r="N736" s="7" cm="1">
        <f t="array" aca="1" ref="N736" ca="1">INDEX(States!$C:$C,RANDBETWEEN(5,COUNTA(States!$A:$A) + 1),1)</f>
        <v>13</v>
      </c>
      <c r="O736" s="7" t="str">
        <f ca="1">VLOOKUP($N736,States!$C:$D,2,FALSE)</f>
        <v>Coimbra</v>
      </c>
      <c r="P736" s="7" t="str">
        <f ca="1">VLOOKUP($F736,Name!$A:$C,3,FALSE)</f>
        <v>F</v>
      </c>
      <c r="Q736" s="7" t="str">
        <f ca="1">VLOOKUP($P736,Genders!$B:$C,2,FALSE)</f>
        <v>Female</v>
      </c>
      <c r="R736" s="7" cm="1">
        <f t="array" aca="1" ref="R736" ca="1">INDEX('Marital status'!$A:$A,RANDBETWEEN(5,COUNTA('Marital status'!$A:$A) + 1),1)</f>
        <v>5</v>
      </c>
      <c r="S736" s="7" t="str">
        <f ca="1">VLOOKUP($R736,'Marital status'!$A:$B,2,FALSE)</f>
        <v>single</v>
      </c>
      <c r="T736" s="7">
        <f t="shared" ca="1" si="113"/>
        <v>5</v>
      </c>
      <c r="U736" s="7" t="str">
        <f ca="1">VLOOKUP($T736,Ethnicities!$A:$B,2,FALSE)</f>
        <v xml:space="preserve"> white</v>
      </c>
      <c r="V736" s="8">
        <f t="shared" ca="1" si="114"/>
        <v>22105</v>
      </c>
      <c r="W736" s="6">
        <f t="shared" ca="1" si="115"/>
        <v>7</v>
      </c>
      <c r="X736" s="8" t="str">
        <f ca="1">VLOOKUP($W736,'Background education'!$A:$B,2,FALSE)</f>
        <v>Undergraduate degree</v>
      </c>
      <c r="Y736" s="7">
        <f ca="1" xml:space="preserve">
  IF(OR($AA736 = 5, $AA736 = 6, $AA736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736" s="7" t="str">
        <f ca="1">VLOOKUP($Y736,Departments!$A:$B,2,FALSE)</f>
        <v>Operations</v>
      </c>
      <c r="AA736" s="6">
        <f t="shared" ca="1" si="116"/>
        <v>11</v>
      </c>
      <c r="AB736" s="7" t="str">
        <f ca="1">VLOOKUP($AA736,Roles!$A:$B,2,FALSE)</f>
        <v>Analyst</v>
      </c>
      <c r="AC736" s="6">
        <f t="shared" ca="1" si="117"/>
        <v>7</v>
      </c>
      <c r="AD736" s="7" t="str">
        <f ca="1" xml:space="preserve">
IF($AC736 &lt;&gt; "",
    VLOOKUP($AC736,Levels!$A:$B,2,FALSE),
    ""
)</f>
        <v>Senior</v>
      </c>
      <c r="AE736" s="8">
        <f t="shared" ca="1" si="118"/>
        <v>36934</v>
      </c>
      <c r="AF736" s="6">
        <f ca="1">RANDBETWEEN(5,COUNTA('Recruitment source'!$A:$A) + 1)</f>
        <v>9</v>
      </c>
      <c r="AG736" s="6" t="str">
        <f ca="1">VLOOKUP($AF736,'Recruitment source'!$A:$B,2,FALSE)</f>
        <v>Empregos Online</v>
      </c>
      <c r="AH736" s="8"/>
      <c r="AI736" s="1">
        <f t="shared" ca="1" si="110"/>
        <v>2500</v>
      </c>
      <c r="AJ736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732, 1, 'Adélia Camacho Brasão', 'F', 5, '08/07/1960', 7, 10, 11, 7, 2500);</v>
      </c>
    </row>
    <row r="737" spans="1:36" ht="14.25" customHeight="1" x14ac:dyDescent="0.2">
      <c r="A737" s="7" cm="1">
        <f t="array" aca="1" ref="A737" ca="1">INDEX(Companies!$A:$A,RANDBETWEEN(5,COUNTA(Companies!$A:$A) + 1),1)</f>
        <v>5</v>
      </c>
      <c r="B737" s="7" t="str">
        <f ca="1">VLOOKUP($A737,Companies!$A:$B,2,FALSE)</f>
        <v>ACME Corporation</v>
      </c>
      <c r="C737" s="5">
        <f t="shared" si="111"/>
        <v>733</v>
      </c>
      <c r="D737" s="5" t="str" cm="1">
        <f t="array" ref="D737">SHA1HASH($C737)</f>
        <v>bc3f9e234e98cfaebb57ded77079656b48f6840c</v>
      </c>
      <c r="E737" s="6">
        <v>1</v>
      </c>
      <c r="F737" s="7">
        <f ca="1">IF($C737 = 1 + N("Presidente"),
    127,
    IF($C737 = 2 + N("Vice-Presidente"),
        72,
        IF($C737 = 3 + N("Secretária bilíngue"),
            13,
            RANDBETWEEN(5,COUNT(Name!$A:$A) + 1)
        )
    )
)</f>
        <v>88</v>
      </c>
      <c r="G737" s="7" t="str">
        <f ca="1">VLOOKUP($F737,Name!$A:$B,2,FALSE)</f>
        <v>Catarina</v>
      </c>
      <c r="H737" s="7">
        <f ca="1" xml:space="preserve">
IF($C737 = 1,
    0,
    RANDBETWEEN(5,COUNT('Last name'!$A:$A) + 1)
)</f>
        <v>110</v>
      </c>
      <c r="I737" s="7" t="str">
        <f ca="1" xml:space="preserve">
IF($C737 = 1 + N("Presidente"),
    "de Orléans e Bragança",
    VLOOKUP($H737,'Last name'!$A:$B,2,FALSE) &amp; " " &amp; VLOOKUP(RANDBETWEEN(5,COUNT('Last name'!$A:$A) + 1),'Last name'!$A:$B,2,FALSE)
)</f>
        <v>Lombardi Frois</v>
      </c>
      <c r="J737" s="7" t="str">
        <f t="shared" ca="1" si="112"/>
        <v>Catarina Lombardi Frois</v>
      </c>
      <c r="K737" s="7" t="str" cm="1">
        <f t="array" aca="1" ref="K737" ca="1">SHA1HASH($J737)</f>
        <v>cc64fe58637989f5edf6a311e4913e3b838bbb00</v>
      </c>
      <c r="L737" s="7" cm="1">
        <f t="array" aca="1" ref="L737" ca="1">INDEX(States!$A:$A,N737,1)</f>
        <v>5</v>
      </c>
      <c r="M737" s="7" t="str">
        <f ca="1">VLOOKUP($L737,Countries!$A:$B,2,FALSE)</f>
        <v>Portugal</v>
      </c>
      <c r="N737" s="7" cm="1">
        <f t="array" aca="1" ref="N737" ca="1">INDEX(States!$C:$C,RANDBETWEEN(5,COUNTA(States!$A:$A) + 1),1)</f>
        <v>18</v>
      </c>
      <c r="O737" s="7" t="str">
        <f ca="1">VLOOKUP($N737,States!$C:$D,2,FALSE)</f>
        <v>Castelo Branco</v>
      </c>
      <c r="P737" s="7" t="str">
        <f ca="1">VLOOKUP($F737,Name!$A:$C,3,FALSE)</f>
        <v>F</v>
      </c>
      <c r="Q737" s="7" t="str">
        <f ca="1">VLOOKUP($P737,Genders!$B:$C,2,FALSE)</f>
        <v>Female</v>
      </c>
      <c r="R737" s="7" cm="1">
        <f t="array" aca="1" ref="R737" ca="1">INDEX('Marital status'!$A:$A,RANDBETWEEN(5,COUNTA('Marital status'!$A:$A) + 1),1)</f>
        <v>5</v>
      </c>
      <c r="S737" s="7" t="str">
        <f ca="1">VLOOKUP($R737,'Marital status'!$A:$B,2,FALSE)</f>
        <v>single</v>
      </c>
      <c r="T737" s="7">
        <f t="shared" ca="1" si="113"/>
        <v>7</v>
      </c>
      <c r="U737" s="7" t="str">
        <f ca="1">VLOOKUP($T737,Ethnicities!$A:$B,2,FALSE)</f>
        <v xml:space="preserve">  Hispanic or LATINO</v>
      </c>
      <c r="V737" s="8">
        <f t="shared" ca="1" si="114"/>
        <v>22781</v>
      </c>
      <c r="W737" s="6">
        <f t="shared" ca="1" si="115"/>
        <v>7</v>
      </c>
      <c r="X737" s="8" t="str">
        <f ca="1">VLOOKUP($W737,'Background education'!$A:$B,2,FALSE)</f>
        <v>Undergraduate degree</v>
      </c>
      <c r="Y737" s="7">
        <f ca="1" xml:space="preserve">
  IF(OR($AA737 = 5, $AA737 = 6, $AA737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37" s="7" t="str">
        <f ca="1">VLOOKUP($Y737,Departments!$A:$B,2,FALSE)</f>
        <v xml:space="preserve"> Presidency</v>
      </c>
      <c r="AA737" s="6">
        <f t="shared" ca="1" si="116"/>
        <v>9</v>
      </c>
      <c r="AB737" s="7" t="str">
        <f ca="1">VLOOKUP($AA737,Roles!$A:$B,2,FALSE)</f>
        <v>Intern</v>
      </c>
      <c r="AC737" s="6" t="str">
        <f t="shared" ca="1" si="117"/>
        <v/>
      </c>
      <c r="AD737" s="7" t="str">
        <f ca="1" xml:space="preserve">
IF($AC737 &lt;&gt; "",
    VLOOKUP($AC737,Levels!$A:$B,2,FALSE),
    ""
)</f>
        <v/>
      </c>
      <c r="AE737" s="8">
        <f t="shared" ca="1" si="118"/>
        <v>39515</v>
      </c>
      <c r="AF737" s="6">
        <f ca="1">RANDBETWEEN(5,COUNTA('Recruitment source'!$A:$A) + 1)</f>
        <v>7</v>
      </c>
      <c r="AG737" s="6" t="str">
        <f ca="1">VLOOKUP($AF737,'Recruitment source'!$A:$B,2,FALSE)</f>
        <v>SAPO Emprego</v>
      </c>
      <c r="AH737" s="8"/>
      <c r="AI737" s="1">
        <f t="shared" ca="1" si="110"/>
        <v>1205</v>
      </c>
      <c r="AJ737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733, 1, 'Catarina Lombardi Frois', 'F', 7, '15/05/1962', 7, 5, 9, NULL, 1205);</v>
      </c>
    </row>
    <row r="738" spans="1:36" ht="14.25" customHeight="1" x14ac:dyDescent="0.2">
      <c r="A738" s="7" cm="1">
        <f t="array" aca="1" ref="A738" ca="1">INDEX(Companies!$A:$A,RANDBETWEEN(5,COUNTA(Companies!$A:$A) + 1),1)</f>
        <v>5</v>
      </c>
      <c r="B738" s="7" t="str">
        <f ca="1">VLOOKUP($A738,Companies!$A:$B,2,FALSE)</f>
        <v>ACME Corporation</v>
      </c>
      <c r="C738" s="5">
        <f t="shared" si="111"/>
        <v>734</v>
      </c>
      <c r="D738" s="5" t="str" cm="1">
        <f t="array" ref="D738">SHA1HASH($C738)</f>
        <v>6229d318680435e210d96518f4fc6bf0390e3cac</v>
      </c>
      <c r="E738" s="6">
        <v>1</v>
      </c>
      <c r="F738" s="7">
        <f ca="1">IF($C738 = 1 + N("Presidente"),
    127,
    IF($C738 = 2 + N("Vice-Presidente"),
        72,
        IF($C738 = 3 + N("Secretária bilíngue"),
            13,
            RANDBETWEEN(5,COUNT(Name!$A:$A) + 1)
        )
    )
)</f>
        <v>180</v>
      </c>
      <c r="G738" s="7" t="str">
        <f ca="1">VLOOKUP($F738,Name!$A:$B,2,FALSE)</f>
        <v>Isis</v>
      </c>
      <c r="H738" s="7">
        <f ca="1" xml:space="preserve">
IF($C738 = 1,
    0,
    RANDBETWEEN(5,COUNT('Last name'!$A:$A) + 1)
)</f>
        <v>37</v>
      </c>
      <c r="I738" s="7" t="str">
        <f ca="1" xml:space="preserve">
IF($C738 = 1 + N("Presidente"),
    "de Orléans e Bragança",
    VLOOKUP($H738,'Last name'!$A:$B,2,FALSE) &amp; " " &amp; VLOOKUP(RANDBETWEEN(5,COUNT('Last name'!$A:$A) + 1),'Last name'!$A:$B,2,FALSE)
)</f>
        <v>Battaglia Resende</v>
      </c>
      <c r="J738" s="7" t="str">
        <f t="shared" ca="1" si="112"/>
        <v>Isis Battaglia Resende</v>
      </c>
      <c r="K738" s="7" t="str" cm="1">
        <f t="array" aca="1" ref="K738" ca="1">SHA1HASH($J738)</f>
        <v>3978be7b0f4cf28cab3b09a68ddc63b9bd2b0918</v>
      </c>
      <c r="L738" s="7" cm="1">
        <f t="array" aca="1" ref="L738" ca="1">INDEX(States!$A:$A,N738,1)</f>
        <v>5</v>
      </c>
      <c r="M738" s="7" t="str">
        <f ca="1">VLOOKUP($L738,Countries!$A:$B,2,FALSE)</f>
        <v>Portugal</v>
      </c>
      <c r="N738" s="7" cm="1">
        <f t="array" aca="1" ref="N738" ca="1">INDEX(States!$C:$C,RANDBETWEEN(5,COUNTA(States!$A:$A) + 1),1)</f>
        <v>23</v>
      </c>
      <c r="O738" s="7" t="str">
        <f ca="1">VLOOKUP($N738,States!$C:$D,2,FALSE)</f>
        <v>Viana do Castelo</v>
      </c>
      <c r="P738" s="7" t="str">
        <f ca="1">VLOOKUP($F738,Name!$A:$C,3,FALSE)</f>
        <v>F</v>
      </c>
      <c r="Q738" s="7" t="str">
        <f ca="1">VLOOKUP($P738,Genders!$B:$C,2,FALSE)</f>
        <v>Female</v>
      </c>
      <c r="R738" s="7" cm="1">
        <f t="array" aca="1" ref="R738" ca="1">INDEX('Marital status'!$A:$A,RANDBETWEEN(5,COUNTA('Marital status'!$A:$A) + 1),1)</f>
        <v>7</v>
      </c>
      <c r="S738" s="7" t="str">
        <f ca="1">VLOOKUP($R738,'Marital status'!$A:$B,2,FALSE)</f>
        <v xml:space="preserve">Widowed </v>
      </c>
      <c r="T738" s="7">
        <f t="shared" ca="1" si="113"/>
        <v>5</v>
      </c>
      <c r="U738" s="7" t="str">
        <f ca="1">VLOOKUP($T738,Ethnicities!$A:$B,2,FALSE)</f>
        <v xml:space="preserve"> white</v>
      </c>
      <c r="V738" s="8">
        <f t="shared" ca="1" si="114"/>
        <v>28805</v>
      </c>
      <c r="W738" s="6">
        <f t="shared" ca="1" si="115"/>
        <v>8</v>
      </c>
      <c r="X738" s="8" t="str">
        <f ca="1">VLOOKUP($W738,'Background education'!$A:$B,2,FALSE)</f>
        <v>Graduate school</v>
      </c>
      <c r="Y738" s="7">
        <f ca="1" xml:space="preserve">
  IF(OR($AA738 = 5, $AA738 = 6, $AA738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38" s="7" t="str">
        <f ca="1">VLOOKUP($Y738,Departments!$A:$B,2,FALSE)</f>
        <v>Human Resource</v>
      </c>
      <c r="AA738" s="6">
        <f t="shared" ca="1" si="116"/>
        <v>11</v>
      </c>
      <c r="AB738" s="7" t="str">
        <f ca="1">VLOOKUP($AA738,Roles!$A:$B,2,FALSE)</f>
        <v>Analyst</v>
      </c>
      <c r="AC738" s="6">
        <f t="shared" ca="1" si="117"/>
        <v>7</v>
      </c>
      <c r="AD738" s="7" t="str">
        <f ca="1" xml:space="preserve">
IF($AC738 &lt;&gt; "",
    VLOOKUP($AC738,Levels!$A:$B,2,FALSE),
    ""
)</f>
        <v>Senior</v>
      </c>
      <c r="AE738" s="8">
        <f t="shared" ca="1" si="118"/>
        <v>40223</v>
      </c>
      <c r="AF738" s="6">
        <f ca="1">RANDBETWEEN(5,COUNTA('Recruitment source'!$A:$A) + 1)</f>
        <v>6</v>
      </c>
      <c r="AG738" s="6" t="str">
        <f ca="1">VLOOKUP($AF738,'Recruitment source'!$A:$B,2,FALSE)</f>
        <v>Learn4Good</v>
      </c>
      <c r="AH738" s="8"/>
      <c r="AI738" s="1">
        <f t="shared" ca="1" si="110"/>
        <v>3080</v>
      </c>
      <c r="AJ738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734, 1, 'Isis Battaglia Resende', 'F', 5, '11/11/1978', 8, 8, 11, 7, 3080);</v>
      </c>
    </row>
    <row r="739" spans="1:36" ht="14.25" customHeight="1" x14ac:dyDescent="0.2">
      <c r="A739" s="7" cm="1">
        <f t="array" aca="1" ref="A739" ca="1">INDEX(Companies!$A:$A,RANDBETWEEN(5,COUNTA(Companies!$A:$A) + 1),1)</f>
        <v>5</v>
      </c>
      <c r="B739" s="7" t="str">
        <f ca="1">VLOOKUP($A739,Companies!$A:$B,2,FALSE)</f>
        <v>ACME Corporation</v>
      </c>
      <c r="C739" s="5">
        <f t="shared" si="111"/>
        <v>735</v>
      </c>
      <c r="D739" s="5" t="str" cm="1">
        <f t="array" ref="D739">SHA1HASH($C739)</f>
        <v>a6b21a4281226e8a97c2e05517fbe546775efc6a</v>
      </c>
      <c r="E739" s="6">
        <v>1</v>
      </c>
      <c r="F739" s="7">
        <f ca="1">IF($C739 = 1 + N("Presidente"),
    127,
    IF($C739 = 2 + N("Vice-Presidente"),
        72,
        IF($C739 = 3 + N("Secretária bilíngue"),
            13,
            RANDBETWEEN(5,COUNT(Name!$A:$A) + 1)
        )
    )
)</f>
        <v>352</v>
      </c>
      <c r="G739" s="7" t="str">
        <f ca="1">VLOOKUP($F739,Name!$A:$B,2,FALSE)</f>
        <v>Vicent</v>
      </c>
      <c r="H739" s="7">
        <f ca="1" xml:space="preserve">
IF($C739 = 1,
    0,
    RANDBETWEEN(5,COUNT('Last name'!$A:$A) + 1)
)</f>
        <v>171</v>
      </c>
      <c r="I739" s="7" t="str">
        <f ca="1" xml:space="preserve">
IF($C739 = 1 + N("Presidente"),
    "de Orléans e Bragança",
    VLOOKUP($H739,'Last name'!$A:$B,2,FALSE) &amp; " " &amp; VLOOKUP(RANDBETWEEN(5,COUNT('Last name'!$A:$A) + 1),'Last name'!$A:$B,2,FALSE)
)</f>
        <v>Sacramento Junqueira</v>
      </c>
      <c r="J739" s="7" t="str">
        <f t="shared" ca="1" si="112"/>
        <v>Vicent Sacramento Junqueira</v>
      </c>
      <c r="K739" s="7" t="str" cm="1">
        <f t="array" aca="1" ref="K739" ca="1">SHA1HASH($J739)</f>
        <v>a0144827675a4c76ccc88e6a558d559e989b67d9</v>
      </c>
      <c r="L739" s="7" cm="1">
        <f t="array" aca="1" ref="L739" ca="1">INDEX(States!$A:$A,N739,1)</f>
        <v>5</v>
      </c>
      <c r="M739" s="7" t="str">
        <f ca="1">VLOOKUP($L739,Countries!$A:$B,2,FALSE)</f>
        <v>Portugal</v>
      </c>
      <c r="N739" s="7" cm="1">
        <f t="array" aca="1" ref="N739" ca="1">INDEX(States!$C:$C,RANDBETWEEN(5,COUNTA(States!$A:$A) + 1),1)</f>
        <v>7</v>
      </c>
      <c r="O739" s="7" t="str">
        <f ca="1">VLOOKUP($N739,States!$C:$D,2,FALSE)</f>
        <v xml:space="preserve"> Setúbal </v>
      </c>
      <c r="P739" s="7" t="str">
        <f ca="1">VLOOKUP($F739,Name!$A:$C,3,FALSE)</f>
        <v>M</v>
      </c>
      <c r="Q739" s="7" t="str">
        <f ca="1">VLOOKUP($P739,Genders!$B:$C,2,FALSE)</f>
        <v>Male</v>
      </c>
      <c r="R739" s="7" cm="1">
        <f t="array" aca="1" ref="R739" ca="1">INDEX('Marital status'!$A:$A,RANDBETWEEN(5,COUNTA('Marital status'!$A:$A) + 1),1)</f>
        <v>8</v>
      </c>
      <c r="S739" s="7" t="str">
        <f ca="1">VLOOKUP($R739,'Marital status'!$A:$B,2,FALSE)</f>
        <v xml:space="preserve"> Separated </v>
      </c>
      <c r="T739" s="7">
        <f t="shared" ca="1" si="113"/>
        <v>5</v>
      </c>
      <c r="U739" s="7" t="str">
        <f ca="1">VLOOKUP($T739,Ethnicities!$A:$B,2,FALSE)</f>
        <v xml:space="preserve"> white</v>
      </c>
      <c r="V739" s="8">
        <f t="shared" ca="1" si="114"/>
        <v>23608</v>
      </c>
      <c r="W739" s="6">
        <f t="shared" ca="1" si="115"/>
        <v>7</v>
      </c>
      <c r="X739" s="8" t="str">
        <f ca="1">VLOOKUP($W739,'Background education'!$A:$B,2,FALSE)</f>
        <v>Undergraduate degree</v>
      </c>
      <c r="Y739" s="7">
        <f ca="1" xml:space="preserve">
  IF(OR($AA739 = 5, $AA739 = 6, $AA739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39" s="7" t="str">
        <f ca="1">VLOOKUP($Y739,Departments!$A:$B,2,FALSE)</f>
        <v>Human Resource</v>
      </c>
      <c r="AA739" s="6">
        <f t="shared" ca="1" si="116"/>
        <v>10</v>
      </c>
      <c r="AB739" s="7" t="str">
        <f ca="1">VLOOKUP($AA739,Roles!$A:$B,2,FALSE)</f>
        <v>Trainee</v>
      </c>
      <c r="AC739" s="6" t="str">
        <f t="shared" ca="1" si="117"/>
        <v/>
      </c>
      <c r="AD739" s="7" t="str">
        <f ca="1" xml:space="preserve">
IF($AC739 &lt;&gt; "",
    VLOOKUP($AC739,Levels!$A:$B,2,FALSE),
    ""
)</f>
        <v/>
      </c>
      <c r="AE739" s="8">
        <f t="shared" ca="1" si="118"/>
        <v>38859</v>
      </c>
      <c r="AF739" s="6">
        <f ca="1">RANDBETWEEN(5,COUNTA('Recruitment source'!$A:$A) + 1)</f>
        <v>14</v>
      </c>
      <c r="AG739" s="6" t="str">
        <f ca="1">VLOOKUP($AF739,'Recruitment source'!$A:$B,2,FALSE)</f>
        <v>LinkedIn</v>
      </c>
      <c r="AH739" s="8"/>
      <c r="AI739" s="1">
        <f t="shared" ca="1" si="110"/>
        <v>1385</v>
      </c>
      <c r="AJ739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735, 1, 'Vicent Sacramento Junqueira', 'M', 5, '19/08/1964', 7, 8, 10, NULL, 1385);</v>
      </c>
    </row>
    <row r="740" spans="1:36" ht="14.25" customHeight="1" x14ac:dyDescent="0.2">
      <c r="A740" s="7" cm="1">
        <f t="array" aca="1" ref="A740" ca="1">INDEX(Companies!$A:$A,RANDBETWEEN(5,COUNTA(Companies!$A:$A) + 1),1)</f>
        <v>5</v>
      </c>
      <c r="B740" s="7" t="str">
        <f ca="1">VLOOKUP($A740,Companies!$A:$B,2,FALSE)</f>
        <v>ACME Corporation</v>
      </c>
      <c r="C740" s="5">
        <f t="shared" si="111"/>
        <v>736</v>
      </c>
      <c r="D740" s="5" t="str" cm="1">
        <f t="array" ref="D740">SHA1HASH($C740)</f>
        <v>4b14fe7493932c29c0d1b85a3ba120bd22079c3e</v>
      </c>
      <c r="E740" s="6">
        <v>1</v>
      </c>
      <c r="F740" s="7">
        <f ca="1">IF($C740 = 1 + N("Presidente"),
    127,
    IF($C740 = 2 + N("Vice-Presidente"),
        72,
        IF($C740 = 3 + N("Secretária bilíngue"),
            13,
            RANDBETWEEN(5,COUNT(Name!$A:$A) + 1)
        )
    )
)</f>
        <v>48</v>
      </c>
      <c r="G740" s="7" t="str">
        <f ca="1">VLOOKUP($F740,Name!$A:$B,2,FALSE)</f>
        <v>Anthony</v>
      </c>
      <c r="H740" s="7">
        <f ca="1" xml:space="preserve">
IF($C740 = 1,
    0,
    RANDBETWEEN(5,COUNT('Last name'!$A:$A) + 1)
)</f>
        <v>191</v>
      </c>
      <c r="I740" s="7" t="str">
        <f ca="1" xml:space="preserve">
IF($C740 = 1 + N("Presidente"),
    "de Orléans e Bragança",
    VLOOKUP($H740,'Last name'!$A:$B,2,FALSE) &amp; " " &amp; VLOOKUP(RANDBETWEEN(5,COUNT('Last name'!$A:$A) + 1),'Last name'!$A:$B,2,FALSE)
)</f>
        <v>Trindade Barreto</v>
      </c>
      <c r="J740" s="7" t="str">
        <f t="shared" ca="1" si="112"/>
        <v>Anthony Trindade Barreto</v>
      </c>
      <c r="K740" s="7" t="str" cm="1">
        <f t="array" aca="1" ref="K740" ca="1">SHA1HASH($J740)</f>
        <v>90069a37b4deaf46d6e58b0f6d6376aed661536b</v>
      </c>
      <c r="L740" s="7" cm="1">
        <f t="array" aca="1" ref="L740" ca="1">INDEX(States!$A:$A,N740,1)</f>
        <v>5</v>
      </c>
      <c r="M740" s="7" t="str">
        <f ca="1">VLOOKUP($L740,Countries!$A:$B,2,FALSE)</f>
        <v>Portugal</v>
      </c>
      <c r="N740" s="7" cm="1">
        <f t="array" aca="1" ref="N740" ca="1">INDEX(States!$C:$C,RANDBETWEEN(5,COUNTA(States!$A:$A) + 1),1)</f>
        <v>23</v>
      </c>
      <c r="O740" s="7" t="str">
        <f ca="1">VLOOKUP($N740,States!$C:$D,2,FALSE)</f>
        <v>Viana do Castelo</v>
      </c>
      <c r="P740" s="7" t="str">
        <f ca="1">VLOOKUP($F740,Name!$A:$C,3,FALSE)</f>
        <v>M</v>
      </c>
      <c r="Q740" s="7" t="str">
        <f ca="1">VLOOKUP($P740,Genders!$B:$C,2,FALSE)</f>
        <v>Male</v>
      </c>
      <c r="R740" s="7" cm="1">
        <f t="array" aca="1" ref="R740" ca="1">INDEX('Marital status'!$A:$A,RANDBETWEEN(5,COUNTA('Marital status'!$A:$A) + 1),1)</f>
        <v>7</v>
      </c>
      <c r="S740" s="7" t="str">
        <f ca="1">VLOOKUP($R740,'Marital status'!$A:$B,2,FALSE)</f>
        <v xml:space="preserve">Widowed </v>
      </c>
      <c r="T740" s="7">
        <f t="shared" ca="1" si="113"/>
        <v>5</v>
      </c>
      <c r="U740" s="7" t="str">
        <f ca="1">VLOOKUP($T740,Ethnicities!$A:$B,2,FALSE)</f>
        <v xml:space="preserve"> white</v>
      </c>
      <c r="V740" s="8">
        <f t="shared" ca="1" si="114"/>
        <v>25010</v>
      </c>
      <c r="W740" s="6">
        <f t="shared" ca="1" si="115"/>
        <v>7</v>
      </c>
      <c r="X740" s="8" t="str">
        <f ca="1">VLOOKUP($W740,'Background education'!$A:$B,2,FALSE)</f>
        <v>Undergraduate degree</v>
      </c>
      <c r="Y740" s="7">
        <f ca="1" xml:space="preserve">
  IF(OR($AA740 = 5, $AA740 = 6, $AA740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40" s="7" t="str">
        <f ca="1">VLOOKUP($Y740,Departments!$A:$B,2,FALSE)</f>
        <v>Human Resource</v>
      </c>
      <c r="AA740" s="6">
        <f t="shared" ca="1" si="116"/>
        <v>11</v>
      </c>
      <c r="AB740" s="7" t="str">
        <f ca="1">VLOOKUP($AA740,Roles!$A:$B,2,FALSE)</f>
        <v>Analyst</v>
      </c>
      <c r="AC740" s="6">
        <f t="shared" ca="1" si="117"/>
        <v>5</v>
      </c>
      <c r="AD740" s="7" t="str">
        <f ca="1" xml:space="preserve">
IF($AC740 &lt;&gt; "",
    VLOOKUP($AC740,Levels!$A:$B,2,FALSE),
    ""
)</f>
        <v>Junior</v>
      </c>
      <c r="AE740" s="8">
        <f t="shared" ca="1" si="118"/>
        <v>42586</v>
      </c>
      <c r="AF740" s="6">
        <f ca="1">RANDBETWEEN(5,COUNTA('Recruitment source'!$A:$A) + 1)</f>
        <v>10</v>
      </c>
      <c r="AG740" s="6" t="str">
        <f ca="1">VLOOKUP($AF740,'Recruitment source'!$A:$B,2,FALSE)</f>
        <v>Jobs in Lisbon</v>
      </c>
      <c r="AH740" s="8"/>
      <c r="AI740" s="1">
        <f t="shared" ca="1" si="110"/>
        <v>2580</v>
      </c>
      <c r="AJ740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736, 1, 'Anthony Trindade Barreto', 'M', 5, '21/06/1968', 7, 8, 11, 5, 2580);</v>
      </c>
    </row>
    <row r="741" spans="1:36" ht="14.25" customHeight="1" x14ac:dyDescent="0.2">
      <c r="A741" s="7" cm="1">
        <f t="array" aca="1" ref="A741" ca="1">INDEX(Companies!$A:$A,RANDBETWEEN(5,COUNTA(Companies!$A:$A) + 1),1)</f>
        <v>5</v>
      </c>
      <c r="B741" s="7" t="str">
        <f ca="1">VLOOKUP($A741,Companies!$A:$B,2,FALSE)</f>
        <v>ACME Corporation</v>
      </c>
      <c r="C741" s="5">
        <f t="shared" si="111"/>
        <v>737</v>
      </c>
      <c r="D741" s="5" t="str" cm="1">
        <f t="array" ref="D741">SHA1HASH($C741)</f>
        <v>4cae599309683b04925ec1cb7d79dfab04709af8</v>
      </c>
      <c r="E741" s="6">
        <v>1</v>
      </c>
      <c r="F741" s="7">
        <f ca="1">IF($C741 = 1 + N("Presidente"),
    127,
    IF($C741 = 2 + N("Vice-Presidente"),
        72,
        IF($C741 = 3 + N("Secretária bilíngue"),
            13,
            RANDBETWEEN(5,COUNT(Name!$A:$A) + 1)
        )
    )
)</f>
        <v>223</v>
      </c>
      <c r="G741" s="7" t="str">
        <f ca="1">VLOOKUP($F741,Name!$A:$B,2,FALSE)</f>
        <v>Leonardo</v>
      </c>
      <c r="H741" s="7">
        <f ca="1" xml:space="preserve">
IF($C741 = 1,
    0,
    RANDBETWEEN(5,COUNT('Last name'!$A:$A) + 1)
)</f>
        <v>108</v>
      </c>
      <c r="I741" s="7" t="str">
        <f ca="1" xml:space="preserve">
IF($C741 = 1 + N("Presidente"),
    "de Orléans e Bragança",
    VLOOKUP($H741,'Last name'!$A:$B,2,FALSE) &amp; " " &amp; VLOOKUP(RANDBETWEEN(5,COUNT('Last name'!$A:$A) + 1),'Last name'!$A:$B,2,FALSE)
)</f>
        <v>Leone Barreto</v>
      </c>
      <c r="J741" s="7" t="str">
        <f t="shared" ca="1" si="112"/>
        <v>Leonardo Leone Barreto</v>
      </c>
      <c r="K741" s="7" t="str" cm="1">
        <f t="array" aca="1" ref="K741" ca="1">SHA1HASH($J741)</f>
        <v>43ece343bdce7b9e61f0464fabd62aff14d72b04</v>
      </c>
      <c r="L741" s="7" cm="1">
        <f t="array" aca="1" ref="L741" ca="1">INDEX(States!$A:$A,N741,1)</f>
        <v>5</v>
      </c>
      <c r="M741" s="7" t="str">
        <f ca="1">VLOOKUP($L741,Countries!$A:$B,2,FALSE)</f>
        <v>Portugal</v>
      </c>
      <c r="N741" s="7" cm="1">
        <f t="array" aca="1" ref="N741" ca="1">INDEX(States!$C:$C,RANDBETWEEN(5,COUNTA(States!$A:$A) + 1),1)</f>
        <v>12</v>
      </c>
      <c r="O741" s="7" t="str">
        <f ca="1">VLOOKUP($N741,States!$C:$D,2,FALSE)</f>
        <v>Leiria</v>
      </c>
      <c r="P741" s="7" t="str">
        <f ca="1">VLOOKUP($F741,Name!$A:$C,3,FALSE)</f>
        <v>M</v>
      </c>
      <c r="Q741" s="7" t="str">
        <f ca="1">VLOOKUP($P741,Genders!$B:$C,2,FALSE)</f>
        <v>Male</v>
      </c>
      <c r="R741" s="7" cm="1">
        <f t="array" aca="1" ref="R741" ca="1">INDEX('Marital status'!$A:$A,RANDBETWEEN(5,COUNTA('Marital status'!$A:$A) + 1),1)</f>
        <v>7</v>
      </c>
      <c r="S741" s="7" t="str">
        <f ca="1">VLOOKUP($R741,'Marital status'!$A:$B,2,FALSE)</f>
        <v xml:space="preserve">Widowed </v>
      </c>
      <c r="T741" s="7">
        <f t="shared" ca="1" si="113"/>
        <v>8</v>
      </c>
      <c r="U741" s="7" t="str">
        <f ca="1">VLOOKUP($T741,Ethnicities!$A:$B,2,FALSE)</f>
        <v>ASIAN</v>
      </c>
      <c r="V741" s="8">
        <f t="shared" ca="1" si="114"/>
        <v>33260</v>
      </c>
      <c r="W741" s="6">
        <f t="shared" ca="1" si="115"/>
        <v>7</v>
      </c>
      <c r="X741" s="8" t="str">
        <f ca="1">VLOOKUP($W741,'Background education'!$A:$B,2,FALSE)</f>
        <v>Undergraduate degree</v>
      </c>
      <c r="Y741" s="7">
        <f ca="1" xml:space="preserve">
  IF(OR($AA741 = 5, $AA741 = 6, $AA741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41" s="7" t="str">
        <f ca="1">VLOOKUP($Y741,Departments!$A:$B,2,FALSE)</f>
        <v>Administration</v>
      </c>
      <c r="AA741" s="6">
        <f t="shared" ca="1" si="116"/>
        <v>10</v>
      </c>
      <c r="AB741" s="7" t="str">
        <f ca="1">VLOOKUP($AA741,Roles!$A:$B,2,FALSE)</f>
        <v>Trainee</v>
      </c>
      <c r="AC741" s="6" t="str">
        <f t="shared" ca="1" si="117"/>
        <v/>
      </c>
      <c r="AD741" s="7" t="str">
        <f ca="1" xml:space="preserve">
IF($AC741 &lt;&gt; "",
    VLOOKUP($AC741,Levels!$A:$B,2,FALSE),
    ""
)</f>
        <v/>
      </c>
      <c r="AE741" s="8">
        <f t="shared" ca="1" si="118"/>
        <v>38700</v>
      </c>
      <c r="AF741" s="6">
        <f ca="1">RANDBETWEEN(5,COUNTA('Recruitment source'!$A:$A) + 1)</f>
        <v>7</v>
      </c>
      <c r="AG741" s="6" t="str">
        <f ca="1">VLOOKUP($AF741,'Recruitment source'!$A:$B,2,FALSE)</f>
        <v>SAPO Emprego</v>
      </c>
      <c r="AH741" s="8"/>
      <c r="AI741" s="1">
        <f t="shared" ca="1" si="110"/>
        <v>1305</v>
      </c>
      <c r="AJ74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737, 1, 'Leonardo Leone Barreto', 'M', 8, '22/01/1991', 7, 6, 10, NULL, 1305);</v>
      </c>
    </row>
    <row r="742" spans="1:36" ht="14.25" customHeight="1" x14ac:dyDescent="0.2">
      <c r="A742" s="7" cm="1">
        <f t="array" aca="1" ref="A742" ca="1">INDEX(Companies!$A:$A,RANDBETWEEN(5,COUNTA(Companies!$A:$A) + 1),1)</f>
        <v>5</v>
      </c>
      <c r="B742" s="7" t="str">
        <f ca="1">VLOOKUP($A742,Companies!$A:$B,2,FALSE)</f>
        <v>ACME Corporation</v>
      </c>
      <c r="C742" s="5">
        <f t="shared" si="111"/>
        <v>738</v>
      </c>
      <c r="D742" s="5" t="str" cm="1">
        <f t="array" ref="D742">SHA1HASH($C742)</f>
        <v>641e2c9fb629c63ff2e3222878abbe71b967acb8</v>
      </c>
      <c r="E742" s="6">
        <v>1</v>
      </c>
      <c r="F742" s="7">
        <f ca="1">IF($C742 = 1 + N("Presidente"),
    127,
    IF($C742 = 2 + N("Vice-Presidente"),
        72,
        IF($C742 = 3 + N("Secretária bilíngue"),
            13,
            RANDBETWEEN(5,COUNT(Name!$A:$A) + 1)
        )
    )
)</f>
        <v>348</v>
      </c>
      <c r="G742" s="7" t="str">
        <f ca="1">VLOOKUP($F742,Name!$A:$B,2,FALSE)</f>
        <v>Vagner</v>
      </c>
      <c r="H742" s="7">
        <f ca="1" xml:space="preserve">
IF($C742 = 1,
    0,
    RANDBETWEEN(5,COUNT('Last name'!$A:$A) + 1)
)</f>
        <v>103</v>
      </c>
      <c r="I742" s="7" t="str">
        <f ca="1" xml:space="preserve">
IF($C742 = 1 + N("Presidente"),
    "de Orléans e Bragança",
    VLOOKUP($H742,'Last name'!$A:$B,2,FALSE) &amp; " " &amp; VLOOKUP(RANDBETWEEN(5,COUNT('Last name'!$A:$A) + 1),'Last name'!$A:$B,2,FALSE)
)</f>
        <v>Holanda Romano</v>
      </c>
      <c r="J742" s="7" t="str">
        <f t="shared" ca="1" si="112"/>
        <v>Vagner Holanda Romano</v>
      </c>
      <c r="K742" s="7" t="str" cm="1">
        <f t="array" aca="1" ref="K742" ca="1">SHA1HASH($J742)</f>
        <v>bf81ed8630ad49ffa04d75b0f2fc44bba3dd5439</v>
      </c>
      <c r="L742" s="7" cm="1">
        <f t="array" aca="1" ref="L742" ca="1">INDEX(States!$A:$A,N742,1)</f>
        <v>5</v>
      </c>
      <c r="M742" s="7" t="str">
        <f ca="1">VLOOKUP($L742,Countries!$A:$B,2,FALSE)</f>
        <v>Portugal</v>
      </c>
      <c r="N742" s="7" cm="1">
        <f t="array" aca="1" ref="N742" ca="1">INDEX(States!$C:$C,RANDBETWEEN(5,COUNTA(States!$A:$A) + 1),1)</f>
        <v>5</v>
      </c>
      <c r="O742" s="7" t="str">
        <f ca="1">VLOOKUP($N742,States!$C:$D,2,FALSE)</f>
        <v xml:space="preserve"> Lisboa</v>
      </c>
      <c r="P742" s="7" t="str">
        <f ca="1">VLOOKUP($F742,Name!$A:$C,3,FALSE)</f>
        <v>M</v>
      </c>
      <c r="Q742" s="7" t="str">
        <f ca="1">VLOOKUP($P742,Genders!$B:$C,2,FALSE)</f>
        <v>Male</v>
      </c>
      <c r="R742" s="7" cm="1">
        <f t="array" aca="1" ref="R742" ca="1">INDEX('Marital status'!$A:$A,RANDBETWEEN(5,COUNTA('Marital status'!$A:$A) + 1),1)</f>
        <v>8</v>
      </c>
      <c r="S742" s="7" t="str">
        <f ca="1">VLOOKUP($R742,'Marital status'!$A:$B,2,FALSE)</f>
        <v xml:space="preserve"> Separated </v>
      </c>
      <c r="T742" s="7">
        <f t="shared" ca="1" si="113"/>
        <v>6</v>
      </c>
      <c r="U742" s="7" t="str">
        <f ca="1">VLOOKUP($T742,Ethnicities!$A:$B,2,FALSE)</f>
        <v>Black or African American</v>
      </c>
      <c r="V742" s="8">
        <f t="shared" ca="1" si="114"/>
        <v>22976</v>
      </c>
      <c r="W742" s="6">
        <f t="shared" ca="1" si="115"/>
        <v>7</v>
      </c>
      <c r="X742" s="8" t="str">
        <f ca="1">VLOOKUP($W742,'Background education'!$A:$B,2,FALSE)</f>
        <v>Undergraduate degree</v>
      </c>
      <c r="Y742" s="7">
        <f ca="1" xml:space="preserve">
  IF(OR($AA742 = 5, $AA742 = 6, $AA742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42" s="7" t="str">
        <f ca="1">VLOOKUP($Y742,Departments!$A:$B,2,FALSE)</f>
        <v>Communication &amp; Marketing</v>
      </c>
      <c r="AA742" s="6">
        <f t="shared" ca="1" si="116"/>
        <v>11</v>
      </c>
      <c r="AB742" s="7" t="str">
        <f ca="1">VLOOKUP($AA742,Roles!$A:$B,2,FALSE)</f>
        <v>Analyst</v>
      </c>
      <c r="AC742" s="6">
        <f t="shared" ca="1" si="117"/>
        <v>7</v>
      </c>
      <c r="AD742" s="7" t="str">
        <f ca="1" xml:space="preserve">
IF($AC742 &lt;&gt; "",
    VLOOKUP($AC742,Levels!$A:$B,2,FALSE),
    ""
)</f>
        <v>Senior</v>
      </c>
      <c r="AE742" s="8">
        <f t="shared" ca="1" si="118"/>
        <v>42962</v>
      </c>
      <c r="AF742" s="6">
        <f ca="1">RANDBETWEEN(5,COUNTA('Recruitment source'!$A:$A) + 1)</f>
        <v>15</v>
      </c>
      <c r="AG742" s="6" t="str">
        <f ca="1">VLOOKUP($AF742,'Recruitment source'!$A:$B,2,FALSE)</f>
        <v>Website</v>
      </c>
      <c r="AH742" s="8"/>
      <c r="AI742" s="1">
        <f t="shared" ca="1" si="110"/>
        <v>2580</v>
      </c>
      <c r="AJ74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738, 1, 'Vagner Holanda Romano', 'M', 6, '26/11/1962', 7, 11, 11, 7, 2580);</v>
      </c>
    </row>
    <row r="743" spans="1:36" ht="14.25" customHeight="1" x14ac:dyDescent="0.2">
      <c r="A743" s="7" cm="1">
        <f t="array" aca="1" ref="A743" ca="1">INDEX(Companies!$A:$A,RANDBETWEEN(5,COUNTA(Companies!$A:$A) + 1),1)</f>
        <v>5</v>
      </c>
      <c r="B743" s="7" t="str">
        <f ca="1">VLOOKUP($A743,Companies!$A:$B,2,FALSE)</f>
        <v>ACME Corporation</v>
      </c>
      <c r="C743" s="5">
        <f t="shared" si="111"/>
        <v>739</v>
      </c>
      <c r="D743" s="5" t="str" cm="1">
        <f t="array" ref="D743">SHA1HASH($C743)</f>
        <v>1c710b1ca4bc921803cf096a5b2bb48d55947e4d</v>
      </c>
      <c r="E743" s="6">
        <v>1</v>
      </c>
      <c r="F743" s="7">
        <f ca="1">IF($C743 = 1 + N("Presidente"),
    127,
    IF($C743 = 2 + N("Vice-Presidente"),
        72,
        IF($C743 = 3 + N("Secretária bilíngue"),
            13,
            RANDBETWEEN(5,COUNT(Name!$A:$A) + 1)
        )
    )
)</f>
        <v>106</v>
      </c>
      <c r="G743" s="7" t="str">
        <f ca="1">VLOOKUP($F743,Name!$A:$B,2,FALSE)</f>
        <v>Davi Lucas</v>
      </c>
      <c r="H743" s="7">
        <f ca="1" xml:space="preserve">
IF($C743 = 1,
    0,
    RANDBETWEEN(5,COUNT('Last name'!$A:$A) + 1)
)</f>
        <v>156</v>
      </c>
      <c r="I743" s="7" t="str">
        <f ca="1" xml:space="preserve">
IF($C743 = 1 + N("Presidente"),
    "de Orléans e Bragança",
    VLOOKUP($H743,'Last name'!$A:$B,2,FALSE) &amp; " " &amp; VLOOKUP(RANDBETWEEN(5,COUNT('Last name'!$A:$A) + 1),'Last name'!$A:$B,2,FALSE)
)</f>
        <v>Poeta Testa</v>
      </c>
      <c r="J743" s="7" t="str">
        <f t="shared" ca="1" si="112"/>
        <v>Davi Lucas Poeta Testa</v>
      </c>
      <c r="K743" s="7" t="str" cm="1">
        <f t="array" aca="1" ref="K743" ca="1">SHA1HASH($J743)</f>
        <v>fdcf35ff128365adf9336d921f8de2e680864148</v>
      </c>
      <c r="L743" s="7" cm="1">
        <f t="array" aca="1" ref="L743" ca="1">INDEX(States!$A:$A,N743,1)</f>
        <v>5</v>
      </c>
      <c r="M743" s="7" t="str">
        <f ca="1">VLOOKUP($L743,Countries!$A:$B,2,FALSE)</f>
        <v>Portugal</v>
      </c>
      <c r="N743" s="7" cm="1">
        <f t="array" aca="1" ref="N743" ca="1">INDEX(States!$C:$C,RANDBETWEEN(5,COUNTA(States!$A:$A) + 1),1)</f>
        <v>9</v>
      </c>
      <c r="O743" s="7" t="str">
        <f ca="1">VLOOKUP($N743,States!$C:$D,2,FALSE)</f>
        <v>braga</v>
      </c>
      <c r="P743" s="7" t="str">
        <f ca="1">VLOOKUP($F743,Name!$A:$C,3,FALSE)</f>
        <v>M</v>
      </c>
      <c r="Q743" s="7" t="str">
        <f ca="1">VLOOKUP($P743,Genders!$B:$C,2,FALSE)</f>
        <v>Male</v>
      </c>
      <c r="R743" s="7" cm="1">
        <f t="array" aca="1" ref="R743" ca="1">INDEX('Marital status'!$A:$A,RANDBETWEEN(5,COUNTA('Marital status'!$A:$A) + 1),1)</f>
        <v>6</v>
      </c>
      <c r="S743" s="7" t="str">
        <f ca="1">VLOOKUP($R743,'Marital status'!$A:$B,2,FALSE)</f>
        <v>MarrieD</v>
      </c>
      <c r="T743" s="7">
        <f t="shared" ca="1" si="113"/>
        <v>5</v>
      </c>
      <c r="U743" s="7" t="str">
        <f ca="1">VLOOKUP($T743,Ethnicities!$A:$B,2,FALSE)</f>
        <v xml:space="preserve"> white</v>
      </c>
      <c r="V743" s="8">
        <f t="shared" ca="1" si="114"/>
        <v>19675</v>
      </c>
      <c r="W743" s="6">
        <f t="shared" ca="1" si="115"/>
        <v>7</v>
      </c>
      <c r="X743" s="8" t="str">
        <f ca="1">VLOOKUP($W743,'Background education'!$A:$B,2,FALSE)</f>
        <v>Undergraduate degree</v>
      </c>
      <c r="Y743" s="7">
        <f ca="1" xml:space="preserve">
  IF(OR($AA743 = 5, $AA743 = 6, $AA743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43" s="7" t="str">
        <f ca="1">VLOOKUP($Y743,Departments!$A:$B,2,FALSE)</f>
        <v>Administration</v>
      </c>
      <c r="AA743" s="6">
        <f t="shared" ca="1" si="116"/>
        <v>9</v>
      </c>
      <c r="AB743" s="7" t="str">
        <f ca="1">VLOOKUP($AA743,Roles!$A:$B,2,FALSE)</f>
        <v>Intern</v>
      </c>
      <c r="AC743" s="6" t="str">
        <f t="shared" ca="1" si="117"/>
        <v/>
      </c>
      <c r="AD743" s="7" t="str">
        <f ca="1" xml:space="preserve">
IF($AC743 &lt;&gt; "",
    VLOOKUP($AC743,Levels!$A:$B,2,FALSE),
    ""
)</f>
        <v/>
      </c>
      <c r="AE743" s="8">
        <f t="shared" ca="1" si="118"/>
        <v>43262</v>
      </c>
      <c r="AF743" s="6">
        <f ca="1">RANDBETWEEN(5,COUNTA('Recruitment source'!$A:$A) + 1)</f>
        <v>7</v>
      </c>
      <c r="AG743" s="6" t="str">
        <f ca="1">VLOOKUP($AF743,'Recruitment source'!$A:$B,2,FALSE)</f>
        <v>SAPO Emprego</v>
      </c>
      <c r="AH743" s="8"/>
      <c r="AI743" s="1">
        <f t="shared" ca="1" si="110"/>
        <v>1205</v>
      </c>
      <c r="AJ74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739, 1, 'Davi Lucas Poeta Testa', 'M', 5, '12/11/1953', 7, 6, 9, NULL, 1205);</v>
      </c>
    </row>
    <row r="744" spans="1:36" ht="14.25" customHeight="1" x14ac:dyDescent="0.2">
      <c r="A744" s="7" cm="1">
        <f t="array" aca="1" ref="A744" ca="1">INDEX(Companies!$A:$A,RANDBETWEEN(5,COUNTA(Companies!$A:$A) + 1),1)</f>
        <v>5</v>
      </c>
      <c r="B744" s="7" t="str">
        <f ca="1">VLOOKUP($A744,Companies!$A:$B,2,FALSE)</f>
        <v>ACME Corporation</v>
      </c>
      <c r="C744" s="5">
        <f t="shared" si="111"/>
        <v>740</v>
      </c>
      <c r="D744" s="5" t="str" cm="1">
        <f t="array" ref="D744">SHA1HASH($C744)</f>
        <v>2e0ab5b38ac3a139b7527efc5eec2118105b82b0</v>
      </c>
      <c r="E744" s="6">
        <v>1</v>
      </c>
      <c r="F744" s="7">
        <f ca="1">IF($C744 = 1 + N("Presidente"),
    127,
    IF($C744 = 2 + N("Vice-Presidente"),
        72,
        IF($C744 = 3 + N("Secretária bilíngue"),
            13,
            RANDBETWEEN(5,COUNT(Name!$A:$A) + 1)
        )
    )
)</f>
        <v>115</v>
      </c>
      <c r="G744" s="7" t="str">
        <f ca="1">VLOOKUP($F744,Name!$A:$B,2,FALSE)</f>
        <v>Dulce</v>
      </c>
      <c r="H744" s="7">
        <f ca="1" xml:space="preserve">
IF($C744 = 1,
    0,
    RANDBETWEEN(5,COUNT('Last name'!$A:$A) + 1)
)</f>
        <v>125</v>
      </c>
      <c r="I744" s="7" t="str">
        <f ca="1" xml:space="preserve">
IF($C744 = 1 + N("Presidente"),
    "de Orléans e Bragança",
    VLOOKUP($H744,'Last name'!$A:$B,2,FALSE) &amp; " " &amp; VLOOKUP(RANDBETWEEN(5,COUNT('Last name'!$A:$A) + 1),'Last name'!$A:$B,2,FALSE)
)</f>
        <v>Medeiros dos Santos</v>
      </c>
      <c r="J744" s="7" t="str">
        <f t="shared" ca="1" si="112"/>
        <v>Dulce Medeiros dos Santos</v>
      </c>
      <c r="K744" s="7" t="str" cm="1">
        <f t="array" aca="1" ref="K744" ca="1">SHA1HASH($J744)</f>
        <v>ed586579ee96051c38be19a54214b7c08d25f06c</v>
      </c>
      <c r="L744" s="7" cm="1">
        <f t="array" aca="1" ref="L744" ca="1">INDEX(States!$A:$A,N744,1)</f>
        <v>5</v>
      </c>
      <c r="M744" s="7" t="str">
        <f ca="1">VLOOKUP($L744,Countries!$A:$B,2,FALSE)</f>
        <v>Portugal</v>
      </c>
      <c r="N744" s="7" cm="1">
        <f t="array" aca="1" ref="N744" ca="1">INDEX(States!$C:$C,RANDBETWEEN(5,COUNTA(States!$A:$A) + 1),1)</f>
        <v>18</v>
      </c>
      <c r="O744" s="7" t="str">
        <f ca="1">VLOOKUP($N744,States!$C:$D,2,FALSE)</f>
        <v>Castelo Branco</v>
      </c>
      <c r="P744" s="7" t="str">
        <f ca="1">VLOOKUP($F744,Name!$A:$C,3,FALSE)</f>
        <v>F</v>
      </c>
      <c r="Q744" s="7" t="str">
        <f ca="1">VLOOKUP($P744,Genders!$B:$C,2,FALSE)</f>
        <v>Female</v>
      </c>
      <c r="R744" s="7" cm="1">
        <f t="array" aca="1" ref="R744" ca="1">INDEX('Marital status'!$A:$A,RANDBETWEEN(5,COUNTA('Marital status'!$A:$A) + 1),1)</f>
        <v>7</v>
      </c>
      <c r="S744" s="7" t="str">
        <f ca="1">VLOOKUP($R744,'Marital status'!$A:$B,2,FALSE)</f>
        <v xml:space="preserve">Widowed </v>
      </c>
      <c r="T744" s="7">
        <f t="shared" ca="1" si="113"/>
        <v>5</v>
      </c>
      <c r="U744" s="7" t="str">
        <f ca="1">VLOOKUP($T744,Ethnicities!$A:$B,2,FALSE)</f>
        <v xml:space="preserve"> white</v>
      </c>
      <c r="V744" s="8">
        <f t="shared" ca="1" si="114"/>
        <v>19206</v>
      </c>
      <c r="W744" s="6">
        <f t="shared" ca="1" si="115"/>
        <v>8</v>
      </c>
      <c r="X744" s="8" t="str">
        <f ca="1">VLOOKUP($W744,'Background education'!$A:$B,2,FALSE)</f>
        <v>Graduate school</v>
      </c>
      <c r="Y744" s="7">
        <f ca="1" xml:space="preserve">
  IF(OR($AA744 = 5, $AA744 = 6, $AA744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44" s="7" t="str">
        <f ca="1">VLOOKUP($Y744,Departments!$A:$B,2,FALSE)</f>
        <v>Human Resource</v>
      </c>
      <c r="AA744" s="6">
        <f t="shared" ca="1" si="116"/>
        <v>11</v>
      </c>
      <c r="AB744" s="7" t="str">
        <f ca="1">VLOOKUP($AA744,Roles!$A:$B,2,FALSE)</f>
        <v>Analyst</v>
      </c>
      <c r="AC744" s="6">
        <f t="shared" ca="1" si="117"/>
        <v>6</v>
      </c>
      <c r="AD744" s="7" t="str">
        <f ca="1" xml:space="preserve">
IF($AC744 &lt;&gt; "",
    VLOOKUP($AC744,Levels!$A:$B,2,FALSE),
    ""
)</f>
        <v>Pleno</v>
      </c>
      <c r="AE744" s="8">
        <f t="shared" ca="1" si="118"/>
        <v>38314</v>
      </c>
      <c r="AF744" s="6">
        <f ca="1">RANDBETWEEN(5,COUNTA('Recruitment source'!$A:$A) + 1)</f>
        <v>14</v>
      </c>
      <c r="AG744" s="6" t="str">
        <f ca="1">VLOOKUP($AF744,'Recruitment source'!$A:$B,2,FALSE)</f>
        <v>LinkedIn</v>
      </c>
      <c r="AH744" s="8"/>
      <c r="AI744" s="1">
        <f t="shared" ca="1" si="110"/>
        <v>3080</v>
      </c>
      <c r="AJ744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740, 1, 'Dulce Medeiros dos Santos', 'F', 5, '31/07/1952', 8, 8, 11, 6, 3080);</v>
      </c>
    </row>
    <row r="745" spans="1:36" ht="14.25" customHeight="1" x14ac:dyDescent="0.2">
      <c r="A745" s="7" cm="1">
        <f t="array" aca="1" ref="A745" ca="1">INDEX(Companies!$A:$A,RANDBETWEEN(5,COUNTA(Companies!$A:$A) + 1),1)</f>
        <v>5</v>
      </c>
      <c r="B745" s="7" t="str">
        <f ca="1">VLOOKUP($A745,Companies!$A:$B,2,FALSE)</f>
        <v>ACME Corporation</v>
      </c>
      <c r="C745" s="5">
        <f t="shared" si="111"/>
        <v>741</v>
      </c>
      <c r="D745" s="5" t="str" cm="1">
        <f t="array" ref="D745">SHA1HASH($C745)</f>
        <v>23b23be9da2519c88f11c084310bcc0bf14417f8</v>
      </c>
      <c r="E745" s="6">
        <v>1</v>
      </c>
      <c r="F745" s="7">
        <f ca="1">IF($C745 = 1 + N("Presidente"),
    127,
    IF($C745 = 2 + N("Vice-Presidente"),
        72,
        IF($C745 = 3 + N("Secretária bilíngue"),
            13,
            RANDBETWEEN(5,COUNT(Name!$A:$A) + 1)
        )
    )
)</f>
        <v>248</v>
      </c>
      <c r="G745" s="7" t="str">
        <f ca="1">VLOOKUP($F745,Name!$A:$B,2,FALSE)</f>
        <v>Luiza</v>
      </c>
      <c r="H745" s="7">
        <f ca="1" xml:space="preserve">
IF($C745 = 1,
    0,
    RANDBETWEEN(5,COUNT('Last name'!$A:$A) + 1)
)</f>
        <v>99</v>
      </c>
      <c r="I745" s="7" t="str">
        <f ca="1" xml:space="preserve">
IF($C745 = 1 + N("Presidente"),
    "de Orléans e Bragança",
    VLOOKUP($H745,'Last name'!$A:$B,2,FALSE) &amp; " " &amp; VLOOKUP(RANDBETWEEN(5,COUNT('Last name'!$A:$A) + 1),'Last name'!$A:$B,2,FALSE)
)</f>
        <v>Gomes Bispo</v>
      </c>
      <c r="J745" s="7" t="str">
        <f t="shared" ca="1" si="112"/>
        <v>Luiza Gomes Bispo</v>
      </c>
      <c r="K745" s="7" t="str" cm="1">
        <f t="array" aca="1" ref="K745" ca="1">SHA1HASH($J745)</f>
        <v>25fed6635ba236c343a8171bc6917cccc796d125</v>
      </c>
      <c r="L745" s="7" cm="1">
        <f t="array" aca="1" ref="L745" ca="1">INDEX(States!$A:$A,N745,1)</f>
        <v>5</v>
      </c>
      <c r="M745" s="7" t="str">
        <f ca="1">VLOOKUP($L745,Countries!$A:$B,2,FALSE)</f>
        <v>Portugal</v>
      </c>
      <c r="N745" s="7" cm="1">
        <f t="array" aca="1" ref="N745" ca="1">INDEX(States!$C:$C,RANDBETWEEN(5,COUNTA(States!$A:$A) + 1),1)</f>
        <v>9</v>
      </c>
      <c r="O745" s="7" t="str">
        <f ca="1">VLOOKUP($N745,States!$C:$D,2,FALSE)</f>
        <v>braga</v>
      </c>
      <c r="P745" s="7" t="str">
        <f ca="1">VLOOKUP($F745,Name!$A:$C,3,FALSE)</f>
        <v>F</v>
      </c>
      <c r="Q745" s="7" t="str">
        <f ca="1">VLOOKUP($P745,Genders!$B:$C,2,FALSE)</f>
        <v>Female</v>
      </c>
      <c r="R745" s="7" cm="1">
        <f t="array" aca="1" ref="R745" ca="1">INDEX('Marital status'!$A:$A,RANDBETWEEN(5,COUNTA('Marital status'!$A:$A) + 1),1)</f>
        <v>7</v>
      </c>
      <c r="S745" s="7" t="str">
        <f ca="1">VLOOKUP($R745,'Marital status'!$A:$B,2,FALSE)</f>
        <v xml:space="preserve">Widowed </v>
      </c>
      <c r="T745" s="7">
        <f t="shared" ca="1" si="113"/>
        <v>5</v>
      </c>
      <c r="U745" s="7" t="str">
        <f ca="1">VLOOKUP($T745,Ethnicities!$A:$B,2,FALSE)</f>
        <v xml:space="preserve"> white</v>
      </c>
      <c r="V745" s="8">
        <f t="shared" ca="1" si="114"/>
        <v>27614</v>
      </c>
      <c r="W745" s="6">
        <f t="shared" ca="1" si="115"/>
        <v>7</v>
      </c>
      <c r="X745" s="8" t="str">
        <f ca="1">VLOOKUP($W745,'Background education'!$A:$B,2,FALSE)</f>
        <v>Undergraduate degree</v>
      </c>
      <c r="Y745" s="7">
        <f ca="1" xml:space="preserve">
  IF(OR($AA745 = 5, $AA745 = 6, $AA745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45" s="7" t="str">
        <f ca="1">VLOOKUP($Y745,Departments!$A:$B,2,FALSE)</f>
        <v xml:space="preserve"> Commercial</v>
      </c>
      <c r="AA745" s="6">
        <f t="shared" ca="1" si="116"/>
        <v>10</v>
      </c>
      <c r="AB745" s="7" t="str">
        <f ca="1">VLOOKUP($AA745,Roles!$A:$B,2,FALSE)</f>
        <v>Trainee</v>
      </c>
      <c r="AC745" s="6" t="str">
        <f t="shared" ca="1" si="117"/>
        <v/>
      </c>
      <c r="AD745" s="7" t="str">
        <f ca="1" xml:space="preserve">
IF($AC745 &lt;&gt; "",
    VLOOKUP($AC745,Levels!$A:$B,2,FALSE),
    ""
)</f>
        <v/>
      </c>
      <c r="AE745" s="8">
        <f t="shared" ca="1" si="118"/>
        <v>38543</v>
      </c>
      <c r="AF745" s="6">
        <f ca="1">RANDBETWEEN(5,COUNTA('Recruitment source'!$A:$A) + 1)</f>
        <v>7</v>
      </c>
      <c r="AG745" s="6" t="str">
        <f ca="1">VLOOKUP($AF745,'Recruitment source'!$A:$B,2,FALSE)</f>
        <v>SAPO Emprego</v>
      </c>
      <c r="AH745" s="8"/>
      <c r="AI745" s="1">
        <f t="shared" ca="1" si="110"/>
        <v>1385</v>
      </c>
      <c r="AJ745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741, 1, 'Luiza Gomes Bispo', 'F', 5, '08/08/1975', 7, 9, 10, NULL, 1385);</v>
      </c>
    </row>
    <row r="746" spans="1:36" ht="14.25" customHeight="1" x14ac:dyDescent="0.2">
      <c r="A746" s="7" cm="1">
        <f t="array" aca="1" ref="A746" ca="1">INDEX(Companies!$A:$A,RANDBETWEEN(5,COUNTA(Companies!$A:$A) + 1),1)</f>
        <v>5</v>
      </c>
      <c r="B746" s="7" t="str">
        <f ca="1">VLOOKUP($A746,Companies!$A:$B,2,FALSE)</f>
        <v>ACME Corporation</v>
      </c>
      <c r="C746" s="5">
        <f t="shared" si="111"/>
        <v>742</v>
      </c>
      <c r="D746" s="5" t="str" cm="1">
        <f t="array" ref="D746">SHA1HASH($C746)</f>
        <v>02c8be94d9fa60afd0e8fab82a7f004105a90bee</v>
      </c>
      <c r="E746" s="6">
        <v>1</v>
      </c>
      <c r="F746" s="7">
        <f ca="1">IF($C746 = 1 + N("Presidente"),
    127,
    IF($C746 = 2 + N("Vice-Presidente"),
        72,
        IF($C746 = 3 + N("Secretária bilíngue"),
            13,
            RANDBETWEEN(5,COUNT(Name!$A:$A) + 1)
        )
    )
)</f>
        <v>36</v>
      </c>
      <c r="G746" s="7" t="str">
        <f ca="1">VLOOKUP($F746,Name!$A:$B,2,FALSE)</f>
        <v>Ana Sophia</v>
      </c>
      <c r="H746" s="7">
        <f ca="1" xml:space="preserve">
IF($C746 = 1,
    0,
    RANDBETWEEN(5,COUNT('Last name'!$A:$A) + 1)
)</f>
        <v>83</v>
      </c>
      <c r="I746" s="7" t="str">
        <f ca="1" xml:space="preserve">
IF($C746 = 1 + N("Presidente"),
    "de Orléans e Bragança",
    VLOOKUP($H746,'Last name'!$A:$B,2,FALSE) &amp; " " &amp; VLOOKUP(RANDBETWEEN(5,COUNT('Last name'!$A:$A) + 1),'Last name'!$A:$B,2,FALSE)
)</f>
        <v>Faro Bicalho</v>
      </c>
      <c r="J746" s="7" t="str">
        <f t="shared" ca="1" si="112"/>
        <v>Ana Sophia Faro Bicalho</v>
      </c>
      <c r="K746" s="7" t="str" cm="1">
        <f t="array" aca="1" ref="K746" ca="1">SHA1HASH($J746)</f>
        <v>250246c08d4fd51c2f43031e41d2594a9cd6a702</v>
      </c>
      <c r="L746" s="7" cm="1">
        <f t="array" aca="1" ref="L746" ca="1">INDEX(States!$A:$A,N746,1)</f>
        <v>5</v>
      </c>
      <c r="M746" s="7" t="str">
        <f ca="1">VLOOKUP($L746,Countries!$A:$B,2,FALSE)</f>
        <v>Portugal</v>
      </c>
      <c r="N746" s="7" cm="1">
        <f t="array" aca="1" ref="N746" ca="1">INDEX(States!$C:$C,RANDBETWEEN(5,COUNTA(States!$A:$A) + 1),1)</f>
        <v>23</v>
      </c>
      <c r="O746" s="7" t="str">
        <f ca="1">VLOOKUP($N746,States!$C:$D,2,FALSE)</f>
        <v>Viana do Castelo</v>
      </c>
      <c r="P746" s="7" t="str">
        <f ca="1">VLOOKUP($F746,Name!$A:$C,3,FALSE)</f>
        <v>F</v>
      </c>
      <c r="Q746" s="7" t="str">
        <f ca="1">VLOOKUP($P746,Genders!$B:$C,2,FALSE)</f>
        <v>Female</v>
      </c>
      <c r="R746" s="7" cm="1">
        <f t="array" aca="1" ref="R746" ca="1">INDEX('Marital status'!$A:$A,RANDBETWEEN(5,COUNTA('Marital status'!$A:$A) + 1),1)</f>
        <v>6</v>
      </c>
      <c r="S746" s="7" t="str">
        <f ca="1">VLOOKUP($R746,'Marital status'!$A:$B,2,FALSE)</f>
        <v>MarrieD</v>
      </c>
      <c r="T746" s="7">
        <f t="shared" ca="1" si="113"/>
        <v>5</v>
      </c>
      <c r="U746" s="7" t="str">
        <f ca="1">VLOOKUP($T746,Ethnicities!$A:$B,2,FALSE)</f>
        <v xml:space="preserve"> white</v>
      </c>
      <c r="V746" s="8">
        <f t="shared" ca="1" si="114"/>
        <v>30685</v>
      </c>
      <c r="W746" s="6">
        <f t="shared" ca="1" si="115"/>
        <v>8</v>
      </c>
      <c r="X746" s="8" t="str">
        <f ca="1">VLOOKUP($W746,'Background education'!$A:$B,2,FALSE)</f>
        <v>Graduate school</v>
      </c>
      <c r="Y746" s="7">
        <f ca="1" xml:space="preserve">
  IF(OR($AA746 = 5, $AA746 = 6, $AA746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46" s="7" t="str">
        <f ca="1">VLOOKUP($Y746,Departments!$A:$B,2,FALSE)</f>
        <v>Controlling</v>
      </c>
      <c r="AA746" s="6">
        <f t="shared" ca="1" si="116"/>
        <v>11</v>
      </c>
      <c r="AB746" s="7" t="str">
        <f ca="1">VLOOKUP($AA746,Roles!$A:$B,2,FALSE)</f>
        <v>Analyst</v>
      </c>
      <c r="AC746" s="6">
        <f t="shared" ca="1" si="117"/>
        <v>6</v>
      </c>
      <c r="AD746" s="7" t="str">
        <f ca="1" xml:space="preserve">
IF($AC746 &lt;&gt; "",
    VLOOKUP($AC746,Levels!$A:$B,2,FALSE),
    ""
)</f>
        <v>Pleno</v>
      </c>
      <c r="AE746" s="8">
        <f t="shared" ca="1" si="118"/>
        <v>43681</v>
      </c>
      <c r="AF746" s="6">
        <f ca="1">RANDBETWEEN(5,COUNTA('Recruitment source'!$A:$A) + 1)</f>
        <v>12</v>
      </c>
      <c r="AG746" s="6" t="str">
        <f ca="1">VLOOKUP($AF746,'Recruitment source'!$A:$B,2,FALSE)</f>
        <v xml:space="preserve"> recommendation of employee</v>
      </c>
      <c r="AH746" s="8"/>
      <c r="AI746" s="1">
        <f t="shared" ca="1" si="110"/>
        <v>3000</v>
      </c>
      <c r="AJ746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742, 1, 'Ana Sophia Faro Bicalho', 'F', 5, '04/01/1984', 8, 12, 11, 6, 3000);</v>
      </c>
    </row>
    <row r="747" spans="1:36" ht="14.25" customHeight="1" x14ac:dyDescent="0.2">
      <c r="A747" s="7" cm="1">
        <f t="array" aca="1" ref="A747" ca="1">INDEX(Companies!$A:$A,RANDBETWEEN(5,COUNTA(Companies!$A:$A) + 1),1)</f>
        <v>5</v>
      </c>
      <c r="B747" s="7" t="str">
        <f ca="1">VLOOKUP($A747,Companies!$A:$B,2,FALSE)</f>
        <v>ACME Corporation</v>
      </c>
      <c r="C747" s="5">
        <f t="shared" si="111"/>
        <v>743</v>
      </c>
      <c r="D747" s="5" t="str" cm="1">
        <f t="array" ref="D747">SHA1HASH($C747)</f>
        <v>f032e58930733b4d76fabb3398e75d86d881b245</v>
      </c>
      <c r="E747" s="6">
        <v>1</v>
      </c>
      <c r="F747" s="7">
        <f ca="1">IF($C747 = 1 + N("Presidente"),
    127,
    IF($C747 = 2 + N("Vice-Presidente"),
        72,
        IF($C747 = 3 + N("Secretária bilíngue"),
            13,
            RANDBETWEEN(5,COUNT(Name!$A:$A) + 1)
        )
    )
)</f>
        <v>91</v>
      </c>
      <c r="G747" s="7" t="str">
        <f ca="1">VLOOKUP($F747,Name!$A:$B,2,FALSE)</f>
        <v>Cecilia</v>
      </c>
      <c r="H747" s="7">
        <f ca="1" xml:space="preserve">
IF($C747 = 1,
    0,
    RANDBETWEEN(5,COUNT('Last name'!$A:$A) + 1)
)</f>
        <v>168</v>
      </c>
      <c r="I747" s="7" t="str">
        <f ca="1" xml:space="preserve">
IF($C747 = 1 + N("Presidente"),
    "de Orléans e Bragança",
    VLOOKUP($H747,'Last name'!$A:$B,2,FALSE) &amp; " " &amp; VLOOKUP(RANDBETWEEN(5,COUNT('Last name'!$A:$A) + 1),'Last name'!$A:$B,2,FALSE)
)</f>
        <v>Rossi Silva</v>
      </c>
      <c r="J747" s="7" t="str">
        <f t="shared" ca="1" si="112"/>
        <v>Cecilia Rossi Silva</v>
      </c>
      <c r="K747" s="7" t="str" cm="1">
        <f t="array" aca="1" ref="K747" ca="1">SHA1HASH($J747)</f>
        <v>840ecc4f6bb841380f3343a0e5170ceaeedaada7</v>
      </c>
      <c r="L747" s="7" cm="1">
        <f t="array" aca="1" ref="L747" ca="1">INDEX(States!$A:$A,N747,1)</f>
        <v>5</v>
      </c>
      <c r="M747" s="7" t="str">
        <f ca="1">VLOOKUP($L747,Countries!$A:$B,2,FALSE)</f>
        <v>Portugal</v>
      </c>
      <c r="N747" s="7" cm="1">
        <f t="array" aca="1" ref="N747" ca="1">INDEX(States!$C:$C,RANDBETWEEN(5,COUNTA(States!$A:$A) + 1),1)</f>
        <v>7</v>
      </c>
      <c r="O747" s="7" t="str">
        <f ca="1">VLOOKUP($N747,States!$C:$D,2,FALSE)</f>
        <v xml:space="preserve"> Setúbal </v>
      </c>
      <c r="P747" s="7" t="str">
        <f ca="1">VLOOKUP($F747,Name!$A:$C,3,FALSE)</f>
        <v>F</v>
      </c>
      <c r="Q747" s="7" t="str">
        <f ca="1">VLOOKUP($P747,Genders!$B:$C,2,FALSE)</f>
        <v>Female</v>
      </c>
      <c r="R747" s="7" cm="1">
        <f t="array" aca="1" ref="R747" ca="1">INDEX('Marital status'!$A:$A,RANDBETWEEN(5,COUNTA('Marital status'!$A:$A) + 1),1)</f>
        <v>9</v>
      </c>
      <c r="S747" s="7" t="str">
        <f ca="1">VLOOKUP($R747,'Marital status'!$A:$B,2,FALSE)</f>
        <v>DIVORCED</v>
      </c>
      <c r="T747" s="7">
        <f t="shared" ca="1" si="113"/>
        <v>5</v>
      </c>
      <c r="U747" s="7" t="str">
        <f ca="1">VLOOKUP($T747,Ethnicities!$A:$B,2,FALSE)</f>
        <v xml:space="preserve"> white</v>
      </c>
      <c r="V747" s="8">
        <f t="shared" ca="1" si="114"/>
        <v>21597</v>
      </c>
      <c r="W747" s="6">
        <f t="shared" ca="1" si="115"/>
        <v>7</v>
      </c>
      <c r="X747" s="8" t="str">
        <f ca="1">VLOOKUP($W747,'Background education'!$A:$B,2,FALSE)</f>
        <v>Undergraduate degree</v>
      </c>
      <c r="Y747" s="7">
        <f ca="1" xml:space="preserve">
  IF(OR($AA747 = 5, $AA747 = 6, $AA747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47" s="7" t="str">
        <f ca="1">VLOOKUP($Y747,Departments!$A:$B,2,FALSE)</f>
        <v xml:space="preserve"> Presidency</v>
      </c>
      <c r="AA747" s="6">
        <f t="shared" ca="1" si="116"/>
        <v>9</v>
      </c>
      <c r="AB747" s="7" t="str">
        <f ca="1">VLOOKUP($AA747,Roles!$A:$B,2,FALSE)</f>
        <v>Intern</v>
      </c>
      <c r="AC747" s="6" t="str">
        <f t="shared" ca="1" si="117"/>
        <v/>
      </c>
      <c r="AD747" s="7" t="str">
        <f ca="1" xml:space="preserve">
IF($AC747 &lt;&gt; "",
    VLOOKUP($AC747,Levels!$A:$B,2,FALSE),
    ""
)</f>
        <v/>
      </c>
      <c r="AE747" s="8">
        <f t="shared" ca="1" si="118"/>
        <v>42358</v>
      </c>
      <c r="AF747" s="6">
        <f ca="1">RANDBETWEEN(5,COUNTA('Recruitment source'!$A:$A) + 1)</f>
        <v>9</v>
      </c>
      <c r="AG747" s="6" t="str">
        <f ca="1">VLOOKUP($AF747,'Recruitment source'!$A:$B,2,FALSE)</f>
        <v>Empregos Online</v>
      </c>
      <c r="AH747" s="8"/>
      <c r="AI747" s="1">
        <f t="shared" ca="1" si="110"/>
        <v>1205</v>
      </c>
      <c r="AJ747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743, 1, 'Cecilia Rossi Silva', 'F', 5, '16/02/1959', 7, 5, 9, NULL, 1205);</v>
      </c>
    </row>
    <row r="748" spans="1:36" ht="14.25" customHeight="1" x14ac:dyDescent="0.2">
      <c r="A748" s="7" cm="1">
        <f t="array" aca="1" ref="A748" ca="1">INDEX(Companies!$A:$A,RANDBETWEEN(5,COUNTA(Companies!$A:$A) + 1),1)</f>
        <v>5</v>
      </c>
      <c r="B748" s="7" t="str">
        <f ca="1">VLOOKUP($A748,Companies!$A:$B,2,FALSE)</f>
        <v>ACME Corporation</v>
      </c>
      <c r="C748" s="5">
        <f t="shared" si="111"/>
        <v>744</v>
      </c>
      <c r="D748" s="5" t="str" cm="1">
        <f t="array" ref="D748">SHA1HASH($C748)</f>
        <v>193b3437a94374579772f3f1a8c8f08381218bf9</v>
      </c>
      <c r="E748" s="6">
        <v>1</v>
      </c>
      <c r="F748" s="7">
        <f ca="1">IF($C748 = 1 + N("Presidente"),
    127,
    IF($C748 = 2 + N("Vice-Presidente"),
        72,
        IF($C748 = 3 + N("Secretária bilíngue"),
            13,
            RANDBETWEEN(5,COUNT(Name!$A:$A) + 1)
        )
    )
)</f>
        <v>303</v>
      </c>
      <c r="G748" s="7" t="str">
        <f ca="1">VLOOKUP($F748,Name!$A:$B,2,FALSE)</f>
        <v>Nathália</v>
      </c>
      <c r="H748" s="7">
        <f ca="1" xml:space="preserve">
IF($C748 = 1,
    0,
    RANDBETWEEN(5,COUNT('Last name'!$A:$A) + 1)
)</f>
        <v>63</v>
      </c>
      <c r="I748" s="7" t="str">
        <f ca="1" xml:space="preserve">
IF($C748 = 1 + N("Presidente"),
    "de Orléans e Bragança",
    VLOOKUP($H748,'Last name'!$A:$B,2,FALSE) &amp; " " &amp; VLOOKUP(RANDBETWEEN(5,COUNT('Last name'!$A:$A) + 1),'Last name'!$A:$B,2,FALSE)
)</f>
        <v>Castro Araújo</v>
      </c>
      <c r="J748" s="7" t="str">
        <f t="shared" ca="1" si="112"/>
        <v>Nathália Castro Araújo</v>
      </c>
      <c r="K748" s="7" t="str" cm="1">
        <f t="array" aca="1" ref="K748" ca="1">SHA1HASH($J748)</f>
        <v>0d99612c996275a4f8e89722dbfeb38910519840</v>
      </c>
      <c r="L748" s="7" cm="1">
        <f t="array" aca="1" ref="L748" ca="1">INDEX(States!$A:$A,N748,1)</f>
        <v>5</v>
      </c>
      <c r="M748" s="7" t="str">
        <f ca="1">VLOOKUP($L748,Countries!$A:$B,2,FALSE)</f>
        <v>Portugal</v>
      </c>
      <c r="N748" s="7" cm="1">
        <f t="array" aca="1" ref="N748" ca="1">INDEX(States!$C:$C,RANDBETWEEN(5,COUNTA(States!$A:$A) + 1),1)</f>
        <v>11</v>
      </c>
      <c r="O748" s="7" t="str">
        <f ca="1">VLOOKUP($N748,States!$C:$D,2,FALSE)</f>
        <v>Santarém</v>
      </c>
      <c r="P748" s="7" t="str">
        <f ca="1">VLOOKUP($F748,Name!$A:$C,3,FALSE)</f>
        <v>F</v>
      </c>
      <c r="Q748" s="7" t="str">
        <f ca="1">VLOOKUP($P748,Genders!$B:$C,2,FALSE)</f>
        <v>Female</v>
      </c>
      <c r="R748" s="7" cm="1">
        <f t="array" aca="1" ref="R748" ca="1">INDEX('Marital status'!$A:$A,RANDBETWEEN(5,COUNTA('Marital status'!$A:$A) + 1),1)</f>
        <v>9</v>
      </c>
      <c r="S748" s="7" t="str">
        <f ca="1">VLOOKUP($R748,'Marital status'!$A:$B,2,FALSE)</f>
        <v>DIVORCED</v>
      </c>
      <c r="T748" s="7">
        <f t="shared" ca="1" si="113"/>
        <v>7</v>
      </c>
      <c r="U748" s="7" t="str">
        <f ca="1">VLOOKUP($T748,Ethnicities!$A:$B,2,FALSE)</f>
        <v xml:space="preserve">  Hispanic or LATINO</v>
      </c>
      <c r="V748" s="8">
        <f t="shared" ca="1" si="114"/>
        <v>24674</v>
      </c>
      <c r="W748" s="6">
        <f t="shared" ca="1" si="115"/>
        <v>8</v>
      </c>
      <c r="X748" s="8" t="str">
        <f ca="1">VLOOKUP($W748,'Background education'!$A:$B,2,FALSE)</f>
        <v>Graduate school</v>
      </c>
      <c r="Y748" s="7">
        <f ca="1" xml:space="preserve">
  IF(OR($AA748 = 5, $AA748 = 6, $AA748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48" s="7" t="str">
        <f ca="1">VLOOKUP($Y748,Departments!$A:$B,2,FALSE)</f>
        <v>Administration</v>
      </c>
      <c r="AA748" s="6">
        <f t="shared" ca="1" si="116"/>
        <v>11</v>
      </c>
      <c r="AB748" s="7" t="str">
        <f ca="1">VLOOKUP($AA748,Roles!$A:$B,2,FALSE)</f>
        <v>Analyst</v>
      </c>
      <c r="AC748" s="6">
        <f t="shared" ca="1" si="117"/>
        <v>6</v>
      </c>
      <c r="AD748" s="7" t="str">
        <f ca="1" xml:space="preserve">
IF($AC748 &lt;&gt; "",
    VLOOKUP($AC748,Levels!$A:$B,2,FALSE),
    ""
)</f>
        <v>Pleno</v>
      </c>
      <c r="AE748" s="8">
        <f t="shared" ca="1" si="118"/>
        <v>41178</v>
      </c>
      <c r="AF748" s="6">
        <f ca="1">RANDBETWEEN(5,COUNTA('Recruitment source'!$A:$A) + 1)</f>
        <v>8</v>
      </c>
      <c r="AG748" s="6" t="str">
        <f ca="1">VLOOKUP($AF748,'Recruitment source'!$A:$B,2,FALSE)</f>
        <v>Net Empregos</v>
      </c>
      <c r="AH748" s="8"/>
      <c r="AI748" s="1">
        <f t="shared" ca="1" si="110"/>
        <v>3000</v>
      </c>
      <c r="AJ748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744, 1, 'Nathália Castro Araújo', 'F', 7, '21/07/1967', 8, 6, 11, 6, 3000);</v>
      </c>
    </row>
    <row r="749" spans="1:36" ht="14.25" customHeight="1" x14ac:dyDescent="0.2">
      <c r="A749" s="7" cm="1">
        <f t="array" aca="1" ref="A749" ca="1">INDEX(Companies!$A:$A,RANDBETWEEN(5,COUNTA(Companies!$A:$A) + 1),1)</f>
        <v>5</v>
      </c>
      <c r="B749" s="7" t="str">
        <f ca="1">VLOOKUP($A749,Companies!$A:$B,2,FALSE)</f>
        <v>ACME Corporation</v>
      </c>
      <c r="C749" s="5">
        <f t="shared" si="111"/>
        <v>745</v>
      </c>
      <c r="D749" s="5" t="str" cm="1">
        <f t="array" ref="D749">SHA1HASH($C749)</f>
        <v>de8627f75ba1abcfafd00a0e75ad189105cfdc21</v>
      </c>
      <c r="E749" s="6">
        <v>1</v>
      </c>
      <c r="F749" s="7">
        <f ca="1">IF($C749 = 1 + N("Presidente"),
    127,
    IF($C749 = 2 + N("Vice-Presidente"),
        72,
        IF($C749 = 3 + N("Secretária bilíngue"),
            13,
            RANDBETWEEN(5,COUNT(Name!$A:$A) + 1)
        )
    )
)</f>
        <v>151</v>
      </c>
      <c r="G749" s="7" t="str">
        <f ca="1">VLOOKUP($F749,Name!$A:$B,2,FALSE)</f>
        <v>Gabrielly</v>
      </c>
      <c r="H749" s="7">
        <f ca="1" xml:space="preserve">
IF($C749 = 1,
    0,
    RANDBETWEEN(5,COUNT('Last name'!$A:$A) + 1)
)</f>
        <v>34</v>
      </c>
      <c r="I749" s="7" t="str">
        <f ca="1" xml:space="preserve">
IF($C749 = 1 + N("Presidente"),
    "de Orléans e Bragança",
    VLOOKUP($H749,'Last name'!$A:$B,2,FALSE) &amp; " " &amp; VLOOKUP(RANDBETWEEN(5,COUNT('Last name'!$A:$A) + 1),'Last name'!$A:$B,2,FALSE)
)</f>
        <v>Barros Batista</v>
      </c>
      <c r="J749" s="7" t="str">
        <f t="shared" ca="1" si="112"/>
        <v>Gabrielly Barros Batista</v>
      </c>
      <c r="K749" s="7" t="str" cm="1">
        <f t="array" aca="1" ref="K749" ca="1">SHA1HASH($J749)</f>
        <v>ef1811a939985eb49c185e6270ac34b6a2ebbf68</v>
      </c>
      <c r="L749" s="7" cm="1">
        <f t="array" aca="1" ref="L749" ca="1">INDEX(States!$A:$A,N749,1)</f>
        <v>5</v>
      </c>
      <c r="M749" s="7" t="str">
        <f ca="1">VLOOKUP($L749,Countries!$A:$B,2,FALSE)</f>
        <v>Portugal</v>
      </c>
      <c r="N749" s="7" cm="1">
        <f t="array" aca="1" ref="N749" ca="1">INDEX(States!$C:$C,RANDBETWEEN(5,COUNTA(States!$A:$A) + 1),1)</f>
        <v>10</v>
      </c>
      <c r="O749" s="7" t="str">
        <f ca="1">VLOOKUP($N749,States!$C:$D,2,FALSE)</f>
        <v>Faro</v>
      </c>
      <c r="P749" s="7" t="str">
        <f ca="1">VLOOKUP($F749,Name!$A:$C,3,FALSE)</f>
        <v>F</v>
      </c>
      <c r="Q749" s="7" t="str">
        <f ca="1">VLOOKUP($P749,Genders!$B:$C,2,FALSE)</f>
        <v>Female</v>
      </c>
      <c r="R749" s="7" cm="1">
        <f t="array" aca="1" ref="R749" ca="1">INDEX('Marital status'!$A:$A,RANDBETWEEN(5,COUNTA('Marital status'!$A:$A) + 1),1)</f>
        <v>5</v>
      </c>
      <c r="S749" s="7" t="str">
        <f ca="1">VLOOKUP($R749,'Marital status'!$A:$B,2,FALSE)</f>
        <v>single</v>
      </c>
      <c r="T749" s="7">
        <f t="shared" ca="1" si="113"/>
        <v>6</v>
      </c>
      <c r="U749" s="7" t="str">
        <f ca="1">VLOOKUP($T749,Ethnicities!$A:$B,2,FALSE)</f>
        <v>Black or African American</v>
      </c>
      <c r="V749" s="8">
        <f t="shared" ca="1" si="114"/>
        <v>28676</v>
      </c>
      <c r="W749" s="6">
        <f t="shared" ca="1" si="115"/>
        <v>7</v>
      </c>
      <c r="X749" s="8" t="str">
        <f ca="1">VLOOKUP($W749,'Background education'!$A:$B,2,FALSE)</f>
        <v>Undergraduate degree</v>
      </c>
      <c r="Y749" s="7">
        <f ca="1" xml:space="preserve">
  IF(OR($AA749 = 5, $AA749 = 6, $AA749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49" s="7" t="str">
        <f ca="1">VLOOKUP($Y749,Departments!$A:$B,2,FALSE)</f>
        <v xml:space="preserve"> Commercial</v>
      </c>
      <c r="AA749" s="6">
        <f t="shared" ca="1" si="116"/>
        <v>10</v>
      </c>
      <c r="AB749" s="7" t="str">
        <f ca="1">VLOOKUP($AA749,Roles!$A:$B,2,FALSE)</f>
        <v>Trainee</v>
      </c>
      <c r="AC749" s="6" t="str">
        <f t="shared" ca="1" si="117"/>
        <v/>
      </c>
      <c r="AD749" s="7" t="str">
        <f ca="1" xml:space="preserve">
IF($AC749 &lt;&gt; "",
    VLOOKUP($AC749,Levels!$A:$B,2,FALSE),
    ""
)</f>
        <v/>
      </c>
      <c r="AE749" s="8">
        <f t="shared" ca="1" si="118"/>
        <v>37605</v>
      </c>
      <c r="AF749" s="6">
        <f ca="1">RANDBETWEEN(5,COUNTA('Recruitment source'!$A:$A) + 1)</f>
        <v>11</v>
      </c>
      <c r="AG749" s="6" t="str">
        <f ca="1">VLOOKUP($AF749,'Recruitment source'!$A:$B,2,FALSE)</f>
        <v>Next Station</v>
      </c>
      <c r="AH749" s="8"/>
      <c r="AI749" s="1">
        <f t="shared" ca="1" si="110"/>
        <v>1385</v>
      </c>
      <c r="AJ749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745, 1, 'Gabrielly Barros Batista', 'F', 6, '05/07/1978', 7, 9, 10, NULL, 1385);</v>
      </c>
    </row>
    <row r="750" spans="1:36" ht="14.25" customHeight="1" x14ac:dyDescent="0.2">
      <c r="A750" s="7" cm="1">
        <f t="array" aca="1" ref="A750" ca="1">INDEX(Companies!$A:$A,RANDBETWEEN(5,COUNTA(Companies!$A:$A) + 1),1)</f>
        <v>5</v>
      </c>
      <c r="B750" s="7" t="str">
        <f ca="1">VLOOKUP($A750,Companies!$A:$B,2,FALSE)</f>
        <v>ACME Corporation</v>
      </c>
      <c r="C750" s="5">
        <f t="shared" si="111"/>
        <v>746</v>
      </c>
      <c r="D750" s="5" t="str" cm="1">
        <f t="array" ref="D750">SHA1HASH($C750)</f>
        <v>9b3aa2709c85dba67b6f4901fbabc732f44cf074</v>
      </c>
      <c r="E750" s="6">
        <v>1</v>
      </c>
      <c r="F750" s="7">
        <f ca="1">IF($C750 = 1 + N("Presidente"),
    127,
    IF($C750 = 2 + N("Vice-Presidente"),
        72,
        IF($C750 = 3 + N("Secretária bilíngue"),
            13,
            RANDBETWEEN(5,COUNT(Name!$A:$A) + 1)
        )
    )
)</f>
        <v>158</v>
      </c>
      <c r="G750" s="7" t="str">
        <f ca="1">VLOOKUP($F750,Name!$A:$B,2,FALSE)</f>
        <v>Guilherme Augusto</v>
      </c>
      <c r="H750" s="7">
        <f ca="1" xml:space="preserve">
IF($C750 = 1,
    0,
    RANDBETWEEN(5,COUNT('Last name'!$A:$A) + 1)
)</f>
        <v>82</v>
      </c>
      <c r="I750" s="7" t="str">
        <f ca="1" xml:space="preserve">
IF($C750 = 1 + N("Presidente"),
    "de Orléans e Bragança",
    VLOOKUP($H750,'Last name'!$A:$B,2,FALSE) &amp; " " &amp; VLOOKUP(RANDBETWEEN(5,COUNT('Last name'!$A:$A) + 1),'Last name'!$A:$B,2,FALSE)
)</f>
        <v>Farina Esteves</v>
      </c>
      <c r="J750" s="7" t="str">
        <f t="shared" ca="1" si="112"/>
        <v>Guilherme Augusto Farina Esteves</v>
      </c>
      <c r="K750" s="7" t="str" cm="1">
        <f t="array" aca="1" ref="K750" ca="1">SHA1HASH($J750)</f>
        <v>51a3ed1b570615e2fcf0f0b94ee6476a313f8243</v>
      </c>
      <c r="L750" s="7" cm="1">
        <f t="array" aca="1" ref="L750" ca="1">INDEX(States!$A:$A,N750,1)</f>
        <v>5</v>
      </c>
      <c r="M750" s="7" t="str">
        <f ca="1">VLOOKUP($L750,Countries!$A:$B,2,FALSE)</f>
        <v>Portugal</v>
      </c>
      <c r="N750" s="7" cm="1">
        <f t="array" aca="1" ref="N750" ca="1">INDEX(States!$C:$C,RANDBETWEEN(5,COUNTA(States!$A:$A) + 1),1)</f>
        <v>7</v>
      </c>
      <c r="O750" s="7" t="str">
        <f ca="1">VLOOKUP($N750,States!$C:$D,2,FALSE)</f>
        <v xml:space="preserve"> Setúbal </v>
      </c>
      <c r="P750" s="7" t="str">
        <f ca="1">VLOOKUP($F750,Name!$A:$C,3,FALSE)</f>
        <v>M</v>
      </c>
      <c r="Q750" s="7" t="str">
        <f ca="1">VLOOKUP($P750,Genders!$B:$C,2,FALSE)</f>
        <v>Male</v>
      </c>
      <c r="R750" s="7" cm="1">
        <f t="array" aca="1" ref="R750" ca="1">INDEX('Marital status'!$A:$A,RANDBETWEEN(5,COUNTA('Marital status'!$A:$A) + 1),1)</f>
        <v>7</v>
      </c>
      <c r="S750" s="7" t="str">
        <f ca="1">VLOOKUP($R750,'Marital status'!$A:$B,2,FALSE)</f>
        <v xml:space="preserve">Widowed </v>
      </c>
      <c r="T750" s="7">
        <f t="shared" ca="1" si="113"/>
        <v>5</v>
      </c>
      <c r="U750" s="7" t="str">
        <f ca="1">VLOOKUP($T750,Ethnicities!$A:$B,2,FALSE)</f>
        <v xml:space="preserve"> white</v>
      </c>
      <c r="V750" s="8">
        <f t="shared" ca="1" si="114"/>
        <v>25476</v>
      </c>
      <c r="W750" s="6">
        <f t="shared" ca="1" si="115"/>
        <v>7</v>
      </c>
      <c r="X750" s="8" t="str">
        <f ca="1">VLOOKUP($W750,'Background education'!$A:$B,2,FALSE)</f>
        <v>Undergraduate degree</v>
      </c>
      <c r="Y750" s="7">
        <f ca="1" xml:space="preserve">
  IF(OR($AA750 = 5, $AA750 = 6, $AA750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50" s="7" t="str">
        <f ca="1">VLOOKUP($Y750,Departments!$A:$B,2,FALSE)</f>
        <v>Human Resource</v>
      </c>
      <c r="AA750" s="6">
        <f t="shared" ca="1" si="116"/>
        <v>11</v>
      </c>
      <c r="AB750" s="7" t="str">
        <f ca="1">VLOOKUP($AA750,Roles!$A:$B,2,FALSE)</f>
        <v>Analyst</v>
      </c>
      <c r="AC750" s="6">
        <f t="shared" ca="1" si="117"/>
        <v>5</v>
      </c>
      <c r="AD750" s="7" t="str">
        <f ca="1" xml:space="preserve">
IF($AC750 &lt;&gt; "",
    VLOOKUP($AC750,Levels!$A:$B,2,FALSE),
    ""
)</f>
        <v>Junior</v>
      </c>
      <c r="AE750" s="8">
        <f t="shared" ca="1" si="118"/>
        <v>38681</v>
      </c>
      <c r="AF750" s="6">
        <f ca="1">RANDBETWEEN(5,COUNTA('Recruitment source'!$A:$A) + 1)</f>
        <v>9</v>
      </c>
      <c r="AG750" s="6" t="str">
        <f ca="1">VLOOKUP($AF750,'Recruitment source'!$A:$B,2,FALSE)</f>
        <v>Empregos Online</v>
      </c>
      <c r="AH750" s="8"/>
      <c r="AI750" s="1">
        <f t="shared" ca="1" si="110"/>
        <v>2580</v>
      </c>
      <c r="AJ750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746, 1, 'Guilherme Augusto Farina Esteves', 'M', 5, '30/09/1969', 7, 8, 11, 5, 2580);</v>
      </c>
    </row>
    <row r="751" spans="1:36" ht="14.25" customHeight="1" x14ac:dyDescent="0.2">
      <c r="A751" s="7" cm="1">
        <f t="array" aca="1" ref="A751" ca="1">INDEX(Companies!$A:$A,RANDBETWEEN(5,COUNTA(Companies!$A:$A) + 1),1)</f>
        <v>5</v>
      </c>
      <c r="B751" s="7" t="str">
        <f ca="1">VLOOKUP($A751,Companies!$A:$B,2,FALSE)</f>
        <v>ACME Corporation</v>
      </c>
      <c r="C751" s="5">
        <f t="shared" si="111"/>
        <v>747</v>
      </c>
      <c r="D751" s="5" t="str" cm="1">
        <f t="array" ref="D751">SHA1HASH($C751)</f>
        <v>5c1dc07026ceafcb704bdff1375815f30a769a13</v>
      </c>
      <c r="E751" s="6">
        <v>1</v>
      </c>
      <c r="F751" s="7">
        <f ca="1">IF($C751 = 1 + N("Presidente"),
    127,
    IF($C751 = 2 + N("Vice-Presidente"),
        72,
        IF($C751 = 3 + N("Secretária bilíngue"),
            13,
            RANDBETWEEN(5,COUNT(Name!$A:$A) + 1)
        )
    )
)</f>
        <v>61</v>
      </c>
      <c r="G751" s="7" t="str">
        <f ca="1">VLOOKUP($F751,Name!$A:$B,2,FALSE)</f>
        <v>Augusto</v>
      </c>
      <c r="H751" s="7">
        <f ca="1" xml:space="preserve">
IF($C751 = 1,
    0,
    RANDBETWEEN(5,COUNT('Last name'!$A:$A) + 1)
)</f>
        <v>98</v>
      </c>
      <c r="I751" s="7" t="str">
        <f ca="1" xml:space="preserve">
IF($C751 = 1 + N("Presidente"),
    "de Orléans e Bragança",
    VLOOKUP($H751,'Last name'!$A:$B,2,FALSE) &amp; " " &amp; VLOOKUP(RANDBETWEEN(5,COUNT('Last name'!$A:$A) + 1),'Last name'!$A:$B,2,FALSE)
)</f>
        <v>Giordano Mendes</v>
      </c>
      <c r="J751" s="7" t="str">
        <f t="shared" ca="1" si="112"/>
        <v>Augusto Giordano Mendes</v>
      </c>
      <c r="K751" s="7" t="str" cm="1">
        <f t="array" aca="1" ref="K751" ca="1">SHA1HASH($J751)</f>
        <v>a4e85376f89fc8242919fabc5c20d8dd7ba2513a</v>
      </c>
      <c r="L751" s="7" cm="1">
        <f t="array" aca="1" ref="L751" ca="1">INDEX(States!$A:$A,N751,1)</f>
        <v>5</v>
      </c>
      <c r="M751" s="7" t="str">
        <f ca="1">VLOOKUP($L751,Countries!$A:$B,2,FALSE)</f>
        <v>Portugal</v>
      </c>
      <c r="N751" s="7" cm="1">
        <f t="array" aca="1" ref="N751" ca="1">INDEX(States!$C:$C,RANDBETWEEN(5,COUNTA(States!$A:$A) + 1),1)</f>
        <v>11</v>
      </c>
      <c r="O751" s="7" t="str">
        <f ca="1">VLOOKUP($N751,States!$C:$D,2,FALSE)</f>
        <v>Santarém</v>
      </c>
      <c r="P751" s="7" t="str">
        <f ca="1">VLOOKUP($F751,Name!$A:$C,3,FALSE)</f>
        <v>M</v>
      </c>
      <c r="Q751" s="7" t="str">
        <f ca="1">VLOOKUP($P751,Genders!$B:$C,2,FALSE)</f>
        <v>Male</v>
      </c>
      <c r="R751" s="7" cm="1">
        <f t="array" aca="1" ref="R751" ca="1">INDEX('Marital status'!$A:$A,RANDBETWEEN(5,COUNTA('Marital status'!$A:$A) + 1),1)</f>
        <v>8</v>
      </c>
      <c r="S751" s="7" t="str">
        <f ca="1">VLOOKUP($R751,'Marital status'!$A:$B,2,FALSE)</f>
        <v xml:space="preserve"> Separated </v>
      </c>
      <c r="T751" s="7">
        <f t="shared" ca="1" si="113"/>
        <v>5</v>
      </c>
      <c r="U751" s="7" t="str">
        <f ca="1">VLOOKUP($T751,Ethnicities!$A:$B,2,FALSE)</f>
        <v xml:space="preserve"> white</v>
      </c>
      <c r="V751" s="8">
        <f t="shared" ca="1" si="114"/>
        <v>28743</v>
      </c>
      <c r="W751" s="6">
        <f t="shared" ca="1" si="115"/>
        <v>7</v>
      </c>
      <c r="X751" s="8" t="str">
        <f ca="1">VLOOKUP($W751,'Background education'!$A:$B,2,FALSE)</f>
        <v>Undergraduate degree</v>
      </c>
      <c r="Y751" s="7">
        <f ca="1" xml:space="preserve">
  IF(OR($AA751 = 5, $AA751 = 6, $AA751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51" s="7" t="str">
        <f ca="1">VLOOKUP($Y751,Departments!$A:$B,2,FALSE)</f>
        <v>Human Resource</v>
      </c>
      <c r="AA751" s="6">
        <f t="shared" ca="1" si="116"/>
        <v>10</v>
      </c>
      <c r="AB751" s="7" t="str">
        <f ca="1">VLOOKUP($AA751,Roles!$A:$B,2,FALSE)</f>
        <v>Trainee</v>
      </c>
      <c r="AC751" s="6" t="str">
        <f t="shared" ca="1" si="117"/>
        <v/>
      </c>
      <c r="AD751" s="7" t="str">
        <f ca="1" xml:space="preserve">
IF($AC751 &lt;&gt; "",
    VLOOKUP($AC751,Levels!$A:$B,2,FALSE),
    ""
)</f>
        <v/>
      </c>
      <c r="AE751" s="8">
        <f t="shared" ca="1" si="118"/>
        <v>42356</v>
      </c>
      <c r="AF751" s="6">
        <f ca="1">RANDBETWEEN(5,COUNTA('Recruitment source'!$A:$A) + 1)</f>
        <v>5</v>
      </c>
      <c r="AG751" s="6" t="str">
        <f ca="1">VLOOKUP($AF751,'Recruitment source'!$A:$B,2,FALSE)</f>
        <v>Indeed</v>
      </c>
      <c r="AH751" s="8"/>
      <c r="AI751" s="1">
        <f t="shared" ca="1" si="110"/>
        <v>1385</v>
      </c>
      <c r="AJ75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747, 1, 'Augusto Giordano Mendes', 'M', 5, '10/09/1978', 7, 8, 10, NULL, 1385);</v>
      </c>
    </row>
    <row r="752" spans="1:36" ht="14.25" customHeight="1" x14ac:dyDescent="0.2">
      <c r="A752" s="7" cm="1">
        <f t="array" aca="1" ref="A752" ca="1">INDEX(Companies!$A:$A,RANDBETWEEN(5,COUNTA(Companies!$A:$A) + 1),1)</f>
        <v>5</v>
      </c>
      <c r="B752" s="7" t="str">
        <f ca="1">VLOOKUP($A752,Companies!$A:$B,2,FALSE)</f>
        <v>ACME Corporation</v>
      </c>
      <c r="C752" s="5">
        <f t="shared" si="111"/>
        <v>748</v>
      </c>
      <c r="D752" s="5" t="str" cm="1">
        <f t="array" ref="D752">SHA1HASH($C752)</f>
        <v>6d40f903e9f072ed9ed21889e1520272247f6cc1</v>
      </c>
      <c r="E752" s="6">
        <v>1</v>
      </c>
      <c r="F752" s="7">
        <f ca="1">IF($C752 = 1 + N("Presidente"),
    127,
    IF($C752 = 2 + N("Vice-Presidente"),
        72,
        IF($C752 = 3 + N("Secretária bilíngue"),
            13,
            RANDBETWEEN(5,COUNT(Name!$A:$A) + 1)
        )
    )
)</f>
        <v>213</v>
      </c>
      <c r="G752" s="7" t="str">
        <f ca="1">VLOOKUP($F752,Name!$A:$B,2,FALSE)</f>
        <v>Kelvin</v>
      </c>
      <c r="H752" s="7">
        <f ca="1" xml:space="preserve">
IF($C752 = 1,
    0,
    RANDBETWEEN(5,COUNT('Last name'!$A:$A) + 1)
)</f>
        <v>72</v>
      </c>
      <c r="I752" s="7" t="str">
        <f ca="1" xml:space="preserve">
IF($C752 = 1 + N("Presidente"),
    "de Orléans e Bragança",
    VLOOKUP($H752,'Last name'!$A:$B,2,FALSE) &amp; " " &amp; VLOOKUP(RANDBETWEEN(5,COUNT('Last name'!$A:$A) + 1),'Last name'!$A:$B,2,FALSE)
)</f>
        <v>De Luca Gallo</v>
      </c>
      <c r="J752" s="7" t="str">
        <f t="shared" ca="1" si="112"/>
        <v>Kelvin De Luca Gallo</v>
      </c>
      <c r="K752" s="7" t="str" cm="1">
        <f t="array" aca="1" ref="K752" ca="1">SHA1HASH($J752)</f>
        <v>028b839c53f0111a6f61323dfcbe0b35c25c5d72</v>
      </c>
      <c r="L752" s="7" cm="1">
        <f t="array" aca="1" ref="L752" ca="1">INDEX(States!$A:$A,N752,1)</f>
        <v>5</v>
      </c>
      <c r="M752" s="7" t="str">
        <f ca="1">VLOOKUP($L752,Countries!$A:$B,2,FALSE)</f>
        <v>Portugal</v>
      </c>
      <c r="N752" s="7" cm="1">
        <f t="array" aca="1" ref="N752" ca="1">INDEX(States!$C:$C,RANDBETWEEN(5,COUNTA(States!$A:$A) + 1),1)</f>
        <v>7</v>
      </c>
      <c r="O752" s="7" t="str">
        <f ca="1">VLOOKUP($N752,States!$C:$D,2,FALSE)</f>
        <v xml:space="preserve"> Setúbal </v>
      </c>
      <c r="P752" s="7" t="str">
        <f ca="1">VLOOKUP($F752,Name!$A:$C,3,FALSE)</f>
        <v>M</v>
      </c>
      <c r="Q752" s="7" t="str">
        <f ca="1">VLOOKUP($P752,Genders!$B:$C,2,FALSE)</f>
        <v>Male</v>
      </c>
      <c r="R752" s="7" cm="1">
        <f t="array" aca="1" ref="R752" ca="1">INDEX('Marital status'!$A:$A,RANDBETWEEN(5,COUNTA('Marital status'!$A:$A) + 1),1)</f>
        <v>5</v>
      </c>
      <c r="S752" s="7" t="str">
        <f ca="1">VLOOKUP($R752,'Marital status'!$A:$B,2,FALSE)</f>
        <v>single</v>
      </c>
      <c r="T752" s="7">
        <f t="shared" ca="1" si="113"/>
        <v>5</v>
      </c>
      <c r="U752" s="7" t="str">
        <f ca="1">VLOOKUP($T752,Ethnicities!$A:$B,2,FALSE)</f>
        <v xml:space="preserve"> white</v>
      </c>
      <c r="V752" s="8">
        <f t="shared" ca="1" si="114"/>
        <v>18426</v>
      </c>
      <c r="W752" s="6">
        <f t="shared" ca="1" si="115"/>
        <v>8</v>
      </c>
      <c r="X752" s="8" t="str">
        <f ca="1">VLOOKUP($W752,'Background education'!$A:$B,2,FALSE)</f>
        <v>Graduate school</v>
      </c>
      <c r="Y752" s="7">
        <f ca="1" xml:space="preserve">
  IF(OR($AA752 = 5, $AA752 = 6, $AA752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52" s="7" t="str">
        <f ca="1">VLOOKUP($Y752,Departments!$A:$B,2,FALSE)</f>
        <v>Administration</v>
      </c>
      <c r="AA752" s="6">
        <f t="shared" ca="1" si="116"/>
        <v>11</v>
      </c>
      <c r="AB752" s="7" t="str">
        <f ca="1">VLOOKUP($AA752,Roles!$A:$B,2,FALSE)</f>
        <v>Analyst</v>
      </c>
      <c r="AC752" s="6">
        <f t="shared" ca="1" si="117"/>
        <v>7</v>
      </c>
      <c r="AD752" s="7" t="str">
        <f ca="1" xml:space="preserve">
IF($AC752 &lt;&gt; "",
    VLOOKUP($AC752,Levels!$A:$B,2,FALSE),
    ""
)</f>
        <v>Senior</v>
      </c>
      <c r="AE752" s="8">
        <f t="shared" ca="1" si="118"/>
        <v>43045</v>
      </c>
      <c r="AF752" s="6">
        <f ca="1">RANDBETWEEN(5,COUNTA('Recruitment source'!$A:$A) + 1)</f>
        <v>14</v>
      </c>
      <c r="AG752" s="6" t="str">
        <f ca="1">VLOOKUP($AF752,'Recruitment source'!$A:$B,2,FALSE)</f>
        <v>LinkedIn</v>
      </c>
      <c r="AH752" s="8"/>
      <c r="AI752" s="1">
        <f t="shared" ca="1" si="110"/>
        <v>3000</v>
      </c>
      <c r="AJ75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748, 1, 'Kelvin De Luca Gallo', 'M', 5, '12/06/1950', 8, 6, 11, 7, 3000);</v>
      </c>
    </row>
    <row r="753" spans="1:36" ht="14.25" customHeight="1" x14ac:dyDescent="0.2">
      <c r="A753" s="7" cm="1">
        <f t="array" aca="1" ref="A753" ca="1">INDEX(Companies!$A:$A,RANDBETWEEN(5,COUNTA(Companies!$A:$A) + 1),1)</f>
        <v>5</v>
      </c>
      <c r="B753" s="7" t="str">
        <f ca="1">VLOOKUP($A753,Companies!$A:$B,2,FALSE)</f>
        <v>ACME Corporation</v>
      </c>
      <c r="C753" s="5">
        <f t="shared" si="111"/>
        <v>749</v>
      </c>
      <c r="D753" s="5" t="str" cm="1">
        <f t="array" ref="D753">SHA1HASH($C753)</f>
        <v>01055fedad58f1885e2646cf3a0012122b711da6</v>
      </c>
      <c r="E753" s="6">
        <v>1</v>
      </c>
      <c r="F753" s="7">
        <f ca="1">IF($C753 = 1 + N("Presidente"),
    127,
    IF($C753 = 2 + N("Vice-Presidente"),
        72,
        IF($C753 = 3 + N("Secretária bilíngue"),
            13,
            RANDBETWEEN(5,COUNT(Name!$A:$A) + 1)
        )
    )
)</f>
        <v>182</v>
      </c>
      <c r="G753" s="7" t="str">
        <f ca="1">VLOOKUP($F753,Name!$A:$B,2,FALSE)</f>
        <v>Joana</v>
      </c>
      <c r="H753" s="7">
        <f ca="1" xml:space="preserve">
IF($C753 = 1,
    0,
    RANDBETWEEN(5,COUNT('Last name'!$A:$A) + 1)
)</f>
        <v>157</v>
      </c>
      <c r="I753" s="7" t="str">
        <f ca="1" xml:space="preserve">
IF($C753 = 1 + N("Presidente"),
    "de Orléans e Bragança",
    VLOOKUP($H753,'Last name'!$A:$B,2,FALSE) &amp; " " &amp; VLOOKUP(RANDBETWEEN(5,COUNT('Last name'!$A:$A) + 1),'Last name'!$A:$B,2,FALSE)
)</f>
        <v>Ramos Saragoça</v>
      </c>
      <c r="J753" s="7" t="str">
        <f t="shared" ca="1" si="112"/>
        <v>Joana Ramos Saragoça</v>
      </c>
      <c r="K753" s="7" t="str" cm="1">
        <f t="array" aca="1" ref="K753" ca="1">SHA1HASH($J753)</f>
        <v>1ec653e4f86f5d66c23a4d91e5f227df175f308c</v>
      </c>
      <c r="L753" s="7" cm="1">
        <f t="array" aca="1" ref="L753" ca="1">INDEX(States!$A:$A,N753,1)</f>
        <v>5</v>
      </c>
      <c r="M753" s="7" t="str">
        <f ca="1">VLOOKUP($L753,Countries!$A:$B,2,FALSE)</f>
        <v>Portugal</v>
      </c>
      <c r="N753" s="7" cm="1">
        <f t="array" aca="1" ref="N753" ca="1">INDEX(States!$C:$C,RANDBETWEEN(5,COUNTA(States!$A:$A) + 1),1)</f>
        <v>14</v>
      </c>
      <c r="O753" s="7" t="str">
        <f ca="1">VLOOKUP($N753,States!$C:$D,2,FALSE)</f>
        <v>Madeira</v>
      </c>
      <c r="P753" s="7" t="str">
        <f ca="1">VLOOKUP($F753,Name!$A:$C,3,FALSE)</f>
        <v>F</v>
      </c>
      <c r="Q753" s="7" t="str">
        <f ca="1">VLOOKUP($P753,Genders!$B:$C,2,FALSE)</f>
        <v>Female</v>
      </c>
      <c r="R753" s="7" cm="1">
        <f t="array" aca="1" ref="R753" ca="1">INDEX('Marital status'!$A:$A,RANDBETWEEN(5,COUNTA('Marital status'!$A:$A) + 1),1)</f>
        <v>6</v>
      </c>
      <c r="S753" s="7" t="str">
        <f ca="1">VLOOKUP($R753,'Marital status'!$A:$B,2,FALSE)</f>
        <v>MarrieD</v>
      </c>
      <c r="T753" s="7">
        <f t="shared" ca="1" si="113"/>
        <v>5</v>
      </c>
      <c r="U753" s="7" t="str">
        <f ca="1">VLOOKUP($T753,Ethnicities!$A:$B,2,FALSE)</f>
        <v xml:space="preserve"> white</v>
      </c>
      <c r="V753" s="8">
        <f t="shared" ca="1" si="114"/>
        <v>21350</v>
      </c>
      <c r="W753" s="6">
        <f t="shared" ca="1" si="115"/>
        <v>7</v>
      </c>
      <c r="X753" s="8" t="str">
        <f ca="1">VLOOKUP($W753,'Background education'!$A:$B,2,FALSE)</f>
        <v>Undergraduate degree</v>
      </c>
      <c r="Y753" s="7">
        <f ca="1" xml:space="preserve">
  IF(OR($AA753 = 5, $AA753 = 6, $AA753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53" s="7" t="str">
        <f ca="1">VLOOKUP($Y753,Departments!$A:$B,2,FALSE)</f>
        <v>Finance</v>
      </c>
      <c r="AA753" s="6">
        <f t="shared" ca="1" si="116"/>
        <v>9</v>
      </c>
      <c r="AB753" s="7" t="str">
        <f ca="1">VLOOKUP($AA753,Roles!$A:$B,2,FALSE)</f>
        <v>Intern</v>
      </c>
      <c r="AC753" s="6" t="str">
        <f t="shared" ca="1" si="117"/>
        <v/>
      </c>
      <c r="AD753" s="7" t="str">
        <f ca="1" xml:space="preserve">
IF($AC753 &lt;&gt; "",
    VLOOKUP($AC753,Levels!$A:$B,2,FALSE),
    ""
)</f>
        <v/>
      </c>
      <c r="AE753" s="8">
        <f t="shared" ca="1" si="118"/>
        <v>37059</v>
      </c>
      <c r="AF753" s="6">
        <f ca="1">RANDBETWEEN(5,COUNTA('Recruitment source'!$A:$A) + 1)</f>
        <v>10</v>
      </c>
      <c r="AG753" s="6" t="str">
        <f ca="1">VLOOKUP($AF753,'Recruitment source'!$A:$B,2,FALSE)</f>
        <v>Jobs in Lisbon</v>
      </c>
      <c r="AH753" s="8"/>
      <c r="AI753" s="1">
        <f t="shared" ca="1" si="110"/>
        <v>1205</v>
      </c>
      <c r="AJ75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749, 1, 'Joana Ramos Saragoça', 'F', 5, '14/06/1958', 7, 7, 9, NULL, 1205);</v>
      </c>
    </row>
    <row r="754" spans="1:36" ht="14.25" customHeight="1" x14ac:dyDescent="0.2">
      <c r="A754" s="7" cm="1">
        <f t="array" aca="1" ref="A754" ca="1">INDEX(Companies!$A:$A,RANDBETWEEN(5,COUNTA(Companies!$A:$A) + 1),1)</f>
        <v>5</v>
      </c>
      <c r="B754" s="7" t="str">
        <f ca="1">VLOOKUP($A754,Companies!$A:$B,2,FALSE)</f>
        <v>ACME Corporation</v>
      </c>
      <c r="C754" s="5">
        <f t="shared" si="111"/>
        <v>750</v>
      </c>
      <c r="D754" s="5" t="str" cm="1">
        <f t="array" ref="D754">SHA1HASH($C754)</f>
        <v>404c735f21d00fee39a13210d54844f3cec069c7</v>
      </c>
      <c r="E754" s="6">
        <v>1</v>
      </c>
      <c r="F754" s="7">
        <f ca="1">IF($C754 = 1 + N("Presidente"),
    127,
    IF($C754 = 2 + N("Vice-Presidente"),
        72,
        IF($C754 = 3 + N("Secretária bilíngue"),
            13,
            RANDBETWEEN(5,COUNT(Name!$A:$A) + 1)
        )
    )
)</f>
        <v>235</v>
      </c>
      <c r="G754" s="7" t="str">
        <f ca="1">VLOOKUP($F754,Name!$A:$B,2,FALSE)</f>
        <v>Luan</v>
      </c>
      <c r="H754" s="7">
        <f ca="1" xml:space="preserve">
IF($C754 = 1,
    0,
    RANDBETWEEN(5,COUNT('Last name'!$A:$A) + 1)
)</f>
        <v>77</v>
      </c>
      <c r="I754" s="7" t="str">
        <f ca="1" xml:space="preserve">
IF($C754 = 1 + N("Presidente"),
    "de Orléans e Bragança",
    VLOOKUP($H754,'Last name'!$A:$B,2,FALSE) &amp; " " &amp; VLOOKUP(RANDBETWEEN(5,COUNT('Last name'!$A:$A) + 1),'Last name'!$A:$B,2,FALSE)
)</f>
        <v>Esposito Leite</v>
      </c>
      <c r="J754" s="7" t="str">
        <f t="shared" ca="1" si="112"/>
        <v>Luan Esposito Leite</v>
      </c>
      <c r="K754" s="7" t="str" cm="1">
        <f t="array" aca="1" ref="K754" ca="1">SHA1HASH($J754)</f>
        <v>426dd904a5da4557ada7da8abd239b16d9a9f9a2</v>
      </c>
      <c r="L754" s="7" cm="1">
        <f t="array" aca="1" ref="L754" ca="1">INDEX(States!$A:$A,N754,1)</f>
        <v>5</v>
      </c>
      <c r="M754" s="7" t="str">
        <f ca="1">VLOOKUP($L754,Countries!$A:$B,2,FALSE)</f>
        <v>Portugal</v>
      </c>
      <c r="N754" s="7" cm="1">
        <f t="array" aca="1" ref="N754" ca="1">INDEX(States!$C:$C,RANDBETWEEN(5,COUNTA(States!$A:$A) + 1),1)</f>
        <v>12</v>
      </c>
      <c r="O754" s="7" t="str">
        <f ca="1">VLOOKUP($N754,States!$C:$D,2,FALSE)</f>
        <v>Leiria</v>
      </c>
      <c r="P754" s="7" t="str">
        <f ca="1">VLOOKUP($F754,Name!$A:$C,3,FALSE)</f>
        <v>M</v>
      </c>
      <c r="Q754" s="7" t="str">
        <f ca="1">VLOOKUP($P754,Genders!$B:$C,2,FALSE)</f>
        <v>Male</v>
      </c>
      <c r="R754" s="7" cm="1">
        <f t="array" aca="1" ref="R754" ca="1">INDEX('Marital status'!$A:$A,RANDBETWEEN(5,COUNTA('Marital status'!$A:$A) + 1),1)</f>
        <v>6</v>
      </c>
      <c r="S754" s="7" t="str">
        <f ca="1">VLOOKUP($R754,'Marital status'!$A:$B,2,FALSE)</f>
        <v>MarrieD</v>
      </c>
      <c r="T754" s="7">
        <f t="shared" ca="1" si="113"/>
        <v>5</v>
      </c>
      <c r="U754" s="7" t="str">
        <f ca="1">VLOOKUP($T754,Ethnicities!$A:$B,2,FALSE)</f>
        <v xml:space="preserve"> white</v>
      </c>
      <c r="V754" s="8">
        <f t="shared" ca="1" si="114"/>
        <v>29281</v>
      </c>
      <c r="W754" s="6">
        <f t="shared" ca="1" si="115"/>
        <v>8</v>
      </c>
      <c r="X754" s="8" t="str">
        <f ca="1">VLOOKUP($W754,'Background education'!$A:$B,2,FALSE)</f>
        <v>Graduate school</v>
      </c>
      <c r="Y754" s="7">
        <f ca="1" xml:space="preserve">
  IF(OR($AA754 = 5, $AA754 = 6, $AA754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54" s="7" t="str">
        <f ca="1">VLOOKUP($Y754,Departments!$A:$B,2,FALSE)</f>
        <v>Human Resource</v>
      </c>
      <c r="AA754" s="6">
        <f t="shared" ca="1" si="116"/>
        <v>11</v>
      </c>
      <c r="AB754" s="7" t="str">
        <f ca="1">VLOOKUP($AA754,Roles!$A:$B,2,FALSE)</f>
        <v>Analyst</v>
      </c>
      <c r="AC754" s="6">
        <f t="shared" ca="1" si="117"/>
        <v>7</v>
      </c>
      <c r="AD754" s="7" t="str">
        <f ca="1" xml:space="preserve">
IF($AC754 &lt;&gt; "",
    VLOOKUP($AC754,Levels!$A:$B,2,FALSE),
    ""
)</f>
        <v>Senior</v>
      </c>
      <c r="AE754" s="8">
        <f t="shared" ca="1" si="118"/>
        <v>40826</v>
      </c>
      <c r="AF754" s="6">
        <f ca="1">RANDBETWEEN(5,COUNTA('Recruitment source'!$A:$A) + 1)</f>
        <v>15</v>
      </c>
      <c r="AG754" s="6" t="str">
        <f ca="1">VLOOKUP($AF754,'Recruitment source'!$A:$B,2,FALSE)</f>
        <v>Website</v>
      </c>
      <c r="AH754" s="8"/>
      <c r="AI754" s="1">
        <f t="shared" ca="1" si="110"/>
        <v>3080</v>
      </c>
      <c r="AJ754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750, 1, 'Luan Esposito Leite', 'M', 5, '01/03/1980', 8, 8, 11, 7, 3080);</v>
      </c>
    </row>
    <row r="755" spans="1:36" ht="14.25" customHeight="1" x14ac:dyDescent="0.2">
      <c r="A755" s="7" cm="1">
        <f t="array" aca="1" ref="A755" ca="1">INDEX(Companies!$A:$A,RANDBETWEEN(5,COUNTA(Companies!$A:$A) + 1),1)</f>
        <v>5</v>
      </c>
      <c r="B755" s="7" t="str">
        <f ca="1">VLOOKUP($A755,Companies!$A:$B,2,FALSE)</f>
        <v>ACME Corporation</v>
      </c>
      <c r="C755" s="5">
        <f t="shared" si="111"/>
        <v>751</v>
      </c>
      <c r="D755" s="5" t="str" cm="1">
        <f t="array" ref="D755">SHA1HASH($C755)</f>
        <v>758a25f7dd163311b02efd5de19535312f7c1225</v>
      </c>
      <c r="E755" s="6">
        <v>1</v>
      </c>
      <c r="F755" s="7">
        <f ca="1">IF($C755 = 1 + N("Presidente"),
    127,
    IF($C755 = 2 + N("Vice-Presidente"),
        72,
        IF($C755 = 3 + N("Secretária bilíngue"),
            13,
            RANDBETWEEN(5,COUNT(Name!$A:$A) + 1)
        )
    )
)</f>
        <v>71</v>
      </c>
      <c r="G755" s="7" t="str">
        <f ca="1">VLOOKUP($F755,Name!$A:$B,2,FALSE)</f>
        <v>Bernardo</v>
      </c>
      <c r="H755" s="7">
        <f ca="1" xml:space="preserve">
IF($C755 = 1,
    0,
    RANDBETWEEN(5,COUNT('Last name'!$A:$A) + 1)
)</f>
        <v>192</v>
      </c>
      <c r="I755" s="7" t="str">
        <f ca="1" xml:space="preserve">
IF($C755 = 1 + N("Presidente"),
    "de Orléans e Bragança",
    VLOOKUP($H755,'Last name'!$A:$B,2,FALSE) &amp; " " &amp; VLOOKUP(RANDBETWEEN(5,COUNT('Last name'!$A:$A) + 1),'Last name'!$A:$B,2,FALSE)
)</f>
        <v>Vaz Gomes</v>
      </c>
      <c r="J755" s="7" t="str">
        <f t="shared" ca="1" si="112"/>
        <v>Bernardo Vaz Gomes</v>
      </c>
      <c r="K755" s="7" t="str" cm="1">
        <f t="array" aca="1" ref="K755" ca="1">SHA1HASH($J755)</f>
        <v>cc6142727f8a35474c82eb747a7b4a62ebf2a568</v>
      </c>
      <c r="L755" s="7" cm="1">
        <f t="array" aca="1" ref="L755" ca="1">INDEX(States!$A:$A,N755,1)</f>
        <v>5</v>
      </c>
      <c r="M755" s="7" t="str">
        <f ca="1">VLOOKUP($L755,Countries!$A:$B,2,FALSE)</f>
        <v>Portugal</v>
      </c>
      <c r="N755" s="7" cm="1">
        <f t="array" aca="1" ref="N755" ca="1">INDEX(States!$C:$C,RANDBETWEEN(5,COUNTA(States!$A:$A) + 1),1)</f>
        <v>14</v>
      </c>
      <c r="O755" s="7" t="str">
        <f ca="1">VLOOKUP($N755,States!$C:$D,2,FALSE)</f>
        <v>Madeira</v>
      </c>
      <c r="P755" s="7" t="str">
        <f ca="1">VLOOKUP($F755,Name!$A:$C,3,FALSE)</f>
        <v>M</v>
      </c>
      <c r="Q755" s="7" t="str">
        <f ca="1">VLOOKUP($P755,Genders!$B:$C,2,FALSE)</f>
        <v>Male</v>
      </c>
      <c r="R755" s="7" cm="1">
        <f t="array" aca="1" ref="R755" ca="1">INDEX('Marital status'!$A:$A,RANDBETWEEN(5,COUNTA('Marital status'!$A:$A) + 1),1)</f>
        <v>8</v>
      </c>
      <c r="S755" s="7" t="str">
        <f ca="1">VLOOKUP($R755,'Marital status'!$A:$B,2,FALSE)</f>
        <v xml:space="preserve"> Separated </v>
      </c>
      <c r="T755" s="7">
        <f t="shared" ca="1" si="113"/>
        <v>5</v>
      </c>
      <c r="U755" s="7" t="str">
        <f ca="1">VLOOKUP($T755,Ethnicities!$A:$B,2,FALSE)</f>
        <v xml:space="preserve"> white</v>
      </c>
      <c r="V755" s="8">
        <f t="shared" ca="1" si="114"/>
        <v>23387</v>
      </c>
      <c r="W755" s="6">
        <f t="shared" ca="1" si="115"/>
        <v>7</v>
      </c>
      <c r="X755" s="8" t="str">
        <f ca="1">VLOOKUP($W755,'Background education'!$A:$B,2,FALSE)</f>
        <v>Undergraduate degree</v>
      </c>
      <c r="Y755" s="7">
        <f ca="1" xml:space="preserve">
  IF(OR($AA755 = 5, $AA755 = 6, $AA755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55" s="7" t="str">
        <f ca="1">VLOOKUP($Y755,Departments!$A:$B,2,FALSE)</f>
        <v>Finance</v>
      </c>
      <c r="AA755" s="6">
        <f t="shared" ca="1" si="116"/>
        <v>10</v>
      </c>
      <c r="AB755" s="7" t="str">
        <f ca="1">VLOOKUP($AA755,Roles!$A:$B,2,FALSE)</f>
        <v>Trainee</v>
      </c>
      <c r="AC755" s="6" t="str">
        <f t="shared" ca="1" si="117"/>
        <v/>
      </c>
      <c r="AD755" s="7" t="str">
        <f ca="1" xml:space="preserve">
IF($AC755 &lt;&gt; "",
    VLOOKUP($AC755,Levels!$A:$B,2,FALSE),
    ""
)</f>
        <v/>
      </c>
      <c r="AE755" s="8">
        <f t="shared" ca="1" si="118"/>
        <v>44554</v>
      </c>
      <c r="AF755" s="6">
        <f ca="1">RANDBETWEEN(5,COUNTA('Recruitment source'!$A:$A) + 1)</f>
        <v>9</v>
      </c>
      <c r="AG755" s="6" t="str">
        <f ca="1">VLOOKUP($AF755,'Recruitment source'!$A:$B,2,FALSE)</f>
        <v>Empregos Online</v>
      </c>
      <c r="AH755" s="8"/>
      <c r="AI755" s="1">
        <f t="shared" ca="1" si="110"/>
        <v>1305</v>
      </c>
      <c r="AJ755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751, 1, 'Bernardo Vaz Gomes', 'M', 5, '11/01/1964', 7, 7, 10, NULL, 1305);</v>
      </c>
    </row>
    <row r="756" spans="1:36" ht="14.25" customHeight="1" x14ac:dyDescent="0.2">
      <c r="A756" s="7" cm="1">
        <f t="array" aca="1" ref="A756" ca="1">INDEX(Companies!$A:$A,RANDBETWEEN(5,COUNTA(Companies!$A:$A) + 1),1)</f>
        <v>5</v>
      </c>
      <c r="B756" s="7" t="str">
        <f ca="1">VLOOKUP($A756,Companies!$A:$B,2,FALSE)</f>
        <v>ACME Corporation</v>
      </c>
      <c r="C756" s="5">
        <f t="shared" si="111"/>
        <v>752</v>
      </c>
      <c r="D756" s="5" t="str" cm="1">
        <f t="array" ref="D756">SHA1HASH($C756)</f>
        <v>b7ecf1ca1c97492de831d17a3ab559d4a1f8b735</v>
      </c>
      <c r="E756" s="6">
        <v>1</v>
      </c>
      <c r="F756" s="7">
        <f ca="1">IF($C756 = 1 + N("Presidente"),
    127,
    IF($C756 = 2 + N("Vice-Presidente"),
        72,
        IF($C756 = 3 + N("Secretária bilíngue"),
            13,
            RANDBETWEEN(5,COUNT(Name!$A:$A) + 1)
        )
    )
)</f>
        <v>91</v>
      </c>
      <c r="G756" s="7" t="str">
        <f ca="1">VLOOKUP($F756,Name!$A:$B,2,FALSE)</f>
        <v>Cecilia</v>
      </c>
      <c r="H756" s="7">
        <f ca="1" xml:space="preserve">
IF($C756 = 1,
    0,
    RANDBETWEEN(5,COUNT('Last name'!$A:$A) + 1)
)</f>
        <v>29</v>
      </c>
      <c r="I756" s="7" t="str">
        <f ca="1" xml:space="preserve">
IF($C756 = 1 + N("Presidente"),
    "de Orléans e Bragança",
    VLOOKUP($H756,'Last name'!$A:$B,2,FALSE) &amp; " " &amp; VLOOKUP(RANDBETWEEN(5,COUNT('Last name'!$A:$A) + 1),'Last name'!$A:$B,2,FALSE)
)</f>
        <v>Bandeira Martins</v>
      </c>
      <c r="J756" s="7" t="str">
        <f t="shared" ca="1" si="112"/>
        <v>Cecilia Bandeira Martins</v>
      </c>
      <c r="K756" s="7" t="str" cm="1">
        <f t="array" aca="1" ref="K756" ca="1">SHA1HASH($J756)</f>
        <v>46182c672283b5c25ede7493bd01295524ece020</v>
      </c>
      <c r="L756" s="7" cm="1">
        <f t="array" aca="1" ref="L756" ca="1">INDEX(States!$A:$A,N756,1)</f>
        <v>5</v>
      </c>
      <c r="M756" s="7" t="str">
        <f ca="1">VLOOKUP($L756,Countries!$A:$B,2,FALSE)</f>
        <v>Portugal</v>
      </c>
      <c r="N756" s="7" cm="1">
        <f t="array" aca="1" ref="N756" ca="1">INDEX(States!$C:$C,RANDBETWEEN(5,COUNTA(States!$A:$A) + 1),1)</f>
        <v>8</v>
      </c>
      <c r="O756" s="7" t="str">
        <f ca="1">VLOOKUP($N756,States!$C:$D,2,FALSE)</f>
        <v>AveirO</v>
      </c>
      <c r="P756" s="7" t="str">
        <f ca="1">VLOOKUP($F756,Name!$A:$C,3,FALSE)</f>
        <v>F</v>
      </c>
      <c r="Q756" s="7" t="str">
        <f ca="1">VLOOKUP($P756,Genders!$B:$C,2,FALSE)</f>
        <v>Female</v>
      </c>
      <c r="R756" s="7" cm="1">
        <f t="array" aca="1" ref="R756" ca="1">INDEX('Marital status'!$A:$A,RANDBETWEEN(5,COUNTA('Marital status'!$A:$A) + 1),1)</f>
        <v>5</v>
      </c>
      <c r="S756" s="7" t="str">
        <f ca="1">VLOOKUP($R756,'Marital status'!$A:$B,2,FALSE)</f>
        <v>single</v>
      </c>
      <c r="T756" s="7">
        <f t="shared" ca="1" si="113"/>
        <v>6</v>
      </c>
      <c r="U756" s="7" t="str">
        <f ca="1">VLOOKUP($T756,Ethnicities!$A:$B,2,FALSE)</f>
        <v>Black or African American</v>
      </c>
      <c r="V756" s="8">
        <f t="shared" ca="1" si="114"/>
        <v>25966</v>
      </c>
      <c r="W756" s="6">
        <f t="shared" ca="1" si="115"/>
        <v>8</v>
      </c>
      <c r="X756" s="8" t="str">
        <f ca="1">VLOOKUP($W756,'Background education'!$A:$B,2,FALSE)</f>
        <v>Graduate school</v>
      </c>
      <c r="Y756" s="7">
        <f ca="1" xml:space="preserve">
  IF(OR($AA756 = 5, $AA756 = 6, $AA756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56" s="7" t="str">
        <f ca="1">VLOOKUP($Y756,Departments!$A:$B,2,FALSE)</f>
        <v>Audit</v>
      </c>
      <c r="AA756" s="6">
        <f t="shared" ca="1" si="116"/>
        <v>11</v>
      </c>
      <c r="AB756" s="7" t="str">
        <f ca="1">VLOOKUP($AA756,Roles!$A:$B,2,FALSE)</f>
        <v>Analyst</v>
      </c>
      <c r="AC756" s="6">
        <f t="shared" ca="1" si="117"/>
        <v>5</v>
      </c>
      <c r="AD756" s="7" t="str">
        <f ca="1" xml:space="preserve">
IF($AC756 &lt;&gt; "",
    VLOOKUP($AC756,Levels!$A:$B,2,FALSE),
    ""
)</f>
        <v>Junior</v>
      </c>
      <c r="AE756" s="8">
        <f t="shared" ca="1" si="118"/>
        <v>43884</v>
      </c>
      <c r="AF756" s="6">
        <f ca="1">RANDBETWEEN(5,COUNTA('Recruitment source'!$A:$A) + 1)</f>
        <v>9</v>
      </c>
      <c r="AG756" s="6" t="str">
        <f ca="1">VLOOKUP($AF756,'Recruitment source'!$A:$B,2,FALSE)</f>
        <v>Empregos Online</v>
      </c>
      <c r="AH756" s="8"/>
      <c r="AI756" s="1">
        <f t="shared" ca="1" si="110"/>
        <v>3000</v>
      </c>
      <c r="AJ756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752, 1, 'Cecilia Bandeira Martins', 'F', 6, '02/02/1971', 8, 13, 11, 5, 3000);</v>
      </c>
    </row>
    <row r="757" spans="1:36" ht="14.25" customHeight="1" x14ac:dyDescent="0.2">
      <c r="A757" s="7" cm="1">
        <f t="array" aca="1" ref="A757" ca="1">INDEX(Companies!$A:$A,RANDBETWEEN(5,COUNTA(Companies!$A:$A) + 1),1)</f>
        <v>5</v>
      </c>
      <c r="B757" s="7" t="str">
        <f ca="1">VLOOKUP($A757,Companies!$A:$B,2,FALSE)</f>
        <v>ACME Corporation</v>
      </c>
      <c r="C757" s="5">
        <f t="shared" si="111"/>
        <v>753</v>
      </c>
      <c r="D757" s="5" t="str" cm="1">
        <f t="array" ref="D757">SHA1HASH($C757)</f>
        <v>c32a67a05e6b1c8b7a2b48059cdcd5007a4a0900</v>
      </c>
      <c r="E757" s="6">
        <v>1</v>
      </c>
      <c r="F757" s="7">
        <f ca="1">IF($C757 = 1 + N("Presidente"),
    127,
    IF($C757 = 2 + N("Vice-Presidente"),
        72,
        IF($C757 = 3 + N("Secretária bilíngue"),
            13,
            RANDBETWEEN(5,COUNT(Name!$A:$A) + 1)
        )
    )
)</f>
        <v>239</v>
      </c>
      <c r="G757" s="7" t="str">
        <f ca="1">VLOOKUP($F757,Name!$A:$B,2,FALSE)</f>
        <v>Lucas Gabriel</v>
      </c>
      <c r="H757" s="7">
        <f ca="1" xml:space="preserve">
IF($C757 = 1,
    0,
    RANDBETWEEN(5,COUNT('Last name'!$A:$A) + 1)
)</f>
        <v>60</v>
      </c>
      <c r="I757" s="7" t="str">
        <f ca="1" xml:space="preserve">
IF($C757 = 1 + N("Presidente"),
    "de Orléans e Bragança",
    VLOOKUP($H757,'Last name'!$A:$B,2,FALSE) &amp; " " &amp; VLOOKUP(RANDBETWEEN(5,COUNT('Last name'!$A:$A) + 1),'Last name'!$A:$B,2,FALSE)
)</f>
        <v>Carneiro Giordano</v>
      </c>
      <c r="J757" s="7" t="str">
        <f t="shared" ca="1" si="112"/>
        <v>Lucas Gabriel Carneiro Giordano</v>
      </c>
      <c r="K757" s="7" t="str" cm="1">
        <f t="array" aca="1" ref="K757" ca="1">SHA1HASH($J757)</f>
        <v>8f52ba12f747623443ba3054c33bfe32f96474d9</v>
      </c>
      <c r="L757" s="7" cm="1">
        <f t="array" aca="1" ref="L757" ca="1">INDEX(States!$A:$A,N757,1)</f>
        <v>5</v>
      </c>
      <c r="M757" s="7" t="str">
        <f ca="1">VLOOKUP($L757,Countries!$A:$B,2,FALSE)</f>
        <v>Portugal</v>
      </c>
      <c r="N757" s="7" cm="1">
        <f t="array" aca="1" ref="N757" ca="1">INDEX(States!$C:$C,RANDBETWEEN(5,COUNTA(States!$A:$A) + 1),1)</f>
        <v>12</v>
      </c>
      <c r="O757" s="7" t="str">
        <f ca="1">VLOOKUP($N757,States!$C:$D,2,FALSE)</f>
        <v>Leiria</v>
      </c>
      <c r="P757" s="7" t="str">
        <f ca="1">VLOOKUP($F757,Name!$A:$C,3,FALSE)</f>
        <v>M</v>
      </c>
      <c r="Q757" s="7" t="str">
        <f ca="1">VLOOKUP($P757,Genders!$B:$C,2,FALSE)</f>
        <v>Male</v>
      </c>
      <c r="R757" s="7" cm="1">
        <f t="array" aca="1" ref="R757" ca="1">INDEX('Marital status'!$A:$A,RANDBETWEEN(5,COUNTA('Marital status'!$A:$A) + 1),1)</f>
        <v>5</v>
      </c>
      <c r="S757" s="7" t="str">
        <f ca="1">VLOOKUP($R757,'Marital status'!$A:$B,2,FALSE)</f>
        <v>single</v>
      </c>
      <c r="T757" s="7">
        <f t="shared" ca="1" si="113"/>
        <v>5</v>
      </c>
      <c r="U757" s="7" t="str">
        <f ca="1">VLOOKUP($T757,Ethnicities!$A:$B,2,FALSE)</f>
        <v xml:space="preserve"> white</v>
      </c>
      <c r="V757" s="8">
        <f t="shared" ca="1" si="114"/>
        <v>20729</v>
      </c>
      <c r="W757" s="6">
        <f t="shared" ca="1" si="115"/>
        <v>7</v>
      </c>
      <c r="X757" s="8" t="str">
        <f ca="1">VLOOKUP($W757,'Background education'!$A:$B,2,FALSE)</f>
        <v>Undergraduate degree</v>
      </c>
      <c r="Y757" s="7">
        <f ca="1" xml:space="preserve">
  IF(OR($AA757 = 5, $AA757 = 6, $AA757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57" s="7" t="str">
        <f ca="1">VLOOKUP($Y757,Departments!$A:$B,2,FALSE)</f>
        <v>Communication &amp; Marketing</v>
      </c>
      <c r="AA757" s="6">
        <f t="shared" ca="1" si="116"/>
        <v>10</v>
      </c>
      <c r="AB757" s="7" t="str">
        <f ca="1">VLOOKUP($AA757,Roles!$A:$B,2,FALSE)</f>
        <v>Trainee</v>
      </c>
      <c r="AC757" s="6" t="str">
        <f t="shared" ca="1" si="117"/>
        <v/>
      </c>
      <c r="AD757" s="7" t="str">
        <f ca="1" xml:space="preserve">
IF($AC757 &lt;&gt; "",
    VLOOKUP($AC757,Levels!$A:$B,2,FALSE),
    ""
)</f>
        <v/>
      </c>
      <c r="AE757" s="8">
        <f t="shared" ca="1" si="118"/>
        <v>39113</v>
      </c>
      <c r="AF757" s="6">
        <f ca="1">RANDBETWEEN(5,COUNTA('Recruitment source'!$A:$A) + 1)</f>
        <v>13</v>
      </c>
      <c r="AG757" s="6" t="str">
        <f ca="1">VLOOKUP($AF757,'Recruitment source'!$A:$B,2,FALSE)</f>
        <v>Google</v>
      </c>
      <c r="AH757" s="8"/>
      <c r="AI757" s="1">
        <f t="shared" ca="1" si="110"/>
        <v>1385</v>
      </c>
      <c r="AJ757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753, 1, 'Lucas Gabriel Carneiro Giordano', 'M', 5, '01/10/1956', 7, 11, 10, NULL, 1385);</v>
      </c>
    </row>
    <row r="758" spans="1:36" ht="14.25" customHeight="1" x14ac:dyDescent="0.2">
      <c r="A758" s="7" cm="1">
        <f t="array" aca="1" ref="A758" ca="1">INDEX(Companies!$A:$A,RANDBETWEEN(5,COUNTA(Companies!$A:$A) + 1),1)</f>
        <v>5</v>
      </c>
      <c r="B758" s="7" t="str">
        <f ca="1">VLOOKUP($A758,Companies!$A:$B,2,FALSE)</f>
        <v>ACME Corporation</v>
      </c>
      <c r="C758" s="5">
        <f t="shared" si="111"/>
        <v>754</v>
      </c>
      <c r="D758" s="5" t="str" cm="1">
        <f t="array" ref="D758">SHA1HASH($C758)</f>
        <v>b246c7491a540d40da2bfe4e6780620f4f926797</v>
      </c>
      <c r="E758" s="6">
        <v>1</v>
      </c>
      <c r="F758" s="7">
        <f ca="1">IF($C758 = 1 + N("Presidente"),
    127,
    IF($C758 = 2 + N("Vice-Presidente"),
        72,
        IF($C758 = 3 + N("Secretária bilíngue"),
            13,
            RANDBETWEEN(5,COUNT(Name!$A:$A) + 1)
        )
    )
)</f>
        <v>59</v>
      </c>
      <c r="G758" s="7" t="str">
        <f ca="1">VLOOKUP($F758,Name!$A:$B,2,FALSE)</f>
        <v>Artur</v>
      </c>
      <c r="H758" s="7">
        <f ca="1" xml:space="preserve">
IF($C758 = 1,
    0,
    RANDBETWEEN(5,COUNT('Last name'!$A:$A) + 1)
)</f>
        <v>27</v>
      </c>
      <c r="I758" s="7" t="str">
        <f ca="1" xml:space="preserve">
IF($C758 = 1 + N("Presidente"),
    "de Orléans e Bragança",
    VLOOKUP($H758,'Last name'!$A:$B,2,FALSE) &amp; " " &amp; VLOOKUP(RANDBETWEEN(5,COUNT('Last name'!$A:$A) + 1),'Last name'!$A:$B,2,FALSE)
)</f>
        <v>Bactista Nascimento</v>
      </c>
      <c r="J758" s="7" t="str">
        <f t="shared" ca="1" si="112"/>
        <v>Artur Bactista Nascimento</v>
      </c>
      <c r="K758" s="7" t="str" cm="1">
        <f t="array" aca="1" ref="K758" ca="1">SHA1HASH($J758)</f>
        <v>295526733d753f64cc7563395a98870ff02bb760</v>
      </c>
      <c r="L758" s="7" cm="1">
        <f t="array" aca="1" ref="L758" ca="1">INDEX(States!$A:$A,N758,1)</f>
        <v>5</v>
      </c>
      <c r="M758" s="7" t="str">
        <f ca="1">VLOOKUP($L758,Countries!$A:$B,2,FALSE)</f>
        <v>Portugal</v>
      </c>
      <c r="N758" s="7" cm="1">
        <f t="array" aca="1" ref="N758" ca="1">INDEX(States!$C:$C,RANDBETWEEN(5,COUNTA(States!$A:$A) + 1),1)</f>
        <v>15</v>
      </c>
      <c r="O758" s="7" t="str">
        <f ca="1">VLOOKUP($N758,States!$C:$D,2,FALSE)</f>
        <v xml:space="preserve"> ÉVORA</v>
      </c>
      <c r="P758" s="7" t="str">
        <f ca="1">VLOOKUP($F758,Name!$A:$C,3,FALSE)</f>
        <v>M</v>
      </c>
      <c r="Q758" s="7" t="str">
        <f ca="1">VLOOKUP($P758,Genders!$B:$C,2,FALSE)</f>
        <v>Male</v>
      </c>
      <c r="R758" s="7" cm="1">
        <f t="array" aca="1" ref="R758" ca="1">INDEX('Marital status'!$A:$A,RANDBETWEEN(5,COUNTA('Marital status'!$A:$A) + 1),1)</f>
        <v>8</v>
      </c>
      <c r="S758" s="7" t="str">
        <f ca="1">VLOOKUP($R758,'Marital status'!$A:$B,2,FALSE)</f>
        <v xml:space="preserve"> Separated </v>
      </c>
      <c r="T758" s="7">
        <f t="shared" ca="1" si="113"/>
        <v>5</v>
      </c>
      <c r="U758" s="7" t="str">
        <f ca="1">VLOOKUP($T758,Ethnicities!$A:$B,2,FALSE)</f>
        <v xml:space="preserve"> white</v>
      </c>
      <c r="V758" s="8">
        <f t="shared" ca="1" si="114"/>
        <v>18670</v>
      </c>
      <c r="W758" s="6">
        <f t="shared" ca="1" si="115"/>
        <v>7</v>
      </c>
      <c r="X758" s="8" t="str">
        <f ca="1">VLOOKUP($W758,'Background education'!$A:$B,2,FALSE)</f>
        <v>Undergraduate degree</v>
      </c>
      <c r="Y758" s="7">
        <f ca="1" xml:space="preserve">
  IF(OR($AA758 = 5, $AA758 = 6, $AA758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58" s="7" t="str">
        <f ca="1">VLOOKUP($Y758,Departments!$A:$B,2,FALSE)</f>
        <v>Human Resource</v>
      </c>
      <c r="AA758" s="6">
        <f t="shared" ca="1" si="116"/>
        <v>11</v>
      </c>
      <c r="AB758" s="7" t="str">
        <f ca="1">VLOOKUP($AA758,Roles!$A:$B,2,FALSE)</f>
        <v>Analyst</v>
      </c>
      <c r="AC758" s="6">
        <f t="shared" ca="1" si="117"/>
        <v>5</v>
      </c>
      <c r="AD758" s="7" t="str">
        <f ca="1" xml:space="preserve">
IF($AC758 &lt;&gt; "",
    VLOOKUP($AC758,Levels!$A:$B,2,FALSE),
    ""
)</f>
        <v>Junior</v>
      </c>
      <c r="AE758" s="8">
        <f t="shared" ca="1" si="118"/>
        <v>42286</v>
      </c>
      <c r="AF758" s="6">
        <f ca="1">RANDBETWEEN(5,COUNTA('Recruitment source'!$A:$A) + 1)</f>
        <v>8</v>
      </c>
      <c r="AG758" s="6" t="str">
        <f ca="1">VLOOKUP($AF758,'Recruitment source'!$A:$B,2,FALSE)</f>
        <v>Net Empregos</v>
      </c>
      <c r="AH758" s="8"/>
      <c r="AI758" s="1">
        <f t="shared" ca="1" si="110"/>
        <v>2580</v>
      </c>
      <c r="AJ758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754, 1, 'Artur Bactista Nascimento', 'M', 5, '11/02/1951', 7, 8, 11, 5, 2580);</v>
      </c>
    </row>
    <row r="759" spans="1:36" ht="14.25" customHeight="1" x14ac:dyDescent="0.2">
      <c r="A759" s="7" cm="1">
        <f t="array" aca="1" ref="A759" ca="1">INDEX(Companies!$A:$A,RANDBETWEEN(5,COUNTA(Companies!$A:$A) + 1),1)</f>
        <v>5</v>
      </c>
      <c r="B759" s="7" t="str">
        <f ca="1">VLOOKUP($A759,Companies!$A:$B,2,FALSE)</f>
        <v>ACME Corporation</v>
      </c>
      <c r="C759" s="5">
        <f t="shared" si="111"/>
        <v>755</v>
      </c>
      <c r="D759" s="5" t="str" cm="1">
        <f t="array" ref="D759">SHA1HASH($C759)</f>
        <v>52342fa440fbbcdc12a30730096226018453ae15</v>
      </c>
      <c r="E759" s="6">
        <v>1</v>
      </c>
      <c r="F759" s="7">
        <f ca="1">IF($C759 = 1 + N("Presidente"),
    127,
    IF($C759 = 2 + N("Vice-Presidente"),
        72,
        IF($C759 = 3 + N("Secretária bilíngue"),
            13,
            RANDBETWEEN(5,COUNT(Name!$A:$A) + 1)
        )
    )
)</f>
        <v>95</v>
      </c>
      <c r="G759" s="7" t="str">
        <f ca="1">VLOOKUP($F759,Name!$A:$B,2,FALSE)</f>
        <v>Clarice</v>
      </c>
      <c r="H759" s="7">
        <f ca="1" xml:space="preserve">
IF($C759 = 1,
    0,
    RANDBETWEEN(5,COUNT('Last name'!$A:$A) + 1)
)</f>
        <v>6</v>
      </c>
      <c r="I759" s="7" t="str">
        <f ca="1" xml:space="preserve">
IF($C759 = 1 + N("Presidente"),
    "de Orléans e Bragança",
    VLOOKUP($H759,'Last name'!$A:$B,2,FALSE) &amp; " " &amp; VLOOKUP(RANDBETWEEN(5,COUNT('Last name'!$A:$A) + 1),'Last name'!$A:$B,2,FALSE)
)</f>
        <v>Aguiar Pinheiro</v>
      </c>
      <c r="J759" s="7" t="str">
        <f t="shared" ca="1" si="112"/>
        <v>Clarice Aguiar Pinheiro</v>
      </c>
      <c r="K759" s="7" t="str" cm="1">
        <f t="array" aca="1" ref="K759" ca="1">SHA1HASH($J759)</f>
        <v>7093c8e414150ee5d99a00932129dcf1923eb86f</v>
      </c>
      <c r="L759" s="7" cm="1">
        <f t="array" aca="1" ref="L759" ca="1">INDEX(States!$A:$A,N759,1)</f>
        <v>5</v>
      </c>
      <c r="M759" s="7" t="str">
        <f ca="1">VLOOKUP($L759,Countries!$A:$B,2,FALSE)</f>
        <v>Portugal</v>
      </c>
      <c r="N759" s="7" cm="1">
        <f t="array" aca="1" ref="N759" ca="1">INDEX(States!$C:$C,RANDBETWEEN(5,COUNTA(States!$A:$A) + 1),1)</f>
        <v>8</v>
      </c>
      <c r="O759" s="7" t="str">
        <f ca="1">VLOOKUP($N759,States!$C:$D,2,FALSE)</f>
        <v>AveirO</v>
      </c>
      <c r="P759" s="7" t="str">
        <f ca="1">VLOOKUP($F759,Name!$A:$C,3,FALSE)</f>
        <v>F</v>
      </c>
      <c r="Q759" s="7" t="str">
        <f ca="1">VLOOKUP($P759,Genders!$B:$C,2,FALSE)</f>
        <v>Female</v>
      </c>
      <c r="R759" s="7" cm="1">
        <f t="array" aca="1" ref="R759" ca="1">INDEX('Marital status'!$A:$A,RANDBETWEEN(5,COUNTA('Marital status'!$A:$A) + 1),1)</f>
        <v>6</v>
      </c>
      <c r="S759" s="7" t="str">
        <f ca="1">VLOOKUP($R759,'Marital status'!$A:$B,2,FALSE)</f>
        <v>MarrieD</v>
      </c>
      <c r="T759" s="7">
        <f t="shared" ca="1" si="113"/>
        <v>7</v>
      </c>
      <c r="U759" s="7" t="str">
        <f ca="1">VLOOKUP($T759,Ethnicities!$A:$B,2,FALSE)</f>
        <v xml:space="preserve">  Hispanic or LATINO</v>
      </c>
      <c r="V759" s="8">
        <f t="shared" ca="1" si="114"/>
        <v>25940</v>
      </c>
      <c r="W759" s="6">
        <f t="shared" ca="1" si="115"/>
        <v>7</v>
      </c>
      <c r="X759" s="8" t="str">
        <f ca="1">VLOOKUP($W759,'Background education'!$A:$B,2,FALSE)</f>
        <v>Undergraduate degree</v>
      </c>
      <c r="Y759" s="7">
        <f ca="1" xml:space="preserve">
  IF(OR($AA759 = 5, $AA759 = 6, $AA759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59" s="7" t="str">
        <f ca="1">VLOOKUP($Y759,Departments!$A:$B,2,FALSE)</f>
        <v>Finance</v>
      </c>
      <c r="AA759" s="6">
        <f t="shared" ca="1" si="116"/>
        <v>9</v>
      </c>
      <c r="AB759" s="7" t="str">
        <f ca="1">VLOOKUP($AA759,Roles!$A:$B,2,FALSE)</f>
        <v>Intern</v>
      </c>
      <c r="AC759" s="6" t="str">
        <f t="shared" ca="1" si="117"/>
        <v/>
      </c>
      <c r="AD759" s="7" t="str">
        <f ca="1" xml:space="preserve">
IF($AC759 &lt;&gt; "",
    VLOOKUP($AC759,Levels!$A:$B,2,FALSE),
    ""
)</f>
        <v/>
      </c>
      <c r="AE759" s="8">
        <f t="shared" ca="1" si="118"/>
        <v>36961</v>
      </c>
      <c r="AF759" s="6">
        <f ca="1">RANDBETWEEN(5,COUNTA('Recruitment source'!$A:$A) + 1)</f>
        <v>11</v>
      </c>
      <c r="AG759" s="6" t="str">
        <f ca="1">VLOOKUP($AF759,'Recruitment source'!$A:$B,2,FALSE)</f>
        <v>Next Station</v>
      </c>
      <c r="AH759" s="8"/>
      <c r="AI759" s="1">
        <f t="shared" ca="1" si="110"/>
        <v>1205</v>
      </c>
      <c r="AJ759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755, 1, 'Clarice Aguiar Pinheiro', 'F', 7, '07/01/1971', 7, 7, 9, NULL, 1205);</v>
      </c>
    </row>
    <row r="760" spans="1:36" ht="14.25" customHeight="1" x14ac:dyDescent="0.2">
      <c r="A760" s="7" cm="1">
        <f t="array" aca="1" ref="A760" ca="1">INDEX(Companies!$A:$A,RANDBETWEEN(5,COUNTA(Companies!$A:$A) + 1),1)</f>
        <v>5</v>
      </c>
      <c r="B760" s="7" t="str">
        <f ca="1">VLOOKUP($A760,Companies!$A:$B,2,FALSE)</f>
        <v>ACME Corporation</v>
      </c>
      <c r="C760" s="5">
        <f t="shared" si="111"/>
        <v>756</v>
      </c>
      <c r="D760" s="5" t="str" cm="1">
        <f t="array" ref="D760">SHA1HASH($C760)</f>
        <v>8989f7bc2eb8e9ae09553acd93f997372f7add7b</v>
      </c>
      <c r="E760" s="6">
        <v>1</v>
      </c>
      <c r="F760" s="7">
        <f ca="1">IF($C760 = 1 + N("Presidente"),
    127,
    IF($C760 = 2 + N("Vice-Presidente"),
        72,
        IF($C760 = 3 + N("Secretária bilíngue"),
            13,
            RANDBETWEEN(5,COUNT(Name!$A:$A) + 1)
        )
    )
)</f>
        <v>281</v>
      </c>
      <c r="G760" s="7" t="str">
        <f ca="1">VLOOKUP($F760,Name!$A:$B,2,FALSE)</f>
        <v>Marina</v>
      </c>
      <c r="H760" s="7">
        <f ca="1" xml:space="preserve">
IF($C760 = 1,
    0,
    RANDBETWEEN(5,COUNT('Last name'!$A:$A) + 1)
)</f>
        <v>180</v>
      </c>
      <c r="I760" s="7" t="str">
        <f ca="1" xml:space="preserve">
IF($C760 = 1 + N("Presidente"),
    "de Orléans e Bragança",
    VLOOKUP($H760,'Last name'!$A:$B,2,FALSE) &amp; " " &amp; VLOOKUP(RANDBETWEEN(5,COUNT('Last name'!$A:$A) + 1),'Last name'!$A:$B,2,FALSE)
)</f>
        <v>Silva Freitas</v>
      </c>
      <c r="J760" s="7" t="str">
        <f t="shared" ca="1" si="112"/>
        <v>Marina Silva Freitas</v>
      </c>
      <c r="K760" s="7" t="str" cm="1">
        <f t="array" aca="1" ref="K760" ca="1">SHA1HASH($J760)</f>
        <v>6c5281b70095ddb838c569560573e075c082f15a</v>
      </c>
      <c r="L760" s="7" cm="1">
        <f t="array" aca="1" ref="L760" ca="1">INDEX(States!$A:$A,N760,1)</f>
        <v>5</v>
      </c>
      <c r="M760" s="7" t="str">
        <f ca="1">VLOOKUP($L760,Countries!$A:$B,2,FALSE)</f>
        <v>Portugal</v>
      </c>
      <c r="N760" s="7" cm="1">
        <f t="array" aca="1" ref="N760" ca="1">INDEX(States!$C:$C,RANDBETWEEN(5,COUNTA(States!$A:$A) + 1),1)</f>
        <v>14</v>
      </c>
      <c r="O760" s="7" t="str">
        <f ca="1">VLOOKUP($N760,States!$C:$D,2,FALSE)</f>
        <v>Madeira</v>
      </c>
      <c r="P760" s="7" t="str">
        <f ca="1">VLOOKUP($F760,Name!$A:$C,3,FALSE)</f>
        <v>F</v>
      </c>
      <c r="Q760" s="7" t="str">
        <f ca="1">VLOOKUP($P760,Genders!$B:$C,2,FALSE)</f>
        <v>Female</v>
      </c>
      <c r="R760" s="7" cm="1">
        <f t="array" aca="1" ref="R760" ca="1">INDEX('Marital status'!$A:$A,RANDBETWEEN(5,COUNTA('Marital status'!$A:$A) + 1),1)</f>
        <v>6</v>
      </c>
      <c r="S760" s="7" t="str">
        <f ca="1">VLOOKUP($R760,'Marital status'!$A:$B,2,FALSE)</f>
        <v>MarrieD</v>
      </c>
      <c r="T760" s="7">
        <f t="shared" ca="1" si="113"/>
        <v>8</v>
      </c>
      <c r="U760" s="7" t="str">
        <f ca="1">VLOOKUP($T760,Ethnicities!$A:$B,2,FALSE)</f>
        <v>ASIAN</v>
      </c>
      <c r="V760" s="8">
        <f t="shared" ca="1" si="114"/>
        <v>22185</v>
      </c>
      <c r="W760" s="6">
        <f t="shared" ca="1" si="115"/>
        <v>7</v>
      </c>
      <c r="X760" s="8" t="str">
        <f ca="1">VLOOKUP($W760,'Background education'!$A:$B,2,FALSE)</f>
        <v>Undergraduate degree</v>
      </c>
      <c r="Y760" s="7">
        <f ca="1" xml:space="preserve">
  IF(OR($AA760 = 5, $AA760 = 6, $AA760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60" s="7" t="str">
        <f ca="1">VLOOKUP($Y760,Departments!$A:$B,2,FALSE)</f>
        <v xml:space="preserve"> Commercial</v>
      </c>
      <c r="AA760" s="6">
        <f t="shared" ca="1" si="116"/>
        <v>11</v>
      </c>
      <c r="AB760" s="7" t="str">
        <f ca="1">VLOOKUP($AA760,Roles!$A:$B,2,FALSE)</f>
        <v>Analyst</v>
      </c>
      <c r="AC760" s="6">
        <f t="shared" ca="1" si="117"/>
        <v>7</v>
      </c>
      <c r="AD760" s="7" t="str">
        <f ca="1" xml:space="preserve">
IF($AC760 &lt;&gt; "",
    VLOOKUP($AC760,Levels!$A:$B,2,FALSE),
    ""
)</f>
        <v>Senior</v>
      </c>
      <c r="AE760" s="8">
        <f t="shared" ca="1" si="118"/>
        <v>40659</v>
      </c>
      <c r="AF760" s="6">
        <f ca="1">RANDBETWEEN(5,COUNTA('Recruitment source'!$A:$A) + 1)</f>
        <v>6</v>
      </c>
      <c r="AG760" s="6" t="str">
        <f ca="1">VLOOKUP($AF760,'Recruitment source'!$A:$B,2,FALSE)</f>
        <v>Learn4Good</v>
      </c>
      <c r="AH760" s="8"/>
      <c r="AI760" s="1">
        <f t="shared" ca="1" si="110"/>
        <v>2580</v>
      </c>
      <c r="AJ760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756, 1, 'Marina Silva Freitas', 'F', 8, '26/09/1960', 7, 9, 11, 7, 2580);</v>
      </c>
    </row>
    <row r="761" spans="1:36" ht="14.25" customHeight="1" x14ac:dyDescent="0.2">
      <c r="A761" s="7" cm="1">
        <f t="array" aca="1" ref="A761" ca="1">INDEX(Companies!$A:$A,RANDBETWEEN(5,COUNTA(Companies!$A:$A) + 1),1)</f>
        <v>5</v>
      </c>
      <c r="B761" s="7" t="str">
        <f ca="1">VLOOKUP($A761,Companies!$A:$B,2,FALSE)</f>
        <v>ACME Corporation</v>
      </c>
      <c r="C761" s="5">
        <f t="shared" si="111"/>
        <v>757</v>
      </c>
      <c r="D761" s="5" t="str" cm="1">
        <f t="array" ref="D761">SHA1HASH($C761)</f>
        <v>d64ce8d6017f0d3ab6d528cf5dfd616ae05c32b4</v>
      </c>
      <c r="E761" s="6">
        <v>1</v>
      </c>
      <c r="F761" s="7">
        <f ca="1">IF($C761 = 1 + N("Presidente"),
    127,
    IF($C761 = 2 + N("Vice-Presidente"),
        72,
        IF($C761 = 3 + N("Secretária bilíngue"),
            13,
            RANDBETWEEN(5,COUNT(Name!$A:$A) + 1)
        )
    )
)</f>
        <v>270</v>
      </c>
      <c r="G761" s="7" t="str">
        <f ca="1">VLOOKUP($F761,Name!$A:$B,2,FALSE)</f>
        <v>Maria Laura</v>
      </c>
      <c r="H761" s="7">
        <f ca="1" xml:space="preserve">
IF($C761 = 1,
    0,
    RANDBETWEEN(5,COUNT('Last name'!$A:$A) + 1)
)</f>
        <v>12</v>
      </c>
      <c r="I761" s="7" t="str">
        <f ca="1" xml:space="preserve">
IF($C761 = 1 + N("Presidente"),
    "de Orléans e Bragança",
    VLOOKUP($H761,'Last name'!$A:$B,2,FALSE) &amp; " " &amp; VLOOKUP(RANDBETWEEN(5,COUNT('Last name'!$A:$A) + 1),'Last name'!$A:$B,2,FALSE)
)</f>
        <v>Alvaregna Medeiros</v>
      </c>
      <c r="J761" s="7" t="str">
        <f t="shared" ca="1" si="112"/>
        <v>Maria Laura Alvaregna Medeiros</v>
      </c>
      <c r="K761" s="7" t="str" cm="1">
        <f t="array" aca="1" ref="K761" ca="1">SHA1HASH($J761)</f>
        <v>d325cb62f2c242db62a8cd24d0cbf2981aa3786b</v>
      </c>
      <c r="L761" s="7" cm="1">
        <f t="array" aca="1" ref="L761" ca="1">INDEX(States!$A:$A,N761,1)</f>
        <v>5</v>
      </c>
      <c r="M761" s="7" t="str">
        <f ca="1">VLOOKUP($L761,Countries!$A:$B,2,FALSE)</f>
        <v>Portugal</v>
      </c>
      <c r="N761" s="7" cm="1">
        <f t="array" aca="1" ref="N761" ca="1">INDEX(States!$C:$C,RANDBETWEEN(5,COUNTA(States!$A:$A) + 1),1)</f>
        <v>10</v>
      </c>
      <c r="O761" s="7" t="str">
        <f ca="1">VLOOKUP($N761,States!$C:$D,2,FALSE)</f>
        <v>Faro</v>
      </c>
      <c r="P761" s="7" t="str">
        <f ca="1">VLOOKUP($F761,Name!$A:$C,3,FALSE)</f>
        <v>F</v>
      </c>
      <c r="Q761" s="7" t="str">
        <f ca="1">VLOOKUP($P761,Genders!$B:$C,2,FALSE)</f>
        <v>Female</v>
      </c>
      <c r="R761" s="7" cm="1">
        <f t="array" aca="1" ref="R761" ca="1">INDEX('Marital status'!$A:$A,RANDBETWEEN(5,COUNTA('Marital status'!$A:$A) + 1),1)</f>
        <v>8</v>
      </c>
      <c r="S761" s="7" t="str">
        <f ca="1">VLOOKUP($R761,'Marital status'!$A:$B,2,FALSE)</f>
        <v xml:space="preserve"> Separated </v>
      </c>
      <c r="T761" s="7">
        <f t="shared" ca="1" si="113"/>
        <v>5</v>
      </c>
      <c r="U761" s="7" t="str">
        <f ca="1">VLOOKUP($T761,Ethnicities!$A:$B,2,FALSE)</f>
        <v xml:space="preserve"> white</v>
      </c>
      <c r="V761" s="8">
        <f t="shared" ca="1" si="114"/>
        <v>19664</v>
      </c>
      <c r="W761" s="6">
        <f t="shared" ca="1" si="115"/>
        <v>7</v>
      </c>
      <c r="X761" s="8" t="str">
        <f ca="1">VLOOKUP($W761,'Background education'!$A:$B,2,FALSE)</f>
        <v>Undergraduate degree</v>
      </c>
      <c r="Y761" s="7">
        <f ca="1" xml:space="preserve">
  IF(OR($AA761 = 5, $AA761 = 6, $AA761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61" s="7" t="str">
        <f ca="1">VLOOKUP($Y761,Departments!$A:$B,2,FALSE)</f>
        <v xml:space="preserve"> Commercial</v>
      </c>
      <c r="AA761" s="6">
        <f t="shared" ca="1" si="116"/>
        <v>10</v>
      </c>
      <c r="AB761" s="7" t="str">
        <f ca="1">VLOOKUP($AA761,Roles!$A:$B,2,FALSE)</f>
        <v>Trainee</v>
      </c>
      <c r="AC761" s="6" t="str">
        <f t="shared" ca="1" si="117"/>
        <v/>
      </c>
      <c r="AD761" s="7" t="str">
        <f ca="1" xml:space="preserve">
IF($AC761 &lt;&gt; "",
    VLOOKUP($AC761,Levels!$A:$B,2,FALSE),
    ""
)</f>
        <v/>
      </c>
      <c r="AE761" s="8">
        <f t="shared" ca="1" si="118"/>
        <v>41031</v>
      </c>
      <c r="AF761" s="6">
        <f ca="1">RANDBETWEEN(5,COUNTA('Recruitment source'!$A:$A) + 1)</f>
        <v>14</v>
      </c>
      <c r="AG761" s="6" t="str">
        <f ca="1">VLOOKUP($AF761,'Recruitment source'!$A:$B,2,FALSE)</f>
        <v>LinkedIn</v>
      </c>
      <c r="AH761" s="8"/>
      <c r="AI761" s="1">
        <f t="shared" ca="1" si="110"/>
        <v>1385</v>
      </c>
      <c r="AJ76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757, 1, 'Maria Laura Alvaregna Medeiros', 'F', 5, '01/11/1953', 7, 9, 10, NULL, 1385);</v>
      </c>
    </row>
    <row r="762" spans="1:36" ht="14.25" customHeight="1" x14ac:dyDescent="0.2">
      <c r="A762" s="7" cm="1">
        <f t="array" aca="1" ref="A762" ca="1">INDEX(Companies!$A:$A,RANDBETWEEN(5,COUNTA(Companies!$A:$A) + 1),1)</f>
        <v>5</v>
      </c>
      <c r="B762" s="7" t="str">
        <f ca="1">VLOOKUP($A762,Companies!$A:$B,2,FALSE)</f>
        <v>ACME Corporation</v>
      </c>
      <c r="C762" s="5">
        <f t="shared" si="111"/>
        <v>758</v>
      </c>
      <c r="D762" s="5" t="str" cm="1">
        <f t="array" ref="D762">SHA1HASH($C762)</f>
        <v>82a50612a57ad5c00b0df9bafbcd379d25c6fbda</v>
      </c>
      <c r="E762" s="6">
        <v>1</v>
      </c>
      <c r="F762" s="7">
        <f ca="1">IF($C762 = 1 + N("Presidente"),
    127,
    IF($C762 = 2 + N("Vice-Presidente"),
        72,
        IF($C762 = 3 + N("Secretária bilíngue"),
            13,
            RANDBETWEEN(5,COUNT(Name!$A:$A) + 1)
        )
    )
)</f>
        <v>245</v>
      </c>
      <c r="G762" s="7" t="str">
        <f ca="1">VLOOKUP($F762,Name!$A:$B,2,FALSE)</f>
        <v>Luiz Henrique</v>
      </c>
      <c r="H762" s="7">
        <f ca="1" xml:space="preserve">
IF($C762 = 1,
    0,
    RANDBETWEEN(5,COUNT('Last name'!$A:$A) + 1)
)</f>
        <v>68</v>
      </c>
      <c r="I762" s="7" t="str">
        <f ca="1" xml:space="preserve">
IF($C762 = 1 + N("Presidente"),
    "de Orléans e Bragança",
    VLOOKUP($H762,'Last name'!$A:$B,2,FALSE) &amp; " " &amp; VLOOKUP(RANDBETWEEN(5,COUNT('Last name'!$A:$A) + 1),'Last name'!$A:$B,2,FALSE)
)</f>
        <v>Costa Albuquerque</v>
      </c>
      <c r="J762" s="7" t="str">
        <f t="shared" ca="1" si="112"/>
        <v>Luiz Henrique Costa Albuquerque</v>
      </c>
      <c r="K762" s="7" t="str" cm="1">
        <f t="array" aca="1" ref="K762" ca="1">SHA1HASH($J762)</f>
        <v>7f92ef1fb3660c6561897cb1859f8b8eec4f8dbb</v>
      </c>
      <c r="L762" s="7" cm="1">
        <f t="array" aca="1" ref="L762" ca="1">INDEX(States!$A:$A,N762,1)</f>
        <v>5</v>
      </c>
      <c r="M762" s="7" t="str">
        <f ca="1">VLOOKUP($L762,Countries!$A:$B,2,FALSE)</f>
        <v>Portugal</v>
      </c>
      <c r="N762" s="7" cm="1">
        <f t="array" aca="1" ref="N762" ca="1">INDEX(States!$C:$C,RANDBETWEEN(5,COUNTA(States!$A:$A) + 1),1)</f>
        <v>23</v>
      </c>
      <c r="O762" s="7" t="str">
        <f ca="1">VLOOKUP($N762,States!$C:$D,2,FALSE)</f>
        <v>Viana do Castelo</v>
      </c>
      <c r="P762" s="7" t="str">
        <f ca="1">VLOOKUP($F762,Name!$A:$C,3,FALSE)</f>
        <v>M</v>
      </c>
      <c r="Q762" s="7" t="str">
        <f ca="1">VLOOKUP($P762,Genders!$B:$C,2,FALSE)</f>
        <v>Male</v>
      </c>
      <c r="R762" s="7" cm="1">
        <f t="array" aca="1" ref="R762" ca="1">INDEX('Marital status'!$A:$A,RANDBETWEEN(5,COUNTA('Marital status'!$A:$A) + 1),1)</f>
        <v>9</v>
      </c>
      <c r="S762" s="7" t="str">
        <f ca="1">VLOOKUP($R762,'Marital status'!$A:$B,2,FALSE)</f>
        <v>DIVORCED</v>
      </c>
      <c r="T762" s="7">
        <f t="shared" ca="1" si="113"/>
        <v>5</v>
      </c>
      <c r="U762" s="7" t="str">
        <f ca="1">VLOOKUP($T762,Ethnicities!$A:$B,2,FALSE)</f>
        <v xml:space="preserve"> white</v>
      </c>
      <c r="V762" s="8">
        <f t="shared" ca="1" si="114"/>
        <v>26055</v>
      </c>
      <c r="W762" s="6">
        <f t="shared" ca="1" si="115"/>
        <v>7</v>
      </c>
      <c r="X762" s="8" t="str">
        <f ca="1">VLOOKUP($W762,'Background education'!$A:$B,2,FALSE)</f>
        <v>Undergraduate degree</v>
      </c>
      <c r="Y762" s="7">
        <f ca="1" xml:space="preserve">
  IF(OR($AA762 = 5, $AA762 = 6, $AA762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62" s="7" t="str">
        <f ca="1">VLOOKUP($Y762,Departments!$A:$B,2,FALSE)</f>
        <v>Controlling</v>
      </c>
      <c r="AA762" s="6">
        <f t="shared" ca="1" si="116"/>
        <v>11</v>
      </c>
      <c r="AB762" s="7" t="str">
        <f ca="1">VLOOKUP($AA762,Roles!$A:$B,2,FALSE)</f>
        <v>Analyst</v>
      </c>
      <c r="AC762" s="6">
        <f t="shared" ca="1" si="117"/>
        <v>6</v>
      </c>
      <c r="AD762" s="7" t="str">
        <f ca="1" xml:space="preserve">
IF($AC762 &lt;&gt; "",
    VLOOKUP($AC762,Levels!$A:$B,2,FALSE),
    ""
)</f>
        <v>Pleno</v>
      </c>
      <c r="AE762" s="8">
        <f t="shared" ca="1" si="118"/>
        <v>37931</v>
      </c>
      <c r="AF762" s="6">
        <f ca="1">RANDBETWEEN(5,COUNTA('Recruitment source'!$A:$A) + 1)</f>
        <v>10</v>
      </c>
      <c r="AG762" s="6" t="str">
        <f ca="1">VLOOKUP($AF762,'Recruitment source'!$A:$B,2,FALSE)</f>
        <v>Jobs in Lisbon</v>
      </c>
      <c r="AH762" s="8"/>
      <c r="AI762" s="1">
        <f t="shared" ca="1" si="110"/>
        <v>2500</v>
      </c>
      <c r="AJ76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758, 1, 'Luiz Henrique Costa Albuquerque', 'M', 5, '02/05/1971', 7, 12, 11, 6, 2500);</v>
      </c>
    </row>
    <row r="763" spans="1:36" ht="14.25" customHeight="1" x14ac:dyDescent="0.2">
      <c r="A763" s="7" cm="1">
        <f t="array" aca="1" ref="A763" ca="1">INDEX(Companies!$A:$A,RANDBETWEEN(5,COUNTA(Companies!$A:$A) + 1),1)</f>
        <v>5</v>
      </c>
      <c r="B763" s="7" t="str">
        <f ca="1">VLOOKUP($A763,Companies!$A:$B,2,FALSE)</f>
        <v>ACME Corporation</v>
      </c>
      <c r="C763" s="5">
        <f t="shared" si="111"/>
        <v>759</v>
      </c>
      <c r="D763" s="5" t="str" cm="1">
        <f t="array" ref="D763">SHA1HASH($C763)</f>
        <v>dcdee608f07355c48e6f028cb5790c7c436fc3be</v>
      </c>
      <c r="E763" s="6">
        <v>1</v>
      </c>
      <c r="F763" s="7">
        <f ca="1">IF($C763 = 1 + N("Presidente"),
    127,
    IF($C763 = 2 + N("Vice-Presidente"),
        72,
        IF($C763 = 3 + N("Secretária bilíngue"),
            13,
            RANDBETWEEN(5,COUNT(Name!$A:$A) + 1)
        )
    )
)</f>
        <v>271</v>
      </c>
      <c r="G763" s="7" t="str">
        <f ca="1">VLOOKUP($F763,Name!$A:$B,2,FALSE)</f>
        <v>Maria Luiza</v>
      </c>
      <c r="H763" s="7">
        <f ca="1" xml:space="preserve">
IF($C763 = 1,
    0,
    RANDBETWEEN(5,COUNT('Last name'!$A:$A) + 1)
)</f>
        <v>179</v>
      </c>
      <c r="I763" s="7" t="str">
        <f ca="1" xml:space="preserve">
IF($C763 = 1 + N("Presidente"),
    "de Orléans e Bragança",
    VLOOKUP($H763,'Last name'!$A:$B,2,FALSE) &amp; " " &amp; VLOOKUP(RANDBETWEEN(5,COUNT('Last name'!$A:$A) + 1),'Last name'!$A:$B,2,FALSE)
)</f>
        <v>Serra Colombo</v>
      </c>
      <c r="J763" s="7" t="str">
        <f t="shared" ca="1" si="112"/>
        <v>Maria Luiza Serra Colombo</v>
      </c>
      <c r="K763" s="7" t="str" cm="1">
        <f t="array" aca="1" ref="K763" ca="1">SHA1HASH($J763)</f>
        <v>06a6017af803cf7780512e2596e7330b8caa6483</v>
      </c>
      <c r="L763" s="7" cm="1">
        <f t="array" aca="1" ref="L763" ca="1">INDEX(States!$A:$A,N763,1)</f>
        <v>5</v>
      </c>
      <c r="M763" s="7" t="str">
        <f ca="1">VLOOKUP($L763,Countries!$A:$B,2,FALSE)</f>
        <v>Portugal</v>
      </c>
      <c r="N763" s="7" cm="1">
        <f t="array" aca="1" ref="N763" ca="1">INDEX(States!$C:$C,RANDBETWEEN(5,COUNTA(States!$A:$A) + 1),1)</f>
        <v>5</v>
      </c>
      <c r="O763" s="7" t="str">
        <f ca="1">VLOOKUP($N763,States!$C:$D,2,FALSE)</f>
        <v xml:space="preserve"> Lisboa</v>
      </c>
      <c r="P763" s="7" t="str">
        <f ca="1">VLOOKUP($F763,Name!$A:$C,3,FALSE)</f>
        <v>F</v>
      </c>
      <c r="Q763" s="7" t="str">
        <f ca="1">VLOOKUP($P763,Genders!$B:$C,2,FALSE)</f>
        <v>Female</v>
      </c>
      <c r="R763" s="7" cm="1">
        <f t="array" aca="1" ref="R763" ca="1">INDEX('Marital status'!$A:$A,RANDBETWEEN(5,COUNTA('Marital status'!$A:$A) + 1),1)</f>
        <v>5</v>
      </c>
      <c r="S763" s="7" t="str">
        <f ca="1">VLOOKUP($R763,'Marital status'!$A:$B,2,FALSE)</f>
        <v>single</v>
      </c>
      <c r="T763" s="7">
        <f t="shared" ca="1" si="113"/>
        <v>6</v>
      </c>
      <c r="U763" s="7" t="str">
        <f ca="1">VLOOKUP($T763,Ethnicities!$A:$B,2,FALSE)</f>
        <v>Black or African American</v>
      </c>
      <c r="V763" s="8">
        <f t="shared" ca="1" si="114"/>
        <v>20678</v>
      </c>
      <c r="W763" s="6">
        <f t="shared" ca="1" si="115"/>
        <v>7</v>
      </c>
      <c r="X763" s="8" t="str">
        <f ca="1">VLOOKUP($W763,'Background education'!$A:$B,2,FALSE)</f>
        <v>Undergraduate degree</v>
      </c>
      <c r="Y763" s="7">
        <f ca="1" xml:space="preserve">
  IF(OR($AA763 = 5, $AA763 = 6, $AA763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63" s="7" t="str">
        <f ca="1">VLOOKUP($Y763,Departments!$A:$B,2,FALSE)</f>
        <v>Communication &amp; Marketing</v>
      </c>
      <c r="AA763" s="6">
        <f t="shared" ca="1" si="116"/>
        <v>9</v>
      </c>
      <c r="AB763" s="7" t="str">
        <f ca="1">VLOOKUP($AA763,Roles!$A:$B,2,FALSE)</f>
        <v>Intern</v>
      </c>
      <c r="AC763" s="6" t="str">
        <f t="shared" ca="1" si="117"/>
        <v/>
      </c>
      <c r="AD763" s="7" t="str">
        <f ca="1" xml:space="preserve">
IF($AC763 &lt;&gt; "",
    VLOOKUP($AC763,Levels!$A:$B,2,FALSE),
    ""
)</f>
        <v/>
      </c>
      <c r="AE763" s="8">
        <f t="shared" ca="1" si="118"/>
        <v>36660</v>
      </c>
      <c r="AF763" s="6">
        <f ca="1">RANDBETWEEN(5,COUNTA('Recruitment source'!$A:$A) + 1)</f>
        <v>9</v>
      </c>
      <c r="AG763" s="6" t="str">
        <f ca="1">VLOOKUP($AF763,'Recruitment source'!$A:$B,2,FALSE)</f>
        <v>Empregos Online</v>
      </c>
      <c r="AH763" s="8"/>
      <c r="AI763" s="1">
        <f t="shared" ca="1" si="110"/>
        <v>1285</v>
      </c>
      <c r="AJ76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759, 1, 'Maria Luiza Serra Colombo', 'F', 6, '11/08/1956', 7, 11, 9, NULL, 1285);</v>
      </c>
    </row>
    <row r="764" spans="1:36" ht="14.25" customHeight="1" x14ac:dyDescent="0.2">
      <c r="A764" s="7" cm="1">
        <f t="array" aca="1" ref="A764" ca="1">INDEX(Companies!$A:$A,RANDBETWEEN(5,COUNTA(Companies!$A:$A) + 1),1)</f>
        <v>5</v>
      </c>
      <c r="B764" s="7" t="str">
        <f ca="1">VLOOKUP($A764,Companies!$A:$B,2,FALSE)</f>
        <v>ACME Corporation</v>
      </c>
      <c r="C764" s="5">
        <f t="shared" si="111"/>
        <v>760</v>
      </c>
      <c r="D764" s="5" t="str" cm="1">
        <f t="array" ref="D764">SHA1HASH($C764)</f>
        <v>1382ac8c6624ca5424ef3baa3d79f3d9f051d913</v>
      </c>
      <c r="E764" s="6">
        <v>1</v>
      </c>
      <c r="F764" s="7">
        <f ca="1">IF($C764 = 1 + N("Presidente"),
    127,
    IF($C764 = 2 + N("Vice-Presidente"),
        72,
        IF($C764 = 3 + N("Secretária bilíngue"),
            13,
            RANDBETWEEN(5,COUNT(Name!$A:$A) + 1)
        )
    )
)</f>
        <v>105</v>
      </c>
      <c r="G764" s="7" t="str">
        <f ca="1">VLOOKUP($F764,Name!$A:$B,2,FALSE)</f>
        <v>Davi</v>
      </c>
      <c r="H764" s="7">
        <f ca="1" xml:space="preserve">
IF($C764 = 1,
    0,
    RANDBETWEEN(5,COUNT('Last name'!$A:$A) + 1)
)</f>
        <v>26</v>
      </c>
      <c r="I764" s="7" t="str">
        <f ca="1" xml:space="preserve">
IF($C764 = 1 + N("Presidente"),
    "de Orléans e Bragança",
    VLOOKUP($H764,'Last name'!$A:$B,2,FALSE) &amp; " " &amp; VLOOKUP(RANDBETWEEN(5,COUNT('Last name'!$A:$A) + 1),'Last name'!$A:$B,2,FALSE)
)</f>
        <v>Azeredo Arruda</v>
      </c>
      <c r="J764" s="7" t="str">
        <f t="shared" ca="1" si="112"/>
        <v>Davi Azeredo Arruda</v>
      </c>
      <c r="K764" s="7" t="str" cm="1">
        <f t="array" aca="1" ref="K764" ca="1">SHA1HASH($J764)</f>
        <v>274b694bfd941cd397bae0dfbe57563133a53679</v>
      </c>
      <c r="L764" s="7" cm="1">
        <f t="array" aca="1" ref="L764" ca="1">INDEX(States!$A:$A,N764,1)</f>
        <v>5</v>
      </c>
      <c r="M764" s="7" t="str">
        <f ca="1">VLOOKUP($L764,Countries!$A:$B,2,FALSE)</f>
        <v>Portugal</v>
      </c>
      <c r="N764" s="7" cm="1">
        <f t="array" aca="1" ref="N764" ca="1">INDEX(States!$C:$C,RANDBETWEEN(5,COUNTA(States!$A:$A) + 1),1)</f>
        <v>11</v>
      </c>
      <c r="O764" s="7" t="str">
        <f ca="1">VLOOKUP($N764,States!$C:$D,2,FALSE)</f>
        <v>Santarém</v>
      </c>
      <c r="P764" s="7" t="str">
        <f ca="1">VLOOKUP($F764,Name!$A:$C,3,FALSE)</f>
        <v>M</v>
      </c>
      <c r="Q764" s="7" t="str">
        <f ca="1">VLOOKUP($P764,Genders!$B:$C,2,FALSE)</f>
        <v>Male</v>
      </c>
      <c r="R764" s="7" cm="1">
        <f t="array" aca="1" ref="R764" ca="1">INDEX('Marital status'!$A:$A,RANDBETWEEN(5,COUNTA('Marital status'!$A:$A) + 1),1)</f>
        <v>9</v>
      </c>
      <c r="S764" s="7" t="str">
        <f ca="1">VLOOKUP($R764,'Marital status'!$A:$B,2,FALSE)</f>
        <v>DIVORCED</v>
      </c>
      <c r="T764" s="7">
        <f t="shared" ca="1" si="113"/>
        <v>5</v>
      </c>
      <c r="U764" s="7" t="str">
        <f ca="1">VLOOKUP($T764,Ethnicities!$A:$B,2,FALSE)</f>
        <v xml:space="preserve"> white</v>
      </c>
      <c r="V764" s="8">
        <f t="shared" ca="1" si="114"/>
        <v>25288</v>
      </c>
      <c r="W764" s="6">
        <f t="shared" ca="1" si="115"/>
        <v>7</v>
      </c>
      <c r="X764" s="8" t="str">
        <f ca="1">VLOOKUP($W764,'Background education'!$A:$B,2,FALSE)</f>
        <v>Undergraduate degree</v>
      </c>
      <c r="Y764" s="7">
        <f ca="1" xml:space="preserve">
  IF(OR($AA764 = 5, $AA764 = 6, $AA764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764" s="7" t="str">
        <f ca="1">VLOOKUP($Y764,Departments!$A:$B,2,FALSE)</f>
        <v>Operations</v>
      </c>
      <c r="AA764" s="6">
        <f t="shared" ca="1" si="116"/>
        <v>11</v>
      </c>
      <c r="AB764" s="7" t="str">
        <f ca="1">VLOOKUP($AA764,Roles!$A:$B,2,FALSE)</f>
        <v>Analyst</v>
      </c>
      <c r="AC764" s="6">
        <f t="shared" ca="1" si="117"/>
        <v>7</v>
      </c>
      <c r="AD764" s="7" t="str">
        <f ca="1" xml:space="preserve">
IF($AC764 &lt;&gt; "",
    VLOOKUP($AC764,Levels!$A:$B,2,FALSE),
    ""
)</f>
        <v>Senior</v>
      </c>
      <c r="AE764" s="8">
        <f t="shared" ca="1" si="118"/>
        <v>40972</v>
      </c>
      <c r="AF764" s="6">
        <f ca="1">RANDBETWEEN(5,COUNTA('Recruitment source'!$A:$A) + 1)</f>
        <v>13</v>
      </c>
      <c r="AG764" s="6" t="str">
        <f ca="1">VLOOKUP($AF764,'Recruitment source'!$A:$B,2,FALSE)</f>
        <v>Google</v>
      </c>
      <c r="AH764" s="8"/>
      <c r="AI764" s="1">
        <f t="shared" ca="1" si="110"/>
        <v>2500</v>
      </c>
      <c r="AJ764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760, 1, 'Davi Azeredo Arruda', 'M', 5, '26/03/1969', 7, 10, 11, 7, 2500);</v>
      </c>
    </row>
    <row r="765" spans="1:36" ht="14.25" customHeight="1" x14ac:dyDescent="0.2">
      <c r="A765" s="7" cm="1">
        <f t="array" aca="1" ref="A765" ca="1">INDEX(Companies!$A:$A,RANDBETWEEN(5,COUNTA(Companies!$A:$A) + 1),1)</f>
        <v>5</v>
      </c>
      <c r="B765" s="7" t="str">
        <f ca="1">VLOOKUP($A765,Companies!$A:$B,2,FALSE)</f>
        <v>ACME Corporation</v>
      </c>
      <c r="C765" s="5">
        <f t="shared" si="111"/>
        <v>761</v>
      </c>
      <c r="D765" s="5" t="str" cm="1">
        <f t="array" ref="D765">SHA1HASH($C765)</f>
        <v>8d1218244d96823a1ecdf1b383e010d29b57a3cc</v>
      </c>
      <c r="E765" s="6">
        <v>1</v>
      </c>
      <c r="F765" s="7">
        <f ca="1">IF($C765 = 1 + N("Presidente"),
    127,
    IF($C765 = 2 + N("Vice-Presidente"),
        72,
        IF($C765 = 3 + N("Secretária bilíngue"),
            13,
            RANDBETWEEN(5,COUNT(Name!$A:$A) + 1)
        )
    )
)</f>
        <v>363</v>
      </c>
      <c r="G765" s="7" t="str">
        <f ca="1">VLOOKUP($F765,Name!$A:$B,2,FALSE)</f>
        <v>Yago</v>
      </c>
      <c r="H765" s="7">
        <f ca="1" xml:space="preserve">
IF($C765 = 1,
    0,
    RANDBETWEEN(5,COUNT('Last name'!$A:$A) + 1)
)</f>
        <v>91</v>
      </c>
      <c r="I765" s="7" t="str">
        <f ca="1" xml:space="preserve">
IF($C765 = 1 + N("Presidente"),
    "de Orléans e Bragança",
    VLOOKUP($H765,'Last name'!$A:$B,2,FALSE) &amp; " " &amp; VLOOKUP(RANDBETWEEN(5,COUNT('Last name'!$A:$A) + 1),'Last name'!$A:$B,2,FALSE)
)</f>
        <v>Frasão Moreira</v>
      </c>
      <c r="J765" s="7" t="str">
        <f t="shared" ca="1" si="112"/>
        <v>Yago Frasão Moreira</v>
      </c>
      <c r="K765" s="7" t="str" cm="1">
        <f t="array" aca="1" ref="K765" ca="1">SHA1HASH($J765)</f>
        <v>943d6435b7a53ff2fc36575d0b3a8b5ec8656088</v>
      </c>
      <c r="L765" s="7" cm="1">
        <f t="array" aca="1" ref="L765" ca="1">INDEX(States!$A:$A,N765,1)</f>
        <v>5</v>
      </c>
      <c r="M765" s="7" t="str">
        <f ca="1">VLOOKUP($L765,Countries!$A:$B,2,FALSE)</f>
        <v>Portugal</v>
      </c>
      <c r="N765" s="7" cm="1">
        <f t="array" aca="1" ref="N765" ca="1">INDEX(States!$C:$C,RANDBETWEEN(5,COUNTA(States!$A:$A) + 1),1)</f>
        <v>6</v>
      </c>
      <c r="O765" s="7" t="str">
        <f ca="1">VLOOKUP($N765,States!$C:$D,2,FALSE)</f>
        <v>PORTO</v>
      </c>
      <c r="P765" s="7" t="str">
        <f ca="1">VLOOKUP($F765,Name!$A:$C,3,FALSE)</f>
        <v>M</v>
      </c>
      <c r="Q765" s="7" t="str">
        <f ca="1">VLOOKUP($P765,Genders!$B:$C,2,FALSE)</f>
        <v>Male</v>
      </c>
      <c r="R765" s="7" cm="1">
        <f t="array" aca="1" ref="R765" ca="1">INDEX('Marital status'!$A:$A,RANDBETWEEN(5,COUNTA('Marital status'!$A:$A) + 1),1)</f>
        <v>9</v>
      </c>
      <c r="S765" s="7" t="str">
        <f ca="1">VLOOKUP($R765,'Marital status'!$A:$B,2,FALSE)</f>
        <v>DIVORCED</v>
      </c>
      <c r="T765" s="7">
        <f t="shared" ca="1" si="113"/>
        <v>5</v>
      </c>
      <c r="U765" s="7" t="str">
        <f ca="1">VLOOKUP($T765,Ethnicities!$A:$B,2,FALSE)</f>
        <v xml:space="preserve"> white</v>
      </c>
      <c r="V765" s="8">
        <f t="shared" ca="1" si="114"/>
        <v>30502</v>
      </c>
      <c r="W765" s="6">
        <f t="shared" ca="1" si="115"/>
        <v>7</v>
      </c>
      <c r="X765" s="8" t="str">
        <f ca="1">VLOOKUP($W765,'Background education'!$A:$B,2,FALSE)</f>
        <v>Undergraduate degree</v>
      </c>
      <c r="Y765" s="7">
        <f ca="1" xml:space="preserve">
  IF(OR($AA765 = 5, $AA765 = 6, $AA765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65" s="7" t="str">
        <f ca="1">VLOOKUP($Y765,Departments!$A:$B,2,FALSE)</f>
        <v>Finance</v>
      </c>
      <c r="AA765" s="6">
        <f t="shared" ca="1" si="116"/>
        <v>9</v>
      </c>
      <c r="AB765" s="7" t="str">
        <f ca="1">VLOOKUP($AA765,Roles!$A:$B,2,FALSE)</f>
        <v>Intern</v>
      </c>
      <c r="AC765" s="6" t="str">
        <f t="shared" ca="1" si="117"/>
        <v/>
      </c>
      <c r="AD765" s="7" t="str">
        <f ca="1" xml:space="preserve">
IF($AC765 &lt;&gt; "",
    VLOOKUP($AC765,Levels!$A:$B,2,FALSE),
    ""
)</f>
        <v/>
      </c>
      <c r="AE765" s="8">
        <f t="shared" ca="1" si="118"/>
        <v>42559</v>
      </c>
      <c r="AF765" s="6">
        <f ca="1">RANDBETWEEN(5,COUNTA('Recruitment source'!$A:$A) + 1)</f>
        <v>14</v>
      </c>
      <c r="AG765" s="6" t="str">
        <f ca="1">VLOOKUP($AF765,'Recruitment source'!$A:$B,2,FALSE)</f>
        <v>LinkedIn</v>
      </c>
      <c r="AH765" s="8"/>
      <c r="AI765" s="1">
        <f t="shared" ca="1" si="110"/>
        <v>1205</v>
      </c>
      <c r="AJ765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761, 1, 'Yago Frasão Moreira', 'M', 5, '05/07/1983', 7, 7, 9, NULL, 1205);</v>
      </c>
    </row>
    <row r="766" spans="1:36" ht="14.25" customHeight="1" x14ac:dyDescent="0.2">
      <c r="A766" s="7" cm="1">
        <f t="array" aca="1" ref="A766" ca="1">INDEX(Companies!$A:$A,RANDBETWEEN(5,COUNTA(Companies!$A:$A) + 1),1)</f>
        <v>5</v>
      </c>
      <c r="B766" s="7" t="str">
        <f ca="1">VLOOKUP($A766,Companies!$A:$B,2,FALSE)</f>
        <v>ACME Corporation</v>
      </c>
      <c r="C766" s="5">
        <f t="shared" si="111"/>
        <v>762</v>
      </c>
      <c r="D766" s="5" t="str" cm="1">
        <f t="array" ref="D766">SHA1HASH($C766)</f>
        <v>c99a2a26bd03c1536aa7684d3acb54914f099b3f</v>
      </c>
      <c r="E766" s="6">
        <v>1</v>
      </c>
      <c r="F766" s="7">
        <f ca="1">IF($C766 = 1 + N("Presidente"),
    127,
    IF($C766 = 2 + N("Vice-Presidente"),
        72,
        IF($C766 = 3 + N("Secretária bilíngue"),
            13,
            RANDBETWEEN(5,COUNT(Name!$A:$A) + 1)
        )
    )
)</f>
        <v>83</v>
      </c>
      <c r="G766" s="7" t="str">
        <f ca="1">VLOOKUP($F766,Name!$A:$B,2,FALSE)</f>
        <v>Camila</v>
      </c>
      <c r="H766" s="7">
        <f ca="1" xml:space="preserve">
IF($C766 = 1,
    0,
    RANDBETWEEN(5,COUNT('Last name'!$A:$A) + 1)
)</f>
        <v>108</v>
      </c>
      <c r="I766" s="7" t="str">
        <f ca="1" xml:space="preserve">
IF($C766 = 1 + N("Presidente"),
    "de Orléans e Bragança",
    VLOOKUP($H766,'Last name'!$A:$B,2,FALSE) &amp; " " &amp; VLOOKUP(RANDBETWEEN(5,COUNT('Last name'!$A:$A) + 1),'Last name'!$A:$B,2,FALSE)
)</f>
        <v>Leone Barbieri</v>
      </c>
      <c r="J766" s="7" t="str">
        <f t="shared" ca="1" si="112"/>
        <v>Camila Leone Barbieri</v>
      </c>
      <c r="K766" s="7" t="str" cm="1">
        <f t="array" aca="1" ref="K766" ca="1">SHA1HASH($J766)</f>
        <v>66ee74dd982385b8b1088a43dccf02c106a3da6b</v>
      </c>
      <c r="L766" s="7" cm="1">
        <f t="array" aca="1" ref="L766" ca="1">INDEX(States!$A:$A,N766,1)</f>
        <v>5</v>
      </c>
      <c r="M766" s="7" t="str">
        <f ca="1">VLOOKUP($L766,Countries!$A:$B,2,FALSE)</f>
        <v>Portugal</v>
      </c>
      <c r="N766" s="7" cm="1">
        <f t="array" aca="1" ref="N766" ca="1">INDEX(States!$C:$C,RANDBETWEEN(5,COUNTA(States!$A:$A) + 1),1)</f>
        <v>8</v>
      </c>
      <c r="O766" s="7" t="str">
        <f ca="1">VLOOKUP($N766,States!$C:$D,2,FALSE)</f>
        <v>AveirO</v>
      </c>
      <c r="P766" s="7" t="str">
        <f ca="1">VLOOKUP($F766,Name!$A:$C,3,FALSE)</f>
        <v>F</v>
      </c>
      <c r="Q766" s="7" t="str">
        <f ca="1">VLOOKUP($P766,Genders!$B:$C,2,FALSE)</f>
        <v>Female</v>
      </c>
      <c r="R766" s="7" cm="1">
        <f t="array" aca="1" ref="R766" ca="1">INDEX('Marital status'!$A:$A,RANDBETWEEN(5,COUNTA('Marital status'!$A:$A) + 1),1)</f>
        <v>6</v>
      </c>
      <c r="S766" s="7" t="str">
        <f ca="1">VLOOKUP($R766,'Marital status'!$A:$B,2,FALSE)</f>
        <v>MarrieD</v>
      </c>
      <c r="T766" s="7">
        <f t="shared" ca="1" si="113"/>
        <v>9</v>
      </c>
      <c r="U766" s="7" t="str">
        <f ca="1">VLOOKUP($T766,Ethnicities!$A:$B,2,FALSE)</f>
        <v xml:space="preserve">  american Indian or Alaska Native</v>
      </c>
      <c r="V766" s="8">
        <f t="shared" ca="1" si="114"/>
        <v>28160</v>
      </c>
      <c r="W766" s="6">
        <f t="shared" ca="1" si="115"/>
        <v>8</v>
      </c>
      <c r="X766" s="8" t="str">
        <f ca="1">VLOOKUP($W766,'Background education'!$A:$B,2,FALSE)</f>
        <v>Graduate school</v>
      </c>
      <c r="Y766" s="7">
        <f ca="1" xml:space="preserve">
  IF(OR($AA766 = 5, $AA766 = 6, $AA766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66" s="7" t="str">
        <f ca="1">VLOOKUP($Y766,Departments!$A:$B,2,FALSE)</f>
        <v>Audit</v>
      </c>
      <c r="AA766" s="6">
        <f t="shared" ca="1" si="116"/>
        <v>11</v>
      </c>
      <c r="AB766" s="7" t="str">
        <f ca="1">VLOOKUP($AA766,Roles!$A:$B,2,FALSE)</f>
        <v>Analyst</v>
      </c>
      <c r="AC766" s="6">
        <f t="shared" ca="1" si="117"/>
        <v>5</v>
      </c>
      <c r="AD766" s="7" t="str">
        <f ca="1" xml:space="preserve">
IF($AC766 &lt;&gt; "",
    VLOOKUP($AC766,Levels!$A:$B,2,FALSE),
    ""
)</f>
        <v>Junior</v>
      </c>
      <c r="AE766" s="8">
        <f t="shared" ca="1" si="118"/>
        <v>43114</v>
      </c>
      <c r="AF766" s="6">
        <f ca="1">RANDBETWEEN(5,COUNTA('Recruitment source'!$A:$A) + 1)</f>
        <v>8</v>
      </c>
      <c r="AG766" s="6" t="str">
        <f ca="1">VLOOKUP($AF766,'Recruitment source'!$A:$B,2,FALSE)</f>
        <v>Net Empregos</v>
      </c>
      <c r="AH766" s="8"/>
      <c r="AI766" s="1">
        <f t="shared" ca="1" si="110"/>
        <v>3000</v>
      </c>
      <c r="AJ766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762, 1, 'Camila Leone Barbieri', 'F', 9, '04/02/1977', 8, 13, 11, 5, 3000);</v>
      </c>
    </row>
    <row r="767" spans="1:36" ht="14.25" customHeight="1" x14ac:dyDescent="0.2">
      <c r="A767" s="7" cm="1">
        <f t="array" aca="1" ref="A767" ca="1">INDEX(Companies!$A:$A,RANDBETWEEN(5,COUNTA(Companies!$A:$A) + 1),1)</f>
        <v>5</v>
      </c>
      <c r="B767" s="7" t="str">
        <f ca="1">VLOOKUP($A767,Companies!$A:$B,2,FALSE)</f>
        <v>ACME Corporation</v>
      </c>
      <c r="C767" s="5">
        <f t="shared" si="111"/>
        <v>763</v>
      </c>
      <c r="D767" s="5" t="str" cm="1">
        <f t="array" ref="D767">SHA1HASH($C767)</f>
        <v>e1de5f7134a427a6c9098ddecdf8e461eb8c8cda</v>
      </c>
      <c r="E767" s="6">
        <v>1</v>
      </c>
      <c r="F767" s="7">
        <f ca="1">IF($C767 = 1 + N("Presidente"),
    127,
    IF($C767 = 2 + N("Vice-Presidente"),
        72,
        IF($C767 = 3 + N("Secretária bilíngue"),
            13,
            RANDBETWEEN(5,COUNT(Name!$A:$A) + 1)
        )
    )
)</f>
        <v>259</v>
      </c>
      <c r="G767" s="7" t="str">
        <f ca="1">VLOOKUP($F767,Name!$A:$B,2,FALSE)</f>
        <v>Maria Carolina</v>
      </c>
      <c r="H767" s="7">
        <f ca="1" xml:space="preserve">
IF($C767 = 1,
    0,
    RANDBETWEEN(5,COUNT('Last name'!$A:$A) + 1)
)</f>
        <v>72</v>
      </c>
      <c r="I767" s="7" t="str">
        <f ca="1" xml:space="preserve">
IF($C767 = 1 + N("Presidente"),
    "de Orléans e Bragança",
    VLOOKUP($H767,'Last name'!$A:$B,2,FALSE) &amp; " " &amp; VLOOKUP(RANDBETWEEN(5,COUNT('Last name'!$A:$A) + 1),'Last name'!$A:$B,2,FALSE)
)</f>
        <v>De Luca Castro</v>
      </c>
      <c r="J767" s="7" t="str">
        <f t="shared" ca="1" si="112"/>
        <v>Maria Carolina De Luca Castro</v>
      </c>
      <c r="K767" s="7" t="str" cm="1">
        <f t="array" aca="1" ref="K767" ca="1">SHA1HASH($J767)</f>
        <v>d96821b2df278c5210eb8d0d43ffd616d19cb318</v>
      </c>
      <c r="L767" s="7" cm="1">
        <f t="array" aca="1" ref="L767" ca="1">INDEX(States!$A:$A,N767,1)</f>
        <v>5</v>
      </c>
      <c r="M767" s="7" t="str">
        <f ca="1">VLOOKUP($L767,Countries!$A:$B,2,FALSE)</f>
        <v>Portugal</v>
      </c>
      <c r="N767" s="7" cm="1">
        <f t="array" aca="1" ref="N767" ca="1">INDEX(States!$C:$C,RANDBETWEEN(5,COUNTA(States!$A:$A) + 1),1)</f>
        <v>10</v>
      </c>
      <c r="O767" s="7" t="str">
        <f ca="1">VLOOKUP($N767,States!$C:$D,2,FALSE)</f>
        <v>Faro</v>
      </c>
      <c r="P767" s="7" t="str">
        <f ca="1">VLOOKUP($F767,Name!$A:$C,3,FALSE)</f>
        <v>F</v>
      </c>
      <c r="Q767" s="7" t="str">
        <f ca="1">VLOOKUP($P767,Genders!$B:$C,2,FALSE)</f>
        <v>Female</v>
      </c>
      <c r="R767" s="7" cm="1">
        <f t="array" aca="1" ref="R767" ca="1">INDEX('Marital status'!$A:$A,RANDBETWEEN(5,COUNTA('Marital status'!$A:$A) + 1),1)</f>
        <v>9</v>
      </c>
      <c r="S767" s="7" t="str">
        <f ca="1">VLOOKUP($R767,'Marital status'!$A:$B,2,FALSE)</f>
        <v>DIVORCED</v>
      </c>
      <c r="T767" s="7">
        <f t="shared" ca="1" si="113"/>
        <v>5</v>
      </c>
      <c r="U767" s="7" t="str">
        <f ca="1">VLOOKUP($T767,Ethnicities!$A:$B,2,FALSE)</f>
        <v xml:space="preserve"> white</v>
      </c>
      <c r="V767" s="8">
        <f t="shared" ca="1" si="114"/>
        <v>27742</v>
      </c>
      <c r="W767" s="6">
        <f t="shared" ca="1" si="115"/>
        <v>7</v>
      </c>
      <c r="X767" s="8" t="str">
        <f ca="1">VLOOKUP($W767,'Background education'!$A:$B,2,FALSE)</f>
        <v>Undergraduate degree</v>
      </c>
      <c r="Y767" s="7">
        <f ca="1" xml:space="preserve">
  IF(OR($AA767 = 5, $AA767 = 6, $AA767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67" s="7" t="str">
        <f ca="1">VLOOKUP($Y767,Departments!$A:$B,2,FALSE)</f>
        <v>Human Resource</v>
      </c>
      <c r="AA767" s="6">
        <f t="shared" ca="1" si="116"/>
        <v>9</v>
      </c>
      <c r="AB767" s="7" t="str">
        <f ca="1">VLOOKUP($AA767,Roles!$A:$B,2,FALSE)</f>
        <v>Intern</v>
      </c>
      <c r="AC767" s="6" t="str">
        <f t="shared" ca="1" si="117"/>
        <v/>
      </c>
      <c r="AD767" s="7" t="str">
        <f ca="1" xml:space="preserve">
IF($AC767 &lt;&gt; "",
    VLOOKUP($AC767,Levels!$A:$B,2,FALSE),
    ""
)</f>
        <v/>
      </c>
      <c r="AE767" s="8">
        <f t="shared" ca="1" si="118"/>
        <v>43830</v>
      </c>
      <c r="AF767" s="6">
        <f ca="1">RANDBETWEEN(5,COUNTA('Recruitment source'!$A:$A) + 1)</f>
        <v>15</v>
      </c>
      <c r="AG767" s="6" t="str">
        <f ca="1">VLOOKUP($AF767,'Recruitment source'!$A:$B,2,FALSE)</f>
        <v>Website</v>
      </c>
      <c r="AH767" s="8"/>
      <c r="AI767" s="1">
        <f t="shared" ca="1" si="110"/>
        <v>1285</v>
      </c>
      <c r="AJ767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763, 1, 'Maria Carolina De Luca Castro', 'F', 5, '14/12/1975', 7, 8, 9, NULL, 1285);</v>
      </c>
    </row>
    <row r="768" spans="1:36" ht="14.25" customHeight="1" x14ac:dyDescent="0.2">
      <c r="A768" s="7" cm="1">
        <f t="array" aca="1" ref="A768" ca="1">INDEX(Companies!$A:$A,RANDBETWEEN(5,COUNTA(Companies!$A:$A) + 1),1)</f>
        <v>5</v>
      </c>
      <c r="B768" s="7" t="str">
        <f ca="1">VLOOKUP($A768,Companies!$A:$B,2,FALSE)</f>
        <v>ACME Corporation</v>
      </c>
      <c r="C768" s="5">
        <f t="shared" si="111"/>
        <v>764</v>
      </c>
      <c r="D768" s="5" t="str" cm="1">
        <f t="array" ref="D768">SHA1HASH($C768)</f>
        <v>b5586099944014e589f483efe663318aa1979d56</v>
      </c>
      <c r="E768" s="6">
        <v>1</v>
      </c>
      <c r="F768" s="7">
        <f ca="1">IF($C768 = 1 + N("Presidente"),
    127,
    IF($C768 = 2 + N("Vice-Presidente"),
        72,
        IF($C768 = 3 + N("Secretária bilíngue"),
            13,
            RANDBETWEEN(5,COUNT(Name!$A:$A) + 1)
        )
    )
)</f>
        <v>238</v>
      </c>
      <c r="G768" s="7" t="str">
        <f ca="1">VLOOKUP($F768,Name!$A:$B,2,FALSE)</f>
        <v>Lucas</v>
      </c>
      <c r="H768" s="7">
        <f ca="1" xml:space="preserve">
IF($C768 = 1,
    0,
    RANDBETWEEN(5,COUNT('Last name'!$A:$A) + 1)
)</f>
        <v>96</v>
      </c>
      <c r="I768" s="7" t="str">
        <f ca="1" xml:space="preserve">
IF($C768 = 1 + N("Presidente"),
    "de Orléans e Bragança",
    VLOOKUP($H768,'Last name'!$A:$B,2,FALSE) &amp; " " &amp; VLOOKUP(RANDBETWEEN(5,COUNT('Last name'!$A:$A) + 1),'Last name'!$A:$B,2,FALSE)
)</f>
        <v>Gallo Aguiar</v>
      </c>
      <c r="J768" s="7" t="str">
        <f t="shared" ca="1" si="112"/>
        <v>Lucas Gallo Aguiar</v>
      </c>
      <c r="K768" s="7" t="str" cm="1">
        <f t="array" aca="1" ref="K768" ca="1">SHA1HASH($J768)</f>
        <v>22856bbee66c83dcda11c42778da398ce5c8e840</v>
      </c>
      <c r="L768" s="7" cm="1">
        <f t="array" aca="1" ref="L768" ca="1">INDEX(States!$A:$A,N768,1)</f>
        <v>5</v>
      </c>
      <c r="M768" s="7" t="str">
        <f ca="1">VLOOKUP($L768,Countries!$A:$B,2,FALSE)</f>
        <v>Portugal</v>
      </c>
      <c r="N768" s="7" cm="1">
        <f t="array" aca="1" ref="N768" ca="1">INDEX(States!$C:$C,RANDBETWEEN(5,COUNTA(States!$A:$A) + 1),1)</f>
        <v>11</v>
      </c>
      <c r="O768" s="7" t="str">
        <f ca="1">VLOOKUP($N768,States!$C:$D,2,FALSE)</f>
        <v>Santarém</v>
      </c>
      <c r="P768" s="7" t="str">
        <f ca="1">VLOOKUP($F768,Name!$A:$C,3,FALSE)</f>
        <v>M</v>
      </c>
      <c r="Q768" s="7" t="str">
        <f ca="1">VLOOKUP($P768,Genders!$B:$C,2,FALSE)</f>
        <v>Male</v>
      </c>
      <c r="R768" s="7" cm="1">
        <f t="array" aca="1" ref="R768" ca="1">INDEX('Marital status'!$A:$A,RANDBETWEEN(5,COUNTA('Marital status'!$A:$A) + 1),1)</f>
        <v>6</v>
      </c>
      <c r="S768" s="7" t="str">
        <f ca="1">VLOOKUP($R768,'Marital status'!$A:$B,2,FALSE)</f>
        <v>MarrieD</v>
      </c>
      <c r="T768" s="7">
        <f t="shared" ca="1" si="113"/>
        <v>5</v>
      </c>
      <c r="U768" s="7" t="str">
        <f ca="1">VLOOKUP($T768,Ethnicities!$A:$B,2,FALSE)</f>
        <v xml:space="preserve"> white</v>
      </c>
      <c r="V768" s="8">
        <f t="shared" ca="1" si="114"/>
        <v>26984</v>
      </c>
      <c r="W768" s="6">
        <f t="shared" ca="1" si="115"/>
        <v>8</v>
      </c>
      <c r="X768" s="8" t="str">
        <f ca="1">VLOOKUP($W768,'Background education'!$A:$B,2,FALSE)</f>
        <v>Graduate school</v>
      </c>
      <c r="Y768" s="7">
        <f ca="1" xml:space="preserve">
  IF(OR($AA768 = 5, $AA768 = 6, $AA768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68" s="7" t="str">
        <f ca="1">VLOOKUP($Y768,Departments!$A:$B,2,FALSE)</f>
        <v>Controlling</v>
      </c>
      <c r="AA768" s="6">
        <f t="shared" ca="1" si="116"/>
        <v>11</v>
      </c>
      <c r="AB768" s="7" t="str">
        <f ca="1">VLOOKUP($AA768,Roles!$A:$B,2,FALSE)</f>
        <v>Analyst</v>
      </c>
      <c r="AC768" s="6">
        <f t="shared" ca="1" si="117"/>
        <v>6</v>
      </c>
      <c r="AD768" s="7" t="str">
        <f ca="1" xml:space="preserve">
IF($AC768 &lt;&gt; "",
    VLOOKUP($AC768,Levels!$A:$B,2,FALSE),
    ""
)</f>
        <v>Pleno</v>
      </c>
      <c r="AE768" s="8">
        <f t="shared" ca="1" si="118"/>
        <v>42267</v>
      </c>
      <c r="AF768" s="6">
        <f ca="1">RANDBETWEEN(5,COUNTA('Recruitment source'!$A:$A) + 1)</f>
        <v>7</v>
      </c>
      <c r="AG768" s="6" t="str">
        <f ca="1">VLOOKUP($AF768,'Recruitment source'!$A:$B,2,FALSE)</f>
        <v>SAPO Emprego</v>
      </c>
      <c r="AH768" s="8"/>
      <c r="AI768" s="1">
        <f t="shared" ca="1" si="110"/>
        <v>3000</v>
      </c>
      <c r="AJ768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764, 1, 'Lucas Gallo Aguiar', 'M', 5, '16/11/1973', 8, 12, 11, 6, 3000);</v>
      </c>
    </row>
    <row r="769" spans="1:36" ht="14.25" customHeight="1" x14ac:dyDescent="0.2">
      <c r="A769" s="7" cm="1">
        <f t="array" aca="1" ref="A769" ca="1">INDEX(Companies!$A:$A,RANDBETWEEN(5,COUNTA(Companies!$A:$A) + 1),1)</f>
        <v>5</v>
      </c>
      <c r="B769" s="7" t="str">
        <f ca="1">VLOOKUP($A769,Companies!$A:$B,2,FALSE)</f>
        <v>ACME Corporation</v>
      </c>
      <c r="C769" s="5">
        <f t="shared" si="111"/>
        <v>765</v>
      </c>
      <c r="D769" s="5" t="str" cm="1">
        <f t="array" ref="D769">SHA1HASH($C769)</f>
        <v>e1f463f56b2a3203d08ed5a49e11a775cde98a50</v>
      </c>
      <c r="E769" s="6">
        <v>1</v>
      </c>
      <c r="F769" s="7">
        <f ca="1">IF($C769 = 1 + N("Presidente"),
    127,
    IF($C769 = 2 + N("Vice-Presidente"),
        72,
        IF($C769 = 3 + N("Secretária bilíngue"),
            13,
            RANDBETWEEN(5,COUNT(Name!$A:$A) + 1)
        )
    )
)</f>
        <v>271</v>
      </c>
      <c r="G769" s="7" t="str">
        <f ca="1">VLOOKUP($F769,Name!$A:$B,2,FALSE)</f>
        <v>Maria Luiza</v>
      </c>
      <c r="H769" s="7">
        <f ca="1" xml:space="preserve">
IF($C769 = 1,
    0,
    RANDBETWEEN(5,COUNT('Last name'!$A:$A) + 1)
)</f>
        <v>37</v>
      </c>
      <c r="I769" s="7" t="str">
        <f ca="1" xml:space="preserve">
IF($C769 = 1 + N("Presidente"),
    "de Orléans e Bragança",
    VLOOKUP($H769,'Last name'!$A:$B,2,FALSE) &amp; " " &amp; VLOOKUP(RANDBETWEEN(5,COUNT('Last name'!$A:$A) + 1),'Last name'!$A:$B,2,FALSE)
)</f>
        <v>Battaglia Leite</v>
      </c>
      <c r="J769" s="7" t="str">
        <f t="shared" ca="1" si="112"/>
        <v>Maria Luiza Battaglia Leite</v>
      </c>
      <c r="K769" s="7" t="str" cm="1">
        <f t="array" aca="1" ref="K769" ca="1">SHA1HASH($J769)</f>
        <v>9d592547212361763570cf83eca168a17a0ed709</v>
      </c>
      <c r="L769" s="7" cm="1">
        <f t="array" aca="1" ref="L769" ca="1">INDEX(States!$A:$A,N769,1)</f>
        <v>5</v>
      </c>
      <c r="M769" s="7" t="str">
        <f ca="1">VLOOKUP($L769,Countries!$A:$B,2,FALSE)</f>
        <v>Portugal</v>
      </c>
      <c r="N769" s="7" cm="1">
        <f t="array" aca="1" ref="N769" ca="1">INDEX(States!$C:$C,RANDBETWEEN(5,COUNTA(States!$A:$A) + 1),1)</f>
        <v>23</v>
      </c>
      <c r="O769" s="7" t="str">
        <f ca="1">VLOOKUP($N769,States!$C:$D,2,FALSE)</f>
        <v>Viana do Castelo</v>
      </c>
      <c r="P769" s="7" t="str">
        <f ca="1">VLOOKUP($F769,Name!$A:$C,3,FALSE)</f>
        <v>F</v>
      </c>
      <c r="Q769" s="7" t="str">
        <f ca="1">VLOOKUP($P769,Genders!$B:$C,2,FALSE)</f>
        <v>Female</v>
      </c>
      <c r="R769" s="7" cm="1">
        <f t="array" aca="1" ref="R769" ca="1">INDEX('Marital status'!$A:$A,RANDBETWEEN(5,COUNTA('Marital status'!$A:$A) + 1),1)</f>
        <v>6</v>
      </c>
      <c r="S769" s="7" t="str">
        <f ca="1">VLOOKUP($R769,'Marital status'!$A:$B,2,FALSE)</f>
        <v>MarrieD</v>
      </c>
      <c r="T769" s="7">
        <f t="shared" ca="1" si="113"/>
        <v>5</v>
      </c>
      <c r="U769" s="7" t="str">
        <f ca="1">VLOOKUP($T769,Ethnicities!$A:$B,2,FALSE)</f>
        <v xml:space="preserve"> white</v>
      </c>
      <c r="V769" s="8">
        <f t="shared" ca="1" si="114"/>
        <v>19363</v>
      </c>
      <c r="W769" s="6">
        <f t="shared" ca="1" si="115"/>
        <v>7</v>
      </c>
      <c r="X769" s="8" t="str">
        <f ca="1">VLOOKUP($W769,'Background education'!$A:$B,2,FALSE)</f>
        <v>Undergraduate degree</v>
      </c>
      <c r="Y769" s="7">
        <f ca="1" xml:space="preserve">
  IF(OR($AA769 = 5, $AA769 = 6, $AA769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69" s="7" t="str">
        <f ca="1">VLOOKUP($Y769,Departments!$A:$B,2,FALSE)</f>
        <v>Communication &amp; Marketing</v>
      </c>
      <c r="AA769" s="6">
        <f t="shared" ca="1" si="116"/>
        <v>10</v>
      </c>
      <c r="AB769" s="7" t="str">
        <f ca="1">VLOOKUP($AA769,Roles!$A:$B,2,FALSE)</f>
        <v>Trainee</v>
      </c>
      <c r="AC769" s="6" t="str">
        <f t="shared" ca="1" si="117"/>
        <v/>
      </c>
      <c r="AD769" s="7" t="str">
        <f ca="1" xml:space="preserve">
IF($AC769 &lt;&gt; "",
    VLOOKUP($AC769,Levels!$A:$B,2,FALSE),
    ""
)</f>
        <v/>
      </c>
      <c r="AE769" s="8">
        <f t="shared" ca="1" si="118"/>
        <v>41590</v>
      </c>
      <c r="AF769" s="6">
        <f ca="1">RANDBETWEEN(5,COUNTA('Recruitment source'!$A:$A) + 1)</f>
        <v>6</v>
      </c>
      <c r="AG769" s="6" t="str">
        <f ca="1">VLOOKUP($AF769,'Recruitment source'!$A:$B,2,FALSE)</f>
        <v>Learn4Good</v>
      </c>
      <c r="AH769" s="8"/>
      <c r="AI769" s="1">
        <f t="shared" ca="1" si="110"/>
        <v>1385</v>
      </c>
      <c r="AJ769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765, 1, 'Maria Luiza Battaglia Leite', 'F', 5, '04/01/1953', 7, 11, 10, NULL, 1385);</v>
      </c>
    </row>
    <row r="770" spans="1:36" ht="14.25" customHeight="1" x14ac:dyDescent="0.2">
      <c r="A770" s="7" cm="1">
        <f t="array" aca="1" ref="A770" ca="1">INDEX(Companies!$A:$A,RANDBETWEEN(5,COUNTA(Companies!$A:$A) + 1),1)</f>
        <v>5</v>
      </c>
      <c r="B770" s="7" t="str">
        <f ca="1">VLOOKUP($A770,Companies!$A:$B,2,FALSE)</f>
        <v>ACME Corporation</v>
      </c>
      <c r="C770" s="5">
        <f t="shared" si="111"/>
        <v>766</v>
      </c>
      <c r="D770" s="5" t="str" cm="1">
        <f t="array" ref="D770">SHA1HASH($C770)</f>
        <v>581a8ed69cf5d505b989c438becd65e37c8de61e</v>
      </c>
      <c r="E770" s="6">
        <v>1</v>
      </c>
      <c r="F770" s="7">
        <f ca="1">IF($C770 = 1 + N("Presidente"),
    127,
    IF($C770 = 2 + N("Vice-Presidente"),
        72,
        IF($C770 = 3 + N("Secretária bilíngue"),
            13,
            RANDBETWEEN(5,COUNT(Name!$A:$A) + 1)
        )
    )
)</f>
        <v>311</v>
      </c>
      <c r="G770" s="7" t="str">
        <f ca="1">VLOOKUP($F770,Name!$A:$B,2,FALSE)</f>
        <v>Olívia</v>
      </c>
      <c r="H770" s="7">
        <f ca="1" xml:space="preserve">
IF($C770 = 1,
    0,
    RANDBETWEEN(5,COUNT('Last name'!$A:$A) + 1)
)</f>
        <v>109</v>
      </c>
      <c r="I770" s="7" t="str">
        <f ca="1" xml:space="preserve">
IF($C770 = 1 + N("Presidente"),
    "de Orléans e Bragança",
    VLOOKUP($H770,'Last name'!$A:$B,2,FALSE) &amp; " " &amp; VLOOKUP(RANDBETWEEN(5,COUNT('Last name'!$A:$A) + 1),'Last name'!$A:$B,2,FALSE)
)</f>
        <v>Lima Asvilla</v>
      </c>
      <c r="J770" s="7" t="str">
        <f t="shared" ca="1" si="112"/>
        <v>Olívia Lima Asvilla</v>
      </c>
      <c r="K770" s="7" t="str" cm="1">
        <f t="array" aca="1" ref="K770" ca="1">SHA1HASH($J770)</f>
        <v>859450b1691d5191722eca716e928a9143f5a91c</v>
      </c>
      <c r="L770" s="7" cm="1">
        <f t="array" aca="1" ref="L770" ca="1">INDEX(States!$A:$A,N770,1)</f>
        <v>5</v>
      </c>
      <c r="M770" s="7" t="str">
        <f ca="1">VLOOKUP($L770,Countries!$A:$B,2,FALSE)</f>
        <v>Portugal</v>
      </c>
      <c r="N770" s="7" cm="1">
        <f t="array" aca="1" ref="N770" ca="1">INDEX(States!$C:$C,RANDBETWEEN(5,COUNTA(States!$A:$A) + 1),1)</f>
        <v>23</v>
      </c>
      <c r="O770" s="7" t="str">
        <f ca="1">VLOOKUP($N770,States!$C:$D,2,FALSE)</f>
        <v>Viana do Castelo</v>
      </c>
      <c r="P770" s="7" t="str">
        <f ca="1">VLOOKUP($F770,Name!$A:$C,3,FALSE)</f>
        <v>F</v>
      </c>
      <c r="Q770" s="7" t="str">
        <f ca="1">VLOOKUP($P770,Genders!$B:$C,2,FALSE)</f>
        <v>Female</v>
      </c>
      <c r="R770" s="7" cm="1">
        <f t="array" aca="1" ref="R770" ca="1">INDEX('Marital status'!$A:$A,RANDBETWEEN(5,COUNTA('Marital status'!$A:$A) + 1),1)</f>
        <v>8</v>
      </c>
      <c r="S770" s="7" t="str">
        <f ca="1">VLOOKUP($R770,'Marital status'!$A:$B,2,FALSE)</f>
        <v xml:space="preserve"> Separated </v>
      </c>
      <c r="T770" s="7">
        <f t="shared" ca="1" si="113"/>
        <v>7</v>
      </c>
      <c r="U770" s="7" t="str">
        <f ca="1">VLOOKUP($T770,Ethnicities!$A:$B,2,FALSE)</f>
        <v xml:space="preserve">  Hispanic or LATINO</v>
      </c>
      <c r="V770" s="8">
        <f t="shared" ca="1" si="114"/>
        <v>23002</v>
      </c>
      <c r="W770" s="6">
        <f t="shared" ca="1" si="115"/>
        <v>7</v>
      </c>
      <c r="X770" s="8" t="str">
        <f ca="1">VLOOKUP($W770,'Background education'!$A:$B,2,FALSE)</f>
        <v>Undergraduate degree</v>
      </c>
      <c r="Y770" s="7">
        <f ca="1" xml:space="preserve">
  IF(OR($AA770 = 5, $AA770 = 6, $AA770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70" s="7" t="str">
        <f ca="1">VLOOKUP($Y770,Departments!$A:$B,2,FALSE)</f>
        <v>Controlling</v>
      </c>
      <c r="AA770" s="6">
        <f t="shared" ca="1" si="116"/>
        <v>11</v>
      </c>
      <c r="AB770" s="7" t="str">
        <f ca="1">VLOOKUP($AA770,Roles!$A:$B,2,FALSE)</f>
        <v>Analyst</v>
      </c>
      <c r="AC770" s="6">
        <f t="shared" ca="1" si="117"/>
        <v>6</v>
      </c>
      <c r="AD770" s="7" t="str">
        <f ca="1" xml:space="preserve">
IF($AC770 &lt;&gt; "",
    VLOOKUP($AC770,Levels!$A:$B,2,FALSE),
    ""
)</f>
        <v>Pleno</v>
      </c>
      <c r="AE770" s="8">
        <f t="shared" ca="1" si="118"/>
        <v>42378</v>
      </c>
      <c r="AF770" s="6">
        <f ca="1">RANDBETWEEN(5,COUNTA('Recruitment source'!$A:$A) + 1)</f>
        <v>6</v>
      </c>
      <c r="AG770" s="6" t="str">
        <f ca="1">VLOOKUP($AF770,'Recruitment source'!$A:$B,2,FALSE)</f>
        <v>Learn4Good</v>
      </c>
      <c r="AH770" s="8"/>
      <c r="AI770" s="1">
        <f t="shared" ca="1" si="110"/>
        <v>2500</v>
      </c>
      <c r="AJ770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766, 1, 'Olívia Lima Asvilla', 'F', 7, '22/12/1962', 7, 12, 11, 6, 2500);</v>
      </c>
    </row>
    <row r="771" spans="1:36" ht="14.25" customHeight="1" x14ac:dyDescent="0.2">
      <c r="A771" s="7" cm="1">
        <f t="array" aca="1" ref="A771" ca="1">INDEX(Companies!$A:$A,RANDBETWEEN(5,COUNTA(Companies!$A:$A) + 1),1)</f>
        <v>5</v>
      </c>
      <c r="B771" s="7" t="str">
        <f ca="1">VLOOKUP($A771,Companies!$A:$B,2,FALSE)</f>
        <v>ACME Corporation</v>
      </c>
      <c r="C771" s="5">
        <f t="shared" si="111"/>
        <v>767</v>
      </c>
      <c r="D771" s="5" t="str" cm="1">
        <f t="array" ref="D771">SHA1HASH($C771)</f>
        <v>81755a2845e39420c81902a3ce83dff1cfc782e7</v>
      </c>
      <c r="E771" s="6">
        <v>1</v>
      </c>
      <c r="F771" s="7">
        <f ca="1">IF($C771 = 1 + N("Presidente"),
    127,
    IF($C771 = 2 + N("Vice-Presidente"),
        72,
        IF($C771 = 3 + N("Secretária bilíngue"),
            13,
            RANDBETWEEN(5,COUNT(Name!$A:$A) + 1)
        )
    )
)</f>
        <v>87</v>
      </c>
      <c r="G771" s="7" t="str">
        <f ca="1">VLOOKUP($F771,Name!$A:$B,2,FALSE)</f>
        <v>Caroline</v>
      </c>
      <c r="H771" s="7">
        <f ca="1" xml:space="preserve">
IF($C771 = 1,
    0,
    RANDBETWEEN(5,COUNT('Last name'!$A:$A) + 1)
)</f>
        <v>137</v>
      </c>
      <c r="I771" s="7" t="str">
        <f ca="1" xml:space="preserve">
IF($C771 = 1 + N("Presidente"),
    "de Orléans e Bragança",
    VLOOKUP($H771,'Last name'!$A:$B,2,FALSE) &amp; " " &amp; VLOOKUP(RANDBETWEEN(5,COUNT('Last name'!$A:$A) + 1),'Last name'!$A:$B,2,FALSE)
)</f>
        <v>Moura Dantas</v>
      </c>
      <c r="J771" s="7" t="str">
        <f t="shared" ca="1" si="112"/>
        <v>Caroline Moura Dantas</v>
      </c>
      <c r="K771" s="7" t="str" cm="1">
        <f t="array" aca="1" ref="K771" ca="1">SHA1HASH($J771)</f>
        <v>692489e3946684176b1e00e943b9c893971f8283</v>
      </c>
      <c r="L771" s="7" cm="1">
        <f t="array" aca="1" ref="L771" ca="1">INDEX(States!$A:$A,N771,1)</f>
        <v>5</v>
      </c>
      <c r="M771" s="7" t="str">
        <f ca="1">VLOOKUP($L771,Countries!$A:$B,2,FALSE)</f>
        <v>Portugal</v>
      </c>
      <c r="N771" s="7" cm="1">
        <f t="array" aca="1" ref="N771" ca="1">INDEX(States!$C:$C,RANDBETWEEN(5,COUNTA(States!$A:$A) + 1),1)</f>
        <v>12</v>
      </c>
      <c r="O771" s="7" t="str">
        <f ca="1">VLOOKUP($N771,States!$C:$D,2,FALSE)</f>
        <v>Leiria</v>
      </c>
      <c r="P771" s="7" t="str">
        <f ca="1">VLOOKUP($F771,Name!$A:$C,3,FALSE)</f>
        <v>F</v>
      </c>
      <c r="Q771" s="7" t="str">
        <f ca="1">VLOOKUP($P771,Genders!$B:$C,2,FALSE)</f>
        <v>Female</v>
      </c>
      <c r="R771" s="7" cm="1">
        <f t="array" aca="1" ref="R771" ca="1">INDEX('Marital status'!$A:$A,RANDBETWEEN(5,COUNTA('Marital status'!$A:$A) + 1),1)</f>
        <v>6</v>
      </c>
      <c r="S771" s="7" t="str">
        <f ca="1">VLOOKUP($R771,'Marital status'!$A:$B,2,FALSE)</f>
        <v>MarrieD</v>
      </c>
      <c r="T771" s="7">
        <f t="shared" ca="1" si="113"/>
        <v>5</v>
      </c>
      <c r="U771" s="7" t="str">
        <f ca="1">VLOOKUP($T771,Ethnicities!$A:$B,2,FALSE)</f>
        <v xml:space="preserve"> white</v>
      </c>
      <c r="V771" s="8">
        <f t="shared" ca="1" si="114"/>
        <v>30896</v>
      </c>
      <c r="W771" s="6">
        <f t="shared" ca="1" si="115"/>
        <v>7</v>
      </c>
      <c r="X771" s="8" t="str">
        <f ca="1">VLOOKUP($W771,'Background education'!$A:$B,2,FALSE)</f>
        <v>Undergraduate degree</v>
      </c>
      <c r="Y771" s="7">
        <f ca="1" xml:space="preserve">
  IF(OR($AA771 = 5, $AA771 = 6, $AA771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71" s="7" t="str">
        <f ca="1">VLOOKUP($Y771,Departments!$A:$B,2,FALSE)</f>
        <v>Finance</v>
      </c>
      <c r="AA771" s="6">
        <f t="shared" ca="1" si="116"/>
        <v>10</v>
      </c>
      <c r="AB771" s="7" t="str">
        <f ca="1">VLOOKUP($AA771,Roles!$A:$B,2,FALSE)</f>
        <v>Trainee</v>
      </c>
      <c r="AC771" s="6" t="str">
        <f t="shared" ca="1" si="117"/>
        <v/>
      </c>
      <c r="AD771" s="7" t="str">
        <f ca="1" xml:space="preserve">
IF($AC771 &lt;&gt; "",
    VLOOKUP($AC771,Levels!$A:$B,2,FALSE),
    ""
)</f>
        <v/>
      </c>
      <c r="AE771" s="8">
        <f t="shared" ca="1" si="118"/>
        <v>38986</v>
      </c>
      <c r="AF771" s="6">
        <f ca="1">RANDBETWEEN(5,COUNTA('Recruitment source'!$A:$A) + 1)</f>
        <v>8</v>
      </c>
      <c r="AG771" s="6" t="str">
        <f ca="1">VLOOKUP($AF771,'Recruitment source'!$A:$B,2,FALSE)</f>
        <v>Net Empregos</v>
      </c>
      <c r="AH771" s="8"/>
      <c r="AI771" s="1">
        <f t="shared" ca="1" si="110"/>
        <v>1305</v>
      </c>
      <c r="AJ771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767, 1, 'Caroline Moura Dantas', 'F', 5, '02/08/1984', 7, 7, 10, NULL, 1305);</v>
      </c>
    </row>
    <row r="772" spans="1:36" ht="14.25" customHeight="1" x14ac:dyDescent="0.2">
      <c r="A772" s="7" cm="1">
        <f t="array" aca="1" ref="A772" ca="1">INDEX(Companies!$A:$A,RANDBETWEEN(5,COUNTA(Companies!$A:$A) + 1),1)</f>
        <v>5</v>
      </c>
      <c r="B772" s="7" t="str">
        <f ca="1">VLOOKUP($A772,Companies!$A:$B,2,FALSE)</f>
        <v>ACME Corporation</v>
      </c>
      <c r="C772" s="5">
        <f t="shared" si="111"/>
        <v>768</v>
      </c>
      <c r="D772" s="5" t="str" cm="1">
        <f t="array" ref="D772">SHA1HASH($C772)</f>
        <v>ad2ad593b7a4db4d077dc9f94444092aad698ee9</v>
      </c>
      <c r="E772" s="6">
        <v>1</v>
      </c>
      <c r="F772" s="7">
        <f ca="1">IF($C772 = 1 + N("Presidente"),
    127,
    IF($C772 = 2 + N("Vice-Presidente"),
        72,
        IF($C772 = 3 + N("Secretária bilíngue"),
            13,
            RANDBETWEEN(5,COUNT(Name!$A:$A) + 1)
        )
    )
)</f>
        <v>114</v>
      </c>
      <c r="G772" s="7" t="str">
        <f ca="1">VLOOKUP($F772,Name!$A:$B,2,FALSE)</f>
        <v>Domingos</v>
      </c>
      <c r="H772" s="7">
        <f ca="1" xml:space="preserve">
IF($C772 = 1,
    0,
    RANDBETWEEN(5,COUNT('Last name'!$A:$A) + 1)
)</f>
        <v>42</v>
      </c>
      <c r="I772" s="7" t="str">
        <f ca="1" xml:space="preserve">
IF($C772 = 1 + N("Presidente"),
    "de Orléans e Bragança",
    VLOOKUP($H772,'Last name'!$A:$B,2,FALSE) &amp; " " &amp; VLOOKUP(RANDBETWEEN(5,COUNT('Last name'!$A:$A) + 1),'Last name'!$A:$B,2,FALSE)
)</f>
        <v>Borba Camões</v>
      </c>
      <c r="J772" s="7" t="str">
        <f t="shared" ca="1" si="112"/>
        <v>Domingos Borba Camões</v>
      </c>
      <c r="K772" s="7" t="str" cm="1">
        <f t="array" aca="1" ref="K772" ca="1">SHA1HASH($J772)</f>
        <v>d4451092eb4e6f33cbbf74ccfac4e0748515237f</v>
      </c>
      <c r="L772" s="7" cm="1">
        <f t="array" aca="1" ref="L772" ca="1">INDEX(States!$A:$A,N772,1)</f>
        <v>5</v>
      </c>
      <c r="M772" s="7" t="str">
        <f ca="1">VLOOKUP($L772,Countries!$A:$B,2,FALSE)</f>
        <v>Portugal</v>
      </c>
      <c r="N772" s="7" cm="1">
        <f t="array" aca="1" ref="N772" ca="1">INDEX(States!$C:$C,RANDBETWEEN(5,COUNTA(States!$A:$A) + 1),1)</f>
        <v>18</v>
      </c>
      <c r="O772" s="7" t="str">
        <f ca="1">VLOOKUP($N772,States!$C:$D,2,FALSE)</f>
        <v>Castelo Branco</v>
      </c>
      <c r="P772" s="7" t="str">
        <f ca="1">VLOOKUP($F772,Name!$A:$C,3,FALSE)</f>
        <v>M</v>
      </c>
      <c r="Q772" s="7" t="str">
        <f ca="1">VLOOKUP($P772,Genders!$B:$C,2,FALSE)</f>
        <v>Male</v>
      </c>
      <c r="R772" s="7" cm="1">
        <f t="array" aca="1" ref="R772" ca="1">INDEX('Marital status'!$A:$A,RANDBETWEEN(5,COUNTA('Marital status'!$A:$A) + 1),1)</f>
        <v>9</v>
      </c>
      <c r="S772" s="7" t="str">
        <f ca="1">VLOOKUP($R772,'Marital status'!$A:$B,2,FALSE)</f>
        <v>DIVORCED</v>
      </c>
      <c r="T772" s="7">
        <f t="shared" ca="1" si="113"/>
        <v>5</v>
      </c>
      <c r="U772" s="7" t="str">
        <f ca="1">VLOOKUP($T772,Ethnicities!$A:$B,2,FALSE)</f>
        <v xml:space="preserve"> white</v>
      </c>
      <c r="V772" s="8">
        <f t="shared" ca="1" si="114"/>
        <v>25498</v>
      </c>
      <c r="W772" s="6">
        <f t="shared" ca="1" si="115"/>
        <v>8</v>
      </c>
      <c r="X772" s="8" t="str">
        <f ca="1">VLOOKUP($W772,'Background education'!$A:$B,2,FALSE)</f>
        <v>Graduate school</v>
      </c>
      <c r="Y772" s="7">
        <f ca="1" xml:space="preserve">
  IF(OR($AA772 = 5, $AA772 = 6, $AA772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72" s="7" t="str">
        <f ca="1">VLOOKUP($Y772,Departments!$A:$B,2,FALSE)</f>
        <v>Administration</v>
      </c>
      <c r="AA772" s="6">
        <f t="shared" ca="1" si="116"/>
        <v>11</v>
      </c>
      <c r="AB772" s="7" t="str">
        <f ca="1">VLOOKUP($AA772,Roles!$A:$B,2,FALSE)</f>
        <v>Analyst</v>
      </c>
      <c r="AC772" s="6">
        <f t="shared" ca="1" si="117"/>
        <v>5</v>
      </c>
      <c r="AD772" s="7" t="str">
        <f ca="1" xml:space="preserve">
IF($AC772 &lt;&gt; "",
    VLOOKUP($AC772,Levels!$A:$B,2,FALSE),
    ""
)</f>
        <v>Junior</v>
      </c>
      <c r="AE772" s="8">
        <f t="shared" ca="1" si="118"/>
        <v>41185</v>
      </c>
      <c r="AF772" s="6">
        <f ca="1">RANDBETWEEN(5,COUNTA('Recruitment source'!$A:$A) + 1)</f>
        <v>10</v>
      </c>
      <c r="AG772" s="6" t="str">
        <f ca="1">VLOOKUP($AF772,'Recruitment source'!$A:$B,2,FALSE)</f>
        <v>Jobs in Lisbon</v>
      </c>
      <c r="AH772" s="8"/>
      <c r="AI772" s="1">
        <f t="shared" ca="1" si="110"/>
        <v>3000</v>
      </c>
      <c r="AJ772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768, 1, 'Domingos Borba Camões', 'M', 5, '22/10/1969', 8, 6, 11, 5, 3000);</v>
      </c>
    </row>
    <row r="773" spans="1:36" ht="14.25" customHeight="1" x14ac:dyDescent="0.2">
      <c r="A773" s="7" cm="1">
        <f t="array" aca="1" ref="A773" ca="1">INDEX(Companies!$A:$A,RANDBETWEEN(5,COUNTA(Companies!$A:$A) + 1),1)</f>
        <v>5</v>
      </c>
      <c r="B773" s="7" t="str">
        <f ca="1">VLOOKUP($A773,Companies!$A:$B,2,FALSE)</f>
        <v>ACME Corporation</v>
      </c>
      <c r="C773" s="5">
        <f t="shared" si="111"/>
        <v>769</v>
      </c>
      <c r="D773" s="5" t="str" cm="1">
        <f t="array" ref="D773">SHA1HASH($C773)</f>
        <v>98079d38abe094b7ecaaf37b3519525df0abb891</v>
      </c>
      <c r="E773" s="6">
        <v>1</v>
      </c>
      <c r="F773" s="7">
        <f ca="1">IF($C773 = 1 + N("Presidente"),
    127,
    IF($C773 = 2 + N("Vice-Presidente"),
        72,
        IF($C773 = 3 + N("Secretária bilíngue"),
            13,
            RANDBETWEEN(5,COUNT(Name!$A:$A) + 1)
        )
    )
)</f>
        <v>85</v>
      </c>
      <c r="G773" s="7" t="str">
        <f ca="1">VLOOKUP($F773,Name!$A:$B,2,FALSE)</f>
        <v>Carlos Eduardo</v>
      </c>
      <c r="H773" s="7">
        <f ca="1" xml:space="preserve">
IF($C773 = 1,
    0,
    RANDBETWEEN(5,COUNT('Last name'!$A:$A) + 1)
)</f>
        <v>169</v>
      </c>
      <c r="I773" s="7" t="str">
        <f ca="1" xml:space="preserve">
IF($C773 = 1 + N("Presidente"),
    "de Orléans e Bragança",
    VLOOKUP($H773,'Last name'!$A:$B,2,FALSE) &amp; " " &amp; VLOOKUP(RANDBETWEEN(5,COUNT('Last name'!$A:$A) + 1),'Last name'!$A:$B,2,FALSE)
)</f>
        <v>Russo Romano</v>
      </c>
      <c r="J773" s="7" t="str">
        <f t="shared" ca="1" si="112"/>
        <v>Carlos Eduardo Russo Romano</v>
      </c>
      <c r="K773" s="7" t="str" cm="1">
        <f t="array" aca="1" ref="K773" ca="1">SHA1HASH($J773)</f>
        <v>260b178f64419eb44ba7192b485d3a87ce85d7f0</v>
      </c>
      <c r="L773" s="7" cm="1">
        <f t="array" aca="1" ref="L773" ca="1">INDEX(States!$A:$A,N773,1)</f>
        <v>5</v>
      </c>
      <c r="M773" s="7" t="str">
        <f ca="1">VLOOKUP($L773,Countries!$A:$B,2,FALSE)</f>
        <v>Portugal</v>
      </c>
      <c r="N773" s="7" cm="1">
        <f t="array" aca="1" ref="N773" ca="1">INDEX(States!$C:$C,RANDBETWEEN(5,COUNTA(States!$A:$A) + 1),1)</f>
        <v>13</v>
      </c>
      <c r="O773" s="7" t="str">
        <f ca="1">VLOOKUP($N773,States!$C:$D,2,FALSE)</f>
        <v>Coimbra</v>
      </c>
      <c r="P773" s="7" t="str">
        <f ca="1">VLOOKUP($F773,Name!$A:$C,3,FALSE)</f>
        <v>M</v>
      </c>
      <c r="Q773" s="7" t="str">
        <f ca="1">VLOOKUP($P773,Genders!$B:$C,2,FALSE)</f>
        <v>Male</v>
      </c>
      <c r="R773" s="7" cm="1">
        <f t="array" aca="1" ref="R773" ca="1">INDEX('Marital status'!$A:$A,RANDBETWEEN(5,COUNTA('Marital status'!$A:$A) + 1),1)</f>
        <v>6</v>
      </c>
      <c r="S773" s="7" t="str">
        <f ca="1">VLOOKUP($R773,'Marital status'!$A:$B,2,FALSE)</f>
        <v>MarrieD</v>
      </c>
      <c r="T773" s="7">
        <f t="shared" ca="1" si="113"/>
        <v>5</v>
      </c>
      <c r="U773" s="7" t="str">
        <f ca="1">VLOOKUP($T773,Ethnicities!$A:$B,2,FALSE)</f>
        <v xml:space="preserve"> white</v>
      </c>
      <c r="V773" s="8">
        <f t="shared" ca="1" si="114"/>
        <v>23673</v>
      </c>
      <c r="W773" s="6">
        <f t="shared" ca="1" si="115"/>
        <v>7</v>
      </c>
      <c r="X773" s="8" t="str">
        <f ca="1">VLOOKUP($W773,'Background education'!$A:$B,2,FALSE)</f>
        <v>Undergraduate degree</v>
      </c>
      <c r="Y773" s="7">
        <f ca="1" xml:space="preserve">
  IF(OR($AA773 = 5, $AA773 = 6, $AA773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73" s="7" t="str">
        <f ca="1">VLOOKUP($Y773,Departments!$A:$B,2,FALSE)</f>
        <v>Audit</v>
      </c>
      <c r="AA773" s="6">
        <f t="shared" ca="1" si="116"/>
        <v>9</v>
      </c>
      <c r="AB773" s="7" t="str">
        <f ca="1">VLOOKUP($AA773,Roles!$A:$B,2,FALSE)</f>
        <v>Intern</v>
      </c>
      <c r="AC773" s="6" t="str">
        <f t="shared" ca="1" si="117"/>
        <v/>
      </c>
      <c r="AD773" s="7" t="str">
        <f ca="1" xml:space="preserve">
IF($AC773 &lt;&gt; "",
    VLOOKUP($AC773,Levels!$A:$B,2,FALSE),
    ""
)</f>
        <v/>
      </c>
      <c r="AE773" s="8">
        <f t="shared" ca="1" si="118"/>
        <v>37888</v>
      </c>
      <c r="AF773" s="6">
        <f ca="1">RANDBETWEEN(5,COUNTA('Recruitment source'!$A:$A) + 1)</f>
        <v>6</v>
      </c>
      <c r="AG773" s="6" t="str">
        <f ca="1">VLOOKUP($AF773,'Recruitment source'!$A:$B,2,FALSE)</f>
        <v>Learn4Good</v>
      </c>
      <c r="AH773" s="8"/>
      <c r="AI773" s="1">
        <f t="shared" ref="AI773:AI836" ca="1" si="120" xml:space="preserve">
IF($AA773 = 5 + N("Presidente"),
    27000,
    IF($AA773 = 6 + N("Vice-presidente"),
        23000,
        IF(OR($AA773 = 8, $AA773= 13, $AA773 = 12) + N("Secretária bilíngue ou coordenador ou especialista"),
            8000,
            IF($AA773 = 7 + N("Diretor"),
                15000,
                IF($AA773 = 14 + N("Gerente"),
                    12000,
                    IF($AA773 = 9 + N("Estagiário"),
                        705,
                        IF($AA773 = 10 + N("Trainee"),
                            805,
                            IF($AA773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IF($W773 = 7,
  500,
  IF($W773 = 8,
    1000,
    IF($W773 = 9,
      1500,
      IF($W773 = 10,
        2000,
        0
      )
    )
  )
)
+
N("Adicional no salário por área")
+
IF($Y773 = 14 + N("Tecnologia da Informação"),
  120,
  IF($Y773 = 16 + N("Vendas"),
    110,
    IF($Y773 = 15 + N("Jurídico"),
      100,
      IF(OR($Y773 = 8, $Y773 = 9, $Y773 = 11) + N("Recursos humanos ou comercial ou comunicação e marketing"),
        80,
        0
      )
    )
  )
)
+
N("Adicionando pegadinha")
+
IF(AND($Y773 = 16, $W773 = 9, $AA773 = 11, $AC773 = 5) + N("Se for de vendas, com mestrado, analista sênior"),
  IF($T773 = 5,
    100,
    0
  )
  +
  IF($P773 = "M",
    200,
    0
  ),
  0
)</f>
        <v>1205</v>
      </c>
      <c r="AJ773" s="12" t="str">
        <f t="shared" ca="1" si="119"/>
        <v>INSERT INTO bi4all.fac_employees (id_company_fk, id_employee_pk, flg_active, employee_name, id_gender_fk, id_race_fk, birthday, id_schooling_fk, id_department_fk, id_role_fk, id_level_fk, actual_salary) VALUES (5, 769, 1, 'Carlos Eduardo Russo Romano', 'M', 5, '23/10/1964', 7, 13, 9, NULL, 1205);</v>
      </c>
    </row>
    <row r="774" spans="1:36" ht="14.25" customHeight="1" x14ac:dyDescent="0.2">
      <c r="A774" s="7" cm="1">
        <f t="array" aca="1" ref="A774" ca="1">INDEX(Companies!$A:$A,RANDBETWEEN(5,COUNTA(Companies!$A:$A) + 1),1)</f>
        <v>5</v>
      </c>
      <c r="B774" s="7" t="str">
        <f ca="1">VLOOKUP($A774,Companies!$A:$B,2,FALSE)</f>
        <v>ACME Corporation</v>
      </c>
      <c r="C774" s="5">
        <f t="shared" ref="C774:C837" si="121">ROW() - 4</f>
        <v>770</v>
      </c>
      <c r="D774" s="5" t="str" cm="1">
        <f t="array" ref="D774">SHA1HASH($C774)</f>
        <v>5b5b3319a315a7bfac818b638ae5f0780fde9021</v>
      </c>
      <c r="E774" s="6">
        <v>1</v>
      </c>
      <c r="F774" s="7">
        <f ca="1">IF($C774 = 1 + N("Presidente"),
    127,
    IF($C774 = 2 + N("Vice-Presidente"),
        72,
        IF($C774 = 3 + N("Secretária bilíngue"),
            13,
            RANDBETWEEN(5,COUNT(Name!$A:$A) + 1)
        )
    )
)</f>
        <v>21</v>
      </c>
      <c r="G774" s="7" t="str">
        <f ca="1">VLOOKUP($F774,Name!$A:$B,2,FALSE)</f>
        <v>Allana</v>
      </c>
      <c r="H774" s="7">
        <f ca="1" xml:space="preserve">
IF($C774 = 1,
    0,
    RANDBETWEEN(5,COUNT('Last name'!$A:$A) + 1)
)</f>
        <v>29</v>
      </c>
      <c r="I774" s="7" t="str">
        <f ca="1" xml:space="preserve">
IF($C774 = 1 + N("Presidente"),
    "de Orléans e Bragança",
    VLOOKUP($H774,'Last name'!$A:$B,2,FALSE) &amp; " " &amp; VLOOKUP(RANDBETWEEN(5,COUNT('Last name'!$A:$A) + 1),'Last name'!$A:$B,2,FALSE)
)</f>
        <v>Bandeira Mendes</v>
      </c>
      <c r="J774" s="7" t="str">
        <f t="shared" ref="J774:J837" ca="1" si="122">$G774 &amp; " " &amp; $I774</f>
        <v>Allana Bandeira Mendes</v>
      </c>
      <c r="K774" s="7" t="str" cm="1">
        <f t="array" aca="1" ref="K774" ca="1">SHA1HASH($J774)</f>
        <v>0753fa3b82c4c33febfe39d0650f087f35d2e824</v>
      </c>
      <c r="L774" s="7" cm="1">
        <f t="array" aca="1" ref="L774" ca="1">INDEX(States!$A:$A,N774,1)</f>
        <v>5</v>
      </c>
      <c r="M774" s="7" t="str">
        <f ca="1">VLOOKUP($L774,Countries!$A:$B,2,FALSE)</f>
        <v>Portugal</v>
      </c>
      <c r="N774" s="7" cm="1">
        <f t="array" aca="1" ref="N774" ca="1">INDEX(States!$C:$C,RANDBETWEEN(5,COUNTA(States!$A:$A) + 1),1)</f>
        <v>23</v>
      </c>
      <c r="O774" s="7" t="str">
        <f ca="1">VLOOKUP($N774,States!$C:$D,2,FALSE)</f>
        <v>Viana do Castelo</v>
      </c>
      <c r="P774" s="7" t="str">
        <f ca="1">VLOOKUP($F774,Name!$A:$C,3,FALSE)</f>
        <v>F</v>
      </c>
      <c r="Q774" s="7" t="str">
        <f ca="1">VLOOKUP($P774,Genders!$B:$C,2,FALSE)</f>
        <v>Female</v>
      </c>
      <c r="R774" s="7" cm="1">
        <f t="array" aca="1" ref="R774" ca="1">INDEX('Marital status'!$A:$A,RANDBETWEEN(5,COUNTA('Marital status'!$A:$A) + 1),1)</f>
        <v>6</v>
      </c>
      <c r="S774" s="7" t="str">
        <f ca="1">VLOOKUP($R774,'Marital status'!$A:$B,2,FALSE)</f>
        <v>MarrieD</v>
      </c>
      <c r="T774" s="7">
        <f t="shared" ref="T774:T837" ca="1" si="123" xml:space="preserve">
IF(AND($AA774 &gt;= 5, $AA774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774" s="7" t="str">
        <f ca="1">VLOOKUP($T774,Ethnicities!$A:$B,2,FALSE)</f>
        <v xml:space="preserve"> white</v>
      </c>
      <c r="V774" s="8">
        <f t="shared" ref="V774:V837" ca="1" si="124" xml:space="preserve">
IF($AA774 = 5 + N("CEO"),
    TODAY() - 16340,
    IF($AA774 = 8 + N("Secretary"),
        RANDBETWEEN(TODAY() - 12418.5, TODAY()-6574.5),
        IF(OR($AA774 = 7, $AA774 = 14),
            RANDBETWEEN(TODAY() - 16071, TODAY() - 8766),
            IF(OR($AA774 = 13, $AA774 = 12, $AA774 = 11),
                RANDBETWEEN(TODAY() - 27393.75, TODAY() - 12783.75),
                RANDBETWEEN(TODAY() - 27393.75, TODAY()-10957.5)
            )
        )
    )
)</f>
        <v>25499</v>
      </c>
      <c r="W774" s="6">
        <f t="shared" ref="W774:W837" ca="1" si="125" xml:space="preserve">
IF(OR($AA774 = 5, $AA774 = 6) + N("Se for presidente ou vice-presidente"),
    10 + N("Doutor"),
    IF($AA774 = 7 + N("Se for diretor"),
        RANDBETWEEN(8,10) + N("Graduate school or Master’s degree or Doctorate"),
        IF($AA774 = 14 + N("If a manager"),
            RANDBETWEEN(7,9),
            IF(OR($AA774 = 13, $AA774 = 12, $AA774 = 11) + N("If coordinator or specialist or analyst"),
                RANDBETWEEN(7,8),
                7
            )
        )
    )
)</f>
        <v>8</v>
      </c>
      <c r="X774" s="8" t="str">
        <f ca="1">VLOOKUP($W774,'Background education'!$A:$B,2,FALSE)</f>
        <v>Graduate school</v>
      </c>
      <c r="Y774" s="7">
        <f ca="1" xml:space="preserve">
  IF(OR($AA774 = 5, $AA774 = 6, $AA774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74" s="7" t="str">
        <f ca="1">VLOOKUP($Y774,Departments!$A:$B,2,FALSE)</f>
        <v>Finance</v>
      </c>
      <c r="AA774" s="6">
        <f t="shared" ref="AA774:AA837" ca="1" si="126" xml:space="preserve">
IF($C774 = 1 + N("Se matrícula for 1"),
  5 + N("Presidente"),
  IF($C774 = 2 + N("Se matrícula for 2"),
    6 + N("Vice-presidente"),
    IF($C774 = 3 + N("Se matrícula for 3"),
      8 + N("Secretária bilíngue"),
      IF(AND($C774 &gt;= 4, $C774 &lt;=14),
        7 + N("Diretor"),
        IF(AND($C774 &gt;= 15, $C774 &lt;= 25),
          14 + N("Manager"),
          IF(AND($C774 &gt;= 26, $C774 &lt;= 36),
            13 + N("Coordinador"),
            IF(AND($C774 &gt;= 37, $C774 &lt;= 47),
              12 + N("Especialista"),
                IF(MOD($C774,2) = 0,
                  11 + N("Analista"),
                  RANDBETWEEN(9,10) + N("Estagiário ou Trainee")
                )
            )
          )
        )
      )
    )
  )
)</f>
        <v>11</v>
      </c>
      <c r="AB774" s="7" t="str">
        <f ca="1">VLOOKUP($AA774,Roles!$A:$B,2,FALSE)</f>
        <v>Analyst</v>
      </c>
      <c r="AC774" s="6">
        <f t="shared" ref="AC774:AC837" ca="1" si="127" xml:space="preserve">
IF($AA774 = 11 + N("Analyst"),
    RANDBETWEEN(5, 7) + N("Jr, Pleno, Sr"),
    ""
)</f>
        <v>6</v>
      </c>
      <c r="AD774" s="7" t="str">
        <f ca="1" xml:space="preserve">
IF($AC774 &lt;&gt; "",
    VLOOKUP($AC774,Levels!$A:$B,2,FALSE),
    ""
)</f>
        <v>Pleno</v>
      </c>
      <c r="AE774" s="8">
        <f t="shared" ref="AE774:AE837" ca="1" si="128" xml:space="preserve">
IF(
  OR(
    $AA774=5,$AA774=6,$AA774=7,$AA774=8,$AA774=14
  ),
  36161,
  IF(
     (
      (TODAY() - $V774) / 365
     ) &lt; 19,
      TODAY(),
      RANDBETWEEN(36161,TODAY())
  )
)</f>
        <v>43087</v>
      </c>
      <c r="AF774" s="6">
        <f ca="1">RANDBETWEEN(5,COUNTA('Recruitment source'!$A:$A) + 1)</f>
        <v>12</v>
      </c>
      <c r="AG774" s="6" t="str">
        <f ca="1">VLOOKUP($AF774,'Recruitment source'!$A:$B,2,FALSE)</f>
        <v xml:space="preserve"> recommendation of employee</v>
      </c>
      <c r="AH774" s="8"/>
      <c r="AI774" s="1">
        <f t="shared" ca="1" si="120"/>
        <v>3000</v>
      </c>
      <c r="AJ774" s="12" t="str">
        <f t="shared" ref="AJ774:AJ837" ca="1" si="12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$A774  &amp; ", "   &amp;
$C774  &amp; ", "   &amp;
$E774  &amp; ", '"  &amp;
$J774  &amp; "', '" &amp;
$P774  &amp; "', "  &amp;
$T774  &amp; ", '"  &amp;
TEXT($V774,"dd/mm/aaaa")  &amp; "', "   &amp;
$W774  &amp; ", "   &amp;
$Y774  &amp; ", "   &amp;
$AA774  &amp; ", "   &amp;
IF($AC774 &lt;&gt; "", $AC774, "NULL")  &amp; ", "   &amp;
$AI774  &amp; ");"</f>
        <v>INSERT INTO bi4all.fac_employees (id_company_fk, id_employee_pk, flg_active, employee_name, id_gender_fk, id_race_fk, birthday, id_schooling_fk, id_department_fk, id_role_fk, id_level_fk, actual_salary) VALUES (5, 770, 1, 'Allana Bandeira Mendes', 'F', 5, '23/10/1969', 8, 7, 11, 6, 3000);</v>
      </c>
    </row>
    <row r="775" spans="1:36" ht="14.25" customHeight="1" x14ac:dyDescent="0.2">
      <c r="A775" s="7" cm="1">
        <f t="array" aca="1" ref="A775" ca="1">INDEX(Companies!$A:$A,RANDBETWEEN(5,COUNTA(Companies!$A:$A) + 1),1)</f>
        <v>5</v>
      </c>
      <c r="B775" s="7" t="str">
        <f ca="1">VLOOKUP($A775,Companies!$A:$B,2,FALSE)</f>
        <v>ACME Corporation</v>
      </c>
      <c r="C775" s="5">
        <f t="shared" si="121"/>
        <v>771</v>
      </c>
      <c r="D775" s="5" t="str" cm="1">
        <f t="array" ref="D775">SHA1HASH($C775)</f>
        <v>5d0fb669fb61cd51405bd09c1ac7e36a7407de8d</v>
      </c>
      <c r="E775" s="6">
        <v>1</v>
      </c>
      <c r="F775" s="7">
        <f ca="1">IF($C775 = 1 + N("Presidente"),
    127,
    IF($C775 = 2 + N("Vice-Presidente"),
        72,
        IF($C775 = 3 + N("Secretária bilíngue"),
            13,
            RANDBETWEEN(5,COUNT(Name!$A:$A) + 1)
        )
    )
)</f>
        <v>102</v>
      </c>
      <c r="G775" s="7" t="str">
        <f ca="1">VLOOKUP($F775,Name!$A:$B,2,FALSE)</f>
        <v>Danilo</v>
      </c>
      <c r="H775" s="7">
        <f ca="1" xml:space="preserve">
IF($C775 = 1,
    0,
    RANDBETWEEN(5,COUNT('Last name'!$A:$A) + 1)
)</f>
        <v>165</v>
      </c>
      <c r="I775" s="7" t="str">
        <f ca="1" xml:space="preserve">
IF($C775 = 1 + N("Presidente"),
    "de Orléans e Bragança",
    VLOOKUP($H775,'Last name'!$A:$B,2,FALSE) &amp; " " &amp; VLOOKUP(RANDBETWEEN(5,COUNT('Last name'!$A:$A) + 1),'Last name'!$A:$B,2,FALSE)
)</f>
        <v>Rocha Ribeiro</v>
      </c>
      <c r="J775" s="7" t="str">
        <f t="shared" ca="1" si="122"/>
        <v>Danilo Rocha Ribeiro</v>
      </c>
      <c r="K775" s="7" t="str" cm="1">
        <f t="array" aca="1" ref="K775" ca="1">SHA1HASH($J775)</f>
        <v>dc4b94b214fb8626331d9f4c2db47d99561b4957</v>
      </c>
      <c r="L775" s="7" cm="1">
        <f t="array" aca="1" ref="L775" ca="1">INDEX(States!$A:$A,N775,1)</f>
        <v>5</v>
      </c>
      <c r="M775" s="7" t="str">
        <f ca="1">VLOOKUP($L775,Countries!$A:$B,2,FALSE)</f>
        <v>Portugal</v>
      </c>
      <c r="N775" s="7" cm="1">
        <f t="array" aca="1" ref="N775" ca="1">INDEX(States!$C:$C,RANDBETWEEN(5,COUNTA(States!$A:$A) + 1),1)</f>
        <v>18</v>
      </c>
      <c r="O775" s="7" t="str">
        <f ca="1">VLOOKUP($N775,States!$C:$D,2,FALSE)</f>
        <v>Castelo Branco</v>
      </c>
      <c r="P775" s="7" t="str">
        <f ca="1">VLOOKUP($F775,Name!$A:$C,3,FALSE)</f>
        <v>M</v>
      </c>
      <c r="Q775" s="7" t="str">
        <f ca="1">VLOOKUP($P775,Genders!$B:$C,2,FALSE)</f>
        <v>Male</v>
      </c>
      <c r="R775" s="7" cm="1">
        <f t="array" aca="1" ref="R775" ca="1">INDEX('Marital status'!$A:$A,RANDBETWEEN(5,COUNTA('Marital status'!$A:$A) + 1),1)</f>
        <v>7</v>
      </c>
      <c r="S775" s="7" t="str">
        <f ca="1">VLOOKUP($R775,'Marital status'!$A:$B,2,FALSE)</f>
        <v xml:space="preserve">Widowed </v>
      </c>
      <c r="T775" s="7">
        <f t="shared" ca="1" si="123"/>
        <v>5</v>
      </c>
      <c r="U775" s="7" t="str">
        <f ca="1">VLOOKUP($T775,Ethnicities!$A:$B,2,FALSE)</f>
        <v xml:space="preserve"> white</v>
      </c>
      <c r="V775" s="8">
        <f t="shared" ca="1" si="124"/>
        <v>32240</v>
      </c>
      <c r="W775" s="6">
        <f t="shared" ca="1" si="125"/>
        <v>7</v>
      </c>
      <c r="X775" s="8" t="str">
        <f ca="1">VLOOKUP($W775,'Background education'!$A:$B,2,FALSE)</f>
        <v>Undergraduate degree</v>
      </c>
      <c r="Y775" s="7">
        <f ca="1" xml:space="preserve">
  IF(OR($AA775 = 5, $AA775 = 6, $AA775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75" s="7" t="str">
        <f ca="1">VLOOKUP($Y775,Departments!$A:$B,2,FALSE)</f>
        <v>Communication &amp; Marketing</v>
      </c>
      <c r="AA775" s="6">
        <f t="shared" ca="1" si="126"/>
        <v>10</v>
      </c>
      <c r="AB775" s="7" t="str">
        <f ca="1">VLOOKUP($AA775,Roles!$A:$B,2,FALSE)</f>
        <v>Trainee</v>
      </c>
      <c r="AC775" s="6" t="str">
        <f t="shared" ca="1" si="127"/>
        <v/>
      </c>
      <c r="AD775" s="7" t="str">
        <f ca="1" xml:space="preserve">
IF($AC775 &lt;&gt; "",
    VLOOKUP($AC775,Levels!$A:$B,2,FALSE),
    ""
)</f>
        <v/>
      </c>
      <c r="AE775" s="8">
        <f t="shared" ca="1" si="128"/>
        <v>40350</v>
      </c>
      <c r="AF775" s="6">
        <f ca="1">RANDBETWEEN(5,COUNTA('Recruitment source'!$A:$A) + 1)</f>
        <v>8</v>
      </c>
      <c r="AG775" s="6" t="str">
        <f ca="1">VLOOKUP($AF775,'Recruitment source'!$A:$B,2,FALSE)</f>
        <v>Net Empregos</v>
      </c>
      <c r="AH775" s="8"/>
      <c r="AI775" s="1">
        <f t="shared" ca="1" si="120"/>
        <v>1385</v>
      </c>
      <c r="AJ77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771, 1, 'Danilo Rocha Ribeiro', 'M', 5, '07/04/1988', 7, 11, 10, NULL, 1385);</v>
      </c>
    </row>
    <row r="776" spans="1:36" ht="14.25" customHeight="1" x14ac:dyDescent="0.2">
      <c r="A776" s="7" cm="1">
        <f t="array" aca="1" ref="A776" ca="1">INDEX(Companies!$A:$A,RANDBETWEEN(5,COUNTA(Companies!$A:$A) + 1),1)</f>
        <v>5</v>
      </c>
      <c r="B776" s="7" t="str">
        <f ca="1">VLOOKUP($A776,Companies!$A:$B,2,FALSE)</f>
        <v>ACME Corporation</v>
      </c>
      <c r="C776" s="5">
        <f t="shared" si="121"/>
        <v>772</v>
      </c>
      <c r="D776" s="5" t="str" cm="1">
        <f t="array" ref="D776">SHA1HASH($C776)</f>
        <v>d04d5003325c314117f803a6ead6b45503e8dd8b</v>
      </c>
      <c r="E776" s="6">
        <v>1</v>
      </c>
      <c r="F776" s="7">
        <f ca="1">IF($C776 = 1 + N("Presidente"),
    127,
    IF($C776 = 2 + N("Vice-Presidente"),
        72,
        IF($C776 = 3 + N("Secretária bilíngue"),
            13,
            RANDBETWEEN(5,COUNT(Name!$A:$A) + 1)
        )
    )
)</f>
        <v>64</v>
      </c>
      <c r="G776" s="7" t="str">
        <f ca="1">VLOOKUP($F776,Name!$A:$B,2,FALSE)</f>
        <v>Ayla</v>
      </c>
      <c r="H776" s="7">
        <f ca="1" xml:space="preserve">
IF($C776 = 1,
    0,
    RANDBETWEEN(5,COUNT('Last name'!$A:$A) + 1)
)</f>
        <v>139</v>
      </c>
      <c r="I776" s="7" t="str">
        <f ca="1" xml:space="preserve">
IF($C776 = 1 + N("Presidente"),
    "de Orléans e Bragança",
    VLOOKUP($H776,'Last name'!$A:$B,2,FALSE) &amp; " " &amp; VLOOKUP(RANDBETWEEN(5,COUNT('Last name'!$A:$A) + 1),'Last name'!$A:$B,2,FALSE)
)</f>
        <v>Negrão Colombo</v>
      </c>
      <c r="J776" s="7" t="str">
        <f t="shared" ca="1" si="122"/>
        <v>Ayla Negrão Colombo</v>
      </c>
      <c r="K776" s="7" t="str" cm="1">
        <f t="array" aca="1" ref="K776" ca="1">SHA1HASH($J776)</f>
        <v>030e2df41ecbb4b8ab9baf9fe5ae94136065aa2a</v>
      </c>
      <c r="L776" s="7" cm="1">
        <f t="array" aca="1" ref="L776" ca="1">INDEX(States!$A:$A,N776,1)</f>
        <v>5</v>
      </c>
      <c r="M776" s="7" t="str">
        <f ca="1">VLOOKUP($L776,Countries!$A:$B,2,FALSE)</f>
        <v>Portugal</v>
      </c>
      <c r="N776" s="7" cm="1">
        <f t="array" aca="1" ref="N776" ca="1">INDEX(States!$C:$C,RANDBETWEEN(5,COUNTA(States!$A:$A) + 1),1)</f>
        <v>16</v>
      </c>
      <c r="O776" s="7" t="str">
        <f ca="1">VLOOKUP($N776,States!$C:$D,2,FALSE)</f>
        <v>Azores</v>
      </c>
      <c r="P776" s="7" t="str">
        <f ca="1">VLOOKUP($F776,Name!$A:$C,3,FALSE)</f>
        <v>F</v>
      </c>
      <c r="Q776" s="7" t="str">
        <f ca="1">VLOOKUP($P776,Genders!$B:$C,2,FALSE)</f>
        <v>Female</v>
      </c>
      <c r="R776" s="7" cm="1">
        <f t="array" aca="1" ref="R776" ca="1">INDEX('Marital status'!$A:$A,RANDBETWEEN(5,COUNTA('Marital status'!$A:$A) + 1),1)</f>
        <v>8</v>
      </c>
      <c r="S776" s="7" t="str">
        <f ca="1">VLOOKUP($R776,'Marital status'!$A:$B,2,FALSE)</f>
        <v xml:space="preserve"> Separated </v>
      </c>
      <c r="T776" s="7">
        <f t="shared" ca="1" si="123"/>
        <v>5</v>
      </c>
      <c r="U776" s="7" t="str">
        <f ca="1">VLOOKUP($T776,Ethnicities!$A:$B,2,FALSE)</f>
        <v xml:space="preserve"> white</v>
      </c>
      <c r="V776" s="8">
        <f t="shared" ca="1" si="124"/>
        <v>26962</v>
      </c>
      <c r="W776" s="6">
        <f t="shared" ca="1" si="125"/>
        <v>8</v>
      </c>
      <c r="X776" s="8" t="str">
        <f ca="1">VLOOKUP($W776,'Background education'!$A:$B,2,FALSE)</f>
        <v>Graduate school</v>
      </c>
      <c r="Y776" s="7">
        <f ca="1" xml:space="preserve">
  IF(OR($AA776 = 5, $AA776 = 6, $AA776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76" s="7" t="str">
        <f ca="1">VLOOKUP($Y776,Departments!$A:$B,2,FALSE)</f>
        <v>Human Resource</v>
      </c>
      <c r="AA776" s="6">
        <f t="shared" ca="1" si="126"/>
        <v>11</v>
      </c>
      <c r="AB776" s="7" t="str">
        <f ca="1">VLOOKUP($AA776,Roles!$A:$B,2,FALSE)</f>
        <v>Analyst</v>
      </c>
      <c r="AC776" s="6">
        <f t="shared" ca="1" si="127"/>
        <v>5</v>
      </c>
      <c r="AD776" s="7" t="str">
        <f ca="1" xml:space="preserve">
IF($AC776 &lt;&gt; "",
    VLOOKUP($AC776,Levels!$A:$B,2,FALSE),
    ""
)</f>
        <v>Junior</v>
      </c>
      <c r="AE776" s="8">
        <f t="shared" ca="1" si="128"/>
        <v>40972</v>
      </c>
      <c r="AF776" s="6">
        <f ca="1">RANDBETWEEN(5,COUNTA('Recruitment source'!$A:$A) + 1)</f>
        <v>9</v>
      </c>
      <c r="AG776" s="6" t="str">
        <f ca="1">VLOOKUP($AF776,'Recruitment source'!$A:$B,2,FALSE)</f>
        <v>Empregos Online</v>
      </c>
      <c r="AH776" s="8"/>
      <c r="AI776" s="1">
        <f t="shared" ca="1" si="120"/>
        <v>3080</v>
      </c>
      <c r="AJ77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772, 1, 'Ayla Negrão Colombo', 'F', 5, '25/10/1973', 8, 8, 11, 5, 3080);</v>
      </c>
    </row>
    <row r="777" spans="1:36" ht="14.25" customHeight="1" x14ac:dyDescent="0.2">
      <c r="A777" s="7" cm="1">
        <f t="array" aca="1" ref="A777" ca="1">INDEX(Companies!$A:$A,RANDBETWEEN(5,COUNTA(Companies!$A:$A) + 1),1)</f>
        <v>5</v>
      </c>
      <c r="B777" s="7" t="str">
        <f ca="1">VLOOKUP($A777,Companies!$A:$B,2,FALSE)</f>
        <v>ACME Corporation</v>
      </c>
      <c r="C777" s="5">
        <f t="shared" si="121"/>
        <v>773</v>
      </c>
      <c r="D777" s="5" t="str" cm="1">
        <f t="array" ref="D777">SHA1HASH($C777)</f>
        <v>190c4a70068f9453e2320b650e94869a1306adb0</v>
      </c>
      <c r="E777" s="6">
        <v>1</v>
      </c>
      <c r="F777" s="7">
        <f ca="1">IF($C777 = 1 + N("Presidente"),
    127,
    IF($C777 = 2 + N("Vice-Presidente"),
        72,
        IF($C777 = 3 + N("Secretária bilíngue"),
            13,
            RANDBETWEEN(5,COUNT(Name!$A:$A) + 1)
        )
    )
)</f>
        <v>177</v>
      </c>
      <c r="G777" s="7" t="str">
        <f ca="1">VLOOKUP($F777,Name!$A:$B,2,FALSE)</f>
        <v>Isabelly</v>
      </c>
      <c r="H777" s="7">
        <f ca="1" xml:space="preserve">
IF($C777 = 1,
    0,
    RANDBETWEEN(5,COUNT('Last name'!$A:$A) + 1)
)</f>
        <v>97</v>
      </c>
      <c r="I777" s="7" t="str">
        <f ca="1" xml:space="preserve">
IF($C777 = 1 + N("Presidente"),
    "de Orléans e Bragança",
    VLOOKUP($H777,'Last name'!$A:$B,2,FALSE) &amp; " " &amp; VLOOKUP(RANDBETWEEN(5,COUNT('Last name'!$A:$A) + 1),'Last name'!$A:$B,2,FALSE)
)</f>
        <v>Garcia Seixas</v>
      </c>
      <c r="J777" s="7" t="str">
        <f t="shared" ca="1" si="122"/>
        <v>Isabelly Garcia Seixas</v>
      </c>
      <c r="K777" s="7" t="str" cm="1">
        <f t="array" aca="1" ref="K777" ca="1">SHA1HASH($J777)</f>
        <v>0da9c1d4865b59a2838a60fb73686f0ea1f4342f</v>
      </c>
      <c r="L777" s="7" cm="1">
        <f t="array" aca="1" ref="L777" ca="1">INDEX(States!$A:$A,N777,1)</f>
        <v>5</v>
      </c>
      <c r="M777" s="7" t="str">
        <f ca="1">VLOOKUP($L777,Countries!$A:$B,2,FALSE)</f>
        <v>Portugal</v>
      </c>
      <c r="N777" s="7" cm="1">
        <f t="array" aca="1" ref="N777" ca="1">INDEX(States!$C:$C,RANDBETWEEN(5,COUNTA(States!$A:$A) + 1),1)</f>
        <v>17</v>
      </c>
      <c r="O777" s="7" t="str">
        <f ca="1">VLOOKUP($N777,States!$C:$D,2,FALSE)</f>
        <v>Viseu</v>
      </c>
      <c r="P777" s="7" t="str">
        <f ca="1">VLOOKUP($F777,Name!$A:$C,3,FALSE)</f>
        <v>F</v>
      </c>
      <c r="Q777" s="7" t="str">
        <f ca="1">VLOOKUP($P777,Genders!$B:$C,2,FALSE)</f>
        <v>Female</v>
      </c>
      <c r="R777" s="7" cm="1">
        <f t="array" aca="1" ref="R777" ca="1">INDEX('Marital status'!$A:$A,RANDBETWEEN(5,COUNTA('Marital status'!$A:$A) + 1),1)</f>
        <v>8</v>
      </c>
      <c r="S777" s="7" t="str">
        <f ca="1">VLOOKUP($R777,'Marital status'!$A:$B,2,FALSE)</f>
        <v xml:space="preserve"> Separated </v>
      </c>
      <c r="T777" s="7">
        <f t="shared" ca="1" si="123"/>
        <v>6</v>
      </c>
      <c r="U777" s="7" t="str">
        <f ca="1">VLOOKUP($T777,Ethnicities!$A:$B,2,FALSE)</f>
        <v>Black or African American</v>
      </c>
      <c r="V777" s="8">
        <f t="shared" ca="1" si="124"/>
        <v>25202</v>
      </c>
      <c r="W777" s="6">
        <f t="shared" ca="1" si="125"/>
        <v>7</v>
      </c>
      <c r="X777" s="8" t="str">
        <f ca="1">VLOOKUP($W777,'Background education'!$A:$B,2,FALSE)</f>
        <v>Undergraduate degree</v>
      </c>
      <c r="Y777" s="7">
        <f ca="1" xml:space="preserve">
  IF(OR($AA777 = 5, $AA777 = 6, $AA777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77" s="7" t="str">
        <f ca="1">VLOOKUP($Y777,Departments!$A:$B,2,FALSE)</f>
        <v>Controlling</v>
      </c>
      <c r="AA777" s="6">
        <f t="shared" ca="1" si="126"/>
        <v>9</v>
      </c>
      <c r="AB777" s="7" t="str">
        <f ca="1">VLOOKUP($AA777,Roles!$A:$B,2,FALSE)</f>
        <v>Intern</v>
      </c>
      <c r="AC777" s="6" t="str">
        <f t="shared" ca="1" si="127"/>
        <v/>
      </c>
      <c r="AD777" s="7" t="str">
        <f ca="1" xml:space="preserve">
IF($AC777 &lt;&gt; "",
    VLOOKUP($AC777,Levels!$A:$B,2,FALSE),
    ""
)</f>
        <v/>
      </c>
      <c r="AE777" s="8">
        <f t="shared" ca="1" si="128"/>
        <v>41336</v>
      </c>
      <c r="AF777" s="6">
        <f ca="1">RANDBETWEEN(5,COUNTA('Recruitment source'!$A:$A) + 1)</f>
        <v>5</v>
      </c>
      <c r="AG777" s="6" t="str">
        <f ca="1">VLOOKUP($AF777,'Recruitment source'!$A:$B,2,FALSE)</f>
        <v>Indeed</v>
      </c>
      <c r="AH777" s="8"/>
      <c r="AI777" s="1">
        <f t="shared" ca="1" si="120"/>
        <v>1205</v>
      </c>
      <c r="AJ77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773, 1, 'Isabelly Garcia Seixas', 'F', 6, '30/12/1968', 7, 12, 9, NULL, 1205);</v>
      </c>
    </row>
    <row r="778" spans="1:36" ht="14.25" customHeight="1" x14ac:dyDescent="0.2">
      <c r="A778" s="7" cm="1">
        <f t="array" aca="1" ref="A778" ca="1">INDEX(Companies!$A:$A,RANDBETWEEN(5,COUNTA(Companies!$A:$A) + 1),1)</f>
        <v>5</v>
      </c>
      <c r="B778" s="7" t="str">
        <f ca="1">VLOOKUP($A778,Companies!$A:$B,2,FALSE)</f>
        <v>ACME Corporation</v>
      </c>
      <c r="C778" s="5">
        <f t="shared" si="121"/>
        <v>774</v>
      </c>
      <c r="D778" s="5" t="str" cm="1">
        <f t="array" ref="D778">SHA1HASH($C778)</f>
        <v>66c4d1ec6dadbb7073bb7c5132e479ca4d2b59cf</v>
      </c>
      <c r="E778" s="6">
        <v>1</v>
      </c>
      <c r="F778" s="7">
        <f ca="1">IF($C778 = 1 + N("Presidente"),
    127,
    IF($C778 = 2 + N("Vice-Presidente"),
        72,
        IF($C778 = 3 + N("Secretária bilíngue"),
            13,
            RANDBETWEEN(5,COUNT(Name!$A:$A) + 1)
        )
    )
)</f>
        <v>274</v>
      </c>
      <c r="G778" s="7" t="str">
        <f ca="1">VLOOKUP($F778,Name!$A:$B,2,FALSE)</f>
        <v>Maria Valentina</v>
      </c>
      <c r="H778" s="7">
        <f ca="1" xml:space="preserve">
IF($C778 = 1,
    0,
    RANDBETWEEN(5,COUNT('Last name'!$A:$A) + 1)
)</f>
        <v>88</v>
      </c>
      <c r="I778" s="7" t="str">
        <f ca="1" xml:space="preserve">
IF($C778 = 1 + N("Presidente"),
    "de Orléans e Bragança",
    VLOOKUP($H778,'Last name'!$A:$B,2,FALSE) &amp; " " &amp; VLOOKUP(RANDBETWEEN(5,COUNT('Last name'!$A:$A) + 1),'Last name'!$A:$B,2,FALSE)
)</f>
        <v>Ferreira Castro</v>
      </c>
      <c r="J778" s="7" t="str">
        <f t="shared" ca="1" si="122"/>
        <v>Maria Valentina Ferreira Castro</v>
      </c>
      <c r="K778" s="7" t="str" cm="1">
        <f t="array" aca="1" ref="K778" ca="1">SHA1HASH($J778)</f>
        <v>ebd30239f60e2c4ba3625abaf37b80281fb6a0d0</v>
      </c>
      <c r="L778" s="7" cm="1">
        <f t="array" aca="1" ref="L778" ca="1">INDEX(States!$A:$A,N778,1)</f>
        <v>5</v>
      </c>
      <c r="M778" s="7" t="str">
        <f ca="1">VLOOKUP($L778,Countries!$A:$B,2,FALSE)</f>
        <v>Portugal</v>
      </c>
      <c r="N778" s="7" cm="1">
        <f t="array" aca="1" ref="N778" ca="1">INDEX(States!$C:$C,RANDBETWEEN(5,COUNTA(States!$A:$A) + 1),1)</f>
        <v>14</v>
      </c>
      <c r="O778" s="7" t="str">
        <f ca="1">VLOOKUP($N778,States!$C:$D,2,FALSE)</f>
        <v>Madeira</v>
      </c>
      <c r="P778" s="7" t="str">
        <f ca="1">VLOOKUP($F778,Name!$A:$C,3,FALSE)</f>
        <v>F</v>
      </c>
      <c r="Q778" s="7" t="str">
        <f ca="1">VLOOKUP($P778,Genders!$B:$C,2,FALSE)</f>
        <v>Female</v>
      </c>
      <c r="R778" s="7" cm="1">
        <f t="array" aca="1" ref="R778" ca="1">INDEX('Marital status'!$A:$A,RANDBETWEEN(5,COUNTA('Marital status'!$A:$A) + 1),1)</f>
        <v>5</v>
      </c>
      <c r="S778" s="7" t="str">
        <f ca="1">VLOOKUP($R778,'Marital status'!$A:$B,2,FALSE)</f>
        <v>single</v>
      </c>
      <c r="T778" s="7">
        <f t="shared" ca="1" si="123"/>
        <v>5</v>
      </c>
      <c r="U778" s="7" t="str">
        <f ca="1">VLOOKUP($T778,Ethnicities!$A:$B,2,FALSE)</f>
        <v xml:space="preserve"> white</v>
      </c>
      <c r="V778" s="8">
        <f t="shared" ca="1" si="124"/>
        <v>31064</v>
      </c>
      <c r="W778" s="6">
        <f t="shared" ca="1" si="125"/>
        <v>8</v>
      </c>
      <c r="X778" s="8" t="str">
        <f ca="1">VLOOKUP($W778,'Background education'!$A:$B,2,FALSE)</f>
        <v>Graduate school</v>
      </c>
      <c r="Y778" s="7">
        <f ca="1" xml:space="preserve">
  IF(OR($AA778 = 5, $AA778 = 6, $AA778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78" s="7" t="str">
        <f ca="1">VLOOKUP($Y778,Departments!$A:$B,2,FALSE)</f>
        <v>Communication &amp; Marketing</v>
      </c>
      <c r="AA778" s="6">
        <f t="shared" ca="1" si="126"/>
        <v>11</v>
      </c>
      <c r="AB778" s="7" t="str">
        <f ca="1">VLOOKUP($AA778,Roles!$A:$B,2,FALSE)</f>
        <v>Analyst</v>
      </c>
      <c r="AC778" s="6">
        <f t="shared" ca="1" si="127"/>
        <v>5</v>
      </c>
      <c r="AD778" s="7" t="str">
        <f ca="1" xml:space="preserve">
IF($AC778 &lt;&gt; "",
    VLOOKUP($AC778,Levels!$A:$B,2,FALSE),
    ""
)</f>
        <v>Junior</v>
      </c>
      <c r="AE778" s="8">
        <f t="shared" ca="1" si="128"/>
        <v>41922</v>
      </c>
      <c r="AF778" s="6">
        <f ca="1">RANDBETWEEN(5,COUNTA('Recruitment source'!$A:$A) + 1)</f>
        <v>6</v>
      </c>
      <c r="AG778" s="6" t="str">
        <f ca="1">VLOOKUP($AF778,'Recruitment source'!$A:$B,2,FALSE)</f>
        <v>Learn4Good</v>
      </c>
      <c r="AH778" s="8"/>
      <c r="AI778" s="1">
        <f t="shared" ca="1" si="120"/>
        <v>3080</v>
      </c>
      <c r="AJ778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774, 1, 'Maria Valentina Ferreira Castro', 'F', 5, '17/01/1985', 8, 11, 11, 5, 3080);</v>
      </c>
    </row>
    <row r="779" spans="1:36" ht="14.25" customHeight="1" x14ac:dyDescent="0.2">
      <c r="A779" s="7" cm="1">
        <f t="array" aca="1" ref="A779" ca="1">INDEX(Companies!$A:$A,RANDBETWEEN(5,COUNTA(Companies!$A:$A) + 1),1)</f>
        <v>5</v>
      </c>
      <c r="B779" s="7" t="str">
        <f ca="1">VLOOKUP($A779,Companies!$A:$B,2,FALSE)</f>
        <v>ACME Corporation</v>
      </c>
      <c r="C779" s="5">
        <f t="shared" si="121"/>
        <v>775</v>
      </c>
      <c r="D779" s="5" t="str" cm="1">
        <f t="array" ref="D779">SHA1HASH($C779)</f>
        <v>ccd04939f25266ed88d9dbb3eb298866911b04f4</v>
      </c>
      <c r="E779" s="6">
        <v>1</v>
      </c>
      <c r="F779" s="7">
        <f ca="1">IF($C779 = 1 + N("Presidente"),
    127,
    IF($C779 = 2 + N("Vice-Presidente"),
        72,
        IF($C779 = 3 + N("Secretária bilíngue"),
            13,
            RANDBETWEEN(5,COUNT(Name!$A:$A) + 1)
        )
    )
)</f>
        <v>192</v>
      </c>
      <c r="G779" s="7" t="str">
        <f ca="1">VLOOKUP($F779,Name!$A:$B,2,FALSE)</f>
        <v>João Pedro</v>
      </c>
      <c r="H779" s="7">
        <f ca="1" xml:space="preserve">
IF($C779 = 1,
    0,
    RANDBETWEEN(5,COUNT('Last name'!$A:$A) + 1)
)</f>
        <v>13</v>
      </c>
      <c r="I779" s="7" t="str">
        <f ca="1" xml:space="preserve">
IF($C779 = 1 + N("Presidente"),
    "de Orléans e Bragança",
    VLOOKUP($H779,'Last name'!$A:$B,2,FALSE) &amp; " " &amp; VLOOKUP(RANDBETWEEN(5,COUNT('Last name'!$A:$A) + 1),'Last name'!$A:$B,2,FALSE)
)</f>
        <v>Alvarenga Campos</v>
      </c>
      <c r="J779" s="7" t="str">
        <f t="shared" ca="1" si="122"/>
        <v>João Pedro Alvarenga Campos</v>
      </c>
      <c r="K779" s="7" t="str" cm="1">
        <f t="array" aca="1" ref="K779" ca="1">SHA1HASH($J779)</f>
        <v>fb7d97514f98e19b96b3999f1f90ce58a3402f2a</v>
      </c>
      <c r="L779" s="7" cm="1">
        <f t="array" aca="1" ref="L779" ca="1">INDEX(States!$A:$A,N779,1)</f>
        <v>5</v>
      </c>
      <c r="M779" s="7" t="str">
        <f ca="1">VLOOKUP($L779,Countries!$A:$B,2,FALSE)</f>
        <v>Portugal</v>
      </c>
      <c r="N779" s="7" cm="1">
        <f t="array" aca="1" ref="N779" ca="1">INDEX(States!$C:$C,RANDBETWEEN(5,COUNTA(States!$A:$A) + 1),1)</f>
        <v>16</v>
      </c>
      <c r="O779" s="7" t="str">
        <f ca="1">VLOOKUP($N779,States!$C:$D,2,FALSE)</f>
        <v>Azores</v>
      </c>
      <c r="P779" s="7" t="str">
        <f ca="1">VLOOKUP($F779,Name!$A:$C,3,FALSE)</f>
        <v>M</v>
      </c>
      <c r="Q779" s="7" t="str">
        <f ca="1">VLOOKUP($P779,Genders!$B:$C,2,FALSE)</f>
        <v>Male</v>
      </c>
      <c r="R779" s="7" cm="1">
        <f t="array" aca="1" ref="R779" ca="1">INDEX('Marital status'!$A:$A,RANDBETWEEN(5,COUNTA('Marital status'!$A:$A) + 1),1)</f>
        <v>5</v>
      </c>
      <c r="S779" s="7" t="str">
        <f ca="1">VLOOKUP($R779,'Marital status'!$A:$B,2,FALSE)</f>
        <v>single</v>
      </c>
      <c r="T779" s="7">
        <f t="shared" ca="1" si="123"/>
        <v>8</v>
      </c>
      <c r="U779" s="7" t="str">
        <f ca="1">VLOOKUP($T779,Ethnicities!$A:$B,2,FALSE)</f>
        <v>ASIAN</v>
      </c>
      <c r="V779" s="8">
        <f t="shared" ca="1" si="124"/>
        <v>26149</v>
      </c>
      <c r="W779" s="6">
        <f t="shared" ca="1" si="125"/>
        <v>7</v>
      </c>
      <c r="X779" s="8" t="str">
        <f ca="1">VLOOKUP($W779,'Background education'!$A:$B,2,FALSE)</f>
        <v>Undergraduate degree</v>
      </c>
      <c r="Y779" s="7">
        <f ca="1" xml:space="preserve">
  IF(OR($AA779 = 5, $AA779 = 6, $AA779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79" s="7" t="str">
        <f ca="1">VLOOKUP($Y779,Departments!$A:$B,2,FALSE)</f>
        <v xml:space="preserve"> Presidency</v>
      </c>
      <c r="AA779" s="6">
        <f t="shared" ca="1" si="126"/>
        <v>9</v>
      </c>
      <c r="AB779" s="7" t="str">
        <f ca="1">VLOOKUP($AA779,Roles!$A:$B,2,FALSE)</f>
        <v>Intern</v>
      </c>
      <c r="AC779" s="6" t="str">
        <f t="shared" ca="1" si="127"/>
        <v/>
      </c>
      <c r="AD779" s="7" t="str">
        <f ca="1" xml:space="preserve">
IF($AC779 &lt;&gt; "",
    VLOOKUP($AC779,Levels!$A:$B,2,FALSE),
    ""
)</f>
        <v/>
      </c>
      <c r="AE779" s="8">
        <f t="shared" ca="1" si="128"/>
        <v>36539</v>
      </c>
      <c r="AF779" s="6">
        <f ca="1">RANDBETWEEN(5,COUNTA('Recruitment source'!$A:$A) + 1)</f>
        <v>10</v>
      </c>
      <c r="AG779" s="6" t="str">
        <f ca="1">VLOOKUP($AF779,'Recruitment source'!$A:$B,2,FALSE)</f>
        <v>Jobs in Lisbon</v>
      </c>
      <c r="AH779" s="8"/>
      <c r="AI779" s="1">
        <f t="shared" ca="1" si="120"/>
        <v>1205</v>
      </c>
      <c r="AJ779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775, 1, 'João Pedro Alvarenga Campos', 'M', 8, '04/08/1971', 7, 5, 9, NULL, 1205);</v>
      </c>
    </row>
    <row r="780" spans="1:36" ht="14.25" customHeight="1" x14ac:dyDescent="0.2">
      <c r="A780" s="7" cm="1">
        <f t="array" aca="1" ref="A780" ca="1">INDEX(Companies!$A:$A,RANDBETWEEN(5,COUNTA(Companies!$A:$A) + 1),1)</f>
        <v>5</v>
      </c>
      <c r="B780" s="7" t="str">
        <f ca="1">VLOOKUP($A780,Companies!$A:$B,2,FALSE)</f>
        <v>ACME Corporation</v>
      </c>
      <c r="C780" s="5">
        <f t="shared" si="121"/>
        <v>776</v>
      </c>
      <c r="D780" s="5" t="str" cm="1">
        <f t="array" ref="D780">SHA1HASH($C780)</f>
        <v>0aed854dc1ed3c76a4caff5ed4057ff16817cf30</v>
      </c>
      <c r="E780" s="6">
        <v>1</v>
      </c>
      <c r="F780" s="7">
        <f ca="1">IF($C780 = 1 + N("Presidente"),
    127,
    IF($C780 = 2 + N("Vice-Presidente"),
        72,
        IF($C780 = 3 + N("Secretária bilíngue"),
            13,
            RANDBETWEEN(5,COUNT(Name!$A:$A) + 1)
        )
    )
)</f>
        <v>13</v>
      </c>
      <c r="G780" s="7" t="str">
        <f ca="1">VLOOKUP($F780,Name!$A:$B,2,FALSE)</f>
        <v>Alessandra</v>
      </c>
      <c r="H780" s="7">
        <f ca="1" xml:space="preserve">
IF($C780 = 1,
    0,
    RANDBETWEEN(5,COUNT('Last name'!$A:$A) + 1)
)</f>
        <v>135</v>
      </c>
      <c r="I780" s="7" t="str">
        <f ca="1" xml:space="preserve">
IF($C780 = 1 + N("Presidente"),
    "de Orléans e Bragança",
    VLOOKUP($H780,'Last name'!$A:$B,2,FALSE) &amp; " " &amp; VLOOKUP(RANDBETWEEN(5,COUNT('Last name'!$A:$A) + 1),'Last name'!$A:$B,2,FALSE)
)</f>
        <v>Moreira Monti</v>
      </c>
      <c r="J780" s="7" t="str">
        <f t="shared" ca="1" si="122"/>
        <v>Alessandra Moreira Monti</v>
      </c>
      <c r="K780" s="7" t="str" cm="1">
        <f t="array" aca="1" ref="K780" ca="1">SHA1HASH($J780)</f>
        <v>7a41a07116570368657ac3d499c79650a15f6f87</v>
      </c>
      <c r="L780" s="7" cm="1">
        <f t="array" aca="1" ref="L780" ca="1">INDEX(States!$A:$A,N780,1)</f>
        <v>5</v>
      </c>
      <c r="M780" s="7" t="str">
        <f ca="1">VLOOKUP($L780,Countries!$A:$B,2,FALSE)</f>
        <v>Portugal</v>
      </c>
      <c r="N780" s="7" cm="1">
        <f t="array" aca="1" ref="N780" ca="1">INDEX(States!$C:$C,RANDBETWEEN(5,COUNTA(States!$A:$A) + 1),1)</f>
        <v>9</v>
      </c>
      <c r="O780" s="7" t="str">
        <f ca="1">VLOOKUP($N780,States!$C:$D,2,FALSE)</f>
        <v>braga</v>
      </c>
      <c r="P780" s="7" t="str">
        <f ca="1">VLOOKUP($F780,Name!$A:$C,3,FALSE)</f>
        <v>F</v>
      </c>
      <c r="Q780" s="7" t="str">
        <f ca="1">VLOOKUP($P780,Genders!$B:$C,2,FALSE)</f>
        <v>Female</v>
      </c>
      <c r="R780" s="7" cm="1">
        <f t="array" aca="1" ref="R780" ca="1">INDEX('Marital status'!$A:$A,RANDBETWEEN(5,COUNTA('Marital status'!$A:$A) + 1),1)</f>
        <v>8</v>
      </c>
      <c r="S780" s="7" t="str">
        <f ca="1">VLOOKUP($R780,'Marital status'!$A:$B,2,FALSE)</f>
        <v xml:space="preserve"> Separated </v>
      </c>
      <c r="T780" s="7">
        <f t="shared" ca="1" si="123"/>
        <v>5</v>
      </c>
      <c r="U780" s="7" t="str">
        <f ca="1">VLOOKUP($T780,Ethnicities!$A:$B,2,FALSE)</f>
        <v xml:space="preserve"> white</v>
      </c>
      <c r="V780" s="8">
        <f t="shared" ca="1" si="124"/>
        <v>23831</v>
      </c>
      <c r="W780" s="6">
        <f t="shared" ca="1" si="125"/>
        <v>7</v>
      </c>
      <c r="X780" s="8" t="str">
        <f ca="1">VLOOKUP($W780,'Background education'!$A:$B,2,FALSE)</f>
        <v>Undergraduate degree</v>
      </c>
      <c r="Y780" s="7">
        <f ca="1" xml:space="preserve">
  IF(OR($AA780 = 5, $AA780 = 6, $AA780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80" s="7" t="str">
        <f ca="1">VLOOKUP($Y780,Departments!$A:$B,2,FALSE)</f>
        <v>Administration</v>
      </c>
      <c r="AA780" s="6">
        <f t="shared" ca="1" si="126"/>
        <v>11</v>
      </c>
      <c r="AB780" s="7" t="str">
        <f ca="1">VLOOKUP($AA780,Roles!$A:$B,2,FALSE)</f>
        <v>Analyst</v>
      </c>
      <c r="AC780" s="6">
        <f t="shared" ca="1" si="127"/>
        <v>5</v>
      </c>
      <c r="AD780" s="7" t="str">
        <f ca="1" xml:space="preserve">
IF($AC780 &lt;&gt; "",
    VLOOKUP($AC780,Levels!$A:$B,2,FALSE),
    ""
)</f>
        <v>Junior</v>
      </c>
      <c r="AE780" s="8">
        <f t="shared" ca="1" si="128"/>
        <v>39471</v>
      </c>
      <c r="AF780" s="6">
        <f ca="1">RANDBETWEEN(5,COUNTA('Recruitment source'!$A:$A) + 1)</f>
        <v>7</v>
      </c>
      <c r="AG780" s="6" t="str">
        <f ca="1">VLOOKUP($AF780,'Recruitment source'!$A:$B,2,FALSE)</f>
        <v>SAPO Emprego</v>
      </c>
      <c r="AH780" s="8"/>
      <c r="AI780" s="1">
        <f t="shared" ca="1" si="120"/>
        <v>2500</v>
      </c>
      <c r="AJ780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776, 1, 'Alessandra Moreira Monti', 'F', 5, '30/03/1965', 7, 6, 11, 5, 2500);</v>
      </c>
    </row>
    <row r="781" spans="1:36" ht="14.25" customHeight="1" x14ac:dyDescent="0.2">
      <c r="A781" s="7" cm="1">
        <f t="array" aca="1" ref="A781" ca="1">INDEX(Companies!$A:$A,RANDBETWEEN(5,COUNTA(Companies!$A:$A) + 1),1)</f>
        <v>5</v>
      </c>
      <c r="B781" s="7" t="str">
        <f ca="1">VLOOKUP($A781,Companies!$A:$B,2,FALSE)</f>
        <v>ACME Corporation</v>
      </c>
      <c r="C781" s="5">
        <f t="shared" si="121"/>
        <v>777</v>
      </c>
      <c r="D781" s="5" t="str" cm="1">
        <f t="array" ref="D781">SHA1HASH($C781)</f>
        <v>fc7a734dba518f032608dfeb04f4eeb79f025aa7</v>
      </c>
      <c r="E781" s="6">
        <v>1</v>
      </c>
      <c r="F781" s="7">
        <f ca="1">IF($C781 = 1 + N("Presidente"),
    127,
    IF($C781 = 2 + N("Vice-Presidente"),
        72,
        IF($C781 = 3 + N("Secretária bilíngue"),
            13,
            RANDBETWEEN(5,COUNT(Name!$A:$A) + 1)
        )
    )
)</f>
        <v>225</v>
      </c>
      <c r="G781" s="7" t="str">
        <f ca="1">VLOOKUP($F781,Name!$A:$B,2,FALSE)</f>
        <v>Levi</v>
      </c>
      <c r="H781" s="7">
        <f ca="1" xml:space="preserve">
IF($C781 = 1,
    0,
    RANDBETWEEN(5,COUNT('Last name'!$A:$A) + 1)
)</f>
        <v>48</v>
      </c>
      <c r="I781" s="7" t="str">
        <f ca="1" xml:space="preserve">
IF($C781 = 1 + N("Presidente"),
    "de Orléans e Bragança",
    VLOOKUP($H781,'Last name'!$A:$B,2,FALSE) &amp; " " &amp; VLOOKUP(RANDBETWEEN(5,COUNT('Last name'!$A:$A) + 1),'Last name'!$A:$B,2,FALSE)
)</f>
        <v>Brasil Figo</v>
      </c>
      <c r="J781" s="7" t="str">
        <f t="shared" ca="1" si="122"/>
        <v>Levi Brasil Figo</v>
      </c>
      <c r="K781" s="7" t="str" cm="1">
        <f t="array" aca="1" ref="K781" ca="1">SHA1HASH($J781)</f>
        <v>6dabcc81bdbed0f15aca2b2c88566e9c5fa2197f</v>
      </c>
      <c r="L781" s="7" cm="1">
        <f t="array" aca="1" ref="L781" ca="1">INDEX(States!$A:$A,N781,1)</f>
        <v>5</v>
      </c>
      <c r="M781" s="7" t="str">
        <f ca="1">VLOOKUP($L781,Countries!$A:$B,2,FALSE)</f>
        <v>Portugal</v>
      </c>
      <c r="N781" s="7" cm="1">
        <f t="array" aca="1" ref="N781" ca="1">INDEX(States!$C:$C,RANDBETWEEN(5,COUNTA(States!$A:$A) + 1),1)</f>
        <v>7</v>
      </c>
      <c r="O781" s="7" t="str">
        <f ca="1">VLOOKUP($N781,States!$C:$D,2,FALSE)</f>
        <v xml:space="preserve"> Setúbal </v>
      </c>
      <c r="P781" s="7" t="str">
        <f ca="1">VLOOKUP($F781,Name!$A:$C,3,FALSE)</f>
        <v>M</v>
      </c>
      <c r="Q781" s="7" t="str">
        <f ca="1">VLOOKUP($P781,Genders!$B:$C,2,FALSE)</f>
        <v>Male</v>
      </c>
      <c r="R781" s="7" cm="1">
        <f t="array" aca="1" ref="R781" ca="1">INDEX('Marital status'!$A:$A,RANDBETWEEN(5,COUNTA('Marital status'!$A:$A) + 1),1)</f>
        <v>8</v>
      </c>
      <c r="S781" s="7" t="str">
        <f ca="1">VLOOKUP($R781,'Marital status'!$A:$B,2,FALSE)</f>
        <v xml:space="preserve"> Separated </v>
      </c>
      <c r="T781" s="7">
        <f t="shared" ca="1" si="123"/>
        <v>7</v>
      </c>
      <c r="U781" s="7" t="str">
        <f ca="1">VLOOKUP($T781,Ethnicities!$A:$B,2,FALSE)</f>
        <v xml:space="preserve">  Hispanic or LATINO</v>
      </c>
      <c r="V781" s="8">
        <f t="shared" ca="1" si="124"/>
        <v>30304</v>
      </c>
      <c r="W781" s="6">
        <f t="shared" ca="1" si="125"/>
        <v>7</v>
      </c>
      <c r="X781" s="8" t="str">
        <f ca="1">VLOOKUP($W781,'Background education'!$A:$B,2,FALSE)</f>
        <v>Undergraduate degree</v>
      </c>
      <c r="Y781" s="7">
        <f ca="1" xml:space="preserve">
  IF(OR($AA781 = 5, $AA781 = 6, $AA781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81" s="7" t="str">
        <f ca="1">VLOOKUP($Y781,Departments!$A:$B,2,FALSE)</f>
        <v xml:space="preserve"> Presidency</v>
      </c>
      <c r="AA781" s="6">
        <f t="shared" ca="1" si="126"/>
        <v>9</v>
      </c>
      <c r="AB781" s="7" t="str">
        <f ca="1">VLOOKUP($AA781,Roles!$A:$B,2,FALSE)</f>
        <v>Intern</v>
      </c>
      <c r="AC781" s="6" t="str">
        <f t="shared" ca="1" si="127"/>
        <v/>
      </c>
      <c r="AD781" s="7" t="str">
        <f ca="1" xml:space="preserve">
IF($AC781 &lt;&gt; "",
    VLOOKUP($AC781,Levels!$A:$B,2,FALSE),
    ""
)</f>
        <v/>
      </c>
      <c r="AE781" s="8">
        <f t="shared" ca="1" si="128"/>
        <v>38107</v>
      </c>
      <c r="AF781" s="6">
        <f ca="1">RANDBETWEEN(5,COUNTA('Recruitment source'!$A:$A) + 1)</f>
        <v>15</v>
      </c>
      <c r="AG781" s="6" t="str">
        <f ca="1">VLOOKUP($AF781,'Recruitment source'!$A:$B,2,FALSE)</f>
        <v>Website</v>
      </c>
      <c r="AH781" s="8"/>
      <c r="AI781" s="1">
        <f t="shared" ca="1" si="120"/>
        <v>1205</v>
      </c>
      <c r="AJ781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777, 1, 'Levi Brasil Figo', 'M', 7, '19/12/1982', 7, 5, 9, NULL, 1205);</v>
      </c>
    </row>
    <row r="782" spans="1:36" ht="14.25" customHeight="1" x14ac:dyDescent="0.2">
      <c r="A782" s="7" cm="1">
        <f t="array" aca="1" ref="A782" ca="1">INDEX(Companies!$A:$A,RANDBETWEEN(5,COUNTA(Companies!$A:$A) + 1),1)</f>
        <v>5</v>
      </c>
      <c r="B782" s="7" t="str">
        <f ca="1">VLOOKUP($A782,Companies!$A:$B,2,FALSE)</f>
        <v>ACME Corporation</v>
      </c>
      <c r="C782" s="5">
        <f t="shared" si="121"/>
        <v>778</v>
      </c>
      <c r="D782" s="5" t="str" cm="1">
        <f t="array" ref="D782">SHA1HASH($C782)</f>
        <v>3aef3636924191a3e18fabc850c496f7e4110691</v>
      </c>
      <c r="E782" s="6">
        <v>1</v>
      </c>
      <c r="F782" s="7">
        <f ca="1">IF($C782 = 1 + N("Presidente"),
    127,
    IF($C782 = 2 + N("Vice-Presidente"),
        72,
        IF($C782 = 3 + N("Secretária bilíngue"),
            13,
            RANDBETWEEN(5,COUNT(Name!$A:$A) + 1)
        )
    )
)</f>
        <v>23</v>
      </c>
      <c r="G782" s="7" t="str">
        <f ca="1">VLOOKUP($F782,Name!$A:$B,2,FALSE)</f>
        <v>Amanda</v>
      </c>
      <c r="H782" s="7">
        <f ca="1" xml:space="preserve">
IF($C782 = 1,
    0,
    RANDBETWEEN(5,COUNT('Last name'!$A:$A) + 1)
)</f>
        <v>25</v>
      </c>
      <c r="I782" s="7" t="str">
        <f ca="1" xml:space="preserve">
IF($C782 = 1 + N("Presidente"),
    "de Orléans e Bragança",
    VLOOKUP($H782,'Last name'!$A:$B,2,FALSE) &amp; " " &amp; VLOOKUP(RANDBETWEEN(5,COUNT('Last name'!$A:$A) + 1),'Last name'!$A:$B,2,FALSE)
)</f>
        <v>Auth Ferrara</v>
      </c>
      <c r="J782" s="7" t="str">
        <f t="shared" ca="1" si="122"/>
        <v>Amanda Auth Ferrara</v>
      </c>
      <c r="K782" s="7" t="str" cm="1">
        <f t="array" aca="1" ref="K782" ca="1">SHA1HASH($J782)</f>
        <v>f55b066be7a9ffe5fca0aea8f894bc6fdb7d743e</v>
      </c>
      <c r="L782" s="7" cm="1">
        <f t="array" aca="1" ref="L782" ca="1">INDEX(States!$A:$A,N782,1)</f>
        <v>5</v>
      </c>
      <c r="M782" s="7" t="str">
        <f ca="1">VLOOKUP($L782,Countries!$A:$B,2,FALSE)</f>
        <v>Portugal</v>
      </c>
      <c r="N782" s="7" cm="1">
        <f t="array" aca="1" ref="N782" ca="1">INDEX(States!$C:$C,RANDBETWEEN(5,COUNTA(States!$A:$A) + 1),1)</f>
        <v>7</v>
      </c>
      <c r="O782" s="7" t="str">
        <f ca="1">VLOOKUP($N782,States!$C:$D,2,FALSE)</f>
        <v xml:space="preserve"> Setúbal </v>
      </c>
      <c r="P782" s="7" t="str">
        <f ca="1">VLOOKUP($F782,Name!$A:$C,3,FALSE)</f>
        <v>F</v>
      </c>
      <c r="Q782" s="7" t="str">
        <f ca="1">VLOOKUP($P782,Genders!$B:$C,2,FALSE)</f>
        <v>Female</v>
      </c>
      <c r="R782" s="7" cm="1">
        <f t="array" aca="1" ref="R782" ca="1">INDEX('Marital status'!$A:$A,RANDBETWEEN(5,COUNTA('Marital status'!$A:$A) + 1),1)</f>
        <v>7</v>
      </c>
      <c r="S782" s="7" t="str">
        <f ca="1">VLOOKUP($R782,'Marital status'!$A:$B,2,FALSE)</f>
        <v xml:space="preserve">Widowed </v>
      </c>
      <c r="T782" s="7">
        <f t="shared" ca="1" si="123"/>
        <v>5</v>
      </c>
      <c r="U782" s="7" t="str">
        <f ca="1">VLOOKUP($T782,Ethnicities!$A:$B,2,FALSE)</f>
        <v xml:space="preserve"> white</v>
      </c>
      <c r="V782" s="8">
        <f t="shared" ca="1" si="124"/>
        <v>19959</v>
      </c>
      <c r="W782" s="6">
        <f t="shared" ca="1" si="125"/>
        <v>8</v>
      </c>
      <c r="X782" s="8" t="str">
        <f ca="1">VLOOKUP($W782,'Background education'!$A:$B,2,FALSE)</f>
        <v>Graduate school</v>
      </c>
      <c r="Y782" s="7">
        <f ca="1" xml:space="preserve">
  IF(OR($AA782 = 5, $AA782 = 6, $AA782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782" s="7" t="str">
        <f ca="1">VLOOKUP($Y782,Departments!$A:$B,2,FALSE)</f>
        <v>Human Resource</v>
      </c>
      <c r="AA782" s="6">
        <f t="shared" ca="1" si="126"/>
        <v>11</v>
      </c>
      <c r="AB782" s="7" t="str">
        <f ca="1">VLOOKUP($AA782,Roles!$A:$B,2,FALSE)</f>
        <v>Analyst</v>
      </c>
      <c r="AC782" s="6">
        <f t="shared" ca="1" si="127"/>
        <v>6</v>
      </c>
      <c r="AD782" s="7" t="str">
        <f ca="1" xml:space="preserve">
IF($AC782 &lt;&gt; "",
    VLOOKUP($AC782,Levels!$A:$B,2,FALSE),
    ""
)</f>
        <v>Pleno</v>
      </c>
      <c r="AE782" s="8">
        <f t="shared" ca="1" si="128"/>
        <v>42744</v>
      </c>
      <c r="AF782" s="6">
        <f ca="1">RANDBETWEEN(5,COUNTA('Recruitment source'!$A:$A) + 1)</f>
        <v>5</v>
      </c>
      <c r="AG782" s="6" t="str">
        <f ca="1">VLOOKUP($AF782,'Recruitment source'!$A:$B,2,FALSE)</f>
        <v>Indeed</v>
      </c>
      <c r="AH782" s="8"/>
      <c r="AI782" s="1">
        <f t="shared" ca="1" si="120"/>
        <v>3080</v>
      </c>
      <c r="AJ782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778, 1, 'Amanda Auth Ferrara', 'F', 5, '23/08/1954', 8, 8, 11, 6, 3080);</v>
      </c>
    </row>
    <row r="783" spans="1:36" ht="14.25" customHeight="1" x14ac:dyDescent="0.2">
      <c r="A783" s="7" cm="1">
        <f t="array" aca="1" ref="A783" ca="1">INDEX(Companies!$A:$A,RANDBETWEEN(5,COUNTA(Companies!$A:$A) + 1),1)</f>
        <v>5</v>
      </c>
      <c r="B783" s="7" t="str">
        <f ca="1">VLOOKUP($A783,Companies!$A:$B,2,FALSE)</f>
        <v>ACME Corporation</v>
      </c>
      <c r="C783" s="5">
        <f t="shared" si="121"/>
        <v>779</v>
      </c>
      <c r="D783" s="5" t="str" cm="1">
        <f t="array" ref="D783">SHA1HASH($C783)</f>
        <v>63573d008f93d619a8743d27c55d58dcaab1c28d</v>
      </c>
      <c r="E783" s="6">
        <v>1</v>
      </c>
      <c r="F783" s="7">
        <f ca="1">IF($C783 = 1 + N("Presidente"),
    127,
    IF($C783 = 2 + N("Vice-Presidente"),
        72,
        IF($C783 = 3 + N("Secretária bilíngue"),
            13,
            RANDBETWEEN(5,COUNT(Name!$A:$A) + 1)
        )
    )
)</f>
        <v>32</v>
      </c>
      <c r="G783" s="7" t="str">
        <f ca="1">VLOOKUP($F783,Name!$A:$B,2,FALSE)</f>
        <v>Ana Laura</v>
      </c>
      <c r="H783" s="7">
        <f ca="1" xml:space="preserve">
IF($C783 = 1,
    0,
    RANDBETWEEN(5,COUNT('Last name'!$A:$A) + 1)
)</f>
        <v>29</v>
      </c>
      <c r="I783" s="7" t="str">
        <f ca="1" xml:space="preserve">
IF($C783 = 1 + N("Presidente"),
    "de Orléans e Bragança",
    VLOOKUP($H783,'Last name'!$A:$B,2,FALSE) &amp; " " &amp; VLOOKUP(RANDBETWEEN(5,COUNT('Last name'!$A:$A) + 1),'Last name'!$A:$B,2,FALSE)
)</f>
        <v>Bandeira Mello</v>
      </c>
      <c r="J783" s="7" t="str">
        <f t="shared" ca="1" si="122"/>
        <v>Ana Laura Bandeira Mello</v>
      </c>
      <c r="K783" s="7" t="str" cm="1">
        <f t="array" aca="1" ref="K783" ca="1">SHA1HASH($J783)</f>
        <v>130032a13bd82aad773f644d1131a7ef23e89d5a</v>
      </c>
      <c r="L783" s="7" cm="1">
        <f t="array" aca="1" ref="L783" ca="1">INDEX(States!$A:$A,N783,1)</f>
        <v>5</v>
      </c>
      <c r="M783" s="7" t="str">
        <f ca="1">VLOOKUP($L783,Countries!$A:$B,2,FALSE)</f>
        <v>Portugal</v>
      </c>
      <c r="N783" s="7" cm="1">
        <f t="array" aca="1" ref="N783" ca="1">INDEX(States!$C:$C,RANDBETWEEN(5,COUNTA(States!$A:$A) + 1),1)</f>
        <v>5</v>
      </c>
      <c r="O783" s="7" t="str">
        <f ca="1">VLOOKUP($N783,States!$C:$D,2,FALSE)</f>
        <v xml:space="preserve"> Lisboa</v>
      </c>
      <c r="P783" s="7" t="str">
        <f ca="1">VLOOKUP($F783,Name!$A:$C,3,FALSE)</f>
        <v>F</v>
      </c>
      <c r="Q783" s="7" t="str">
        <f ca="1">VLOOKUP($P783,Genders!$B:$C,2,FALSE)</f>
        <v>Female</v>
      </c>
      <c r="R783" s="7" cm="1">
        <f t="array" aca="1" ref="R783" ca="1">INDEX('Marital status'!$A:$A,RANDBETWEEN(5,COUNTA('Marital status'!$A:$A) + 1),1)</f>
        <v>5</v>
      </c>
      <c r="S783" s="7" t="str">
        <f ca="1">VLOOKUP($R783,'Marital status'!$A:$B,2,FALSE)</f>
        <v>single</v>
      </c>
      <c r="T783" s="7">
        <f t="shared" ca="1" si="123"/>
        <v>5</v>
      </c>
      <c r="U783" s="7" t="str">
        <f ca="1">VLOOKUP($T783,Ethnicities!$A:$B,2,FALSE)</f>
        <v xml:space="preserve"> white</v>
      </c>
      <c r="V783" s="8">
        <f t="shared" ca="1" si="124"/>
        <v>24677</v>
      </c>
      <c r="W783" s="6">
        <f t="shared" ca="1" si="125"/>
        <v>7</v>
      </c>
      <c r="X783" s="8" t="str">
        <f ca="1">VLOOKUP($W783,'Background education'!$A:$B,2,FALSE)</f>
        <v>Undergraduate degree</v>
      </c>
      <c r="Y783" s="7">
        <f ca="1" xml:space="preserve">
  IF(OR($AA783 = 5, $AA783 = 6, $AA783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83" s="7" t="str">
        <f ca="1">VLOOKUP($Y783,Departments!$A:$B,2,FALSE)</f>
        <v>Administration</v>
      </c>
      <c r="AA783" s="6">
        <f t="shared" ca="1" si="126"/>
        <v>9</v>
      </c>
      <c r="AB783" s="7" t="str">
        <f ca="1">VLOOKUP($AA783,Roles!$A:$B,2,FALSE)</f>
        <v>Intern</v>
      </c>
      <c r="AC783" s="6" t="str">
        <f t="shared" ca="1" si="127"/>
        <v/>
      </c>
      <c r="AD783" s="7" t="str">
        <f ca="1" xml:space="preserve">
IF($AC783 &lt;&gt; "",
    VLOOKUP($AC783,Levels!$A:$B,2,FALSE),
    ""
)</f>
        <v/>
      </c>
      <c r="AE783" s="8">
        <f t="shared" ca="1" si="128"/>
        <v>39910</v>
      </c>
      <c r="AF783" s="6">
        <f ca="1">RANDBETWEEN(5,COUNTA('Recruitment source'!$A:$A) + 1)</f>
        <v>13</v>
      </c>
      <c r="AG783" s="6" t="str">
        <f ca="1">VLOOKUP($AF783,'Recruitment source'!$A:$B,2,FALSE)</f>
        <v>Google</v>
      </c>
      <c r="AH783" s="8"/>
      <c r="AI783" s="1">
        <f t="shared" ca="1" si="120"/>
        <v>1205</v>
      </c>
      <c r="AJ783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779, 1, 'Ana Laura Bandeira Mello', 'F', 5, '24/07/1967', 7, 6, 9, NULL, 1205);</v>
      </c>
    </row>
    <row r="784" spans="1:36" ht="14.25" customHeight="1" x14ac:dyDescent="0.2">
      <c r="A784" s="7" cm="1">
        <f t="array" aca="1" ref="A784" ca="1">INDEX(Companies!$A:$A,RANDBETWEEN(5,COUNTA(Companies!$A:$A) + 1),1)</f>
        <v>5</v>
      </c>
      <c r="B784" s="7" t="str">
        <f ca="1">VLOOKUP($A784,Companies!$A:$B,2,FALSE)</f>
        <v>ACME Corporation</v>
      </c>
      <c r="C784" s="5">
        <f t="shared" si="121"/>
        <v>780</v>
      </c>
      <c r="D784" s="5" t="str" cm="1">
        <f t="array" ref="D784">SHA1HASH($C784)</f>
        <v>1dd4b9d8e432a99a58165a17dd67e5bd8791272e</v>
      </c>
      <c r="E784" s="6">
        <v>1</v>
      </c>
      <c r="F784" s="7">
        <f ca="1">IF($C784 = 1 + N("Presidente"),
    127,
    IF($C784 = 2 + N("Vice-Presidente"),
        72,
        IF($C784 = 3 + N("Secretária bilíngue"),
            13,
            RANDBETWEEN(5,COUNT(Name!$A:$A) + 1)
        )
    )
)</f>
        <v>209</v>
      </c>
      <c r="G784" s="7" t="str">
        <f ca="1">VLOOKUP($F784,Name!$A:$B,2,FALSE)</f>
        <v>Katerine</v>
      </c>
      <c r="H784" s="7">
        <f ca="1" xml:space="preserve">
IF($C784 = 1,
    0,
    RANDBETWEEN(5,COUNT('Last name'!$A:$A) + 1)
)</f>
        <v>184</v>
      </c>
      <c r="I784" s="7" t="str">
        <f ca="1" xml:space="preserve">
IF($C784 = 1 + N("Presidente"),
    "de Orléans e Bragança",
    VLOOKUP($H784,'Last name'!$A:$B,2,FALSE) &amp; " " &amp; VLOOKUP(RANDBETWEEN(5,COUNT('Last name'!$A:$A) + 1),'Last name'!$A:$B,2,FALSE)
)</f>
        <v>sobrenome Pedroso</v>
      </c>
      <c r="J784" s="7" t="str">
        <f t="shared" ca="1" si="122"/>
        <v>Katerine sobrenome Pedroso</v>
      </c>
      <c r="K784" s="7" t="str" cm="1">
        <f t="array" aca="1" ref="K784" ca="1">SHA1HASH($J784)</f>
        <v>9a3743b2f302b317d8092a16be97d67195de1e2a</v>
      </c>
      <c r="L784" s="7" cm="1">
        <f t="array" aca="1" ref="L784" ca="1">INDEX(States!$A:$A,N784,1)</f>
        <v>5</v>
      </c>
      <c r="M784" s="7" t="str">
        <f ca="1">VLOOKUP($L784,Countries!$A:$B,2,FALSE)</f>
        <v>Portugal</v>
      </c>
      <c r="N784" s="7" cm="1">
        <f t="array" aca="1" ref="N784" ca="1">INDEX(States!$C:$C,RANDBETWEEN(5,COUNTA(States!$A:$A) + 1),1)</f>
        <v>8</v>
      </c>
      <c r="O784" s="7" t="str">
        <f ca="1">VLOOKUP($N784,States!$C:$D,2,FALSE)</f>
        <v>AveirO</v>
      </c>
      <c r="P784" s="7" t="str">
        <f ca="1">VLOOKUP($F784,Name!$A:$C,3,FALSE)</f>
        <v>F</v>
      </c>
      <c r="Q784" s="7" t="str">
        <f ca="1">VLOOKUP($P784,Genders!$B:$C,2,FALSE)</f>
        <v>Female</v>
      </c>
      <c r="R784" s="7" cm="1">
        <f t="array" aca="1" ref="R784" ca="1">INDEX('Marital status'!$A:$A,RANDBETWEEN(5,COUNTA('Marital status'!$A:$A) + 1),1)</f>
        <v>9</v>
      </c>
      <c r="S784" s="7" t="str">
        <f ca="1">VLOOKUP($R784,'Marital status'!$A:$B,2,FALSE)</f>
        <v>DIVORCED</v>
      </c>
      <c r="T784" s="7">
        <f t="shared" ca="1" si="123"/>
        <v>6</v>
      </c>
      <c r="U784" s="7" t="str">
        <f ca="1">VLOOKUP($T784,Ethnicities!$A:$B,2,FALSE)</f>
        <v>Black or African American</v>
      </c>
      <c r="V784" s="8">
        <f t="shared" ca="1" si="124"/>
        <v>25787</v>
      </c>
      <c r="W784" s="6">
        <f t="shared" ca="1" si="125"/>
        <v>7</v>
      </c>
      <c r="X784" s="8" t="str">
        <f ca="1">VLOOKUP($W784,'Background education'!$A:$B,2,FALSE)</f>
        <v>Undergraduate degree</v>
      </c>
      <c r="Y784" s="7">
        <f ca="1" xml:space="preserve">
  IF(OR($AA784 = 5, $AA784 = 6, $AA784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84" s="7" t="str">
        <f ca="1">VLOOKUP($Y784,Departments!$A:$B,2,FALSE)</f>
        <v>Administration</v>
      </c>
      <c r="AA784" s="6">
        <f t="shared" ca="1" si="126"/>
        <v>11</v>
      </c>
      <c r="AB784" s="7" t="str">
        <f ca="1">VLOOKUP($AA784,Roles!$A:$B,2,FALSE)</f>
        <v>Analyst</v>
      </c>
      <c r="AC784" s="6">
        <f t="shared" ca="1" si="127"/>
        <v>7</v>
      </c>
      <c r="AD784" s="7" t="str">
        <f ca="1" xml:space="preserve">
IF($AC784 &lt;&gt; "",
    VLOOKUP($AC784,Levels!$A:$B,2,FALSE),
    ""
)</f>
        <v>Senior</v>
      </c>
      <c r="AE784" s="8">
        <f t="shared" ca="1" si="128"/>
        <v>38596</v>
      </c>
      <c r="AF784" s="6">
        <f ca="1">RANDBETWEEN(5,COUNTA('Recruitment source'!$A:$A) + 1)</f>
        <v>11</v>
      </c>
      <c r="AG784" s="6" t="str">
        <f ca="1">VLOOKUP($AF784,'Recruitment source'!$A:$B,2,FALSE)</f>
        <v>Next Station</v>
      </c>
      <c r="AH784" s="8"/>
      <c r="AI784" s="1">
        <f t="shared" ca="1" si="120"/>
        <v>2500</v>
      </c>
      <c r="AJ784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780, 1, 'Katerine sobrenome Pedroso', 'F', 6, '07/08/1970', 7, 6, 11, 7, 2500);</v>
      </c>
    </row>
    <row r="785" spans="1:36" ht="14.25" customHeight="1" x14ac:dyDescent="0.2">
      <c r="A785" s="7" cm="1">
        <f t="array" aca="1" ref="A785" ca="1">INDEX(Companies!$A:$A,RANDBETWEEN(5,COUNTA(Companies!$A:$A) + 1),1)</f>
        <v>5</v>
      </c>
      <c r="B785" s="7" t="str">
        <f ca="1">VLOOKUP($A785,Companies!$A:$B,2,FALSE)</f>
        <v>ACME Corporation</v>
      </c>
      <c r="C785" s="5">
        <f t="shared" si="121"/>
        <v>781</v>
      </c>
      <c r="D785" s="5" t="str" cm="1">
        <f t="array" ref="D785">SHA1HASH($C785)</f>
        <v>c7e47b848aa68e937064a4420912fd41492a96fd</v>
      </c>
      <c r="E785" s="6">
        <v>1</v>
      </c>
      <c r="F785" s="7">
        <f ca="1">IF($C785 = 1 + N("Presidente"),
    127,
    IF($C785 = 2 + N("Vice-Presidente"),
        72,
        IF($C785 = 3 + N("Secretária bilíngue"),
            13,
            RANDBETWEEN(5,COUNT(Name!$A:$A) + 1)
        )
    )
)</f>
        <v>220</v>
      </c>
      <c r="G785" s="7" t="str">
        <f ca="1">VLOOKUP($F785,Name!$A:$B,2,FALSE)</f>
        <v>Laura</v>
      </c>
      <c r="H785" s="7">
        <f ca="1" xml:space="preserve">
IF($C785 = 1,
    0,
    RANDBETWEEN(5,COUNT('Last name'!$A:$A) + 1)
)</f>
        <v>103</v>
      </c>
      <c r="I785" s="7" t="str">
        <f ca="1" xml:space="preserve">
IF($C785 = 1 + N("Presidente"),
    "de Orléans e Bragança",
    VLOOKUP($H785,'Last name'!$A:$B,2,FALSE) &amp; " " &amp; VLOOKUP(RANDBETWEEN(5,COUNT('Last name'!$A:$A) + 1),'Last name'!$A:$B,2,FALSE)
)</f>
        <v>Holanda Rinaldi</v>
      </c>
      <c r="J785" s="7" t="str">
        <f t="shared" ca="1" si="122"/>
        <v>Laura Holanda Rinaldi</v>
      </c>
      <c r="K785" s="7" t="str" cm="1">
        <f t="array" aca="1" ref="K785" ca="1">SHA1HASH($J785)</f>
        <v>32462b15ad8baef5e8ac2f0263ff6d3255d02947</v>
      </c>
      <c r="L785" s="7" cm="1">
        <f t="array" aca="1" ref="L785" ca="1">INDEX(States!$A:$A,N785,1)</f>
        <v>5</v>
      </c>
      <c r="M785" s="7" t="str">
        <f ca="1">VLOOKUP($L785,Countries!$A:$B,2,FALSE)</f>
        <v>Portugal</v>
      </c>
      <c r="N785" s="7" cm="1">
        <f t="array" aca="1" ref="N785" ca="1">INDEX(States!$C:$C,RANDBETWEEN(5,COUNTA(States!$A:$A) + 1),1)</f>
        <v>22</v>
      </c>
      <c r="O785" s="7" t="str">
        <f ca="1">VLOOKUP($N785,States!$C:$D,2,FALSE)</f>
        <v>Vila Real</v>
      </c>
      <c r="P785" s="7" t="str">
        <f ca="1">VLOOKUP($F785,Name!$A:$C,3,FALSE)</f>
        <v>F</v>
      </c>
      <c r="Q785" s="7" t="str">
        <f ca="1">VLOOKUP($P785,Genders!$B:$C,2,FALSE)</f>
        <v>Female</v>
      </c>
      <c r="R785" s="7" cm="1">
        <f t="array" aca="1" ref="R785" ca="1">INDEX('Marital status'!$A:$A,RANDBETWEEN(5,COUNTA('Marital status'!$A:$A) + 1),1)</f>
        <v>7</v>
      </c>
      <c r="S785" s="7" t="str">
        <f ca="1">VLOOKUP($R785,'Marital status'!$A:$B,2,FALSE)</f>
        <v xml:space="preserve">Widowed </v>
      </c>
      <c r="T785" s="7">
        <f t="shared" ca="1" si="123"/>
        <v>5</v>
      </c>
      <c r="U785" s="7" t="str">
        <f ca="1">VLOOKUP($T785,Ethnicities!$A:$B,2,FALSE)</f>
        <v xml:space="preserve"> white</v>
      </c>
      <c r="V785" s="8">
        <f t="shared" ca="1" si="124"/>
        <v>30394</v>
      </c>
      <c r="W785" s="6">
        <f t="shared" ca="1" si="125"/>
        <v>7</v>
      </c>
      <c r="X785" s="8" t="str">
        <f ca="1">VLOOKUP($W785,'Background education'!$A:$B,2,FALSE)</f>
        <v>Undergraduate degree</v>
      </c>
      <c r="Y785" s="7">
        <f ca="1" xml:space="preserve">
  IF(OR($AA785 = 5, $AA785 = 6, $AA785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85" s="7" t="str">
        <f ca="1">VLOOKUP($Y785,Departments!$A:$B,2,FALSE)</f>
        <v xml:space="preserve"> Commercial</v>
      </c>
      <c r="AA785" s="6">
        <f t="shared" ca="1" si="126"/>
        <v>9</v>
      </c>
      <c r="AB785" s="7" t="str">
        <f ca="1">VLOOKUP($AA785,Roles!$A:$B,2,FALSE)</f>
        <v>Intern</v>
      </c>
      <c r="AC785" s="6" t="str">
        <f t="shared" ca="1" si="127"/>
        <v/>
      </c>
      <c r="AD785" s="7" t="str">
        <f ca="1" xml:space="preserve">
IF($AC785 &lt;&gt; "",
    VLOOKUP($AC785,Levels!$A:$B,2,FALSE),
    ""
)</f>
        <v/>
      </c>
      <c r="AE785" s="8">
        <f t="shared" ca="1" si="128"/>
        <v>37373</v>
      </c>
      <c r="AF785" s="6">
        <f ca="1">RANDBETWEEN(5,COUNTA('Recruitment source'!$A:$A) + 1)</f>
        <v>6</v>
      </c>
      <c r="AG785" s="6" t="str">
        <f ca="1">VLOOKUP($AF785,'Recruitment source'!$A:$B,2,FALSE)</f>
        <v>Learn4Good</v>
      </c>
      <c r="AH785" s="8"/>
      <c r="AI785" s="1">
        <f t="shared" ca="1" si="120"/>
        <v>1285</v>
      </c>
      <c r="AJ78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781, 1, 'Laura Holanda Rinaldi', 'F', 5, '19/03/1983', 7, 9, 9, NULL, 1285);</v>
      </c>
    </row>
    <row r="786" spans="1:36" ht="14.25" customHeight="1" x14ac:dyDescent="0.2">
      <c r="A786" s="7" cm="1">
        <f t="array" aca="1" ref="A786" ca="1">INDEX(Companies!$A:$A,RANDBETWEEN(5,COUNTA(Companies!$A:$A) + 1),1)</f>
        <v>5</v>
      </c>
      <c r="B786" s="7" t="str">
        <f ca="1">VLOOKUP($A786,Companies!$A:$B,2,FALSE)</f>
        <v>ACME Corporation</v>
      </c>
      <c r="C786" s="5">
        <f t="shared" si="121"/>
        <v>782</v>
      </c>
      <c r="D786" s="5" t="str" cm="1">
        <f t="array" ref="D786">SHA1HASH($C786)</f>
        <v>2817850c98d05a2bfe8023ee026d996ef515a85d</v>
      </c>
      <c r="E786" s="6">
        <v>1</v>
      </c>
      <c r="F786" s="7">
        <f ca="1">IF($C786 = 1 + N("Presidente"),
    127,
    IF($C786 = 2 + N("Vice-Presidente"),
        72,
        IF($C786 = 3 + N("Secretária bilíngue"),
            13,
            RANDBETWEEN(5,COUNT(Name!$A:$A) + 1)
        )
    )
)</f>
        <v>305</v>
      </c>
      <c r="G786" s="7" t="str">
        <f ca="1">VLOOKUP($F786,Name!$A:$B,2,FALSE)</f>
        <v>Nathan</v>
      </c>
      <c r="H786" s="7">
        <f ca="1" xml:space="preserve">
IF($C786 = 1,
    0,
    RANDBETWEEN(5,COUNT('Last name'!$A:$A) + 1)
)</f>
        <v>55</v>
      </c>
      <c r="I786" s="7" t="str">
        <f ca="1" xml:space="preserve">
IF($C786 = 1 + N("Presidente"),
    "de Orléans e Bragança",
    VLOOKUP($H786,'Last name'!$A:$B,2,FALSE) &amp; " " &amp; VLOOKUP(RANDBETWEEN(5,COUNT('Last name'!$A:$A) + 1),'Last name'!$A:$B,2,FALSE)
)</f>
        <v>Camões Castro</v>
      </c>
      <c r="J786" s="7" t="str">
        <f t="shared" ca="1" si="122"/>
        <v>Nathan Camões Castro</v>
      </c>
      <c r="K786" s="7" t="str" cm="1">
        <f t="array" aca="1" ref="K786" ca="1">SHA1HASH($J786)</f>
        <v>af5d30ccd0a606bfc5e8c30576bcc9efba777832</v>
      </c>
      <c r="L786" s="7" cm="1">
        <f t="array" aca="1" ref="L786" ca="1">INDEX(States!$A:$A,N786,1)</f>
        <v>5</v>
      </c>
      <c r="M786" s="7" t="str">
        <f ca="1">VLOOKUP($L786,Countries!$A:$B,2,FALSE)</f>
        <v>Portugal</v>
      </c>
      <c r="N786" s="7" cm="1">
        <f t="array" aca="1" ref="N786" ca="1">INDEX(States!$C:$C,RANDBETWEEN(5,COUNTA(States!$A:$A) + 1),1)</f>
        <v>15</v>
      </c>
      <c r="O786" s="7" t="str">
        <f ca="1">VLOOKUP($N786,States!$C:$D,2,FALSE)</f>
        <v xml:space="preserve"> ÉVORA</v>
      </c>
      <c r="P786" s="7" t="str">
        <f ca="1">VLOOKUP($F786,Name!$A:$C,3,FALSE)</f>
        <v>M</v>
      </c>
      <c r="Q786" s="7" t="str">
        <f ca="1">VLOOKUP($P786,Genders!$B:$C,2,FALSE)</f>
        <v>Male</v>
      </c>
      <c r="R786" s="7" cm="1">
        <f t="array" aca="1" ref="R786" ca="1">INDEX('Marital status'!$A:$A,RANDBETWEEN(5,COUNTA('Marital status'!$A:$A) + 1),1)</f>
        <v>6</v>
      </c>
      <c r="S786" s="7" t="str">
        <f ca="1">VLOOKUP($R786,'Marital status'!$A:$B,2,FALSE)</f>
        <v>MarrieD</v>
      </c>
      <c r="T786" s="7">
        <f t="shared" ca="1" si="123"/>
        <v>5</v>
      </c>
      <c r="U786" s="7" t="str">
        <f ca="1">VLOOKUP($T786,Ethnicities!$A:$B,2,FALSE)</f>
        <v xml:space="preserve"> white</v>
      </c>
      <c r="V786" s="8">
        <f t="shared" ca="1" si="124"/>
        <v>30159</v>
      </c>
      <c r="W786" s="6">
        <f t="shared" ca="1" si="125"/>
        <v>8</v>
      </c>
      <c r="X786" s="8" t="str">
        <f ca="1">VLOOKUP($W786,'Background education'!$A:$B,2,FALSE)</f>
        <v>Graduate school</v>
      </c>
      <c r="Y786" s="7">
        <f ca="1" xml:space="preserve">
  IF(OR($AA786 = 5, $AA786 = 6, $AA786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86" s="7" t="str">
        <f ca="1">VLOOKUP($Y786,Departments!$A:$B,2,FALSE)</f>
        <v>Audit</v>
      </c>
      <c r="AA786" s="6">
        <f t="shared" ca="1" si="126"/>
        <v>11</v>
      </c>
      <c r="AB786" s="7" t="str">
        <f ca="1">VLOOKUP($AA786,Roles!$A:$B,2,FALSE)</f>
        <v>Analyst</v>
      </c>
      <c r="AC786" s="6">
        <f t="shared" ca="1" si="127"/>
        <v>5</v>
      </c>
      <c r="AD786" s="7" t="str">
        <f ca="1" xml:space="preserve">
IF($AC786 &lt;&gt; "",
    VLOOKUP($AC786,Levels!$A:$B,2,FALSE),
    ""
)</f>
        <v>Junior</v>
      </c>
      <c r="AE786" s="8">
        <f t="shared" ca="1" si="128"/>
        <v>44324</v>
      </c>
      <c r="AF786" s="6">
        <f ca="1">RANDBETWEEN(5,COUNTA('Recruitment source'!$A:$A) + 1)</f>
        <v>11</v>
      </c>
      <c r="AG786" s="6" t="str">
        <f ca="1">VLOOKUP($AF786,'Recruitment source'!$A:$B,2,FALSE)</f>
        <v>Next Station</v>
      </c>
      <c r="AH786" s="8"/>
      <c r="AI786" s="1">
        <f t="shared" ca="1" si="120"/>
        <v>3000</v>
      </c>
      <c r="AJ78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782, 1, 'Nathan Camões Castro', 'M', 5, '27/07/1982', 8, 13, 11, 5, 3000);</v>
      </c>
    </row>
    <row r="787" spans="1:36" ht="14.25" customHeight="1" x14ac:dyDescent="0.2">
      <c r="A787" s="7" cm="1">
        <f t="array" aca="1" ref="A787" ca="1">INDEX(Companies!$A:$A,RANDBETWEEN(5,COUNTA(Companies!$A:$A) + 1),1)</f>
        <v>5</v>
      </c>
      <c r="B787" s="7" t="str">
        <f ca="1">VLOOKUP($A787,Companies!$A:$B,2,FALSE)</f>
        <v>ACME Corporation</v>
      </c>
      <c r="C787" s="5">
        <f t="shared" si="121"/>
        <v>783</v>
      </c>
      <c r="D787" s="5" t="str" cm="1">
        <f t="array" ref="D787">SHA1HASH($C787)</f>
        <v>43095da636f8f89ffb3c77322c35f66b828ad2bb</v>
      </c>
      <c r="E787" s="6">
        <v>1</v>
      </c>
      <c r="F787" s="7">
        <f ca="1">IF($C787 = 1 + N("Presidente"),
    127,
    IF($C787 = 2 + N("Vice-Presidente"),
        72,
        IF($C787 = 3 + N("Secretária bilíngue"),
            13,
            RANDBETWEEN(5,COUNT(Name!$A:$A) + 1)
        )
    )
)</f>
        <v>149</v>
      </c>
      <c r="G787" s="7" t="str">
        <f ca="1">VLOOKUP($F787,Name!$A:$B,2,FALSE)</f>
        <v>Gabriel</v>
      </c>
      <c r="H787" s="7">
        <f ca="1" xml:space="preserve">
IF($C787 = 1,
    0,
    RANDBETWEEN(5,COUNT('Last name'!$A:$A) + 1)
)</f>
        <v>33</v>
      </c>
      <c r="I787" s="7" t="str">
        <f ca="1" xml:space="preserve">
IF($C787 = 1 + N("Presidente"),
    "de Orléans e Bragança",
    VLOOKUP($H787,'Last name'!$A:$B,2,FALSE) &amp; " " &amp; VLOOKUP(RANDBETWEEN(5,COUNT('Last name'!$A:$A) + 1),'Last name'!$A:$B,2,FALSE)
)</f>
        <v>Barreto Rocha</v>
      </c>
      <c r="J787" s="7" t="str">
        <f t="shared" ca="1" si="122"/>
        <v>Gabriel Barreto Rocha</v>
      </c>
      <c r="K787" s="7" t="str" cm="1">
        <f t="array" aca="1" ref="K787" ca="1">SHA1HASH($J787)</f>
        <v>e1703ba1bdf64a0280d3feb46787819f0ef411b7</v>
      </c>
      <c r="L787" s="7" cm="1">
        <f t="array" aca="1" ref="L787" ca="1">INDEX(States!$A:$A,N787,1)</f>
        <v>5</v>
      </c>
      <c r="M787" s="7" t="str">
        <f ca="1">VLOOKUP($L787,Countries!$A:$B,2,FALSE)</f>
        <v>Portugal</v>
      </c>
      <c r="N787" s="7" cm="1">
        <f t="array" aca="1" ref="N787" ca="1">INDEX(States!$C:$C,RANDBETWEEN(5,COUNTA(States!$A:$A) + 1),1)</f>
        <v>17</v>
      </c>
      <c r="O787" s="7" t="str">
        <f ca="1">VLOOKUP($N787,States!$C:$D,2,FALSE)</f>
        <v>Viseu</v>
      </c>
      <c r="P787" s="7" t="str">
        <f ca="1">VLOOKUP($F787,Name!$A:$C,3,FALSE)</f>
        <v>M</v>
      </c>
      <c r="Q787" s="7" t="str">
        <f ca="1">VLOOKUP($P787,Genders!$B:$C,2,FALSE)</f>
        <v>Male</v>
      </c>
      <c r="R787" s="7" cm="1">
        <f t="array" aca="1" ref="R787" ca="1">INDEX('Marital status'!$A:$A,RANDBETWEEN(5,COUNTA('Marital status'!$A:$A) + 1),1)</f>
        <v>9</v>
      </c>
      <c r="S787" s="7" t="str">
        <f ca="1">VLOOKUP($R787,'Marital status'!$A:$B,2,FALSE)</f>
        <v>DIVORCED</v>
      </c>
      <c r="T787" s="7">
        <f t="shared" ca="1" si="123"/>
        <v>5</v>
      </c>
      <c r="U787" s="7" t="str">
        <f ca="1">VLOOKUP($T787,Ethnicities!$A:$B,2,FALSE)</f>
        <v xml:space="preserve"> white</v>
      </c>
      <c r="V787" s="8">
        <f t="shared" ca="1" si="124"/>
        <v>33483</v>
      </c>
      <c r="W787" s="6">
        <f t="shared" ca="1" si="125"/>
        <v>7</v>
      </c>
      <c r="X787" s="8" t="str">
        <f ca="1">VLOOKUP($W787,'Background education'!$A:$B,2,FALSE)</f>
        <v>Undergraduate degree</v>
      </c>
      <c r="Y787" s="7">
        <f ca="1" xml:space="preserve">
  IF(OR($AA787 = 5, $AA787 = 6, $AA787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787" s="7" t="str">
        <f ca="1">VLOOKUP($Y787,Departments!$A:$B,2,FALSE)</f>
        <v xml:space="preserve"> Commercial</v>
      </c>
      <c r="AA787" s="6">
        <f t="shared" ca="1" si="126"/>
        <v>10</v>
      </c>
      <c r="AB787" s="7" t="str">
        <f ca="1">VLOOKUP($AA787,Roles!$A:$B,2,FALSE)</f>
        <v>Trainee</v>
      </c>
      <c r="AC787" s="6" t="str">
        <f t="shared" ca="1" si="127"/>
        <v/>
      </c>
      <c r="AD787" s="7" t="str">
        <f ca="1" xml:space="preserve">
IF($AC787 &lt;&gt; "",
    VLOOKUP($AC787,Levels!$A:$B,2,FALSE),
    ""
)</f>
        <v/>
      </c>
      <c r="AE787" s="8">
        <f t="shared" ca="1" si="128"/>
        <v>38061</v>
      </c>
      <c r="AF787" s="6">
        <f ca="1">RANDBETWEEN(5,COUNTA('Recruitment source'!$A:$A) + 1)</f>
        <v>9</v>
      </c>
      <c r="AG787" s="6" t="str">
        <f ca="1">VLOOKUP($AF787,'Recruitment source'!$A:$B,2,FALSE)</f>
        <v>Empregos Online</v>
      </c>
      <c r="AH787" s="8"/>
      <c r="AI787" s="1">
        <f t="shared" ca="1" si="120"/>
        <v>1385</v>
      </c>
      <c r="AJ78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783, 1, 'Gabriel Barreto Rocha', 'M', 5, '02/09/1991', 7, 9, 10, NULL, 1385);</v>
      </c>
    </row>
    <row r="788" spans="1:36" ht="14.25" customHeight="1" x14ac:dyDescent="0.2">
      <c r="A788" s="7" cm="1">
        <f t="array" aca="1" ref="A788" ca="1">INDEX(Companies!$A:$A,RANDBETWEEN(5,COUNTA(Companies!$A:$A) + 1),1)</f>
        <v>5</v>
      </c>
      <c r="B788" s="7" t="str">
        <f ca="1">VLOOKUP($A788,Companies!$A:$B,2,FALSE)</f>
        <v>ACME Corporation</v>
      </c>
      <c r="C788" s="5">
        <f t="shared" si="121"/>
        <v>784</v>
      </c>
      <c r="D788" s="5" t="str" cm="1">
        <f t="array" ref="D788">SHA1HASH($C788)</f>
        <v>aa5076f800ef52b2ed0f0b8d88bfc68f7fd6a314</v>
      </c>
      <c r="E788" s="6">
        <v>1</v>
      </c>
      <c r="F788" s="7">
        <f ca="1">IF($C788 = 1 + N("Presidente"),
    127,
    IF($C788 = 2 + N("Vice-Presidente"),
        72,
        IF($C788 = 3 + N("Secretária bilíngue"),
            13,
            RANDBETWEEN(5,COUNT(Name!$A:$A) + 1)
        )
    )
)</f>
        <v>309</v>
      </c>
      <c r="G788" s="7" t="str">
        <f ca="1">VLOOKUP($F788,Name!$A:$B,2,FALSE)</f>
        <v>Octávio</v>
      </c>
      <c r="H788" s="7">
        <f ca="1" xml:space="preserve">
IF($C788 = 1,
    0,
    RANDBETWEEN(5,COUNT('Last name'!$A:$A) + 1)
)</f>
        <v>117</v>
      </c>
      <c r="I788" s="7" t="str">
        <f ca="1" xml:space="preserve">
IF($C788 = 1 + N("Presidente"),
    "de Orléans e Bragança",
    VLOOKUP($H788,'Last name'!$A:$B,2,FALSE) &amp; " " &amp; VLOOKUP(RANDBETWEEN(5,COUNT('Last name'!$A:$A) + 1),'Last name'!$A:$B,2,FALSE)
)</f>
        <v>Mancini Esposito</v>
      </c>
      <c r="J788" s="7" t="str">
        <f t="shared" ca="1" si="122"/>
        <v>Octávio Mancini Esposito</v>
      </c>
      <c r="K788" s="7" t="str" cm="1">
        <f t="array" aca="1" ref="K788" ca="1">SHA1HASH($J788)</f>
        <v>feb55bd38cc6c55d81e06ff243c2d22e200c5f85</v>
      </c>
      <c r="L788" s="7" cm="1">
        <f t="array" aca="1" ref="L788" ca="1">INDEX(States!$A:$A,N788,1)</f>
        <v>5</v>
      </c>
      <c r="M788" s="7" t="str">
        <f ca="1">VLOOKUP($L788,Countries!$A:$B,2,FALSE)</f>
        <v>Portugal</v>
      </c>
      <c r="N788" s="7" cm="1">
        <f t="array" aca="1" ref="N788" ca="1">INDEX(States!$C:$C,RANDBETWEEN(5,COUNTA(States!$A:$A) + 1),1)</f>
        <v>6</v>
      </c>
      <c r="O788" s="7" t="str">
        <f ca="1">VLOOKUP($N788,States!$C:$D,2,FALSE)</f>
        <v>PORTO</v>
      </c>
      <c r="P788" s="7" t="str">
        <f ca="1">VLOOKUP($F788,Name!$A:$C,3,FALSE)</f>
        <v>M</v>
      </c>
      <c r="Q788" s="7" t="str">
        <f ca="1">VLOOKUP($P788,Genders!$B:$C,2,FALSE)</f>
        <v>Male</v>
      </c>
      <c r="R788" s="7" cm="1">
        <f t="array" aca="1" ref="R788" ca="1">INDEX('Marital status'!$A:$A,RANDBETWEEN(5,COUNTA('Marital status'!$A:$A) + 1),1)</f>
        <v>8</v>
      </c>
      <c r="S788" s="7" t="str">
        <f ca="1">VLOOKUP($R788,'Marital status'!$A:$B,2,FALSE)</f>
        <v xml:space="preserve"> Separated </v>
      </c>
      <c r="T788" s="7">
        <f t="shared" ca="1" si="123"/>
        <v>5</v>
      </c>
      <c r="U788" s="7" t="str">
        <f ca="1">VLOOKUP($T788,Ethnicities!$A:$B,2,FALSE)</f>
        <v xml:space="preserve"> white</v>
      </c>
      <c r="V788" s="8">
        <f t="shared" ca="1" si="124"/>
        <v>26704</v>
      </c>
      <c r="W788" s="6">
        <f t="shared" ca="1" si="125"/>
        <v>8</v>
      </c>
      <c r="X788" s="8" t="str">
        <f ca="1">VLOOKUP($W788,'Background education'!$A:$B,2,FALSE)</f>
        <v>Graduate school</v>
      </c>
      <c r="Y788" s="7">
        <f ca="1" xml:space="preserve">
  IF(OR($AA788 = 5, $AA788 = 6, $AA788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88" s="7" t="str">
        <f ca="1">VLOOKUP($Y788,Departments!$A:$B,2,FALSE)</f>
        <v>Audit</v>
      </c>
      <c r="AA788" s="6">
        <f t="shared" ca="1" si="126"/>
        <v>11</v>
      </c>
      <c r="AB788" s="7" t="str">
        <f ca="1">VLOOKUP($AA788,Roles!$A:$B,2,FALSE)</f>
        <v>Analyst</v>
      </c>
      <c r="AC788" s="6">
        <f t="shared" ca="1" si="127"/>
        <v>7</v>
      </c>
      <c r="AD788" s="7" t="str">
        <f ca="1" xml:space="preserve">
IF($AC788 &lt;&gt; "",
    VLOOKUP($AC788,Levels!$A:$B,2,FALSE),
    ""
)</f>
        <v>Senior</v>
      </c>
      <c r="AE788" s="8">
        <f t="shared" ca="1" si="128"/>
        <v>44114</v>
      </c>
      <c r="AF788" s="6">
        <f ca="1">RANDBETWEEN(5,COUNTA('Recruitment source'!$A:$A) + 1)</f>
        <v>15</v>
      </c>
      <c r="AG788" s="6" t="str">
        <f ca="1">VLOOKUP($AF788,'Recruitment source'!$A:$B,2,FALSE)</f>
        <v>Website</v>
      </c>
      <c r="AH788" s="8"/>
      <c r="AI788" s="1">
        <f t="shared" ca="1" si="120"/>
        <v>3000</v>
      </c>
      <c r="AJ788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784, 1, 'Octávio Mancini Esposito', 'M', 5, '09/02/1973', 8, 13, 11, 7, 3000);</v>
      </c>
    </row>
    <row r="789" spans="1:36" ht="14.25" customHeight="1" x14ac:dyDescent="0.2">
      <c r="A789" s="7" cm="1">
        <f t="array" aca="1" ref="A789" ca="1">INDEX(Companies!$A:$A,RANDBETWEEN(5,COUNTA(Companies!$A:$A) + 1),1)</f>
        <v>5</v>
      </c>
      <c r="B789" s="7" t="str">
        <f ca="1">VLOOKUP($A789,Companies!$A:$B,2,FALSE)</f>
        <v>ACME Corporation</v>
      </c>
      <c r="C789" s="5">
        <f t="shared" si="121"/>
        <v>785</v>
      </c>
      <c r="D789" s="5" t="str" cm="1">
        <f t="array" ref="D789">SHA1HASH($C789)</f>
        <v>298f93b1b0efeaf41f0ce468d29abfd252985869</v>
      </c>
      <c r="E789" s="6">
        <v>1</v>
      </c>
      <c r="F789" s="7">
        <f ca="1">IF($C789 = 1 + N("Presidente"),
    127,
    IF($C789 = 2 + N("Vice-Presidente"),
        72,
        IF($C789 = 3 + N("Secretária bilíngue"),
            13,
            RANDBETWEEN(5,COUNT(Name!$A:$A) + 1)
        )
    )
)</f>
        <v>237</v>
      </c>
      <c r="G789" s="7" t="str">
        <f ca="1">VLOOKUP($F789,Name!$A:$B,2,FALSE)</f>
        <v>Luanna</v>
      </c>
      <c r="H789" s="7">
        <f ca="1" xml:space="preserve">
IF($C789 = 1,
    0,
    RANDBETWEEN(5,COUNT('Last name'!$A:$A) + 1)
)</f>
        <v>186</v>
      </c>
      <c r="I789" s="7" t="str">
        <f ca="1" xml:space="preserve">
IF($C789 = 1 + N("Presidente"),
    "de Orléans e Bragança",
    VLOOKUP($H789,'Last name'!$A:$B,2,FALSE) &amp; " " &amp; VLOOKUP(RANDBETWEEN(5,COUNT('Last name'!$A:$A) + 1),'Last name'!$A:$B,2,FALSE)
)</f>
        <v>Souza Gouveia</v>
      </c>
      <c r="J789" s="7" t="str">
        <f t="shared" ca="1" si="122"/>
        <v>Luanna Souza Gouveia</v>
      </c>
      <c r="K789" s="7" t="str" cm="1">
        <f t="array" aca="1" ref="K789" ca="1">SHA1HASH($J789)</f>
        <v>71be2c454d9260a41df901e8ab5035f54fd0b0d4</v>
      </c>
      <c r="L789" s="7" cm="1">
        <f t="array" aca="1" ref="L789" ca="1">INDEX(States!$A:$A,N789,1)</f>
        <v>5</v>
      </c>
      <c r="M789" s="7" t="str">
        <f ca="1">VLOOKUP($L789,Countries!$A:$B,2,FALSE)</f>
        <v>Portugal</v>
      </c>
      <c r="N789" s="7" cm="1">
        <f t="array" aca="1" ref="N789" ca="1">INDEX(States!$C:$C,RANDBETWEEN(5,COUNTA(States!$A:$A) + 1),1)</f>
        <v>9</v>
      </c>
      <c r="O789" s="7" t="str">
        <f ca="1">VLOOKUP($N789,States!$C:$D,2,FALSE)</f>
        <v>braga</v>
      </c>
      <c r="P789" s="7" t="str">
        <f ca="1">VLOOKUP($F789,Name!$A:$C,3,FALSE)</f>
        <v>F</v>
      </c>
      <c r="Q789" s="7" t="str">
        <f ca="1">VLOOKUP($P789,Genders!$B:$C,2,FALSE)</f>
        <v>Female</v>
      </c>
      <c r="R789" s="7" cm="1">
        <f t="array" aca="1" ref="R789" ca="1">INDEX('Marital status'!$A:$A,RANDBETWEEN(5,COUNTA('Marital status'!$A:$A) + 1),1)</f>
        <v>6</v>
      </c>
      <c r="S789" s="7" t="str">
        <f ca="1">VLOOKUP($R789,'Marital status'!$A:$B,2,FALSE)</f>
        <v>MarrieD</v>
      </c>
      <c r="T789" s="7">
        <f t="shared" ca="1" si="123"/>
        <v>5</v>
      </c>
      <c r="U789" s="7" t="str">
        <f ca="1">VLOOKUP($T789,Ethnicities!$A:$B,2,FALSE)</f>
        <v xml:space="preserve"> white</v>
      </c>
      <c r="V789" s="8">
        <f t="shared" ca="1" si="124"/>
        <v>32157</v>
      </c>
      <c r="W789" s="6">
        <f t="shared" ca="1" si="125"/>
        <v>7</v>
      </c>
      <c r="X789" s="8" t="str">
        <f ca="1">VLOOKUP($W789,'Background education'!$A:$B,2,FALSE)</f>
        <v>Undergraduate degree</v>
      </c>
      <c r="Y789" s="7">
        <f ca="1" xml:space="preserve">
  IF(OR($AA789 = 5, $AA789 = 6, $AA789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89" s="7" t="str">
        <f ca="1">VLOOKUP($Y789,Departments!$A:$B,2,FALSE)</f>
        <v xml:space="preserve"> Presidency</v>
      </c>
      <c r="AA789" s="6">
        <f t="shared" ca="1" si="126"/>
        <v>10</v>
      </c>
      <c r="AB789" s="7" t="str">
        <f ca="1">VLOOKUP($AA789,Roles!$A:$B,2,FALSE)</f>
        <v>Trainee</v>
      </c>
      <c r="AC789" s="6" t="str">
        <f t="shared" ca="1" si="127"/>
        <v/>
      </c>
      <c r="AD789" s="7" t="str">
        <f ca="1" xml:space="preserve">
IF($AC789 &lt;&gt; "",
    VLOOKUP($AC789,Levels!$A:$B,2,FALSE),
    ""
)</f>
        <v/>
      </c>
      <c r="AE789" s="8">
        <f t="shared" ca="1" si="128"/>
        <v>43814</v>
      </c>
      <c r="AF789" s="6">
        <f ca="1">RANDBETWEEN(5,COUNTA('Recruitment source'!$A:$A) + 1)</f>
        <v>15</v>
      </c>
      <c r="AG789" s="6" t="str">
        <f ca="1">VLOOKUP($AF789,'Recruitment source'!$A:$B,2,FALSE)</f>
        <v>Website</v>
      </c>
      <c r="AH789" s="8"/>
      <c r="AI789" s="1">
        <f t="shared" ca="1" si="120"/>
        <v>1305</v>
      </c>
      <c r="AJ789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785, 1, 'Luanna Souza Gouveia', 'F', 5, '15/01/1988', 7, 5, 10, NULL, 1305);</v>
      </c>
    </row>
    <row r="790" spans="1:36" ht="14.25" customHeight="1" x14ac:dyDescent="0.2">
      <c r="A790" s="7" cm="1">
        <f t="array" aca="1" ref="A790" ca="1">INDEX(Companies!$A:$A,RANDBETWEEN(5,COUNTA(Companies!$A:$A) + 1),1)</f>
        <v>5</v>
      </c>
      <c r="B790" s="7" t="str">
        <f ca="1">VLOOKUP($A790,Companies!$A:$B,2,FALSE)</f>
        <v>ACME Corporation</v>
      </c>
      <c r="C790" s="5">
        <f t="shared" si="121"/>
        <v>786</v>
      </c>
      <c r="D790" s="5" t="str" cm="1">
        <f t="array" ref="D790">SHA1HASH($C790)</f>
        <v>40bc268f88e6d1bbfcc03874d9ed50ec2889a711</v>
      </c>
      <c r="E790" s="6">
        <v>1</v>
      </c>
      <c r="F790" s="7">
        <f ca="1">IF($C790 = 1 + N("Presidente"),
    127,
    IF($C790 = 2 + N("Vice-Presidente"),
        72,
        IF($C790 = 3 + N("Secretária bilíngue"),
            13,
            RANDBETWEEN(5,COUNT(Name!$A:$A) + 1)
        )
    )
)</f>
        <v>92</v>
      </c>
      <c r="G790" s="7" t="str">
        <f ca="1">VLOOKUP($F790,Name!$A:$B,2,FALSE)</f>
        <v>Cecília</v>
      </c>
      <c r="H790" s="7">
        <f ca="1" xml:space="preserve">
IF($C790 = 1,
    0,
    RANDBETWEEN(5,COUNT('Last name'!$A:$A) + 1)
)</f>
        <v>106</v>
      </c>
      <c r="I790" s="7" t="str">
        <f ca="1" xml:space="preserve">
IF($C790 = 1 + N("Presidente"),
    "de Orléans e Bragança",
    VLOOKUP($H790,'Last name'!$A:$B,2,FALSE) &amp; " " &amp; VLOOKUP(RANDBETWEEN(5,COUNT('Last name'!$A:$A) + 1),'Last name'!$A:$B,2,FALSE)
)</f>
        <v>Leitão Luz</v>
      </c>
      <c r="J790" s="7" t="str">
        <f t="shared" ca="1" si="122"/>
        <v>Cecília Leitão Luz</v>
      </c>
      <c r="K790" s="7" t="str" cm="1">
        <f t="array" aca="1" ref="K790" ca="1">SHA1HASH($J790)</f>
        <v>38487a84b24d74652cf4a8262fea0818aaf25e0c</v>
      </c>
      <c r="L790" s="7" cm="1">
        <f t="array" aca="1" ref="L790" ca="1">INDEX(States!$A:$A,N790,1)</f>
        <v>5</v>
      </c>
      <c r="M790" s="7" t="str">
        <f ca="1">VLOOKUP($L790,Countries!$A:$B,2,FALSE)</f>
        <v>Portugal</v>
      </c>
      <c r="N790" s="7" cm="1">
        <f t="array" aca="1" ref="N790" ca="1">INDEX(States!$C:$C,RANDBETWEEN(5,COUNTA(States!$A:$A) + 1),1)</f>
        <v>13</v>
      </c>
      <c r="O790" s="7" t="str">
        <f ca="1">VLOOKUP($N790,States!$C:$D,2,FALSE)</f>
        <v>Coimbra</v>
      </c>
      <c r="P790" s="7" t="str">
        <f ca="1">VLOOKUP($F790,Name!$A:$C,3,FALSE)</f>
        <v>F</v>
      </c>
      <c r="Q790" s="7" t="str">
        <f ca="1">VLOOKUP($P790,Genders!$B:$C,2,FALSE)</f>
        <v>Female</v>
      </c>
      <c r="R790" s="7" cm="1">
        <f t="array" aca="1" ref="R790" ca="1">INDEX('Marital status'!$A:$A,RANDBETWEEN(5,COUNTA('Marital status'!$A:$A) + 1),1)</f>
        <v>6</v>
      </c>
      <c r="S790" s="7" t="str">
        <f ca="1">VLOOKUP($R790,'Marital status'!$A:$B,2,FALSE)</f>
        <v>MarrieD</v>
      </c>
      <c r="T790" s="7">
        <f t="shared" ca="1" si="123"/>
        <v>5</v>
      </c>
      <c r="U790" s="7" t="str">
        <f ca="1">VLOOKUP($T790,Ethnicities!$A:$B,2,FALSE)</f>
        <v xml:space="preserve"> white</v>
      </c>
      <c r="V790" s="8">
        <f t="shared" ca="1" si="124"/>
        <v>30665</v>
      </c>
      <c r="W790" s="6">
        <f t="shared" ca="1" si="125"/>
        <v>8</v>
      </c>
      <c r="X790" s="8" t="str">
        <f ca="1">VLOOKUP($W790,'Background education'!$A:$B,2,FALSE)</f>
        <v>Graduate school</v>
      </c>
      <c r="Y790" s="7">
        <f ca="1" xml:space="preserve">
  IF(OR($AA790 = 5, $AA790 = 6, $AA790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90" s="7" t="str">
        <f ca="1">VLOOKUP($Y790,Departments!$A:$B,2,FALSE)</f>
        <v>Audit</v>
      </c>
      <c r="AA790" s="6">
        <f t="shared" ca="1" si="126"/>
        <v>11</v>
      </c>
      <c r="AB790" s="7" t="str">
        <f ca="1">VLOOKUP($AA790,Roles!$A:$B,2,FALSE)</f>
        <v>Analyst</v>
      </c>
      <c r="AC790" s="6">
        <f t="shared" ca="1" si="127"/>
        <v>6</v>
      </c>
      <c r="AD790" s="7" t="str">
        <f ca="1" xml:space="preserve">
IF($AC790 &lt;&gt; "",
    VLOOKUP($AC790,Levels!$A:$B,2,FALSE),
    ""
)</f>
        <v>Pleno</v>
      </c>
      <c r="AE790" s="8">
        <f t="shared" ca="1" si="128"/>
        <v>38622</v>
      </c>
      <c r="AF790" s="6">
        <f ca="1">RANDBETWEEN(5,COUNTA('Recruitment source'!$A:$A) + 1)</f>
        <v>10</v>
      </c>
      <c r="AG790" s="6" t="str">
        <f ca="1">VLOOKUP($AF790,'Recruitment source'!$A:$B,2,FALSE)</f>
        <v>Jobs in Lisbon</v>
      </c>
      <c r="AH790" s="8"/>
      <c r="AI790" s="1">
        <f t="shared" ca="1" si="120"/>
        <v>3000</v>
      </c>
      <c r="AJ790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786, 1, 'Cecília Leitão Luz', 'F', 5, '15/12/1983', 8, 13, 11, 6, 3000);</v>
      </c>
    </row>
    <row r="791" spans="1:36" ht="14.25" customHeight="1" x14ac:dyDescent="0.2">
      <c r="A791" s="7" cm="1">
        <f t="array" aca="1" ref="A791" ca="1">INDEX(Companies!$A:$A,RANDBETWEEN(5,COUNTA(Companies!$A:$A) + 1),1)</f>
        <v>5</v>
      </c>
      <c r="B791" s="7" t="str">
        <f ca="1">VLOOKUP($A791,Companies!$A:$B,2,FALSE)</f>
        <v>ACME Corporation</v>
      </c>
      <c r="C791" s="5">
        <f t="shared" si="121"/>
        <v>787</v>
      </c>
      <c r="D791" s="5" t="str" cm="1">
        <f t="array" ref="D791">SHA1HASH($C791)</f>
        <v>e00988f42f7fc5f14ec6a0e7905789110f23c5de</v>
      </c>
      <c r="E791" s="6">
        <v>1</v>
      </c>
      <c r="F791" s="7">
        <f ca="1">IF($C791 = 1 + N("Presidente"),
    127,
    IF($C791 = 2 + N("Vice-Presidente"),
        72,
        IF($C791 = 3 + N("Secretária bilíngue"),
            13,
            RANDBETWEEN(5,COUNT(Name!$A:$A) + 1)
        )
    )
)</f>
        <v>14</v>
      </c>
      <c r="G791" s="7" t="str">
        <f ca="1">VLOOKUP($F791,Name!$A:$B,2,FALSE)</f>
        <v>Alexander</v>
      </c>
      <c r="H791" s="7">
        <f ca="1" xml:space="preserve">
IF($C791 = 1,
    0,
    RANDBETWEEN(5,COUNT('Last name'!$A:$A) + 1)
)</f>
        <v>80</v>
      </c>
      <c r="I791" s="7" t="str">
        <f ca="1" xml:space="preserve">
IF($C791 = 1 + N("Presidente"),
    "de Orléans e Bragança",
    VLOOKUP($H791,'Last name'!$A:$B,2,FALSE) &amp; " " &amp; VLOOKUP(RANDBETWEEN(5,COUNT('Last name'!$A:$A) + 1),'Last name'!$A:$B,2,FALSE)
)</f>
        <v>Faria Sacramento</v>
      </c>
      <c r="J791" s="7" t="str">
        <f t="shared" ca="1" si="122"/>
        <v>Alexander Faria Sacramento</v>
      </c>
      <c r="K791" s="7" t="str" cm="1">
        <f t="array" aca="1" ref="K791" ca="1">SHA1HASH($J791)</f>
        <v>58e45d8cbd56eafca63446cb1327d88a939d1fbb</v>
      </c>
      <c r="L791" s="7" cm="1">
        <f t="array" aca="1" ref="L791" ca="1">INDEX(States!$A:$A,N791,1)</f>
        <v>5</v>
      </c>
      <c r="M791" s="7" t="str">
        <f ca="1">VLOOKUP($L791,Countries!$A:$B,2,FALSE)</f>
        <v>Portugal</v>
      </c>
      <c r="N791" s="7" cm="1">
        <f t="array" aca="1" ref="N791" ca="1">INDEX(States!$C:$C,RANDBETWEEN(5,COUNTA(States!$A:$A) + 1),1)</f>
        <v>22</v>
      </c>
      <c r="O791" s="7" t="str">
        <f ca="1">VLOOKUP($N791,States!$C:$D,2,FALSE)</f>
        <v>Vila Real</v>
      </c>
      <c r="P791" s="7" t="str">
        <f ca="1">VLOOKUP($F791,Name!$A:$C,3,FALSE)</f>
        <v>M</v>
      </c>
      <c r="Q791" s="7" t="str">
        <f ca="1">VLOOKUP($P791,Genders!$B:$C,2,FALSE)</f>
        <v>Male</v>
      </c>
      <c r="R791" s="7" cm="1">
        <f t="array" aca="1" ref="R791" ca="1">INDEX('Marital status'!$A:$A,RANDBETWEEN(5,COUNTA('Marital status'!$A:$A) + 1),1)</f>
        <v>5</v>
      </c>
      <c r="S791" s="7" t="str">
        <f ca="1">VLOOKUP($R791,'Marital status'!$A:$B,2,FALSE)</f>
        <v>single</v>
      </c>
      <c r="T791" s="7">
        <f t="shared" ca="1" si="123"/>
        <v>6</v>
      </c>
      <c r="U791" s="7" t="str">
        <f ca="1">VLOOKUP($T791,Ethnicities!$A:$B,2,FALSE)</f>
        <v>Black or African American</v>
      </c>
      <c r="V791" s="8">
        <f t="shared" ca="1" si="124"/>
        <v>20341</v>
      </c>
      <c r="W791" s="6">
        <f t="shared" ca="1" si="125"/>
        <v>7</v>
      </c>
      <c r="X791" s="8" t="str">
        <f ca="1">VLOOKUP($W791,'Background education'!$A:$B,2,FALSE)</f>
        <v>Undergraduate degree</v>
      </c>
      <c r="Y791" s="7">
        <f ca="1" xml:space="preserve">
  IF(OR($AA791 = 5, $AA791 = 6, $AA791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91" s="7" t="str">
        <f ca="1">VLOOKUP($Y791,Departments!$A:$B,2,FALSE)</f>
        <v>Communication &amp; Marketing</v>
      </c>
      <c r="AA791" s="6">
        <f t="shared" ca="1" si="126"/>
        <v>10</v>
      </c>
      <c r="AB791" s="7" t="str">
        <f ca="1">VLOOKUP($AA791,Roles!$A:$B,2,FALSE)</f>
        <v>Trainee</v>
      </c>
      <c r="AC791" s="6" t="str">
        <f t="shared" ca="1" si="127"/>
        <v/>
      </c>
      <c r="AD791" s="7" t="str">
        <f ca="1" xml:space="preserve">
IF($AC791 &lt;&gt; "",
    VLOOKUP($AC791,Levels!$A:$B,2,FALSE),
    ""
)</f>
        <v/>
      </c>
      <c r="AE791" s="8">
        <f t="shared" ca="1" si="128"/>
        <v>40357</v>
      </c>
      <c r="AF791" s="6">
        <f ca="1">RANDBETWEEN(5,COUNTA('Recruitment source'!$A:$A) + 1)</f>
        <v>8</v>
      </c>
      <c r="AG791" s="6" t="str">
        <f ca="1">VLOOKUP($AF791,'Recruitment source'!$A:$B,2,FALSE)</f>
        <v>Net Empregos</v>
      </c>
      <c r="AH791" s="8"/>
      <c r="AI791" s="1">
        <f t="shared" ca="1" si="120"/>
        <v>1385</v>
      </c>
      <c r="AJ791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787, 1, 'Alexander Faria Sacramento', 'M', 6, '09/09/1955', 7, 11, 10, NULL, 1385);</v>
      </c>
    </row>
    <row r="792" spans="1:36" ht="14.25" customHeight="1" x14ac:dyDescent="0.2">
      <c r="A792" s="7" cm="1">
        <f t="array" aca="1" ref="A792" ca="1">INDEX(Companies!$A:$A,RANDBETWEEN(5,COUNTA(Companies!$A:$A) + 1),1)</f>
        <v>5</v>
      </c>
      <c r="B792" s="7" t="str">
        <f ca="1">VLOOKUP($A792,Companies!$A:$B,2,FALSE)</f>
        <v>ACME Corporation</v>
      </c>
      <c r="C792" s="5">
        <f t="shared" si="121"/>
        <v>788</v>
      </c>
      <c r="D792" s="5" t="str" cm="1">
        <f t="array" ref="D792">SHA1HASH($C792)</f>
        <v>0fe36dcdec420a26d899a03ecd0f9bec4fa850fe</v>
      </c>
      <c r="E792" s="6">
        <v>1</v>
      </c>
      <c r="F792" s="7">
        <f ca="1">IF($C792 = 1 + N("Presidente"),
    127,
    IF($C792 = 2 + N("Vice-Presidente"),
        72,
        IF($C792 = 3 + N("Secretária bilíngue"),
            13,
            RANDBETWEEN(5,COUNT(Name!$A:$A) + 1)
        )
    )
)</f>
        <v>261</v>
      </c>
      <c r="G792" s="7" t="str">
        <f ca="1">VLOOKUP($F792,Name!$A:$B,2,FALSE)</f>
        <v>Maria Clara</v>
      </c>
      <c r="H792" s="7">
        <f ca="1" xml:space="preserve">
IF($C792 = 1,
    0,
    RANDBETWEEN(5,COUNT('Last name'!$A:$A) + 1)
)</f>
        <v>171</v>
      </c>
      <c r="I792" s="7" t="str">
        <f ca="1" xml:space="preserve">
IF($C792 = 1 + N("Presidente"),
    "de Orléans e Bragança",
    VLOOKUP($H792,'Last name'!$A:$B,2,FALSE) &amp; " " &amp; VLOOKUP(RANDBETWEEN(5,COUNT('Last name'!$A:$A) + 1),'Last name'!$A:$B,2,FALSE)
)</f>
        <v>Sacramento Dias</v>
      </c>
      <c r="J792" s="7" t="str">
        <f t="shared" ca="1" si="122"/>
        <v>Maria Clara Sacramento Dias</v>
      </c>
      <c r="K792" s="7" t="str" cm="1">
        <f t="array" aca="1" ref="K792" ca="1">SHA1HASH($J792)</f>
        <v>1c45bf4108ba5d8f463d25d614275a9cf4040a19</v>
      </c>
      <c r="L792" s="7" cm="1">
        <f t="array" aca="1" ref="L792" ca="1">INDEX(States!$A:$A,N792,1)</f>
        <v>5</v>
      </c>
      <c r="M792" s="7" t="str">
        <f ca="1">VLOOKUP($L792,Countries!$A:$B,2,FALSE)</f>
        <v>Portugal</v>
      </c>
      <c r="N792" s="7" cm="1">
        <f t="array" aca="1" ref="N792" ca="1">INDEX(States!$C:$C,RANDBETWEEN(5,COUNTA(States!$A:$A) + 1),1)</f>
        <v>9</v>
      </c>
      <c r="O792" s="7" t="str">
        <f ca="1">VLOOKUP($N792,States!$C:$D,2,FALSE)</f>
        <v>braga</v>
      </c>
      <c r="P792" s="7" t="str">
        <f ca="1">VLOOKUP($F792,Name!$A:$C,3,FALSE)</f>
        <v>F</v>
      </c>
      <c r="Q792" s="7" t="str">
        <f ca="1">VLOOKUP($P792,Genders!$B:$C,2,FALSE)</f>
        <v>Female</v>
      </c>
      <c r="R792" s="7" cm="1">
        <f t="array" aca="1" ref="R792" ca="1">INDEX('Marital status'!$A:$A,RANDBETWEEN(5,COUNTA('Marital status'!$A:$A) + 1),1)</f>
        <v>5</v>
      </c>
      <c r="S792" s="7" t="str">
        <f ca="1">VLOOKUP($R792,'Marital status'!$A:$B,2,FALSE)</f>
        <v>single</v>
      </c>
      <c r="T792" s="7">
        <f t="shared" ca="1" si="123"/>
        <v>7</v>
      </c>
      <c r="U792" s="7" t="str">
        <f ca="1">VLOOKUP($T792,Ethnicities!$A:$B,2,FALSE)</f>
        <v xml:space="preserve">  Hispanic or LATINO</v>
      </c>
      <c r="V792" s="8">
        <f t="shared" ca="1" si="124"/>
        <v>20324</v>
      </c>
      <c r="W792" s="6">
        <f t="shared" ca="1" si="125"/>
        <v>8</v>
      </c>
      <c r="X792" s="8" t="str">
        <f ca="1">VLOOKUP($W792,'Background education'!$A:$B,2,FALSE)</f>
        <v>Graduate school</v>
      </c>
      <c r="Y792" s="7">
        <f ca="1" xml:space="preserve">
  IF(OR($AA792 = 5, $AA792 = 6, $AA792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92" s="7" t="str">
        <f ca="1">VLOOKUP($Y792,Departments!$A:$B,2,FALSE)</f>
        <v>Finance</v>
      </c>
      <c r="AA792" s="6">
        <f t="shared" ca="1" si="126"/>
        <v>11</v>
      </c>
      <c r="AB792" s="7" t="str">
        <f ca="1">VLOOKUP($AA792,Roles!$A:$B,2,FALSE)</f>
        <v>Analyst</v>
      </c>
      <c r="AC792" s="6">
        <f t="shared" ca="1" si="127"/>
        <v>5</v>
      </c>
      <c r="AD792" s="7" t="str">
        <f ca="1" xml:space="preserve">
IF($AC792 &lt;&gt; "",
    VLOOKUP($AC792,Levels!$A:$B,2,FALSE),
    ""
)</f>
        <v>Junior</v>
      </c>
      <c r="AE792" s="8">
        <f t="shared" ca="1" si="128"/>
        <v>43149</v>
      </c>
      <c r="AF792" s="6">
        <f ca="1">RANDBETWEEN(5,COUNTA('Recruitment source'!$A:$A) + 1)</f>
        <v>14</v>
      </c>
      <c r="AG792" s="6" t="str">
        <f ca="1">VLOOKUP($AF792,'Recruitment source'!$A:$B,2,FALSE)</f>
        <v>LinkedIn</v>
      </c>
      <c r="AH792" s="8"/>
      <c r="AI792" s="1">
        <f t="shared" ca="1" si="120"/>
        <v>3000</v>
      </c>
      <c r="AJ792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788, 1, 'Maria Clara Sacramento Dias', 'F', 7, '23/08/1955', 8, 7, 11, 5, 3000);</v>
      </c>
    </row>
    <row r="793" spans="1:36" ht="14.25" customHeight="1" x14ac:dyDescent="0.2">
      <c r="A793" s="7" cm="1">
        <f t="array" aca="1" ref="A793" ca="1">INDEX(Companies!$A:$A,RANDBETWEEN(5,COUNTA(Companies!$A:$A) + 1),1)</f>
        <v>5</v>
      </c>
      <c r="B793" s="7" t="str">
        <f ca="1">VLOOKUP($A793,Companies!$A:$B,2,FALSE)</f>
        <v>ACME Corporation</v>
      </c>
      <c r="C793" s="5">
        <f t="shared" si="121"/>
        <v>789</v>
      </c>
      <c r="D793" s="5" t="str" cm="1">
        <f t="array" ref="D793">SHA1HASH($C793)</f>
        <v>fc1200c7a7aa52109d762a9f005b149abef01479</v>
      </c>
      <c r="E793" s="6">
        <v>1</v>
      </c>
      <c r="F793" s="7">
        <f ca="1">IF($C793 = 1 + N("Presidente"),
    127,
    IF($C793 = 2 + N("Vice-Presidente"),
        72,
        IF($C793 = 3 + N("Secretária bilíngue"),
            13,
            RANDBETWEEN(5,COUNT(Name!$A:$A) + 1)
        )
    )
)</f>
        <v>178</v>
      </c>
      <c r="G793" s="7" t="str">
        <f ca="1">VLOOKUP($F793,Name!$A:$B,2,FALSE)</f>
        <v>Isabely</v>
      </c>
      <c r="H793" s="7">
        <f ca="1" xml:space="preserve">
IF($C793 = 1,
    0,
    RANDBETWEEN(5,COUNT('Last name'!$A:$A) + 1)
)</f>
        <v>43</v>
      </c>
      <c r="I793" s="7" t="str">
        <f ca="1" xml:space="preserve">
IF($C793 = 1 + N("Presidente"),
    "de Orléans e Bragança",
    VLOOKUP($H793,'Last name'!$A:$B,2,FALSE) &amp; " " &amp; VLOOKUP(RANDBETWEEN(5,COUNT('Last name'!$A:$A) + 1),'Last name'!$A:$B,2,FALSE)
)</f>
        <v>Borges Campos</v>
      </c>
      <c r="J793" s="7" t="str">
        <f t="shared" ca="1" si="122"/>
        <v>Isabely Borges Campos</v>
      </c>
      <c r="K793" s="7" t="str" cm="1">
        <f t="array" aca="1" ref="K793" ca="1">SHA1HASH($J793)</f>
        <v>ae7b5455e0895468f4eb0337f884d7eed73b3637</v>
      </c>
      <c r="L793" s="7" cm="1">
        <f t="array" aca="1" ref="L793" ca="1">INDEX(States!$A:$A,N793,1)</f>
        <v>5</v>
      </c>
      <c r="M793" s="7" t="str">
        <f ca="1">VLOOKUP($L793,Countries!$A:$B,2,FALSE)</f>
        <v>Portugal</v>
      </c>
      <c r="N793" s="7" cm="1">
        <f t="array" aca="1" ref="N793" ca="1">INDEX(States!$C:$C,RANDBETWEEN(5,COUNTA(States!$A:$A) + 1),1)</f>
        <v>24</v>
      </c>
      <c r="O793" s="7" t="str">
        <f ca="1">VLOOKUP($N793,States!$C:$D,2,FALSE)</f>
        <v>Brangança</v>
      </c>
      <c r="P793" s="7" t="str">
        <f ca="1">VLOOKUP($F793,Name!$A:$C,3,FALSE)</f>
        <v>F</v>
      </c>
      <c r="Q793" s="7" t="str">
        <f ca="1">VLOOKUP($P793,Genders!$B:$C,2,FALSE)</f>
        <v>Female</v>
      </c>
      <c r="R793" s="7" cm="1">
        <f t="array" aca="1" ref="R793" ca="1">INDEX('Marital status'!$A:$A,RANDBETWEEN(5,COUNTA('Marital status'!$A:$A) + 1),1)</f>
        <v>7</v>
      </c>
      <c r="S793" s="7" t="str">
        <f ca="1">VLOOKUP($R793,'Marital status'!$A:$B,2,FALSE)</f>
        <v xml:space="preserve">Widowed </v>
      </c>
      <c r="T793" s="7">
        <f t="shared" ca="1" si="123"/>
        <v>5</v>
      </c>
      <c r="U793" s="7" t="str">
        <f ca="1">VLOOKUP($T793,Ethnicities!$A:$B,2,FALSE)</f>
        <v xml:space="preserve"> white</v>
      </c>
      <c r="V793" s="8">
        <f t="shared" ca="1" si="124"/>
        <v>21656</v>
      </c>
      <c r="W793" s="6">
        <f t="shared" ca="1" si="125"/>
        <v>7</v>
      </c>
      <c r="X793" s="8" t="str">
        <f ca="1">VLOOKUP($W793,'Background education'!$A:$B,2,FALSE)</f>
        <v>Undergraduate degree</v>
      </c>
      <c r="Y793" s="7">
        <f ca="1" xml:space="preserve">
  IF(OR($AA793 = 5, $AA793 = 6, $AA793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793" s="7" t="str">
        <f ca="1">VLOOKUP($Y793,Departments!$A:$B,2,FALSE)</f>
        <v xml:space="preserve"> Presidency</v>
      </c>
      <c r="AA793" s="6">
        <f t="shared" ca="1" si="126"/>
        <v>9</v>
      </c>
      <c r="AB793" s="7" t="str">
        <f ca="1">VLOOKUP($AA793,Roles!$A:$B,2,FALSE)</f>
        <v>Intern</v>
      </c>
      <c r="AC793" s="6" t="str">
        <f t="shared" ca="1" si="127"/>
        <v/>
      </c>
      <c r="AD793" s="7" t="str">
        <f ca="1" xml:space="preserve">
IF($AC793 &lt;&gt; "",
    VLOOKUP($AC793,Levels!$A:$B,2,FALSE),
    ""
)</f>
        <v/>
      </c>
      <c r="AE793" s="8">
        <f t="shared" ca="1" si="128"/>
        <v>42109</v>
      </c>
      <c r="AF793" s="6">
        <f ca="1">RANDBETWEEN(5,COUNTA('Recruitment source'!$A:$A) + 1)</f>
        <v>13</v>
      </c>
      <c r="AG793" s="6" t="str">
        <f ca="1">VLOOKUP($AF793,'Recruitment source'!$A:$B,2,FALSE)</f>
        <v>Google</v>
      </c>
      <c r="AH793" s="8"/>
      <c r="AI793" s="1">
        <f t="shared" ca="1" si="120"/>
        <v>1205</v>
      </c>
      <c r="AJ793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789, 1, 'Isabely Borges Campos', 'F', 5, '16/04/1959', 7, 5, 9, NULL, 1205);</v>
      </c>
    </row>
    <row r="794" spans="1:36" ht="14.25" customHeight="1" x14ac:dyDescent="0.2">
      <c r="A794" s="7" cm="1">
        <f t="array" aca="1" ref="A794" ca="1">INDEX(Companies!$A:$A,RANDBETWEEN(5,COUNTA(Companies!$A:$A) + 1),1)</f>
        <v>5</v>
      </c>
      <c r="B794" s="7" t="str">
        <f ca="1">VLOOKUP($A794,Companies!$A:$B,2,FALSE)</f>
        <v>ACME Corporation</v>
      </c>
      <c r="C794" s="5">
        <f t="shared" si="121"/>
        <v>790</v>
      </c>
      <c r="D794" s="5" t="str" cm="1">
        <f t="array" ref="D794">SHA1HASH($C794)</f>
        <v>4912f56aec6f0ac56bbb7fa9231e79891c48afc5</v>
      </c>
      <c r="E794" s="6">
        <v>1</v>
      </c>
      <c r="F794" s="7">
        <f ca="1">IF($C794 = 1 + N("Presidente"),
    127,
    IF($C794 = 2 + N("Vice-Presidente"),
        72,
        IF($C794 = 3 + N("Secretária bilíngue"),
            13,
            RANDBETWEEN(5,COUNT(Name!$A:$A) + 1)
        )
    )
)</f>
        <v>32</v>
      </c>
      <c r="G794" s="7" t="str">
        <f ca="1">VLOOKUP($F794,Name!$A:$B,2,FALSE)</f>
        <v>Ana Laura</v>
      </c>
      <c r="H794" s="7">
        <f ca="1" xml:space="preserve">
IF($C794 = 1,
    0,
    RANDBETWEEN(5,COUNT('Last name'!$A:$A) + 1)
)</f>
        <v>83</v>
      </c>
      <c r="I794" s="7" t="str">
        <f ca="1" xml:space="preserve">
IF($C794 = 1 + N("Presidente"),
    "de Orléans e Bragança",
    VLOOKUP($H794,'Last name'!$A:$B,2,FALSE) &amp; " " &amp; VLOOKUP(RANDBETWEEN(5,COUNT('Last name'!$A:$A) + 1),'Last name'!$A:$B,2,FALSE)
)</f>
        <v>Faro Badu</v>
      </c>
      <c r="J794" s="7" t="str">
        <f t="shared" ca="1" si="122"/>
        <v>Ana Laura Faro Badu</v>
      </c>
      <c r="K794" s="7" t="str" cm="1">
        <f t="array" aca="1" ref="K794" ca="1">SHA1HASH($J794)</f>
        <v>16f9ed2c6da4bd8a8da29da275922e001b10870f</v>
      </c>
      <c r="L794" s="7" cm="1">
        <f t="array" aca="1" ref="L794" ca="1">INDEX(States!$A:$A,N794,1)</f>
        <v>5</v>
      </c>
      <c r="M794" s="7" t="str">
        <f ca="1">VLOOKUP($L794,Countries!$A:$B,2,FALSE)</f>
        <v>Portugal</v>
      </c>
      <c r="N794" s="7" cm="1">
        <f t="array" aca="1" ref="N794" ca="1">INDEX(States!$C:$C,RANDBETWEEN(5,COUNTA(States!$A:$A) + 1),1)</f>
        <v>9</v>
      </c>
      <c r="O794" s="7" t="str">
        <f ca="1">VLOOKUP($N794,States!$C:$D,2,FALSE)</f>
        <v>braga</v>
      </c>
      <c r="P794" s="7" t="str">
        <f ca="1">VLOOKUP($F794,Name!$A:$C,3,FALSE)</f>
        <v>F</v>
      </c>
      <c r="Q794" s="7" t="str">
        <f ca="1">VLOOKUP($P794,Genders!$B:$C,2,FALSE)</f>
        <v>Female</v>
      </c>
      <c r="R794" s="7" cm="1">
        <f t="array" aca="1" ref="R794" ca="1">INDEX('Marital status'!$A:$A,RANDBETWEEN(5,COUNTA('Marital status'!$A:$A) + 1),1)</f>
        <v>5</v>
      </c>
      <c r="S794" s="7" t="str">
        <f ca="1">VLOOKUP($R794,'Marital status'!$A:$B,2,FALSE)</f>
        <v>single</v>
      </c>
      <c r="T794" s="7">
        <f t="shared" ca="1" si="123"/>
        <v>5</v>
      </c>
      <c r="U794" s="7" t="str">
        <f ca="1">VLOOKUP($T794,Ethnicities!$A:$B,2,FALSE)</f>
        <v xml:space="preserve"> white</v>
      </c>
      <c r="V794" s="8">
        <f t="shared" ca="1" si="124"/>
        <v>29633</v>
      </c>
      <c r="W794" s="6">
        <f t="shared" ca="1" si="125"/>
        <v>8</v>
      </c>
      <c r="X794" s="8" t="str">
        <f ca="1">VLOOKUP($W794,'Background education'!$A:$B,2,FALSE)</f>
        <v>Graduate school</v>
      </c>
      <c r="Y794" s="7">
        <f ca="1" xml:space="preserve">
  IF(OR($AA794 = 5, $AA794 = 6, $AA794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94" s="7" t="str">
        <f ca="1">VLOOKUP($Y794,Departments!$A:$B,2,FALSE)</f>
        <v>Administration</v>
      </c>
      <c r="AA794" s="6">
        <f t="shared" ca="1" si="126"/>
        <v>11</v>
      </c>
      <c r="AB794" s="7" t="str">
        <f ca="1">VLOOKUP($AA794,Roles!$A:$B,2,FALSE)</f>
        <v>Analyst</v>
      </c>
      <c r="AC794" s="6">
        <f t="shared" ca="1" si="127"/>
        <v>5</v>
      </c>
      <c r="AD794" s="7" t="str">
        <f ca="1" xml:space="preserve">
IF($AC794 &lt;&gt; "",
    VLOOKUP($AC794,Levels!$A:$B,2,FALSE),
    ""
)</f>
        <v>Junior</v>
      </c>
      <c r="AE794" s="8">
        <f t="shared" ca="1" si="128"/>
        <v>44481</v>
      </c>
      <c r="AF794" s="6">
        <f ca="1">RANDBETWEEN(5,COUNTA('Recruitment source'!$A:$A) + 1)</f>
        <v>11</v>
      </c>
      <c r="AG794" s="6" t="str">
        <f ca="1">VLOOKUP($AF794,'Recruitment source'!$A:$B,2,FALSE)</f>
        <v>Next Station</v>
      </c>
      <c r="AH794" s="8"/>
      <c r="AI794" s="1">
        <f t="shared" ca="1" si="120"/>
        <v>3000</v>
      </c>
      <c r="AJ794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790, 1, 'Ana Laura Faro Badu', 'F', 5, '16/02/1981', 8, 6, 11, 5, 3000);</v>
      </c>
    </row>
    <row r="795" spans="1:36" ht="14.25" customHeight="1" x14ac:dyDescent="0.2">
      <c r="A795" s="7" cm="1">
        <f t="array" aca="1" ref="A795" ca="1">INDEX(Companies!$A:$A,RANDBETWEEN(5,COUNTA(Companies!$A:$A) + 1),1)</f>
        <v>5</v>
      </c>
      <c r="B795" s="7" t="str">
        <f ca="1">VLOOKUP($A795,Companies!$A:$B,2,FALSE)</f>
        <v>ACME Corporation</v>
      </c>
      <c r="C795" s="5">
        <f t="shared" si="121"/>
        <v>791</v>
      </c>
      <c r="D795" s="5" t="str" cm="1">
        <f t="array" ref="D795">SHA1HASH($C795)</f>
        <v>7325068e8007fede0cfd8909e0ca401be6875a5c</v>
      </c>
      <c r="E795" s="6">
        <v>1</v>
      </c>
      <c r="F795" s="7">
        <f ca="1">IF($C795 = 1 + N("Presidente"),
    127,
    IF($C795 = 2 + N("Vice-Presidente"),
        72,
        IF($C795 = 3 + N("Secretária bilíngue"),
            13,
            RANDBETWEEN(5,COUNT(Name!$A:$A) + 1)
        )
    )
)</f>
        <v>354</v>
      </c>
      <c r="G795" s="7" t="str">
        <f ca="1">VLOOKUP($F795,Name!$A:$B,2,FALSE)</f>
        <v>Victor</v>
      </c>
      <c r="H795" s="7">
        <f ca="1" xml:space="preserve">
IF($C795 = 1,
    0,
    RANDBETWEEN(5,COUNT('Last name'!$A:$A) + 1)
)</f>
        <v>94</v>
      </c>
      <c r="I795" s="7" t="str">
        <f ca="1" xml:space="preserve">
IF($C795 = 1 + N("Presidente"),
    "de Orléans e Bragança",
    VLOOKUP($H795,'Last name'!$A:$B,2,FALSE) &amp; " " &amp; VLOOKUP(RANDBETWEEN(5,COUNT('Last name'!$A:$A) + 1),'Last name'!$A:$B,2,FALSE)
)</f>
        <v>Furtado Cardozo</v>
      </c>
      <c r="J795" s="7" t="str">
        <f t="shared" ca="1" si="122"/>
        <v>Victor Furtado Cardozo</v>
      </c>
      <c r="K795" s="7" t="str" cm="1">
        <f t="array" aca="1" ref="K795" ca="1">SHA1HASH($J795)</f>
        <v>c6e7091548ba92a0251dcb0f2f1c4a31be1dc0bb</v>
      </c>
      <c r="L795" s="7" cm="1">
        <f t="array" aca="1" ref="L795" ca="1">INDEX(States!$A:$A,N795,1)</f>
        <v>5</v>
      </c>
      <c r="M795" s="7" t="str">
        <f ca="1">VLOOKUP($L795,Countries!$A:$B,2,FALSE)</f>
        <v>Portugal</v>
      </c>
      <c r="N795" s="7" cm="1">
        <f t="array" aca="1" ref="N795" ca="1">INDEX(States!$C:$C,RANDBETWEEN(5,COUNTA(States!$A:$A) + 1),1)</f>
        <v>21</v>
      </c>
      <c r="O795" s="7" t="str">
        <f ca="1">VLOOKUP($N795,States!$C:$D,2,FALSE)</f>
        <v>Guarda</v>
      </c>
      <c r="P795" s="7" t="str">
        <f ca="1">VLOOKUP($F795,Name!$A:$C,3,FALSE)</f>
        <v>M</v>
      </c>
      <c r="Q795" s="7" t="str">
        <f ca="1">VLOOKUP($P795,Genders!$B:$C,2,FALSE)</f>
        <v>Male</v>
      </c>
      <c r="R795" s="7" cm="1">
        <f t="array" aca="1" ref="R795" ca="1">INDEX('Marital status'!$A:$A,RANDBETWEEN(5,COUNTA('Marital status'!$A:$A) + 1),1)</f>
        <v>6</v>
      </c>
      <c r="S795" s="7" t="str">
        <f ca="1">VLOOKUP($R795,'Marital status'!$A:$B,2,FALSE)</f>
        <v>MarrieD</v>
      </c>
      <c r="T795" s="7">
        <f t="shared" ca="1" si="123"/>
        <v>5</v>
      </c>
      <c r="U795" s="7" t="str">
        <f ca="1">VLOOKUP($T795,Ethnicities!$A:$B,2,FALSE)</f>
        <v xml:space="preserve"> white</v>
      </c>
      <c r="V795" s="8">
        <f t="shared" ca="1" si="124"/>
        <v>25656</v>
      </c>
      <c r="W795" s="6">
        <f t="shared" ca="1" si="125"/>
        <v>7</v>
      </c>
      <c r="X795" s="8" t="str">
        <f ca="1">VLOOKUP($W795,'Background education'!$A:$B,2,FALSE)</f>
        <v>Undergraduate degree</v>
      </c>
      <c r="Y795" s="7">
        <f ca="1" xml:space="preserve">
  IF(OR($AA795 = 5, $AA795 = 6, $AA795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795" s="7" t="str">
        <f ca="1">VLOOKUP($Y795,Departments!$A:$B,2,FALSE)</f>
        <v>Finance</v>
      </c>
      <c r="AA795" s="6">
        <f t="shared" ca="1" si="126"/>
        <v>9</v>
      </c>
      <c r="AB795" s="7" t="str">
        <f ca="1">VLOOKUP($AA795,Roles!$A:$B,2,FALSE)</f>
        <v>Intern</v>
      </c>
      <c r="AC795" s="6" t="str">
        <f t="shared" ca="1" si="127"/>
        <v/>
      </c>
      <c r="AD795" s="7" t="str">
        <f ca="1" xml:space="preserve">
IF($AC795 &lt;&gt; "",
    VLOOKUP($AC795,Levels!$A:$B,2,FALSE),
    ""
)</f>
        <v/>
      </c>
      <c r="AE795" s="8">
        <f t="shared" ca="1" si="128"/>
        <v>38319</v>
      </c>
      <c r="AF795" s="6">
        <f ca="1">RANDBETWEEN(5,COUNTA('Recruitment source'!$A:$A) + 1)</f>
        <v>13</v>
      </c>
      <c r="AG795" s="6" t="str">
        <f ca="1">VLOOKUP($AF795,'Recruitment source'!$A:$B,2,FALSE)</f>
        <v>Google</v>
      </c>
      <c r="AH795" s="8"/>
      <c r="AI795" s="1">
        <f t="shared" ca="1" si="120"/>
        <v>1205</v>
      </c>
      <c r="AJ79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791, 1, 'Victor Furtado Cardozo', 'M', 5, '29/03/1970', 7, 7, 9, NULL, 1205);</v>
      </c>
    </row>
    <row r="796" spans="1:36" ht="14.25" customHeight="1" x14ac:dyDescent="0.2">
      <c r="A796" s="7" cm="1">
        <f t="array" aca="1" ref="A796" ca="1">INDEX(Companies!$A:$A,RANDBETWEEN(5,COUNTA(Companies!$A:$A) + 1),1)</f>
        <v>5</v>
      </c>
      <c r="B796" s="7" t="str">
        <f ca="1">VLOOKUP($A796,Companies!$A:$B,2,FALSE)</f>
        <v>ACME Corporation</v>
      </c>
      <c r="C796" s="5">
        <f t="shared" si="121"/>
        <v>792</v>
      </c>
      <c r="D796" s="5" t="str" cm="1">
        <f t="array" ref="D796">SHA1HASH($C796)</f>
        <v>96e388c0b3b7fd874b48621e850335a8f06ca58d</v>
      </c>
      <c r="E796" s="6">
        <v>1</v>
      </c>
      <c r="F796" s="7">
        <f ca="1">IF($C796 = 1 + N("Presidente"),
    127,
    IF($C796 = 2 + N("Vice-Presidente"),
        72,
        IF($C796 = 3 + N("Secretária bilíngue"),
            13,
            RANDBETWEEN(5,COUNT(Name!$A:$A) + 1)
        )
    )
)</f>
        <v>102</v>
      </c>
      <c r="G796" s="7" t="str">
        <f ca="1">VLOOKUP($F796,Name!$A:$B,2,FALSE)</f>
        <v>Danilo</v>
      </c>
      <c r="H796" s="7">
        <f ca="1" xml:space="preserve">
IF($C796 = 1,
    0,
    RANDBETWEEN(5,COUNT('Last name'!$A:$A) + 1)
)</f>
        <v>170</v>
      </c>
      <c r="I796" s="7" t="str">
        <f ca="1" xml:space="preserve">
IF($C796 = 1 + N("Presidente"),
    "de Orléans e Bragança",
    VLOOKUP($H796,'Last name'!$A:$B,2,FALSE) &amp; " " &amp; VLOOKUP(RANDBETWEEN(5,COUNT('Last name'!$A:$A) + 1),'Last name'!$A:$B,2,FALSE)
)</f>
        <v>Sá Dias</v>
      </c>
      <c r="J796" s="7" t="str">
        <f t="shared" ca="1" si="122"/>
        <v>Danilo Sá Dias</v>
      </c>
      <c r="K796" s="7" t="str" cm="1">
        <f t="array" aca="1" ref="K796" ca="1">SHA1HASH($J796)</f>
        <v>4dd0beb279216fa07a694eadbc6b0c1ab44cbec2</v>
      </c>
      <c r="L796" s="7" cm="1">
        <f t="array" aca="1" ref="L796" ca="1">INDEX(States!$A:$A,N796,1)</f>
        <v>5</v>
      </c>
      <c r="M796" s="7" t="str">
        <f ca="1">VLOOKUP($L796,Countries!$A:$B,2,FALSE)</f>
        <v>Portugal</v>
      </c>
      <c r="N796" s="7" cm="1">
        <f t="array" aca="1" ref="N796" ca="1">INDEX(States!$C:$C,RANDBETWEEN(5,COUNTA(States!$A:$A) + 1),1)</f>
        <v>6</v>
      </c>
      <c r="O796" s="7" t="str">
        <f ca="1">VLOOKUP($N796,States!$C:$D,2,FALSE)</f>
        <v>PORTO</v>
      </c>
      <c r="P796" s="7" t="str">
        <f ca="1">VLOOKUP($F796,Name!$A:$C,3,FALSE)</f>
        <v>M</v>
      </c>
      <c r="Q796" s="7" t="str">
        <f ca="1">VLOOKUP($P796,Genders!$B:$C,2,FALSE)</f>
        <v>Male</v>
      </c>
      <c r="R796" s="7" cm="1">
        <f t="array" aca="1" ref="R796" ca="1">INDEX('Marital status'!$A:$A,RANDBETWEEN(5,COUNTA('Marital status'!$A:$A) + 1),1)</f>
        <v>8</v>
      </c>
      <c r="S796" s="7" t="str">
        <f ca="1">VLOOKUP($R796,'Marital status'!$A:$B,2,FALSE)</f>
        <v xml:space="preserve"> Separated </v>
      </c>
      <c r="T796" s="7">
        <f t="shared" ca="1" si="123"/>
        <v>5</v>
      </c>
      <c r="U796" s="7" t="str">
        <f ca="1">VLOOKUP($T796,Ethnicities!$A:$B,2,FALSE)</f>
        <v xml:space="preserve"> white</v>
      </c>
      <c r="V796" s="8">
        <f t="shared" ca="1" si="124"/>
        <v>31187</v>
      </c>
      <c r="W796" s="6">
        <f t="shared" ca="1" si="125"/>
        <v>8</v>
      </c>
      <c r="X796" s="8" t="str">
        <f ca="1">VLOOKUP($W796,'Background education'!$A:$B,2,FALSE)</f>
        <v>Graduate school</v>
      </c>
      <c r="Y796" s="7">
        <f ca="1" xml:space="preserve">
  IF(OR($AA796 = 5, $AA796 = 6, $AA796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796" s="7" t="str">
        <f ca="1">VLOOKUP($Y796,Departments!$A:$B,2,FALSE)</f>
        <v>Communication &amp; Marketing</v>
      </c>
      <c r="AA796" s="6">
        <f t="shared" ca="1" si="126"/>
        <v>11</v>
      </c>
      <c r="AB796" s="7" t="str">
        <f ca="1">VLOOKUP($AA796,Roles!$A:$B,2,FALSE)</f>
        <v>Analyst</v>
      </c>
      <c r="AC796" s="6">
        <f t="shared" ca="1" si="127"/>
        <v>6</v>
      </c>
      <c r="AD796" s="7" t="str">
        <f ca="1" xml:space="preserve">
IF($AC796 &lt;&gt; "",
    VLOOKUP($AC796,Levels!$A:$B,2,FALSE),
    ""
)</f>
        <v>Pleno</v>
      </c>
      <c r="AE796" s="8">
        <f t="shared" ca="1" si="128"/>
        <v>37799</v>
      </c>
      <c r="AF796" s="6">
        <f ca="1">RANDBETWEEN(5,COUNTA('Recruitment source'!$A:$A) + 1)</f>
        <v>7</v>
      </c>
      <c r="AG796" s="6" t="str">
        <f ca="1">VLOOKUP($AF796,'Recruitment source'!$A:$B,2,FALSE)</f>
        <v>SAPO Emprego</v>
      </c>
      <c r="AH796" s="8"/>
      <c r="AI796" s="1">
        <f t="shared" ca="1" si="120"/>
        <v>3080</v>
      </c>
      <c r="AJ79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792, 1, 'Danilo Sá Dias', 'M', 5, '20/05/1985', 8, 11, 11, 6, 3080);</v>
      </c>
    </row>
    <row r="797" spans="1:36" ht="14.25" customHeight="1" x14ac:dyDescent="0.2">
      <c r="A797" s="7" cm="1">
        <f t="array" aca="1" ref="A797" ca="1">INDEX(Companies!$A:$A,RANDBETWEEN(5,COUNTA(Companies!$A:$A) + 1),1)</f>
        <v>5</v>
      </c>
      <c r="B797" s="7" t="str">
        <f ca="1">VLOOKUP($A797,Companies!$A:$B,2,FALSE)</f>
        <v>ACME Corporation</v>
      </c>
      <c r="C797" s="5">
        <f t="shared" si="121"/>
        <v>793</v>
      </c>
      <c r="D797" s="5" t="str" cm="1">
        <f t="array" ref="D797">SHA1HASH($C797)</f>
        <v>6fe3dfe314684a658c1b19ca7a8e3abd29afe23e</v>
      </c>
      <c r="E797" s="6">
        <v>1</v>
      </c>
      <c r="F797" s="7">
        <f ca="1">IF($C797 = 1 + N("Presidente"),
    127,
    IF($C797 = 2 + N("Vice-Presidente"),
        72,
        IF($C797 = 3 + N("Secretária bilíngue"),
            13,
            RANDBETWEEN(5,COUNT(Name!$A:$A) + 1)
        )
    )
)</f>
        <v>108</v>
      </c>
      <c r="G797" s="7" t="str">
        <f ca="1">VLOOKUP($F797,Name!$A:$B,2,FALSE)</f>
        <v>Davi Luccas</v>
      </c>
      <c r="H797" s="7">
        <f ca="1" xml:space="preserve">
IF($C797 = 1,
    0,
    RANDBETWEEN(5,COUNT('Last name'!$A:$A) + 1)
)</f>
        <v>130</v>
      </c>
      <c r="I797" s="7" t="str">
        <f ca="1" xml:space="preserve">
IF($C797 = 1 + N("Presidente"),
    "de Orléans e Bragança",
    VLOOKUP($H797,'Last name'!$A:$B,2,FALSE) &amp; " " &amp; VLOOKUP(RANDBETWEEN(5,COUNT('Last name'!$A:$A) + 1),'Last name'!$A:$B,2,FALSE)
)</f>
        <v>Monteiro Freitas</v>
      </c>
      <c r="J797" s="7" t="str">
        <f t="shared" ca="1" si="122"/>
        <v>Davi Luccas Monteiro Freitas</v>
      </c>
      <c r="K797" s="7" t="str" cm="1">
        <f t="array" aca="1" ref="K797" ca="1">SHA1HASH($J797)</f>
        <v>de97f8bb24e7dd071faf3a3e62d52263f9794837</v>
      </c>
      <c r="L797" s="7" cm="1">
        <f t="array" aca="1" ref="L797" ca="1">INDEX(States!$A:$A,N797,1)</f>
        <v>5</v>
      </c>
      <c r="M797" s="7" t="str">
        <f ca="1">VLOOKUP($L797,Countries!$A:$B,2,FALSE)</f>
        <v>Portugal</v>
      </c>
      <c r="N797" s="7" cm="1">
        <f t="array" aca="1" ref="N797" ca="1">INDEX(States!$C:$C,RANDBETWEEN(5,COUNTA(States!$A:$A) + 1),1)</f>
        <v>12</v>
      </c>
      <c r="O797" s="7" t="str">
        <f ca="1">VLOOKUP($N797,States!$C:$D,2,FALSE)</f>
        <v>Leiria</v>
      </c>
      <c r="P797" s="7" t="str">
        <f ca="1">VLOOKUP($F797,Name!$A:$C,3,FALSE)</f>
        <v>M</v>
      </c>
      <c r="Q797" s="7" t="str">
        <f ca="1">VLOOKUP($P797,Genders!$B:$C,2,FALSE)</f>
        <v>Male</v>
      </c>
      <c r="R797" s="7" cm="1">
        <f t="array" aca="1" ref="R797" ca="1">INDEX('Marital status'!$A:$A,RANDBETWEEN(5,COUNTA('Marital status'!$A:$A) + 1),1)</f>
        <v>7</v>
      </c>
      <c r="S797" s="7" t="str">
        <f ca="1">VLOOKUP($R797,'Marital status'!$A:$B,2,FALSE)</f>
        <v xml:space="preserve">Widowed </v>
      </c>
      <c r="T797" s="7">
        <f t="shared" ca="1" si="123"/>
        <v>5</v>
      </c>
      <c r="U797" s="7" t="str">
        <f ca="1">VLOOKUP($T797,Ethnicities!$A:$B,2,FALSE)</f>
        <v xml:space="preserve"> white</v>
      </c>
      <c r="V797" s="8">
        <f t="shared" ca="1" si="124"/>
        <v>26570</v>
      </c>
      <c r="W797" s="6">
        <f t="shared" ca="1" si="125"/>
        <v>7</v>
      </c>
      <c r="X797" s="8" t="str">
        <f ca="1">VLOOKUP($W797,'Background education'!$A:$B,2,FALSE)</f>
        <v>Undergraduate degree</v>
      </c>
      <c r="Y797" s="7">
        <f ca="1" xml:space="preserve">
  IF(OR($AA797 = 5, $AA797 = 6, $AA797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797" s="7" t="str">
        <f ca="1">VLOOKUP($Y797,Departments!$A:$B,2,FALSE)</f>
        <v>Audit</v>
      </c>
      <c r="AA797" s="6">
        <f t="shared" ca="1" si="126"/>
        <v>9</v>
      </c>
      <c r="AB797" s="7" t="str">
        <f ca="1">VLOOKUP($AA797,Roles!$A:$B,2,FALSE)</f>
        <v>Intern</v>
      </c>
      <c r="AC797" s="6" t="str">
        <f t="shared" ca="1" si="127"/>
        <v/>
      </c>
      <c r="AD797" s="7" t="str">
        <f ca="1" xml:space="preserve">
IF($AC797 &lt;&gt; "",
    VLOOKUP($AC797,Levels!$A:$B,2,FALSE),
    ""
)</f>
        <v/>
      </c>
      <c r="AE797" s="8">
        <f t="shared" ca="1" si="128"/>
        <v>43822</v>
      </c>
      <c r="AF797" s="6">
        <f ca="1">RANDBETWEEN(5,COUNTA('Recruitment source'!$A:$A) + 1)</f>
        <v>5</v>
      </c>
      <c r="AG797" s="6" t="str">
        <f ca="1">VLOOKUP($AF797,'Recruitment source'!$A:$B,2,FALSE)</f>
        <v>Indeed</v>
      </c>
      <c r="AH797" s="8"/>
      <c r="AI797" s="1">
        <f t="shared" ca="1" si="120"/>
        <v>1205</v>
      </c>
      <c r="AJ79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793, 1, 'Davi Luccas Monteiro Freitas', 'M', 5, '28/09/1972', 7, 13, 9, NULL, 1205);</v>
      </c>
    </row>
    <row r="798" spans="1:36" ht="14.25" customHeight="1" x14ac:dyDescent="0.2">
      <c r="A798" s="7" cm="1">
        <f t="array" aca="1" ref="A798" ca="1">INDEX(Companies!$A:$A,RANDBETWEEN(5,COUNTA(Companies!$A:$A) + 1),1)</f>
        <v>5</v>
      </c>
      <c r="B798" s="7" t="str">
        <f ca="1">VLOOKUP($A798,Companies!$A:$B,2,FALSE)</f>
        <v>ACME Corporation</v>
      </c>
      <c r="C798" s="5">
        <f t="shared" si="121"/>
        <v>794</v>
      </c>
      <c r="D798" s="5" t="str" cm="1">
        <f t="array" ref="D798">SHA1HASH($C798)</f>
        <v>41990bc354116362c6e6e8aa088d4e703104e6f7</v>
      </c>
      <c r="E798" s="6">
        <v>1</v>
      </c>
      <c r="F798" s="7">
        <f ca="1">IF($C798 = 1 + N("Presidente"),
    127,
    IF($C798 = 2 + N("Vice-Presidente"),
        72,
        IF($C798 = 3 + N("Secretária bilíngue"),
            13,
            RANDBETWEEN(5,COUNT(Name!$A:$A) + 1)
        )
    )
)</f>
        <v>71</v>
      </c>
      <c r="G798" s="7" t="str">
        <f ca="1">VLOOKUP($F798,Name!$A:$B,2,FALSE)</f>
        <v>Bernardo</v>
      </c>
      <c r="H798" s="7">
        <f ca="1" xml:space="preserve">
IF($C798 = 1,
    0,
    RANDBETWEEN(5,COUNT('Last name'!$A:$A) + 1)
)</f>
        <v>28</v>
      </c>
      <c r="I798" s="7" t="str">
        <f ca="1" xml:space="preserve">
IF($C798 = 1 + N("Presidente"),
    "de Orléans e Bragança",
    VLOOKUP($H798,'Last name'!$A:$B,2,FALSE) &amp; " " &amp; VLOOKUP(RANDBETWEEN(5,COUNT('Last name'!$A:$A) + 1),'Last name'!$A:$B,2,FALSE)
)</f>
        <v>Badu Monteiro</v>
      </c>
      <c r="J798" s="7" t="str">
        <f t="shared" ca="1" si="122"/>
        <v>Bernardo Badu Monteiro</v>
      </c>
      <c r="K798" s="7" t="str" cm="1">
        <f t="array" aca="1" ref="K798" ca="1">SHA1HASH($J798)</f>
        <v>f7e1e1d3305284027562a8e47bea447c83f000e6</v>
      </c>
      <c r="L798" s="7" cm="1">
        <f t="array" aca="1" ref="L798" ca="1">INDEX(States!$A:$A,N798,1)</f>
        <v>5</v>
      </c>
      <c r="M798" s="7" t="str">
        <f ca="1">VLOOKUP($L798,Countries!$A:$B,2,FALSE)</f>
        <v>Portugal</v>
      </c>
      <c r="N798" s="7" cm="1">
        <f t="array" aca="1" ref="N798" ca="1">INDEX(States!$C:$C,RANDBETWEEN(5,COUNTA(States!$A:$A) + 1),1)</f>
        <v>5</v>
      </c>
      <c r="O798" s="7" t="str">
        <f ca="1">VLOOKUP($N798,States!$C:$D,2,FALSE)</f>
        <v xml:space="preserve"> Lisboa</v>
      </c>
      <c r="P798" s="7" t="str">
        <f ca="1">VLOOKUP($F798,Name!$A:$C,3,FALSE)</f>
        <v>M</v>
      </c>
      <c r="Q798" s="7" t="str">
        <f ca="1">VLOOKUP($P798,Genders!$B:$C,2,FALSE)</f>
        <v>Male</v>
      </c>
      <c r="R798" s="7" cm="1">
        <f t="array" aca="1" ref="R798" ca="1">INDEX('Marital status'!$A:$A,RANDBETWEEN(5,COUNTA('Marital status'!$A:$A) + 1),1)</f>
        <v>8</v>
      </c>
      <c r="S798" s="7" t="str">
        <f ca="1">VLOOKUP($R798,'Marital status'!$A:$B,2,FALSE)</f>
        <v xml:space="preserve"> Separated </v>
      </c>
      <c r="T798" s="7">
        <f t="shared" ca="1" si="123"/>
        <v>8</v>
      </c>
      <c r="U798" s="7" t="str">
        <f ca="1">VLOOKUP($T798,Ethnicities!$A:$B,2,FALSE)</f>
        <v>ASIAN</v>
      </c>
      <c r="V798" s="8">
        <f t="shared" ca="1" si="124"/>
        <v>18806</v>
      </c>
      <c r="W798" s="6">
        <f t="shared" ca="1" si="125"/>
        <v>7</v>
      </c>
      <c r="X798" s="8" t="str">
        <f ca="1">VLOOKUP($W798,'Background education'!$A:$B,2,FALSE)</f>
        <v>Undergraduate degree</v>
      </c>
      <c r="Y798" s="7">
        <f ca="1" xml:space="preserve">
  IF(OR($AA798 = 5, $AA798 = 6, $AA798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798" s="7" t="str">
        <f ca="1">VLOOKUP($Y798,Departments!$A:$B,2,FALSE)</f>
        <v>Controlling</v>
      </c>
      <c r="AA798" s="6">
        <f t="shared" ca="1" si="126"/>
        <v>11</v>
      </c>
      <c r="AB798" s="7" t="str">
        <f ca="1">VLOOKUP($AA798,Roles!$A:$B,2,FALSE)</f>
        <v>Analyst</v>
      </c>
      <c r="AC798" s="6">
        <f t="shared" ca="1" si="127"/>
        <v>7</v>
      </c>
      <c r="AD798" s="7" t="str">
        <f ca="1" xml:space="preserve">
IF($AC798 &lt;&gt; "",
    VLOOKUP($AC798,Levels!$A:$B,2,FALSE),
    ""
)</f>
        <v>Senior</v>
      </c>
      <c r="AE798" s="8">
        <f t="shared" ca="1" si="128"/>
        <v>39964</v>
      </c>
      <c r="AF798" s="6">
        <f ca="1">RANDBETWEEN(5,COUNTA('Recruitment source'!$A:$A) + 1)</f>
        <v>14</v>
      </c>
      <c r="AG798" s="6" t="str">
        <f ca="1">VLOOKUP($AF798,'Recruitment source'!$A:$B,2,FALSE)</f>
        <v>LinkedIn</v>
      </c>
      <c r="AH798" s="8"/>
      <c r="AI798" s="1">
        <f t="shared" ca="1" si="120"/>
        <v>2500</v>
      </c>
      <c r="AJ798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794, 1, 'Bernardo Badu Monteiro', 'M', 8, '27/06/1951', 7, 12, 11, 7, 2500);</v>
      </c>
    </row>
    <row r="799" spans="1:36" ht="14.25" customHeight="1" x14ac:dyDescent="0.2">
      <c r="A799" s="7" cm="1">
        <f t="array" aca="1" ref="A799" ca="1">INDEX(Companies!$A:$A,RANDBETWEEN(5,COUNTA(Companies!$A:$A) + 1),1)</f>
        <v>5</v>
      </c>
      <c r="B799" s="7" t="str">
        <f ca="1">VLOOKUP($A799,Companies!$A:$B,2,FALSE)</f>
        <v>ACME Corporation</v>
      </c>
      <c r="C799" s="5">
        <f t="shared" si="121"/>
        <v>795</v>
      </c>
      <c r="D799" s="5" t="str" cm="1">
        <f t="array" ref="D799">SHA1HASH($C799)</f>
        <v>61b5df41f1006a3d0ead4e4e6a6a61cb32496959</v>
      </c>
      <c r="E799" s="6">
        <v>1</v>
      </c>
      <c r="F799" s="7">
        <f ca="1">IF($C799 = 1 + N("Presidente"),
    127,
    IF($C799 = 2 + N("Vice-Presidente"),
        72,
        IF($C799 = 3 + N("Secretária bilíngue"),
            13,
            RANDBETWEEN(5,COUNT(Name!$A:$A) + 1)
        )
    )
)</f>
        <v>295</v>
      </c>
      <c r="G799" s="7" t="str">
        <f ca="1">VLOOKUP($F799,Name!$A:$B,2,FALSE)</f>
        <v>Miguel</v>
      </c>
      <c r="H799" s="7">
        <f ca="1" xml:space="preserve">
IF($C799 = 1,
    0,
    RANDBETWEEN(5,COUNT('Last name'!$A:$A) + 1)
)</f>
        <v>152</v>
      </c>
      <c r="I799" s="7" t="str">
        <f ca="1" xml:space="preserve">
IF($C799 = 1 + N("Presidente"),
    "de Orléans e Bragança",
    VLOOKUP($H799,'Last name'!$A:$B,2,FALSE) &amp; " " &amp; VLOOKUP(RANDBETWEEN(5,COUNT('Last name'!$A:$A) + 1),'Last name'!$A:$B,2,FALSE)
)</f>
        <v>Pimenta Leite</v>
      </c>
      <c r="J799" s="7" t="str">
        <f t="shared" ca="1" si="122"/>
        <v>Miguel Pimenta Leite</v>
      </c>
      <c r="K799" s="7" t="str" cm="1">
        <f t="array" aca="1" ref="K799" ca="1">SHA1HASH($J799)</f>
        <v>8e24f9c87da44cb951d526b3665e82246ff333c6</v>
      </c>
      <c r="L799" s="7" cm="1">
        <f t="array" aca="1" ref="L799" ca="1">INDEX(States!$A:$A,N799,1)</f>
        <v>5</v>
      </c>
      <c r="M799" s="7" t="str">
        <f ca="1">VLOOKUP($L799,Countries!$A:$B,2,FALSE)</f>
        <v>Portugal</v>
      </c>
      <c r="N799" s="7" cm="1">
        <f t="array" aca="1" ref="N799" ca="1">INDEX(States!$C:$C,RANDBETWEEN(5,COUNTA(States!$A:$A) + 1),1)</f>
        <v>20</v>
      </c>
      <c r="O799" s="7" t="str">
        <f ca="1">VLOOKUP($N799,States!$C:$D,2,FALSE)</f>
        <v>Portalegre</v>
      </c>
      <c r="P799" s="7" t="str">
        <f ca="1">VLOOKUP($F799,Name!$A:$C,3,FALSE)</f>
        <v>M</v>
      </c>
      <c r="Q799" s="7" t="str">
        <f ca="1">VLOOKUP($P799,Genders!$B:$C,2,FALSE)</f>
        <v>Male</v>
      </c>
      <c r="R799" s="7" cm="1">
        <f t="array" aca="1" ref="R799" ca="1">INDEX('Marital status'!$A:$A,RANDBETWEEN(5,COUNTA('Marital status'!$A:$A) + 1),1)</f>
        <v>7</v>
      </c>
      <c r="S799" s="7" t="str">
        <f ca="1">VLOOKUP($R799,'Marital status'!$A:$B,2,FALSE)</f>
        <v xml:space="preserve">Widowed </v>
      </c>
      <c r="T799" s="7">
        <f t="shared" ca="1" si="123"/>
        <v>5</v>
      </c>
      <c r="U799" s="7" t="str">
        <f ca="1">VLOOKUP($T799,Ethnicities!$A:$B,2,FALSE)</f>
        <v xml:space="preserve"> white</v>
      </c>
      <c r="V799" s="8">
        <f t="shared" ca="1" si="124"/>
        <v>21634</v>
      </c>
      <c r="W799" s="6">
        <f t="shared" ca="1" si="125"/>
        <v>7</v>
      </c>
      <c r="X799" s="8" t="str">
        <f ca="1">VLOOKUP($W799,'Background education'!$A:$B,2,FALSE)</f>
        <v>Undergraduate degree</v>
      </c>
      <c r="Y799" s="7">
        <f ca="1" xml:space="preserve">
  IF(OR($AA799 = 5, $AA799 = 6, $AA799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799" s="7" t="str">
        <f ca="1">VLOOKUP($Y799,Departments!$A:$B,2,FALSE)</f>
        <v>Administration</v>
      </c>
      <c r="AA799" s="6">
        <f t="shared" ca="1" si="126"/>
        <v>9</v>
      </c>
      <c r="AB799" s="7" t="str">
        <f ca="1">VLOOKUP($AA799,Roles!$A:$B,2,FALSE)</f>
        <v>Intern</v>
      </c>
      <c r="AC799" s="6" t="str">
        <f t="shared" ca="1" si="127"/>
        <v/>
      </c>
      <c r="AD799" s="7" t="str">
        <f ca="1" xml:space="preserve">
IF($AC799 &lt;&gt; "",
    VLOOKUP($AC799,Levels!$A:$B,2,FALSE),
    ""
)</f>
        <v/>
      </c>
      <c r="AE799" s="8">
        <f t="shared" ca="1" si="128"/>
        <v>41437</v>
      </c>
      <c r="AF799" s="6">
        <f ca="1">RANDBETWEEN(5,COUNTA('Recruitment source'!$A:$A) + 1)</f>
        <v>12</v>
      </c>
      <c r="AG799" s="6" t="str">
        <f ca="1">VLOOKUP($AF799,'Recruitment source'!$A:$B,2,FALSE)</f>
        <v xml:space="preserve"> recommendation of employee</v>
      </c>
      <c r="AH799" s="8"/>
      <c r="AI799" s="1">
        <f t="shared" ca="1" si="120"/>
        <v>1205</v>
      </c>
      <c r="AJ799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795, 1, 'Miguel Pimenta Leite', 'M', 5, '25/03/1959', 7, 6, 9, NULL, 1205);</v>
      </c>
    </row>
    <row r="800" spans="1:36" ht="14.25" customHeight="1" x14ac:dyDescent="0.2">
      <c r="A800" s="7" cm="1">
        <f t="array" aca="1" ref="A800" ca="1">INDEX(Companies!$A:$A,RANDBETWEEN(5,COUNTA(Companies!$A:$A) + 1),1)</f>
        <v>5</v>
      </c>
      <c r="B800" s="7" t="str">
        <f ca="1">VLOOKUP($A800,Companies!$A:$B,2,FALSE)</f>
        <v>ACME Corporation</v>
      </c>
      <c r="C800" s="5">
        <f t="shared" si="121"/>
        <v>796</v>
      </c>
      <c r="D800" s="5" t="str" cm="1">
        <f t="array" ref="D800">SHA1HASH($C800)</f>
        <v>732c0a1fc174dbd3f549df2e96a5dae45900b9d0</v>
      </c>
      <c r="E800" s="6">
        <v>1</v>
      </c>
      <c r="F800" s="7">
        <f ca="1">IF($C800 = 1 + N("Presidente"),
    127,
    IF($C800 = 2 + N("Vice-Presidente"),
        72,
        IF($C800 = 3 + N("Secretária bilíngue"),
            13,
            RANDBETWEEN(5,COUNT(Name!$A:$A) + 1)
        )
    )
)</f>
        <v>33</v>
      </c>
      <c r="G800" s="7" t="str">
        <f ca="1">VLOOKUP($F800,Name!$A:$B,2,FALSE)</f>
        <v>Ana Lívia</v>
      </c>
      <c r="H800" s="7">
        <f ca="1" xml:space="preserve">
IF($C800 = 1,
    0,
    RANDBETWEEN(5,COUNT('Last name'!$A:$A) + 1)
)</f>
        <v>128</v>
      </c>
      <c r="I800" s="7" t="str">
        <f ca="1" xml:space="preserve">
IF($C800 = 1 + N("Presidente"),
    "de Orléans e Bragança",
    VLOOKUP($H800,'Last name'!$A:$B,2,FALSE) &amp; " " &amp; VLOOKUP(RANDBETWEEN(5,COUNT('Last name'!$A:$A) + 1),'Last name'!$A:$B,2,FALSE)
)</f>
        <v>Mendes Salvador</v>
      </c>
      <c r="J800" s="7" t="str">
        <f t="shared" ca="1" si="122"/>
        <v>Ana Lívia Mendes Salvador</v>
      </c>
      <c r="K800" s="7" t="str" cm="1">
        <f t="array" aca="1" ref="K800" ca="1">SHA1HASH($J800)</f>
        <v>eebaf1fd4bb827d6996c7662ebc7f342f3cf119e</v>
      </c>
      <c r="L800" s="7" cm="1">
        <f t="array" aca="1" ref="L800" ca="1">INDEX(States!$A:$A,N800,1)</f>
        <v>5</v>
      </c>
      <c r="M800" s="7" t="str">
        <f ca="1">VLOOKUP($L800,Countries!$A:$B,2,FALSE)</f>
        <v>Portugal</v>
      </c>
      <c r="N800" s="7" cm="1">
        <f t="array" aca="1" ref="N800" ca="1">INDEX(States!$C:$C,RANDBETWEEN(5,COUNTA(States!$A:$A) + 1),1)</f>
        <v>18</v>
      </c>
      <c r="O800" s="7" t="str">
        <f ca="1">VLOOKUP($N800,States!$C:$D,2,FALSE)</f>
        <v>Castelo Branco</v>
      </c>
      <c r="P800" s="7" t="str">
        <f ca="1">VLOOKUP($F800,Name!$A:$C,3,FALSE)</f>
        <v>F</v>
      </c>
      <c r="Q800" s="7" t="str">
        <f ca="1">VLOOKUP($P800,Genders!$B:$C,2,FALSE)</f>
        <v>Female</v>
      </c>
      <c r="R800" s="7" cm="1">
        <f t="array" aca="1" ref="R800" ca="1">INDEX('Marital status'!$A:$A,RANDBETWEEN(5,COUNTA('Marital status'!$A:$A) + 1),1)</f>
        <v>6</v>
      </c>
      <c r="S800" s="7" t="str">
        <f ca="1">VLOOKUP($R800,'Marital status'!$A:$B,2,FALSE)</f>
        <v>MarrieD</v>
      </c>
      <c r="T800" s="7">
        <f t="shared" ca="1" si="123"/>
        <v>5</v>
      </c>
      <c r="U800" s="7" t="str">
        <f ca="1">VLOOKUP($T800,Ethnicities!$A:$B,2,FALSE)</f>
        <v xml:space="preserve"> white</v>
      </c>
      <c r="V800" s="8">
        <f t="shared" ca="1" si="124"/>
        <v>20768</v>
      </c>
      <c r="W800" s="6">
        <f t="shared" ca="1" si="125"/>
        <v>8</v>
      </c>
      <c r="X800" s="8" t="str">
        <f ca="1">VLOOKUP($W800,'Background education'!$A:$B,2,FALSE)</f>
        <v>Graduate school</v>
      </c>
      <c r="Y800" s="7">
        <f ca="1" xml:space="preserve">
  IF(OR($AA800 = 5, $AA800 = 6, $AA800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00" s="7" t="str">
        <f ca="1">VLOOKUP($Y800,Departments!$A:$B,2,FALSE)</f>
        <v>Finance</v>
      </c>
      <c r="AA800" s="6">
        <f t="shared" ca="1" si="126"/>
        <v>11</v>
      </c>
      <c r="AB800" s="7" t="str">
        <f ca="1">VLOOKUP($AA800,Roles!$A:$B,2,FALSE)</f>
        <v>Analyst</v>
      </c>
      <c r="AC800" s="6">
        <f t="shared" ca="1" si="127"/>
        <v>6</v>
      </c>
      <c r="AD800" s="7" t="str">
        <f ca="1" xml:space="preserve">
IF($AC800 &lt;&gt; "",
    VLOOKUP($AC800,Levels!$A:$B,2,FALSE),
    ""
)</f>
        <v>Pleno</v>
      </c>
      <c r="AE800" s="8">
        <f t="shared" ca="1" si="128"/>
        <v>41463</v>
      </c>
      <c r="AF800" s="6">
        <f ca="1">RANDBETWEEN(5,COUNTA('Recruitment source'!$A:$A) + 1)</f>
        <v>8</v>
      </c>
      <c r="AG800" s="6" t="str">
        <f ca="1">VLOOKUP($AF800,'Recruitment source'!$A:$B,2,FALSE)</f>
        <v>Net Empregos</v>
      </c>
      <c r="AH800" s="8"/>
      <c r="AI800" s="1">
        <f t="shared" ca="1" si="120"/>
        <v>3000</v>
      </c>
      <c r="AJ800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796, 1, 'Ana Lívia Mendes Salvador', 'F', 5, '09/11/1956', 8, 7, 11, 6, 3000);</v>
      </c>
    </row>
    <row r="801" spans="1:36" ht="14.25" customHeight="1" x14ac:dyDescent="0.2">
      <c r="A801" s="7" cm="1">
        <f t="array" aca="1" ref="A801" ca="1">INDEX(Companies!$A:$A,RANDBETWEEN(5,COUNTA(Companies!$A:$A) + 1),1)</f>
        <v>5</v>
      </c>
      <c r="B801" s="7" t="str">
        <f ca="1">VLOOKUP($A801,Companies!$A:$B,2,FALSE)</f>
        <v>ACME Corporation</v>
      </c>
      <c r="C801" s="5">
        <f t="shared" si="121"/>
        <v>797</v>
      </c>
      <c r="D801" s="5" t="str" cm="1">
        <f t="array" ref="D801">SHA1HASH($C801)</f>
        <v>176908bf2a39eef53edf72b60e99e339da45a9ca</v>
      </c>
      <c r="E801" s="6">
        <v>1</v>
      </c>
      <c r="F801" s="7">
        <f ca="1">IF($C801 = 1 + N("Presidente"),
    127,
    IF($C801 = 2 + N("Vice-Presidente"),
        72,
        IF($C801 = 3 + N("Secretária bilíngue"),
            13,
            RANDBETWEEN(5,COUNT(Name!$A:$A) + 1)
        )
    )
)</f>
        <v>355</v>
      </c>
      <c r="G801" s="7" t="str">
        <f ca="1">VLOOKUP($F801,Name!$A:$B,2,FALSE)</f>
        <v>Victor Hugo</v>
      </c>
      <c r="H801" s="7">
        <f ca="1" xml:space="preserve">
IF($C801 = 1,
    0,
    RANDBETWEEN(5,COUNT('Last name'!$A:$A) + 1)
)</f>
        <v>124</v>
      </c>
      <c r="I801" s="7" t="str">
        <f ca="1" xml:space="preserve">
IF($C801 = 1 + N("Presidente"),
    "de Orléans e Bragança",
    VLOOKUP($H801,'Last name'!$A:$B,2,FALSE) &amp; " " &amp; VLOOKUP(RANDBETWEEN(5,COUNT('Last name'!$A:$A) + 1),'Last name'!$A:$B,2,FALSE)
)</f>
        <v>Mazza sobrenome</v>
      </c>
      <c r="J801" s="7" t="str">
        <f t="shared" ca="1" si="122"/>
        <v>Victor Hugo Mazza sobrenome</v>
      </c>
      <c r="K801" s="7" t="str" cm="1">
        <f t="array" aca="1" ref="K801" ca="1">SHA1HASH($J801)</f>
        <v>38fa99f9ede9f6056fb40c498a86d0ec835ccb6f</v>
      </c>
      <c r="L801" s="7" cm="1">
        <f t="array" aca="1" ref="L801" ca="1">INDEX(States!$A:$A,N801,1)</f>
        <v>5</v>
      </c>
      <c r="M801" s="7" t="str">
        <f ca="1">VLOOKUP($L801,Countries!$A:$B,2,FALSE)</f>
        <v>Portugal</v>
      </c>
      <c r="N801" s="7" cm="1">
        <f t="array" aca="1" ref="N801" ca="1">INDEX(States!$C:$C,RANDBETWEEN(5,COUNTA(States!$A:$A) + 1),1)</f>
        <v>19</v>
      </c>
      <c r="O801" s="7" t="str">
        <f ca="1">VLOOKUP($N801,States!$C:$D,2,FALSE)</f>
        <v>Beja</v>
      </c>
      <c r="P801" s="7" t="str">
        <f ca="1">VLOOKUP($F801,Name!$A:$C,3,FALSE)</f>
        <v>M</v>
      </c>
      <c r="Q801" s="7" t="str">
        <f ca="1">VLOOKUP($P801,Genders!$B:$C,2,FALSE)</f>
        <v>Male</v>
      </c>
      <c r="R801" s="7" cm="1">
        <f t="array" aca="1" ref="R801" ca="1">INDEX('Marital status'!$A:$A,RANDBETWEEN(5,COUNTA('Marital status'!$A:$A) + 1),1)</f>
        <v>6</v>
      </c>
      <c r="S801" s="7" t="str">
        <f ca="1">VLOOKUP($R801,'Marital status'!$A:$B,2,FALSE)</f>
        <v>MarrieD</v>
      </c>
      <c r="T801" s="7">
        <f t="shared" ca="1" si="123"/>
        <v>5</v>
      </c>
      <c r="U801" s="7" t="str">
        <f ca="1">VLOOKUP($T801,Ethnicities!$A:$B,2,FALSE)</f>
        <v xml:space="preserve"> white</v>
      </c>
      <c r="V801" s="8">
        <f t="shared" ca="1" si="124"/>
        <v>32507</v>
      </c>
      <c r="W801" s="6">
        <f t="shared" ca="1" si="125"/>
        <v>7</v>
      </c>
      <c r="X801" s="8" t="str">
        <f ca="1">VLOOKUP($W801,'Background education'!$A:$B,2,FALSE)</f>
        <v>Undergraduate degree</v>
      </c>
      <c r="Y801" s="7">
        <f ca="1" xml:space="preserve">
  IF(OR($AA801 = 5, $AA801 = 6, $AA801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01" s="7" t="str">
        <f ca="1">VLOOKUP($Y801,Departments!$A:$B,2,FALSE)</f>
        <v>Communication &amp; Marketing</v>
      </c>
      <c r="AA801" s="6">
        <f t="shared" ca="1" si="126"/>
        <v>9</v>
      </c>
      <c r="AB801" s="7" t="str">
        <f ca="1">VLOOKUP($AA801,Roles!$A:$B,2,FALSE)</f>
        <v>Intern</v>
      </c>
      <c r="AC801" s="6" t="str">
        <f t="shared" ca="1" si="127"/>
        <v/>
      </c>
      <c r="AD801" s="7" t="str">
        <f ca="1" xml:space="preserve">
IF($AC801 &lt;&gt; "",
    VLOOKUP($AC801,Levels!$A:$B,2,FALSE),
    ""
)</f>
        <v/>
      </c>
      <c r="AE801" s="8">
        <f t="shared" ca="1" si="128"/>
        <v>44548</v>
      </c>
      <c r="AF801" s="6">
        <f ca="1">RANDBETWEEN(5,COUNTA('Recruitment source'!$A:$A) + 1)</f>
        <v>5</v>
      </c>
      <c r="AG801" s="6" t="str">
        <f ca="1">VLOOKUP($AF801,'Recruitment source'!$A:$B,2,FALSE)</f>
        <v>Indeed</v>
      </c>
      <c r="AH801" s="8"/>
      <c r="AI801" s="1">
        <f t="shared" ca="1" si="120"/>
        <v>1285</v>
      </c>
      <c r="AJ801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797, 1, 'Victor Hugo Mazza sobrenome', 'M', 5, '30/12/1988', 7, 11, 9, NULL, 1285);</v>
      </c>
    </row>
    <row r="802" spans="1:36" ht="14.25" customHeight="1" x14ac:dyDescent="0.2">
      <c r="A802" s="7" cm="1">
        <f t="array" aca="1" ref="A802" ca="1">INDEX(Companies!$A:$A,RANDBETWEEN(5,COUNTA(Companies!$A:$A) + 1),1)</f>
        <v>5</v>
      </c>
      <c r="B802" s="7" t="str">
        <f ca="1">VLOOKUP($A802,Companies!$A:$B,2,FALSE)</f>
        <v>ACME Corporation</v>
      </c>
      <c r="C802" s="5">
        <f t="shared" si="121"/>
        <v>798</v>
      </c>
      <c r="D802" s="5" t="str" cm="1">
        <f t="array" ref="D802">SHA1HASH($C802)</f>
        <v>0c0266790a989c46da65349746bc530286bb46c5</v>
      </c>
      <c r="E802" s="6">
        <v>1</v>
      </c>
      <c r="F802" s="7">
        <f ca="1">IF($C802 = 1 + N("Presidente"),
    127,
    IF($C802 = 2 + N("Vice-Presidente"),
        72,
        IF($C802 = 3 + N("Secretária bilíngue"),
            13,
            RANDBETWEEN(5,COUNT(Name!$A:$A) + 1)
        )
    )
)</f>
        <v>335</v>
      </c>
      <c r="G802" s="7" t="str">
        <f ca="1">VLOOKUP($F802,Name!$A:$B,2,FALSE)</f>
        <v>Sammuel</v>
      </c>
      <c r="H802" s="7">
        <f ca="1" xml:space="preserve">
IF($C802 = 1,
    0,
    RANDBETWEEN(5,COUNT('Last name'!$A:$A) + 1)
)</f>
        <v>44</v>
      </c>
      <c r="I802" s="7" t="str">
        <f ca="1" xml:space="preserve">
IF($C802 = 1 + N("Presidente"),
    "de Orléans e Bragança",
    VLOOKUP($H802,'Last name'!$A:$B,2,FALSE) &amp; " " &amp; VLOOKUP(RANDBETWEEN(5,COUNT('Last name'!$A:$A) + 1),'Last name'!$A:$B,2,FALSE)
)</f>
        <v>Botelho Brasil</v>
      </c>
      <c r="J802" s="7" t="str">
        <f t="shared" ca="1" si="122"/>
        <v>Sammuel Botelho Brasil</v>
      </c>
      <c r="K802" s="7" t="str" cm="1">
        <f t="array" aca="1" ref="K802" ca="1">SHA1HASH($J802)</f>
        <v>f3240e669c7092d25ad7c01e2e0d8f2384d64e27</v>
      </c>
      <c r="L802" s="7" cm="1">
        <f t="array" aca="1" ref="L802" ca="1">INDEX(States!$A:$A,N802,1)</f>
        <v>5</v>
      </c>
      <c r="M802" s="7" t="str">
        <f ca="1">VLOOKUP($L802,Countries!$A:$B,2,FALSE)</f>
        <v>Portugal</v>
      </c>
      <c r="N802" s="7" cm="1">
        <f t="array" aca="1" ref="N802" ca="1">INDEX(States!$C:$C,RANDBETWEEN(5,COUNTA(States!$A:$A) + 1),1)</f>
        <v>23</v>
      </c>
      <c r="O802" s="7" t="str">
        <f ca="1">VLOOKUP($N802,States!$C:$D,2,FALSE)</f>
        <v>Viana do Castelo</v>
      </c>
      <c r="P802" s="7" t="str">
        <f ca="1">VLOOKUP($F802,Name!$A:$C,3,FALSE)</f>
        <v>M</v>
      </c>
      <c r="Q802" s="7" t="str">
        <f ca="1">VLOOKUP($P802,Genders!$B:$C,2,FALSE)</f>
        <v>Male</v>
      </c>
      <c r="R802" s="7" cm="1">
        <f t="array" aca="1" ref="R802" ca="1">INDEX('Marital status'!$A:$A,RANDBETWEEN(5,COUNTA('Marital status'!$A:$A) + 1),1)</f>
        <v>7</v>
      </c>
      <c r="S802" s="7" t="str">
        <f ca="1">VLOOKUP($R802,'Marital status'!$A:$B,2,FALSE)</f>
        <v xml:space="preserve">Widowed </v>
      </c>
      <c r="T802" s="7">
        <f t="shared" ca="1" si="123"/>
        <v>5</v>
      </c>
      <c r="U802" s="7" t="str">
        <f ca="1">VLOOKUP($T802,Ethnicities!$A:$B,2,FALSE)</f>
        <v xml:space="preserve"> white</v>
      </c>
      <c r="V802" s="8">
        <f t="shared" ca="1" si="124"/>
        <v>21997</v>
      </c>
      <c r="W802" s="6">
        <f t="shared" ca="1" si="125"/>
        <v>7</v>
      </c>
      <c r="X802" s="8" t="str">
        <f ca="1">VLOOKUP($W802,'Background education'!$A:$B,2,FALSE)</f>
        <v>Undergraduate degree</v>
      </c>
      <c r="Y802" s="7">
        <f ca="1" xml:space="preserve">
  IF(OR($AA802 = 5, $AA802 = 6, $AA802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02" s="7" t="str">
        <f ca="1">VLOOKUP($Y802,Departments!$A:$B,2,FALSE)</f>
        <v>Administration</v>
      </c>
      <c r="AA802" s="6">
        <f t="shared" ca="1" si="126"/>
        <v>11</v>
      </c>
      <c r="AB802" s="7" t="str">
        <f ca="1">VLOOKUP($AA802,Roles!$A:$B,2,FALSE)</f>
        <v>Analyst</v>
      </c>
      <c r="AC802" s="6">
        <f t="shared" ca="1" si="127"/>
        <v>5</v>
      </c>
      <c r="AD802" s="7" t="str">
        <f ca="1" xml:space="preserve">
IF($AC802 &lt;&gt; "",
    VLOOKUP($AC802,Levels!$A:$B,2,FALSE),
    ""
)</f>
        <v>Junior</v>
      </c>
      <c r="AE802" s="8">
        <f t="shared" ca="1" si="128"/>
        <v>38680</v>
      </c>
      <c r="AF802" s="6">
        <f ca="1">RANDBETWEEN(5,COUNTA('Recruitment source'!$A:$A) + 1)</f>
        <v>15</v>
      </c>
      <c r="AG802" s="6" t="str">
        <f ca="1">VLOOKUP($AF802,'Recruitment source'!$A:$B,2,FALSE)</f>
        <v>Website</v>
      </c>
      <c r="AH802" s="8"/>
      <c r="AI802" s="1">
        <f t="shared" ca="1" si="120"/>
        <v>2500</v>
      </c>
      <c r="AJ802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798, 1, 'Sammuel Botelho Brasil', 'M', 5, '22/03/1960', 7, 6, 11, 5, 2500);</v>
      </c>
    </row>
    <row r="803" spans="1:36" ht="14.25" customHeight="1" x14ac:dyDescent="0.2">
      <c r="A803" s="7" cm="1">
        <f t="array" aca="1" ref="A803" ca="1">INDEX(Companies!$A:$A,RANDBETWEEN(5,COUNTA(Companies!$A:$A) + 1),1)</f>
        <v>5</v>
      </c>
      <c r="B803" s="7" t="str">
        <f ca="1">VLOOKUP($A803,Companies!$A:$B,2,FALSE)</f>
        <v>ACME Corporation</v>
      </c>
      <c r="C803" s="5">
        <f t="shared" si="121"/>
        <v>799</v>
      </c>
      <c r="D803" s="5" t="str" cm="1">
        <f t="array" ref="D803">SHA1HASH($C803)</f>
        <v>01c0c90bf6c9358e58c84ab8a89e34676a26b823</v>
      </c>
      <c r="E803" s="6">
        <v>1</v>
      </c>
      <c r="F803" s="7">
        <f ca="1">IF($C803 = 1 + N("Presidente"),
    127,
    IF($C803 = 2 + N("Vice-Presidente"),
        72,
        IF($C803 = 3 + N("Secretária bilíngue"),
            13,
            RANDBETWEEN(5,COUNT(Name!$A:$A) + 1)
        )
    )
)</f>
        <v>128</v>
      </c>
      <c r="G803" s="7" t="str">
        <f ca="1">VLOOKUP($F803,Name!$A:$B,2,FALSE)</f>
        <v>Enzo Gabriel</v>
      </c>
      <c r="H803" s="7">
        <f ca="1" xml:space="preserve">
IF($C803 = 1,
    0,
    RANDBETWEEN(5,COUNT('Last name'!$A:$A) + 1)
)</f>
        <v>46</v>
      </c>
      <c r="I803" s="7" t="str">
        <f ca="1" xml:space="preserve">
IF($C803 = 1 + N("Presidente"),
    "de Orléans e Bragança",
    VLOOKUP($H803,'Last name'!$A:$B,2,FALSE) &amp; " " &amp; VLOOKUP(RANDBETWEEN(5,COUNT('Last name'!$A:$A) + 1),'Last name'!$A:$B,2,FALSE)
)</f>
        <v>Bragança De Luca</v>
      </c>
      <c r="J803" s="7" t="str">
        <f t="shared" ca="1" si="122"/>
        <v>Enzo Gabriel Bragança De Luca</v>
      </c>
      <c r="K803" s="7" t="str" cm="1">
        <f t="array" aca="1" ref="K803" ca="1">SHA1HASH($J803)</f>
        <v>7107a4f1358ee6cc10747710b491cd991387d826</v>
      </c>
      <c r="L803" s="7" cm="1">
        <f t="array" aca="1" ref="L803" ca="1">INDEX(States!$A:$A,N803,1)</f>
        <v>5</v>
      </c>
      <c r="M803" s="7" t="str">
        <f ca="1">VLOOKUP($L803,Countries!$A:$B,2,FALSE)</f>
        <v>Portugal</v>
      </c>
      <c r="N803" s="7" cm="1">
        <f t="array" aca="1" ref="N803" ca="1">INDEX(States!$C:$C,RANDBETWEEN(5,COUNTA(States!$A:$A) + 1),1)</f>
        <v>10</v>
      </c>
      <c r="O803" s="7" t="str">
        <f ca="1">VLOOKUP($N803,States!$C:$D,2,FALSE)</f>
        <v>Faro</v>
      </c>
      <c r="P803" s="7" t="str">
        <f ca="1">VLOOKUP($F803,Name!$A:$C,3,FALSE)</f>
        <v>M</v>
      </c>
      <c r="Q803" s="7" t="str">
        <f ca="1">VLOOKUP($P803,Genders!$B:$C,2,FALSE)</f>
        <v>Male</v>
      </c>
      <c r="R803" s="7" cm="1">
        <f t="array" aca="1" ref="R803" ca="1">INDEX('Marital status'!$A:$A,RANDBETWEEN(5,COUNTA('Marital status'!$A:$A) + 1),1)</f>
        <v>9</v>
      </c>
      <c r="S803" s="7" t="str">
        <f ca="1">VLOOKUP($R803,'Marital status'!$A:$B,2,FALSE)</f>
        <v>DIVORCED</v>
      </c>
      <c r="T803" s="7">
        <f t="shared" ca="1" si="123"/>
        <v>7</v>
      </c>
      <c r="U803" s="7" t="str">
        <f ca="1">VLOOKUP($T803,Ethnicities!$A:$B,2,FALSE)</f>
        <v xml:space="preserve">  Hispanic or LATINO</v>
      </c>
      <c r="V803" s="8">
        <f t="shared" ca="1" si="124"/>
        <v>22346</v>
      </c>
      <c r="W803" s="6">
        <f t="shared" ca="1" si="125"/>
        <v>7</v>
      </c>
      <c r="X803" s="8" t="str">
        <f ca="1">VLOOKUP($W803,'Background education'!$A:$B,2,FALSE)</f>
        <v>Undergraduate degree</v>
      </c>
      <c r="Y803" s="7">
        <f ca="1" xml:space="preserve">
  IF(OR($AA803 = 5, $AA803 = 6, $AA803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03" s="7" t="str">
        <f ca="1">VLOOKUP($Y803,Departments!$A:$B,2,FALSE)</f>
        <v>Communication &amp; Marketing</v>
      </c>
      <c r="AA803" s="6">
        <f t="shared" ca="1" si="126"/>
        <v>9</v>
      </c>
      <c r="AB803" s="7" t="str">
        <f ca="1">VLOOKUP($AA803,Roles!$A:$B,2,FALSE)</f>
        <v>Intern</v>
      </c>
      <c r="AC803" s="6" t="str">
        <f t="shared" ca="1" si="127"/>
        <v/>
      </c>
      <c r="AD803" s="7" t="str">
        <f ca="1" xml:space="preserve">
IF($AC803 &lt;&gt; "",
    VLOOKUP($AC803,Levels!$A:$B,2,FALSE),
    ""
)</f>
        <v/>
      </c>
      <c r="AE803" s="8">
        <f t="shared" ca="1" si="128"/>
        <v>36789</v>
      </c>
      <c r="AF803" s="6">
        <f ca="1">RANDBETWEEN(5,COUNTA('Recruitment source'!$A:$A) + 1)</f>
        <v>8</v>
      </c>
      <c r="AG803" s="6" t="str">
        <f ca="1">VLOOKUP($AF803,'Recruitment source'!$A:$B,2,FALSE)</f>
        <v>Net Empregos</v>
      </c>
      <c r="AH803" s="8"/>
      <c r="AI803" s="1">
        <f t="shared" ca="1" si="120"/>
        <v>1285</v>
      </c>
      <c r="AJ803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799, 1, 'Enzo Gabriel Bragança De Luca', 'M', 7, '06/03/1961', 7, 11, 9, NULL, 1285);</v>
      </c>
    </row>
    <row r="804" spans="1:36" ht="14.25" customHeight="1" x14ac:dyDescent="0.2">
      <c r="A804" s="7" cm="1">
        <f t="array" aca="1" ref="A804" ca="1">INDEX(Companies!$A:$A,RANDBETWEEN(5,COUNTA(Companies!$A:$A) + 1),1)</f>
        <v>5</v>
      </c>
      <c r="B804" s="7" t="str">
        <f ca="1">VLOOKUP($A804,Companies!$A:$B,2,FALSE)</f>
        <v>ACME Corporation</v>
      </c>
      <c r="C804" s="5">
        <f t="shared" si="121"/>
        <v>800</v>
      </c>
      <c r="D804" s="5" t="str" cm="1">
        <f t="array" ref="D804">SHA1HASH($C804)</f>
        <v>290a52e4dd6282ca78bedde4f4d85b44e532cf99</v>
      </c>
      <c r="E804" s="6">
        <v>1</v>
      </c>
      <c r="F804" s="7">
        <f ca="1">IF($C804 = 1 + N("Presidente"),
    127,
    IF($C804 = 2 + N("Vice-Presidente"),
        72,
        IF($C804 = 3 + N("Secretária bilíngue"),
            13,
            RANDBETWEEN(5,COUNT(Name!$A:$A) + 1)
        )
    )
)</f>
        <v>151</v>
      </c>
      <c r="G804" s="7" t="str">
        <f ca="1">VLOOKUP($F804,Name!$A:$B,2,FALSE)</f>
        <v>Gabrielly</v>
      </c>
      <c r="H804" s="7">
        <f ca="1" xml:space="preserve">
IF($C804 = 1,
    0,
    RANDBETWEEN(5,COUNT('Last name'!$A:$A) + 1)
)</f>
        <v>22</v>
      </c>
      <c r="I804" s="7" t="str">
        <f ca="1" xml:space="preserve">
IF($C804 = 1 + N("Presidente"),
    "de Orléans e Bragança",
    VLOOKUP($H804,'Last name'!$A:$B,2,FALSE) &amp; " " &amp; VLOOKUP(RANDBETWEEN(5,COUNT('Last name'!$A:$A) + 1),'Last name'!$A:$B,2,FALSE)
)</f>
        <v>Araújo Andrade</v>
      </c>
      <c r="J804" s="7" t="str">
        <f t="shared" ca="1" si="122"/>
        <v>Gabrielly Araújo Andrade</v>
      </c>
      <c r="K804" s="7" t="str" cm="1">
        <f t="array" aca="1" ref="K804" ca="1">SHA1HASH($J804)</f>
        <v>a6ddc70c23e5bf30fd4fbda5cf7b460d6935949f</v>
      </c>
      <c r="L804" s="7" cm="1">
        <f t="array" aca="1" ref="L804" ca="1">INDEX(States!$A:$A,N804,1)</f>
        <v>5</v>
      </c>
      <c r="M804" s="7" t="str">
        <f ca="1">VLOOKUP($L804,Countries!$A:$B,2,FALSE)</f>
        <v>Portugal</v>
      </c>
      <c r="N804" s="7" cm="1">
        <f t="array" aca="1" ref="N804" ca="1">INDEX(States!$C:$C,RANDBETWEEN(5,COUNTA(States!$A:$A) + 1),1)</f>
        <v>22</v>
      </c>
      <c r="O804" s="7" t="str">
        <f ca="1">VLOOKUP($N804,States!$C:$D,2,FALSE)</f>
        <v>Vila Real</v>
      </c>
      <c r="P804" s="7" t="str">
        <f ca="1">VLOOKUP($F804,Name!$A:$C,3,FALSE)</f>
        <v>F</v>
      </c>
      <c r="Q804" s="7" t="str">
        <f ca="1">VLOOKUP($P804,Genders!$B:$C,2,FALSE)</f>
        <v>Female</v>
      </c>
      <c r="R804" s="7" cm="1">
        <f t="array" aca="1" ref="R804" ca="1">INDEX('Marital status'!$A:$A,RANDBETWEEN(5,COUNTA('Marital status'!$A:$A) + 1),1)</f>
        <v>5</v>
      </c>
      <c r="S804" s="7" t="str">
        <f ca="1">VLOOKUP($R804,'Marital status'!$A:$B,2,FALSE)</f>
        <v>single</v>
      </c>
      <c r="T804" s="7">
        <f t="shared" ca="1" si="123"/>
        <v>5</v>
      </c>
      <c r="U804" s="7" t="str">
        <f ca="1">VLOOKUP($T804,Ethnicities!$A:$B,2,FALSE)</f>
        <v xml:space="preserve"> white</v>
      </c>
      <c r="V804" s="8">
        <f t="shared" ca="1" si="124"/>
        <v>23824</v>
      </c>
      <c r="W804" s="6">
        <f t="shared" ca="1" si="125"/>
        <v>7</v>
      </c>
      <c r="X804" s="8" t="str">
        <f ca="1">VLOOKUP($W804,'Background education'!$A:$B,2,FALSE)</f>
        <v>Undergraduate degree</v>
      </c>
      <c r="Y804" s="7">
        <f ca="1" xml:space="preserve">
  IF(OR($AA804 = 5, $AA804 = 6, $AA804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04" s="7" t="str">
        <f ca="1">VLOOKUP($Y804,Departments!$A:$B,2,FALSE)</f>
        <v xml:space="preserve"> Presidency</v>
      </c>
      <c r="AA804" s="6">
        <f t="shared" ca="1" si="126"/>
        <v>11</v>
      </c>
      <c r="AB804" s="7" t="str">
        <f ca="1">VLOOKUP($AA804,Roles!$A:$B,2,FALSE)</f>
        <v>Analyst</v>
      </c>
      <c r="AC804" s="6">
        <f t="shared" ca="1" si="127"/>
        <v>5</v>
      </c>
      <c r="AD804" s="7" t="str">
        <f ca="1" xml:space="preserve">
IF($AC804 &lt;&gt; "",
    VLOOKUP($AC804,Levels!$A:$B,2,FALSE),
    ""
)</f>
        <v>Junior</v>
      </c>
      <c r="AE804" s="8">
        <f t="shared" ca="1" si="128"/>
        <v>39772</v>
      </c>
      <c r="AF804" s="6">
        <f ca="1">RANDBETWEEN(5,COUNTA('Recruitment source'!$A:$A) + 1)</f>
        <v>6</v>
      </c>
      <c r="AG804" s="6" t="str">
        <f ca="1">VLOOKUP($AF804,'Recruitment source'!$A:$B,2,FALSE)</f>
        <v>Learn4Good</v>
      </c>
      <c r="AH804" s="8"/>
      <c r="AI804" s="1">
        <f t="shared" ca="1" si="120"/>
        <v>2500</v>
      </c>
      <c r="AJ804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800, 1, 'Gabrielly Araújo Andrade', 'F', 5, '23/03/1965', 7, 5, 11, 5, 2500);</v>
      </c>
    </row>
    <row r="805" spans="1:36" ht="14.25" customHeight="1" x14ac:dyDescent="0.2">
      <c r="A805" s="7" cm="1">
        <f t="array" aca="1" ref="A805" ca="1">INDEX(Companies!$A:$A,RANDBETWEEN(5,COUNTA(Companies!$A:$A) + 1),1)</f>
        <v>5</v>
      </c>
      <c r="B805" s="7" t="str">
        <f ca="1">VLOOKUP($A805,Companies!$A:$B,2,FALSE)</f>
        <v>ACME Corporation</v>
      </c>
      <c r="C805" s="5">
        <f t="shared" si="121"/>
        <v>801</v>
      </c>
      <c r="D805" s="5" t="str" cm="1">
        <f t="array" ref="D805">SHA1HASH($C805)</f>
        <v>549843ddfef8fcf36afa56c6286f2689537c8b2c</v>
      </c>
      <c r="E805" s="6">
        <v>1</v>
      </c>
      <c r="F805" s="7">
        <f ca="1">IF($C805 = 1 + N("Presidente"),
    127,
    IF($C805 = 2 + N("Vice-Presidente"),
        72,
        IF($C805 = 3 + N("Secretária bilíngue"),
            13,
            RANDBETWEEN(5,COUNT(Name!$A:$A) + 1)
        )
    )
)</f>
        <v>242</v>
      </c>
      <c r="G805" s="7" t="str">
        <f ca="1">VLOOKUP($F805,Name!$A:$B,2,FALSE)</f>
        <v>Luisa</v>
      </c>
      <c r="H805" s="7">
        <f ca="1" xml:space="preserve">
IF($C805 = 1,
    0,
    RANDBETWEEN(5,COUNT('Last name'!$A:$A) + 1)
)</f>
        <v>183</v>
      </c>
      <c r="I805" s="7" t="str">
        <f ca="1" xml:space="preserve">
IF($C805 = 1 + N("Presidente"),
    "de Orléans e Bragança",
    VLOOKUP($H805,'Last name'!$A:$B,2,FALSE) &amp; " " &amp; VLOOKUP(RANDBETWEEN(5,COUNT('Last name'!$A:$A) + 1),'Last name'!$A:$B,2,FALSE)
)</f>
        <v>Soares Poeta</v>
      </c>
      <c r="J805" s="7" t="str">
        <f t="shared" ca="1" si="122"/>
        <v>Luisa Soares Poeta</v>
      </c>
      <c r="K805" s="7" t="str" cm="1">
        <f t="array" aca="1" ref="K805" ca="1">SHA1HASH($J805)</f>
        <v>c6ff0aab6d9f05a675f58d8f6ffa3dc0a40892d7</v>
      </c>
      <c r="L805" s="7" cm="1">
        <f t="array" aca="1" ref="L805" ca="1">INDEX(States!$A:$A,N805,1)</f>
        <v>5</v>
      </c>
      <c r="M805" s="7" t="str">
        <f ca="1">VLOOKUP($L805,Countries!$A:$B,2,FALSE)</f>
        <v>Portugal</v>
      </c>
      <c r="N805" s="7" cm="1">
        <f t="array" aca="1" ref="N805" ca="1">INDEX(States!$C:$C,RANDBETWEEN(5,COUNTA(States!$A:$A) + 1),1)</f>
        <v>16</v>
      </c>
      <c r="O805" s="7" t="str">
        <f ca="1">VLOOKUP($N805,States!$C:$D,2,FALSE)</f>
        <v>Azores</v>
      </c>
      <c r="P805" s="7" t="str">
        <f ca="1">VLOOKUP($F805,Name!$A:$C,3,FALSE)</f>
        <v>F</v>
      </c>
      <c r="Q805" s="7" t="str">
        <f ca="1">VLOOKUP($P805,Genders!$B:$C,2,FALSE)</f>
        <v>Female</v>
      </c>
      <c r="R805" s="7" cm="1">
        <f t="array" aca="1" ref="R805" ca="1">INDEX('Marital status'!$A:$A,RANDBETWEEN(5,COUNTA('Marital status'!$A:$A) + 1),1)</f>
        <v>6</v>
      </c>
      <c r="S805" s="7" t="str">
        <f ca="1">VLOOKUP($R805,'Marital status'!$A:$B,2,FALSE)</f>
        <v>MarrieD</v>
      </c>
      <c r="T805" s="7">
        <f t="shared" ca="1" si="123"/>
        <v>6</v>
      </c>
      <c r="U805" s="7" t="str">
        <f ca="1">VLOOKUP($T805,Ethnicities!$A:$B,2,FALSE)</f>
        <v>Black or African American</v>
      </c>
      <c r="V805" s="8">
        <f t="shared" ca="1" si="124"/>
        <v>17616</v>
      </c>
      <c r="W805" s="6">
        <f t="shared" ca="1" si="125"/>
        <v>7</v>
      </c>
      <c r="X805" s="8" t="str">
        <f ca="1">VLOOKUP($W805,'Background education'!$A:$B,2,FALSE)</f>
        <v>Undergraduate degree</v>
      </c>
      <c r="Y805" s="7">
        <f ca="1" xml:space="preserve">
  IF(OR($AA805 = 5, $AA805 = 6, $AA805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05" s="7" t="str">
        <f ca="1">VLOOKUP($Y805,Departments!$A:$B,2,FALSE)</f>
        <v>Communication &amp; Marketing</v>
      </c>
      <c r="AA805" s="6">
        <f t="shared" ca="1" si="126"/>
        <v>9</v>
      </c>
      <c r="AB805" s="7" t="str">
        <f ca="1">VLOOKUP($AA805,Roles!$A:$B,2,FALSE)</f>
        <v>Intern</v>
      </c>
      <c r="AC805" s="6" t="str">
        <f t="shared" ca="1" si="127"/>
        <v/>
      </c>
      <c r="AD805" s="7" t="str">
        <f ca="1" xml:space="preserve">
IF($AC805 &lt;&gt; "",
    VLOOKUP($AC805,Levels!$A:$B,2,FALSE),
    ""
)</f>
        <v/>
      </c>
      <c r="AE805" s="8">
        <f t="shared" ca="1" si="128"/>
        <v>41361</v>
      </c>
      <c r="AF805" s="6">
        <f ca="1">RANDBETWEEN(5,COUNTA('Recruitment source'!$A:$A) + 1)</f>
        <v>10</v>
      </c>
      <c r="AG805" s="6" t="str">
        <f ca="1">VLOOKUP($AF805,'Recruitment source'!$A:$B,2,FALSE)</f>
        <v>Jobs in Lisbon</v>
      </c>
      <c r="AH805" s="8"/>
      <c r="AI805" s="1">
        <f t="shared" ca="1" si="120"/>
        <v>1285</v>
      </c>
      <c r="AJ80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801, 1, 'Luisa Soares Poeta', 'F', 6, '24/03/1948', 7, 11, 9, NULL, 1285);</v>
      </c>
    </row>
    <row r="806" spans="1:36" ht="14.25" customHeight="1" x14ac:dyDescent="0.2">
      <c r="A806" s="7" cm="1">
        <f t="array" aca="1" ref="A806" ca="1">INDEX(Companies!$A:$A,RANDBETWEEN(5,COUNTA(Companies!$A:$A) + 1),1)</f>
        <v>5</v>
      </c>
      <c r="B806" s="7" t="str">
        <f ca="1">VLOOKUP($A806,Companies!$A:$B,2,FALSE)</f>
        <v>ACME Corporation</v>
      </c>
      <c r="C806" s="5">
        <f t="shared" si="121"/>
        <v>802</v>
      </c>
      <c r="D806" s="5" t="str" cm="1">
        <f t="array" ref="D806">SHA1HASH($C806)</f>
        <v>acb033af040717d5654d64ccbf68de6e89ef23f5</v>
      </c>
      <c r="E806" s="6">
        <v>1</v>
      </c>
      <c r="F806" s="7">
        <f ca="1">IF($C806 = 1 + N("Presidente"),
    127,
    IF($C806 = 2 + N("Vice-Presidente"),
        72,
        IF($C806 = 3 + N("Secretária bilíngue"),
            13,
            RANDBETWEEN(5,COUNT(Name!$A:$A) + 1)
        )
    )
)</f>
        <v>234</v>
      </c>
      <c r="G806" s="7" t="str">
        <f ca="1">VLOOKUP($F806,Name!$A:$B,2,FALSE)</f>
        <v>Louise</v>
      </c>
      <c r="H806" s="7">
        <f ca="1" xml:space="preserve">
IF($C806 = 1,
    0,
    RANDBETWEEN(5,COUNT('Last name'!$A:$A) + 1)
)</f>
        <v>169</v>
      </c>
      <c r="I806" s="7" t="str">
        <f ca="1" xml:space="preserve">
IF($C806 = 1 + N("Presidente"),
    "de Orléans e Bragança",
    VLOOKUP($H806,'Last name'!$A:$B,2,FALSE) &amp; " " &amp; VLOOKUP(RANDBETWEEN(5,COUNT('Last name'!$A:$A) + 1),'Last name'!$A:$B,2,FALSE)
)</f>
        <v>Russo Pasquim</v>
      </c>
      <c r="J806" s="7" t="str">
        <f t="shared" ca="1" si="122"/>
        <v>Louise Russo Pasquim</v>
      </c>
      <c r="K806" s="7" t="str" cm="1">
        <f t="array" aca="1" ref="K806" ca="1">SHA1HASH($J806)</f>
        <v>b61b8112766925667b5e96c817752c3289854ff8</v>
      </c>
      <c r="L806" s="7" cm="1">
        <f t="array" aca="1" ref="L806" ca="1">INDEX(States!$A:$A,N806,1)</f>
        <v>5</v>
      </c>
      <c r="M806" s="7" t="str">
        <f ca="1">VLOOKUP($L806,Countries!$A:$B,2,FALSE)</f>
        <v>Portugal</v>
      </c>
      <c r="N806" s="7" cm="1">
        <f t="array" aca="1" ref="N806" ca="1">INDEX(States!$C:$C,RANDBETWEEN(5,COUNTA(States!$A:$A) + 1),1)</f>
        <v>20</v>
      </c>
      <c r="O806" s="7" t="str">
        <f ca="1">VLOOKUP($N806,States!$C:$D,2,FALSE)</f>
        <v>Portalegre</v>
      </c>
      <c r="P806" s="7" t="str">
        <f ca="1">VLOOKUP($F806,Name!$A:$C,3,FALSE)</f>
        <v>F</v>
      </c>
      <c r="Q806" s="7" t="str">
        <f ca="1">VLOOKUP($P806,Genders!$B:$C,2,FALSE)</f>
        <v>Female</v>
      </c>
      <c r="R806" s="7" cm="1">
        <f t="array" aca="1" ref="R806" ca="1">INDEX('Marital status'!$A:$A,RANDBETWEEN(5,COUNTA('Marital status'!$A:$A) + 1),1)</f>
        <v>7</v>
      </c>
      <c r="S806" s="7" t="str">
        <f ca="1">VLOOKUP($R806,'Marital status'!$A:$B,2,FALSE)</f>
        <v xml:space="preserve">Widowed </v>
      </c>
      <c r="T806" s="7">
        <f t="shared" ca="1" si="123"/>
        <v>5</v>
      </c>
      <c r="U806" s="7" t="str">
        <f ca="1">VLOOKUP($T806,Ethnicities!$A:$B,2,FALSE)</f>
        <v xml:space="preserve"> white</v>
      </c>
      <c r="V806" s="8">
        <f t="shared" ca="1" si="124"/>
        <v>18230</v>
      </c>
      <c r="W806" s="6">
        <f t="shared" ca="1" si="125"/>
        <v>8</v>
      </c>
      <c r="X806" s="8" t="str">
        <f ca="1">VLOOKUP($W806,'Background education'!$A:$B,2,FALSE)</f>
        <v>Graduate school</v>
      </c>
      <c r="Y806" s="7">
        <f ca="1" xml:space="preserve">
  IF(OR($AA806 = 5, $AA806 = 6, $AA806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06" s="7" t="str">
        <f ca="1">VLOOKUP($Y806,Departments!$A:$B,2,FALSE)</f>
        <v>Finance</v>
      </c>
      <c r="AA806" s="6">
        <f t="shared" ca="1" si="126"/>
        <v>11</v>
      </c>
      <c r="AB806" s="7" t="str">
        <f ca="1">VLOOKUP($AA806,Roles!$A:$B,2,FALSE)</f>
        <v>Analyst</v>
      </c>
      <c r="AC806" s="6">
        <f t="shared" ca="1" si="127"/>
        <v>7</v>
      </c>
      <c r="AD806" s="7" t="str">
        <f ca="1" xml:space="preserve">
IF($AC806 &lt;&gt; "",
    VLOOKUP($AC806,Levels!$A:$B,2,FALSE),
    ""
)</f>
        <v>Senior</v>
      </c>
      <c r="AE806" s="8">
        <f t="shared" ca="1" si="128"/>
        <v>38408</v>
      </c>
      <c r="AF806" s="6">
        <f ca="1">RANDBETWEEN(5,COUNTA('Recruitment source'!$A:$A) + 1)</f>
        <v>8</v>
      </c>
      <c r="AG806" s="6" t="str">
        <f ca="1">VLOOKUP($AF806,'Recruitment source'!$A:$B,2,FALSE)</f>
        <v>Net Empregos</v>
      </c>
      <c r="AH806" s="8"/>
      <c r="AI806" s="1">
        <f t="shared" ca="1" si="120"/>
        <v>3000</v>
      </c>
      <c r="AJ80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802, 1, 'Louise Russo Pasquim', 'F', 5, '28/11/1949', 8, 7, 11, 7, 3000);</v>
      </c>
    </row>
    <row r="807" spans="1:36" ht="14.25" customHeight="1" x14ac:dyDescent="0.2">
      <c r="A807" s="7" cm="1">
        <f t="array" aca="1" ref="A807" ca="1">INDEX(Companies!$A:$A,RANDBETWEEN(5,COUNTA(Companies!$A:$A) + 1),1)</f>
        <v>5</v>
      </c>
      <c r="B807" s="7" t="str">
        <f ca="1">VLOOKUP($A807,Companies!$A:$B,2,FALSE)</f>
        <v>ACME Corporation</v>
      </c>
      <c r="C807" s="5">
        <f t="shared" si="121"/>
        <v>803</v>
      </c>
      <c r="D807" s="5" t="str" cm="1">
        <f t="array" ref="D807">SHA1HASH($C807)</f>
        <v>9d00089c4194a6c21c2d95f432a2777dac29d24e</v>
      </c>
      <c r="E807" s="6">
        <v>1</v>
      </c>
      <c r="F807" s="7">
        <f ca="1">IF($C807 = 1 + N("Presidente"),
    127,
    IF($C807 = 2 + N("Vice-Presidente"),
        72,
        IF($C807 = 3 + N("Secretária bilíngue"),
            13,
            RANDBETWEEN(5,COUNT(Name!$A:$A) + 1)
        )
    )
)</f>
        <v>299</v>
      </c>
      <c r="G807" s="7" t="str">
        <f ca="1">VLOOKUP($F807,Name!$A:$B,2,FALSE)</f>
        <v>Mirella</v>
      </c>
      <c r="H807" s="7">
        <f ca="1" xml:space="preserve">
IF($C807 = 1,
    0,
    RANDBETWEEN(5,COUNT('Last name'!$A:$A) + 1)
)</f>
        <v>154</v>
      </c>
      <c r="I807" s="7" t="str">
        <f ca="1" xml:space="preserve">
IF($C807 = 1 + N("Presidente"),
    "de Orléans e Bragança",
    VLOOKUP($H807,'Last name'!$A:$B,2,FALSE) &amp; " " &amp; VLOOKUP(RANDBETWEEN(5,COUNT('Last name'!$A:$A) + 1),'Last name'!$A:$B,2,FALSE)
)</f>
        <v>Pinheiro Amor</v>
      </c>
      <c r="J807" s="7" t="str">
        <f t="shared" ca="1" si="122"/>
        <v>Mirella Pinheiro Amor</v>
      </c>
      <c r="K807" s="7" t="str" cm="1">
        <f t="array" aca="1" ref="K807" ca="1">SHA1HASH($J807)</f>
        <v>4a475efa1820c25956d4c226ecacfc1c275fd68a</v>
      </c>
      <c r="L807" s="7" cm="1">
        <f t="array" aca="1" ref="L807" ca="1">INDEX(States!$A:$A,N807,1)</f>
        <v>5</v>
      </c>
      <c r="M807" s="7" t="str">
        <f ca="1">VLOOKUP($L807,Countries!$A:$B,2,FALSE)</f>
        <v>Portugal</v>
      </c>
      <c r="N807" s="7" cm="1">
        <f t="array" aca="1" ref="N807" ca="1">INDEX(States!$C:$C,RANDBETWEEN(5,COUNTA(States!$A:$A) + 1),1)</f>
        <v>24</v>
      </c>
      <c r="O807" s="7" t="str">
        <f ca="1">VLOOKUP($N807,States!$C:$D,2,FALSE)</f>
        <v>Brangança</v>
      </c>
      <c r="P807" s="7" t="str">
        <f ca="1">VLOOKUP($F807,Name!$A:$C,3,FALSE)</f>
        <v>F</v>
      </c>
      <c r="Q807" s="7" t="str">
        <f ca="1">VLOOKUP($P807,Genders!$B:$C,2,FALSE)</f>
        <v>Female</v>
      </c>
      <c r="R807" s="7" cm="1">
        <f t="array" aca="1" ref="R807" ca="1">INDEX('Marital status'!$A:$A,RANDBETWEEN(5,COUNTA('Marital status'!$A:$A) + 1),1)</f>
        <v>6</v>
      </c>
      <c r="S807" s="7" t="str">
        <f ca="1">VLOOKUP($R807,'Marital status'!$A:$B,2,FALSE)</f>
        <v>MarrieD</v>
      </c>
      <c r="T807" s="7">
        <f t="shared" ca="1" si="123"/>
        <v>5</v>
      </c>
      <c r="U807" s="7" t="str">
        <f ca="1">VLOOKUP($T807,Ethnicities!$A:$B,2,FALSE)</f>
        <v xml:space="preserve"> white</v>
      </c>
      <c r="V807" s="8">
        <f t="shared" ca="1" si="124"/>
        <v>26566</v>
      </c>
      <c r="W807" s="6">
        <f t="shared" ca="1" si="125"/>
        <v>7</v>
      </c>
      <c r="X807" s="8" t="str">
        <f ca="1">VLOOKUP($W807,'Background education'!$A:$B,2,FALSE)</f>
        <v>Undergraduate degree</v>
      </c>
      <c r="Y807" s="7">
        <f ca="1" xml:space="preserve">
  IF(OR($AA807 = 5, $AA807 = 6, $AA807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07" s="7" t="str">
        <f ca="1">VLOOKUP($Y807,Departments!$A:$B,2,FALSE)</f>
        <v>Communication &amp; Marketing</v>
      </c>
      <c r="AA807" s="6">
        <f t="shared" ca="1" si="126"/>
        <v>10</v>
      </c>
      <c r="AB807" s="7" t="str">
        <f ca="1">VLOOKUP($AA807,Roles!$A:$B,2,FALSE)</f>
        <v>Trainee</v>
      </c>
      <c r="AC807" s="6" t="str">
        <f t="shared" ca="1" si="127"/>
        <v/>
      </c>
      <c r="AD807" s="7" t="str">
        <f ca="1" xml:space="preserve">
IF($AC807 &lt;&gt; "",
    VLOOKUP($AC807,Levels!$A:$B,2,FALSE),
    ""
)</f>
        <v/>
      </c>
      <c r="AE807" s="8">
        <f t="shared" ca="1" si="128"/>
        <v>37261</v>
      </c>
      <c r="AF807" s="6">
        <f ca="1">RANDBETWEEN(5,COUNTA('Recruitment source'!$A:$A) + 1)</f>
        <v>6</v>
      </c>
      <c r="AG807" s="6" t="str">
        <f ca="1">VLOOKUP($AF807,'Recruitment source'!$A:$B,2,FALSE)</f>
        <v>Learn4Good</v>
      </c>
      <c r="AH807" s="8"/>
      <c r="AI807" s="1">
        <f t="shared" ca="1" si="120"/>
        <v>1385</v>
      </c>
      <c r="AJ80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803, 1, 'Mirella Pinheiro Amor', 'F', 5, '24/09/1972', 7, 11, 10, NULL, 1385);</v>
      </c>
    </row>
    <row r="808" spans="1:36" ht="14.25" customHeight="1" x14ac:dyDescent="0.2">
      <c r="A808" s="7" cm="1">
        <f t="array" aca="1" ref="A808" ca="1">INDEX(Companies!$A:$A,RANDBETWEEN(5,COUNTA(Companies!$A:$A) + 1),1)</f>
        <v>5</v>
      </c>
      <c r="B808" s="7" t="str">
        <f ca="1">VLOOKUP($A808,Companies!$A:$B,2,FALSE)</f>
        <v>ACME Corporation</v>
      </c>
      <c r="C808" s="5">
        <f t="shared" si="121"/>
        <v>804</v>
      </c>
      <c r="D808" s="5" t="str" cm="1">
        <f t="array" ref="D808">SHA1HASH($C808)</f>
        <v>43a784ccb1556e9769a993465bbe5bfe24b397d4</v>
      </c>
      <c r="E808" s="6">
        <v>1</v>
      </c>
      <c r="F808" s="7">
        <f ca="1">IF($C808 = 1 + N("Presidente"),
    127,
    IF($C808 = 2 + N("Vice-Presidente"),
        72,
        IF($C808 = 3 + N("Secretária bilíngue"),
            13,
            RANDBETWEEN(5,COUNT(Name!$A:$A) + 1)
        )
    )
)</f>
        <v>227</v>
      </c>
      <c r="G808" s="7" t="str">
        <f ca="1">VLOOKUP($F808,Name!$A:$B,2,FALSE)</f>
        <v>Lia</v>
      </c>
      <c r="H808" s="7">
        <f ca="1" xml:space="preserve">
IF($C808 = 1,
    0,
    RANDBETWEEN(5,COUNT('Last name'!$A:$A) + 1)
)</f>
        <v>92</v>
      </c>
      <c r="I808" s="7" t="str">
        <f ca="1" xml:space="preserve">
IF($C808 = 1 + N("Presidente"),
    "de Orléans e Bragança",
    VLOOKUP($H808,'Last name'!$A:$B,2,FALSE) &amp; " " &amp; VLOOKUP(RANDBETWEEN(5,COUNT('Last name'!$A:$A) + 1),'Last name'!$A:$B,2,FALSE)
)</f>
        <v>Freitas Borges</v>
      </c>
      <c r="J808" s="7" t="str">
        <f t="shared" ca="1" si="122"/>
        <v>Lia Freitas Borges</v>
      </c>
      <c r="K808" s="7" t="str" cm="1">
        <f t="array" aca="1" ref="K808" ca="1">SHA1HASH($J808)</f>
        <v>c129e949b53a0eb732ddbf59f7e598bd175b6670</v>
      </c>
      <c r="L808" s="7" cm="1">
        <f t="array" aca="1" ref="L808" ca="1">INDEX(States!$A:$A,N808,1)</f>
        <v>5</v>
      </c>
      <c r="M808" s="7" t="str">
        <f ca="1">VLOOKUP($L808,Countries!$A:$B,2,FALSE)</f>
        <v>Portugal</v>
      </c>
      <c r="N808" s="7" cm="1">
        <f t="array" aca="1" ref="N808" ca="1">INDEX(States!$C:$C,RANDBETWEEN(5,COUNTA(States!$A:$A) + 1),1)</f>
        <v>23</v>
      </c>
      <c r="O808" s="7" t="str">
        <f ca="1">VLOOKUP($N808,States!$C:$D,2,FALSE)</f>
        <v>Viana do Castelo</v>
      </c>
      <c r="P808" s="7" t="str">
        <f ca="1">VLOOKUP($F808,Name!$A:$C,3,FALSE)</f>
        <v>F</v>
      </c>
      <c r="Q808" s="7" t="str">
        <f ca="1">VLOOKUP($P808,Genders!$B:$C,2,FALSE)</f>
        <v>Female</v>
      </c>
      <c r="R808" s="7" cm="1">
        <f t="array" aca="1" ref="R808" ca="1">INDEX('Marital status'!$A:$A,RANDBETWEEN(5,COUNTA('Marital status'!$A:$A) + 1),1)</f>
        <v>6</v>
      </c>
      <c r="S808" s="7" t="str">
        <f ca="1">VLOOKUP($R808,'Marital status'!$A:$B,2,FALSE)</f>
        <v>MarrieD</v>
      </c>
      <c r="T808" s="7">
        <f t="shared" ca="1" si="123"/>
        <v>5</v>
      </c>
      <c r="U808" s="7" t="str">
        <f ca="1">VLOOKUP($T808,Ethnicities!$A:$B,2,FALSE)</f>
        <v xml:space="preserve"> white</v>
      </c>
      <c r="V808" s="8">
        <f t="shared" ca="1" si="124"/>
        <v>20666</v>
      </c>
      <c r="W808" s="6">
        <f t="shared" ca="1" si="125"/>
        <v>7</v>
      </c>
      <c r="X808" s="8" t="str">
        <f ca="1">VLOOKUP($W808,'Background education'!$A:$B,2,FALSE)</f>
        <v>Undergraduate degree</v>
      </c>
      <c r="Y808" s="7">
        <f ca="1" xml:space="preserve">
  IF(OR($AA808 = 5, $AA808 = 6, $AA808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08" s="7" t="str">
        <f ca="1">VLOOKUP($Y808,Departments!$A:$B,2,FALSE)</f>
        <v xml:space="preserve"> Commercial</v>
      </c>
      <c r="AA808" s="6">
        <f t="shared" ca="1" si="126"/>
        <v>11</v>
      </c>
      <c r="AB808" s="7" t="str">
        <f ca="1">VLOOKUP($AA808,Roles!$A:$B,2,FALSE)</f>
        <v>Analyst</v>
      </c>
      <c r="AC808" s="6">
        <f t="shared" ca="1" si="127"/>
        <v>5</v>
      </c>
      <c r="AD808" s="7" t="str">
        <f ca="1" xml:space="preserve">
IF($AC808 &lt;&gt; "",
    VLOOKUP($AC808,Levels!$A:$B,2,FALSE),
    ""
)</f>
        <v>Junior</v>
      </c>
      <c r="AE808" s="8">
        <f t="shared" ca="1" si="128"/>
        <v>36448</v>
      </c>
      <c r="AF808" s="6">
        <f ca="1">RANDBETWEEN(5,COUNTA('Recruitment source'!$A:$A) + 1)</f>
        <v>5</v>
      </c>
      <c r="AG808" s="6" t="str">
        <f ca="1">VLOOKUP($AF808,'Recruitment source'!$A:$B,2,FALSE)</f>
        <v>Indeed</v>
      </c>
      <c r="AH808" s="8"/>
      <c r="AI808" s="1">
        <f t="shared" ca="1" si="120"/>
        <v>2580</v>
      </c>
      <c r="AJ808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804, 1, 'Lia Freitas Borges', 'F', 5, '30/07/1956', 7, 9, 11, 5, 2580);</v>
      </c>
    </row>
    <row r="809" spans="1:36" ht="14.25" customHeight="1" x14ac:dyDescent="0.2">
      <c r="A809" s="7" cm="1">
        <f t="array" aca="1" ref="A809" ca="1">INDEX(Companies!$A:$A,RANDBETWEEN(5,COUNTA(Companies!$A:$A) + 1),1)</f>
        <v>5</v>
      </c>
      <c r="B809" s="7" t="str">
        <f ca="1">VLOOKUP($A809,Companies!$A:$B,2,FALSE)</f>
        <v>ACME Corporation</v>
      </c>
      <c r="C809" s="5">
        <f t="shared" si="121"/>
        <v>805</v>
      </c>
      <c r="D809" s="5" t="str" cm="1">
        <f t="array" ref="D809">SHA1HASH($C809)</f>
        <v>f890d752d330caf426a52643f6510d6efd597f3e</v>
      </c>
      <c r="E809" s="6">
        <v>1</v>
      </c>
      <c r="F809" s="7">
        <f ca="1">IF($C809 = 1 + N("Presidente"),
    127,
    IF($C809 = 2 + N("Vice-Presidente"),
        72,
        IF($C809 = 3 + N("Secretária bilíngue"),
            13,
            RANDBETWEEN(5,COUNT(Name!$A:$A) + 1)
        )
    )
)</f>
        <v>320</v>
      </c>
      <c r="G809" s="7" t="str">
        <f ca="1">VLOOKUP($F809,Name!$A:$B,2,FALSE)</f>
        <v>Péricles</v>
      </c>
      <c r="H809" s="7">
        <f ca="1" xml:space="preserve">
IF($C809 = 1,
    0,
    RANDBETWEEN(5,COUNT('Last name'!$A:$A) + 1)
)</f>
        <v>24</v>
      </c>
      <c r="I809" s="7" t="str">
        <f ca="1" xml:space="preserve">
IF($C809 = 1 + N("Presidente"),
    "de Orléans e Bragança",
    VLOOKUP($H809,'Last name'!$A:$B,2,FALSE) &amp; " " &amp; VLOOKUP(RANDBETWEEN(5,COUNT('Last name'!$A:$A) + 1),'Last name'!$A:$B,2,FALSE)
)</f>
        <v>Asvilla Saragoça</v>
      </c>
      <c r="J809" s="7" t="str">
        <f t="shared" ca="1" si="122"/>
        <v>Péricles Asvilla Saragoça</v>
      </c>
      <c r="K809" s="7" t="str" cm="1">
        <f t="array" aca="1" ref="K809" ca="1">SHA1HASH($J809)</f>
        <v>f05168ff7cea41fbe17e5afbecc0b329681eab06</v>
      </c>
      <c r="L809" s="7" cm="1">
        <f t="array" aca="1" ref="L809" ca="1">INDEX(States!$A:$A,N809,1)</f>
        <v>5</v>
      </c>
      <c r="M809" s="7" t="str">
        <f ca="1">VLOOKUP($L809,Countries!$A:$B,2,FALSE)</f>
        <v>Portugal</v>
      </c>
      <c r="N809" s="7" cm="1">
        <f t="array" aca="1" ref="N809" ca="1">INDEX(States!$C:$C,RANDBETWEEN(5,COUNTA(States!$A:$A) + 1),1)</f>
        <v>18</v>
      </c>
      <c r="O809" s="7" t="str">
        <f ca="1">VLOOKUP($N809,States!$C:$D,2,FALSE)</f>
        <v>Castelo Branco</v>
      </c>
      <c r="P809" s="7" t="str">
        <f ca="1">VLOOKUP($F809,Name!$A:$C,3,FALSE)</f>
        <v>M</v>
      </c>
      <c r="Q809" s="7" t="str">
        <f ca="1">VLOOKUP($P809,Genders!$B:$C,2,FALSE)</f>
        <v>Male</v>
      </c>
      <c r="R809" s="7" cm="1">
        <f t="array" aca="1" ref="R809" ca="1">INDEX('Marital status'!$A:$A,RANDBETWEEN(5,COUNTA('Marital status'!$A:$A) + 1),1)</f>
        <v>8</v>
      </c>
      <c r="S809" s="7" t="str">
        <f ca="1">VLOOKUP($R809,'Marital status'!$A:$B,2,FALSE)</f>
        <v xml:space="preserve"> Separated </v>
      </c>
      <c r="T809" s="7">
        <f t="shared" ca="1" si="123"/>
        <v>5</v>
      </c>
      <c r="U809" s="7" t="str">
        <f ca="1">VLOOKUP($T809,Ethnicities!$A:$B,2,FALSE)</f>
        <v xml:space="preserve"> white</v>
      </c>
      <c r="V809" s="8">
        <f t="shared" ca="1" si="124"/>
        <v>29095</v>
      </c>
      <c r="W809" s="6">
        <f t="shared" ca="1" si="125"/>
        <v>7</v>
      </c>
      <c r="X809" s="8" t="str">
        <f ca="1">VLOOKUP($W809,'Background education'!$A:$B,2,FALSE)</f>
        <v>Undergraduate degree</v>
      </c>
      <c r="Y809" s="7">
        <f ca="1" xml:space="preserve">
  IF(OR($AA809 = 5, $AA809 = 6, $AA809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09" s="7" t="str">
        <f ca="1">VLOOKUP($Y809,Departments!$A:$B,2,FALSE)</f>
        <v>Audit</v>
      </c>
      <c r="AA809" s="6">
        <f t="shared" ca="1" si="126"/>
        <v>10</v>
      </c>
      <c r="AB809" s="7" t="str">
        <f ca="1">VLOOKUP($AA809,Roles!$A:$B,2,FALSE)</f>
        <v>Trainee</v>
      </c>
      <c r="AC809" s="6" t="str">
        <f t="shared" ca="1" si="127"/>
        <v/>
      </c>
      <c r="AD809" s="7" t="str">
        <f ca="1" xml:space="preserve">
IF($AC809 &lt;&gt; "",
    VLOOKUP($AC809,Levels!$A:$B,2,FALSE),
    ""
)</f>
        <v/>
      </c>
      <c r="AE809" s="8">
        <f t="shared" ca="1" si="128"/>
        <v>39087</v>
      </c>
      <c r="AF809" s="6">
        <f ca="1">RANDBETWEEN(5,COUNTA('Recruitment source'!$A:$A) + 1)</f>
        <v>9</v>
      </c>
      <c r="AG809" s="6" t="str">
        <f ca="1">VLOOKUP($AF809,'Recruitment source'!$A:$B,2,FALSE)</f>
        <v>Empregos Online</v>
      </c>
      <c r="AH809" s="8"/>
      <c r="AI809" s="1">
        <f t="shared" ca="1" si="120"/>
        <v>1305</v>
      </c>
      <c r="AJ809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805, 1, 'Péricles Asvilla Saragoça', 'M', 5, '28/08/1979', 7, 13, 10, NULL, 1305);</v>
      </c>
    </row>
    <row r="810" spans="1:36" ht="14.25" customHeight="1" x14ac:dyDescent="0.2">
      <c r="A810" s="7" cm="1">
        <f t="array" aca="1" ref="A810" ca="1">INDEX(Companies!$A:$A,RANDBETWEEN(5,COUNTA(Companies!$A:$A) + 1),1)</f>
        <v>5</v>
      </c>
      <c r="B810" s="7" t="str">
        <f ca="1">VLOOKUP($A810,Companies!$A:$B,2,FALSE)</f>
        <v>ACME Corporation</v>
      </c>
      <c r="C810" s="5">
        <f t="shared" si="121"/>
        <v>806</v>
      </c>
      <c r="D810" s="5" t="str" cm="1">
        <f t="array" ref="D810">SHA1HASH($C810)</f>
        <v>264bb3273d03cef72b6fbd7618bce7349989fa94</v>
      </c>
      <c r="E810" s="6">
        <v>1</v>
      </c>
      <c r="F810" s="7">
        <f ca="1">IF($C810 = 1 + N("Presidente"),
    127,
    IF($C810 = 2 + N("Vice-Presidente"),
        72,
        IF($C810 = 3 + N("Secretária bilíngue"),
            13,
            RANDBETWEEN(5,COUNT(Name!$A:$A) + 1)
        )
    )
)</f>
        <v>318</v>
      </c>
      <c r="G810" s="7" t="str">
        <f ca="1">VLOOKUP($F810,Name!$A:$B,2,FALSE)</f>
        <v>Pedro Lucas</v>
      </c>
      <c r="H810" s="7">
        <f ca="1" xml:space="preserve">
IF($C810 = 1,
    0,
    RANDBETWEEN(5,COUNT('Last name'!$A:$A) + 1)
)</f>
        <v>153</v>
      </c>
      <c r="I810" s="7" t="str">
        <f ca="1" xml:space="preserve">
IF($C810 = 1 + N("Presidente"),
    "de Orléans e Bragança",
    VLOOKUP($H810,'Last name'!$A:$B,2,FALSE) &amp; " " &amp; VLOOKUP(RANDBETWEEN(5,COUNT('Last name'!$A:$A) + 1),'Last name'!$A:$B,2,FALSE)
)</f>
        <v>Pimentel Alcantara</v>
      </c>
      <c r="J810" s="7" t="str">
        <f t="shared" ca="1" si="122"/>
        <v>Pedro Lucas Pimentel Alcantara</v>
      </c>
      <c r="K810" s="7" t="str" cm="1">
        <f t="array" aca="1" ref="K810" ca="1">SHA1HASH($J810)</f>
        <v>2d870814a7c0604c17da9b575c332ebd1ba8d9bb</v>
      </c>
      <c r="L810" s="7" cm="1">
        <f t="array" aca="1" ref="L810" ca="1">INDEX(States!$A:$A,N810,1)</f>
        <v>5</v>
      </c>
      <c r="M810" s="7" t="str">
        <f ca="1">VLOOKUP($L810,Countries!$A:$B,2,FALSE)</f>
        <v>Portugal</v>
      </c>
      <c r="N810" s="7" cm="1">
        <f t="array" aca="1" ref="N810" ca="1">INDEX(States!$C:$C,RANDBETWEEN(5,COUNTA(States!$A:$A) + 1),1)</f>
        <v>10</v>
      </c>
      <c r="O810" s="7" t="str">
        <f ca="1">VLOOKUP($N810,States!$C:$D,2,FALSE)</f>
        <v>Faro</v>
      </c>
      <c r="P810" s="7" t="str">
        <f ca="1">VLOOKUP($F810,Name!$A:$C,3,FALSE)</f>
        <v>M</v>
      </c>
      <c r="Q810" s="7" t="str">
        <f ca="1">VLOOKUP($P810,Genders!$B:$C,2,FALSE)</f>
        <v>Male</v>
      </c>
      <c r="R810" s="7" cm="1">
        <f t="array" aca="1" ref="R810" ca="1">INDEX('Marital status'!$A:$A,RANDBETWEEN(5,COUNTA('Marital status'!$A:$A) + 1),1)</f>
        <v>6</v>
      </c>
      <c r="S810" s="7" t="str">
        <f ca="1">VLOOKUP($R810,'Marital status'!$A:$B,2,FALSE)</f>
        <v>MarrieD</v>
      </c>
      <c r="T810" s="7">
        <f t="shared" ca="1" si="123"/>
        <v>5</v>
      </c>
      <c r="U810" s="7" t="str">
        <f ca="1">VLOOKUP($T810,Ethnicities!$A:$B,2,FALSE)</f>
        <v xml:space="preserve"> white</v>
      </c>
      <c r="V810" s="8">
        <f t="shared" ca="1" si="124"/>
        <v>25791</v>
      </c>
      <c r="W810" s="6">
        <f t="shared" ca="1" si="125"/>
        <v>8</v>
      </c>
      <c r="X810" s="8" t="str">
        <f ca="1">VLOOKUP($W810,'Background education'!$A:$B,2,FALSE)</f>
        <v>Graduate school</v>
      </c>
      <c r="Y810" s="7">
        <f ca="1" xml:space="preserve">
  IF(OR($AA810 = 5, $AA810 = 6, $AA810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10" s="7" t="str">
        <f ca="1">VLOOKUP($Y810,Departments!$A:$B,2,FALSE)</f>
        <v>Controlling</v>
      </c>
      <c r="AA810" s="6">
        <f t="shared" ca="1" si="126"/>
        <v>11</v>
      </c>
      <c r="AB810" s="7" t="str">
        <f ca="1">VLOOKUP($AA810,Roles!$A:$B,2,FALSE)</f>
        <v>Analyst</v>
      </c>
      <c r="AC810" s="6">
        <f t="shared" ca="1" si="127"/>
        <v>5</v>
      </c>
      <c r="AD810" s="7" t="str">
        <f ca="1" xml:space="preserve">
IF($AC810 &lt;&gt; "",
    VLOOKUP($AC810,Levels!$A:$B,2,FALSE),
    ""
)</f>
        <v>Junior</v>
      </c>
      <c r="AE810" s="8">
        <f t="shared" ca="1" si="128"/>
        <v>36581</v>
      </c>
      <c r="AF810" s="6">
        <f ca="1">RANDBETWEEN(5,COUNTA('Recruitment source'!$A:$A) + 1)</f>
        <v>7</v>
      </c>
      <c r="AG810" s="6" t="str">
        <f ca="1">VLOOKUP($AF810,'Recruitment source'!$A:$B,2,FALSE)</f>
        <v>SAPO Emprego</v>
      </c>
      <c r="AH810" s="8"/>
      <c r="AI810" s="1">
        <f t="shared" ca="1" si="120"/>
        <v>3000</v>
      </c>
      <c r="AJ810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806, 1, 'Pedro Lucas Pimentel Alcantara', 'M', 5, '11/08/1970', 8, 12, 11, 5, 3000);</v>
      </c>
    </row>
    <row r="811" spans="1:36" ht="14.25" customHeight="1" x14ac:dyDescent="0.2">
      <c r="A811" s="7" cm="1">
        <f t="array" aca="1" ref="A811" ca="1">INDEX(Companies!$A:$A,RANDBETWEEN(5,COUNTA(Companies!$A:$A) + 1),1)</f>
        <v>5</v>
      </c>
      <c r="B811" s="7" t="str">
        <f ca="1">VLOOKUP($A811,Companies!$A:$B,2,FALSE)</f>
        <v>ACME Corporation</v>
      </c>
      <c r="C811" s="5">
        <f t="shared" si="121"/>
        <v>807</v>
      </c>
      <c r="D811" s="5" t="str" cm="1">
        <f t="array" ref="D811">SHA1HASH($C811)</f>
        <v>425ac6a281919b17c4d550ebeb2a5a130e579c7f</v>
      </c>
      <c r="E811" s="6">
        <v>1</v>
      </c>
      <c r="F811" s="7">
        <f ca="1">IF($C811 = 1 + N("Presidente"),
    127,
    IF($C811 = 2 + N("Vice-Presidente"),
        72,
        IF($C811 = 3 + N("Secretária bilíngue"),
            13,
            RANDBETWEEN(5,COUNT(Name!$A:$A) + 1)
        )
    )
)</f>
        <v>118</v>
      </c>
      <c r="G811" s="7" t="str">
        <f ca="1">VLOOKUP($F811,Name!$A:$B,2,FALSE)</f>
        <v>Eliezer</v>
      </c>
      <c r="H811" s="7">
        <f ca="1" xml:space="preserve">
IF($C811 = 1,
    0,
    RANDBETWEEN(5,COUNT('Last name'!$A:$A) + 1)
)</f>
        <v>107</v>
      </c>
      <c r="I811" s="7" t="str">
        <f ca="1" xml:space="preserve">
IF($C811 = 1 + N("Presidente"),
    "de Orléans e Bragança",
    VLOOKUP($H811,'Last name'!$A:$B,2,FALSE) &amp; " " &amp; VLOOKUP(RANDBETWEEN(5,COUNT('Last name'!$A:$A) + 1),'Last name'!$A:$B,2,FALSE)
)</f>
        <v>Leite Conti</v>
      </c>
      <c r="J811" s="7" t="str">
        <f t="shared" ca="1" si="122"/>
        <v>Eliezer Leite Conti</v>
      </c>
      <c r="K811" s="7" t="str" cm="1">
        <f t="array" aca="1" ref="K811" ca="1">SHA1HASH($J811)</f>
        <v>01687c358f24d91ee91156f915f844ffd5880673</v>
      </c>
      <c r="L811" s="7" cm="1">
        <f t="array" aca="1" ref="L811" ca="1">INDEX(States!$A:$A,N811,1)</f>
        <v>5</v>
      </c>
      <c r="M811" s="7" t="str">
        <f ca="1">VLOOKUP($L811,Countries!$A:$B,2,FALSE)</f>
        <v>Portugal</v>
      </c>
      <c r="N811" s="7" cm="1">
        <f t="array" aca="1" ref="N811" ca="1">INDEX(States!$C:$C,RANDBETWEEN(5,COUNTA(States!$A:$A) + 1),1)</f>
        <v>23</v>
      </c>
      <c r="O811" s="7" t="str">
        <f ca="1">VLOOKUP($N811,States!$C:$D,2,FALSE)</f>
        <v>Viana do Castelo</v>
      </c>
      <c r="P811" s="7" t="str">
        <f ca="1">VLOOKUP($F811,Name!$A:$C,3,FALSE)</f>
        <v>M</v>
      </c>
      <c r="Q811" s="7" t="str">
        <f ca="1">VLOOKUP($P811,Genders!$B:$C,2,FALSE)</f>
        <v>Male</v>
      </c>
      <c r="R811" s="7" cm="1">
        <f t="array" aca="1" ref="R811" ca="1">INDEX('Marital status'!$A:$A,RANDBETWEEN(5,COUNTA('Marital status'!$A:$A) + 1),1)</f>
        <v>5</v>
      </c>
      <c r="S811" s="7" t="str">
        <f ca="1">VLOOKUP($R811,'Marital status'!$A:$B,2,FALSE)</f>
        <v>single</v>
      </c>
      <c r="T811" s="7">
        <f t="shared" ca="1" si="123"/>
        <v>5</v>
      </c>
      <c r="U811" s="7" t="str">
        <f ca="1">VLOOKUP($T811,Ethnicities!$A:$B,2,FALSE)</f>
        <v xml:space="preserve"> white</v>
      </c>
      <c r="V811" s="8">
        <f t="shared" ca="1" si="124"/>
        <v>19802</v>
      </c>
      <c r="W811" s="6">
        <f t="shared" ca="1" si="125"/>
        <v>7</v>
      </c>
      <c r="X811" s="8" t="str">
        <f ca="1">VLOOKUP($W811,'Background education'!$A:$B,2,FALSE)</f>
        <v>Undergraduate degree</v>
      </c>
      <c r="Y811" s="7">
        <f ca="1" xml:space="preserve">
  IF(OR($AA811 = 5, $AA811 = 6, $AA811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11" s="7" t="str">
        <f ca="1">VLOOKUP($Y811,Departments!$A:$B,2,FALSE)</f>
        <v>Controlling</v>
      </c>
      <c r="AA811" s="6">
        <f t="shared" ca="1" si="126"/>
        <v>9</v>
      </c>
      <c r="AB811" s="7" t="str">
        <f ca="1">VLOOKUP($AA811,Roles!$A:$B,2,FALSE)</f>
        <v>Intern</v>
      </c>
      <c r="AC811" s="6" t="str">
        <f t="shared" ca="1" si="127"/>
        <v/>
      </c>
      <c r="AD811" s="7" t="str">
        <f ca="1" xml:space="preserve">
IF($AC811 &lt;&gt; "",
    VLOOKUP($AC811,Levels!$A:$B,2,FALSE),
    ""
)</f>
        <v/>
      </c>
      <c r="AE811" s="8">
        <f t="shared" ca="1" si="128"/>
        <v>41625</v>
      </c>
      <c r="AF811" s="6">
        <f ca="1">RANDBETWEEN(5,COUNTA('Recruitment source'!$A:$A) + 1)</f>
        <v>10</v>
      </c>
      <c r="AG811" s="6" t="str">
        <f ca="1">VLOOKUP($AF811,'Recruitment source'!$A:$B,2,FALSE)</f>
        <v>Jobs in Lisbon</v>
      </c>
      <c r="AH811" s="8"/>
      <c r="AI811" s="1">
        <f t="shared" ca="1" si="120"/>
        <v>1205</v>
      </c>
      <c r="AJ811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807, 1, 'Eliezer Leite Conti', 'M', 5, '19/03/1954', 7, 12, 9, NULL, 1205);</v>
      </c>
    </row>
    <row r="812" spans="1:36" ht="14.25" customHeight="1" x14ac:dyDescent="0.2">
      <c r="A812" s="7" cm="1">
        <f t="array" aca="1" ref="A812" ca="1">INDEX(Companies!$A:$A,RANDBETWEEN(5,COUNTA(Companies!$A:$A) + 1),1)</f>
        <v>5</v>
      </c>
      <c r="B812" s="7" t="str">
        <f ca="1">VLOOKUP($A812,Companies!$A:$B,2,FALSE)</f>
        <v>ACME Corporation</v>
      </c>
      <c r="C812" s="5">
        <f t="shared" si="121"/>
        <v>808</v>
      </c>
      <c r="D812" s="5" t="str" cm="1">
        <f t="array" ref="D812">SHA1HASH($C812)</f>
        <v>38afd2ec2f9db9276c61839b6a900df67a7c9544</v>
      </c>
      <c r="E812" s="6">
        <v>1</v>
      </c>
      <c r="F812" s="7">
        <f ca="1">IF($C812 = 1 + N("Presidente"),
    127,
    IF($C812 = 2 + N("Vice-Presidente"),
        72,
        IF($C812 = 3 + N("Secretária bilíngue"),
            13,
            RANDBETWEEN(5,COUNT(Name!$A:$A) + 1)
        )
    )
)</f>
        <v>82</v>
      </c>
      <c r="G812" s="7" t="str">
        <f ca="1">VLOOKUP($F812,Name!$A:$B,2,FALSE)</f>
        <v>Caleb</v>
      </c>
      <c r="H812" s="7">
        <f ca="1" xml:space="preserve">
IF($C812 = 1,
    0,
    RANDBETWEEN(5,COUNT('Last name'!$A:$A) + 1)
)</f>
        <v>48</v>
      </c>
      <c r="I812" s="7" t="str">
        <f ca="1" xml:space="preserve">
IF($C812 = 1 + N("Presidente"),
    "de Orléans e Bragança",
    VLOOKUP($H812,'Last name'!$A:$B,2,FALSE) &amp; " " &amp; VLOOKUP(RANDBETWEEN(5,COUNT('Last name'!$A:$A) + 1),'Last name'!$A:$B,2,FALSE)
)</f>
        <v>Brasil Duarte</v>
      </c>
      <c r="J812" s="7" t="str">
        <f t="shared" ca="1" si="122"/>
        <v>Caleb Brasil Duarte</v>
      </c>
      <c r="K812" s="7" t="str" cm="1">
        <f t="array" aca="1" ref="K812" ca="1">SHA1HASH($J812)</f>
        <v>e4c24a5f6132a57bf5ae7ab128a99157322380e8</v>
      </c>
      <c r="L812" s="7" cm="1">
        <f t="array" aca="1" ref="L812" ca="1">INDEX(States!$A:$A,N812,1)</f>
        <v>5</v>
      </c>
      <c r="M812" s="7" t="str">
        <f ca="1">VLOOKUP($L812,Countries!$A:$B,2,FALSE)</f>
        <v>Portugal</v>
      </c>
      <c r="N812" s="7" cm="1">
        <f t="array" aca="1" ref="N812" ca="1">INDEX(States!$C:$C,RANDBETWEEN(5,COUNTA(States!$A:$A) + 1),1)</f>
        <v>19</v>
      </c>
      <c r="O812" s="7" t="str">
        <f ca="1">VLOOKUP($N812,States!$C:$D,2,FALSE)</f>
        <v>Beja</v>
      </c>
      <c r="P812" s="7" t="str">
        <f ca="1">VLOOKUP($F812,Name!$A:$C,3,FALSE)</f>
        <v>M</v>
      </c>
      <c r="Q812" s="7" t="str">
        <f ca="1">VLOOKUP($P812,Genders!$B:$C,2,FALSE)</f>
        <v>Male</v>
      </c>
      <c r="R812" s="7" cm="1">
        <f t="array" aca="1" ref="R812" ca="1">INDEX('Marital status'!$A:$A,RANDBETWEEN(5,COUNTA('Marital status'!$A:$A) + 1),1)</f>
        <v>5</v>
      </c>
      <c r="S812" s="7" t="str">
        <f ca="1">VLOOKUP($R812,'Marital status'!$A:$B,2,FALSE)</f>
        <v>single</v>
      </c>
      <c r="T812" s="7">
        <f t="shared" ca="1" si="123"/>
        <v>6</v>
      </c>
      <c r="U812" s="7" t="str">
        <f ca="1">VLOOKUP($T812,Ethnicities!$A:$B,2,FALSE)</f>
        <v>Black or African American</v>
      </c>
      <c r="V812" s="8">
        <f t="shared" ca="1" si="124"/>
        <v>27757</v>
      </c>
      <c r="W812" s="6">
        <f t="shared" ca="1" si="125"/>
        <v>7</v>
      </c>
      <c r="X812" s="8" t="str">
        <f ca="1">VLOOKUP($W812,'Background education'!$A:$B,2,FALSE)</f>
        <v>Undergraduate degree</v>
      </c>
      <c r="Y812" s="7">
        <f ca="1" xml:space="preserve">
  IF(OR($AA812 = 5, $AA812 = 6, $AA812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12" s="7" t="str">
        <f ca="1">VLOOKUP($Y812,Departments!$A:$B,2,FALSE)</f>
        <v xml:space="preserve"> Presidency</v>
      </c>
      <c r="AA812" s="6">
        <f t="shared" ca="1" si="126"/>
        <v>11</v>
      </c>
      <c r="AB812" s="7" t="str">
        <f ca="1">VLOOKUP($AA812,Roles!$A:$B,2,FALSE)</f>
        <v>Analyst</v>
      </c>
      <c r="AC812" s="6">
        <f t="shared" ca="1" si="127"/>
        <v>5</v>
      </c>
      <c r="AD812" s="7" t="str">
        <f ca="1" xml:space="preserve">
IF($AC812 &lt;&gt; "",
    VLOOKUP($AC812,Levels!$A:$B,2,FALSE),
    ""
)</f>
        <v>Junior</v>
      </c>
      <c r="AE812" s="8">
        <f t="shared" ca="1" si="128"/>
        <v>37046</v>
      </c>
      <c r="AF812" s="6">
        <f ca="1">RANDBETWEEN(5,COUNTA('Recruitment source'!$A:$A) + 1)</f>
        <v>15</v>
      </c>
      <c r="AG812" s="6" t="str">
        <f ca="1">VLOOKUP($AF812,'Recruitment source'!$A:$B,2,FALSE)</f>
        <v>Website</v>
      </c>
      <c r="AH812" s="8"/>
      <c r="AI812" s="1">
        <f t="shared" ca="1" si="120"/>
        <v>2500</v>
      </c>
      <c r="AJ812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808, 1, 'Caleb Brasil Duarte', 'M', 6, '29/12/1975', 7, 5, 11, 5, 2500);</v>
      </c>
    </row>
    <row r="813" spans="1:36" ht="14.25" customHeight="1" x14ac:dyDescent="0.2">
      <c r="A813" s="7" cm="1">
        <f t="array" aca="1" ref="A813" ca="1">INDEX(Companies!$A:$A,RANDBETWEEN(5,COUNTA(Companies!$A:$A) + 1),1)</f>
        <v>5</v>
      </c>
      <c r="B813" s="7" t="str">
        <f ca="1">VLOOKUP($A813,Companies!$A:$B,2,FALSE)</f>
        <v>ACME Corporation</v>
      </c>
      <c r="C813" s="5">
        <f t="shared" si="121"/>
        <v>809</v>
      </c>
      <c r="D813" s="5" t="str" cm="1">
        <f t="array" ref="D813">SHA1HASH($C813)</f>
        <v>cd8b7a4b8bb9bbf442a9d50fa465fe0e9d868a13</v>
      </c>
      <c r="E813" s="6">
        <v>1</v>
      </c>
      <c r="F813" s="7">
        <f ca="1">IF($C813 = 1 + N("Presidente"),
    127,
    IF($C813 = 2 + N("Vice-Presidente"),
        72,
        IF($C813 = 3 + N("Secretária bilíngue"),
            13,
            RANDBETWEEN(5,COUNT(Name!$A:$A) + 1)
        )
    )
)</f>
        <v>265</v>
      </c>
      <c r="G813" s="7" t="str">
        <f ca="1">VLOOKUP($F813,Name!$A:$B,2,FALSE)</f>
        <v>Maria Glória</v>
      </c>
      <c r="H813" s="7">
        <f ca="1" xml:space="preserve">
IF($C813 = 1,
    0,
    RANDBETWEEN(5,COUNT('Last name'!$A:$A) + 1)
)</f>
        <v>181</v>
      </c>
      <c r="I813" s="7" t="str">
        <f ca="1" xml:space="preserve">
IF($C813 = 1 + N("Presidente"),
    "de Orléans e Bragança",
    VLOOKUP($H813,'Last name'!$A:$B,2,FALSE) &amp; " " &amp; VLOOKUP(RANDBETWEEN(5,COUNT('Last name'!$A:$A) + 1),'Last name'!$A:$B,2,FALSE)
)</f>
        <v>Simões Andrioli</v>
      </c>
      <c r="J813" s="7" t="str">
        <f t="shared" ca="1" si="122"/>
        <v>Maria Glória Simões Andrioli</v>
      </c>
      <c r="K813" s="7" t="str" cm="1">
        <f t="array" aca="1" ref="K813" ca="1">SHA1HASH($J813)</f>
        <v>65f7d98ce22616bf5ff4bb95a6395f74edacb818</v>
      </c>
      <c r="L813" s="7" cm="1">
        <f t="array" aca="1" ref="L813" ca="1">INDEX(States!$A:$A,N813,1)</f>
        <v>5</v>
      </c>
      <c r="M813" s="7" t="str">
        <f ca="1">VLOOKUP($L813,Countries!$A:$B,2,FALSE)</f>
        <v>Portugal</v>
      </c>
      <c r="N813" s="7" cm="1">
        <f t="array" aca="1" ref="N813" ca="1">INDEX(States!$C:$C,RANDBETWEEN(5,COUNTA(States!$A:$A) + 1),1)</f>
        <v>13</v>
      </c>
      <c r="O813" s="7" t="str">
        <f ca="1">VLOOKUP($N813,States!$C:$D,2,FALSE)</f>
        <v>Coimbra</v>
      </c>
      <c r="P813" s="7" t="str">
        <f ca="1">VLOOKUP($F813,Name!$A:$C,3,FALSE)</f>
        <v>F</v>
      </c>
      <c r="Q813" s="7" t="str">
        <f ca="1">VLOOKUP($P813,Genders!$B:$C,2,FALSE)</f>
        <v>Female</v>
      </c>
      <c r="R813" s="7" cm="1">
        <f t="array" aca="1" ref="R813" ca="1">INDEX('Marital status'!$A:$A,RANDBETWEEN(5,COUNTA('Marital status'!$A:$A) + 1),1)</f>
        <v>9</v>
      </c>
      <c r="S813" s="7" t="str">
        <f ca="1">VLOOKUP($R813,'Marital status'!$A:$B,2,FALSE)</f>
        <v>DIVORCED</v>
      </c>
      <c r="T813" s="7">
        <f t="shared" ca="1" si="123"/>
        <v>5</v>
      </c>
      <c r="U813" s="7" t="str">
        <f ca="1">VLOOKUP($T813,Ethnicities!$A:$B,2,FALSE)</f>
        <v xml:space="preserve"> white</v>
      </c>
      <c r="V813" s="8">
        <f t="shared" ca="1" si="124"/>
        <v>31269</v>
      </c>
      <c r="W813" s="6">
        <f t="shared" ca="1" si="125"/>
        <v>7</v>
      </c>
      <c r="X813" s="8" t="str">
        <f ca="1">VLOOKUP($W813,'Background education'!$A:$B,2,FALSE)</f>
        <v>Undergraduate degree</v>
      </c>
      <c r="Y813" s="7">
        <f ca="1" xml:space="preserve">
  IF(OR($AA813 = 5, $AA813 = 6, $AA813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13" s="7" t="str">
        <f ca="1">VLOOKUP($Y813,Departments!$A:$B,2,FALSE)</f>
        <v>Human Resource</v>
      </c>
      <c r="AA813" s="6">
        <f t="shared" ca="1" si="126"/>
        <v>10</v>
      </c>
      <c r="AB813" s="7" t="str">
        <f ca="1">VLOOKUP($AA813,Roles!$A:$B,2,FALSE)</f>
        <v>Trainee</v>
      </c>
      <c r="AC813" s="6" t="str">
        <f t="shared" ca="1" si="127"/>
        <v/>
      </c>
      <c r="AD813" s="7" t="str">
        <f ca="1" xml:space="preserve">
IF($AC813 &lt;&gt; "",
    VLOOKUP($AC813,Levels!$A:$B,2,FALSE),
    ""
)</f>
        <v/>
      </c>
      <c r="AE813" s="8">
        <f t="shared" ca="1" si="128"/>
        <v>41411</v>
      </c>
      <c r="AF813" s="6">
        <f ca="1">RANDBETWEEN(5,COUNTA('Recruitment source'!$A:$A) + 1)</f>
        <v>7</v>
      </c>
      <c r="AG813" s="6" t="str">
        <f ca="1">VLOOKUP($AF813,'Recruitment source'!$A:$B,2,FALSE)</f>
        <v>SAPO Emprego</v>
      </c>
      <c r="AH813" s="8"/>
      <c r="AI813" s="1">
        <f t="shared" ca="1" si="120"/>
        <v>1385</v>
      </c>
      <c r="AJ813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809, 1, 'Maria Glória Simões Andrioli', 'F', 5, '10/08/1985', 7, 8, 10, NULL, 1385);</v>
      </c>
    </row>
    <row r="814" spans="1:36" ht="14.25" customHeight="1" x14ac:dyDescent="0.2">
      <c r="A814" s="7" cm="1">
        <f t="array" aca="1" ref="A814" ca="1">INDEX(Companies!$A:$A,RANDBETWEEN(5,COUNTA(Companies!$A:$A) + 1),1)</f>
        <v>5</v>
      </c>
      <c r="B814" s="7" t="str">
        <f ca="1">VLOOKUP($A814,Companies!$A:$B,2,FALSE)</f>
        <v>ACME Corporation</v>
      </c>
      <c r="C814" s="5">
        <f t="shared" si="121"/>
        <v>810</v>
      </c>
      <c r="D814" s="5" t="str" cm="1">
        <f t="array" ref="D814">SHA1HASH($C814)</f>
        <v>a1496d4ad0a359b6fe93d819e4a2141bd9d9ac35</v>
      </c>
      <c r="E814" s="6">
        <v>1</v>
      </c>
      <c r="F814" s="7">
        <f ca="1">IF($C814 = 1 + N("Presidente"),
    127,
    IF($C814 = 2 + N("Vice-Presidente"),
        72,
        IF($C814 = 3 + N("Secretária bilíngue"),
            13,
            RANDBETWEEN(5,COUNT(Name!$A:$A) + 1)
        )
    )
)</f>
        <v>289</v>
      </c>
      <c r="G814" s="7" t="str">
        <f ca="1">VLOOKUP($F814,Name!$A:$B,2,FALSE)</f>
        <v>Maya</v>
      </c>
      <c r="H814" s="7">
        <f ca="1" xml:space="preserve">
IF($C814 = 1,
    0,
    RANDBETWEEN(5,COUNT('Last name'!$A:$A) + 1)
)</f>
        <v>134</v>
      </c>
      <c r="I814" s="7" t="str">
        <f ca="1" xml:space="preserve">
IF($C814 = 1 + N("Presidente"),
    "de Orléans e Bragança",
    VLOOKUP($H814,'Last name'!$A:$B,2,FALSE) &amp; " " &amp; VLOOKUP(RANDBETWEEN(5,COUNT('Last name'!$A:$A) + 1),'Last name'!$A:$B,2,FALSE)
)</f>
        <v>Morato Trindade</v>
      </c>
      <c r="J814" s="7" t="str">
        <f t="shared" ca="1" si="122"/>
        <v>Maya Morato Trindade</v>
      </c>
      <c r="K814" s="7" t="str" cm="1">
        <f t="array" aca="1" ref="K814" ca="1">SHA1HASH($J814)</f>
        <v>f75f4d617aa09c8b81586a99779dd5fd5810f341</v>
      </c>
      <c r="L814" s="7" cm="1">
        <f t="array" aca="1" ref="L814" ca="1">INDEX(States!$A:$A,N814,1)</f>
        <v>5</v>
      </c>
      <c r="M814" s="7" t="str">
        <f ca="1">VLOOKUP($L814,Countries!$A:$B,2,FALSE)</f>
        <v>Portugal</v>
      </c>
      <c r="N814" s="7" cm="1">
        <f t="array" aca="1" ref="N814" ca="1">INDEX(States!$C:$C,RANDBETWEEN(5,COUNTA(States!$A:$A) + 1),1)</f>
        <v>7</v>
      </c>
      <c r="O814" s="7" t="str">
        <f ca="1">VLOOKUP($N814,States!$C:$D,2,FALSE)</f>
        <v xml:space="preserve"> Setúbal </v>
      </c>
      <c r="P814" s="7" t="str">
        <f ca="1">VLOOKUP($F814,Name!$A:$C,3,FALSE)</f>
        <v>F</v>
      </c>
      <c r="Q814" s="7" t="str">
        <f ca="1">VLOOKUP($P814,Genders!$B:$C,2,FALSE)</f>
        <v>Female</v>
      </c>
      <c r="R814" s="7" cm="1">
        <f t="array" aca="1" ref="R814" ca="1">INDEX('Marital status'!$A:$A,RANDBETWEEN(5,COUNTA('Marital status'!$A:$A) + 1),1)</f>
        <v>5</v>
      </c>
      <c r="S814" s="7" t="str">
        <f ca="1">VLOOKUP($R814,'Marital status'!$A:$B,2,FALSE)</f>
        <v>single</v>
      </c>
      <c r="T814" s="7">
        <f t="shared" ca="1" si="123"/>
        <v>7</v>
      </c>
      <c r="U814" s="7" t="str">
        <f ca="1">VLOOKUP($T814,Ethnicities!$A:$B,2,FALSE)</f>
        <v xml:space="preserve">  Hispanic or LATINO</v>
      </c>
      <c r="V814" s="8">
        <f t="shared" ca="1" si="124"/>
        <v>26110</v>
      </c>
      <c r="W814" s="6">
        <f t="shared" ca="1" si="125"/>
        <v>8</v>
      </c>
      <c r="X814" s="8" t="str">
        <f ca="1">VLOOKUP($W814,'Background education'!$A:$B,2,FALSE)</f>
        <v>Graduate school</v>
      </c>
      <c r="Y814" s="7">
        <f ca="1" xml:space="preserve">
  IF(OR($AA814 = 5, $AA814 = 6, $AA814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14" s="7" t="str">
        <f ca="1">VLOOKUP($Y814,Departments!$A:$B,2,FALSE)</f>
        <v>Controlling</v>
      </c>
      <c r="AA814" s="6">
        <f t="shared" ca="1" si="126"/>
        <v>11</v>
      </c>
      <c r="AB814" s="7" t="str">
        <f ca="1">VLOOKUP($AA814,Roles!$A:$B,2,FALSE)</f>
        <v>Analyst</v>
      </c>
      <c r="AC814" s="6">
        <f t="shared" ca="1" si="127"/>
        <v>6</v>
      </c>
      <c r="AD814" s="7" t="str">
        <f ca="1" xml:space="preserve">
IF($AC814 &lt;&gt; "",
    VLOOKUP($AC814,Levels!$A:$B,2,FALSE),
    ""
)</f>
        <v>Pleno</v>
      </c>
      <c r="AE814" s="8">
        <f t="shared" ca="1" si="128"/>
        <v>37779</v>
      </c>
      <c r="AF814" s="6">
        <f ca="1">RANDBETWEEN(5,COUNTA('Recruitment source'!$A:$A) + 1)</f>
        <v>8</v>
      </c>
      <c r="AG814" s="6" t="str">
        <f ca="1">VLOOKUP($AF814,'Recruitment source'!$A:$B,2,FALSE)</f>
        <v>Net Empregos</v>
      </c>
      <c r="AH814" s="8"/>
      <c r="AI814" s="1">
        <f t="shared" ca="1" si="120"/>
        <v>3000</v>
      </c>
      <c r="AJ814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810, 1, 'Maya Morato Trindade', 'F', 7, '26/06/1971', 8, 12, 11, 6, 3000);</v>
      </c>
    </row>
    <row r="815" spans="1:36" ht="14.25" customHeight="1" x14ac:dyDescent="0.2">
      <c r="A815" s="7" cm="1">
        <f t="array" aca="1" ref="A815" ca="1">INDEX(Companies!$A:$A,RANDBETWEEN(5,COUNTA(Companies!$A:$A) + 1),1)</f>
        <v>5</v>
      </c>
      <c r="B815" s="7" t="str">
        <f ca="1">VLOOKUP($A815,Companies!$A:$B,2,FALSE)</f>
        <v>ACME Corporation</v>
      </c>
      <c r="C815" s="5">
        <f t="shared" si="121"/>
        <v>811</v>
      </c>
      <c r="D815" s="5" t="str" cm="1">
        <f t="array" ref="D815">SHA1HASH($C815)</f>
        <v>6f8246002c1c5967ffc5e0ec80f2d7b59a60b1e3</v>
      </c>
      <c r="E815" s="6">
        <v>1</v>
      </c>
      <c r="F815" s="7">
        <f ca="1">IF($C815 = 1 + N("Presidente"),
    127,
    IF($C815 = 2 + N("Vice-Presidente"),
        72,
        IF($C815 = 3 + N("Secretária bilíngue"),
            13,
            RANDBETWEEN(5,COUNT(Name!$A:$A) + 1)
        )
    )
)</f>
        <v>14</v>
      </c>
      <c r="G815" s="7" t="str">
        <f ca="1">VLOOKUP($F815,Name!$A:$B,2,FALSE)</f>
        <v>Alexander</v>
      </c>
      <c r="H815" s="7">
        <f ca="1" xml:space="preserve">
IF($C815 = 1,
    0,
    RANDBETWEEN(5,COUNT('Last name'!$A:$A) + 1)
)</f>
        <v>38</v>
      </c>
      <c r="I815" s="7" t="str">
        <f ca="1" xml:space="preserve">
IF($C815 = 1 + N("Presidente"),
    "de Orléans e Bragança",
    VLOOKUP($H815,'Last name'!$A:$B,2,FALSE) &amp; " " &amp; VLOOKUP(RANDBETWEEN(5,COUNT('Last name'!$A:$A) + 1),'Last name'!$A:$B,2,FALSE)
)</f>
        <v>Bermudes Ferrara</v>
      </c>
      <c r="J815" s="7" t="str">
        <f t="shared" ca="1" si="122"/>
        <v>Alexander Bermudes Ferrara</v>
      </c>
      <c r="K815" s="7" t="str" cm="1">
        <f t="array" aca="1" ref="K815" ca="1">SHA1HASH($J815)</f>
        <v>815f63938aa86ac08e8b7ce9df85dba7f09528f0</v>
      </c>
      <c r="L815" s="7" cm="1">
        <f t="array" aca="1" ref="L815" ca="1">INDEX(States!$A:$A,N815,1)</f>
        <v>5</v>
      </c>
      <c r="M815" s="7" t="str">
        <f ca="1">VLOOKUP($L815,Countries!$A:$B,2,FALSE)</f>
        <v>Portugal</v>
      </c>
      <c r="N815" s="7" cm="1">
        <f t="array" aca="1" ref="N815" ca="1">INDEX(States!$C:$C,RANDBETWEEN(5,COUNTA(States!$A:$A) + 1),1)</f>
        <v>18</v>
      </c>
      <c r="O815" s="7" t="str">
        <f ca="1">VLOOKUP($N815,States!$C:$D,2,FALSE)</f>
        <v>Castelo Branco</v>
      </c>
      <c r="P815" s="7" t="str">
        <f ca="1">VLOOKUP($F815,Name!$A:$C,3,FALSE)</f>
        <v>M</v>
      </c>
      <c r="Q815" s="7" t="str">
        <f ca="1">VLOOKUP($P815,Genders!$B:$C,2,FALSE)</f>
        <v>Male</v>
      </c>
      <c r="R815" s="7" cm="1">
        <f t="array" aca="1" ref="R815" ca="1">INDEX('Marital status'!$A:$A,RANDBETWEEN(5,COUNTA('Marital status'!$A:$A) + 1),1)</f>
        <v>8</v>
      </c>
      <c r="S815" s="7" t="str">
        <f ca="1">VLOOKUP($R815,'Marital status'!$A:$B,2,FALSE)</f>
        <v xml:space="preserve"> Separated </v>
      </c>
      <c r="T815" s="7">
        <f t="shared" ca="1" si="123"/>
        <v>5</v>
      </c>
      <c r="U815" s="7" t="str">
        <f ca="1">VLOOKUP($T815,Ethnicities!$A:$B,2,FALSE)</f>
        <v xml:space="preserve"> white</v>
      </c>
      <c r="V815" s="8">
        <f t="shared" ca="1" si="124"/>
        <v>26469</v>
      </c>
      <c r="W815" s="6">
        <f t="shared" ca="1" si="125"/>
        <v>7</v>
      </c>
      <c r="X815" s="8" t="str">
        <f ca="1">VLOOKUP($W815,'Background education'!$A:$B,2,FALSE)</f>
        <v>Undergraduate degree</v>
      </c>
      <c r="Y815" s="7">
        <f ca="1" xml:space="preserve">
  IF(OR($AA815 = 5, $AA815 = 6, $AA815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15" s="7" t="str">
        <f ca="1">VLOOKUP($Y815,Departments!$A:$B,2,FALSE)</f>
        <v>Controlling</v>
      </c>
      <c r="AA815" s="6">
        <f t="shared" ca="1" si="126"/>
        <v>9</v>
      </c>
      <c r="AB815" s="7" t="str">
        <f ca="1">VLOOKUP($AA815,Roles!$A:$B,2,FALSE)</f>
        <v>Intern</v>
      </c>
      <c r="AC815" s="6" t="str">
        <f t="shared" ca="1" si="127"/>
        <v/>
      </c>
      <c r="AD815" s="7" t="str">
        <f ca="1" xml:space="preserve">
IF($AC815 &lt;&gt; "",
    VLOOKUP($AC815,Levels!$A:$B,2,FALSE),
    ""
)</f>
        <v/>
      </c>
      <c r="AE815" s="8">
        <f t="shared" ca="1" si="128"/>
        <v>39534</v>
      </c>
      <c r="AF815" s="6">
        <f ca="1">RANDBETWEEN(5,COUNTA('Recruitment source'!$A:$A) + 1)</f>
        <v>5</v>
      </c>
      <c r="AG815" s="6" t="str">
        <f ca="1">VLOOKUP($AF815,'Recruitment source'!$A:$B,2,FALSE)</f>
        <v>Indeed</v>
      </c>
      <c r="AH815" s="8"/>
      <c r="AI815" s="1">
        <f t="shared" ca="1" si="120"/>
        <v>1205</v>
      </c>
      <c r="AJ81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811, 1, 'Alexander Bermudes Ferrara', 'M', 5, '19/06/1972', 7, 12, 9, NULL, 1205);</v>
      </c>
    </row>
    <row r="816" spans="1:36" ht="14.25" customHeight="1" x14ac:dyDescent="0.2">
      <c r="A816" s="7" cm="1">
        <f t="array" aca="1" ref="A816" ca="1">INDEX(Companies!$A:$A,RANDBETWEEN(5,COUNTA(Companies!$A:$A) + 1),1)</f>
        <v>5</v>
      </c>
      <c r="B816" s="7" t="str">
        <f ca="1">VLOOKUP($A816,Companies!$A:$B,2,FALSE)</f>
        <v>ACME Corporation</v>
      </c>
      <c r="C816" s="5">
        <f t="shared" si="121"/>
        <v>812</v>
      </c>
      <c r="D816" s="5" t="str" cm="1">
        <f t="array" ref="D816">SHA1HASH($C816)</f>
        <v>872a319ee7a24a0ea855777702e15aae09deb042</v>
      </c>
      <c r="E816" s="6">
        <v>1</v>
      </c>
      <c r="F816" s="7">
        <f ca="1">IF($C816 = 1 + N("Presidente"),
    127,
    IF($C816 = 2 + N("Vice-Presidente"),
        72,
        IF($C816 = 3 + N("Secretária bilíngue"),
            13,
            RANDBETWEEN(5,COUNT(Name!$A:$A) + 1)
        )
    )
)</f>
        <v>9</v>
      </c>
      <c r="G816" s="7" t="str">
        <f ca="1">VLOOKUP($F816,Name!$A:$B,2,FALSE)</f>
        <v>Adélio</v>
      </c>
      <c r="H816" s="7">
        <f ca="1" xml:space="preserve">
IF($C816 = 1,
    0,
    RANDBETWEEN(5,COUNT('Last name'!$A:$A) + 1)
)</f>
        <v>149</v>
      </c>
      <c r="I816" s="7" t="str">
        <f ca="1" xml:space="preserve">
IF($C816 = 1 + N("Presidente"),
    "de Orléans e Bragança",
    VLOOKUP($H816,'Last name'!$A:$B,2,FALSE) &amp; " " &amp; VLOOKUP(RANDBETWEEN(5,COUNT('Last name'!$A:$A) + 1),'Last name'!$A:$B,2,FALSE)
)</f>
        <v>Pedroso Ferrari</v>
      </c>
      <c r="J816" s="7" t="str">
        <f t="shared" ca="1" si="122"/>
        <v>Adélio Pedroso Ferrari</v>
      </c>
      <c r="K816" s="7" t="str" cm="1">
        <f t="array" aca="1" ref="K816" ca="1">SHA1HASH($J816)</f>
        <v>073457c1d3aaca958fe8649b2e155346a3648c14</v>
      </c>
      <c r="L816" s="7" cm="1">
        <f t="array" aca="1" ref="L816" ca="1">INDEX(States!$A:$A,N816,1)</f>
        <v>5</v>
      </c>
      <c r="M816" s="7" t="str">
        <f ca="1">VLOOKUP($L816,Countries!$A:$B,2,FALSE)</f>
        <v>Portugal</v>
      </c>
      <c r="N816" s="7" cm="1">
        <f t="array" aca="1" ref="N816" ca="1">INDEX(States!$C:$C,RANDBETWEEN(5,COUNTA(States!$A:$A) + 1),1)</f>
        <v>11</v>
      </c>
      <c r="O816" s="7" t="str">
        <f ca="1">VLOOKUP($N816,States!$C:$D,2,FALSE)</f>
        <v>Santarém</v>
      </c>
      <c r="P816" s="7" t="str">
        <f ca="1">VLOOKUP($F816,Name!$A:$C,3,FALSE)</f>
        <v>M</v>
      </c>
      <c r="Q816" s="7" t="str">
        <f ca="1">VLOOKUP($P816,Genders!$B:$C,2,FALSE)</f>
        <v>Male</v>
      </c>
      <c r="R816" s="7" cm="1">
        <f t="array" aca="1" ref="R816" ca="1">INDEX('Marital status'!$A:$A,RANDBETWEEN(5,COUNTA('Marital status'!$A:$A) + 1),1)</f>
        <v>9</v>
      </c>
      <c r="S816" s="7" t="str">
        <f ca="1">VLOOKUP($R816,'Marital status'!$A:$B,2,FALSE)</f>
        <v>DIVORCED</v>
      </c>
      <c r="T816" s="7">
        <f t="shared" ca="1" si="123"/>
        <v>5</v>
      </c>
      <c r="U816" s="7" t="str">
        <f ca="1">VLOOKUP($T816,Ethnicities!$A:$B,2,FALSE)</f>
        <v xml:space="preserve"> white</v>
      </c>
      <c r="V816" s="8">
        <f t="shared" ca="1" si="124"/>
        <v>17774</v>
      </c>
      <c r="W816" s="6">
        <f t="shared" ca="1" si="125"/>
        <v>7</v>
      </c>
      <c r="X816" s="8" t="str">
        <f ca="1">VLOOKUP($W816,'Background education'!$A:$B,2,FALSE)</f>
        <v>Undergraduate degree</v>
      </c>
      <c r="Y816" s="7">
        <f ca="1" xml:space="preserve">
  IF(OR($AA816 = 5, $AA816 = 6, $AA816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16" s="7" t="str">
        <f ca="1">VLOOKUP($Y816,Departments!$A:$B,2,FALSE)</f>
        <v>Human Resource</v>
      </c>
      <c r="AA816" s="6">
        <f t="shared" ca="1" si="126"/>
        <v>11</v>
      </c>
      <c r="AB816" s="7" t="str">
        <f ca="1">VLOOKUP($AA816,Roles!$A:$B,2,FALSE)</f>
        <v>Analyst</v>
      </c>
      <c r="AC816" s="6">
        <f t="shared" ca="1" si="127"/>
        <v>5</v>
      </c>
      <c r="AD816" s="7" t="str">
        <f ca="1" xml:space="preserve">
IF($AC816 &lt;&gt; "",
    VLOOKUP($AC816,Levels!$A:$B,2,FALSE),
    ""
)</f>
        <v>Junior</v>
      </c>
      <c r="AE816" s="8">
        <f t="shared" ca="1" si="128"/>
        <v>36644</v>
      </c>
      <c r="AF816" s="6">
        <f ca="1">RANDBETWEEN(5,COUNTA('Recruitment source'!$A:$A) + 1)</f>
        <v>8</v>
      </c>
      <c r="AG816" s="6" t="str">
        <f ca="1">VLOOKUP($AF816,'Recruitment source'!$A:$B,2,FALSE)</f>
        <v>Net Empregos</v>
      </c>
      <c r="AH816" s="8"/>
      <c r="AI816" s="1">
        <f t="shared" ca="1" si="120"/>
        <v>2580</v>
      </c>
      <c r="AJ81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812, 1, 'Adélio Pedroso Ferrari', 'M', 5, '29/08/1948', 7, 8, 11, 5, 2580);</v>
      </c>
    </row>
    <row r="817" spans="1:36" ht="14.25" customHeight="1" x14ac:dyDescent="0.2">
      <c r="A817" s="7" cm="1">
        <f t="array" aca="1" ref="A817" ca="1">INDEX(Companies!$A:$A,RANDBETWEEN(5,COUNTA(Companies!$A:$A) + 1),1)</f>
        <v>5</v>
      </c>
      <c r="B817" s="7" t="str">
        <f ca="1">VLOOKUP($A817,Companies!$A:$B,2,FALSE)</f>
        <v>ACME Corporation</v>
      </c>
      <c r="C817" s="5">
        <f t="shared" si="121"/>
        <v>813</v>
      </c>
      <c r="D817" s="5" t="str" cm="1">
        <f t="array" ref="D817">SHA1HASH($C817)</f>
        <v>90b9305857ade3ea2021a4dd2723ccd54b46cf57</v>
      </c>
      <c r="E817" s="6">
        <v>1</v>
      </c>
      <c r="F817" s="7">
        <f ca="1">IF($C817 = 1 + N("Presidente"),
    127,
    IF($C817 = 2 + N("Vice-Presidente"),
        72,
        IF($C817 = 3 + N("Secretária bilíngue"),
            13,
            RANDBETWEEN(5,COUNT(Name!$A:$A) + 1)
        )
    )
)</f>
        <v>128</v>
      </c>
      <c r="G817" s="7" t="str">
        <f ca="1">VLOOKUP($F817,Name!$A:$B,2,FALSE)</f>
        <v>Enzo Gabriel</v>
      </c>
      <c r="H817" s="7">
        <f ca="1" xml:space="preserve">
IF($C817 = 1,
    0,
    RANDBETWEEN(5,COUNT('Last name'!$A:$A) + 1)
)</f>
        <v>101</v>
      </c>
      <c r="I817" s="7" t="str">
        <f ca="1" xml:space="preserve">
IF($C817 = 1 + N("Presidente"),
    "de Orléans e Bragança",
    VLOOKUP($H817,'Last name'!$A:$B,2,FALSE) &amp; " " &amp; VLOOKUP(RANDBETWEEN(5,COUNT('Last name'!$A:$A) + 1),'Last name'!$A:$B,2,FALSE)
)</f>
        <v>Gouveia Morais</v>
      </c>
      <c r="J817" s="7" t="str">
        <f t="shared" ca="1" si="122"/>
        <v>Enzo Gabriel Gouveia Morais</v>
      </c>
      <c r="K817" s="7" t="str" cm="1">
        <f t="array" aca="1" ref="K817" ca="1">SHA1HASH($J817)</f>
        <v>2ab9ac0a00e98979b615eaab435956832f11db3e</v>
      </c>
      <c r="L817" s="7" cm="1">
        <f t="array" aca="1" ref="L817" ca="1">INDEX(States!$A:$A,N817,1)</f>
        <v>5</v>
      </c>
      <c r="M817" s="7" t="str">
        <f ca="1">VLOOKUP($L817,Countries!$A:$B,2,FALSE)</f>
        <v>Portugal</v>
      </c>
      <c r="N817" s="7" cm="1">
        <f t="array" aca="1" ref="N817" ca="1">INDEX(States!$C:$C,RANDBETWEEN(5,COUNTA(States!$A:$A) + 1),1)</f>
        <v>20</v>
      </c>
      <c r="O817" s="7" t="str">
        <f ca="1">VLOOKUP($N817,States!$C:$D,2,FALSE)</f>
        <v>Portalegre</v>
      </c>
      <c r="P817" s="7" t="str">
        <f ca="1">VLOOKUP($F817,Name!$A:$C,3,FALSE)</f>
        <v>M</v>
      </c>
      <c r="Q817" s="7" t="str">
        <f ca="1">VLOOKUP($P817,Genders!$B:$C,2,FALSE)</f>
        <v>Male</v>
      </c>
      <c r="R817" s="7" cm="1">
        <f t="array" aca="1" ref="R817" ca="1">INDEX('Marital status'!$A:$A,RANDBETWEEN(5,COUNTA('Marital status'!$A:$A) + 1),1)</f>
        <v>7</v>
      </c>
      <c r="S817" s="7" t="str">
        <f ca="1">VLOOKUP($R817,'Marital status'!$A:$B,2,FALSE)</f>
        <v xml:space="preserve">Widowed </v>
      </c>
      <c r="T817" s="7">
        <f t="shared" ca="1" si="123"/>
        <v>8</v>
      </c>
      <c r="U817" s="7" t="str">
        <f ca="1">VLOOKUP($T817,Ethnicities!$A:$B,2,FALSE)</f>
        <v>ASIAN</v>
      </c>
      <c r="V817" s="8">
        <f t="shared" ca="1" si="124"/>
        <v>29594</v>
      </c>
      <c r="W817" s="6">
        <f t="shared" ca="1" si="125"/>
        <v>7</v>
      </c>
      <c r="X817" s="8" t="str">
        <f ca="1">VLOOKUP($W817,'Background education'!$A:$B,2,FALSE)</f>
        <v>Undergraduate degree</v>
      </c>
      <c r="Y817" s="7">
        <f ca="1" xml:space="preserve">
  IF(OR($AA817 = 5, $AA817 = 6, $AA817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17" s="7" t="str">
        <f ca="1">VLOOKUP($Y817,Departments!$A:$B,2,FALSE)</f>
        <v>Operations</v>
      </c>
      <c r="AA817" s="6">
        <f t="shared" ca="1" si="126"/>
        <v>10</v>
      </c>
      <c r="AB817" s="7" t="str">
        <f ca="1">VLOOKUP($AA817,Roles!$A:$B,2,FALSE)</f>
        <v>Trainee</v>
      </c>
      <c r="AC817" s="6" t="str">
        <f t="shared" ca="1" si="127"/>
        <v/>
      </c>
      <c r="AD817" s="7" t="str">
        <f ca="1" xml:space="preserve">
IF($AC817 &lt;&gt; "",
    VLOOKUP($AC817,Levels!$A:$B,2,FALSE),
    ""
)</f>
        <v/>
      </c>
      <c r="AE817" s="8">
        <f t="shared" ca="1" si="128"/>
        <v>44429</v>
      </c>
      <c r="AF817" s="6">
        <f ca="1">RANDBETWEEN(5,COUNTA('Recruitment source'!$A:$A) + 1)</f>
        <v>13</v>
      </c>
      <c r="AG817" s="6" t="str">
        <f ca="1">VLOOKUP($AF817,'Recruitment source'!$A:$B,2,FALSE)</f>
        <v>Google</v>
      </c>
      <c r="AH817" s="8"/>
      <c r="AI817" s="1">
        <f t="shared" ca="1" si="120"/>
        <v>1305</v>
      </c>
      <c r="AJ81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813, 1, 'Enzo Gabriel Gouveia Morais', 'M', 8, '08/01/1981', 7, 10, 10, NULL, 1305);</v>
      </c>
    </row>
    <row r="818" spans="1:36" ht="14.25" customHeight="1" x14ac:dyDescent="0.2">
      <c r="A818" s="7" cm="1">
        <f t="array" aca="1" ref="A818" ca="1">INDEX(Companies!$A:$A,RANDBETWEEN(5,COUNTA(Companies!$A:$A) + 1),1)</f>
        <v>5</v>
      </c>
      <c r="B818" s="7" t="str">
        <f ca="1">VLOOKUP($A818,Companies!$A:$B,2,FALSE)</f>
        <v>ACME Corporation</v>
      </c>
      <c r="C818" s="5">
        <f t="shared" si="121"/>
        <v>814</v>
      </c>
      <c r="D818" s="5" t="str" cm="1">
        <f t="array" ref="D818">SHA1HASH($C818)</f>
        <v>c9264fc806cdb67dc2080db570871067a6134c2d</v>
      </c>
      <c r="E818" s="6">
        <v>1</v>
      </c>
      <c r="F818" s="7">
        <f ca="1">IF($C818 = 1 + N("Presidente"),
    127,
    IF($C818 = 2 + N("Vice-Presidente"),
        72,
        IF($C818 = 3 + N("Secretária bilíngue"),
            13,
            RANDBETWEEN(5,COUNT(Name!$A:$A) + 1)
        )
    )
)</f>
        <v>23</v>
      </c>
      <c r="G818" s="7" t="str">
        <f ca="1">VLOOKUP($F818,Name!$A:$B,2,FALSE)</f>
        <v>Amanda</v>
      </c>
      <c r="H818" s="7">
        <f ca="1" xml:space="preserve">
IF($C818 = 1,
    0,
    RANDBETWEEN(5,COUNT('Last name'!$A:$A) + 1)
)</f>
        <v>97</v>
      </c>
      <c r="I818" s="7" t="str">
        <f ca="1" xml:space="preserve">
IF($C818 = 1 + N("Presidente"),
    "de Orléans e Bragança",
    VLOOKUP($H818,'Last name'!$A:$B,2,FALSE) &amp; " " &amp; VLOOKUP(RANDBETWEEN(5,COUNT('Last name'!$A:$A) + 1),'Last name'!$A:$B,2,FALSE)
)</f>
        <v>Garcia Negrão</v>
      </c>
      <c r="J818" s="7" t="str">
        <f t="shared" ca="1" si="122"/>
        <v>Amanda Garcia Negrão</v>
      </c>
      <c r="K818" s="7" t="str" cm="1">
        <f t="array" aca="1" ref="K818" ca="1">SHA1HASH($J818)</f>
        <v>144aed21634dab6b1f078048892f98e1442721b3</v>
      </c>
      <c r="L818" s="7" cm="1">
        <f t="array" aca="1" ref="L818" ca="1">INDEX(States!$A:$A,N818,1)</f>
        <v>5</v>
      </c>
      <c r="M818" s="7" t="str">
        <f ca="1">VLOOKUP($L818,Countries!$A:$B,2,FALSE)</f>
        <v>Portugal</v>
      </c>
      <c r="N818" s="7" cm="1">
        <f t="array" aca="1" ref="N818" ca="1">INDEX(States!$C:$C,RANDBETWEEN(5,COUNTA(States!$A:$A) + 1),1)</f>
        <v>8</v>
      </c>
      <c r="O818" s="7" t="str">
        <f ca="1">VLOOKUP($N818,States!$C:$D,2,FALSE)</f>
        <v>AveirO</v>
      </c>
      <c r="P818" s="7" t="str">
        <f ca="1">VLOOKUP($F818,Name!$A:$C,3,FALSE)</f>
        <v>F</v>
      </c>
      <c r="Q818" s="7" t="str">
        <f ca="1">VLOOKUP($P818,Genders!$B:$C,2,FALSE)</f>
        <v>Female</v>
      </c>
      <c r="R818" s="7" cm="1">
        <f t="array" aca="1" ref="R818" ca="1">INDEX('Marital status'!$A:$A,RANDBETWEEN(5,COUNTA('Marital status'!$A:$A) + 1),1)</f>
        <v>7</v>
      </c>
      <c r="S818" s="7" t="str">
        <f ca="1">VLOOKUP($R818,'Marital status'!$A:$B,2,FALSE)</f>
        <v xml:space="preserve">Widowed </v>
      </c>
      <c r="T818" s="7">
        <f t="shared" ca="1" si="123"/>
        <v>5</v>
      </c>
      <c r="U818" s="7" t="str">
        <f ca="1">VLOOKUP($T818,Ethnicities!$A:$B,2,FALSE)</f>
        <v xml:space="preserve"> white</v>
      </c>
      <c r="V818" s="8">
        <f t="shared" ca="1" si="124"/>
        <v>17543</v>
      </c>
      <c r="W818" s="6">
        <f t="shared" ca="1" si="125"/>
        <v>7</v>
      </c>
      <c r="X818" s="8" t="str">
        <f ca="1">VLOOKUP($W818,'Background education'!$A:$B,2,FALSE)</f>
        <v>Undergraduate degree</v>
      </c>
      <c r="Y818" s="7">
        <f ca="1" xml:space="preserve">
  IF(OR($AA818 = 5, $AA818 = 6, $AA818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18" s="7" t="str">
        <f ca="1">VLOOKUP($Y818,Departments!$A:$B,2,FALSE)</f>
        <v>Operations</v>
      </c>
      <c r="AA818" s="6">
        <f t="shared" ca="1" si="126"/>
        <v>11</v>
      </c>
      <c r="AB818" s="7" t="str">
        <f ca="1">VLOOKUP($AA818,Roles!$A:$B,2,FALSE)</f>
        <v>Analyst</v>
      </c>
      <c r="AC818" s="6">
        <f t="shared" ca="1" si="127"/>
        <v>7</v>
      </c>
      <c r="AD818" s="7" t="str">
        <f ca="1" xml:space="preserve">
IF($AC818 &lt;&gt; "",
    VLOOKUP($AC818,Levels!$A:$B,2,FALSE),
    ""
)</f>
        <v>Senior</v>
      </c>
      <c r="AE818" s="8">
        <f t="shared" ca="1" si="128"/>
        <v>43033</v>
      </c>
      <c r="AF818" s="6">
        <f ca="1">RANDBETWEEN(5,COUNTA('Recruitment source'!$A:$A) + 1)</f>
        <v>11</v>
      </c>
      <c r="AG818" s="6" t="str">
        <f ca="1">VLOOKUP($AF818,'Recruitment source'!$A:$B,2,FALSE)</f>
        <v>Next Station</v>
      </c>
      <c r="AH818" s="8"/>
      <c r="AI818" s="1">
        <f t="shared" ca="1" si="120"/>
        <v>2500</v>
      </c>
      <c r="AJ818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814, 1, 'Amanda Garcia Negrão', 'F', 5, '11/01/1948', 7, 10, 11, 7, 2500);</v>
      </c>
    </row>
    <row r="819" spans="1:36" ht="14.25" customHeight="1" x14ac:dyDescent="0.2">
      <c r="A819" s="7" cm="1">
        <f t="array" aca="1" ref="A819" ca="1">INDEX(Companies!$A:$A,RANDBETWEEN(5,COUNTA(Companies!$A:$A) + 1),1)</f>
        <v>5</v>
      </c>
      <c r="B819" s="7" t="str">
        <f ca="1">VLOOKUP($A819,Companies!$A:$B,2,FALSE)</f>
        <v>ACME Corporation</v>
      </c>
      <c r="C819" s="5">
        <f t="shared" si="121"/>
        <v>815</v>
      </c>
      <c r="D819" s="5" t="str" cm="1">
        <f t="array" ref="D819">SHA1HASH($C819)</f>
        <v>d528edaa45e66e08a9ece98272130b42e77cef55</v>
      </c>
      <c r="E819" s="6">
        <v>1</v>
      </c>
      <c r="F819" s="7">
        <f ca="1">IF($C819 = 1 + N("Presidente"),
    127,
    IF($C819 = 2 + N("Vice-Presidente"),
        72,
        IF($C819 = 3 + N("Secretária bilíngue"),
            13,
            RANDBETWEEN(5,COUNT(Name!$A:$A) + 1)
        )
    )
)</f>
        <v>89</v>
      </c>
      <c r="G819" s="7" t="str">
        <f ca="1">VLOOKUP($F819,Name!$A:$B,2,FALSE)</f>
        <v>Cauã</v>
      </c>
      <c r="H819" s="7">
        <f ca="1" xml:space="preserve">
IF($C819 = 1,
    0,
    RANDBETWEEN(5,COUNT('Last name'!$A:$A) + 1)
)</f>
        <v>88</v>
      </c>
      <c r="I819" s="7" t="str">
        <f ca="1" xml:space="preserve">
IF($C819 = 1 + N("Presidente"),
    "de Orléans e Bragança",
    VLOOKUP($H819,'Last name'!$A:$B,2,FALSE) &amp; " " &amp; VLOOKUP(RANDBETWEEN(5,COUNT('Last name'!$A:$A) + 1),'Last name'!$A:$B,2,FALSE)
)</f>
        <v>Ferreira Pimenta</v>
      </c>
      <c r="J819" s="7" t="str">
        <f t="shared" ca="1" si="122"/>
        <v>Cauã Ferreira Pimenta</v>
      </c>
      <c r="K819" s="7" t="str" cm="1">
        <f t="array" aca="1" ref="K819" ca="1">SHA1HASH($J819)</f>
        <v>686439dfb56d6098cc475b714cad86bad9b18d62</v>
      </c>
      <c r="L819" s="7" cm="1">
        <f t="array" aca="1" ref="L819" ca="1">INDEX(States!$A:$A,N819,1)</f>
        <v>5</v>
      </c>
      <c r="M819" s="7" t="str">
        <f ca="1">VLOOKUP($L819,Countries!$A:$B,2,FALSE)</f>
        <v>Portugal</v>
      </c>
      <c r="N819" s="7" cm="1">
        <f t="array" aca="1" ref="N819" ca="1">INDEX(States!$C:$C,RANDBETWEEN(5,COUNTA(States!$A:$A) + 1),1)</f>
        <v>17</v>
      </c>
      <c r="O819" s="7" t="str">
        <f ca="1">VLOOKUP($N819,States!$C:$D,2,FALSE)</f>
        <v>Viseu</v>
      </c>
      <c r="P819" s="7" t="str">
        <f ca="1">VLOOKUP($F819,Name!$A:$C,3,FALSE)</f>
        <v>M</v>
      </c>
      <c r="Q819" s="7" t="str">
        <f ca="1">VLOOKUP($P819,Genders!$B:$C,2,FALSE)</f>
        <v>Male</v>
      </c>
      <c r="R819" s="7" cm="1">
        <f t="array" aca="1" ref="R819" ca="1">INDEX('Marital status'!$A:$A,RANDBETWEEN(5,COUNTA('Marital status'!$A:$A) + 1),1)</f>
        <v>7</v>
      </c>
      <c r="S819" s="7" t="str">
        <f ca="1">VLOOKUP($R819,'Marital status'!$A:$B,2,FALSE)</f>
        <v xml:space="preserve">Widowed </v>
      </c>
      <c r="T819" s="7">
        <f t="shared" ca="1" si="123"/>
        <v>6</v>
      </c>
      <c r="U819" s="7" t="str">
        <f ca="1">VLOOKUP($T819,Ethnicities!$A:$B,2,FALSE)</f>
        <v>Black or African American</v>
      </c>
      <c r="V819" s="8">
        <f t="shared" ca="1" si="124"/>
        <v>29025</v>
      </c>
      <c r="W819" s="6">
        <f t="shared" ca="1" si="125"/>
        <v>7</v>
      </c>
      <c r="X819" s="8" t="str">
        <f ca="1">VLOOKUP($W819,'Background education'!$A:$B,2,FALSE)</f>
        <v>Undergraduate degree</v>
      </c>
      <c r="Y819" s="7">
        <f ca="1" xml:space="preserve">
  IF(OR($AA819 = 5, $AA819 = 6, $AA819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19" s="7" t="str">
        <f ca="1">VLOOKUP($Y819,Departments!$A:$B,2,FALSE)</f>
        <v>Audit</v>
      </c>
      <c r="AA819" s="6">
        <f t="shared" ca="1" si="126"/>
        <v>10</v>
      </c>
      <c r="AB819" s="7" t="str">
        <f ca="1">VLOOKUP($AA819,Roles!$A:$B,2,FALSE)</f>
        <v>Trainee</v>
      </c>
      <c r="AC819" s="6" t="str">
        <f t="shared" ca="1" si="127"/>
        <v/>
      </c>
      <c r="AD819" s="7" t="str">
        <f ca="1" xml:space="preserve">
IF($AC819 &lt;&gt; "",
    VLOOKUP($AC819,Levels!$A:$B,2,FALSE),
    ""
)</f>
        <v/>
      </c>
      <c r="AE819" s="8">
        <f t="shared" ca="1" si="128"/>
        <v>37367</v>
      </c>
      <c r="AF819" s="6">
        <f ca="1">RANDBETWEEN(5,COUNTA('Recruitment source'!$A:$A) + 1)</f>
        <v>10</v>
      </c>
      <c r="AG819" s="6" t="str">
        <f ca="1">VLOOKUP($AF819,'Recruitment source'!$A:$B,2,FALSE)</f>
        <v>Jobs in Lisbon</v>
      </c>
      <c r="AH819" s="8"/>
      <c r="AI819" s="1">
        <f t="shared" ca="1" si="120"/>
        <v>1305</v>
      </c>
      <c r="AJ819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815, 1, 'Cauã Ferreira Pimenta', 'M', 6, '19/06/1979', 7, 13, 10, NULL, 1305);</v>
      </c>
    </row>
    <row r="820" spans="1:36" ht="14.25" customHeight="1" x14ac:dyDescent="0.2">
      <c r="A820" s="7" cm="1">
        <f t="array" aca="1" ref="A820" ca="1">INDEX(Companies!$A:$A,RANDBETWEEN(5,COUNTA(Companies!$A:$A) + 1),1)</f>
        <v>5</v>
      </c>
      <c r="B820" s="7" t="str">
        <f ca="1">VLOOKUP($A820,Companies!$A:$B,2,FALSE)</f>
        <v>ACME Corporation</v>
      </c>
      <c r="C820" s="5">
        <f t="shared" si="121"/>
        <v>816</v>
      </c>
      <c r="D820" s="5" t="str" cm="1">
        <f t="array" ref="D820">SHA1HASH($C820)</f>
        <v>f022da4e40566305c0c8f39fd8f4b83dd5368834</v>
      </c>
      <c r="E820" s="6">
        <v>1</v>
      </c>
      <c r="F820" s="7">
        <f ca="1">IF($C820 = 1 + N("Presidente"),
    127,
    IF($C820 = 2 + N("Vice-Presidente"),
        72,
        IF($C820 = 3 + N("Secretária bilíngue"),
            13,
            RANDBETWEEN(5,COUNT(Name!$A:$A) + 1)
        )
    )
)</f>
        <v>38</v>
      </c>
      <c r="G820" s="7" t="str">
        <f ca="1">VLOOKUP($F820,Name!$A:$B,2,FALSE)</f>
        <v>Analu</v>
      </c>
      <c r="H820" s="7">
        <f ca="1" xml:space="preserve">
IF($C820 = 1,
    0,
    RANDBETWEEN(5,COUNT('Last name'!$A:$A) + 1)
)</f>
        <v>124</v>
      </c>
      <c r="I820" s="7" t="str">
        <f ca="1" xml:space="preserve">
IF($C820 = 1 + N("Presidente"),
    "de Orléans e Bragança",
    VLOOKUP($H820,'Last name'!$A:$B,2,FALSE) &amp; " " &amp; VLOOKUP(RANDBETWEEN(5,COUNT('Last name'!$A:$A) + 1),'Last name'!$A:$B,2,FALSE)
)</f>
        <v>Mazza Arruda</v>
      </c>
      <c r="J820" s="7" t="str">
        <f t="shared" ca="1" si="122"/>
        <v>Analu Mazza Arruda</v>
      </c>
      <c r="K820" s="7" t="str" cm="1">
        <f t="array" aca="1" ref="K820" ca="1">SHA1HASH($J820)</f>
        <v>a401305700b00ebc783d4195bf1eea0eab657528</v>
      </c>
      <c r="L820" s="7" cm="1">
        <f t="array" aca="1" ref="L820" ca="1">INDEX(States!$A:$A,N820,1)</f>
        <v>5</v>
      </c>
      <c r="M820" s="7" t="str">
        <f ca="1">VLOOKUP($L820,Countries!$A:$B,2,FALSE)</f>
        <v>Portugal</v>
      </c>
      <c r="N820" s="7" cm="1">
        <f t="array" aca="1" ref="N820" ca="1">INDEX(States!$C:$C,RANDBETWEEN(5,COUNTA(States!$A:$A) + 1),1)</f>
        <v>15</v>
      </c>
      <c r="O820" s="7" t="str">
        <f ca="1">VLOOKUP($N820,States!$C:$D,2,FALSE)</f>
        <v xml:space="preserve"> ÉVORA</v>
      </c>
      <c r="P820" s="7" t="str">
        <f ca="1">VLOOKUP($F820,Name!$A:$C,3,FALSE)</f>
        <v>F</v>
      </c>
      <c r="Q820" s="7" t="str">
        <f ca="1">VLOOKUP($P820,Genders!$B:$C,2,FALSE)</f>
        <v>Female</v>
      </c>
      <c r="R820" s="7" cm="1">
        <f t="array" aca="1" ref="R820" ca="1">INDEX('Marital status'!$A:$A,RANDBETWEEN(5,COUNTA('Marital status'!$A:$A) + 1),1)</f>
        <v>8</v>
      </c>
      <c r="S820" s="7" t="str">
        <f ca="1">VLOOKUP($R820,'Marital status'!$A:$B,2,FALSE)</f>
        <v xml:space="preserve"> Separated </v>
      </c>
      <c r="T820" s="7">
        <f t="shared" ca="1" si="123"/>
        <v>5</v>
      </c>
      <c r="U820" s="7" t="str">
        <f ca="1">VLOOKUP($T820,Ethnicities!$A:$B,2,FALSE)</f>
        <v xml:space="preserve"> white</v>
      </c>
      <c r="V820" s="8">
        <f t="shared" ca="1" si="124"/>
        <v>17619</v>
      </c>
      <c r="W820" s="6">
        <f t="shared" ca="1" si="125"/>
        <v>7</v>
      </c>
      <c r="X820" s="8" t="str">
        <f ca="1">VLOOKUP($W820,'Background education'!$A:$B,2,FALSE)</f>
        <v>Undergraduate degree</v>
      </c>
      <c r="Y820" s="7">
        <f ca="1" xml:space="preserve">
  IF(OR($AA820 = 5, $AA820 = 6, $AA820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20" s="7" t="str">
        <f ca="1">VLOOKUP($Y820,Departments!$A:$B,2,FALSE)</f>
        <v xml:space="preserve"> Commercial</v>
      </c>
      <c r="AA820" s="6">
        <f t="shared" ca="1" si="126"/>
        <v>11</v>
      </c>
      <c r="AB820" s="7" t="str">
        <f ca="1">VLOOKUP($AA820,Roles!$A:$B,2,FALSE)</f>
        <v>Analyst</v>
      </c>
      <c r="AC820" s="6">
        <f t="shared" ca="1" si="127"/>
        <v>7</v>
      </c>
      <c r="AD820" s="7" t="str">
        <f ca="1" xml:space="preserve">
IF($AC820 &lt;&gt; "",
    VLOOKUP($AC820,Levels!$A:$B,2,FALSE),
    ""
)</f>
        <v>Senior</v>
      </c>
      <c r="AE820" s="8">
        <f t="shared" ca="1" si="128"/>
        <v>44340</v>
      </c>
      <c r="AF820" s="6">
        <f ca="1">RANDBETWEEN(5,COUNTA('Recruitment source'!$A:$A) + 1)</f>
        <v>14</v>
      </c>
      <c r="AG820" s="6" t="str">
        <f ca="1">VLOOKUP($AF820,'Recruitment source'!$A:$B,2,FALSE)</f>
        <v>LinkedIn</v>
      </c>
      <c r="AH820" s="8"/>
      <c r="AI820" s="1">
        <f t="shared" ca="1" si="120"/>
        <v>2580</v>
      </c>
      <c r="AJ820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816, 1, 'Analu Mazza Arruda', 'F', 5, '27/03/1948', 7, 9, 11, 7, 2580);</v>
      </c>
    </row>
    <row r="821" spans="1:36" ht="14.25" customHeight="1" x14ac:dyDescent="0.2">
      <c r="A821" s="7" cm="1">
        <f t="array" aca="1" ref="A821" ca="1">INDEX(Companies!$A:$A,RANDBETWEEN(5,COUNTA(Companies!$A:$A) + 1),1)</f>
        <v>5</v>
      </c>
      <c r="B821" s="7" t="str">
        <f ca="1">VLOOKUP($A821,Companies!$A:$B,2,FALSE)</f>
        <v>ACME Corporation</v>
      </c>
      <c r="C821" s="5">
        <f t="shared" si="121"/>
        <v>817</v>
      </c>
      <c r="D821" s="5" t="str" cm="1">
        <f t="array" ref="D821">SHA1HASH($C821)</f>
        <v>2e946dff15fb8c09a1a17ae80c6b45f0d5814cd4</v>
      </c>
      <c r="E821" s="6">
        <v>1</v>
      </c>
      <c r="F821" s="7">
        <f ca="1">IF($C821 = 1 + N("Presidente"),
    127,
    IF($C821 = 2 + N("Vice-Presidente"),
        72,
        IF($C821 = 3 + N("Secretária bilíngue"),
            13,
            RANDBETWEEN(5,COUNT(Name!$A:$A) + 1)
        )
    )
)</f>
        <v>198</v>
      </c>
      <c r="G821" s="7" t="str">
        <f ca="1">VLOOKUP($F821,Name!$A:$B,2,FALSE)</f>
        <v>José Emanuel</v>
      </c>
      <c r="H821" s="7">
        <f ca="1" xml:space="preserve">
IF($C821 = 1,
    0,
    RANDBETWEEN(5,COUNT('Last name'!$A:$A) + 1)
)</f>
        <v>128</v>
      </c>
      <c r="I821" s="7" t="str">
        <f ca="1" xml:space="preserve">
IF($C821 = 1 + N("Presidente"),
    "de Orléans e Bragança",
    VLOOKUP($H821,'Last name'!$A:$B,2,FALSE) &amp; " " &amp; VLOOKUP(RANDBETWEEN(5,COUNT('Last name'!$A:$A) + 1),'Last name'!$A:$B,2,FALSE)
)</f>
        <v>Mendes Gouveia</v>
      </c>
      <c r="J821" s="7" t="str">
        <f t="shared" ca="1" si="122"/>
        <v>José Emanuel Mendes Gouveia</v>
      </c>
      <c r="K821" s="7" t="str" cm="1">
        <f t="array" aca="1" ref="K821" ca="1">SHA1HASH($J821)</f>
        <v>77374b897d8d24fdcc915d1df38bf22486b7f53a</v>
      </c>
      <c r="L821" s="7" cm="1">
        <f t="array" aca="1" ref="L821" ca="1">INDEX(States!$A:$A,N821,1)</f>
        <v>5</v>
      </c>
      <c r="M821" s="7" t="str">
        <f ca="1">VLOOKUP($L821,Countries!$A:$B,2,FALSE)</f>
        <v>Portugal</v>
      </c>
      <c r="N821" s="7" cm="1">
        <f t="array" aca="1" ref="N821" ca="1">INDEX(States!$C:$C,RANDBETWEEN(5,COUNTA(States!$A:$A) + 1),1)</f>
        <v>10</v>
      </c>
      <c r="O821" s="7" t="str">
        <f ca="1">VLOOKUP($N821,States!$C:$D,2,FALSE)</f>
        <v>Faro</v>
      </c>
      <c r="P821" s="7" t="str">
        <f ca="1">VLOOKUP($F821,Name!$A:$C,3,FALSE)</f>
        <v>M</v>
      </c>
      <c r="Q821" s="7" t="str">
        <f ca="1">VLOOKUP($P821,Genders!$B:$C,2,FALSE)</f>
        <v>Male</v>
      </c>
      <c r="R821" s="7" cm="1">
        <f t="array" aca="1" ref="R821" ca="1">INDEX('Marital status'!$A:$A,RANDBETWEEN(5,COUNTA('Marital status'!$A:$A) + 1),1)</f>
        <v>6</v>
      </c>
      <c r="S821" s="7" t="str">
        <f ca="1">VLOOKUP($R821,'Marital status'!$A:$B,2,FALSE)</f>
        <v>MarrieD</v>
      </c>
      <c r="T821" s="7">
        <f t="shared" ca="1" si="123"/>
        <v>5</v>
      </c>
      <c r="U821" s="7" t="str">
        <f ca="1">VLOOKUP($T821,Ethnicities!$A:$B,2,FALSE)</f>
        <v xml:space="preserve"> white</v>
      </c>
      <c r="V821" s="8">
        <f t="shared" ca="1" si="124"/>
        <v>26172</v>
      </c>
      <c r="W821" s="6">
        <f t="shared" ca="1" si="125"/>
        <v>7</v>
      </c>
      <c r="X821" s="8" t="str">
        <f ca="1">VLOOKUP($W821,'Background education'!$A:$B,2,FALSE)</f>
        <v>Undergraduate degree</v>
      </c>
      <c r="Y821" s="7">
        <f ca="1" xml:space="preserve">
  IF(OR($AA821 = 5, $AA821 = 6, $AA821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21" s="7" t="str">
        <f ca="1">VLOOKUP($Y821,Departments!$A:$B,2,FALSE)</f>
        <v>Finance</v>
      </c>
      <c r="AA821" s="6">
        <f t="shared" ca="1" si="126"/>
        <v>10</v>
      </c>
      <c r="AB821" s="7" t="str">
        <f ca="1">VLOOKUP($AA821,Roles!$A:$B,2,FALSE)</f>
        <v>Trainee</v>
      </c>
      <c r="AC821" s="6" t="str">
        <f t="shared" ca="1" si="127"/>
        <v/>
      </c>
      <c r="AD821" s="7" t="str">
        <f ca="1" xml:space="preserve">
IF($AC821 &lt;&gt; "",
    VLOOKUP($AC821,Levels!$A:$B,2,FALSE),
    ""
)</f>
        <v/>
      </c>
      <c r="AE821" s="8">
        <f t="shared" ca="1" si="128"/>
        <v>38919</v>
      </c>
      <c r="AF821" s="6">
        <f ca="1">RANDBETWEEN(5,COUNTA('Recruitment source'!$A:$A) + 1)</f>
        <v>9</v>
      </c>
      <c r="AG821" s="6" t="str">
        <f ca="1">VLOOKUP($AF821,'Recruitment source'!$A:$B,2,FALSE)</f>
        <v>Empregos Online</v>
      </c>
      <c r="AH821" s="8"/>
      <c r="AI821" s="1">
        <f t="shared" ca="1" si="120"/>
        <v>1305</v>
      </c>
      <c r="AJ821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817, 1, 'José Emanuel Mendes Gouveia', 'M', 5, '27/08/1971', 7, 7, 10, NULL, 1305);</v>
      </c>
    </row>
    <row r="822" spans="1:36" ht="14.25" customHeight="1" x14ac:dyDescent="0.2">
      <c r="A822" s="7" cm="1">
        <f t="array" aca="1" ref="A822" ca="1">INDEX(Companies!$A:$A,RANDBETWEEN(5,COUNTA(Companies!$A:$A) + 1),1)</f>
        <v>5</v>
      </c>
      <c r="B822" s="7" t="str">
        <f ca="1">VLOOKUP($A822,Companies!$A:$B,2,FALSE)</f>
        <v>ACME Corporation</v>
      </c>
      <c r="C822" s="5">
        <f t="shared" si="121"/>
        <v>818</v>
      </c>
      <c r="D822" s="5" t="str" cm="1">
        <f t="array" ref="D822">SHA1HASH($C822)</f>
        <v>37a53dc01b25a87e9cb4d985a8516a070fd39667</v>
      </c>
      <c r="E822" s="6">
        <v>1</v>
      </c>
      <c r="F822" s="7">
        <f ca="1">IF($C822 = 1 + N("Presidente"),
    127,
    IF($C822 = 2 + N("Vice-Presidente"),
        72,
        IF($C822 = 3 + N("Secretária bilíngue"),
            13,
            RANDBETWEEN(5,COUNT(Name!$A:$A) + 1)
        )
    )
)</f>
        <v>229</v>
      </c>
      <c r="G822" s="7" t="str">
        <f ca="1">VLOOKUP($F822,Name!$A:$B,2,FALSE)</f>
        <v>Liz</v>
      </c>
      <c r="H822" s="7">
        <f ca="1" xml:space="preserve">
IF($C822 = 1,
    0,
    RANDBETWEEN(5,COUNT('Last name'!$A:$A) + 1)
)</f>
        <v>165</v>
      </c>
      <c r="I822" s="7" t="str">
        <f ca="1" xml:space="preserve">
IF($C822 = 1 + N("Presidente"),
    "de Orléans e Bragança",
    VLOOKUP($H822,'Last name'!$A:$B,2,FALSE) &amp; " " &amp; VLOOKUP(RANDBETWEEN(5,COUNT('Last name'!$A:$A) + 1),'Last name'!$A:$B,2,FALSE)
)</f>
        <v>Rocha Pimentel</v>
      </c>
      <c r="J822" s="7" t="str">
        <f t="shared" ca="1" si="122"/>
        <v>Liz Rocha Pimentel</v>
      </c>
      <c r="K822" s="7" t="str" cm="1">
        <f t="array" aca="1" ref="K822" ca="1">SHA1HASH($J822)</f>
        <v>8229dbb733d697a74ff6042cddad298d6d6461b0</v>
      </c>
      <c r="L822" s="7" cm="1">
        <f t="array" aca="1" ref="L822" ca="1">INDEX(States!$A:$A,N822,1)</f>
        <v>5</v>
      </c>
      <c r="M822" s="7" t="str">
        <f ca="1">VLOOKUP($L822,Countries!$A:$B,2,FALSE)</f>
        <v>Portugal</v>
      </c>
      <c r="N822" s="7" cm="1">
        <f t="array" aca="1" ref="N822" ca="1">INDEX(States!$C:$C,RANDBETWEEN(5,COUNTA(States!$A:$A) + 1),1)</f>
        <v>8</v>
      </c>
      <c r="O822" s="7" t="str">
        <f ca="1">VLOOKUP($N822,States!$C:$D,2,FALSE)</f>
        <v>AveirO</v>
      </c>
      <c r="P822" s="7" t="str">
        <f ca="1">VLOOKUP($F822,Name!$A:$C,3,FALSE)</f>
        <v>F</v>
      </c>
      <c r="Q822" s="7" t="str">
        <f ca="1">VLOOKUP($P822,Genders!$B:$C,2,FALSE)</f>
        <v>Female</v>
      </c>
      <c r="R822" s="7" cm="1">
        <f t="array" aca="1" ref="R822" ca="1">INDEX('Marital status'!$A:$A,RANDBETWEEN(5,COUNTA('Marital status'!$A:$A) + 1),1)</f>
        <v>9</v>
      </c>
      <c r="S822" s="7" t="str">
        <f ca="1">VLOOKUP($R822,'Marital status'!$A:$B,2,FALSE)</f>
        <v>DIVORCED</v>
      </c>
      <c r="T822" s="7">
        <f t="shared" ca="1" si="123"/>
        <v>5</v>
      </c>
      <c r="U822" s="7" t="str">
        <f ca="1">VLOOKUP($T822,Ethnicities!$A:$B,2,FALSE)</f>
        <v xml:space="preserve"> white</v>
      </c>
      <c r="V822" s="8">
        <f t="shared" ca="1" si="124"/>
        <v>24190</v>
      </c>
      <c r="W822" s="6">
        <f t="shared" ca="1" si="125"/>
        <v>8</v>
      </c>
      <c r="X822" s="8" t="str">
        <f ca="1">VLOOKUP($W822,'Background education'!$A:$B,2,FALSE)</f>
        <v>Graduate school</v>
      </c>
      <c r="Y822" s="7">
        <f ca="1" xml:space="preserve">
  IF(OR($AA822 = 5, $AA822 = 6, $AA822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22" s="7" t="str">
        <f ca="1">VLOOKUP($Y822,Departments!$A:$B,2,FALSE)</f>
        <v>Administration</v>
      </c>
      <c r="AA822" s="6">
        <f t="shared" ca="1" si="126"/>
        <v>11</v>
      </c>
      <c r="AB822" s="7" t="str">
        <f ca="1">VLOOKUP($AA822,Roles!$A:$B,2,FALSE)</f>
        <v>Analyst</v>
      </c>
      <c r="AC822" s="6">
        <f t="shared" ca="1" si="127"/>
        <v>6</v>
      </c>
      <c r="AD822" s="7" t="str">
        <f ca="1" xml:space="preserve">
IF($AC822 &lt;&gt; "",
    VLOOKUP($AC822,Levels!$A:$B,2,FALSE),
    ""
)</f>
        <v>Pleno</v>
      </c>
      <c r="AE822" s="8">
        <f t="shared" ca="1" si="128"/>
        <v>37240</v>
      </c>
      <c r="AF822" s="6">
        <f ca="1">RANDBETWEEN(5,COUNTA('Recruitment source'!$A:$A) + 1)</f>
        <v>8</v>
      </c>
      <c r="AG822" s="6" t="str">
        <f ca="1">VLOOKUP($AF822,'Recruitment source'!$A:$B,2,FALSE)</f>
        <v>Net Empregos</v>
      </c>
      <c r="AH822" s="8"/>
      <c r="AI822" s="1">
        <f t="shared" ca="1" si="120"/>
        <v>3000</v>
      </c>
      <c r="AJ822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818, 1, 'Liz Rocha Pimentel', 'F', 5, '24/03/1966', 8, 6, 11, 6, 3000);</v>
      </c>
    </row>
    <row r="823" spans="1:36" ht="14.25" customHeight="1" x14ac:dyDescent="0.2">
      <c r="A823" s="7" cm="1">
        <f t="array" aca="1" ref="A823" ca="1">INDEX(Companies!$A:$A,RANDBETWEEN(5,COUNTA(Companies!$A:$A) + 1),1)</f>
        <v>5</v>
      </c>
      <c r="B823" s="7" t="str">
        <f ca="1">VLOOKUP($A823,Companies!$A:$B,2,FALSE)</f>
        <v>ACME Corporation</v>
      </c>
      <c r="C823" s="5">
        <f t="shared" si="121"/>
        <v>819</v>
      </c>
      <c r="D823" s="5" t="str" cm="1">
        <f t="array" ref="D823">SHA1HASH($C823)</f>
        <v>6ef2c7d1d434b898fc74412b636387ecc7d44c40</v>
      </c>
      <c r="E823" s="6">
        <v>1</v>
      </c>
      <c r="F823" s="7">
        <f ca="1">IF($C823 = 1 + N("Presidente"),
    127,
    IF($C823 = 2 + N("Vice-Presidente"),
        72,
        IF($C823 = 3 + N("Secretária bilíngue"),
            13,
            RANDBETWEEN(5,COUNT(Name!$A:$A) + 1)
        )
    )
)</f>
        <v>301</v>
      </c>
      <c r="G823" s="7" t="str">
        <f ca="1">VLOOKUP($F823,Name!$A:$B,2,FALSE)</f>
        <v>Murilo</v>
      </c>
      <c r="H823" s="7">
        <f ca="1" xml:space="preserve">
IF($C823 = 1,
    0,
    RANDBETWEEN(5,COUNT('Last name'!$A:$A) + 1)
)</f>
        <v>92</v>
      </c>
      <c r="I823" s="7" t="str">
        <f ca="1" xml:space="preserve">
IF($C823 = 1 + N("Presidente"),
    "de Orléans e Bragança",
    VLOOKUP($H823,'Last name'!$A:$B,2,FALSE) &amp; " " &amp; VLOOKUP(RANDBETWEEN(5,COUNT('Last name'!$A:$A) + 1),'Last name'!$A:$B,2,FALSE)
)</f>
        <v>Freitas Figo</v>
      </c>
      <c r="J823" s="7" t="str">
        <f t="shared" ca="1" si="122"/>
        <v>Murilo Freitas Figo</v>
      </c>
      <c r="K823" s="7" t="str" cm="1">
        <f t="array" aca="1" ref="K823" ca="1">SHA1HASH($J823)</f>
        <v>3273e4e4caf8f2a1914e8c29e8d57ba49ee91208</v>
      </c>
      <c r="L823" s="7" cm="1">
        <f t="array" aca="1" ref="L823" ca="1">INDEX(States!$A:$A,N823,1)</f>
        <v>5</v>
      </c>
      <c r="M823" s="7" t="str">
        <f ca="1">VLOOKUP($L823,Countries!$A:$B,2,FALSE)</f>
        <v>Portugal</v>
      </c>
      <c r="N823" s="7" cm="1">
        <f t="array" aca="1" ref="N823" ca="1">INDEX(States!$C:$C,RANDBETWEEN(5,COUNTA(States!$A:$A) + 1),1)</f>
        <v>20</v>
      </c>
      <c r="O823" s="7" t="str">
        <f ca="1">VLOOKUP($N823,States!$C:$D,2,FALSE)</f>
        <v>Portalegre</v>
      </c>
      <c r="P823" s="7" t="str">
        <f ca="1">VLOOKUP($F823,Name!$A:$C,3,FALSE)</f>
        <v>M</v>
      </c>
      <c r="Q823" s="7" t="str">
        <f ca="1">VLOOKUP($P823,Genders!$B:$C,2,FALSE)</f>
        <v>Male</v>
      </c>
      <c r="R823" s="7" cm="1">
        <f t="array" aca="1" ref="R823" ca="1">INDEX('Marital status'!$A:$A,RANDBETWEEN(5,COUNTA('Marital status'!$A:$A) + 1),1)</f>
        <v>8</v>
      </c>
      <c r="S823" s="7" t="str">
        <f ca="1">VLOOKUP($R823,'Marital status'!$A:$B,2,FALSE)</f>
        <v xml:space="preserve"> Separated </v>
      </c>
      <c r="T823" s="7">
        <f t="shared" ca="1" si="123"/>
        <v>5</v>
      </c>
      <c r="U823" s="7" t="str">
        <f ca="1">VLOOKUP($T823,Ethnicities!$A:$B,2,FALSE)</f>
        <v xml:space="preserve"> white</v>
      </c>
      <c r="V823" s="8">
        <f t="shared" ca="1" si="124"/>
        <v>26247</v>
      </c>
      <c r="W823" s="6">
        <f t="shared" ca="1" si="125"/>
        <v>7</v>
      </c>
      <c r="X823" s="8" t="str">
        <f ca="1">VLOOKUP($W823,'Background education'!$A:$B,2,FALSE)</f>
        <v>Undergraduate degree</v>
      </c>
      <c r="Y823" s="7">
        <f ca="1" xml:space="preserve">
  IF(OR($AA823 = 5, $AA823 = 6, $AA823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23" s="7" t="str">
        <f ca="1">VLOOKUP($Y823,Departments!$A:$B,2,FALSE)</f>
        <v xml:space="preserve"> Commercial</v>
      </c>
      <c r="AA823" s="6">
        <f t="shared" ca="1" si="126"/>
        <v>9</v>
      </c>
      <c r="AB823" s="7" t="str">
        <f ca="1">VLOOKUP($AA823,Roles!$A:$B,2,FALSE)</f>
        <v>Intern</v>
      </c>
      <c r="AC823" s="6" t="str">
        <f t="shared" ca="1" si="127"/>
        <v/>
      </c>
      <c r="AD823" s="7" t="str">
        <f ca="1" xml:space="preserve">
IF($AC823 &lt;&gt; "",
    VLOOKUP($AC823,Levels!$A:$B,2,FALSE),
    ""
)</f>
        <v/>
      </c>
      <c r="AE823" s="8">
        <f t="shared" ca="1" si="128"/>
        <v>41641</v>
      </c>
      <c r="AF823" s="6">
        <f ca="1">RANDBETWEEN(5,COUNTA('Recruitment source'!$A:$A) + 1)</f>
        <v>8</v>
      </c>
      <c r="AG823" s="6" t="str">
        <f ca="1">VLOOKUP($AF823,'Recruitment source'!$A:$B,2,FALSE)</f>
        <v>Net Empregos</v>
      </c>
      <c r="AH823" s="8"/>
      <c r="AI823" s="1">
        <f t="shared" ca="1" si="120"/>
        <v>1285</v>
      </c>
      <c r="AJ823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819, 1, 'Murilo Freitas Figo', 'M', 5, '10/11/1971', 7, 9, 9, NULL, 1285);</v>
      </c>
    </row>
    <row r="824" spans="1:36" ht="14.25" customHeight="1" x14ac:dyDescent="0.2">
      <c r="A824" s="7" cm="1">
        <f t="array" aca="1" ref="A824" ca="1">INDEX(Companies!$A:$A,RANDBETWEEN(5,COUNTA(Companies!$A:$A) + 1),1)</f>
        <v>5</v>
      </c>
      <c r="B824" s="7" t="str">
        <f ca="1">VLOOKUP($A824,Companies!$A:$B,2,FALSE)</f>
        <v>ACME Corporation</v>
      </c>
      <c r="C824" s="5">
        <f t="shared" si="121"/>
        <v>820</v>
      </c>
      <c r="D824" s="5" t="str" cm="1">
        <f t="array" ref="D824">SHA1HASH($C824)</f>
        <v>4b68e45a767407ba32c8a08340a8ad86e654cfca</v>
      </c>
      <c r="E824" s="6">
        <v>1</v>
      </c>
      <c r="F824" s="7">
        <f ca="1">IF($C824 = 1 + N("Presidente"),
    127,
    IF($C824 = 2 + N("Vice-Presidente"),
        72,
        IF($C824 = 3 + N("Secretária bilíngue"),
            13,
            RANDBETWEEN(5,COUNT(Name!$A:$A) + 1)
        )
    )
)</f>
        <v>76</v>
      </c>
      <c r="G824" s="7" t="str">
        <f ca="1">VLOOKUP($F824,Name!$A:$B,2,FALSE)</f>
        <v>Bruna</v>
      </c>
      <c r="H824" s="7">
        <f ca="1" xml:space="preserve">
IF($C824 = 1,
    0,
    RANDBETWEEN(5,COUNT('Last name'!$A:$A) + 1)
)</f>
        <v>188</v>
      </c>
      <c r="I824" s="7" t="str">
        <f ca="1" xml:space="preserve">
IF($C824 = 1 + N("Presidente"),
    "de Orléans e Bragança",
    VLOOKUP($H824,'Last name'!$A:$B,2,FALSE) &amp; " " &amp; VLOOKUP(RANDBETWEEN(5,COUNT('Last name'!$A:$A) + 1),'Last name'!$A:$B,2,FALSE)
)</f>
        <v>Tavarez Negreiros</v>
      </c>
      <c r="J824" s="7" t="str">
        <f t="shared" ca="1" si="122"/>
        <v>Bruna Tavarez Negreiros</v>
      </c>
      <c r="K824" s="7" t="str" cm="1">
        <f t="array" aca="1" ref="K824" ca="1">SHA1HASH($J824)</f>
        <v>0b847b85de149de77230125ada44e38255feb987</v>
      </c>
      <c r="L824" s="7" cm="1">
        <f t="array" aca="1" ref="L824" ca="1">INDEX(States!$A:$A,N824,1)</f>
        <v>5</v>
      </c>
      <c r="M824" s="7" t="str">
        <f ca="1">VLOOKUP($L824,Countries!$A:$B,2,FALSE)</f>
        <v>Portugal</v>
      </c>
      <c r="N824" s="7" cm="1">
        <f t="array" aca="1" ref="N824" ca="1">INDEX(States!$C:$C,RANDBETWEEN(5,COUNTA(States!$A:$A) + 1),1)</f>
        <v>23</v>
      </c>
      <c r="O824" s="7" t="str">
        <f ca="1">VLOOKUP($N824,States!$C:$D,2,FALSE)</f>
        <v>Viana do Castelo</v>
      </c>
      <c r="P824" s="7" t="str">
        <f ca="1">VLOOKUP($F824,Name!$A:$C,3,FALSE)</f>
        <v>F</v>
      </c>
      <c r="Q824" s="7" t="str">
        <f ca="1">VLOOKUP($P824,Genders!$B:$C,2,FALSE)</f>
        <v>Female</v>
      </c>
      <c r="R824" s="7" cm="1">
        <f t="array" aca="1" ref="R824" ca="1">INDEX('Marital status'!$A:$A,RANDBETWEEN(5,COUNTA('Marital status'!$A:$A) + 1),1)</f>
        <v>7</v>
      </c>
      <c r="S824" s="7" t="str">
        <f ca="1">VLOOKUP($R824,'Marital status'!$A:$B,2,FALSE)</f>
        <v xml:space="preserve">Widowed </v>
      </c>
      <c r="T824" s="7">
        <f t="shared" ca="1" si="123"/>
        <v>5</v>
      </c>
      <c r="U824" s="7" t="str">
        <f ca="1">VLOOKUP($T824,Ethnicities!$A:$B,2,FALSE)</f>
        <v xml:space="preserve"> white</v>
      </c>
      <c r="V824" s="8">
        <f t="shared" ca="1" si="124"/>
        <v>22883</v>
      </c>
      <c r="W824" s="6">
        <f t="shared" ca="1" si="125"/>
        <v>7</v>
      </c>
      <c r="X824" s="8" t="str">
        <f ca="1">VLOOKUP($W824,'Background education'!$A:$B,2,FALSE)</f>
        <v>Undergraduate degree</v>
      </c>
      <c r="Y824" s="7">
        <f ca="1" xml:space="preserve">
  IF(OR($AA824 = 5, $AA824 = 6, $AA824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24" s="7" t="str">
        <f ca="1">VLOOKUP($Y824,Departments!$A:$B,2,FALSE)</f>
        <v>Human Resource</v>
      </c>
      <c r="AA824" s="6">
        <f t="shared" ca="1" si="126"/>
        <v>11</v>
      </c>
      <c r="AB824" s="7" t="str">
        <f ca="1">VLOOKUP($AA824,Roles!$A:$B,2,FALSE)</f>
        <v>Analyst</v>
      </c>
      <c r="AC824" s="6">
        <f t="shared" ca="1" si="127"/>
        <v>7</v>
      </c>
      <c r="AD824" s="7" t="str">
        <f ca="1" xml:space="preserve">
IF($AC824 &lt;&gt; "",
    VLOOKUP($AC824,Levels!$A:$B,2,FALSE),
    ""
)</f>
        <v>Senior</v>
      </c>
      <c r="AE824" s="8">
        <f t="shared" ca="1" si="128"/>
        <v>41246</v>
      </c>
      <c r="AF824" s="6">
        <f ca="1">RANDBETWEEN(5,COUNTA('Recruitment source'!$A:$A) + 1)</f>
        <v>8</v>
      </c>
      <c r="AG824" s="6" t="str">
        <f ca="1">VLOOKUP($AF824,'Recruitment source'!$A:$B,2,FALSE)</f>
        <v>Net Empregos</v>
      </c>
      <c r="AH824" s="8"/>
      <c r="AI824" s="1">
        <f t="shared" ca="1" si="120"/>
        <v>2580</v>
      </c>
      <c r="AJ824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820, 1, 'Bruna Tavarez Negreiros', 'F', 5, '25/08/1962', 7, 8, 11, 7, 2580);</v>
      </c>
    </row>
    <row r="825" spans="1:36" ht="14.25" customHeight="1" x14ac:dyDescent="0.2">
      <c r="A825" s="7" cm="1">
        <f t="array" aca="1" ref="A825" ca="1">INDEX(Companies!$A:$A,RANDBETWEEN(5,COUNTA(Companies!$A:$A) + 1),1)</f>
        <v>5</v>
      </c>
      <c r="B825" s="7" t="str">
        <f ca="1">VLOOKUP($A825,Companies!$A:$B,2,FALSE)</f>
        <v>ACME Corporation</v>
      </c>
      <c r="C825" s="5">
        <f t="shared" si="121"/>
        <v>821</v>
      </c>
      <c r="D825" s="5" t="str" cm="1">
        <f t="array" ref="D825">SHA1HASH($C825)</f>
        <v>fbbf192d8343f1afa97f7a91d44cac3057f6a46f</v>
      </c>
      <c r="E825" s="6">
        <v>1</v>
      </c>
      <c r="F825" s="7">
        <f ca="1">IF($C825 = 1 + N("Presidente"),
    127,
    IF($C825 = 2 + N("Vice-Presidente"),
        72,
        IF($C825 = 3 + N("Secretária bilíngue"),
            13,
            RANDBETWEEN(5,COUNT(Name!$A:$A) + 1)
        )
    )
)</f>
        <v>77</v>
      </c>
      <c r="G825" s="7" t="str">
        <f ca="1">VLOOKUP($F825,Name!$A:$B,2,FALSE)</f>
        <v>Bruno</v>
      </c>
      <c r="H825" s="7">
        <f ca="1" xml:space="preserve">
IF($C825 = 1,
    0,
    RANDBETWEEN(5,COUNT('Last name'!$A:$A) + 1)
)</f>
        <v>167</v>
      </c>
      <c r="I825" s="7" t="str">
        <f ca="1" xml:space="preserve">
IF($C825 = 1 + N("Presidente"),
    "de Orléans e Bragança",
    VLOOKUP($H825,'Last name'!$A:$B,2,FALSE) &amp; " " &amp; VLOOKUP(RANDBETWEEN(5,COUNT('Last name'!$A:$A) + 1),'Last name'!$A:$B,2,FALSE)
)</f>
        <v>Romano Colombo</v>
      </c>
      <c r="J825" s="7" t="str">
        <f t="shared" ca="1" si="122"/>
        <v>Bruno Romano Colombo</v>
      </c>
      <c r="K825" s="7" t="str" cm="1">
        <f t="array" aca="1" ref="K825" ca="1">SHA1HASH($J825)</f>
        <v>8a4b2965d09dd1dc839e0ff7ae3bb81e2061e6be</v>
      </c>
      <c r="L825" s="7" cm="1">
        <f t="array" aca="1" ref="L825" ca="1">INDEX(States!$A:$A,N825,1)</f>
        <v>5</v>
      </c>
      <c r="M825" s="7" t="str">
        <f ca="1">VLOOKUP($L825,Countries!$A:$B,2,FALSE)</f>
        <v>Portugal</v>
      </c>
      <c r="N825" s="7" cm="1">
        <f t="array" aca="1" ref="N825" ca="1">INDEX(States!$C:$C,RANDBETWEEN(5,COUNTA(States!$A:$A) + 1),1)</f>
        <v>5</v>
      </c>
      <c r="O825" s="7" t="str">
        <f ca="1">VLOOKUP($N825,States!$C:$D,2,FALSE)</f>
        <v xml:space="preserve"> Lisboa</v>
      </c>
      <c r="P825" s="7" t="str">
        <f ca="1">VLOOKUP($F825,Name!$A:$C,3,FALSE)</f>
        <v>M</v>
      </c>
      <c r="Q825" s="7" t="str">
        <f ca="1">VLOOKUP($P825,Genders!$B:$C,2,FALSE)</f>
        <v>Male</v>
      </c>
      <c r="R825" s="7" cm="1">
        <f t="array" aca="1" ref="R825" ca="1">INDEX('Marital status'!$A:$A,RANDBETWEEN(5,COUNTA('Marital status'!$A:$A) + 1),1)</f>
        <v>7</v>
      </c>
      <c r="S825" s="7" t="str">
        <f ca="1">VLOOKUP($R825,'Marital status'!$A:$B,2,FALSE)</f>
        <v xml:space="preserve">Widowed </v>
      </c>
      <c r="T825" s="7">
        <f t="shared" ca="1" si="123"/>
        <v>7</v>
      </c>
      <c r="U825" s="7" t="str">
        <f ca="1">VLOOKUP($T825,Ethnicities!$A:$B,2,FALSE)</f>
        <v xml:space="preserve">  Hispanic or LATINO</v>
      </c>
      <c r="V825" s="8">
        <f t="shared" ca="1" si="124"/>
        <v>22056</v>
      </c>
      <c r="W825" s="6">
        <f t="shared" ca="1" si="125"/>
        <v>7</v>
      </c>
      <c r="X825" s="8" t="str">
        <f ca="1">VLOOKUP($W825,'Background education'!$A:$B,2,FALSE)</f>
        <v>Undergraduate degree</v>
      </c>
      <c r="Y825" s="7">
        <f ca="1" xml:space="preserve">
  IF(OR($AA825 = 5, $AA825 = 6, $AA825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25" s="7" t="str">
        <f ca="1">VLOOKUP($Y825,Departments!$A:$B,2,FALSE)</f>
        <v>Human Resource</v>
      </c>
      <c r="AA825" s="6">
        <f t="shared" ca="1" si="126"/>
        <v>10</v>
      </c>
      <c r="AB825" s="7" t="str">
        <f ca="1">VLOOKUP($AA825,Roles!$A:$B,2,FALSE)</f>
        <v>Trainee</v>
      </c>
      <c r="AC825" s="6" t="str">
        <f t="shared" ca="1" si="127"/>
        <v/>
      </c>
      <c r="AD825" s="7" t="str">
        <f ca="1" xml:space="preserve">
IF($AC825 &lt;&gt; "",
    VLOOKUP($AC825,Levels!$A:$B,2,FALSE),
    ""
)</f>
        <v/>
      </c>
      <c r="AE825" s="8">
        <f t="shared" ca="1" si="128"/>
        <v>36676</v>
      </c>
      <c r="AF825" s="6">
        <f ca="1">RANDBETWEEN(5,COUNTA('Recruitment source'!$A:$A) + 1)</f>
        <v>8</v>
      </c>
      <c r="AG825" s="6" t="str">
        <f ca="1">VLOOKUP($AF825,'Recruitment source'!$A:$B,2,FALSE)</f>
        <v>Net Empregos</v>
      </c>
      <c r="AH825" s="8"/>
      <c r="AI825" s="1">
        <f t="shared" ca="1" si="120"/>
        <v>1385</v>
      </c>
      <c r="AJ82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821, 1, 'Bruno Romano Colombo', 'M', 7, '20/05/1960', 7, 8, 10, NULL, 1385);</v>
      </c>
    </row>
    <row r="826" spans="1:36" ht="14.25" customHeight="1" x14ac:dyDescent="0.2">
      <c r="A826" s="7" cm="1">
        <f t="array" aca="1" ref="A826" ca="1">INDEX(Companies!$A:$A,RANDBETWEEN(5,COUNTA(Companies!$A:$A) + 1),1)</f>
        <v>5</v>
      </c>
      <c r="B826" s="7" t="str">
        <f ca="1">VLOOKUP($A826,Companies!$A:$B,2,FALSE)</f>
        <v>ACME Corporation</v>
      </c>
      <c r="C826" s="5">
        <f t="shared" si="121"/>
        <v>822</v>
      </c>
      <c r="D826" s="5" t="str" cm="1">
        <f t="array" ref="D826">SHA1HASH($C826)</f>
        <v>f4904ffc386432fe314a91609597028323de8e7f</v>
      </c>
      <c r="E826" s="6">
        <v>1</v>
      </c>
      <c r="F826" s="7">
        <f ca="1">IF($C826 = 1 + N("Presidente"),
    127,
    IF($C826 = 2 + N("Vice-Presidente"),
        72,
        IF($C826 = 3 + N("Secretária bilíngue"),
            13,
            RANDBETWEEN(5,COUNT(Name!$A:$A) + 1)
        )
    )
)</f>
        <v>6</v>
      </c>
      <c r="G826" s="7" t="str">
        <f ca="1">VLOOKUP($F826,Name!$A:$B,2,FALSE)</f>
        <v>Abigail</v>
      </c>
      <c r="H826" s="7">
        <f ca="1" xml:space="preserve">
IF($C826 = 1,
    0,
    RANDBETWEEN(5,COUNT('Last name'!$A:$A) + 1)
)</f>
        <v>89</v>
      </c>
      <c r="I826" s="7" t="str">
        <f ca="1" xml:space="preserve">
IF($C826 = 1 + N("Presidente"),
    "de Orléans e Bragança",
    VLOOKUP($H826,'Last name'!$A:$B,2,FALSE) &amp; " " &amp; VLOOKUP(RANDBETWEEN(5,COUNT('Last name'!$A:$A) + 1),'Last name'!$A:$B,2,FALSE)
)</f>
        <v>Figo Madureira</v>
      </c>
      <c r="J826" s="7" t="str">
        <f t="shared" ca="1" si="122"/>
        <v>Abigail Figo Madureira</v>
      </c>
      <c r="K826" s="7" t="str" cm="1">
        <f t="array" aca="1" ref="K826" ca="1">SHA1HASH($J826)</f>
        <v>946c025d6dcfadeae8c2e43df342717500b62bbf</v>
      </c>
      <c r="L826" s="7" cm="1">
        <f t="array" aca="1" ref="L826" ca="1">INDEX(States!$A:$A,N826,1)</f>
        <v>5</v>
      </c>
      <c r="M826" s="7" t="str">
        <f ca="1">VLOOKUP($L826,Countries!$A:$B,2,FALSE)</f>
        <v>Portugal</v>
      </c>
      <c r="N826" s="7" cm="1">
        <f t="array" aca="1" ref="N826" ca="1">INDEX(States!$C:$C,RANDBETWEEN(5,COUNTA(States!$A:$A) + 1),1)</f>
        <v>8</v>
      </c>
      <c r="O826" s="7" t="str">
        <f ca="1">VLOOKUP($N826,States!$C:$D,2,FALSE)</f>
        <v>AveirO</v>
      </c>
      <c r="P826" s="7" t="str">
        <f ca="1">VLOOKUP($F826,Name!$A:$C,3,FALSE)</f>
        <v>F</v>
      </c>
      <c r="Q826" s="7" t="str">
        <f ca="1">VLOOKUP($P826,Genders!$B:$C,2,FALSE)</f>
        <v>Female</v>
      </c>
      <c r="R826" s="7" cm="1">
        <f t="array" aca="1" ref="R826" ca="1">INDEX('Marital status'!$A:$A,RANDBETWEEN(5,COUNTA('Marital status'!$A:$A) + 1),1)</f>
        <v>6</v>
      </c>
      <c r="S826" s="7" t="str">
        <f ca="1">VLOOKUP($R826,'Marital status'!$A:$B,2,FALSE)</f>
        <v>MarrieD</v>
      </c>
      <c r="T826" s="7">
        <f t="shared" ca="1" si="123"/>
        <v>6</v>
      </c>
      <c r="U826" s="7" t="str">
        <f ca="1">VLOOKUP($T826,Ethnicities!$A:$B,2,FALSE)</f>
        <v>Black or African American</v>
      </c>
      <c r="V826" s="8">
        <f t="shared" ca="1" si="124"/>
        <v>17489</v>
      </c>
      <c r="W826" s="6">
        <f t="shared" ca="1" si="125"/>
        <v>8</v>
      </c>
      <c r="X826" s="8" t="str">
        <f ca="1">VLOOKUP($W826,'Background education'!$A:$B,2,FALSE)</f>
        <v>Graduate school</v>
      </c>
      <c r="Y826" s="7">
        <f ca="1" xml:space="preserve">
  IF(OR($AA826 = 5, $AA826 = 6, $AA826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26" s="7" t="str">
        <f ca="1">VLOOKUP($Y826,Departments!$A:$B,2,FALSE)</f>
        <v>Operations</v>
      </c>
      <c r="AA826" s="6">
        <f t="shared" ca="1" si="126"/>
        <v>11</v>
      </c>
      <c r="AB826" s="7" t="str">
        <f ca="1">VLOOKUP($AA826,Roles!$A:$B,2,FALSE)</f>
        <v>Analyst</v>
      </c>
      <c r="AC826" s="6">
        <f t="shared" ca="1" si="127"/>
        <v>6</v>
      </c>
      <c r="AD826" s="7" t="str">
        <f ca="1" xml:space="preserve">
IF($AC826 &lt;&gt; "",
    VLOOKUP($AC826,Levels!$A:$B,2,FALSE),
    ""
)</f>
        <v>Pleno</v>
      </c>
      <c r="AE826" s="8">
        <f t="shared" ca="1" si="128"/>
        <v>37896</v>
      </c>
      <c r="AF826" s="6">
        <f ca="1">RANDBETWEEN(5,COUNTA('Recruitment source'!$A:$A) + 1)</f>
        <v>5</v>
      </c>
      <c r="AG826" s="6" t="str">
        <f ca="1">VLOOKUP($AF826,'Recruitment source'!$A:$B,2,FALSE)</f>
        <v>Indeed</v>
      </c>
      <c r="AH826" s="8"/>
      <c r="AI826" s="1">
        <f t="shared" ca="1" si="120"/>
        <v>3000</v>
      </c>
      <c r="AJ82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822, 1, 'Abigail Figo Madureira', 'F', 6, '18/11/1947', 8, 10, 11, 6, 3000);</v>
      </c>
    </row>
    <row r="827" spans="1:36" ht="14.25" customHeight="1" x14ac:dyDescent="0.2">
      <c r="A827" s="7" cm="1">
        <f t="array" aca="1" ref="A827" ca="1">INDEX(Companies!$A:$A,RANDBETWEEN(5,COUNTA(Companies!$A:$A) + 1),1)</f>
        <v>5</v>
      </c>
      <c r="B827" s="7" t="str">
        <f ca="1">VLOOKUP($A827,Companies!$A:$B,2,FALSE)</f>
        <v>ACME Corporation</v>
      </c>
      <c r="C827" s="5">
        <f t="shared" si="121"/>
        <v>823</v>
      </c>
      <c r="D827" s="5" t="str" cm="1">
        <f t="array" ref="D827">SHA1HASH($C827)</f>
        <v>bf67a68ae9d0403801d0a0474efc79997d5fb6f3</v>
      </c>
      <c r="E827" s="6">
        <v>1</v>
      </c>
      <c r="F827" s="7">
        <f ca="1">IF($C827 = 1 + N("Presidente"),
    127,
    IF($C827 = 2 + N("Vice-Presidente"),
        72,
        IF($C827 = 3 + N("Secretária bilíngue"),
            13,
            RANDBETWEEN(5,COUNT(Name!$A:$A) + 1)
        )
    )
)</f>
        <v>239</v>
      </c>
      <c r="G827" s="7" t="str">
        <f ca="1">VLOOKUP($F827,Name!$A:$B,2,FALSE)</f>
        <v>Lucas Gabriel</v>
      </c>
      <c r="H827" s="7">
        <f ca="1" xml:space="preserve">
IF($C827 = 1,
    0,
    RANDBETWEEN(5,COUNT('Last name'!$A:$A) + 1)
)</f>
        <v>56</v>
      </c>
      <c r="I827" s="7" t="str">
        <f ca="1" xml:space="preserve">
IF($C827 = 1 + N("Presidente"),
    "de Orléans e Bragança",
    VLOOKUP($H827,'Last name'!$A:$B,2,FALSE) &amp; " " &amp; VLOOKUP(RANDBETWEEN(5,COUNT('Last name'!$A:$A) + 1),'Last name'!$A:$B,2,FALSE)
)</f>
        <v>Campos Santos</v>
      </c>
      <c r="J827" s="7" t="str">
        <f t="shared" ca="1" si="122"/>
        <v>Lucas Gabriel Campos Santos</v>
      </c>
      <c r="K827" s="7" t="str" cm="1">
        <f t="array" aca="1" ref="K827" ca="1">SHA1HASH($J827)</f>
        <v>7806b9ac86a895674688869e3f1c8e253fd073b7</v>
      </c>
      <c r="L827" s="7" cm="1">
        <f t="array" aca="1" ref="L827" ca="1">INDEX(States!$A:$A,N827,1)</f>
        <v>5</v>
      </c>
      <c r="M827" s="7" t="str">
        <f ca="1">VLOOKUP($L827,Countries!$A:$B,2,FALSE)</f>
        <v>Portugal</v>
      </c>
      <c r="N827" s="7" cm="1">
        <f t="array" aca="1" ref="N827" ca="1">INDEX(States!$C:$C,RANDBETWEEN(5,COUNTA(States!$A:$A) + 1),1)</f>
        <v>17</v>
      </c>
      <c r="O827" s="7" t="str">
        <f ca="1">VLOOKUP($N827,States!$C:$D,2,FALSE)</f>
        <v>Viseu</v>
      </c>
      <c r="P827" s="7" t="str">
        <f ca="1">VLOOKUP($F827,Name!$A:$C,3,FALSE)</f>
        <v>M</v>
      </c>
      <c r="Q827" s="7" t="str">
        <f ca="1">VLOOKUP($P827,Genders!$B:$C,2,FALSE)</f>
        <v>Male</v>
      </c>
      <c r="R827" s="7" cm="1">
        <f t="array" aca="1" ref="R827" ca="1">INDEX('Marital status'!$A:$A,RANDBETWEEN(5,COUNTA('Marital status'!$A:$A) + 1),1)</f>
        <v>6</v>
      </c>
      <c r="S827" s="7" t="str">
        <f ca="1">VLOOKUP($R827,'Marital status'!$A:$B,2,FALSE)</f>
        <v>MarrieD</v>
      </c>
      <c r="T827" s="7">
        <f t="shared" ca="1" si="123"/>
        <v>5</v>
      </c>
      <c r="U827" s="7" t="str">
        <f ca="1">VLOOKUP($T827,Ethnicities!$A:$B,2,FALSE)</f>
        <v xml:space="preserve"> white</v>
      </c>
      <c r="V827" s="8">
        <f t="shared" ca="1" si="124"/>
        <v>28183</v>
      </c>
      <c r="W827" s="6">
        <f t="shared" ca="1" si="125"/>
        <v>7</v>
      </c>
      <c r="X827" s="8" t="str">
        <f ca="1">VLOOKUP($W827,'Background education'!$A:$B,2,FALSE)</f>
        <v>Undergraduate degree</v>
      </c>
      <c r="Y827" s="7">
        <f ca="1" xml:space="preserve">
  IF(OR($AA827 = 5, $AA827 = 6, $AA827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27" s="7" t="str">
        <f ca="1">VLOOKUP($Y827,Departments!$A:$B,2,FALSE)</f>
        <v xml:space="preserve"> Commercial</v>
      </c>
      <c r="AA827" s="6">
        <f t="shared" ca="1" si="126"/>
        <v>9</v>
      </c>
      <c r="AB827" s="7" t="str">
        <f ca="1">VLOOKUP($AA827,Roles!$A:$B,2,FALSE)</f>
        <v>Intern</v>
      </c>
      <c r="AC827" s="6" t="str">
        <f t="shared" ca="1" si="127"/>
        <v/>
      </c>
      <c r="AD827" s="7" t="str">
        <f ca="1" xml:space="preserve">
IF($AC827 &lt;&gt; "",
    VLOOKUP($AC827,Levels!$A:$B,2,FALSE),
    ""
)</f>
        <v/>
      </c>
      <c r="AE827" s="8">
        <f t="shared" ca="1" si="128"/>
        <v>44095</v>
      </c>
      <c r="AF827" s="6">
        <f ca="1">RANDBETWEEN(5,COUNTA('Recruitment source'!$A:$A) + 1)</f>
        <v>7</v>
      </c>
      <c r="AG827" s="6" t="str">
        <f ca="1">VLOOKUP($AF827,'Recruitment source'!$A:$B,2,FALSE)</f>
        <v>SAPO Emprego</v>
      </c>
      <c r="AH827" s="8"/>
      <c r="AI827" s="1">
        <f t="shared" ca="1" si="120"/>
        <v>1285</v>
      </c>
      <c r="AJ82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823, 1, 'Lucas Gabriel Campos Santos', 'M', 5, '27/02/1977', 7, 9, 9, NULL, 1285);</v>
      </c>
    </row>
    <row r="828" spans="1:36" ht="14.25" customHeight="1" x14ac:dyDescent="0.2">
      <c r="A828" s="7" cm="1">
        <f t="array" aca="1" ref="A828" ca="1">INDEX(Companies!$A:$A,RANDBETWEEN(5,COUNTA(Companies!$A:$A) + 1),1)</f>
        <v>5</v>
      </c>
      <c r="B828" s="7" t="str">
        <f ca="1">VLOOKUP($A828,Companies!$A:$B,2,FALSE)</f>
        <v>ACME Corporation</v>
      </c>
      <c r="C828" s="5">
        <f t="shared" si="121"/>
        <v>824</v>
      </c>
      <c r="D828" s="5" t="str" cm="1">
        <f t="array" ref="D828">SHA1HASH($C828)</f>
        <v>5fbdc8ab88676c89b2762cdda82d60d30a615164</v>
      </c>
      <c r="E828" s="6">
        <v>1</v>
      </c>
      <c r="F828" s="7">
        <f ca="1">IF($C828 = 1 + N("Presidente"),
    127,
    IF($C828 = 2 + N("Vice-Presidente"),
        72,
        IF($C828 = 3 + N("Secretária bilíngue"),
            13,
            RANDBETWEEN(5,COUNT(Name!$A:$A) + 1)
        )
    )
)</f>
        <v>117</v>
      </c>
      <c r="G828" s="7" t="str">
        <f ca="1">VLOOKUP($F828,Name!$A:$B,2,FALSE)</f>
        <v>Eduardo</v>
      </c>
      <c r="H828" s="7">
        <f ca="1" xml:space="preserve">
IF($C828 = 1,
    0,
    RANDBETWEEN(5,COUNT('Last name'!$A:$A) + 1)
)</f>
        <v>80</v>
      </c>
      <c r="I828" s="7" t="str">
        <f ca="1" xml:space="preserve">
IF($C828 = 1 + N("Presidente"),
    "de Orléans e Bragança",
    VLOOKUP($H828,'Last name'!$A:$B,2,FALSE) &amp; " " &amp; VLOOKUP(RANDBETWEEN(5,COUNT('Last name'!$A:$A) + 1),'Last name'!$A:$B,2,FALSE)
)</f>
        <v>Faria Vaz</v>
      </c>
      <c r="J828" s="7" t="str">
        <f t="shared" ca="1" si="122"/>
        <v>Eduardo Faria Vaz</v>
      </c>
      <c r="K828" s="7" t="str" cm="1">
        <f t="array" aca="1" ref="K828" ca="1">SHA1HASH($J828)</f>
        <v>1803723ade6f7887e0fda3b678e60a2e4a7e2c62</v>
      </c>
      <c r="L828" s="7" cm="1">
        <f t="array" aca="1" ref="L828" ca="1">INDEX(States!$A:$A,N828,1)</f>
        <v>5</v>
      </c>
      <c r="M828" s="7" t="str">
        <f ca="1">VLOOKUP($L828,Countries!$A:$B,2,FALSE)</f>
        <v>Portugal</v>
      </c>
      <c r="N828" s="7" cm="1">
        <f t="array" aca="1" ref="N828" ca="1">INDEX(States!$C:$C,RANDBETWEEN(5,COUNTA(States!$A:$A) + 1),1)</f>
        <v>9</v>
      </c>
      <c r="O828" s="7" t="str">
        <f ca="1">VLOOKUP($N828,States!$C:$D,2,FALSE)</f>
        <v>braga</v>
      </c>
      <c r="P828" s="7" t="str">
        <f ca="1">VLOOKUP($F828,Name!$A:$C,3,FALSE)</f>
        <v>M</v>
      </c>
      <c r="Q828" s="7" t="str">
        <f ca="1">VLOOKUP($P828,Genders!$B:$C,2,FALSE)</f>
        <v>Male</v>
      </c>
      <c r="R828" s="7" cm="1">
        <f t="array" aca="1" ref="R828" ca="1">INDEX('Marital status'!$A:$A,RANDBETWEEN(5,COUNTA('Marital status'!$A:$A) + 1),1)</f>
        <v>7</v>
      </c>
      <c r="S828" s="7" t="str">
        <f ca="1">VLOOKUP($R828,'Marital status'!$A:$B,2,FALSE)</f>
        <v xml:space="preserve">Widowed </v>
      </c>
      <c r="T828" s="7">
        <f t="shared" ca="1" si="123"/>
        <v>5</v>
      </c>
      <c r="U828" s="7" t="str">
        <f ca="1">VLOOKUP($T828,Ethnicities!$A:$B,2,FALSE)</f>
        <v xml:space="preserve"> white</v>
      </c>
      <c r="V828" s="8">
        <f t="shared" ca="1" si="124"/>
        <v>18779</v>
      </c>
      <c r="W828" s="6">
        <f t="shared" ca="1" si="125"/>
        <v>7</v>
      </c>
      <c r="X828" s="8" t="str">
        <f ca="1">VLOOKUP($W828,'Background education'!$A:$B,2,FALSE)</f>
        <v>Undergraduate degree</v>
      </c>
      <c r="Y828" s="7">
        <f ca="1" xml:space="preserve">
  IF(OR($AA828 = 5, $AA828 = 6, $AA828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28" s="7" t="str">
        <f ca="1">VLOOKUP($Y828,Departments!$A:$B,2,FALSE)</f>
        <v xml:space="preserve"> Commercial</v>
      </c>
      <c r="AA828" s="6">
        <f t="shared" ca="1" si="126"/>
        <v>11</v>
      </c>
      <c r="AB828" s="7" t="str">
        <f ca="1">VLOOKUP($AA828,Roles!$A:$B,2,FALSE)</f>
        <v>Analyst</v>
      </c>
      <c r="AC828" s="6">
        <f t="shared" ca="1" si="127"/>
        <v>7</v>
      </c>
      <c r="AD828" s="7" t="str">
        <f ca="1" xml:space="preserve">
IF($AC828 &lt;&gt; "",
    VLOOKUP($AC828,Levels!$A:$B,2,FALSE),
    ""
)</f>
        <v>Senior</v>
      </c>
      <c r="AE828" s="8">
        <f t="shared" ca="1" si="128"/>
        <v>41123</v>
      </c>
      <c r="AF828" s="6">
        <f ca="1">RANDBETWEEN(5,COUNTA('Recruitment source'!$A:$A) + 1)</f>
        <v>12</v>
      </c>
      <c r="AG828" s="6" t="str">
        <f ca="1">VLOOKUP($AF828,'Recruitment source'!$A:$B,2,FALSE)</f>
        <v xml:space="preserve"> recommendation of employee</v>
      </c>
      <c r="AH828" s="8"/>
      <c r="AI828" s="1">
        <f t="shared" ca="1" si="120"/>
        <v>2580</v>
      </c>
      <c r="AJ828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824, 1, 'Eduardo Faria Vaz', 'M', 5, '31/05/1951', 7, 9, 11, 7, 2580);</v>
      </c>
    </row>
    <row r="829" spans="1:36" ht="14.25" customHeight="1" x14ac:dyDescent="0.2">
      <c r="A829" s="7" cm="1">
        <f t="array" aca="1" ref="A829" ca="1">INDEX(Companies!$A:$A,RANDBETWEEN(5,COUNTA(Companies!$A:$A) + 1),1)</f>
        <v>5</v>
      </c>
      <c r="B829" s="7" t="str">
        <f ca="1">VLOOKUP($A829,Companies!$A:$B,2,FALSE)</f>
        <v>ACME Corporation</v>
      </c>
      <c r="C829" s="5">
        <f t="shared" si="121"/>
        <v>825</v>
      </c>
      <c r="D829" s="5" t="str" cm="1">
        <f t="array" ref="D829">SHA1HASH($C829)</f>
        <v>5375ef76b6dc19bb987a8eab45f489e7abd6ccc8</v>
      </c>
      <c r="E829" s="6">
        <v>1</v>
      </c>
      <c r="F829" s="7">
        <f ca="1">IF($C829 = 1 + N("Presidente"),
    127,
    IF($C829 = 2 + N("Vice-Presidente"),
        72,
        IF($C829 = 3 + N("Secretária bilíngue"),
            13,
            RANDBETWEEN(5,COUNT(Name!$A:$A) + 1)
        )
    )
)</f>
        <v>279</v>
      </c>
      <c r="G829" s="7" t="str">
        <f ca="1">VLOOKUP($F829,Name!$A:$B,2,FALSE)</f>
        <v>Mariane</v>
      </c>
      <c r="H829" s="7">
        <f ca="1" xml:space="preserve">
IF($C829 = 1,
    0,
    RANDBETWEEN(5,COUNT('Last name'!$A:$A) + 1)
)</f>
        <v>83</v>
      </c>
      <c r="I829" s="7" t="str">
        <f ca="1" xml:space="preserve">
IF($C829 = 1 + N("Presidente"),
    "de Orléans e Bragança",
    VLOOKUP($H829,'Last name'!$A:$B,2,FALSE) &amp; " " &amp; VLOOKUP(RANDBETWEEN(5,COUNT('Last name'!$A:$A) + 1),'Last name'!$A:$B,2,FALSE)
)</f>
        <v>Faro Bispo</v>
      </c>
      <c r="J829" s="7" t="str">
        <f t="shared" ca="1" si="122"/>
        <v>Mariane Faro Bispo</v>
      </c>
      <c r="K829" s="7" t="str" cm="1">
        <f t="array" aca="1" ref="K829" ca="1">SHA1HASH($J829)</f>
        <v>1164bf4296edf248a42e2bd5634f76a0f49d0f6b</v>
      </c>
      <c r="L829" s="7" cm="1">
        <f t="array" aca="1" ref="L829" ca="1">INDEX(States!$A:$A,N829,1)</f>
        <v>5</v>
      </c>
      <c r="M829" s="7" t="str">
        <f ca="1">VLOOKUP($L829,Countries!$A:$B,2,FALSE)</f>
        <v>Portugal</v>
      </c>
      <c r="N829" s="7" cm="1">
        <f t="array" aca="1" ref="N829" ca="1">INDEX(States!$C:$C,RANDBETWEEN(5,COUNTA(States!$A:$A) + 1),1)</f>
        <v>19</v>
      </c>
      <c r="O829" s="7" t="str">
        <f ca="1">VLOOKUP($N829,States!$C:$D,2,FALSE)</f>
        <v>Beja</v>
      </c>
      <c r="P829" s="7" t="str">
        <f ca="1">VLOOKUP($F829,Name!$A:$C,3,FALSE)</f>
        <v>F</v>
      </c>
      <c r="Q829" s="7" t="str">
        <f ca="1">VLOOKUP($P829,Genders!$B:$C,2,FALSE)</f>
        <v>Female</v>
      </c>
      <c r="R829" s="7" cm="1">
        <f t="array" aca="1" ref="R829" ca="1">INDEX('Marital status'!$A:$A,RANDBETWEEN(5,COUNTA('Marital status'!$A:$A) + 1),1)</f>
        <v>6</v>
      </c>
      <c r="S829" s="7" t="str">
        <f ca="1">VLOOKUP($R829,'Marital status'!$A:$B,2,FALSE)</f>
        <v>MarrieD</v>
      </c>
      <c r="T829" s="7">
        <f t="shared" ca="1" si="123"/>
        <v>5</v>
      </c>
      <c r="U829" s="7" t="str">
        <f ca="1">VLOOKUP($T829,Ethnicities!$A:$B,2,FALSE)</f>
        <v xml:space="preserve"> white</v>
      </c>
      <c r="V829" s="8">
        <f t="shared" ca="1" si="124"/>
        <v>31245</v>
      </c>
      <c r="W829" s="6">
        <f t="shared" ca="1" si="125"/>
        <v>7</v>
      </c>
      <c r="X829" s="8" t="str">
        <f ca="1">VLOOKUP($W829,'Background education'!$A:$B,2,FALSE)</f>
        <v>Undergraduate degree</v>
      </c>
      <c r="Y829" s="7">
        <f ca="1" xml:space="preserve">
  IF(OR($AA829 = 5, $AA829 = 6, $AA829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29" s="7" t="str">
        <f ca="1">VLOOKUP($Y829,Departments!$A:$B,2,FALSE)</f>
        <v>Controlling</v>
      </c>
      <c r="AA829" s="6">
        <f t="shared" ca="1" si="126"/>
        <v>9</v>
      </c>
      <c r="AB829" s="7" t="str">
        <f ca="1">VLOOKUP($AA829,Roles!$A:$B,2,FALSE)</f>
        <v>Intern</v>
      </c>
      <c r="AC829" s="6" t="str">
        <f t="shared" ca="1" si="127"/>
        <v/>
      </c>
      <c r="AD829" s="7" t="str">
        <f ca="1" xml:space="preserve">
IF($AC829 &lt;&gt; "",
    VLOOKUP($AC829,Levels!$A:$B,2,FALSE),
    ""
)</f>
        <v/>
      </c>
      <c r="AE829" s="8">
        <f t="shared" ca="1" si="128"/>
        <v>41925</v>
      </c>
      <c r="AF829" s="6">
        <f ca="1">RANDBETWEEN(5,COUNTA('Recruitment source'!$A:$A) + 1)</f>
        <v>12</v>
      </c>
      <c r="AG829" s="6" t="str">
        <f ca="1">VLOOKUP($AF829,'Recruitment source'!$A:$B,2,FALSE)</f>
        <v xml:space="preserve"> recommendation of employee</v>
      </c>
      <c r="AH829" s="8"/>
      <c r="AI829" s="1">
        <f t="shared" ca="1" si="120"/>
        <v>1205</v>
      </c>
      <c r="AJ829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825, 1, 'Mariane Faro Bispo', 'F', 5, '17/07/1985', 7, 12, 9, NULL, 1205);</v>
      </c>
    </row>
    <row r="830" spans="1:36" ht="14.25" customHeight="1" x14ac:dyDescent="0.2">
      <c r="A830" s="7" cm="1">
        <f t="array" aca="1" ref="A830" ca="1">INDEX(Companies!$A:$A,RANDBETWEEN(5,COUNTA(Companies!$A:$A) + 1),1)</f>
        <v>5</v>
      </c>
      <c r="B830" s="7" t="str">
        <f ca="1">VLOOKUP($A830,Companies!$A:$B,2,FALSE)</f>
        <v>ACME Corporation</v>
      </c>
      <c r="C830" s="5">
        <f t="shared" si="121"/>
        <v>826</v>
      </c>
      <c r="D830" s="5" t="str" cm="1">
        <f t="array" ref="D830">SHA1HASH($C830)</f>
        <v>cdd30858be416853ee25cea930d52dfe31401311</v>
      </c>
      <c r="E830" s="6">
        <v>1</v>
      </c>
      <c r="F830" s="7">
        <f ca="1">IF($C830 = 1 + N("Presidente"),
    127,
    IF($C830 = 2 + N("Vice-Presidente"),
        72,
        IF($C830 = 3 + N("Secretária bilíngue"),
            13,
            RANDBETWEEN(5,COUNT(Name!$A:$A) + 1)
        )
    )
)</f>
        <v>90</v>
      </c>
      <c r="G830" s="7" t="str">
        <f ca="1">VLOOKUP($F830,Name!$A:$B,2,FALSE)</f>
        <v>Caue</v>
      </c>
      <c r="H830" s="7">
        <f ca="1" xml:space="preserve">
IF($C830 = 1,
    0,
    RANDBETWEEN(5,COUNT('Last name'!$A:$A) + 1)
)</f>
        <v>105</v>
      </c>
      <c r="I830" s="7" t="str">
        <f ca="1" xml:space="preserve">
IF($C830 = 1 + N("Presidente"),
    "de Orléans e Bragança",
    VLOOKUP($H830,'Last name'!$A:$B,2,FALSE) &amp; " " &amp; VLOOKUP(RANDBETWEEN(5,COUNT('Last name'!$A:$A) + 1),'Last name'!$A:$B,2,FALSE)
)</f>
        <v>Junqueira Testa</v>
      </c>
      <c r="J830" s="7" t="str">
        <f t="shared" ca="1" si="122"/>
        <v>Caue Junqueira Testa</v>
      </c>
      <c r="K830" s="7" t="str" cm="1">
        <f t="array" aca="1" ref="K830" ca="1">SHA1HASH($J830)</f>
        <v>9e91bb8ed39176a8a3cd7add3df54191ddc7749b</v>
      </c>
      <c r="L830" s="7" cm="1">
        <f t="array" aca="1" ref="L830" ca="1">INDEX(States!$A:$A,N830,1)</f>
        <v>5</v>
      </c>
      <c r="M830" s="7" t="str">
        <f ca="1">VLOOKUP($L830,Countries!$A:$B,2,FALSE)</f>
        <v>Portugal</v>
      </c>
      <c r="N830" s="7" cm="1">
        <f t="array" aca="1" ref="N830" ca="1">INDEX(States!$C:$C,RANDBETWEEN(5,COUNTA(States!$A:$A) + 1),1)</f>
        <v>15</v>
      </c>
      <c r="O830" s="7" t="str">
        <f ca="1">VLOOKUP($N830,States!$C:$D,2,FALSE)</f>
        <v xml:space="preserve"> ÉVORA</v>
      </c>
      <c r="P830" s="7" t="str">
        <f ca="1">VLOOKUP($F830,Name!$A:$C,3,FALSE)</f>
        <v>M</v>
      </c>
      <c r="Q830" s="7" t="str">
        <f ca="1">VLOOKUP($P830,Genders!$B:$C,2,FALSE)</f>
        <v>Male</v>
      </c>
      <c r="R830" s="7" cm="1">
        <f t="array" aca="1" ref="R830" ca="1">INDEX('Marital status'!$A:$A,RANDBETWEEN(5,COUNTA('Marital status'!$A:$A) + 1),1)</f>
        <v>9</v>
      </c>
      <c r="S830" s="7" t="str">
        <f ca="1">VLOOKUP($R830,'Marital status'!$A:$B,2,FALSE)</f>
        <v>DIVORCED</v>
      </c>
      <c r="T830" s="7">
        <f t="shared" ca="1" si="123"/>
        <v>5</v>
      </c>
      <c r="U830" s="7" t="str">
        <f ca="1">VLOOKUP($T830,Ethnicities!$A:$B,2,FALSE)</f>
        <v xml:space="preserve"> white</v>
      </c>
      <c r="V830" s="8">
        <f t="shared" ca="1" si="124"/>
        <v>20706</v>
      </c>
      <c r="W830" s="6">
        <f t="shared" ca="1" si="125"/>
        <v>8</v>
      </c>
      <c r="X830" s="8" t="str">
        <f ca="1">VLOOKUP($W830,'Background education'!$A:$B,2,FALSE)</f>
        <v>Graduate school</v>
      </c>
      <c r="Y830" s="7">
        <f ca="1" xml:space="preserve">
  IF(OR($AA830 = 5, $AA830 = 6, $AA830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30" s="7" t="str">
        <f ca="1">VLOOKUP($Y830,Departments!$A:$B,2,FALSE)</f>
        <v xml:space="preserve"> Commercial</v>
      </c>
      <c r="AA830" s="6">
        <f t="shared" ca="1" si="126"/>
        <v>11</v>
      </c>
      <c r="AB830" s="7" t="str">
        <f ca="1">VLOOKUP($AA830,Roles!$A:$B,2,FALSE)</f>
        <v>Analyst</v>
      </c>
      <c r="AC830" s="6">
        <f t="shared" ca="1" si="127"/>
        <v>6</v>
      </c>
      <c r="AD830" s="7" t="str">
        <f ca="1" xml:space="preserve">
IF($AC830 &lt;&gt; "",
    VLOOKUP($AC830,Levels!$A:$B,2,FALSE),
    ""
)</f>
        <v>Pleno</v>
      </c>
      <c r="AE830" s="8">
        <f t="shared" ca="1" si="128"/>
        <v>40129</v>
      </c>
      <c r="AF830" s="6">
        <f ca="1">RANDBETWEEN(5,COUNTA('Recruitment source'!$A:$A) + 1)</f>
        <v>12</v>
      </c>
      <c r="AG830" s="6" t="str">
        <f ca="1">VLOOKUP($AF830,'Recruitment source'!$A:$B,2,FALSE)</f>
        <v xml:space="preserve"> recommendation of employee</v>
      </c>
      <c r="AH830" s="8"/>
      <c r="AI830" s="1">
        <f t="shared" ca="1" si="120"/>
        <v>3080</v>
      </c>
      <c r="AJ830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826, 1, 'Caue Junqueira Testa', 'M', 5, '08/09/1956', 8, 9, 11, 6, 3080);</v>
      </c>
    </row>
    <row r="831" spans="1:36" ht="14.25" customHeight="1" x14ac:dyDescent="0.2">
      <c r="A831" s="7" cm="1">
        <f t="array" aca="1" ref="A831" ca="1">INDEX(Companies!$A:$A,RANDBETWEEN(5,COUNTA(Companies!$A:$A) + 1),1)</f>
        <v>5</v>
      </c>
      <c r="B831" s="7" t="str">
        <f ca="1">VLOOKUP($A831,Companies!$A:$B,2,FALSE)</f>
        <v>ACME Corporation</v>
      </c>
      <c r="C831" s="5">
        <f t="shared" si="121"/>
        <v>827</v>
      </c>
      <c r="D831" s="5" t="str" cm="1">
        <f t="array" ref="D831">SHA1HASH($C831)</f>
        <v>1d57ccdb172aa69de437d5a52d2029e4f6250db2</v>
      </c>
      <c r="E831" s="6">
        <v>1</v>
      </c>
      <c r="F831" s="7">
        <f ca="1">IF($C831 = 1 + N("Presidente"),
    127,
    IF($C831 = 2 + N("Vice-Presidente"),
        72,
        IF($C831 = 3 + N("Secretária bilíngue"),
            13,
            RANDBETWEEN(5,COUNT(Name!$A:$A) + 1)
        )
    )
)</f>
        <v>77</v>
      </c>
      <c r="G831" s="7" t="str">
        <f ca="1">VLOOKUP($F831,Name!$A:$B,2,FALSE)</f>
        <v>Bruno</v>
      </c>
      <c r="H831" s="7">
        <f ca="1" xml:space="preserve">
IF($C831 = 1,
    0,
    RANDBETWEEN(5,COUNT('Last name'!$A:$A) + 1)
)</f>
        <v>173</v>
      </c>
      <c r="I831" s="7" t="str">
        <f ca="1" xml:space="preserve">
IF($C831 = 1 + N("Presidente"),
    "de Orléans e Bragança",
    VLOOKUP($H831,'Last name'!$A:$B,2,FALSE) &amp; " " &amp; VLOOKUP(RANDBETWEEN(5,COUNT('Last name'!$A:$A) + 1),'Last name'!$A:$B,2,FALSE)
)</f>
        <v>Santacruz Ferreira</v>
      </c>
      <c r="J831" s="7" t="str">
        <f t="shared" ca="1" si="122"/>
        <v>Bruno Santacruz Ferreira</v>
      </c>
      <c r="K831" s="7" t="str" cm="1">
        <f t="array" aca="1" ref="K831" ca="1">SHA1HASH($J831)</f>
        <v>90bcad3093727d2fdd7a0526e520a93327c44e3e</v>
      </c>
      <c r="L831" s="7" cm="1">
        <f t="array" aca="1" ref="L831" ca="1">INDEX(States!$A:$A,N831,1)</f>
        <v>5</v>
      </c>
      <c r="M831" s="7" t="str">
        <f ca="1">VLOOKUP($L831,Countries!$A:$B,2,FALSE)</f>
        <v>Portugal</v>
      </c>
      <c r="N831" s="7" cm="1">
        <f t="array" aca="1" ref="N831" ca="1">INDEX(States!$C:$C,RANDBETWEEN(5,COUNTA(States!$A:$A) + 1),1)</f>
        <v>23</v>
      </c>
      <c r="O831" s="7" t="str">
        <f ca="1">VLOOKUP($N831,States!$C:$D,2,FALSE)</f>
        <v>Viana do Castelo</v>
      </c>
      <c r="P831" s="7" t="str">
        <f ca="1">VLOOKUP($F831,Name!$A:$C,3,FALSE)</f>
        <v>M</v>
      </c>
      <c r="Q831" s="7" t="str">
        <f ca="1">VLOOKUP($P831,Genders!$B:$C,2,FALSE)</f>
        <v>Male</v>
      </c>
      <c r="R831" s="7" cm="1">
        <f t="array" aca="1" ref="R831" ca="1">INDEX('Marital status'!$A:$A,RANDBETWEEN(5,COUNTA('Marital status'!$A:$A) + 1),1)</f>
        <v>8</v>
      </c>
      <c r="S831" s="7" t="str">
        <f ca="1">VLOOKUP($R831,'Marital status'!$A:$B,2,FALSE)</f>
        <v xml:space="preserve"> Separated </v>
      </c>
      <c r="T831" s="7">
        <f t="shared" ca="1" si="123"/>
        <v>5</v>
      </c>
      <c r="U831" s="7" t="str">
        <f ca="1">VLOOKUP($T831,Ethnicities!$A:$B,2,FALSE)</f>
        <v xml:space="preserve"> white</v>
      </c>
      <c r="V831" s="8">
        <f t="shared" ca="1" si="124"/>
        <v>22035</v>
      </c>
      <c r="W831" s="6">
        <f t="shared" ca="1" si="125"/>
        <v>7</v>
      </c>
      <c r="X831" s="8" t="str">
        <f ca="1">VLOOKUP($W831,'Background education'!$A:$B,2,FALSE)</f>
        <v>Undergraduate degree</v>
      </c>
      <c r="Y831" s="7">
        <f ca="1" xml:space="preserve">
  IF(OR($AA831 = 5, $AA831 = 6, $AA831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31" s="7" t="str">
        <f ca="1">VLOOKUP($Y831,Departments!$A:$B,2,FALSE)</f>
        <v>Operations</v>
      </c>
      <c r="AA831" s="6">
        <f t="shared" ca="1" si="126"/>
        <v>10</v>
      </c>
      <c r="AB831" s="7" t="str">
        <f ca="1">VLOOKUP($AA831,Roles!$A:$B,2,FALSE)</f>
        <v>Trainee</v>
      </c>
      <c r="AC831" s="6" t="str">
        <f t="shared" ca="1" si="127"/>
        <v/>
      </c>
      <c r="AD831" s="7" t="str">
        <f ca="1" xml:space="preserve">
IF($AC831 &lt;&gt; "",
    VLOOKUP($AC831,Levels!$A:$B,2,FALSE),
    ""
)</f>
        <v/>
      </c>
      <c r="AE831" s="8">
        <f t="shared" ca="1" si="128"/>
        <v>37407</v>
      </c>
      <c r="AF831" s="6">
        <f ca="1">RANDBETWEEN(5,COUNTA('Recruitment source'!$A:$A) + 1)</f>
        <v>15</v>
      </c>
      <c r="AG831" s="6" t="str">
        <f ca="1">VLOOKUP($AF831,'Recruitment source'!$A:$B,2,FALSE)</f>
        <v>Website</v>
      </c>
      <c r="AH831" s="8"/>
      <c r="AI831" s="1">
        <f t="shared" ca="1" si="120"/>
        <v>1305</v>
      </c>
      <c r="AJ831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827, 1, 'Bruno Santacruz Ferreira', 'M', 5, '29/04/1960', 7, 10, 10, NULL, 1305);</v>
      </c>
    </row>
    <row r="832" spans="1:36" ht="14.25" customHeight="1" x14ac:dyDescent="0.2">
      <c r="A832" s="7" cm="1">
        <f t="array" aca="1" ref="A832" ca="1">INDEX(Companies!$A:$A,RANDBETWEEN(5,COUNTA(Companies!$A:$A) + 1),1)</f>
        <v>5</v>
      </c>
      <c r="B832" s="7" t="str">
        <f ca="1">VLOOKUP($A832,Companies!$A:$B,2,FALSE)</f>
        <v>ACME Corporation</v>
      </c>
      <c r="C832" s="5">
        <f t="shared" si="121"/>
        <v>828</v>
      </c>
      <c r="D832" s="5" t="str" cm="1">
        <f t="array" ref="D832">SHA1HASH($C832)</f>
        <v>0da8cbc894c3e556a24253917cfb703f8422388f</v>
      </c>
      <c r="E832" s="6">
        <v>1</v>
      </c>
      <c r="F832" s="7">
        <f ca="1">IF($C832 = 1 + N("Presidente"),
    127,
    IF($C832 = 2 + N("Vice-Presidente"),
        72,
        IF($C832 = 3 + N("Secretária bilíngue"),
            13,
            RANDBETWEEN(5,COUNT(Name!$A:$A) + 1)
        )
    )
)</f>
        <v>60</v>
      </c>
      <c r="G832" s="7" t="str">
        <f ca="1">VLOOKUP($F832,Name!$A:$B,2,FALSE)</f>
        <v>Augusta</v>
      </c>
      <c r="H832" s="7">
        <f ca="1" xml:space="preserve">
IF($C832 = 1,
    0,
    RANDBETWEEN(5,COUNT('Last name'!$A:$A) + 1)
)</f>
        <v>132</v>
      </c>
      <c r="I832" s="7" t="str">
        <f ca="1" xml:space="preserve">
IF($C832 = 1 + N("Presidente"),
    "de Orléans e Bragança",
    VLOOKUP($H832,'Last name'!$A:$B,2,FALSE) &amp; " " &amp; VLOOKUP(RANDBETWEEN(5,COUNT('Last name'!$A:$A) + 1),'Last name'!$A:$B,2,FALSE)
)</f>
        <v>Moraes Mello</v>
      </c>
      <c r="J832" s="7" t="str">
        <f t="shared" ca="1" si="122"/>
        <v>Augusta Moraes Mello</v>
      </c>
      <c r="K832" s="7" t="str" cm="1">
        <f t="array" aca="1" ref="K832" ca="1">SHA1HASH($J832)</f>
        <v>193bc81bcd63087d12a17880f35b3247262c923a</v>
      </c>
      <c r="L832" s="7" cm="1">
        <f t="array" aca="1" ref="L832" ca="1">INDEX(States!$A:$A,N832,1)</f>
        <v>5</v>
      </c>
      <c r="M832" s="7" t="str">
        <f ca="1">VLOOKUP($L832,Countries!$A:$B,2,FALSE)</f>
        <v>Portugal</v>
      </c>
      <c r="N832" s="7" cm="1">
        <f t="array" aca="1" ref="N832" ca="1">INDEX(States!$C:$C,RANDBETWEEN(5,COUNTA(States!$A:$A) + 1),1)</f>
        <v>6</v>
      </c>
      <c r="O832" s="7" t="str">
        <f ca="1">VLOOKUP($N832,States!$C:$D,2,FALSE)</f>
        <v>PORTO</v>
      </c>
      <c r="P832" s="7" t="str">
        <f ca="1">VLOOKUP($F832,Name!$A:$C,3,FALSE)</f>
        <v>F</v>
      </c>
      <c r="Q832" s="7" t="str">
        <f ca="1">VLOOKUP($P832,Genders!$B:$C,2,FALSE)</f>
        <v>Female</v>
      </c>
      <c r="R832" s="7" cm="1">
        <f t="array" aca="1" ref="R832" ca="1">INDEX('Marital status'!$A:$A,RANDBETWEEN(5,COUNTA('Marital status'!$A:$A) + 1),1)</f>
        <v>7</v>
      </c>
      <c r="S832" s="7" t="str">
        <f ca="1">VLOOKUP($R832,'Marital status'!$A:$B,2,FALSE)</f>
        <v xml:space="preserve">Widowed </v>
      </c>
      <c r="T832" s="7">
        <f t="shared" ca="1" si="123"/>
        <v>5</v>
      </c>
      <c r="U832" s="7" t="str">
        <f ca="1">VLOOKUP($T832,Ethnicities!$A:$B,2,FALSE)</f>
        <v xml:space="preserve"> white</v>
      </c>
      <c r="V832" s="8">
        <f t="shared" ca="1" si="124"/>
        <v>17656</v>
      </c>
      <c r="W832" s="6">
        <f t="shared" ca="1" si="125"/>
        <v>8</v>
      </c>
      <c r="X832" s="8" t="str">
        <f ca="1">VLOOKUP($W832,'Background education'!$A:$B,2,FALSE)</f>
        <v>Graduate school</v>
      </c>
      <c r="Y832" s="7">
        <f ca="1" xml:space="preserve">
  IF(OR($AA832 = 5, $AA832 = 6, $AA832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32" s="7" t="str">
        <f ca="1">VLOOKUP($Y832,Departments!$A:$B,2,FALSE)</f>
        <v>Controlling</v>
      </c>
      <c r="AA832" s="6">
        <f t="shared" ca="1" si="126"/>
        <v>11</v>
      </c>
      <c r="AB832" s="7" t="str">
        <f ca="1">VLOOKUP($AA832,Roles!$A:$B,2,FALSE)</f>
        <v>Analyst</v>
      </c>
      <c r="AC832" s="6">
        <f t="shared" ca="1" si="127"/>
        <v>7</v>
      </c>
      <c r="AD832" s="7" t="str">
        <f ca="1" xml:space="preserve">
IF($AC832 &lt;&gt; "",
    VLOOKUP($AC832,Levels!$A:$B,2,FALSE),
    ""
)</f>
        <v>Senior</v>
      </c>
      <c r="AE832" s="8">
        <f t="shared" ca="1" si="128"/>
        <v>38890</v>
      </c>
      <c r="AF832" s="6">
        <f ca="1">RANDBETWEEN(5,COUNTA('Recruitment source'!$A:$A) + 1)</f>
        <v>12</v>
      </c>
      <c r="AG832" s="6" t="str">
        <f ca="1">VLOOKUP($AF832,'Recruitment source'!$A:$B,2,FALSE)</f>
        <v xml:space="preserve"> recommendation of employee</v>
      </c>
      <c r="AH832" s="8"/>
      <c r="AI832" s="1">
        <f t="shared" ca="1" si="120"/>
        <v>3000</v>
      </c>
      <c r="AJ832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828, 1, 'Augusta Moraes Mello', 'F', 5, '03/05/1948', 8, 12, 11, 7, 3000);</v>
      </c>
    </row>
    <row r="833" spans="1:36" ht="14.25" customHeight="1" x14ac:dyDescent="0.2">
      <c r="A833" s="7" cm="1">
        <f t="array" aca="1" ref="A833" ca="1">INDEX(Companies!$A:$A,RANDBETWEEN(5,COUNTA(Companies!$A:$A) + 1),1)</f>
        <v>5</v>
      </c>
      <c r="B833" s="7" t="str">
        <f ca="1">VLOOKUP($A833,Companies!$A:$B,2,FALSE)</f>
        <v>ACME Corporation</v>
      </c>
      <c r="C833" s="5">
        <f t="shared" si="121"/>
        <v>829</v>
      </c>
      <c r="D833" s="5" t="str" cm="1">
        <f t="array" ref="D833">SHA1HASH($C833)</f>
        <v>459b50197f19fa4ed59faf560dd179d732ef0335</v>
      </c>
      <c r="E833" s="6">
        <v>1</v>
      </c>
      <c r="F833" s="7">
        <f ca="1">IF($C833 = 1 + N("Presidente"),
    127,
    IF($C833 = 2 + N("Vice-Presidente"),
        72,
        IF($C833 = 3 + N("Secretária bilíngue"),
            13,
            RANDBETWEEN(5,COUNT(Name!$A:$A) + 1)
        )
    )
)</f>
        <v>193</v>
      </c>
      <c r="G833" s="7" t="str">
        <f ca="1">VLOOKUP($F833,Name!$A:$B,2,FALSE)</f>
        <v>João Victor</v>
      </c>
      <c r="H833" s="7">
        <f ca="1" xml:space="preserve">
IF($C833 = 1,
    0,
    RANDBETWEEN(5,COUNT('Last name'!$A:$A) + 1)
)</f>
        <v>179</v>
      </c>
      <c r="I833" s="7" t="str">
        <f ca="1" xml:space="preserve">
IF($C833 = 1 + N("Presidente"),
    "de Orléans e Bragança",
    VLOOKUP($H833,'Last name'!$A:$B,2,FALSE) &amp; " " &amp; VLOOKUP(RANDBETWEEN(5,COUNT('Last name'!$A:$A) + 1),'Last name'!$A:$B,2,FALSE)
)</f>
        <v>Serra Figo</v>
      </c>
      <c r="J833" s="7" t="str">
        <f t="shared" ca="1" si="122"/>
        <v>João Victor Serra Figo</v>
      </c>
      <c r="K833" s="7" t="str" cm="1">
        <f t="array" aca="1" ref="K833" ca="1">SHA1HASH($J833)</f>
        <v>7fae30d184ba80595ed42298ce6197d760f9e30e</v>
      </c>
      <c r="L833" s="7" cm="1">
        <f t="array" aca="1" ref="L833" ca="1">INDEX(States!$A:$A,N833,1)</f>
        <v>5</v>
      </c>
      <c r="M833" s="7" t="str">
        <f ca="1">VLOOKUP($L833,Countries!$A:$B,2,FALSE)</f>
        <v>Portugal</v>
      </c>
      <c r="N833" s="7" cm="1">
        <f t="array" aca="1" ref="N833" ca="1">INDEX(States!$C:$C,RANDBETWEEN(5,COUNTA(States!$A:$A) + 1),1)</f>
        <v>15</v>
      </c>
      <c r="O833" s="7" t="str">
        <f ca="1">VLOOKUP($N833,States!$C:$D,2,FALSE)</f>
        <v xml:space="preserve"> ÉVORA</v>
      </c>
      <c r="P833" s="7" t="str">
        <f ca="1">VLOOKUP($F833,Name!$A:$C,3,FALSE)</f>
        <v>M</v>
      </c>
      <c r="Q833" s="7" t="str">
        <f ca="1">VLOOKUP($P833,Genders!$B:$C,2,FALSE)</f>
        <v>Male</v>
      </c>
      <c r="R833" s="7" cm="1">
        <f t="array" aca="1" ref="R833" ca="1">INDEX('Marital status'!$A:$A,RANDBETWEEN(5,COUNTA('Marital status'!$A:$A) + 1),1)</f>
        <v>6</v>
      </c>
      <c r="S833" s="7" t="str">
        <f ca="1">VLOOKUP($R833,'Marital status'!$A:$B,2,FALSE)</f>
        <v>MarrieD</v>
      </c>
      <c r="T833" s="7">
        <f t="shared" ca="1" si="123"/>
        <v>6</v>
      </c>
      <c r="U833" s="7" t="str">
        <f ca="1">VLOOKUP($T833,Ethnicities!$A:$B,2,FALSE)</f>
        <v>Black or African American</v>
      </c>
      <c r="V833" s="8">
        <f t="shared" ca="1" si="124"/>
        <v>19584</v>
      </c>
      <c r="W833" s="6">
        <f t="shared" ca="1" si="125"/>
        <v>7</v>
      </c>
      <c r="X833" s="8" t="str">
        <f ca="1">VLOOKUP($W833,'Background education'!$A:$B,2,FALSE)</f>
        <v>Undergraduate degree</v>
      </c>
      <c r="Y833" s="7">
        <f ca="1" xml:space="preserve">
  IF(OR($AA833 = 5, $AA833 = 6, $AA833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33" s="7" t="str">
        <f ca="1">VLOOKUP($Y833,Departments!$A:$B,2,FALSE)</f>
        <v>Administration</v>
      </c>
      <c r="AA833" s="6">
        <f t="shared" ca="1" si="126"/>
        <v>9</v>
      </c>
      <c r="AB833" s="7" t="str">
        <f ca="1">VLOOKUP($AA833,Roles!$A:$B,2,FALSE)</f>
        <v>Intern</v>
      </c>
      <c r="AC833" s="6" t="str">
        <f t="shared" ca="1" si="127"/>
        <v/>
      </c>
      <c r="AD833" s="7" t="str">
        <f ca="1" xml:space="preserve">
IF($AC833 &lt;&gt; "",
    VLOOKUP($AC833,Levels!$A:$B,2,FALSE),
    ""
)</f>
        <v/>
      </c>
      <c r="AE833" s="8">
        <f t="shared" ca="1" si="128"/>
        <v>38934</v>
      </c>
      <c r="AF833" s="6">
        <f ca="1">RANDBETWEEN(5,COUNTA('Recruitment source'!$A:$A) + 1)</f>
        <v>11</v>
      </c>
      <c r="AG833" s="6" t="str">
        <f ca="1">VLOOKUP($AF833,'Recruitment source'!$A:$B,2,FALSE)</f>
        <v>Next Station</v>
      </c>
      <c r="AH833" s="8"/>
      <c r="AI833" s="1">
        <f t="shared" ca="1" si="120"/>
        <v>1205</v>
      </c>
      <c r="AJ833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829, 1, 'João Victor Serra Figo', 'M', 6, '13/08/1953', 7, 6, 9, NULL, 1205);</v>
      </c>
    </row>
    <row r="834" spans="1:36" ht="14.25" customHeight="1" x14ac:dyDescent="0.2">
      <c r="A834" s="7" cm="1">
        <f t="array" aca="1" ref="A834" ca="1">INDEX(Companies!$A:$A,RANDBETWEEN(5,COUNTA(Companies!$A:$A) + 1),1)</f>
        <v>5</v>
      </c>
      <c r="B834" s="7" t="str">
        <f ca="1">VLOOKUP($A834,Companies!$A:$B,2,FALSE)</f>
        <v>ACME Corporation</v>
      </c>
      <c r="C834" s="5">
        <f t="shared" si="121"/>
        <v>830</v>
      </c>
      <c r="D834" s="5" t="str" cm="1">
        <f t="array" ref="D834">SHA1HASH($C834)</f>
        <v>2019219149608a3f188cafaabd3808aace3e3309</v>
      </c>
      <c r="E834" s="6">
        <v>1</v>
      </c>
      <c r="F834" s="7">
        <f ca="1">IF($C834 = 1 + N("Presidente"),
    127,
    IF($C834 = 2 + N("Vice-Presidente"),
        72,
        IF($C834 = 3 + N("Secretária bilíngue"),
            13,
            RANDBETWEEN(5,COUNT(Name!$A:$A) + 1)
        )
    )
)</f>
        <v>248</v>
      </c>
      <c r="G834" s="7" t="str">
        <f ca="1">VLOOKUP($F834,Name!$A:$B,2,FALSE)</f>
        <v>Luiza</v>
      </c>
      <c r="H834" s="7">
        <f ca="1" xml:space="preserve">
IF($C834 = 1,
    0,
    RANDBETWEEN(5,COUNT('Last name'!$A:$A) + 1)
)</f>
        <v>184</v>
      </c>
      <c r="I834" s="7" t="str">
        <f ca="1" xml:space="preserve">
IF($C834 = 1 + N("Presidente"),
    "de Orléans e Bragança",
    VLOOKUP($H834,'Last name'!$A:$B,2,FALSE) &amp; " " &amp; VLOOKUP(RANDBETWEEN(5,COUNT('Last name'!$A:$A) + 1),'Last name'!$A:$B,2,FALSE)
)</f>
        <v>sobrenome Bandeira</v>
      </c>
      <c r="J834" s="7" t="str">
        <f t="shared" ca="1" si="122"/>
        <v>Luiza sobrenome Bandeira</v>
      </c>
      <c r="K834" s="7" t="str" cm="1">
        <f t="array" aca="1" ref="K834" ca="1">SHA1HASH($J834)</f>
        <v>9921b384f064e55c090180cc5676ab28d84130d7</v>
      </c>
      <c r="L834" s="7" cm="1">
        <f t="array" aca="1" ref="L834" ca="1">INDEX(States!$A:$A,N834,1)</f>
        <v>5</v>
      </c>
      <c r="M834" s="7" t="str">
        <f ca="1">VLOOKUP($L834,Countries!$A:$B,2,FALSE)</f>
        <v>Portugal</v>
      </c>
      <c r="N834" s="7" cm="1">
        <f t="array" aca="1" ref="N834" ca="1">INDEX(States!$C:$C,RANDBETWEEN(5,COUNTA(States!$A:$A) + 1),1)</f>
        <v>17</v>
      </c>
      <c r="O834" s="7" t="str">
        <f ca="1">VLOOKUP($N834,States!$C:$D,2,FALSE)</f>
        <v>Viseu</v>
      </c>
      <c r="P834" s="7" t="str">
        <f ca="1">VLOOKUP($F834,Name!$A:$C,3,FALSE)</f>
        <v>F</v>
      </c>
      <c r="Q834" s="7" t="str">
        <f ca="1">VLOOKUP($P834,Genders!$B:$C,2,FALSE)</f>
        <v>Female</v>
      </c>
      <c r="R834" s="7" cm="1">
        <f t="array" aca="1" ref="R834" ca="1">INDEX('Marital status'!$A:$A,RANDBETWEEN(5,COUNTA('Marital status'!$A:$A) + 1),1)</f>
        <v>8</v>
      </c>
      <c r="S834" s="7" t="str">
        <f ca="1">VLOOKUP($R834,'Marital status'!$A:$B,2,FALSE)</f>
        <v xml:space="preserve"> Separated </v>
      </c>
      <c r="T834" s="7">
        <f t="shared" ca="1" si="123"/>
        <v>5</v>
      </c>
      <c r="U834" s="7" t="str">
        <f ca="1">VLOOKUP($T834,Ethnicities!$A:$B,2,FALSE)</f>
        <v xml:space="preserve"> white</v>
      </c>
      <c r="V834" s="8">
        <f t="shared" ca="1" si="124"/>
        <v>30107</v>
      </c>
      <c r="W834" s="6">
        <f t="shared" ca="1" si="125"/>
        <v>7</v>
      </c>
      <c r="X834" s="8" t="str">
        <f ca="1">VLOOKUP($W834,'Background education'!$A:$B,2,FALSE)</f>
        <v>Undergraduate degree</v>
      </c>
      <c r="Y834" s="7">
        <f ca="1" xml:space="preserve">
  IF(OR($AA834 = 5, $AA834 = 6, $AA834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34" s="7" t="str">
        <f ca="1">VLOOKUP($Y834,Departments!$A:$B,2,FALSE)</f>
        <v xml:space="preserve"> Presidency</v>
      </c>
      <c r="AA834" s="6">
        <f t="shared" ca="1" si="126"/>
        <v>11</v>
      </c>
      <c r="AB834" s="7" t="str">
        <f ca="1">VLOOKUP($AA834,Roles!$A:$B,2,FALSE)</f>
        <v>Analyst</v>
      </c>
      <c r="AC834" s="6">
        <f t="shared" ca="1" si="127"/>
        <v>6</v>
      </c>
      <c r="AD834" s="7" t="str">
        <f ca="1" xml:space="preserve">
IF($AC834 &lt;&gt; "",
    VLOOKUP($AC834,Levels!$A:$B,2,FALSE),
    ""
)</f>
        <v>Pleno</v>
      </c>
      <c r="AE834" s="8">
        <f t="shared" ca="1" si="128"/>
        <v>37381</v>
      </c>
      <c r="AF834" s="6">
        <f ca="1">RANDBETWEEN(5,COUNTA('Recruitment source'!$A:$A) + 1)</f>
        <v>12</v>
      </c>
      <c r="AG834" s="6" t="str">
        <f ca="1">VLOOKUP($AF834,'Recruitment source'!$A:$B,2,FALSE)</f>
        <v xml:space="preserve"> recommendation of employee</v>
      </c>
      <c r="AH834" s="8"/>
      <c r="AI834" s="1">
        <f t="shared" ca="1" si="120"/>
        <v>2500</v>
      </c>
      <c r="AJ834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830, 1, 'Luiza sobrenome Bandeira', 'F', 5, '05/06/1982', 7, 5, 11, 6, 2500);</v>
      </c>
    </row>
    <row r="835" spans="1:36" ht="14.25" customHeight="1" x14ac:dyDescent="0.2">
      <c r="A835" s="7" cm="1">
        <f t="array" aca="1" ref="A835" ca="1">INDEX(Companies!$A:$A,RANDBETWEEN(5,COUNTA(Companies!$A:$A) + 1),1)</f>
        <v>5</v>
      </c>
      <c r="B835" s="7" t="str">
        <f ca="1">VLOOKUP($A835,Companies!$A:$B,2,FALSE)</f>
        <v>ACME Corporation</v>
      </c>
      <c r="C835" s="5">
        <f t="shared" si="121"/>
        <v>831</v>
      </c>
      <c r="D835" s="5" t="str" cm="1">
        <f t="array" ref="D835">SHA1HASH($C835)</f>
        <v>3741d59112eee8ae8d8c64eab52203d4e26fe541</v>
      </c>
      <c r="E835" s="6">
        <v>1</v>
      </c>
      <c r="F835" s="7">
        <f ca="1">IF($C835 = 1 + N("Presidente"),
    127,
    IF($C835 = 2 + N("Vice-Presidente"),
        72,
        IF($C835 = 3 + N("Secretária bilíngue"),
            13,
            RANDBETWEEN(5,COUNT(Name!$A:$A) + 1)
        )
    )
)</f>
        <v>345</v>
      </c>
      <c r="G835" s="7" t="str">
        <f ca="1">VLOOKUP($F835,Name!$A:$B,2,FALSE)</f>
        <v>Tiago</v>
      </c>
      <c r="H835" s="7">
        <f ca="1" xml:space="preserve">
IF($C835 = 1,
    0,
    RANDBETWEEN(5,COUNT('Last name'!$A:$A) + 1)
)</f>
        <v>164</v>
      </c>
      <c r="I835" s="7" t="str">
        <f ca="1" xml:space="preserve">
IF($C835 = 1 + N("Presidente"),
    "de Orléans e Bragança",
    VLOOKUP($H835,'Last name'!$A:$B,2,FALSE) &amp; " " &amp; VLOOKUP(RANDBETWEEN(5,COUNT('Last name'!$A:$A) + 1),'Last name'!$A:$B,2,FALSE)
)</f>
        <v>Rizzo Miranda</v>
      </c>
      <c r="J835" s="7" t="str">
        <f t="shared" ca="1" si="122"/>
        <v>Tiago Rizzo Miranda</v>
      </c>
      <c r="K835" s="7" t="str" cm="1">
        <f t="array" aca="1" ref="K835" ca="1">SHA1HASH($J835)</f>
        <v>999d35311490f1b9f18e011792090086f687c99a</v>
      </c>
      <c r="L835" s="7" cm="1">
        <f t="array" aca="1" ref="L835" ca="1">INDEX(States!$A:$A,N835,1)</f>
        <v>5</v>
      </c>
      <c r="M835" s="7" t="str">
        <f ca="1">VLOOKUP($L835,Countries!$A:$B,2,FALSE)</f>
        <v>Portugal</v>
      </c>
      <c r="N835" s="7" cm="1">
        <f t="array" aca="1" ref="N835" ca="1">INDEX(States!$C:$C,RANDBETWEEN(5,COUNTA(States!$A:$A) + 1),1)</f>
        <v>12</v>
      </c>
      <c r="O835" s="7" t="str">
        <f ca="1">VLOOKUP($N835,States!$C:$D,2,FALSE)</f>
        <v>Leiria</v>
      </c>
      <c r="P835" s="7" t="str">
        <f ca="1">VLOOKUP($F835,Name!$A:$C,3,FALSE)</f>
        <v>M</v>
      </c>
      <c r="Q835" s="7" t="str">
        <f ca="1">VLOOKUP($P835,Genders!$B:$C,2,FALSE)</f>
        <v>Male</v>
      </c>
      <c r="R835" s="7" cm="1">
        <f t="array" aca="1" ref="R835" ca="1">INDEX('Marital status'!$A:$A,RANDBETWEEN(5,COUNTA('Marital status'!$A:$A) + 1),1)</f>
        <v>8</v>
      </c>
      <c r="S835" s="7" t="str">
        <f ca="1">VLOOKUP($R835,'Marital status'!$A:$B,2,FALSE)</f>
        <v xml:space="preserve"> Separated </v>
      </c>
      <c r="T835" s="7">
        <f t="shared" ca="1" si="123"/>
        <v>5</v>
      </c>
      <c r="U835" s="7" t="str">
        <f ca="1">VLOOKUP($T835,Ethnicities!$A:$B,2,FALSE)</f>
        <v xml:space="preserve"> white</v>
      </c>
      <c r="V835" s="8">
        <f t="shared" ca="1" si="124"/>
        <v>24858</v>
      </c>
      <c r="W835" s="6">
        <f t="shared" ca="1" si="125"/>
        <v>7</v>
      </c>
      <c r="X835" s="8" t="str">
        <f ca="1">VLOOKUP($W835,'Background education'!$A:$B,2,FALSE)</f>
        <v>Undergraduate degree</v>
      </c>
      <c r="Y835" s="7">
        <f ca="1" xml:space="preserve">
  IF(OR($AA835 = 5, $AA835 = 6, $AA835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35" s="7" t="str">
        <f ca="1">VLOOKUP($Y835,Departments!$A:$B,2,FALSE)</f>
        <v>Audit</v>
      </c>
      <c r="AA835" s="6">
        <f t="shared" ca="1" si="126"/>
        <v>10</v>
      </c>
      <c r="AB835" s="7" t="str">
        <f ca="1">VLOOKUP($AA835,Roles!$A:$B,2,FALSE)</f>
        <v>Trainee</v>
      </c>
      <c r="AC835" s="6" t="str">
        <f t="shared" ca="1" si="127"/>
        <v/>
      </c>
      <c r="AD835" s="7" t="str">
        <f ca="1" xml:space="preserve">
IF($AC835 &lt;&gt; "",
    VLOOKUP($AC835,Levels!$A:$B,2,FALSE),
    ""
)</f>
        <v/>
      </c>
      <c r="AE835" s="8">
        <f t="shared" ca="1" si="128"/>
        <v>39120</v>
      </c>
      <c r="AF835" s="6">
        <f ca="1">RANDBETWEEN(5,COUNTA('Recruitment source'!$A:$A) + 1)</f>
        <v>9</v>
      </c>
      <c r="AG835" s="6" t="str">
        <f ca="1">VLOOKUP($AF835,'Recruitment source'!$A:$B,2,FALSE)</f>
        <v>Empregos Online</v>
      </c>
      <c r="AH835" s="8"/>
      <c r="AI835" s="1">
        <f t="shared" ca="1" si="120"/>
        <v>1305</v>
      </c>
      <c r="AJ835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831, 1, 'Tiago Rizzo Miranda', 'M', 5, '21/01/1968', 7, 13, 10, NULL, 1305);</v>
      </c>
    </row>
    <row r="836" spans="1:36" ht="14.25" customHeight="1" x14ac:dyDescent="0.2">
      <c r="A836" s="7" cm="1">
        <f t="array" aca="1" ref="A836" ca="1">INDEX(Companies!$A:$A,RANDBETWEEN(5,COUNTA(Companies!$A:$A) + 1),1)</f>
        <v>5</v>
      </c>
      <c r="B836" s="7" t="str">
        <f ca="1">VLOOKUP($A836,Companies!$A:$B,2,FALSE)</f>
        <v>ACME Corporation</v>
      </c>
      <c r="C836" s="5">
        <f t="shared" si="121"/>
        <v>832</v>
      </c>
      <c r="D836" s="5" t="str" cm="1">
        <f t="array" ref="D836">SHA1HASH($C836)</f>
        <v>e6c790b5c2e4b1307265a91b47820af1b2aa02c3</v>
      </c>
      <c r="E836" s="6">
        <v>1</v>
      </c>
      <c r="F836" s="7">
        <f ca="1">IF($C836 = 1 + N("Presidente"),
    127,
    IF($C836 = 2 + N("Vice-Presidente"),
        72,
        IF($C836 = 3 + N("Secretária bilíngue"),
            13,
            RANDBETWEEN(5,COUNT(Name!$A:$A) + 1)
        )
    )
)</f>
        <v>324</v>
      </c>
      <c r="G836" s="7" t="str">
        <f ca="1">VLOOKUP($F836,Name!$A:$B,2,FALSE)</f>
        <v>Rafael</v>
      </c>
      <c r="H836" s="7">
        <f ca="1" xml:space="preserve">
IF($C836 = 1,
    0,
    RANDBETWEEN(5,COUNT('Last name'!$A:$A) + 1)
)</f>
        <v>97</v>
      </c>
      <c r="I836" s="7" t="str">
        <f ca="1" xml:space="preserve">
IF($C836 = 1 + N("Presidente"),
    "de Orléans e Bragança",
    VLOOKUP($H836,'Last name'!$A:$B,2,FALSE) &amp; " " &amp; VLOOKUP(RANDBETWEEN(5,COUNT('Last name'!$A:$A) + 1),'Last name'!$A:$B,2,FALSE)
)</f>
        <v>Garcia Miranda</v>
      </c>
      <c r="J836" s="7" t="str">
        <f t="shared" ca="1" si="122"/>
        <v>Rafael Garcia Miranda</v>
      </c>
      <c r="K836" s="7" t="str" cm="1">
        <f t="array" aca="1" ref="K836" ca="1">SHA1HASH($J836)</f>
        <v>968c256e9aad9227bff19f1eb773b61b07cee4c2</v>
      </c>
      <c r="L836" s="7" cm="1">
        <f t="array" aca="1" ref="L836" ca="1">INDEX(States!$A:$A,N836,1)</f>
        <v>5</v>
      </c>
      <c r="M836" s="7" t="str">
        <f ca="1">VLOOKUP($L836,Countries!$A:$B,2,FALSE)</f>
        <v>Portugal</v>
      </c>
      <c r="N836" s="7" cm="1">
        <f t="array" aca="1" ref="N836" ca="1">INDEX(States!$C:$C,RANDBETWEEN(5,COUNTA(States!$A:$A) + 1),1)</f>
        <v>10</v>
      </c>
      <c r="O836" s="7" t="str">
        <f ca="1">VLOOKUP($N836,States!$C:$D,2,FALSE)</f>
        <v>Faro</v>
      </c>
      <c r="P836" s="7" t="str">
        <f ca="1">VLOOKUP($F836,Name!$A:$C,3,FALSE)</f>
        <v>M</v>
      </c>
      <c r="Q836" s="7" t="str">
        <f ca="1">VLOOKUP($P836,Genders!$B:$C,2,FALSE)</f>
        <v>Male</v>
      </c>
      <c r="R836" s="7" cm="1">
        <f t="array" aca="1" ref="R836" ca="1">INDEX('Marital status'!$A:$A,RANDBETWEEN(5,COUNTA('Marital status'!$A:$A) + 1),1)</f>
        <v>9</v>
      </c>
      <c r="S836" s="7" t="str">
        <f ca="1">VLOOKUP($R836,'Marital status'!$A:$B,2,FALSE)</f>
        <v>DIVORCED</v>
      </c>
      <c r="T836" s="7">
        <f t="shared" ca="1" si="123"/>
        <v>8</v>
      </c>
      <c r="U836" s="7" t="str">
        <f ca="1">VLOOKUP($T836,Ethnicities!$A:$B,2,FALSE)</f>
        <v>ASIAN</v>
      </c>
      <c r="V836" s="8">
        <f t="shared" ca="1" si="124"/>
        <v>27016</v>
      </c>
      <c r="W836" s="6">
        <f t="shared" ca="1" si="125"/>
        <v>7</v>
      </c>
      <c r="X836" s="8" t="str">
        <f ca="1">VLOOKUP($W836,'Background education'!$A:$B,2,FALSE)</f>
        <v>Undergraduate degree</v>
      </c>
      <c r="Y836" s="7">
        <f ca="1" xml:space="preserve">
  IF(OR($AA836 = 5, $AA836 = 6, $AA836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36" s="7" t="str">
        <f ca="1">VLOOKUP($Y836,Departments!$A:$B,2,FALSE)</f>
        <v xml:space="preserve"> Presidency</v>
      </c>
      <c r="AA836" s="6">
        <f t="shared" ca="1" si="126"/>
        <v>11</v>
      </c>
      <c r="AB836" s="7" t="str">
        <f ca="1">VLOOKUP($AA836,Roles!$A:$B,2,FALSE)</f>
        <v>Analyst</v>
      </c>
      <c r="AC836" s="6">
        <f t="shared" ca="1" si="127"/>
        <v>7</v>
      </c>
      <c r="AD836" s="7" t="str">
        <f ca="1" xml:space="preserve">
IF($AC836 &lt;&gt; "",
    VLOOKUP($AC836,Levels!$A:$B,2,FALSE),
    ""
)</f>
        <v>Senior</v>
      </c>
      <c r="AE836" s="8">
        <f t="shared" ca="1" si="128"/>
        <v>39507</v>
      </c>
      <c r="AF836" s="6">
        <f ca="1">RANDBETWEEN(5,COUNTA('Recruitment source'!$A:$A) + 1)</f>
        <v>6</v>
      </c>
      <c r="AG836" s="6" t="str">
        <f ca="1">VLOOKUP($AF836,'Recruitment source'!$A:$B,2,FALSE)</f>
        <v>Learn4Good</v>
      </c>
      <c r="AH836" s="8"/>
      <c r="AI836" s="1">
        <f t="shared" ca="1" si="120"/>
        <v>2500</v>
      </c>
      <c r="AJ836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832, 1, 'Rafael Garcia Miranda', 'M', 8, '18/12/1973', 7, 5, 11, 7, 2500);</v>
      </c>
    </row>
    <row r="837" spans="1:36" ht="14.25" customHeight="1" x14ac:dyDescent="0.2">
      <c r="A837" s="7" cm="1">
        <f t="array" aca="1" ref="A837" ca="1">INDEX(Companies!$A:$A,RANDBETWEEN(5,COUNTA(Companies!$A:$A) + 1),1)</f>
        <v>5</v>
      </c>
      <c r="B837" s="7" t="str">
        <f ca="1">VLOOKUP($A837,Companies!$A:$B,2,FALSE)</f>
        <v>ACME Corporation</v>
      </c>
      <c r="C837" s="5">
        <f t="shared" si="121"/>
        <v>833</v>
      </c>
      <c r="D837" s="5" t="str" cm="1">
        <f t="array" ref="D837">SHA1HASH($C837)</f>
        <v>7331dfb7fe13c8c4d5e68c8ee419edf1a1884911</v>
      </c>
      <c r="E837" s="6">
        <v>1</v>
      </c>
      <c r="F837" s="7">
        <f ca="1">IF($C837 = 1 + N("Presidente"),
    127,
    IF($C837 = 2 + N("Vice-Presidente"),
        72,
        IF($C837 = 3 + N("Secretária bilíngue"),
            13,
            RANDBETWEEN(5,COUNT(Name!$A:$A) + 1)
        )
    )
)</f>
        <v>309</v>
      </c>
      <c r="G837" s="7" t="str">
        <f ca="1">VLOOKUP($F837,Name!$A:$B,2,FALSE)</f>
        <v>Octávio</v>
      </c>
      <c r="H837" s="7">
        <f ca="1" xml:space="preserve">
IF($C837 = 1,
    0,
    RANDBETWEEN(5,COUNT('Last name'!$A:$A) + 1)
)</f>
        <v>123</v>
      </c>
      <c r="I837" s="7" t="str">
        <f ca="1" xml:space="preserve">
IF($C837 = 1 + N("Presidente"),
    "de Orléans e Bragança",
    VLOOKUP($H837,'Last name'!$A:$B,2,FALSE) &amp; " " &amp; VLOOKUP(RANDBETWEEN(5,COUNT('Last name'!$A:$A) + 1),'Last name'!$A:$B,2,FALSE)
)</f>
        <v>Martins Bandeira</v>
      </c>
      <c r="J837" s="7" t="str">
        <f t="shared" ca="1" si="122"/>
        <v>Octávio Martins Bandeira</v>
      </c>
      <c r="K837" s="7" t="str" cm="1">
        <f t="array" aca="1" ref="K837" ca="1">SHA1HASH($J837)</f>
        <v>03d0e0f54aa4f408157e1d84d65138332045f705</v>
      </c>
      <c r="L837" s="7" cm="1">
        <f t="array" aca="1" ref="L837" ca="1">INDEX(States!$A:$A,N837,1)</f>
        <v>5</v>
      </c>
      <c r="M837" s="7" t="str">
        <f ca="1">VLOOKUP($L837,Countries!$A:$B,2,FALSE)</f>
        <v>Portugal</v>
      </c>
      <c r="N837" s="7" cm="1">
        <f t="array" aca="1" ref="N837" ca="1">INDEX(States!$C:$C,RANDBETWEEN(5,COUNTA(States!$A:$A) + 1),1)</f>
        <v>20</v>
      </c>
      <c r="O837" s="7" t="str">
        <f ca="1">VLOOKUP($N837,States!$C:$D,2,FALSE)</f>
        <v>Portalegre</v>
      </c>
      <c r="P837" s="7" t="str">
        <f ca="1">VLOOKUP($F837,Name!$A:$C,3,FALSE)</f>
        <v>M</v>
      </c>
      <c r="Q837" s="7" t="str">
        <f ca="1">VLOOKUP($P837,Genders!$B:$C,2,FALSE)</f>
        <v>Male</v>
      </c>
      <c r="R837" s="7" cm="1">
        <f t="array" aca="1" ref="R837" ca="1">INDEX('Marital status'!$A:$A,RANDBETWEEN(5,COUNTA('Marital status'!$A:$A) + 1),1)</f>
        <v>7</v>
      </c>
      <c r="S837" s="7" t="str">
        <f ca="1">VLOOKUP($R837,'Marital status'!$A:$B,2,FALSE)</f>
        <v xml:space="preserve">Widowed </v>
      </c>
      <c r="T837" s="7">
        <f t="shared" ca="1" si="123"/>
        <v>5</v>
      </c>
      <c r="U837" s="7" t="str">
        <f ca="1">VLOOKUP($T837,Ethnicities!$A:$B,2,FALSE)</f>
        <v xml:space="preserve"> white</v>
      </c>
      <c r="V837" s="8">
        <f t="shared" ca="1" si="124"/>
        <v>17739</v>
      </c>
      <c r="W837" s="6">
        <f t="shared" ca="1" si="125"/>
        <v>7</v>
      </c>
      <c r="X837" s="8" t="str">
        <f ca="1">VLOOKUP($W837,'Background education'!$A:$B,2,FALSE)</f>
        <v>Undergraduate degree</v>
      </c>
      <c r="Y837" s="7">
        <f ca="1" xml:space="preserve">
  IF(OR($AA837 = 5, $AA837 = 6, $AA837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37" s="7" t="str">
        <f ca="1">VLOOKUP($Y837,Departments!$A:$B,2,FALSE)</f>
        <v xml:space="preserve"> Commercial</v>
      </c>
      <c r="AA837" s="6">
        <f t="shared" ca="1" si="126"/>
        <v>10</v>
      </c>
      <c r="AB837" s="7" t="str">
        <f ca="1">VLOOKUP($AA837,Roles!$A:$B,2,FALSE)</f>
        <v>Trainee</v>
      </c>
      <c r="AC837" s="6" t="str">
        <f t="shared" ca="1" si="127"/>
        <v/>
      </c>
      <c r="AD837" s="7" t="str">
        <f ca="1" xml:space="preserve">
IF($AC837 &lt;&gt; "",
    VLOOKUP($AC837,Levels!$A:$B,2,FALSE),
    ""
)</f>
        <v/>
      </c>
      <c r="AE837" s="8">
        <f t="shared" ca="1" si="128"/>
        <v>43451</v>
      </c>
      <c r="AF837" s="6">
        <f ca="1">RANDBETWEEN(5,COUNTA('Recruitment source'!$A:$A) + 1)</f>
        <v>14</v>
      </c>
      <c r="AG837" s="6" t="str">
        <f ca="1">VLOOKUP($AF837,'Recruitment source'!$A:$B,2,FALSE)</f>
        <v>LinkedIn</v>
      </c>
      <c r="AH837" s="8"/>
      <c r="AI837" s="1">
        <f t="shared" ref="AI837:AI900" ca="1" si="130" xml:space="preserve">
IF($AA837 = 5 + N("Presidente"),
    27000,
    IF($AA837 = 6 + N("Vice-presidente"),
        23000,
        IF(OR($AA837 = 8, $AA837= 13, $AA837 = 12) + N("Secretária bilíngue ou coordenador ou especialista"),
            8000,
            IF($AA837 = 7 + N("Diretor"),
                15000,
                IF($AA837 = 14 + N("Gerente"),
                    12000,
                    IF($AA837 = 9 + N("Estagiário"),
                        705,
                        IF($AA837 = 10 + N("Trainee"),
                            805,
                            IF($AA837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IF($W837 = 7,
  500,
  IF($W837 = 8,
    1000,
    IF($W837 = 9,
      1500,
      IF($W837 = 10,
        2000,
        0
      )
    )
  )
)
+
N("Adicional no salário por área")
+
IF($Y837 = 14 + N("Tecnologia da Informação"),
  120,
  IF($Y837 = 16 + N("Vendas"),
    110,
    IF($Y837 = 15 + N("Jurídico"),
      100,
      IF(OR($Y837 = 8, $Y837 = 9, $Y837 = 11) + N("Recursos humanos ou comercial ou comunicação e marketing"),
        80,
        0
      )
    )
  )
)
+
N("Adicionando pegadinha")
+
IF(AND($Y837 = 16, $W837 = 9, $AA837 = 11, $AC837 = 5) + N("Se for de vendas, com mestrado, analista sênior"),
  IF($T837 = 5,
    100,
    0
  )
  +
  IF($P837 = "M",
    200,
    0
  ),
  0
)</f>
        <v>1385</v>
      </c>
      <c r="AJ837" s="12" t="str">
        <f t="shared" ca="1" si="129"/>
        <v>INSERT INTO bi4all.fac_employees (id_company_fk, id_employee_pk, flg_active, employee_name, id_gender_fk, id_race_fk, birthday, id_schooling_fk, id_department_fk, id_role_fk, id_level_fk, actual_salary) VALUES (5, 833, 1, 'Octávio Martins Bandeira', 'M', 5, '25/07/1948', 7, 9, 10, NULL, 1385);</v>
      </c>
    </row>
    <row r="838" spans="1:36" ht="14.25" customHeight="1" x14ac:dyDescent="0.2">
      <c r="A838" s="7" cm="1">
        <f t="array" aca="1" ref="A838" ca="1">INDEX(Companies!$A:$A,RANDBETWEEN(5,COUNTA(Companies!$A:$A) + 1),1)</f>
        <v>5</v>
      </c>
      <c r="B838" s="7" t="str">
        <f ca="1">VLOOKUP($A838,Companies!$A:$B,2,FALSE)</f>
        <v>ACME Corporation</v>
      </c>
      <c r="C838" s="5">
        <f t="shared" ref="C838:C901" si="131">ROW() - 4</f>
        <v>834</v>
      </c>
      <c r="D838" s="5" t="str" cm="1">
        <f t="array" ref="D838">SHA1HASH($C838)</f>
        <v>bcdb6b3045cff6247e2db382d5006d8fb8434230</v>
      </c>
      <c r="E838" s="6">
        <v>1</v>
      </c>
      <c r="F838" s="7">
        <f ca="1">IF($C838 = 1 + N("Presidente"),
    127,
    IF($C838 = 2 + N("Vice-Presidente"),
        72,
        IF($C838 = 3 + N("Secretária bilíngue"),
            13,
            RANDBETWEEN(5,COUNT(Name!$A:$A) + 1)
        )
    )
)</f>
        <v>325</v>
      </c>
      <c r="G838" s="7" t="str">
        <f ca="1">VLOOKUP($F838,Name!$A:$B,2,FALSE)</f>
        <v>Rafaela</v>
      </c>
      <c r="H838" s="7">
        <f ca="1" xml:space="preserve">
IF($C838 = 1,
    0,
    RANDBETWEEN(5,COUNT('Last name'!$A:$A) + 1)
)</f>
        <v>132</v>
      </c>
      <c r="I838" s="7" t="str">
        <f ca="1" xml:space="preserve">
IF($C838 = 1 + N("Presidente"),
    "de Orléans e Bragança",
    VLOOKUP($H838,'Last name'!$A:$B,2,FALSE) &amp; " " &amp; VLOOKUP(RANDBETWEEN(5,COUNT('Last name'!$A:$A) + 1),'Last name'!$A:$B,2,FALSE)
)</f>
        <v>Moraes Santacruz</v>
      </c>
      <c r="J838" s="7" t="str">
        <f t="shared" ref="J838:J901" ca="1" si="132">$G838 &amp; " " &amp; $I838</f>
        <v>Rafaela Moraes Santacruz</v>
      </c>
      <c r="K838" s="7" t="str" cm="1">
        <f t="array" aca="1" ref="K838" ca="1">SHA1HASH($J838)</f>
        <v>5f32a92362de7ba2aab276388761054542c41ab6</v>
      </c>
      <c r="L838" s="7" cm="1">
        <f t="array" aca="1" ref="L838" ca="1">INDEX(States!$A:$A,N838,1)</f>
        <v>5</v>
      </c>
      <c r="M838" s="7" t="str">
        <f ca="1">VLOOKUP($L838,Countries!$A:$B,2,FALSE)</f>
        <v>Portugal</v>
      </c>
      <c r="N838" s="7" cm="1">
        <f t="array" aca="1" ref="N838" ca="1">INDEX(States!$C:$C,RANDBETWEEN(5,COUNTA(States!$A:$A) + 1),1)</f>
        <v>17</v>
      </c>
      <c r="O838" s="7" t="str">
        <f ca="1">VLOOKUP($N838,States!$C:$D,2,FALSE)</f>
        <v>Viseu</v>
      </c>
      <c r="P838" s="7" t="str">
        <f ca="1">VLOOKUP($F838,Name!$A:$C,3,FALSE)</f>
        <v>F</v>
      </c>
      <c r="Q838" s="7" t="str">
        <f ca="1">VLOOKUP($P838,Genders!$B:$C,2,FALSE)</f>
        <v>Female</v>
      </c>
      <c r="R838" s="7" cm="1">
        <f t="array" aca="1" ref="R838" ca="1">INDEX('Marital status'!$A:$A,RANDBETWEEN(5,COUNTA('Marital status'!$A:$A) + 1),1)</f>
        <v>6</v>
      </c>
      <c r="S838" s="7" t="str">
        <f ca="1">VLOOKUP($R838,'Marital status'!$A:$B,2,FALSE)</f>
        <v>MarrieD</v>
      </c>
      <c r="T838" s="7">
        <f t="shared" ref="T838:T901" ca="1" si="133" xml:space="preserve">
IF(AND($AA838 &gt;= 5, $AA838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838" s="7" t="str">
        <f ca="1">VLOOKUP($T838,Ethnicities!$A:$B,2,FALSE)</f>
        <v xml:space="preserve"> white</v>
      </c>
      <c r="V838" s="8">
        <f t="shared" ref="V838:V901" ca="1" si="134" xml:space="preserve">
IF($AA838 = 5 + N("CEO"),
    TODAY() - 16340,
    IF($AA838 = 8 + N("Secretary"),
        RANDBETWEEN(TODAY() - 12418.5, TODAY()-6574.5),
        IF(OR($AA838 = 7, $AA838 = 14),
            RANDBETWEEN(TODAY() - 16071, TODAY() - 8766),
            IF(OR($AA838 = 13, $AA838 = 12, $AA838 = 11),
                RANDBETWEEN(TODAY() - 27393.75, TODAY() - 12783.75),
                RANDBETWEEN(TODAY() - 27393.75, TODAY()-10957.5)
            )
        )
    )
)</f>
        <v>25217</v>
      </c>
      <c r="W838" s="6">
        <f t="shared" ref="W838:W901" ca="1" si="135" xml:space="preserve">
IF(OR($AA838 = 5, $AA838 = 6) + N("Se for presidente ou vice-presidente"),
    10 + N("Doutor"),
    IF($AA838 = 7 + N("Se for diretor"),
        RANDBETWEEN(8,10) + N("Graduate school or Master’s degree or Doctorate"),
        IF($AA838 = 14 + N("If a manager"),
            RANDBETWEEN(7,9),
            IF(OR($AA838 = 13, $AA838 = 12, $AA838 = 11) + N("If coordinator or specialist or analyst"),
                RANDBETWEEN(7,8),
                7
            )
        )
    )
)</f>
        <v>8</v>
      </c>
      <c r="X838" s="8" t="str">
        <f ca="1">VLOOKUP($W838,'Background education'!$A:$B,2,FALSE)</f>
        <v>Graduate school</v>
      </c>
      <c r="Y838" s="7">
        <f ca="1" xml:space="preserve">
  IF(OR($AA838 = 5, $AA838 = 6, $AA838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38" s="7" t="str">
        <f ca="1">VLOOKUP($Y838,Departments!$A:$B,2,FALSE)</f>
        <v>Finance</v>
      </c>
      <c r="AA838" s="6">
        <f t="shared" ref="AA838:AA901" ca="1" si="136" xml:space="preserve">
IF($C838 = 1 + N("Se matrícula for 1"),
  5 + N("Presidente"),
  IF($C838 = 2 + N("Se matrícula for 2"),
    6 + N("Vice-presidente"),
    IF($C838 = 3 + N("Se matrícula for 3"),
      8 + N("Secretária bilíngue"),
      IF(AND($C838 &gt;= 4, $C838 &lt;=14),
        7 + N("Diretor"),
        IF(AND($C838 &gt;= 15, $C838 &lt;= 25),
          14 + N("Manager"),
          IF(AND($C838 &gt;= 26, $C838 &lt;= 36),
            13 + N("Coordinador"),
            IF(AND($C838 &gt;= 37, $C838 &lt;= 47),
              12 + N("Especialista"),
                IF(MOD($C838,2) = 0,
                  11 + N("Analista"),
                  RANDBETWEEN(9,10) + N("Estagiário ou Trainee")
                )
            )
          )
        )
      )
    )
  )
)</f>
        <v>11</v>
      </c>
      <c r="AB838" s="7" t="str">
        <f ca="1">VLOOKUP($AA838,Roles!$A:$B,2,FALSE)</f>
        <v>Analyst</v>
      </c>
      <c r="AC838" s="6">
        <f t="shared" ref="AC838:AC901" ca="1" si="137" xml:space="preserve">
IF($AA838 = 11 + N("Analyst"),
    RANDBETWEEN(5, 7) + N("Jr, Pleno, Sr"),
    ""
)</f>
        <v>5</v>
      </c>
      <c r="AD838" s="7" t="str">
        <f ca="1" xml:space="preserve">
IF($AC838 &lt;&gt; "",
    VLOOKUP($AC838,Levels!$A:$B,2,FALSE),
    ""
)</f>
        <v>Junior</v>
      </c>
      <c r="AE838" s="8">
        <f t="shared" ref="AE838:AE901" ca="1" si="138" xml:space="preserve">
IF(
  OR(
    $AA838=5,$AA838=6,$AA838=7,$AA838=8,$AA838=14
  ),
  36161,
  IF(
     (
      (TODAY() - $V838) / 365
     ) &lt; 19,
      TODAY(),
      RANDBETWEEN(36161,TODAY())
  )
)</f>
        <v>41695</v>
      </c>
      <c r="AF838" s="6">
        <f ca="1">RANDBETWEEN(5,COUNTA('Recruitment source'!$A:$A) + 1)</f>
        <v>10</v>
      </c>
      <c r="AG838" s="6" t="str">
        <f ca="1">VLOOKUP($AF838,'Recruitment source'!$A:$B,2,FALSE)</f>
        <v>Jobs in Lisbon</v>
      </c>
      <c r="AH838" s="8"/>
      <c r="AI838" s="1">
        <f t="shared" ca="1" si="130"/>
        <v>3000</v>
      </c>
      <c r="AJ838" s="12" t="str">
        <f t="shared" ref="AJ838:AJ901" ca="1" si="13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$A838  &amp; ", "   &amp;
$C838  &amp; ", "   &amp;
$E838  &amp; ", '"  &amp;
$J838  &amp; "', '" &amp;
$P838  &amp; "', "  &amp;
$T838  &amp; ", '"  &amp;
TEXT($V838,"dd/mm/aaaa")  &amp; "', "   &amp;
$W838  &amp; ", "   &amp;
$Y838  &amp; ", "   &amp;
$AA838  &amp; ", "   &amp;
IF($AC838 &lt;&gt; "", $AC838, "NULL")  &amp; ", "   &amp;
$AI838  &amp; ");"</f>
        <v>INSERT INTO bi4all.fac_employees (id_company_fk, id_employee_pk, flg_active, employee_name, id_gender_fk, id_race_fk, birthday, id_schooling_fk, id_department_fk, id_role_fk, id_level_fk, actual_salary) VALUES (5, 834, 1, 'Rafaela Moraes Santacruz', 'F', 5, '14/01/1969', 8, 7, 11, 5, 3000);</v>
      </c>
    </row>
    <row r="839" spans="1:36" ht="14.25" customHeight="1" x14ac:dyDescent="0.2">
      <c r="A839" s="7" cm="1">
        <f t="array" aca="1" ref="A839" ca="1">INDEX(Companies!$A:$A,RANDBETWEEN(5,COUNTA(Companies!$A:$A) + 1),1)</f>
        <v>5</v>
      </c>
      <c r="B839" s="7" t="str">
        <f ca="1">VLOOKUP($A839,Companies!$A:$B,2,FALSE)</f>
        <v>ACME Corporation</v>
      </c>
      <c r="C839" s="5">
        <f t="shared" si="131"/>
        <v>835</v>
      </c>
      <c r="D839" s="5" t="str" cm="1">
        <f t="array" ref="D839">SHA1HASH($C839)</f>
        <v>d449b25b8df4400b649cf69e0ed4900ad8e8f8f9</v>
      </c>
      <c r="E839" s="6">
        <v>1</v>
      </c>
      <c r="F839" s="7">
        <f ca="1">IF($C839 = 1 + N("Presidente"),
    127,
    IF($C839 = 2 + N("Vice-Presidente"),
        72,
        IF($C839 = 3 + N("Secretária bilíngue"),
            13,
            RANDBETWEEN(5,COUNT(Name!$A:$A) + 1)
        )
    )
)</f>
        <v>290</v>
      </c>
      <c r="G839" s="7" t="str">
        <f ca="1">VLOOKUP($F839,Name!$A:$B,2,FALSE)</f>
        <v>Melissa</v>
      </c>
      <c r="H839" s="7">
        <f ca="1" xml:space="preserve">
IF($C839 = 1,
    0,
    RANDBETWEEN(5,COUNT('Last name'!$A:$A) + 1)
)</f>
        <v>130</v>
      </c>
      <c r="I839" s="7" t="str">
        <f ca="1" xml:space="preserve">
IF($C839 = 1 + N("Presidente"),
    "de Orléans e Bragança",
    VLOOKUP($H839,'Last name'!$A:$B,2,FALSE) &amp; " " &amp; VLOOKUP(RANDBETWEEN(5,COUNT('Last name'!$A:$A) + 1),'Last name'!$A:$B,2,FALSE)
)</f>
        <v>Monteiro Mariani</v>
      </c>
      <c r="J839" s="7" t="str">
        <f t="shared" ca="1" si="132"/>
        <v>Melissa Monteiro Mariani</v>
      </c>
      <c r="K839" s="7" t="str" cm="1">
        <f t="array" aca="1" ref="K839" ca="1">SHA1HASH($J839)</f>
        <v>ec896961e299ffd650605692b3cd19ec7dcf314a</v>
      </c>
      <c r="L839" s="7" cm="1">
        <f t="array" aca="1" ref="L839" ca="1">INDEX(States!$A:$A,N839,1)</f>
        <v>5</v>
      </c>
      <c r="M839" s="7" t="str">
        <f ca="1">VLOOKUP($L839,Countries!$A:$B,2,FALSE)</f>
        <v>Portugal</v>
      </c>
      <c r="N839" s="7" cm="1">
        <f t="array" aca="1" ref="N839" ca="1">INDEX(States!$C:$C,RANDBETWEEN(5,COUNTA(States!$A:$A) + 1),1)</f>
        <v>11</v>
      </c>
      <c r="O839" s="7" t="str">
        <f ca="1">VLOOKUP($N839,States!$C:$D,2,FALSE)</f>
        <v>Santarém</v>
      </c>
      <c r="P839" s="7" t="str">
        <f ca="1">VLOOKUP($F839,Name!$A:$C,3,FALSE)</f>
        <v>F</v>
      </c>
      <c r="Q839" s="7" t="str">
        <f ca="1">VLOOKUP($P839,Genders!$B:$C,2,FALSE)</f>
        <v>Female</v>
      </c>
      <c r="R839" s="7" cm="1">
        <f t="array" aca="1" ref="R839" ca="1">INDEX('Marital status'!$A:$A,RANDBETWEEN(5,COUNTA('Marital status'!$A:$A) + 1),1)</f>
        <v>5</v>
      </c>
      <c r="S839" s="7" t="str">
        <f ca="1">VLOOKUP($R839,'Marital status'!$A:$B,2,FALSE)</f>
        <v>single</v>
      </c>
      <c r="T839" s="7">
        <f t="shared" ca="1" si="133"/>
        <v>5</v>
      </c>
      <c r="U839" s="7" t="str">
        <f ca="1">VLOOKUP($T839,Ethnicities!$A:$B,2,FALSE)</f>
        <v xml:space="preserve"> white</v>
      </c>
      <c r="V839" s="8">
        <f t="shared" ca="1" si="134"/>
        <v>25426</v>
      </c>
      <c r="W839" s="6">
        <f t="shared" ca="1" si="135"/>
        <v>7</v>
      </c>
      <c r="X839" s="8" t="str">
        <f ca="1">VLOOKUP($W839,'Background education'!$A:$B,2,FALSE)</f>
        <v>Undergraduate degree</v>
      </c>
      <c r="Y839" s="7">
        <f ca="1" xml:space="preserve">
  IF(OR($AA839 = 5, $AA839 = 6, $AA839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39" s="7" t="str">
        <f ca="1">VLOOKUP($Y839,Departments!$A:$B,2,FALSE)</f>
        <v>Controlling</v>
      </c>
      <c r="AA839" s="6">
        <f t="shared" ca="1" si="136"/>
        <v>9</v>
      </c>
      <c r="AB839" s="7" t="str">
        <f ca="1">VLOOKUP($AA839,Roles!$A:$B,2,FALSE)</f>
        <v>Intern</v>
      </c>
      <c r="AC839" s="6" t="str">
        <f t="shared" ca="1" si="137"/>
        <v/>
      </c>
      <c r="AD839" s="7" t="str">
        <f ca="1" xml:space="preserve">
IF($AC839 &lt;&gt; "",
    VLOOKUP($AC839,Levels!$A:$B,2,FALSE),
    ""
)</f>
        <v/>
      </c>
      <c r="AE839" s="8">
        <f t="shared" ca="1" si="138"/>
        <v>38266</v>
      </c>
      <c r="AF839" s="6">
        <f ca="1">RANDBETWEEN(5,COUNTA('Recruitment source'!$A:$A) + 1)</f>
        <v>6</v>
      </c>
      <c r="AG839" s="6" t="str">
        <f ca="1">VLOOKUP($AF839,'Recruitment source'!$A:$B,2,FALSE)</f>
        <v>Learn4Good</v>
      </c>
      <c r="AH839" s="8"/>
      <c r="AI839" s="1">
        <f t="shared" ca="1" si="130"/>
        <v>1205</v>
      </c>
      <c r="AJ83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835, 1, 'Melissa Monteiro Mariani', 'F', 5, '11/08/1969', 7, 12, 9, NULL, 1205);</v>
      </c>
    </row>
    <row r="840" spans="1:36" ht="14.25" customHeight="1" x14ac:dyDescent="0.2">
      <c r="A840" s="7" cm="1">
        <f t="array" aca="1" ref="A840" ca="1">INDEX(Companies!$A:$A,RANDBETWEEN(5,COUNTA(Companies!$A:$A) + 1),1)</f>
        <v>5</v>
      </c>
      <c r="B840" s="7" t="str">
        <f ca="1">VLOOKUP($A840,Companies!$A:$B,2,FALSE)</f>
        <v>ACME Corporation</v>
      </c>
      <c r="C840" s="5">
        <f t="shared" si="131"/>
        <v>836</v>
      </c>
      <c r="D840" s="5" t="str" cm="1">
        <f t="array" ref="D840">SHA1HASH($C840)</f>
        <v>84c5bfbbc8e02d076ad931ba613d180180e1af7c</v>
      </c>
      <c r="E840" s="6">
        <v>1</v>
      </c>
      <c r="F840" s="7">
        <f ca="1">IF($C840 = 1 + N("Presidente"),
    127,
    IF($C840 = 2 + N("Vice-Presidente"),
        72,
        IF($C840 = 3 + N("Secretária bilíngue"),
            13,
            RANDBETWEEN(5,COUNT(Name!$A:$A) + 1)
        )
    )
)</f>
        <v>255</v>
      </c>
      <c r="G840" s="7" t="str">
        <f ca="1">VLOOKUP($F840,Name!$A:$B,2,FALSE)</f>
        <v>Manuela</v>
      </c>
      <c r="H840" s="7">
        <f ca="1" xml:space="preserve">
IF($C840 = 1,
    0,
    RANDBETWEEN(5,COUNT('Last name'!$A:$A) + 1)
)</f>
        <v>92</v>
      </c>
      <c r="I840" s="7" t="str">
        <f ca="1" xml:space="preserve">
IF($C840 = 1 + N("Presidente"),
    "de Orléans e Bragança",
    VLOOKUP($H840,'Last name'!$A:$B,2,FALSE) &amp; " " &amp; VLOOKUP(RANDBETWEEN(5,COUNT('Last name'!$A:$A) + 1),'Last name'!$A:$B,2,FALSE)
)</f>
        <v>Freitas Nascimento</v>
      </c>
      <c r="J840" s="7" t="str">
        <f t="shared" ca="1" si="132"/>
        <v>Manuela Freitas Nascimento</v>
      </c>
      <c r="K840" s="7" t="str" cm="1">
        <f t="array" aca="1" ref="K840" ca="1">SHA1HASH($J840)</f>
        <v>f60651a23e8d44eb009ec9fbed7084c24a5d12ce</v>
      </c>
      <c r="L840" s="7" cm="1">
        <f t="array" aca="1" ref="L840" ca="1">INDEX(States!$A:$A,N840,1)</f>
        <v>5</v>
      </c>
      <c r="M840" s="7" t="str">
        <f ca="1">VLOOKUP($L840,Countries!$A:$B,2,FALSE)</f>
        <v>Portugal</v>
      </c>
      <c r="N840" s="7" cm="1">
        <f t="array" aca="1" ref="N840" ca="1">INDEX(States!$C:$C,RANDBETWEEN(5,COUNTA(States!$A:$A) + 1),1)</f>
        <v>21</v>
      </c>
      <c r="O840" s="7" t="str">
        <f ca="1">VLOOKUP($N840,States!$C:$D,2,FALSE)</f>
        <v>Guarda</v>
      </c>
      <c r="P840" s="7" t="str">
        <f ca="1">VLOOKUP($F840,Name!$A:$C,3,FALSE)</f>
        <v>F</v>
      </c>
      <c r="Q840" s="7" t="str">
        <f ca="1">VLOOKUP($P840,Genders!$B:$C,2,FALSE)</f>
        <v>Female</v>
      </c>
      <c r="R840" s="7" cm="1">
        <f t="array" aca="1" ref="R840" ca="1">INDEX('Marital status'!$A:$A,RANDBETWEEN(5,COUNTA('Marital status'!$A:$A) + 1),1)</f>
        <v>6</v>
      </c>
      <c r="S840" s="7" t="str">
        <f ca="1">VLOOKUP($R840,'Marital status'!$A:$B,2,FALSE)</f>
        <v>MarrieD</v>
      </c>
      <c r="T840" s="7">
        <f t="shared" ca="1" si="133"/>
        <v>6</v>
      </c>
      <c r="U840" s="7" t="str">
        <f ca="1">VLOOKUP($T840,Ethnicities!$A:$B,2,FALSE)</f>
        <v>Black or African American</v>
      </c>
      <c r="V840" s="8">
        <f t="shared" ca="1" si="134"/>
        <v>20170</v>
      </c>
      <c r="W840" s="6">
        <f t="shared" ca="1" si="135"/>
        <v>8</v>
      </c>
      <c r="X840" s="8" t="str">
        <f ca="1">VLOOKUP($W840,'Background education'!$A:$B,2,FALSE)</f>
        <v>Graduate school</v>
      </c>
      <c r="Y840" s="7">
        <f ca="1" xml:space="preserve">
  IF(OR($AA840 = 5, $AA840 = 6, $AA840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40" s="7" t="str">
        <f ca="1">VLOOKUP($Y840,Departments!$A:$B,2,FALSE)</f>
        <v>Finance</v>
      </c>
      <c r="AA840" s="6">
        <f t="shared" ca="1" si="136"/>
        <v>11</v>
      </c>
      <c r="AB840" s="7" t="str">
        <f ca="1">VLOOKUP($AA840,Roles!$A:$B,2,FALSE)</f>
        <v>Analyst</v>
      </c>
      <c r="AC840" s="6">
        <f t="shared" ca="1" si="137"/>
        <v>6</v>
      </c>
      <c r="AD840" s="7" t="str">
        <f ca="1" xml:space="preserve">
IF($AC840 &lt;&gt; "",
    VLOOKUP($AC840,Levels!$A:$B,2,FALSE),
    ""
)</f>
        <v>Pleno</v>
      </c>
      <c r="AE840" s="8">
        <f t="shared" ca="1" si="138"/>
        <v>37010</v>
      </c>
      <c r="AF840" s="6">
        <f ca="1">RANDBETWEEN(5,COUNTA('Recruitment source'!$A:$A) + 1)</f>
        <v>10</v>
      </c>
      <c r="AG840" s="6" t="str">
        <f ca="1">VLOOKUP($AF840,'Recruitment source'!$A:$B,2,FALSE)</f>
        <v>Jobs in Lisbon</v>
      </c>
      <c r="AH840" s="8"/>
      <c r="AI840" s="1">
        <f t="shared" ca="1" si="130"/>
        <v>3000</v>
      </c>
      <c r="AJ84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836, 1, 'Manuela Freitas Nascimento', 'F', 6, '22/03/1955', 8, 7, 11, 6, 3000);</v>
      </c>
    </row>
    <row r="841" spans="1:36" ht="14.25" customHeight="1" x14ac:dyDescent="0.2">
      <c r="A841" s="7" cm="1">
        <f t="array" aca="1" ref="A841" ca="1">INDEX(Companies!$A:$A,RANDBETWEEN(5,COUNTA(Companies!$A:$A) + 1),1)</f>
        <v>5</v>
      </c>
      <c r="B841" s="7" t="str">
        <f ca="1">VLOOKUP($A841,Companies!$A:$B,2,FALSE)</f>
        <v>ACME Corporation</v>
      </c>
      <c r="C841" s="5">
        <f t="shared" si="131"/>
        <v>837</v>
      </c>
      <c r="D841" s="5" t="str" cm="1">
        <f t="array" ref="D841">SHA1HASH($C841)</f>
        <v>9b41f9c0d7bce732d9af75c3b13bd58e9ce2a1e1</v>
      </c>
      <c r="E841" s="6">
        <v>1</v>
      </c>
      <c r="F841" s="7">
        <f ca="1">IF($C841 = 1 + N("Presidente"),
    127,
    IF($C841 = 2 + N("Vice-Presidente"),
        72,
        IF($C841 = 3 + N("Secretária bilíngue"),
            13,
            RANDBETWEEN(5,COUNT(Name!$A:$A) + 1)
        )
    )
)</f>
        <v>43</v>
      </c>
      <c r="G841" s="7" t="str">
        <f ca="1">VLOOKUP($F841,Name!$A:$B,2,FALSE)</f>
        <v>Anita</v>
      </c>
      <c r="H841" s="7">
        <f ca="1" xml:space="preserve">
IF($C841 = 1,
    0,
    RANDBETWEEN(5,COUNT('Last name'!$A:$A) + 1)
)</f>
        <v>74</v>
      </c>
      <c r="I841" s="7" t="str">
        <f ca="1" xml:space="preserve">
IF($C841 = 1 + N("Presidente"),
    "de Orléans e Bragança",
    VLOOKUP($H841,'Last name'!$A:$B,2,FALSE) &amp; " " &amp; VLOOKUP(RANDBETWEEN(5,COUNT('Last name'!$A:$A) + 1),'Last name'!$A:$B,2,FALSE)
)</f>
        <v>Dias Morais</v>
      </c>
      <c r="J841" s="7" t="str">
        <f t="shared" ca="1" si="132"/>
        <v>Anita Dias Morais</v>
      </c>
      <c r="K841" s="7" t="str" cm="1">
        <f t="array" aca="1" ref="K841" ca="1">SHA1HASH($J841)</f>
        <v>5f7b394e4d627787ed22326a76c7e71c84febf40</v>
      </c>
      <c r="L841" s="7" cm="1">
        <f t="array" aca="1" ref="L841" ca="1">INDEX(States!$A:$A,N841,1)</f>
        <v>5</v>
      </c>
      <c r="M841" s="7" t="str">
        <f ca="1">VLOOKUP($L841,Countries!$A:$B,2,FALSE)</f>
        <v>Portugal</v>
      </c>
      <c r="N841" s="7" cm="1">
        <f t="array" aca="1" ref="N841" ca="1">INDEX(States!$C:$C,RANDBETWEEN(5,COUNTA(States!$A:$A) + 1),1)</f>
        <v>8</v>
      </c>
      <c r="O841" s="7" t="str">
        <f ca="1">VLOOKUP($N841,States!$C:$D,2,FALSE)</f>
        <v>AveirO</v>
      </c>
      <c r="P841" s="7" t="str">
        <f ca="1">VLOOKUP($F841,Name!$A:$C,3,FALSE)</f>
        <v>F</v>
      </c>
      <c r="Q841" s="7" t="str">
        <f ca="1">VLOOKUP($P841,Genders!$B:$C,2,FALSE)</f>
        <v>Female</v>
      </c>
      <c r="R841" s="7" cm="1">
        <f t="array" aca="1" ref="R841" ca="1">INDEX('Marital status'!$A:$A,RANDBETWEEN(5,COUNTA('Marital status'!$A:$A) + 1),1)</f>
        <v>7</v>
      </c>
      <c r="S841" s="7" t="str">
        <f ca="1">VLOOKUP($R841,'Marital status'!$A:$B,2,FALSE)</f>
        <v xml:space="preserve">Widowed </v>
      </c>
      <c r="T841" s="7">
        <f t="shared" ca="1" si="133"/>
        <v>5</v>
      </c>
      <c r="U841" s="7" t="str">
        <f ca="1">VLOOKUP($T841,Ethnicities!$A:$B,2,FALSE)</f>
        <v xml:space="preserve"> white</v>
      </c>
      <c r="V841" s="8">
        <f t="shared" ca="1" si="134"/>
        <v>20561</v>
      </c>
      <c r="W841" s="6">
        <f t="shared" ca="1" si="135"/>
        <v>7</v>
      </c>
      <c r="X841" s="8" t="str">
        <f ca="1">VLOOKUP($W841,'Background education'!$A:$B,2,FALSE)</f>
        <v>Undergraduate degree</v>
      </c>
      <c r="Y841" s="7">
        <f ca="1" xml:space="preserve">
  IF(OR($AA841 = 5, $AA841 = 6, $AA841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41" s="7" t="str">
        <f ca="1">VLOOKUP($Y841,Departments!$A:$B,2,FALSE)</f>
        <v>Finance</v>
      </c>
      <c r="AA841" s="6">
        <f t="shared" ca="1" si="136"/>
        <v>10</v>
      </c>
      <c r="AB841" s="7" t="str">
        <f ca="1">VLOOKUP($AA841,Roles!$A:$B,2,FALSE)</f>
        <v>Trainee</v>
      </c>
      <c r="AC841" s="6" t="str">
        <f t="shared" ca="1" si="137"/>
        <v/>
      </c>
      <c r="AD841" s="7" t="str">
        <f ca="1" xml:space="preserve">
IF($AC841 &lt;&gt; "",
    VLOOKUP($AC841,Levels!$A:$B,2,FALSE),
    ""
)</f>
        <v/>
      </c>
      <c r="AE841" s="8">
        <f t="shared" ca="1" si="138"/>
        <v>44161</v>
      </c>
      <c r="AF841" s="6">
        <f ca="1">RANDBETWEEN(5,COUNTA('Recruitment source'!$A:$A) + 1)</f>
        <v>9</v>
      </c>
      <c r="AG841" s="6" t="str">
        <f ca="1">VLOOKUP($AF841,'Recruitment source'!$A:$B,2,FALSE)</f>
        <v>Empregos Online</v>
      </c>
      <c r="AH841" s="8"/>
      <c r="AI841" s="1">
        <f t="shared" ca="1" si="130"/>
        <v>1305</v>
      </c>
      <c r="AJ84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837, 1, 'Anita Dias Morais', 'F', 5, '16/04/1956', 7, 7, 10, NULL, 1305);</v>
      </c>
    </row>
    <row r="842" spans="1:36" ht="14.25" customHeight="1" x14ac:dyDescent="0.2">
      <c r="A842" s="7" cm="1">
        <f t="array" aca="1" ref="A842" ca="1">INDEX(Companies!$A:$A,RANDBETWEEN(5,COUNTA(Companies!$A:$A) + 1),1)</f>
        <v>5</v>
      </c>
      <c r="B842" s="7" t="str">
        <f ca="1">VLOOKUP($A842,Companies!$A:$B,2,FALSE)</f>
        <v>ACME Corporation</v>
      </c>
      <c r="C842" s="5">
        <f t="shared" si="131"/>
        <v>838</v>
      </c>
      <c r="D842" s="5" t="str" cm="1">
        <f t="array" ref="D842">SHA1HASH($C842)</f>
        <v>2dc292b22ff8108e482f774eb6872f3e6a7be786</v>
      </c>
      <c r="E842" s="6">
        <v>1</v>
      </c>
      <c r="F842" s="7">
        <f ca="1">IF($C842 = 1 + N("Presidente"),
    127,
    IF($C842 = 2 + N("Vice-Presidente"),
        72,
        IF($C842 = 3 + N("Secretária bilíngue"),
            13,
            RANDBETWEEN(5,COUNT(Name!$A:$A) + 1)
        )
    )
)</f>
        <v>166</v>
      </c>
      <c r="G842" s="7" t="str">
        <f ca="1">VLOOKUP($F842,Name!$A:$B,2,FALSE)</f>
        <v>Henrico</v>
      </c>
      <c r="H842" s="7">
        <f ca="1" xml:space="preserve">
IF($C842 = 1,
    0,
    RANDBETWEEN(5,COUNT('Last name'!$A:$A) + 1)
)</f>
        <v>25</v>
      </c>
      <c r="I842" s="7" t="str">
        <f ca="1" xml:space="preserve">
IF($C842 = 1 + N("Presidente"),
    "de Orléans e Bragança",
    VLOOKUP($H842,'Last name'!$A:$B,2,FALSE) &amp; " " &amp; VLOOKUP(RANDBETWEEN(5,COUNT('Last name'!$A:$A) + 1),'Last name'!$A:$B,2,FALSE)
)</f>
        <v>Auth Galli</v>
      </c>
      <c r="J842" s="7" t="str">
        <f t="shared" ca="1" si="132"/>
        <v>Henrico Auth Galli</v>
      </c>
      <c r="K842" s="7" t="str" cm="1">
        <f t="array" aca="1" ref="K842" ca="1">SHA1HASH($J842)</f>
        <v>6760814da2794d9113e59a8b91258e741f56bd80</v>
      </c>
      <c r="L842" s="7" cm="1">
        <f t="array" aca="1" ref="L842" ca="1">INDEX(States!$A:$A,N842,1)</f>
        <v>5</v>
      </c>
      <c r="M842" s="7" t="str">
        <f ca="1">VLOOKUP($L842,Countries!$A:$B,2,FALSE)</f>
        <v>Portugal</v>
      </c>
      <c r="N842" s="7" cm="1">
        <f t="array" aca="1" ref="N842" ca="1">INDEX(States!$C:$C,RANDBETWEEN(5,COUNTA(States!$A:$A) + 1),1)</f>
        <v>13</v>
      </c>
      <c r="O842" s="7" t="str">
        <f ca="1">VLOOKUP($N842,States!$C:$D,2,FALSE)</f>
        <v>Coimbra</v>
      </c>
      <c r="P842" s="7" t="str">
        <f ca="1">VLOOKUP($F842,Name!$A:$C,3,FALSE)</f>
        <v>M</v>
      </c>
      <c r="Q842" s="7" t="str">
        <f ca="1">VLOOKUP($P842,Genders!$B:$C,2,FALSE)</f>
        <v>Male</v>
      </c>
      <c r="R842" s="7" cm="1">
        <f t="array" aca="1" ref="R842" ca="1">INDEX('Marital status'!$A:$A,RANDBETWEEN(5,COUNTA('Marital status'!$A:$A) + 1),1)</f>
        <v>8</v>
      </c>
      <c r="S842" s="7" t="str">
        <f ca="1">VLOOKUP($R842,'Marital status'!$A:$B,2,FALSE)</f>
        <v xml:space="preserve"> Separated </v>
      </c>
      <c r="T842" s="7">
        <f t="shared" ca="1" si="133"/>
        <v>5</v>
      </c>
      <c r="U842" s="7" t="str">
        <f ca="1">VLOOKUP($T842,Ethnicities!$A:$B,2,FALSE)</f>
        <v xml:space="preserve"> white</v>
      </c>
      <c r="V842" s="8">
        <f t="shared" ca="1" si="134"/>
        <v>19567</v>
      </c>
      <c r="W842" s="6">
        <f t="shared" ca="1" si="135"/>
        <v>8</v>
      </c>
      <c r="X842" s="8" t="str">
        <f ca="1">VLOOKUP($W842,'Background education'!$A:$B,2,FALSE)</f>
        <v>Graduate school</v>
      </c>
      <c r="Y842" s="7">
        <f ca="1" xml:space="preserve">
  IF(OR($AA842 = 5, $AA842 = 6, $AA842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42" s="7" t="str">
        <f ca="1">VLOOKUP($Y842,Departments!$A:$B,2,FALSE)</f>
        <v>Administration</v>
      </c>
      <c r="AA842" s="6">
        <f t="shared" ca="1" si="136"/>
        <v>11</v>
      </c>
      <c r="AB842" s="7" t="str">
        <f ca="1">VLOOKUP($AA842,Roles!$A:$B,2,FALSE)</f>
        <v>Analyst</v>
      </c>
      <c r="AC842" s="6">
        <f t="shared" ca="1" si="137"/>
        <v>5</v>
      </c>
      <c r="AD842" s="7" t="str">
        <f ca="1" xml:space="preserve">
IF($AC842 &lt;&gt; "",
    VLOOKUP($AC842,Levels!$A:$B,2,FALSE),
    ""
)</f>
        <v>Junior</v>
      </c>
      <c r="AE842" s="8">
        <f t="shared" ca="1" si="138"/>
        <v>44830</v>
      </c>
      <c r="AF842" s="6">
        <f ca="1">RANDBETWEEN(5,COUNTA('Recruitment source'!$A:$A) + 1)</f>
        <v>12</v>
      </c>
      <c r="AG842" s="6" t="str">
        <f ca="1">VLOOKUP($AF842,'Recruitment source'!$A:$B,2,FALSE)</f>
        <v xml:space="preserve"> recommendation of employee</v>
      </c>
      <c r="AH842" s="8"/>
      <c r="AI842" s="1">
        <f t="shared" ca="1" si="130"/>
        <v>3000</v>
      </c>
      <c r="AJ842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838, 1, 'Henrico Auth Galli', 'M', 5, '27/07/1953', 8, 6, 11, 5, 3000);</v>
      </c>
    </row>
    <row r="843" spans="1:36" ht="14.25" customHeight="1" x14ac:dyDescent="0.2">
      <c r="A843" s="7" cm="1">
        <f t="array" aca="1" ref="A843" ca="1">INDEX(Companies!$A:$A,RANDBETWEEN(5,COUNTA(Companies!$A:$A) + 1),1)</f>
        <v>5</v>
      </c>
      <c r="B843" s="7" t="str">
        <f ca="1">VLOOKUP($A843,Companies!$A:$B,2,FALSE)</f>
        <v>ACME Corporation</v>
      </c>
      <c r="C843" s="5">
        <f t="shared" si="131"/>
        <v>839</v>
      </c>
      <c r="D843" s="5" t="str" cm="1">
        <f t="array" ref="D843">SHA1HASH($C843)</f>
        <v>706a95706215cee24eedce10a14654c8763799cb</v>
      </c>
      <c r="E843" s="6">
        <v>1</v>
      </c>
      <c r="F843" s="7">
        <f ca="1">IF($C843 = 1 + N("Presidente"),
    127,
    IF($C843 = 2 + N("Vice-Presidente"),
        72,
        IF($C843 = 3 + N("Secretária bilíngue"),
            13,
            RANDBETWEEN(5,COUNT(Name!$A:$A) + 1)
        )
    )
)</f>
        <v>10</v>
      </c>
      <c r="G843" s="7" t="str">
        <f ca="1">VLOOKUP($F843,Name!$A:$B,2,FALSE)</f>
        <v>Ágata</v>
      </c>
      <c r="H843" s="7">
        <f ca="1" xml:space="preserve">
IF($C843 = 1,
    0,
    RANDBETWEEN(5,COUNT('Last name'!$A:$A) + 1)
)</f>
        <v>106</v>
      </c>
      <c r="I843" s="7" t="str">
        <f ca="1" xml:space="preserve">
IF($C843 = 1 + N("Presidente"),
    "de Orléans e Bragança",
    VLOOKUP($H843,'Last name'!$A:$B,2,FALSE) &amp; " " &amp; VLOOKUP(RANDBETWEEN(5,COUNT('Last name'!$A:$A) + 1),'Last name'!$A:$B,2,FALSE)
)</f>
        <v>Leitão Rodrigues</v>
      </c>
      <c r="J843" s="7" t="str">
        <f t="shared" ca="1" si="132"/>
        <v>Ágata Leitão Rodrigues</v>
      </c>
      <c r="K843" s="7" t="str" cm="1">
        <f t="array" aca="1" ref="K843" ca="1">SHA1HASH($J843)</f>
        <v>a7a84a12e3d9f398539a5980dd7d736e43e8496a</v>
      </c>
      <c r="L843" s="7" cm="1">
        <f t="array" aca="1" ref="L843" ca="1">INDEX(States!$A:$A,N843,1)</f>
        <v>5</v>
      </c>
      <c r="M843" s="7" t="str">
        <f ca="1">VLOOKUP($L843,Countries!$A:$B,2,FALSE)</f>
        <v>Portugal</v>
      </c>
      <c r="N843" s="7" cm="1">
        <f t="array" aca="1" ref="N843" ca="1">INDEX(States!$C:$C,RANDBETWEEN(5,COUNTA(States!$A:$A) + 1),1)</f>
        <v>12</v>
      </c>
      <c r="O843" s="7" t="str">
        <f ca="1">VLOOKUP($N843,States!$C:$D,2,FALSE)</f>
        <v>Leiria</v>
      </c>
      <c r="P843" s="7" t="str">
        <f ca="1">VLOOKUP($F843,Name!$A:$C,3,FALSE)</f>
        <v>F</v>
      </c>
      <c r="Q843" s="7" t="str">
        <f ca="1">VLOOKUP($P843,Genders!$B:$C,2,FALSE)</f>
        <v>Female</v>
      </c>
      <c r="R843" s="7" cm="1">
        <f t="array" aca="1" ref="R843" ca="1">INDEX('Marital status'!$A:$A,RANDBETWEEN(5,COUNTA('Marital status'!$A:$A) + 1),1)</f>
        <v>5</v>
      </c>
      <c r="S843" s="7" t="str">
        <f ca="1">VLOOKUP($R843,'Marital status'!$A:$B,2,FALSE)</f>
        <v>single</v>
      </c>
      <c r="T843" s="7">
        <f t="shared" ca="1" si="133"/>
        <v>5</v>
      </c>
      <c r="U843" s="7" t="str">
        <f ca="1">VLOOKUP($T843,Ethnicities!$A:$B,2,FALSE)</f>
        <v xml:space="preserve"> white</v>
      </c>
      <c r="V843" s="8">
        <f t="shared" ca="1" si="134"/>
        <v>30303</v>
      </c>
      <c r="W843" s="6">
        <f t="shared" ca="1" si="135"/>
        <v>7</v>
      </c>
      <c r="X843" s="8" t="str">
        <f ca="1">VLOOKUP($W843,'Background education'!$A:$B,2,FALSE)</f>
        <v>Undergraduate degree</v>
      </c>
      <c r="Y843" s="7">
        <f ca="1" xml:space="preserve">
  IF(OR($AA843 = 5, $AA843 = 6, $AA843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43" s="7" t="str">
        <f ca="1">VLOOKUP($Y843,Departments!$A:$B,2,FALSE)</f>
        <v>Administration</v>
      </c>
      <c r="AA843" s="6">
        <f t="shared" ca="1" si="136"/>
        <v>10</v>
      </c>
      <c r="AB843" s="7" t="str">
        <f ca="1">VLOOKUP($AA843,Roles!$A:$B,2,FALSE)</f>
        <v>Trainee</v>
      </c>
      <c r="AC843" s="6" t="str">
        <f t="shared" ca="1" si="137"/>
        <v/>
      </c>
      <c r="AD843" s="7" t="str">
        <f ca="1" xml:space="preserve">
IF($AC843 &lt;&gt; "",
    VLOOKUP($AC843,Levels!$A:$B,2,FALSE),
    ""
)</f>
        <v/>
      </c>
      <c r="AE843" s="8">
        <f t="shared" ca="1" si="138"/>
        <v>39890</v>
      </c>
      <c r="AF843" s="6">
        <f ca="1">RANDBETWEEN(5,COUNTA('Recruitment source'!$A:$A) + 1)</f>
        <v>15</v>
      </c>
      <c r="AG843" s="6" t="str">
        <f ca="1">VLOOKUP($AF843,'Recruitment source'!$A:$B,2,FALSE)</f>
        <v>Website</v>
      </c>
      <c r="AH843" s="8"/>
      <c r="AI843" s="1">
        <f t="shared" ca="1" si="130"/>
        <v>1305</v>
      </c>
      <c r="AJ843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839, 1, 'Ágata Leitão Rodrigues', 'F', 5, '18/12/1982', 7, 6, 10, NULL, 1305);</v>
      </c>
    </row>
    <row r="844" spans="1:36" ht="14.25" customHeight="1" x14ac:dyDescent="0.2">
      <c r="A844" s="7" cm="1">
        <f t="array" aca="1" ref="A844" ca="1">INDEX(Companies!$A:$A,RANDBETWEEN(5,COUNTA(Companies!$A:$A) + 1),1)</f>
        <v>5</v>
      </c>
      <c r="B844" s="7" t="str">
        <f ca="1">VLOOKUP($A844,Companies!$A:$B,2,FALSE)</f>
        <v>ACME Corporation</v>
      </c>
      <c r="C844" s="5">
        <f t="shared" si="131"/>
        <v>840</v>
      </c>
      <c r="D844" s="5" t="str" cm="1">
        <f t="array" ref="D844">SHA1HASH($C844)</f>
        <v>c1d2fb848010807be783ec66dd6ddfad6863dbe7</v>
      </c>
      <c r="E844" s="6">
        <v>1</v>
      </c>
      <c r="F844" s="7">
        <f ca="1">IF($C844 = 1 + N("Presidente"),
    127,
    IF($C844 = 2 + N("Vice-Presidente"),
        72,
        IF($C844 = 3 + N("Secretária bilíngue"),
            13,
            RANDBETWEEN(5,COUNT(Name!$A:$A) + 1)
        )
    )
)</f>
        <v>149</v>
      </c>
      <c r="G844" s="7" t="str">
        <f ca="1">VLOOKUP($F844,Name!$A:$B,2,FALSE)</f>
        <v>Gabriel</v>
      </c>
      <c r="H844" s="7">
        <f ca="1" xml:space="preserve">
IF($C844 = 1,
    0,
    RANDBETWEEN(5,COUNT('Last name'!$A:$A) + 1)
)</f>
        <v>97</v>
      </c>
      <c r="I844" s="7" t="str">
        <f ca="1" xml:space="preserve">
IF($C844 = 1 + N("Presidente"),
    "de Orléans e Bragança",
    VLOOKUP($H844,'Last name'!$A:$B,2,FALSE) &amp; " " &amp; VLOOKUP(RANDBETWEEN(5,COUNT('Last name'!$A:$A) + 1),'Last name'!$A:$B,2,FALSE)
)</f>
        <v>Garcia Ferrari</v>
      </c>
      <c r="J844" s="7" t="str">
        <f t="shared" ca="1" si="132"/>
        <v>Gabriel Garcia Ferrari</v>
      </c>
      <c r="K844" s="7" t="str" cm="1">
        <f t="array" aca="1" ref="K844" ca="1">SHA1HASH($J844)</f>
        <v>f87b82a25c9e5969a17f17665070f6d4ec20a011</v>
      </c>
      <c r="L844" s="7" cm="1">
        <f t="array" aca="1" ref="L844" ca="1">INDEX(States!$A:$A,N844,1)</f>
        <v>5</v>
      </c>
      <c r="M844" s="7" t="str">
        <f ca="1">VLOOKUP($L844,Countries!$A:$B,2,FALSE)</f>
        <v>Portugal</v>
      </c>
      <c r="N844" s="7" cm="1">
        <f t="array" aca="1" ref="N844" ca="1">INDEX(States!$C:$C,RANDBETWEEN(5,COUNTA(States!$A:$A) + 1),1)</f>
        <v>23</v>
      </c>
      <c r="O844" s="7" t="str">
        <f ca="1">VLOOKUP($N844,States!$C:$D,2,FALSE)</f>
        <v>Viana do Castelo</v>
      </c>
      <c r="P844" s="7" t="str">
        <f ca="1">VLOOKUP($F844,Name!$A:$C,3,FALSE)</f>
        <v>M</v>
      </c>
      <c r="Q844" s="7" t="str">
        <f ca="1">VLOOKUP($P844,Genders!$B:$C,2,FALSE)</f>
        <v>Male</v>
      </c>
      <c r="R844" s="7" cm="1">
        <f t="array" aca="1" ref="R844" ca="1">INDEX('Marital status'!$A:$A,RANDBETWEEN(5,COUNTA('Marital status'!$A:$A) + 1),1)</f>
        <v>6</v>
      </c>
      <c r="S844" s="7" t="str">
        <f ca="1">VLOOKUP($R844,'Marital status'!$A:$B,2,FALSE)</f>
        <v>MarrieD</v>
      </c>
      <c r="T844" s="7">
        <f t="shared" ca="1" si="133"/>
        <v>5</v>
      </c>
      <c r="U844" s="7" t="str">
        <f ca="1">VLOOKUP($T844,Ethnicities!$A:$B,2,FALSE)</f>
        <v xml:space="preserve"> white</v>
      </c>
      <c r="V844" s="8">
        <f t="shared" ca="1" si="134"/>
        <v>29652</v>
      </c>
      <c r="W844" s="6">
        <f t="shared" ca="1" si="135"/>
        <v>7</v>
      </c>
      <c r="X844" s="8" t="str">
        <f ca="1">VLOOKUP($W844,'Background education'!$A:$B,2,FALSE)</f>
        <v>Undergraduate degree</v>
      </c>
      <c r="Y844" s="7">
        <f ca="1" xml:space="preserve">
  IF(OR($AA844 = 5, $AA844 = 6, $AA844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44" s="7" t="str">
        <f ca="1">VLOOKUP($Y844,Departments!$A:$B,2,FALSE)</f>
        <v>Controlling</v>
      </c>
      <c r="AA844" s="6">
        <f t="shared" ca="1" si="136"/>
        <v>11</v>
      </c>
      <c r="AB844" s="7" t="str">
        <f ca="1">VLOOKUP($AA844,Roles!$A:$B,2,FALSE)</f>
        <v>Analyst</v>
      </c>
      <c r="AC844" s="6">
        <f t="shared" ca="1" si="137"/>
        <v>7</v>
      </c>
      <c r="AD844" s="7" t="str">
        <f ca="1" xml:space="preserve">
IF($AC844 &lt;&gt; "",
    VLOOKUP($AC844,Levels!$A:$B,2,FALSE),
    ""
)</f>
        <v>Senior</v>
      </c>
      <c r="AE844" s="8">
        <f t="shared" ca="1" si="138"/>
        <v>44413</v>
      </c>
      <c r="AF844" s="6">
        <f ca="1">RANDBETWEEN(5,COUNTA('Recruitment source'!$A:$A) + 1)</f>
        <v>6</v>
      </c>
      <c r="AG844" s="6" t="str">
        <f ca="1">VLOOKUP($AF844,'Recruitment source'!$A:$B,2,FALSE)</f>
        <v>Learn4Good</v>
      </c>
      <c r="AH844" s="8"/>
      <c r="AI844" s="1">
        <f t="shared" ca="1" si="130"/>
        <v>2500</v>
      </c>
      <c r="AJ844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840, 1, 'Gabriel Garcia Ferrari', 'M', 5, '07/03/1981', 7, 12, 11, 7, 2500);</v>
      </c>
    </row>
    <row r="845" spans="1:36" ht="14.25" customHeight="1" x14ac:dyDescent="0.2">
      <c r="A845" s="7" cm="1">
        <f t="array" aca="1" ref="A845" ca="1">INDEX(Companies!$A:$A,RANDBETWEEN(5,COUNTA(Companies!$A:$A) + 1),1)</f>
        <v>5</v>
      </c>
      <c r="B845" s="7" t="str">
        <f ca="1">VLOOKUP($A845,Companies!$A:$B,2,FALSE)</f>
        <v>ACME Corporation</v>
      </c>
      <c r="C845" s="5">
        <f t="shared" si="131"/>
        <v>841</v>
      </c>
      <c r="D845" s="5" t="str" cm="1">
        <f t="array" ref="D845">SHA1HASH($C845)</f>
        <v>dcb63a930713a07525ae07a149f1a2df911925e0</v>
      </c>
      <c r="E845" s="6">
        <v>1</v>
      </c>
      <c r="F845" s="7">
        <f ca="1">IF($C845 = 1 + N("Presidente"),
    127,
    IF($C845 = 2 + N("Vice-Presidente"),
        72,
        IF($C845 = 3 + N("Secretária bilíngue"),
            13,
            RANDBETWEEN(5,COUNT(Name!$A:$A) + 1)
        )
    )
)</f>
        <v>78</v>
      </c>
      <c r="G845" s="7" t="str">
        <f ca="1">VLOOKUP($F845,Name!$A:$B,2,FALSE)</f>
        <v>Bryan</v>
      </c>
      <c r="H845" s="7">
        <f ca="1" xml:space="preserve">
IF($C845 = 1,
    0,
    RANDBETWEEN(5,COUNT('Last name'!$A:$A) + 1)
)</f>
        <v>173</v>
      </c>
      <c r="I845" s="7" t="str">
        <f ca="1" xml:space="preserve">
IF($C845 = 1 + N("Presidente"),
    "de Orléans e Bragança",
    VLOOKUP($H845,'Last name'!$A:$B,2,FALSE) &amp; " " &amp; VLOOKUP(RANDBETWEEN(5,COUNT('Last name'!$A:$A) + 1),'Last name'!$A:$B,2,FALSE)
)</f>
        <v>Santacruz Mello</v>
      </c>
      <c r="J845" s="7" t="str">
        <f t="shared" ca="1" si="132"/>
        <v>Bryan Santacruz Mello</v>
      </c>
      <c r="K845" s="7" t="str" cm="1">
        <f t="array" aca="1" ref="K845" ca="1">SHA1HASH($J845)</f>
        <v>a4baa61dbcd32ccb4c9fd88c6d9b7ba5aee64d9b</v>
      </c>
      <c r="L845" s="7" cm="1">
        <f t="array" aca="1" ref="L845" ca="1">INDEX(States!$A:$A,N845,1)</f>
        <v>5</v>
      </c>
      <c r="M845" s="7" t="str">
        <f ca="1">VLOOKUP($L845,Countries!$A:$B,2,FALSE)</f>
        <v>Portugal</v>
      </c>
      <c r="N845" s="7" cm="1">
        <f t="array" aca="1" ref="N845" ca="1">INDEX(States!$C:$C,RANDBETWEEN(5,COUNTA(States!$A:$A) + 1),1)</f>
        <v>21</v>
      </c>
      <c r="O845" s="7" t="str">
        <f ca="1">VLOOKUP($N845,States!$C:$D,2,FALSE)</f>
        <v>Guarda</v>
      </c>
      <c r="P845" s="7" t="str">
        <f ca="1">VLOOKUP($F845,Name!$A:$C,3,FALSE)</f>
        <v>M</v>
      </c>
      <c r="Q845" s="7" t="str">
        <f ca="1">VLOOKUP($P845,Genders!$B:$C,2,FALSE)</f>
        <v>Male</v>
      </c>
      <c r="R845" s="7" cm="1">
        <f t="array" aca="1" ref="R845" ca="1">INDEX('Marital status'!$A:$A,RANDBETWEEN(5,COUNTA('Marital status'!$A:$A) + 1),1)</f>
        <v>6</v>
      </c>
      <c r="S845" s="7" t="str">
        <f ca="1">VLOOKUP($R845,'Marital status'!$A:$B,2,FALSE)</f>
        <v>MarrieD</v>
      </c>
      <c r="T845" s="7">
        <f t="shared" ca="1" si="133"/>
        <v>5</v>
      </c>
      <c r="U845" s="7" t="str">
        <f ca="1">VLOOKUP($T845,Ethnicities!$A:$B,2,FALSE)</f>
        <v xml:space="preserve"> white</v>
      </c>
      <c r="V845" s="8">
        <f t="shared" ca="1" si="134"/>
        <v>23973</v>
      </c>
      <c r="W845" s="6">
        <f t="shared" ca="1" si="135"/>
        <v>7</v>
      </c>
      <c r="X845" s="8" t="str">
        <f ca="1">VLOOKUP($W845,'Background education'!$A:$B,2,FALSE)</f>
        <v>Undergraduate degree</v>
      </c>
      <c r="Y845" s="7">
        <f ca="1" xml:space="preserve">
  IF(OR($AA845 = 5, $AA845 = 6, $AA845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45" s="7" t="str">
        <f ca="1">VLOOKUP($Y845,Departments!$A:$B,2,FALSE)</f>
        <v>Human Resource</v>
      </c>
      <c r="AA845" s="6">
        <f t="shared" ca="1" si="136"/>
        <v>10</v>
      </c>
      <c r="AB845" s="7" t="str">
        <f ca="1">VLOOKUP($AA845,Roles!$A:$B,2,FALSE)</f>
        <v>Trainee</v>
      </c>
      <c r="AC845" s="6" t="str">
        <f t="shared" ca="1" si="137"/>
        <v/>
      </c>
      <c r="AD845" s="7" t="str">
        <f ca="1" xml:space="preserve">
IF($AC845 &lt;&gt; "",
    VLOOKUP($AC845,Levels!$A:$B,2,FALSE),
    ""
)</f>
        <v/>
      </c>
      <c r="AE845" s="8">
        <f t="shared" ca="1" si="138"/>
        <v>44597</v>
      </c>
      <c r="AF845" s="6">
        <f ca="1">RANDBETWEEN(5,COUNTA('Recruitment source'!$A:$A) + 1)</f>
        <v>11</v>
      </c>
      <c r="AG845" s="6" t="str">
        <f ca="1">VLOOKUP($AF845,'Recruitment source'!$A:$B,2,FALSE)</f>
        <v>Next Station</v>
      </c>
      <c r="AH845" s="8"/>
      <c r="AI845" s="1">
        <f t="shared" ca="1" si="130"/>
        <v>1385</v>
      </c>
      <c r="AJ845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841, 1, 'Bryan Santacruz Mello', 'M', 5, '19/08/1965', 7, 8, 10, NULL, 1385);</v>
      </c>
    </row>
    <row r="846" spans="1:36" ht="14.25" customHeight="1" x14ac:dyDescent="0.2">
      <c r="A846" s="7" cm="1">
        <f t="array" aca="1" ref="A846" ca="1">INDEX(Companies!$A:$A,RANDBETWEEN(5,COUNTA(Companies!$A:$A) + 1),1)</f>
        <v>5</v>
      </c>
      <c r="B846" s="7" t="str">
        <f ca="1">VLOOKUP($A846,Companies!$A:$B,2,FALSE)</f>
        <v>ACME Corporation</v>
      </c>
      <c r="C846" s="5">
        <f t="shared" si="131"/>
        <v>842</v>
      </c>
      <c r="D846" s="5" t="str" cm="1">
        <f t="array" ref="D846">SHA1HASH($C846)</f>
        <v>62362fbf882221470f099d8d0a119df93ce19831</v>
      </c>
      <c r="E846" s="6">
        <v>1</v>
      </c>
      <c r="F846" s="7">
        <f ca="1">IF($C846 = 1 + N("Presidente"),
    127,
    IF($C846 = 2 + N("Vice-Presidente"),
        72,
        IF($C846 = 3 + N("Secretária bilíngue"),
            13,
            RANDBETWEEN(5,COUNT(Name!$A:$A) + 1)
        )
    )
)</f>
        <v>217</v>
      </c>
      <c r="G846" s="7" t="str">
        <f ca="1">VLOOKUP($F846,Name!$A:$B,2,FALSE)</f>
        <v>Lara</v>
      </c>
      <c r="H846" s="7">
        <f ca="1" xml:space="preserve">
IF($C846 = 1,
    0,
    RANDBETWEEN(5,COUNT('Last name'!$A:$A) + 1)
)</f>
        <v>63</v>
      </c>
      <c r="I846" s="7" t="str">
        <f ca="1" xml:space="preserve">
IF($C846 = 1 + N("Presidente"),
    "de Orléans e Bragança",
    VLOOKUP($H846,'Last name'!$A:$B,2,FALSE) &amp; " " &amp; VLOOKUP(RANDBETWEEN(5,COUNT('Last name'!$A:$A) + 1),'Last name'!$A:$B,2,FALSE)
)</f>
        <v>Castro Marino</v>
      </c>
      <c r="J846" s="7" t="str">
        <f t="shared" ca="1" si="132"/>
        <v>Lara Castro Marino</v>
      </c>
      <c r="K846" s="7" t="str" cm="1">
        <f t="array" aca="1" ref="K846" ca="1">SHA1HASH($J846)</f>
        <v>ccf8591ee70be152900ecf02c6ee456ee4c1bd9b</v>
      </c>
      <c r="L846" s="7" cm="1">
        <f t="array" aca="1" ref="L846" ca="1">INDEX(States!$A:$A,N846,1)</f>
        <v>5</v>
      </c>
      <c r="M846" s="7" t="str">
        <f ca="1">VLOOKUP($L846,Countries!$A:$B,2,FALSE)</f>
        <v>Portugal</v>
      </c>
      <c r="N846" s="7" cm="1">
        <f t="array" aca="1" ref="N846" ca="1">INDEX(States!$C:$C,RANDBETWEEN(5,COUNTA(States!$A:$A) + 1),1)</f>
        <v>10</v>
      </c>
      <c r="O846" s="7" t="str">
        <f ca="1">VLOOKUP($N846,States!$C:$D,2,FALSE)</f>
        <v>Faro</v>
      </c>
      <c r="P846" s="7" t="str">
        <f ca="1">VLOOKUP($F846,Name!$A:$C,3,FALSE)</f>
        <v>F</v>
      </c>
      <c r="Q846" s="7" t="str">
        <f ca="1">VLOOKUP($P846,Genders!$B:$C,2,FALSE)</f>
        <v>Female</v>
      </c>
      <c r="R846" s="7" cm="1">
        <f t="array" aca="1" ref="R846" ca="1">INDEX('Marital status'!$A:$A,RANDBETWEEN(5,COUNTA('Marital status'!$A:$A) + 1),1)</f>
        <v>5</v>
      </c>
      <c r="S846" s="7" t="str">
        <f ca="1">VLOOKUP($R846,'Marital status'!$A:$B,2,FALSE)</f>
        <v>single</v>
      </c>
      <c r="T846" s="7">
        <f t="shared" ca="1" si="133"/>
        <v>5</v>
      </c>
      <c r="U846" s="7" t="str">
        <f ca="1">VLOOKUP($T846,Ethnicities!$A:$B,2,FALSE)</f>
        <v xml:space="preserve"> white</v>
      </c>
      <c r="V846" s="8">
        <f t="shared" ca="1" si="134"/>
        <v>21517</v>
      </c>
      <c r="W846" s="6">
        <f t="shared" ca="1" si="135"/>
        <v>7</v>
      </c>
      <c r="X846" s="8" t="str">
        <f ca="1">VLOOKUP($W846,'Background education'!$A:$B,2,FALSE)</f>
        <v>Undergraduate degree</v>
      </c>
      <c r="Y846" s="7">
        <f ca="1" xml:space="preserve">
  IF(OR($AA846 = 5, $AA846 = 6, $AA846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46" s="7" t="str">
        <f ca="1">VLOOKUP($Y846,Departments!$A:$B,2,FALSE)</f>
        <v xml:space="preserve"> Commercial</v>
      </c>
      <c r="AA846" s="6">
        <f t="shared" ca="1" si="136"/>
        <v>11</v>
      </c>
      <c r="AB846" s="7" t="str">
        <f ca="1">VLOOKUP($AA846,Roles!$A:$B,2,FALSE)</f>
        <v>Analyst</v>
      </c>
      <c r="AC846" s="6">
        <f t="shared" ca="1" si="137"/>
        <v>6</v>
      </c>
      <c r="AD846" s="7" t="str">
        <f ca="1" xml:space="preserve">
IF($AC846 &lt;&gt; "",
    VLOOKUP($AC846,Levels!$A:$B,2,FALSE),
    ""
)</f>
        <v>Pleno</v>
      </c>
      <c r="AE846" s="8">
        <f t="shared" ca="1" si="138"/>
        <v>38800</v>
      </c>
      <c r="AF846" s="6">
        <f ca="1">RANDBETWEEN(5,COUNTA('Recruitment source'!$A:$A) + 1)</f>
        <v>10</v>
      </c>
      <c r="AG846" s="6" t="str">
        <f ca="1">VLOOKUP($AF846,'Recruitment source'!$A:$B,2,FALSE)</f>
        <v>Jobs in Lisbon</v>
      </c>
      <c r="AH846" s="8"/>
      <c r="AI846" s="1">
        <f t="shared" ca="1" si="130"/>
        <v>2580</v>
      </c>
      <c r="AJ846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842, 1, 'Lara Castro Marino', 'F', 5, '28/11/1958', 7, 9, 11, 6, 2580);</v>
      </c>
    </row>
    <row r="847" spans="1:36" ht="14.25" customHeight="1" x14ac:dyDescent="0.2">
      <c r="A847" s="7" cm="1">
        <f t="array" aca="1" ref="A847" ca="1">INDEX(Companies!$A:$A,RANDBETWEEN(5,COUNTA(Companies!$A:$A) + 1),1)</f>
        <v>5</v>
      </c>
      <c r="B847" s="7" t="str">
        <f ca="1">VLOOKUP($A847,Companies!$A:$B,2,FALSE)</f>
        <v>ACME Corporation</v>
      </c>
      <c r="C847" s="5">
        <f t="shared" si="131"/>
        <v>843</v>
      </c>
      <c r="D847" s="5" t="str" cm="1">
        <f t="array" ref="D847">SHA1HASH($C847)</f>
        <v>c02b74809aaccf4972b9bb7059fa28aa91a255a3</v>
      </c>
      <c r="E847" s="6">
        <v>1</v>
      </c>
      <c r="F847" s="7">
        <f ca="1">IF($C847 = 1 + N("Presidente"),
    127,
    IF($C847 = 2 + N("Vice-Presidente"),
        72,
        IF($C847 = 3 + N("Secretária bilíngue"),
            13,
            RANDBETWEEN(5,COUNT(Name!$A:$A) + 1)
        )
    )
)</f>
        <v>348</v>
      </c>
      <c r="G847" s="7" t="str">
        <f ca="1">VLOOKUP($F847,Name!$A:$B,2,FALSE)</f>
        <v>Vagner</v>
      </c>
      <c r="H847" s="7">
        <f ca="1" xml:space="preserve">
IF($C847 = 1,
    0,
    RANDBETWEEN(5,COUNT('Last name'!$A:$A) + 1)
)</f>
        <v>80</v>
      </c>
      <c r="I847" s="7" t="str">
        <f ca="1" xml:space="preserve">
IF($C847 = 1 + N("Presidente"),
    "de Orléans e Bragança",
    VLOOKUP($H847,'Last name'!$A:$B,2,FALSE) &amp; " " &amp; VLOOKUP(RANDBETWEEN(5,COUNT('Last name'!$A:$A) + 1),'Last name'!$A:$B,2,FALSE)
)</f>
        <v>Faria Mendes</v>
      </c>
      <c r="J847" s="7" t="str">
        <f t="shared" ca="1" si="132"/>
        <v>Vagner Faria Mendes</v>
      </c>
      <c r="K847" s="7" t="str" cm="1">
        <f t="array" aca="1" ref="K847" ca="1">SHA1HASH($J847)</f>
        <v>084220611960ca99e7da57a2c68c2a8e650c5065</v>
      </c>
      <c r="L847" s="7" cm="1">
        <f t="array" aca="1" ref="L847" ca="1">INDEX(States!$A:$A,N847,1)</f>
        <v>5</v>
      </c>
      <c r="M847" s="7" t="str">
        <f ca="1">VLOOKUP($L847,Countries!$A:$B,2,FALSE)</f>
        <v>Portugal</v>
      </c>
      <c r="N847" s="7" cm="1">
        <f t="array" aca="1" ref="N847" ca="1">INDEX(States!$C:$C,RANDBETWEEN(5,COUNTA(States!$A:$A) + 1),1)</f>
        <v>13</v>
      </c>
      <c r="O847" s="7" t="str">
        <f ca="1">VLOOKUP($N847,States!$C:$D,2,FALSE)</f>
        <v>Coimbra</v>
      </c>
      <c r="P847" s="7" t="str">
        <f ca="1">VLOOKUP($F847,Name!$A:$C,3,FALSE)</f>
        <v>M</v>
      </c>
      <c r="Q847" s="7" t="str">
        <f ca="1">VLOOKUP($P847,Genders!$B:$C,2,FALSE)</f>
        <v>Male</v>
      </c>
      <c r="R847" s="7" cm="1">
        <f t="array" aca="1" ref="R847" ca="1">INDEX('Marital status'!$A:$A,RANDBETWEEN(5,COUNTA('Marital status'!$A:$A) + 1),1)</f>
        <v>6</v>
      </c>
      <c r="S847" s="7" t="str">
        <f ca="1">VLOOKUP($R847,'Marital status'!$A:$B,2,FALSE)</f>
        <v>MarrieD</v>
      </c>
      <c r="T847" s="7">
        <f t="shared" ca="1" si="133"/>
        <v>7</v>
      </c>
      <c r="U847" s="7" t="str">
        <f ca="1">VLOOKUP($T847,Ethnicities!$A:$B,2,FALSE)</f>
        <v xml:space="preserve">  Hispanic or LATINO</v>
      </c>
      <c r="V847" s="8">
        <f t="shared" ca="1" si="134"/>
        <v>32321</v>
      </c>
      <c r="W847" s="6">
        <f t="shared" ca="1" si="135"/>
        <v>7</v>
      </c>
      <c r="X847" s="8" t="str">
        <f ca="1">VLOOKUP($W847,'Background education'!$A:$B,2,FALSE)</f>
        <v>Undergraduate degree</v>
      </c>
      <c r="Y847" s="7">
        <f ca="1" xml:space="preserve">
  IF(OR($AA847 = 5, $AA847 = 6, $AA847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47" s="7" t="str">
        <f ca="1">VLOOKUP($Y847,Departments!$A:$B,2,FALSE)</f>
        <v>Human Resource</v>
      </c>
      <c r="AA847" s="6">
        <f t="shared" ca="1" si="136"/>
        <v>9</v>
      </c>
      <c r="AB847" s="7" t="str">
        <f ca="1">VLOOKUP($AA847,Roles!$A:$B,2,FALSE)</f>
        <v>Intern</v>
      </c>
      <c r="AC847" s="6" t="str">
        <f t="shared" ca="1" si="137"/>
        <v/>
      </c>
      <c r="AD847" s="7" t="str">
        <f ca="1" xml:space="preserve">
IF($AC847 &lt;&gt; "",
    VLOOKUP($AC847,Levels!$A:$B,2,FALSE),
    ""
)</f>
        <v/>
      </c>
      <c r="AE847" s="8">
        <f t="shared" ca="1" si="138"/>
        <v>41320</v>
      </c>
      <c r="AF847" s="6">
        <f ca="1">RANDBETWEEN(5,COUNTA('Recruitment source'!$A:$A) + 1)</f>
        <v>13</v>
      </c>
      <c r="AG847" s="6" t="str">
        <f ca="1">VLOOKUP($AF847,'Recruitment source'!$A:$B,2,FALSE)</f>
        <v>Google</v>
      </c>
      <c r="AH847" s="8"/>
      <c r="AI847" s="1">
        <f t="shared" ca="1" si="130"/>
        <v>1285</v>
      </c>
      <c r="AJ847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843, 1, 'Vagner Faria Mendes', 'M', 7, '27/06/1988', 7, 8, 9, NULL, 1285);</v>
      </c>
    </row>
    <row r="848" spans="1:36" ht="14.25" customHeight="1" x14ac:dyDescent="0.2">
      <c r="A848" s="7" cm="1">
        <f t="array" aca="1" ref="A848" ca="1">INDEX(Companies!$A:$A,RANDBETWEEN(5,COUNTA(Companies!$A:$A) + 1),1)</f>
        <v>5</v>
      </c>
      <c r="B848" s="7" t="str">
        <f ca="1">VLOOKUP($A848,Companies!$A:$B,2,FALSE)</f>
        <v>ACME Corporation</v>
      </c>
      <c r="C848" s="5">
        <f t="shared" si="131"/>
        <v>844</v>
      </c>
      <c r="D848" s="5" t="str" cm="1">
        <f t="array" ref="D848">SHA1HASH($C848)</f>
        <v>c2fc6ebf83d192af1de8fb65d5778ca5fc90592e</v>
      </c>
      <c r="E848" s="6">
        <v>1</v>
      </c>
      <c r="F848" s="7">
        <f ca="1">IF($C848 = 1 + N("Presidente"),
    127,
    IF($C848 = 2 + N("Vice-Presidente"),
        72,
        IF($C848 = 3 + N("Secretária bilíngue"),
            13,
            RANDBETWEEN(5,COUNT(Name!$A:$A) + 1)
        )
    )
)</f>
        <v>151</v>
      </c>
      <c r="G848" s="7" t="str">
        <f ca="1">VLOOKUP($F848,Name!$A:$B,2,FALSE)</f>
        <v>Gabrielly</v>
      </c>
      <c r="H848" s="7">
        <f ca="1" xml:space="preserve">
IF($C848 = 1,
    0,
    RANDBETWEEN(5,COUNT('Last name'!$A:$A) + 1)
)</f>
        <v>178</v>
      </c>
      <c r="I848" s="7" t="str">
        <f ca="1" xml:space="preserve">
IF($C848 = 1 + N("Presidente"),
    "de Orléans e Bragança",
    VLOOKUP($H848,'Last name'!$A:$B,2,FALSE) &amp; " " &amp; VLOOKUP(RANDBETWEEN(5,COUNT('Last name'!$A:$A) + 1),'Last name'!$A:$B,2,FALSE)
)</f>
        <v>Seixas Brasil</v>
      </c>
      <c r="J848" s="7" t="str">
        <f t="shared" ca="1" si="132"/>
        <v>Gabrielly Seixas Brasil</v>
      </c>
      <c r="K848" s="7" t="str" cm="1">
        <f t="array" aca="1" ref="K848" ca="1">SHA1HASH($J848)</f>
        <v>32bb286bdef996f288a20e0bff5d743f4a2f4fc9</v>
      </c>
      <c r="L848" s="7" cm="1">
        <f t="array" aca="1" ref="L848" ca="1">INDEX(States!$A:$A,N848,1)</f>
        <v>5</v>
      </c>
      <c r="M848" s="7" t="str">
        <f ca="1">VLOOKUP($L848,Countries!$A:$B,2,FALSE)</f>
        <v>Portugal</v>
      </c>
      <c r="N848" s="7" cm="1">
        <f t="array" aca="1" ref="N848" ca="1">INDEX(States!$C:$C,RANDBETWEEN(5,COUNTA(States!$A:$A) + 1),1)</f>
        <v>22</v>
      </c>
      <c r="O848" s="7" t="str">
        <f ca="1">VLOOKUP($N848,States!$C:$D,2,FALSE)</f>
        <v>Vila Real</v>
      </c>
      <c r="P848" s="7" t="str">
        <f ca="1">VLOOKUP($F848,Name!$A:$C,3,FALSE)</f>
        <v>F</v>
      </c>
      <c r="Q848" s="7" t="str">
        <f ca="1">VLOOKUP($P848,Genders!$B:$C,2,FALSE)</f>
        <v>Female</v>
      </c>
      <c r="R848" s="7" cm="1">
        <f t="array" aca="1" ref="R848" ca="1">INDEX('Marital status'!$A:$A,RANDBETWEEN(5,COUNTA('Marital status'!$A:$A) + 1),1)</f>
        <v>5</v>
      </c>
      <c r="S848" s="7" t="str">
        <f ca="1">VLOOKUP($R848,'Marital status'!$A:$B,2,FALSE)</f>
        <v>single</v>
      </c>
      <c r="T848" s="7">
        <f t="shared" ca="1" si="133"/>
        <v>5</v>
      </c>
      <c r="U848" s="7" t="str">
        <f ca="1">VLOOKUP($T848,Ethnicities!$A:$B,2,FALSE)</f>
        <v xml:space="preserve"> white</v>
      </c>
      <c r="V848" s="8">
        <f t="shared" ca="1" si="134"/>
        <v>28744</v>
      </c>
      <c r="W848" s="6">
        <f t="shared" ca="1" si="135"/>
        <v>7</v>
      </c>
      <c r="X848" s="8" t="str">
        <f ca="1">VLOOKUP($W848,'Background education'!$A:$B,2,FALSE)</f>
        <v>Undergraduate degree</v>
      </c>
      <c r="Y848" s="7">
        <f ca="1" xml:space="preserve">
  IF(OR($AA848 = 5, $AA848 = 6, $AA848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48" s="7" t="str">
        <f ca="1">VLOOKUP($Y848,Departments!$A:$B,2,FALSE)</f>
        <v>Operations</v>
      </c>
      <c r="AA848" s="6">
        <f t="shared" ca="1" si="136"/>
        <v>11</v>
      </c>
      <c r="AB848" s="7" t="str">
        <f ca="1">VLOOKUP($AA848,Roles!$A:$B,2,FALSE)</f>
        <v>Analyst</v>
      </c>
      <c r="AC848" s="6">
        <f t="shared" ca="1" si="137"/>
        <v>6</v>
      </c>
      <c r="AD848" s="7" t="str">
        <f ca="1" xml:space="preserve">
IF($AC848 &lt;&gt; "",
    VLOOKUP($AC848,Levels!$A:$B,2,FALSE),
    ""
)</f>
        <v>Pleno</v>
      </c>
      <c r="AE848" s="8">
        <f t="shared" ca="1" si="138"/>
        <v>37742</v>
      </c>
      <c r="AF848" s="6">
        <f ca="1">RANDBETWEEN(5,COUNTA('Recruitment source'!$A:$A) + 1)</f>
        <v>11</v>
      </c>
      <c r="AG848" s="6" t="str">
        <f ca="1">VLOOKUP($AF848,'Recruitment source'!$A:$B,2,FALSE)</f>
        <v>Next Station</v>
      </c>
      <c r="AH848" s="8"/>
      <c r="AI848" s="1">
        <f t="shared" ca="1" si="130"/>
        <v>2500</v>
      </c>
      <c r="AJ848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844, 1, 'Gabrielly Seixas Brasil', 'F', 5, '11/09/1978', 7, 10, 11, 6, 2500);</v>
      </c>
    </row>
    <row r="849" spans="1:36" ht="14.25" customHeight="1" x14ac:dyDescent="0.2">
      <c r="A849" s="7" cm="1">
        <f t="array" aca="1" ref="A849" ca="1">INDEX(Companies!$A:$A,RANDBETWEEN(5,COUNTA(Companies!$A:$A) + 1),1)</f>
        <v>5</v>
      </c>
      <c r="B849" s="7" t="str">
        <f ca="1">VLOOKUP($A849,Companies!$A:$B,2,FALSE)</f>
        <v>ACME Corporation</v>
      </c>
      <c r="C849" s="5">
        <f t="shared" si="131"/>
        <v>845</v>
      </c>
      <c r="D849" s="5" t="str" cm="1">
        <f t="array" ref="D849">SHA1HASH($C849)</f>
        <v>292c7ebb82651f1977f19458c30a3bee33c808d7</v>
      </c>
      <c r="E849" s="6">
        <v>1</v>
      </c>
      <c r="F849" s="7">
        <f ca="1">IF($C849 = 1 + N("Presidente"),
    127,
    IF($C849 = 2 + N("Vice-Presidente"),
        72,
        IF($C849 = 3 + N("Secretária bilíngue"),
            13,
            RANDBETWEEN(5,COUNT(Name!$A:$A) + 1)
        )
    )
)</f>
        <v>128</v>
      </c>
      <c r="G849" s="7" t="str">
        <f ca="1">VLOOKUP($F849,Name!$A:$B,2,FALSE)</f>
        <v>Enzo Gabriel</v>
      </c>
      <c r="H849" s="7">
        <f ca="1" xml:space="preserve">
IF($C849 = 1,
    0,
    RANDBETWEEN(5,COUNT('Last name'!$A:$A) + 1)
)</f>
        <v>71</v>
      </c>
      <c r="I849" s="7" t="str">
        <f ca="1" xml:space="preserve">
IF($C849 = 1 + N("Presidente"),
    "de Orléans e Bragança",
    VLOOKUP($H849,'Last name'!$A:$B,2,FALSE) &amp; " " &amp; VLOOKUP(RANDBETWEEN(5,COUNT('Last name'!$A:$A) + 1),'Last name'!$A:$B,2,FALSE)
)</f>
        <v>Dantas Testa</v>
      </c>
      <c r="J849" s="7" t="str">
        <f t="shared" ca="1" si="132"/>
        <v>Enzo Gabriel Dantas Testa</v>
      </c>
      <c r="K849" s="7" t="str" cm="1">
        <f t="array" aca="1" ref="K849" ca="1">SHA1HASH($J849)</f>
        <v>a3753464c35e5efca89ae432bb8e5cdc6af94332</v>
      </c>
      <c r="L849" s="7" cm="1">
        <f t="array" aca="1" ref="L849" ca="1">INDEX(States!$A:$A,N849,1)</f>
        <v>5</v>
      </c>
      <c r="M849" s="7" t="str">
        <f ca="1">VLOOKUP($L849,Countries!$A:$B,2,FALSE)</f>
        <v>Portugal</v>
      </c>
      <c r="N849" s="7" cm="1">
        <f t="array" aca="1" ref="N849" ca="1">INDEX(States!$C:$C,RANDBETWEEN(5,COUNTA(States!$A:$A) + 1),1)</f>
        <v>7</v>
      </c>
      <c r="O849" s="7" t="str">
        <f ca="1">VLOOKUP($N849,States!$C:$D,2,FALSE)</f>
        <v xml:space="preserve"> Setúbal </v>
      </c>
      <c r="P849" s="7" t="str">
        <f ca="1">VLOOKUP($F849,Name!$A:$C,3,FALSE)</f>
        <v>M</v>
      </c>
      <c r="Q849" s="7" t="str">
        <f ca="1">VLOOKUP($P849,Genders!$B:$C,2,FALSE)</f>
        <v>Male</v>
      </c>
      <c r="R849" s="7" cm="1">
        <f t="array" aca="1" ref="R849" ca="1">INDEX('Marital status'!$A:$A,RANDBETWEEN(5,COUNTA('Marital status'!$A:$A) + 1),1)</f>
        <v>5</v>
      </c>
      <c r="S849" s="7" t="str">
        <f ca="1">VLOOKUP($R849,'Marital status'!$A:$B,2,FALSE)</f>
        <v>single</v>
      </c>
      <c r="T849" s="7">
        <f t="shared" ca="1" si="133"/>
        <v>5</v>
      </c>
      <c r="U849" s="7" t="str">
        <f ca="1">VLOOKUP($T849,Ethnicities!$A:$B,2,FALSE)</f>
        <v xml:space="preserve"> white</v>
      </c>
      <c r="V849" s="8">
        <f t="shared" ca="1" si="134"/>
        <v>21975</v>
      </c>
      <c r="W849" s="6">
        <f t="shared" ca="1" si="135"/>
        <v>7</v>
      </c>
      <c r="X849" s="8" t="str">
        <f ca="1">VLOOKUP($W849,'Background education'!$A:$B,2,FALSE)</f>
        <v>Undergraduate degree</v>
      </c>
      <c r="Y849" s="7">
        <f ca="1" xml:space="preserve">
  IF(OR($AA849 = 5, $AA849 = 6, $AA849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49" s="7" t="str">
        <f ca="1">VLOOKUP($Y849,Departments!$A:$B,2,FALSE)</f>
        <v>Operations</v>
      </c>
      <c r="AA849" s="6">
        <f t="shared" ca="1" si="136"/>
        <v>10</v>
      </c>
      <c r="AB849" s="7" t="str">
        <f ca="1">VLOOKUP($AA849,Roles!$A:$B,2,FALSE)</f>
        <v>Trainee</v>
      </c>
      <c r="AC849" s="6" t="str">
        <f t="shared" ca="1" si="137"/>
        <v/>
      </c>
      <c r="AD849" s="7" t="str">
        <f ca="1" xml:space="preserve">
IF($AC849 &lt;&gt; "",
    VLOOKUP($AC849,Levels!$A:$B,2,FALSE),
    ""
)</f>
        <v/>
      </c>
      <c r="AE849" s="8">
        <f t="shared" ca="1" si="138"/>
        <v>41527</v>
      </c>
      <c r="AF849" s="6">
        <f ca="1">RANDBETWEEN(5,COUNTA('Recruitment source'!$A:$A) + 1)</f>
        <v>11</v>
      </c>
      <c r="AG849" s="6" t="str">
        <f ca="1">VLOOKUP($AF849,'Recruitment source'!$A:$B,2,FALSE)</f>
        <v>Next Station</v>
      </c>
      <c r="AH849" s="8"/>
      <c r="AI849" s="1">
        <f t="shared" ca="1" si="130"/>
        <v>1305</v>
      </c>
      <c r="AJ84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845, 1, 'Enzo Gabriel Dantas Testa', 'M', 5, '29/02/1960', 7, 10, 10, NULL, 1305);</v>
      </c>
    </row>
    <row r="850" spans="1:36" ht="14.25" customHeight="1" x14ac:dyDescent="0.2">
      <c r="A850" s="7" cm="1">
        <f t="array" aca="1" ref="A850" ca="1">INDEX(Companies!$A:$A,RANDBETWEEN(5,COUNTA(Companies!$A:$A) + 1),1)</f>
        <v>5</v>
      </c>
      <c r="B850" s="7" t="str">
        <f ca="1">VLOOKUP($A850,Companies!$A:$B,2,FALSE)</f>
        <v>ACME Corporation</v>
      </c>
      <c r="C850" s="5">
        <f t="shared" si="131"/>
        <v>846</v>
      </c>
      <c r="D850" s="5" t="str" cm="1">
        <f t="array" ref="D850">SHA1HASH($C850)</f>
        <v>8d163d76c569f509002af1a489436be60492eb8e</v>
      </c>
      <c r="E850" s="6">
        <v>1</v>
      </c>
      <c r="F850" s="7">
        <f ca="1">IF($C850 = 1 + N("Presidente"),
    127,
    IF($C850 = 2 + N("Vice-Presidente"),
        72,
        IF($C850 = 3 + N("Secretária bilíngue"),
            13,
            RANDBETWEEN(5,COUNT(Name!$A:$A) + 1)
        )
    )
)</f>
        <v>256</v>
      </c>
      <c r="G850" s="7" t="str">
        <f ca="1">VLOOKUP($F850,Name!$A:$B,2,FALSE)</f>
        <v>Marcelo</v>
      </c>
      <c r="H850" s="7">
        <f ca="1" xml:space="preserve">
IF($C850 = 1,
    0,
    RANDBETWEEN(5,COUNT('Last name'!$A:$A) + 1)
)</f>
        <v>160</v>
      </c>
      <c r="I850" s="7" t="str">
        <f ca="1" xml:space="preserve">
IF($C850 = 1 + N("Presidente"),
    "de Orléans e Bragança",
    VLOOKUP($H850,'Last name'!$A:$B,2,FALSE) &amp; " " &amp; VLOOKUP(RANDBETWEEN(5,COUNT('Last name'!$A:$A) + 1),'Last name'!$A:$B,2,FALSE)
)</f>
        <v>Resende Alvim</v>
      </c>
      <c r="J850" s="7" t="str">
        <f t="shared" ca="1" si="132"/>
        <v>Marcelo Resende Alvim</v>
      </c>
      <c r="K850" s="7" t="str" cm="1">
        <f t="array" aca="1" ref="K850" ca="1">SHA1HASH($J850)</f>
        <v>19d578ab8f2844e769b23c702ada45f331c9883d</v>
      </c>
      <c r="L850" s="7" cm="1">
        <f t="array" aca="1" ref="L850" ca="1">INDEX(States!$A:$A,N850,1)</f>
        <v>5</v>
      </c>
      <c r="M850" s="7" t="str">
        <f ca="1">VLOOKUP($L850,Countries!$A:$B,2,FALSE)</f>
        <v>Portugal</v>
      </c>
      <c r="N850" s="7" cm="1">
        <f t="array" aca="1" ref="N850" ca="1">INDEX(States!$C:$C,RANDBETWEEN(5,COUNTA(States!$A:$A) + 1),1)</f>
        <v>22</v>
      </c>
      <c r="O850" s="7" t="str">
        <f ca="1">VLOOKUP($N850,States!$C:$D,2,FALSE)</f>
        <v>Vila Real</v>
      </c>
      <c r="P850" s="7" t="str">
        <f ca="1">VLOOKUP($F850,Name!$A:$C,3,FALSE)</f>
        <v>M</v>
      </c>
      <c r="Q850" s="7" t="str">
        <f ca="1">VLOOKUP($P850,Genders!$B:$C,2,FALSE)</f>
        <v>Male</v>
      </c>
      <c r="R850" s="7" cm="1">
        <f t="array" aca="1" ref="R850" ca="1">INDEX('Marital status'!$A:$A,RANDBETWEEN(5,COUNTA('Marital status'!$A:$A) + 1),1)</f>
        <v>7</v>
      </c>
      <c r="S850" s="7" t="str">
        <f ca="1">VLOOKUP($R850,'Marital status'!$A:$B,2,FALSE)</f>
        <v xml:space="preserve">Widowed </v>
      </c>
      <c r="T850" s="7">
        <f t="shared" ca="1" si="133"/>
        <v>5</v>
      </c>
      <c r="U850" s="7" t="str">
        <f ca="1">VLOOKUP($T850,Ethnicities!$A:$B,2,FALSE)</f>
        <v xml:space="preserve"> white</v>
      </c>
      <c r="V850" s="8">
        <f t="shared" ca="1" si="134"/>
        <v>20077</v>
      </c>
      <c r="W850" s="6">
        <f t="shared" ca="1" si="135"/>
        <v>7</v>
      </c>
      <c r="X850" s="8" t="str">
        <f ca="1">VLOOKUP($W850,'Background education'!$A:$B,2,FALSE)</f>
        <v>Undergraduate degree</v>
      </c>
      <c r="Y850" s="7">
        <f ca="1" xml:space="preserve">
  IF(OR($AA850 = 5, $AA850 = 6, $AA850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50" s="7" t="str">
        <f ca="1">VLOOKUP($Y850,Departments!$A:$B,2,FALSE)</f>
        <v>Human Resource</v>
      </c>
      <c r="AA850" s="6">
        <f t="shared" ca="1" si="136"/>
        <v>11</v>
      </c>
      <c r="AB850" s="7" t="str">
        <f ca="1">VLOOKUP($AA850,Roles!$A:$B,2,FALSE)</f>
        <v>Analyst</v>
      </c>
      <c r="AC850" s="6">
        <f t="shared" ca="1" si="137"/>
        <v>5</v>
      </c>
      <c r="AD850" s="7" t="str">
        <f ca="1" xml:space="preserve">
IF($AC850 &lt;&gt; "",
    VLOOKUP($AC850,Levels!$A:$B,2,FALSE),
    ""
)</f>
        <v>Junior</v>
      </c>
      <c r="AE850" s="8">
        <f t="shared" ca="1" si="138"/>
        <v>42374</v>
      </c>
      <c r="AF850" s="6">
        <f ca="1">RANDBETWEEN(5,COUNTA('Recruitment source'!$A:$A) + 1)</f>
        <v>12</v>
      </c>
      <c r="AG850" s="6" t="str">
        <f ca="1">VLOOKUP($AF850,'Recruitment source'!$A:$B,2,FALSE)</f>
        <v xml:space="preserve"> recommendation of employee</v>
      </c>
      <c r="AH850" s="8"/>
      <c r="AI850" s="1">
        <f t="shared" ca="1" si="130"/>
        <v>2580</v>
      </c>
      <c r="AJ85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846, 1, 'Marcelo Resende Alvim', 'M', 5, '19/12/1954', 7, 8, 11, 5, 2580);</v>
      </c>
    </row>
    <row r="851" spans="1:36" ht="14.25" customHeight="1" x14ac:dyDescent="0.2">
      <c r="A851" s="7" cm="1">
        <f t="array" aca="1" ref="A851" ca="1">INDEX(Companies!$A:$A,RANDBETWEEN(5,COUNTA(Companies!$A:$A) + 1),1)</f>
        <v>5</v>
      </c>
      <c r="B851" s="7" t="str">
        <f ca="1">VLOOKUP($A851,Companies!$A:$B,2,FALSE)</f>
        <v>ACME Corporation</v>
      </c>
      <c r="C851" s="5">
        <f t="shared" si="131"/>
        <v>847</v>
      </c>
      <c r="D851" s="5" t="str" cm="1">
        <f t="array" ref="D851">SHA1HASH($C851)</f>
        <v>d18401b1bb37c5d9297cf16fc43858b4fdb37825</v>
      </c>
      <c r="E851" s="6">
        <v>1</v>
      </c>
      <c r="F851" s="7">
        <f ca="1">IF($C851 = 1 + N("Presidente"),
    127,
    IF($C851 = 2 + N("Vice-Presidente"),
        72,
        IF($C851 = 3 + N("Secretária bilíngue"),
            13,
            RANDBETWEEN(5,COUNT(Name!$A:$A) + 1)
        )
    )
)</f>
        <v>153</v>
      </c>
      <c r="G851" s="7" t="str">
        <f ca="1">VLOOKUP($F851,Name!$A:$B,2,FALSE)</f>
        <v>Giovana</v>
      </c>
      <c r="H851" s="7">
        <f ca="1" xml:space="preserve">
IF($C851 = 1,
    0,
    RANDBETWEEN(5,COUNT('Last name'!$A:$A) + 1)
)</f>
        <v>157</v>
      </c>
      <c r="I851" s="7" t="str">
        <f ca="1" xml:space="preserve">
IF($C851 = 1 + N("Presidente"),
    "de Orléans e Bragança",
    VLOOKUP($H851,'Last name'!$A:$B,2,FALSE) &amp; " " &amp; VLOOKUP(RANDBETWEEN(5,COUNT('Last name'!$A:$A) + 1),'Last name'!$A:$B,2,FALSE)
)</f>
        <v>Ramos Borba</v>
      </c>
      <c r="J851" s="7" t="str">
        <f t="shared" ca="1" si="132"/>
        <v>Giovana Ramos Borba</v>
      </c>
      <c r="K851" s="7" t="str" cm="1">
        <f t="array" aca="1" ref="K851" ca="1">SHA1HASH($J851)</f>
        <v>c893f06ac7a2d3954aedb4f04c7db0f602986968</v>
      </c>
      <c r="L851" s="7" cm="1">
        <f t="array" aca="1" ref="L851" ca="1">INDEX(States!$A:$A,N851,1)</f>
        <v>5</v>
      </c>
      <c r="M851" s="7" t="str">
        <f ca="1">VLOOKUP($L851,Countries!$A:$B,2,FALSE)</f>
        <v>Portugal</v>
      </c>
      <c r="N851" s="7" cm="1">
        <f t="array" aca="1" ref="N851" ca="1">INDEX(States!$C:$C,RANDBETWEEN(5,COUNTA(States!$A:$A) + 1),1)</f>
        <v>18</v>
      </c>
      <c r="O851" s="7" t="str">
        <f ca="1">VLOOKUP($N851,States!$C:$D,2,FALSE)</f>
        <v>Castelo Branco</v>
      </c>
      <c r="P851" s="7" t="str">
        <f ca="1">VLOOKUP($F851,Name!$A:$C,3,FALSE)</f>
        <v>F</v>
      </c>
      <c r="Q851" s="7" t="str">
        <f ca="1">VLOOKUP($P851,Genders!$B:$C,2,FALSE)</f>
        <v>Female</v>
      </c>
      <c r="R851" s="7" cm="1">
        <f t="array" aca="1" ref="R851" ca="1">INDEX('Marital status'!$A:$A,RANDBETWEEN(5,COUNTA('Marital status'!$A:$A) + 1),1)</f>
        <v>7</v>
      </c>
      <c r="S851" s="7" t="str">
        <f ca="1">VLOOKUP($R851,'Marital status'!$A:$B,2,FALSE)</f>
        <v xml:space="preserve">Widowed </v>
      </c>
      <c r="T851" s="7">
        <f t="shared" ca="1" si="133"/>
        <v>5</v>
      </c>
      <c r="U851" s="7" t="str">
        <f ca="1">VLOOKUP($T851,Ethnicities!$A:$B,2,FALSE)</f>
        <v xml:space="preserve"> white</v>
      </c>
      <c r="V851" s="8">
        <f t="shared" ca="1" si="134"/>
        <v>30723</v>
      </c>
      <c r="W851" s="6">
        <f t="shared" ca="1" si="135"/>
        <v>7</v>
      </c>
      <c r="X851" s="8" t="str">
        <f ca="1">VLOOKUP($W851,'Background education'!$A:$B,2,FALSE)</f>
        <v>Undergraduate degree</v>
      </c>
      <c r="Y851" s="7">
        <f ca="1" xml:space="preserve">
  IF(OR($AA851 = 5, $AA851 = 6, $AA851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51" s="7" t="str">
        <f ca="1">VLOOKUP($Y851,Departments!$A:$B,2,FALSE)</f>
        <v>Administration</v>
      </c>
      <c r="AA851" s="6">
        <f t="shared" ca="1" si="136"/>
        <v>10</v>
      </c>
      <c r="AB851" s="7" t="str">
        <f ca="1">VLOOKUP($AA851,Roles!$A:$B,2,FALSE)</f>
        <v>Trainee</v>
      </c>
      <c r="AC851" s="6" t="str">
        <f t="shared" ca="1" si="137"/>
        <v/>
      </c>
      <c r="AD851" s="7" t="str">
        <f ca="1" xml:space="preserve">
IF($AC851 &lt;&gt; "",
    VLOOKUP($AC851,Levels!$A:$B,2,FALSE),
    ""
)</f>
        <v/>
      </c>
      <c r="AE851" s="8">
        <f t="shared" ca="1" si="138"/>
        <v>38823</v>
      </c>
      <c r="AF851" s="6">
        <f ca="1">RANDBETWEEN(5,COUNTA('Recruitment source'!$A:$A) + 1)</f>
        <v>6</v>
      </c>
      <c r="AG851" s="6" t="str">
        <f ca="1">VLOOKUP($AF851,'Recruitment source'!$A:$B,2,FALSE)</f>
        <v>Learn4Good</v>
      </c>
      <c r="AH851" s="8"/>
      <c r="AI851" s="1">
        <f t="shared" ca="1" si="130"/>
        <v>1305</v>
      </c>
      <c r="AJ85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847, 1, 'Giovana Ramos Borba', 'F', 5, '11/02/1984', 7, 6, 10, NULL, 1305);</v>
      </c>
    </row>
    <row r="852" spans="1:36" ht="14.25" customHeight="1" x14ac:dyDescent="0.2">
      <c r="A852" s="7" cm="1">
        <f t="array" aca="1" ref="A852" ca="1">INDEX(Companies!$A:$A,RANDBETWEEN(5,COUNTA(Companies!$A:$A) + 1),1)</f>
        <v>5</v>
      </c>
      <c r="B852" s="7" t="str">
        <f ca="1">VLOOKUP($A852,Companies!$A:$B,2,FALSE)</f>
        <v>ACME Corporation</v>
      </c>
      <c r="C852" s="5">
        <f t="shared" si="131"/>
        <v>848</v>
      </c>
      <c r="D852" s="5" t="str" cm="1">
        <f t="array" ref="D852">SHA1HASH($C852)</f>
        <v>0e3808238b738aafc13a2a62f36d2a49dec4e191</v>
      </c>
      <c r="E852" s="6">
        <v>1</v>
      </c>
      <c r="F852" s="7">
        <f ca="1">IF($C852 = 1 + N("Presidente"),
    127,
    IF($C852 = 2 + N("Vice-Presidente"),
        72,
        IF($C852 = 3 + N("Secretária bilíngue"),
            13,
            RANDBETWEEN(5,COUNT(Name!$A:$A) + 1)
        )
    )
)</f>
        <v>181</v>
      </c>
      <c r="G852" s="7" t="str">
        <f ca="1">VLOOKUP($F852,Name!$A:$B,2,FALSE)</f>
        <v>Isys</v>
      </c>
      <c r="H852" s="7">
        <f ca="1" xml:space="preserve">
IF($C852 = 1,
    0,
    RANDBETWEEN(5,COUNT('Last name'!$A:$A) + 1)
)</f>
        <v>183</v>
      </c>
      <c r="I852" s="7" t="str">
        <f ca="1" xml:space="preserve">
IF($C852 = 1 + N("Presidente"),
    "de Orléans e Bragança",
    VLOOKUP($H852,'Last name'!$A:$B,2,FALSE) &amp; " " &amp; VLOOKUP(RANDBETWEEN(5,COUNT('Last name'!$A:$A) + 1),'Last name'!$A:$B,2,FALSE)
)</f>
        <v>Soares Carvalho</v>
      </c>
      <c r="J852" s="7" t="str">
        <f t="shared" ca="1" si="132"/>
        <v>Isys Soares Carvalho</v>
      </c>
      <c r="K852" s="7" t="str" cm="1">
        <f t="array" aca="1" ref="K852" ca="1">SHA1HASH($J852)</f>
        <v>f741f3f9ec83263cfc023c37b6513e87f4cf9a78</v>
      </c>
      <c r="L852" s="7" cm="1">
        <f t="array" aca="1" ref="L852" ca="1">INDEX(States!$A:$A,N852,1)</f>
        <v>5</v>
      </c>
      <c r="M852" s="7" t="str">
        <f ca="1">VLOOKUP($L852,Countries!$A:$B,2,FALSE)</f>
        <v>Portugal</v>
      </c>
      <c r="N852" s="7" cm="1">
        <f t="array" aca="1" ref="N852" ca="1">INDEX(States!$C:$C,RANDBETWEEN(5,COUNTA(States!$A:$A) + 1),1)</f>
        <v>14</v>
      </c>
      <c r="O852" s="7" t="str">
        <f ca="1">VLOOKUP($N852,States!$C:$D,2,FALSE)</f>
        <v>Madeira</v>
      </c>
      <c r="P852" s="7" t="str">
        <f ca="1">VLOOKUP($F852,Name!$A:$C,3,FALSE)</f>
        <v>F</v>
      </c>
      <c r="Q852" s="7" t="str">
        <f ca="1">VLOOKUP($P852,Genders!$B:$C,2,FALSE)</f>
        <v>Female</v>
      </c>
      <c r="R852" s="7" cm="1">
        <f t="array" aca="1" ref="R852" ca="1">INDEX('Marital status'!$A:$A,RANDBETWEEN(5,COUNTA('Marital status'!$A:$A) + 1),1)</f>
        <v>9</v>
      </c>
      <c r="S852" s="7" t="str">
        <f ca="1">VLOOKUP($R852,'Marital status'!$A:$B,2,FALSE)</f>
        <v>DIVORCED</v>
      </c>
      <c r="T852" s="7">
        <f t="shared" ca="1" si="133"/>
        <v>5</v>
      </c>
      <c r="U852" s="7" t="str">
        <f ca="1">VLOOKUP($T852,Ethnicities!$A:$B,2,FALSE)</f>
        <v xml:space="preserve"> white</v>
      </c>
      <c r="V852" s="8">
        <f t="shared" ca="1" si="134"/>
        <v>31779</v>
      </c>
      <c r="W852" s="6">
        <f t="shared" ca="1" si="135"/>
        <v>8</v>
      </c>
      <c r="X852" s="8" t="str">
        <f ca="1">VLOOKUP($W852,'Background education'!$A:$B,2,FALSE)</f>
        <v>Graduate school</v>
      </c>
      <c r="Y852" s="7">
        <f ca="1" xml:space="preserve">
  IF(OR($AA852 = 5, $AA852 = 6, $AA852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52" s="7" t="str">
        <f ca="1">VLOOKUP($Y852,Departments!$A:$B,2,FALSE)</f>
        <v>Audit</v>
      </c>
      <c r="AA852" s="6">
        <f t="shared" ca="1" si="136"/>
        <v>11</v>
      </c>
      <c r="AB852" s="7" t="str">
        <f ca="1">VLOOKUP($AA852,Roles!$A:$B,2,FALSE)</f>
        <v>Analyst</v>
      </c>
      <c r="AC852" s="6">
        <f t="shared" ca="1" si="137"/>
        <v>5</v>
      </c>
      <c r="AD852" s="7" t="str">
        <f ca="1" xml:space="preserve">
IF($AC852 &lt;&gt; "",
    VLOOKUP($AC852,Levels!$A:$B,2,FALSE),
    ""
)</f>
        <v>Junior</v>
      </c>
      <c r="AE852" s="8">
        <f t="shared" ca="1" si="138"/>
        <v>42077</v>
      </c>
      <c r="AF852" s="6">
        <f ca="1">RANDBETWEEN(5,COUNTA('Recruitment source'!$A:$A) + 1)</f>
        <v>14</v>
      </c>
      <c r="AG852" s="6" t="str">
        <f ca="1">VLOOKUP($AF852,'Recruitment source'!$A:$B,2,FALSE)</f>
        <v>LinkedIn</v>
      </c>
      <c r="AH852" s="8"/>
      <c r="AI852" s="1">
        <f t="shared" ca="1" si="130"/>
        <v>3000</v>
      </c>
      <c r="AJ852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848, 1, 'Isys Soares Carvalho', 'F', 5, '02/01/1987', 8, 13, 11, 5, 3000);</v>
      </c>
    </row>
    <row r="853" spans="1:36" ht="14.25" customHeight="1" x14ac:dyDescent="0.2">
      <c r="A853" s="7" cm="1">
        <f t="array" aca="1" ref="A853" ca="1">INDEX(Companies!$A:$A,RANDBETWEEN(5,COUNTA(Companies!$A:$A) + 1),1)</f>
        <v>5</v>
      </c>
      <c r="B853" s="7" t="str">
        <f ca="1">VLOOKUP($A853,Companies!$A:$B,2,FALSE)</f>
        <v>ACME Corporation</v>
      </c>
      <c r="C853" s="5">
        <f t="shared" si="131"/>
        <v>849</v>
      </c>
      <c r="D853" s="5" t="str" cm="1">
        <f t="array" ref="D853">SHA1HASH($C853)</f>
        <v>967d1c50af49565e3ab37a33780edf8a1d2d43ea</v>
      </c>
      <c r="E853" s="6">
        <v>1</v>
      </c>
      <c r="F853" s="7">
        <f ca="1">IF($C853 = 1 + N("Presidente"),
    127,
    IF($C853 = 2 + N("Vice-Presidente"),
        72,
        IF($C853 = 3 + N("Secretária bilíngue"),
            13,
            RANDBETWEEN(5,COUNT(Name!$A:$A) + 1)
        )
    )
)</f>
        <v>235</v>
      </c>
      <c r="G853" s="7" t="str">
        <f ca="1">VLOOKUP($F853,Name!$A:$B,2,FALSE)</f>
        <v>Luan</v>
      </c>
      <c r="H853" s="7">
        <f ca="1" xml:space="preserve">
IF($C853 = 1,
    0,
    RANDBETWEEN(5,COUNT('Last name'!$A:$A) + 1)
)</f>
        <v>163</v>
      </c>
      <c r="I853" s="7" t="str">
        <f ca="1" xml:space="preserve">
IF($C853 = 1 + N("Presidente"),
    "de Orléans e Bragança",
    VLOOKUP($H853,'Last name'!$A:$B,2,FALSE) &amp; " " &amp; VLOOKUP(RANDBETWEEN(5,COUNT('Last name'!$A:$A) + 1),'Last name'!$A:$B,2,FALSE)
)</f>
        <v>Rinaldi Martins</v>
      </c>
      <c r="J853" s="7" t="str">
        <f t="shared" ca="1" si="132"/>
        <v>Luan Rinaldi Martins</v>
      </c>
      <c r="K853" s="7" t="str" cm="1">
        <f t="array" aca="1" ref="K853" ca="1">SHA1HASH($J853)</f>
        <v>ad7389c5bfd37d97ca2b7c0f1d51956c42184580</v>
      </c>
      <c r="L853" s="7" cm="1">
        <f t="array" aca="1" ref="L853" ca="1">INDEX(States!$A:$A,N853,1)</f>
        <v>5</v>
      </c>
      <c r="M853" s="7" t="str">
        <f ca="1">VLOOKUP($L853,Countries!$A:$B,2,FALSE)</f>
        <v>Portugal</v>
      </c>
      <c r="N853" s="7" cm="1">
        <f t="array" aca="1" ref="N853" ca="1">INDEX(States!$C:$C,RANDBETWEEN(5,COUNTA(States!$A:$A) + 1),1)</f>
        <v>10</v>
      </c>
      <c r="O853" s="7" t="str">
        <f ca="1">VLOOKUP($N853,States!$C:$D,2,FALSE)</f>
        <v>Faro</v>
      </c>
      <c r="P853" s="7" t="str">
        <f ca="1">VLOOKUP($F853,Name!$A:$C,3,FALSE)</f>
        <v>M</v>
      </c>
      <c r="Q853" s="7" t="str">
        <f ca="1">VLOOKUP($P853,Genders!$B:$C,2,FALSE)</f>
        <v>Male</v>
      </c>
      <c r="R853" s="7" cm="1">
        <f t="array" aca="1" ref="R853" ca="1">INDEX('Marital status'!$A:$A,RANDBETWEEN(5,COUNTA('Marital status'!$A:$A) + 1),1)</f>
        <v>6</v>
      </c>
      <c r="S853" s="7" t="str">
        <f ca="1">VLOOKUP($R853,'Marital status'!$A:$B,2,FALSE)</f>
        <v>MarrieD</v>
      </c>
      <c r="T853" s="7">
        <f t="shared" ca="1" si="133"/>
        <v>5</v>
      </c>
      <c r="U853" s="7" t="str">
        <f ca="1">VLOOKUP($T853,Ethnicities!$A:$B,2,FALSE)</f>
        <v xml:space="preserve"> white</v>
      </c>
      <c r="V853" s="8">
        <f t="shared" ca="1" si="134"/>
        <v>17887</v>
      </c>
      <c r="W853" s="6">
        <f t="shared" ca="1" si="135"/>
        <v>7</v>
      </c>
      <c r="X853" s="8" t="str">
        <f ca="1">VLOOKUP($W853,'Background education'!$A:$B,2,FALSE)</f>
        <v>Undergraduate degree</v>
      </c>
      <c r="Y853" s="7">
        <f ca="1" xml:space="preserve">
  IF(OR($AA853 = 5, $AA853 = 6, $AA853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53" s="7" t="str">
        <f ca="1">VLOOKUP($Y853,Departments!$A:$B,2,FALSE)</f>
        <v xml:space="preserve"> Presidency</v>
      </c>
      <c r="AA853" s="6">
        <f t="shared" ca="1" si="136"/>
        <v>10</v>
      </c>
      <c r="AB853" s="7" t="str">
        <f ca="1">VLOOKUP($AA853,Roles!$A:$B,2,FALSE)</f>
        <v>Trainee</v>
      </c>
      <c r="AC853" s="6" t="str">
        <f t="shared" ca="1" si="137"/>
        <v/>
      </c>
      <c r="AD853" s="7" t="str">
        <f ca="1" xml:space="preserve">
IF($AC853 &lt;&gt; "",
    VLOOKUP($AC853,Levels!$A:$B,2,FALSE),
    ""
)</f>
        <v/>
      </c>
      <c r="AE853" s="8">
        <f t="shared" ca="1" si="138"/>
        <v>44712</v>
      </c>
      <c r="AF853" s="6">
        <f ca="1">RANDBETWEEN(5,COUNTA('Recruitment source'!$A:$A) + 1)</f>
        <v>15</v>
      </c>
      <c r="AG853" s="6" t="str">
        <f ca="1">VLOOKUP($AF853,'Recruitment source'!$A:$B,2,FALSE)</f>
        <v>Website</v>
      </c>
      <c r="AH853" s="8"/>
      <c r="AI853" s="1">
        <f t="shared" ca="1" si="130"/>
        <v>1305</v>
      </c>
      <c r="AJ853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849, 1, 'Luan Rinaldi Martins', 'M', 5, '20/12/1948', 7, 5, 10, NULL, 1305);</v>
      </c>
    </row>
    <row r="854" spans="1:36" ht="14.25" customHeight="1" x14ac:dyDescent="0.2">
      <c r="A854" s="7" cm="1">
        <f t="array" aca="1" ref="A854" ca="1">INDEX(Companies!$A:$A,RANDBETWEEN(5,COUNTA(Companies!$A:$A) + 1),1)</f>
        <v>5</v>
      </c>
      <c r="B854" s="7" t="str">
        <f ca="1">VLOOKUP($A854,Companies!$A:$B,2,FALSE)</f>
        <v>ACME Corporation</v>
      </c>
      <c r="C854" s="5">
        <f t="shared" si="131"/>
        <v>850</v>
      </c>
      <c r="D854" s="5" t="str" cm="1">
        <f t="array" ref="D854">SHA1HASH($C854)</f>
        <v>842066fdfe3fe1ad160fe790e41af09901100f39</v>
      </c>
      <c r="E854" s="6">
        <v>1</v>
      </c>
      <c r="F854" s="7">
        <f ca="1">IF($C854 = 1 + N("Presidente"),
    127,
    IF($C854 = 2 + N("Vice-Presidente"),
        72,
        IF($C854 = 3 + N("Secretária bilíngue"),
            13,
            RANDBETWEEN(5,COUNT(Name!$A:$A) + 1)
        )
    )
)</f>
        <v>129</v>
      </c>
      <c r="G854" s="7" t="str">
        <f ca="1">VLOOKUP($F854,Name!$A:$B,2,FALSE)</f>
        <v>Enzo Miguel</v>
      </c>
      <c r="H854" s="7">
        <f ca="1" xml:space="preserve">
IF($C854 = 1,
    0,
    RANDBETWEEN(5,COUNT('Last name'!$A:$A) + 1)
)</f>
        <v>184</v>
      </c>
      <c r="I854" s="7" t="str">
        <f ca="1" xml:space="preserve">
IF($C854 = 1 + N("Presidente"),
    "de Orléans e Bragança",
    VLOOKUP($H854,'Last name'!$A:$B,2,FALSE) &amp; " " &amp; VLOOKUP(RANDBETWEEN(5,COUNT('Last name'!$A:$A) + 1),'Last name'!$A:$B,2,FALSE)
)</f>
        <v>sobrenome Alencar</v>
      </c>
      <c r="J854" s="7" t="str">
        <f t="shared" ca="1" si="132"/>
        <v>Enzo Miguel sobrenome Alencar</v>
      </c>
      <c r="K854" s="7" t="str" cm="1">
        <f t="array" aca="1" ref="K854" ca="1">SHA1HASH($J854)</f>
        <v>d6430ecc521d2c1e82d85da0025d3b8ff8c4ff24</v>
      </c>
      <c r="L854" s="7" cm="1">
        <f t="array" aca="1" ref="L854" ca="1">INDEX(States!$A:$A,N854,1)</f>
        <v>5</v>
      </c>
      <c r="M854" s="7" t="str">
        <f ca="1">VLOOKUP($L854,Countries!$A:$B,2,FALSE)</f>
        <v>Portugal</v>
      </c>
      <c r="N854" s="7" cm="1">
        <f t="array" aca="1" ref="N854" ca="1">INDEX(States!$C:$C,RANDBETWEEN(5,COUNTA(States!$A:$A) + 1),1)</f>
        <v>18</v>
      </c>
      <c r="O854" s="7" t="str">
        <f ca="1">VLOOKUP($N854,States!$C:$D,2,FALSE)</f>
        <v>Castelo Branco</v>
      </c>
      <c r="P854" s="7" t="str">
        <f ca="1">VLOOKUP($F854,Name!$A:$C,3,FALSE)</f>
        <v>M</v>
      </c>
      <c r="Q854" s="7" t="str">
        <f ca="1">VLOOKUP($P854,Genders!$B:$C,2,FALSE)</f>
        <v>Male</v>
      </c>
      <c r="R854" s="7" cm="1">
        <f t="array" aca="1" ref="R854" ca="1">INDEX('Marital status'!$A:$A,RANDBETWEEN(5,COUNTA('Marital status'!$A:$A) + 1),1)</f>
        <v>9</v>
      </c>
      <c r="S854" s="7" t="str">
        <f ca="1">VLOOKUP($R854,'Marital status'!$A:$B,2,FALSE)</f>
        <v>DIVORCED</v>
      </c>
      <c r="T854" s="7">
        <f t="shared" ca="1" si="133"/>
        <v>6</v>
      </c>
      <c r="U854" s="7" t="str">
        <f ca="1">VLOOKUP($T854,Ethnicities!$A:$B,2,FALSE)</f>
        <v>Black or African American</v>
      </c>
      <c r="V854" s="8">
        <f t="shared" ca="1" si="134"/>
        <v>29651</v>
      </c>
      <c r="W854" s="6">
        <f t="shared" ca="1" si="135"/>
        <v>8</v>
      </c>
      <c r="X854" s="8" t="str">
        <f ca="1">VLOOKUP($W854,'Background education'!$A:$B,2,FALSE)</f>
        <v>Graduate school</v>
      </c>
      <c r="Y854" s="7">
        <f ca="1" xml:space="preserve">
  IF(OR($AA854 = 5, $AA854 = 6, $AA854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54" s="7" t="str">
        <f ca="1">VLOOKUP($Y854,Departments!$A:$B,2,FALSE)</f>
        <v>Communication &amp; Marketing</v>
      </c>
      <c r="AA854" s="6">
        <f t="shared" ca="1" si="136"/>
        <v>11</v>
      </c>
      <c r="AB854" s="7" t="str">
        <f ca="1">VLOOKUP($AA854,Roles!$A:$B,2,FALSE)</f>
        <v>Analyst</v>
      </c>
      <c r="AC854" s="6">
        <f t="shared" ca="1" si="137"/>
        <v>6</v>
      </c>
      <c r="AD854" s="7" t="str">
        <f ca="1" xml:space="preserve">
IF($AC854 &lt;&gt; "",
    VLOOKUP($AC854,Levels!$A:$B,2,FALSE),
    ""
)</f>
        <v>Pleno</v>
      </c>
      <c r="AE854" s="8">
        <f t="shared" ca="1" si="138"/>
        <v>41329</v>
      </c>
      <c r="AF854" s="6">
        <f ca="1">RANDBETWEEN(5,COUNTA('Recruitment source'!$A:$A) + 1)</f>
        <v>12</v>
      </c>
      <c r="AG854" s="6" t="str">
        <f ca="1">VLOOKUP($AF854,'Recruitment source'!$A:$B,2,FALSE)</f>
        <v xml:space="preserve"> recommendation of employee</v>
      </c>
      <c r="AH854" s="8"/>
      <c r="AI854" s="1">
        <f t="shared" ca="1" si="130"/>
        <v>3080</v>
      </c>
      <c r="AJ854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850, 1, 'Enzo Miguel sobrenome Alencar', 'M', 6, '06/03/1981', 8, 11, 11, 6, 3080);</v>
      </c>
    </row>
    <row r="855" spans="1:36" ht="14.25" customHeight="1" x14ac:dyDescent="0.2">
      <c r="A855" s="7" cm="1">
        <f t="array" aca="1" ref="A855" ca="1">INDEX(Companies!$A:$A,RANDBETWEEN(5,COUNTA(Companies!$A:$A) + 1),1)</f>
        <v>5</v>
      </c>
      <c r="B855" s="7" t="str">
        <f ca="1">VLOOKUP($A855,Companies!$A:$B,2,FALSE)</f>
        <v>ACME Corporation</v>
      </c>
      <c r="C855" s="5">
        <f t="shared" si="131"/>
        <v>851</v>
      </c>
      <c r="D855" s="5" t="str" cm="1">
        <f t="array" ref="D855">SHA1HASH($C855)</f>
        <v>b1b986990332a28a0a8011eb538f1ded941bb5ad</v>
      </c>
      <c r="E855" s="6">
        <v>1</v>
      </c>
      <c r="F855" s="7">
        <f ca="1">IF($C855 = 1 + N("Presidente"),
    127,
    IF($C855 = 2 + N("Vice-Presidente"),
        72,
        IF($C855 = 3 + N("Secretária bilíngue"),
            13,
            RANDBETWEEN(5,COUNT(Name!$A:$A) + 1)
        )
    )
)</f>
        <v>236</v>
      </c>
      <c r="G855" s="7" t="str">
        <f ca="1">VLOOKUP($F855,Name!$A:$B,2,FALSE)</f>
        <v>Luana</v>
      </c>
      <c r="H855" s="7">
        <f ca="1" xml:space="preserve">
IF($C855 = 1,
    0,
    RANDBETWEEN(5,COUNT('Last name'!$A:$A) + 1)
)</f>
        <v>141</v>
      </c>
      <c r="I855" s="7" t="str">
        <f ca="1" xml:space="preserve">
IF($C855 = 1 + N("Presidente"),
    "de Orléans e Bragança",
    VLOOKUP($H855,'Last name'!$A:$B,2,FALSE) &amp; " " &amp; VLOOKUP(RANDBETWEEN(5,COUNT('Last name'!$A:$A) + 1),'Last name'!$A:$B,2,FALSE)
)</f>
        <v>Noronha Bactista</v>
      </c>
      <c r="J855" s="7" t="str">
        <f t="shared" ca="1" si="132"/>
        <v>Luana Noronha Bactista</v>
      </c>
      <c r="K855" s="7" t="str" cm="1">
        <f t="array" aca="1" ref="K855" ca="1">SHA1HASH($J855)</f>
        <v>d304d8f66f085a43a4581e3a41175b882643f55c</v>
      </c>
      <c r="L855" s="7" cm="1">
        <f t="array" aca="1" ref="L855" ca="1">INDEX(States!$A:$A,N855,1)</f>
        <v>5</v>
      </c>
      <c r="M855" s="7" t="str">
        <f ca="1">VLOOKUP($L855,Countries!$A:$B,2,FALSE)</f>
        <v>Portugal</v>
      </c>
      <c r="N855" s="7" cm="1">
        <f t="array" aca="1" ref="N855" ca="1">INDEX(States!$C:$C,RANDBETWEEN(5,COUNTA(States!$A:$A) + 1),1)</f>
        <v>23</v>
      </c>
      <c r="O855" s="7" t="str">
        <f ca="1">VLOOKUP($N855,States!$C:$D,2,FALSE)</f>
        <v>Viana do Castelo</v>
      </c>
      <c r="P855" s="7" t="str">
        <f ca="1">VLOOKUP($F855,Name!$A:$C,3,FALSE)</f>
        <v>F</v>
      </c>
      <c r="Q855" s="7" t="str">
        <f ca="1">VLOOKUP($P855,Genders!$B:$C,2,FALSE)</f>
        <v>Female</v>
      </c>
      <c r="R855" s="7" cm="1">
        <f t="array" aca="1" ref="R855" ca="1">INDEX('Marital status'!$A:$A,RANDBETWEEN(5,COUNTA('Marital status'!$A:$A) + 1),1)</f>
        <v>8</v>
      </c>
      <c r="S855" s="7" t="str">
        <f ca="1">VLOOKUP($R855,'Marital status'!$A:$B,2,FALSE)</f>
        <v xml:space="preserve"> Separated </v>
      </c>
      <c r="T855" s="7">
        <f t="shared" ca="1" si="133"/>
        <v>8</v>
      </c>
      <c r="U855" s="7" t="str">
        <f ca="1">VLOOKUP($T855,Ethnicities!$A:$B,2,FALSE)</f>
        <v>ASIAN</v>
      </c>
      <c r="V855" s="8">
        <f t="shared" ca="1" si="134"/>
        <v>22793</v>
      </c>
      <c r="W855" s="6">
        <f t="shared" ca="1" si="135"/>
        <v>7</v>
      </c>
      <c r="X855" s="8" t="str">
        <f ca="1">VLOOKUP($W855,'Background education'!$A:$B,2,FALSE)</f>
        <v>Undergraduate degree</v>
      </c>
      <c r="Y855" s="7">
        <f ca="1" xml:space="preserve">
  IF(OR($AA855 = 5, $AA855 = 6, $AA855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55" s="7" t="str">
        <f ca="1">VLOOKUP($Y855,Departments!$A:$B,2,FALSE)</f>
        <v>Communication &amp; Marketing</v>
      </c>
      <c r="AA855" s="6">
        <f t="shared" ca="1" si="136"/>
        <v>9</v>
      </c>
      <c r="AB855" s="7" t="str">
        <f ca="1">VLOOKUP($AA855,Roles!$A:$B,2,FALSE)</f>
        <v>Intern</v>
      </c>
      <c r="AC855" s="6" t="str">
        <f t="shared" ca="1" si="137"/>
        <v/>
      </c>
      <c r="AD855" s="7" t="str">
        <f ca="1" xml:space="preserve">
IF($AC855 &lt;&gt; "",
    VLOOKUP($AC855,Levels!$A:$B,2,FALSE),
    ""
)</f>
        <v/>
      </c>
      <c r="AE855" s="8">
        <f t="shared" ca="1" si="138"/>
        <v>40402</v>
      </c>
      <c r="AF855" s="6">
        <f ca="1">RANDBETWEEN(5,COUNTA('Recruitment source'!$A:$A) + 1)</f>
        <v>15</v>
      </c>
      <c r="AG855" s="6" t="str">
        <f ca="1">VLOOKUP($AF855,'Recruitment source'!$A:$B,2,FALSE)</f>
        <v>Website</v>
      </c>
      <c r="AH855" s="8"/>
      <c r="AI855" s="1">
        <f t="shared" ca="1" si="130"/>
        <v>1285</v>
      </c>
      <c r="AJ855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851, 1, 'Luana Noronha Bactista', 'F', 8, '27/05/1962', 7, 11, 9, NULL, 1285);</v>
      </c>
    </row>
    <row r="856" spans="1:36" ht="14.25" customHeight="1" x14ac:dyDescent="0.2">
      <c r="A856" s="7" cm="1">
        <f t="array" aca="1" ref="A856" ca="1">INDEX(Companies!$A:$A,RANDBETWEEN(5,COUNTA(Companies!$A:$A) + 1),1)</f>
        <v>5</v>
      </c>
      <c r="B856" s="7" t="str">
        <f ca="1">VLOOKUP($A856,Companies!$A:$B,2,FALSE)</f>
        <v>ACME Corporation</v>
      </c>
      <c r="C856" s="5">
        <f t="shared" si="131"/>
        <v>852</v>
      </c>
      <c r="D856" s="5" t="str" cm="1">
        <f t="array" ref="D856">SHA1HASH($C856)</f>
        <v>2dcc3820e64b3d1a7866b22935c695fd6aa3980a</v>
      </c>
      <c r="E856" s="6">
        <v>1</v>
      </c>
      <c r="F856" s="7">
        <f ca="1">IF($C856 = 1 + N("Presidente"),
    127,
    IF($C856 = 2 + N("Vice-Presidente"),
        72,
        IF($C856 = 3 + N("Secretária bilíngue"),
            13,
            RANDBETWEEN(5,COUNT(Name!$A:$A) + 1)
        )
    )
)</f>
        <v>109</v>
      </c>
      <c r="G856" s="7" t="str">
        <f ca="1">VLOOKUP($F856,Name!$A:$B,2,FALSE)</f>
        <v>Davi Luiz</v>
      </c>
      <c r="H856" s="7">
        <f ca="1" xml:space="preserve">
IF($C856 = 1,
    0,
    RANDBETWEEN(5,COUNT('Last name'!$A:$A) + 1)
)</f>
        <v>144</v>
      </c>
      <c r="I856" s="7" t="str">
        <f ca="1" xml:space="preserve">
IF($C856 = 1 + N("Presidente"),
    "de Orléans e Bragança",
    VLOOKUP($H856,'Last name'!$A:$B,2,FALSE) &amp; " " &amp; VLOOKUP(RANDBETWEEN(5,COUNT('Last name'!$A:$A) + 1),'Last name'!$A:$B,2,FALSE)
)</f>
        <v>Padrão Barbosa</v>
      </c>
      <c r="J856" s="7" t="str">
        <f t="shared" ca="1" si="132"/>
        <v>Davi Luiz Padrão Barbosa</v>
      </c>
      <c r="K856" s="7" t="str" cm="1">
        <f t="array" aca="1" ref="K856" ca="1">SHA1HASH($J856)</f>
        <v>151967867653a84af3181c31d6cbab2a449ffc5e</v>
      </c>
      <c r="L856" s="7" cm="1">
        <f t="array" aca="1" ref="L856" ca="1">INDEX(States!$A:$A,N856,1)</f>
        <v>5</v>
      </c>
      <c r="M856" s="7" t="str">
        <f ca="1">VLOOKUP($L856,Countries!$A:$B,2,FALSE)</f>
        <v>Portugal</v>
      </c>
      <c r="N856" s="7" cm="1">
        <f t="array" aca="1" ref="N856" ca="1">INDEX(States!$C:$C,RANDBETWEEN(5,COUNTA(States!$A:$A) + 1),1)</f>
        <v>17</v>
      </c>
      <c r="O856" s="7" t="str">
        <f ca="1">VLOOKUP($N856,States!$C:$D,2,FALSE)</f>
        <v>Viseu</v>
      </c>
      <c r="P856" s="7" t="str">
        <f ca="1">VLOOKUP($F856,Name!$A:$C,3,FALSE)</f>
        <v>M</v>
      </c>
      <c r="Q856" s="7" t="str">
        <f ca="1">VLOOKUP($P856,Genders!$B:$C,2,FALSE)</f>
        <v>Male</v>
      </c>
      <c r="R856" s="7" cm="1">
        <f t="array" aca="1" ref="R856" ca="1">INDEX('Marital status'!$A:$A,RANDBETWEEN(5,COUNTA('Marital status'!$A:$A) + 1),1)</f>
        <v>6</v>
      </c>
      <c r="S856" s="7" t="str">
        <f ca="1">VLOOKUP($R856,'Marital status'!$A:$B,2,FALSE)</f>
        <v>MarrieD</v>
      </c>
      <c r="T856" s="7">
        <f t="shared" ca="1" si="133"/>
        <v>5</v>
      </c>
      <c r="U856" s="7" t="str">
        <f ca="1">VLOOKUP($T856,Ethnicities!$A:$B,2,FALSE)</f>
        <v xml:space="preserve"> white</v>
      </c>
      <c r="V856" s="8">
        <f t="shared" ca="1" si="134"/>
        <v>20499</v>
      </c>
      <c r="W856" s="6">
        <f t="shared" ca="1" si="135"/>
        <v>8</v>
      </c>
      <c r="X856" s="8" t="str">
        <f ca="1">VLOOKUP($W856,'Background education'!$A:$B,2,FALSE)</f>
        <v>Graduate school</v>
      </c>
      <c r="Y856" s="7">
        <f ca="1" xml:space="preserve">
  IF(OR($AA856 = 5, $AA856 = 6, $AA856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56" s="7" t="str">
        <f ca="1">VLOOKUP($Y856,Departments!$A:$B,2,FALSE)</f>
        <v xml:space="preserve"> Presidency</v>
      </c>
      <c r="AA856" s="6">
        <f t="shared" ca="1" si="136"/>
        <v>11</v>
      </c>
      <c r="AB856" s="7" t="str">
        <f ca="1">VLOOKUP($AA856,Roles!$A:$B,2,FALSE)</f>
        <v>Analyst</v>
      </c>
      <c r="AC856" s="6">
        <f t="shared" ca="1" si="137"/>
        <v>6</v>
      </c>
      <c r="AD856" s="7" t="str">
        <f ca="1" xml:space="preserve">
IF($AC856 &lt;&gt; "",
    VLOOKUP($AC856,Levels!$A:$B,2,FALSE),
    ""
)</f>
        <v>Pleno</v>
      </c>
      <c r="AE856" s="8">
        <f t="shared" ca="1" si="138"/>
        <v>44565</v>
      </c>
      <c r="AF856" s="6">
        <f ca="1">RANDBETWEEN(5,COUNTA('Recruitment source'!$A:$A) + 1)</f>
        <v>7</v>
      </c>
      <c r="AG856" s="6" t="str">
        <f ca="1">VLOOKUP($AF856,'Recruitment source'!$A:$B,2,FALSE)</f>
        <v>SAPO Emprego</v>
      </c>
      <c r="AH856" s="8"/>
      <c r="AI856" s="1">
        <f t="shared" ca="1" si="130"/>
        <v>3000</v>
      </c>
      <c r="AJ856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852, 1, 'Davi Luiz Padrão Barbosa', 'M', 5, '14/02/1956', 8, 5, 11, 6, 3000);</v>
      </c>
    </row>
    <row r="857" spans="1:36" ht="14.25" customHeight="1" x14ac:dyDescent="0.2">
      <c r="A857" s="7" cm="1">
        <f t="array" aca="1" ref="A857" ca="1">INDEX(Companies!$A:$A,RANDBETWEEN(5,COUNTA(Companies!$A:$A) + 1),1)</f>
        <v>5</v>
      </c>
      <c r="B857" s="7" t="str">
        <f ca="1">VLOOKUP($A857,Companies!$A:$B,2,FALSE)</f>
        <v>ACME Corporation</v>
      </c>
      <c r="C857" s="5">
        <f t="shared" si="131"/>
        <v>853</v>
      </c>
      <c r="D857" s="5" t="str" cm="1">
        <f t="array" ref="D857">SHA1HASH($C857)</f>
        <v>43d6eec5164077cafdcbd2c7bb5bc888e4e526ca</v>
      </c>
      <c r="E857" s="6">
        <v>1</v>
      </c>
      <c r="F857" s="7">
        <f ca="1">IF($C857 = 1 + N("Presidente"),
    127,
    IF($C857 = 2 + N("Vice-Presidente"),
        72,
        IF($C857 = 3 + N("Secretária bilíngue"),
            13,
            RANDBETWEEN(5,COUNT(Name!$A:$A) + 1)
        )
    )
)</f>
        <v>179</v>
      </c>
      <c r="G857" s="7" t="str">
        <f ca="1">VLOOKUP($F857,Name!$A:$B,2,FALSE)</f>
        <v>Isadora</v>
      </c>
      <c r="H857" s="7">
        <f ca="1" xml:space="preserve">
IF($C857 = 1,
    0,
    RANDBETWEEN(5,COUNT('Last name'!$A:$A) + 1)
)</f>
        <v>53</v>
      </c>
      <c r="I857" s="7" t="str">
        <f ca="1" xml:space="preserve">
IF($C857 = 1 + N("Presidente"),
    "de Orléans e Bragança",
    VLOOKUP($H857,'Last name'!$A:$B,2,FALSE) &amp; " " &amp; VLOOKUP(RANDBETWEEN(5,COUNT('Last name'!$A:$A) + 1),'Last name'!$A:$B,2,FALSE)
)</f>
        <v>Camargo Greco</v>
      </c>
      <c r="J857" s="7" t="str">
        <f t="shared" ca="1" si="132"/>
        <v>Isadora Camargo Greco</v>
      </c>
      <c r="K857" s="7" t="str" cm="1">
        <f t="array" aca="1" ref="K857" ca="1">SHA1HASH($J857)</f>
        <v>55eb969ef82529cbe393ad7c9334333a5de203a7</v>
      </c>
      <c r="L857" s="7" cm="1">
        <f t="array" aca="1" ref="L857" ca="1">INDEX(States!$A:$A,N857,1)</f>
        <v>5</v>
      </c>
      <c r="M857" s="7" t="str">
        <f ca="1">VLOOKUP($L857,Countries!$A:$B,2,FALSE)</f>
        <v>Portugal</v>
      </c>
      <c r="N857" s="7" cm="1">
        <f t="array" aca="1" ref="N857" ca="1">INDEX(States!$C:$C,RANDBETWEEN(5,COUNTA(States!$A:$A) + 1),1)</f>
        <v>19</v>
      </c>
      <c r="O857" s="7" t="str">
        <f ca="1">VLOOKUP($N857,States!$C:$D,2,FALSE)</f>
        <v>Beja</v>
      </c>
      <c r="P857" s="7" t="str">
        <f ca="1">VLOOKUP($F857,Name!$A:$C,3,FALSE)</f>
        <v>F</v>
      </c>
      <c r="Q857" s="7" t="str">
        <f ca="1">VLOOKUP($P857,Genders!$B:$C,2,FALSE)</f>
        <v>Female</v>
      </c>
      <c r="R857" s="7" cm="1">
        <f t="array" aca="1" ref="R857" ca="1">INDEX('Marital status'!$A:$A,RANDBETWEEN(5,COUNTA('Marital status'!$A:$A) + 1),1)</f>
        <v>5</v>
      </c>
      <c r="S857" s="7" t="str">
        <f ca="1">VLOOKUP($R857,'Marital status'!$A:$B,2,FALSE)</f>
        <v>single</v>
      </c>
      <c r="T857" s="7">
        <f t="shared" ca="1" si="133"/>
        <v>5</v>
      </c>
      <c r="U857" s="7" t="str">
        <f ca="1">VLOOKUP($T857,Ethnicities!$A:$B,2,FALSE)</f>
        <v xml:space="preserve"> white</v>
      </c>
      <c r="V857" s="8">
        <f t="shared" ca="1" si="134"/>
        <v>17644</v>
      </c>
      <c r="W857" s="6">
        <f t="shared" ca="1" si="135"/>
        <v>7</v>
      </c>
      <c r="X857" s="8" t="str">
        <f ca="1">VLOOKUP($W857,'Background education'!$A:$B,2,FALSE)</f>
        <v>Undergraduate degree</v>
      </c>
      <c r="Y857" s="7">
        <f ca="1" xml:space="preserve">
  IF(OR($AA857 = 5, $AA857 = 6, $AA857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57" s="7" t="str">
        <f ca="1">VLOOKUP($Y857,Departments!$A:$B,2,FALSE)</f>
        <v>Communication &amp; Marketing</v>
      </c>
      <c r="AA857" s="6">
        <f t="shared" ca="1" si="136"/>
        <v>9</v>
      </c>
      <c r="AB857" s="7" t="str">
        <f ca="1">VLOOKUP($AA857,Roles!$A:$B,2,FALSE)</f>
        <v>Intern</v>
      </c>
      <c r="AC857" s="6" t="str">
        <f t="shared" ca="1" si="137"/>
        <v/>
      </c>
      <c r="AD857" s="7" t="str">
        <f ca="1" xml:space="preserve">
IF($AC857 &lt;&gt; "",
    VLOOKUP($AC857,Levels!$A:$B,2,FALSE),
    ""
)</f>
        <v/>
      </c>
      <c r="AE857" s="8">
        <f t="shared" ca="1" si="138"/>
        <v>42907</v>
      </c>
      <c r="AF857" s="6">
        <f ca="1">RANDBETWEEN(5,COUNTA('Recruitment source'!$A:$A) + 1)</f>
        <v>6</v>
      </c>
      <c r="AG857" s="6" t="str">
        <f ca="1">VLOOKUP($AF857,'Recruitment source'!$A:$B,2,FALSE)</f>
        <v>Learn4Good</v>
      </c>
      <c r="AH857" s="8"/>
      <c r="AI857" s="1">
        <f t="shared" ca="1" si="130"/>
        <v>1285</v>
      </c>
      <c r="AJ857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853, 1, 'Isadora Camargo Greco', 'F', 5, '21/04/1948', 7, 11, 9, NULL, 1285);</v>
      </c>
    </row>
    <row r="858" spans="1:36" ht="14.25" customHeight="1" x14ac:dyDescent="0.2">
      <c r="A858" s="7" cm="1">
        <f t="array" aca="1" ref="A858" ca="1">INDEX(Companies!$A:$A,RANDBETWEEN(5,COUNTA(Companies!$A:$A) + 1),1)</f>
        <v>5</v>
      </c>
      <c r="B858" s="7" t="str">
        <f ca="1">VLOOKUP($A858,Companies!$A:$B,2,FALSE)</f>
        <v>ACME Corporation</v>
      </c>
      <c r="C858" s="5">
        <f t="shared" si="131"/>
        <v>854</v>
      </c>
      <c r="D858" s="5" t="str" cm="1">
        <f t="array" ref="D858">SHA1HASH($C858)</f>
        <v>cbc34d5f74b1c72aff8c37c780075f5f69e0f4a4</v>
      </c>
      <c r="E858" s="6">
        <v>1</v>
      </c>
      <c r="F858" s="7">
        <f ca="1">IF($C858 = 1 + N("Presidente"),
    127,
    IF($C858 = 2 + N("Vice-Presidente"),
        72,
        IF($C858 = 3 + N("Secretária bilíngue"),
            13,
            RANDBETWEEN(5,COUNT(Name!$A:$A) + 1)
        )
    )
)</f>
        <v>308</v>
      </c>
      <c r="G858" s="7" t="str">
        <f ca="1">VLOOKUP($F858,Name!$A:$B,2,FALSE)</f>
        <v>Noah</v>
      </c>
      <c r="H858" s="7">
        <f ca="1" xml:space="preserve">
IF($C858 = 1,
    0,
    RANDBETWEEN(5,COUNT('Last name'!$A:$A) + 1)
)</f>
        <v>18</v>
      </c>
      <c r="I858" s="7" t="str">
        <f ca="1" xml:space="preserve">
IF($C858 = 1 + N("Presidente"),
    "de Orléans e Bragança",
    VLOOKUP($H858,'Last name'!$A:$B,2,FALSE) &amp; " " &amp; VLOOKUP(RANDBETWEEN(5,COUNT('Last name'!$A:$A) + 1),'Last name'!$A:$B,2,FALSE)
)</f>
        <v>Andrioli Azeredo</v>
      </c>
      <c r="J858" s="7" t="str">
        <f t="shared" ca="1" si="132"/>
        <v>Noah Andrioli Azeredo</v>
      </c>
      <c r="K858" s="7" t="str" cm="1">
        <f t="array" aca="1" ref="K858" ca="1">SHA1HASH($J858)</f>
        <v>f90bbb92c8df10814877e25d6e38b1f47b17336b</v>
      </c>
      <c r="L858" s="7" cm="1">
        <f t="array" aca="1" ref="L858" ca="1">INDEX(States!$A:$A,N858,1)</f>
        <v>5</v>
      </c>
      <c r="M858" s="7" t="str">
        <f ca="1">VLOOKUP($L858,Countries!$A:$B,2,FALSE)</f>
        <v>Portugal</v>
      </c>
      <c r="N858" s="7" cm="1">
        <f t="array" aca="1" ref="N858" ca="1">INDEX(States!$C:$C,RANDBETWEEN(5,COUNTA(States!$A:$A) + 1),1)</f>
        <v>11</v>
      </c>
      <c r="O858" s="7" t="str">
        <f ca="1">VLOOKUP($N858,States!$C:$D,2,FALSE)</f>
        <v>Santarém</v>
      </c>
      <c r="P858" s="7" t="str">
        <f ca="1">VLOOKUP($F858,Name!$A:$C,3,FALSE)</f>
        <v>M</v>
      </c>
      <c r="Q858" s="7" t="str">
        <f ca="1">VLOOKUP($P858,Genders!$B:$C,2,FALSE)</f>
        <v>Male</v>
      </c>
      <c r="R858" s="7" cm="1">
        <f t="array" aca="1" ref="R858" ca="1">INDEX('Marital status'!$A:$A,RANDBETWEEN(5,COUNTA('Marital status'!$A:$A) + 1),1)</f>
        <v>9</v>
      </c>
      <c r="S858" s="7" t="str">
        <f ca="1">VLOOKUP($R858,'Marital status'!$A:$B,2,FALSE)</f>
        <v>DIVORCED</v>
      </c>
      <c r="T858" s="7">
        <f t="shared" ca="1" si="133"/>
        <v>7</v>
      </c>
      <c r="U858" s="7" t="str">
        <f ca="1">VLOOKUP($T858,Ethnicities!$A:$B,2,FALSE)</f>
        <v xml:space="preserve">  Hispanic or LATINO</v>
      </c>
      <c r="V858" s="8">
        <f t="shared" ca="1" si="134"/>
        <v>23112</v>
      </c>
      <c r="W858" s="6">
        <f t="shared" ca="1" si="135"/>
        <v>7</v>
      </c>
      <c r="X858" s="8" t="str">
        <f ca="1">VLOOKUP($W858,'Background education'!$A:$B,2,FALSE)</f>
        <v>Undergraduate degree</v>
      </c>
      <c r="Y858" s="7">
        <f ca="1" xml:space="preserve">
  IF(OR($AA858 = 5, $AA858 = 6, $AA858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58" s="7" t="str">
        <f ca="1">VLOOKUP($Y858,Departments!$A:$B,2,FALSE)</f>
        <v>Finance</v>
      </c>
      <c r="AA858" s="6">
        <f t="shared" ca="1" si="136"/>
        <v>11</v>
      </c>
      <c r="AB858" s="7" t="str">
        <f ca="1">VLOOKUP($AA858,Roles!$A:$B,2,FALSE)</f>
        <v>Analyst</v>
      </c>
      <c r="AC858" s="6">
        <f t="shared" ca="1" si="137"/>
        <v>5</v>
      </c>
      <c r="AD858" s="7" t="str">
        <f ca="1" xml:space="preserve">
IF($AC858 &lt;&gt; "",
    VLOOKUP($AC858,Levels!$A:$B,2,FALSE),
    ""
)</f>
        <v>Junior</v>
      </c>
      <c r="AE858" s="8">
        <f t="shared" ca="1" si="138"/>
        <v>38204</v>
      </c>
      <c r="AF858" s="6">
        <f ca="1">RANDBETWEEN(5,COUNTA('Recruitment source'!$A:$A) + 1)</f>
        <v>7</v>
      </c>
      <c r="AG858" s="6" t="str">
        <f ca="1">VLOOKUP($AF858,'Recruitment source'!$A:$B,2,FALSE)</f>
        <v>SAPO Emprego</v>
      </c>
      <c r="AH858" s="8"/>
      <c r="AI858" s="1">
        <f t="shared" ca="1" si="130"/>
        <v>2500</v>
      </c>
      <c r="AJ858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854, 1, 'Noah Andrioli Azeredo', 'M', 7, '11/04/1963', 7, 7, 11, 5, 2500);</v>
      </c>
    </row>
    <row r="859" spans="1:36" ht="14.25" customHeight="1" x14ac:dyDescent="0.2">
      <c r="A859" s="7" cm="1">
        <f t="array" aca="1" ref="A859" ca="1">INDEX(Companies!$A:$A,RANDBETWEEN(5,COUNTA(Companies!$A:$A) + 1),1)</f>
        <v>5</v>
      </c>
      <c r="B859" s="7" t="str">
        <f ca="1">VLOOKUP($A859,Companies!$A:$B,2,FALSE)</f>
        <v>ACME Corporation</v>
      </c>
      <c r="C859" s="5">
        <f t="shared" si="131"/>
        <v>855</v>
      </c>
      <c r="D859" s="5" t="str" cm="1">
        <f t="array" ref="D859">SHA1HASH($C859)</f>
        <v>ebcab2a931b194b46b7af052d17915e104a90428</v>
      </c>
      <c r="E859" s="6">
        <v>1</v>
      </c>
      <c r="F859" s="7">
        <f ca="1">IF($C859 = 1 + N("Presidente"),
    127,
    IF($C859 = 2 + N("Vice-Presidente"),
        72,
        IF($C859 = 3 + N("Secretária bilíngue"),
            13,
            RANDBETWEEN(5,COUNT(Name!$A:$A) + 1)
        )
    )
)</f>
        <v>321</v>
      </c>
      <c r="G859" s="7" t="str">
        <f ca="1">VLOOKUP($F859,Name!$A:$B,2,FALSE)</f>
        <v>Pietra</v>
      </c>
      <c r="H859" s="7">
        <f ca="1" xml:space="preserve">
IF($C859 = 1,
    0,
    RANDBETWEEN(5,COUNT('Last name'!$A:$A) + 1)
)</f>
        <v>20</v>
      </c>
      <c r="I859" s="7" t="str">
        <f ca="1" xml:space="preserve">
IF($C859 = 1 + N("Presidente"),
    "de Orléans e Bragança",
    VLOOKUP($H859,'Last name'!$A:$B,2,FALSE) &amp; " " &amp; VLOOKUP(RANDBETWEEN(5,COUNT('Last name'!$A:$A) + 1),'Last name'!$A:$B,2,FALSE)
)</f>
        <v>Anunciação Mariani</v>
      </c>
      <c r="J859" s="7" t="str">
        <f t="shared" ca="1" si="132"/>
        <v>Pietra Anunciação Mariani</v>
      </c>
      <c r="K859" s="7" t="str" cm="1">
        <f t="array" aca="1" ref="K859" ca="1">SHA1HASH($J859)</f>
        <v>d32324795b5e12d3426c51b6f9b3ae60bda02875</v>
      </c>
      <c r="L859" s="7" cm="1">
        <f t="array" aca="1" ref="L859" ca="1">INDEX(States!$A:$A,N859,1)</f>
        <v>5</v>
      </c>
      <c r="M859" s="7" t="str">
        <f ca="1">VLOOKUP($L859,Countries!$A:$B,2,FALSE)</f>
        <v>Portugal</v>
      </c>
      <c r="N859" s="7" cm="1">
        <f t="array" aca="1" ref="N859" ca="1">INDEX(States!$C:$C,RANDBETWEEN(5,COUNTA(States!$A:$A) + 1),1)</f>
        <v>14</v>
      </c>
      <c r="O859" s="7" t="str">
        <f ca="1">VLOOKUP($N859,States!$C:$D,2,FALSE)</f>
        <v>Madeira</v>
      </c>
      <c r="P859" s="7" t="str">
        <f ca="1">VLOOKUP($F859,Name!$A:$C,3,FALSE)</f>
        <v>F</v>
      </c>
      <c r="Q859" s="7" t="str">
        <f ca="1">VLOOKUP($P859,Genders!$B:$C,2,FALSE)</f>
        <v>Female</v>
      </c>
      <c r="R859" s="7" cm="1">
        <f t="array" aca="1" ref="R859" ca="1">INDEX('Marital status'!$A:$A,RANDBETWEEN(5,COUNTA('Marital status'!$A:$A) + 1),1)</f>
        <v>9</v>
      </c>
      <c r="S859" s="7" t="str">
        <f ca="1">VLOOKUP($R859,'Marital status'!$A:$B,2,FALSE)</f>
        <v>DIVORCED</v>
      </c>
      <c r="T859" s="7">
        <f t="shared" ca="1" si="133"/>
        <v>5</v>
      </c>
      <c r="U859" s="7" t="str">
        <f ca="1">VLOOKUP($T859,Ethnicities!$A:$B,2,FALSE)</f>
        <v xml:space="preserve"> white</v>
      </c>
      <c r="V859" s="8">
        <f t="shared" ca="1" si="134"/>
        <v>31810</v>
      </c>
      <c r="W859" s="6">
        <f t="shared" ca="1" si="135"/>
        <v>7</v>
      </c>
      <c r="X859" s="8" t="str">
        <f ca="1">VLOOKUP($W859,'Background education'!$A:$B,2,FALSE)</f>
        <v>Undergraduate degree</v>
      </c>
      <c r="Y859" s="7">
        <f ca="1" xml:space="preserve">
  IF(OR($AA859 = 5, $AA859 = 6, $AA859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59" s="7" t="str">
        <f ca="1">VLOOKUP($Y859,Departments!$A:$B,2,FALSE)</f>
        <v>Controlling</v>
      </c>
      <c r="AA859" s="6">
        <f t="shared" ca="1" si="136"/>
        <v>9</v>
      </c>
      <c r="AB859" s="7" t="str">
        <f ca="1">VLOOKUP($AA859,Roles!$A:$B,2,FALSE)</f>
        <v>Intern</v>
      </c>
      <c r="AC859" s="6" t="str">
        <f t="shared" ca="1" si="137"/>
        <v/>
      </c>
      <c r="AD859" s="7" t="str">
        <f ca="1" xml:space="preserve">
IF($AC859 &lt;&gt; "",
    VLOOKUP($AC859,Levels!$A:$B,2,FALSE),
    ""
)</f>
        <v/>
      </c>
      <c r="AE859" s="8">
        <f t="shared" ca="1" si="138"/>
        <v>38945</v>
      </c>
      <c r="AF859" s="6">
        <f ca="1">RANDBETWEEN(5,COUNTA('Recruitment source'!$A:$A) + 1)</f>
        <v>6</v>
      </c>
      <c r="AG859" s="6" t="str">
        <f ca="1">VLOOKUP($AF859,'Recruitment source'!$A:$B,2,FALSE)</f>
        <v>Learn4Good</v>
      </c>
      <c r="AH859" s="8"/>
      <c r="AI859" s="1">
        <f t="shared" ca="1" si="130"/>
        <v>1205</v>
      </c>
      <c r="AJ85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855, 1, 'Pietra Anunciação Mariani', 'F', 5, '02/02/1987', 7, 12, 9, NULL, 1205);</v>
      </c>
    </row>
    <row r="860" spans="1:36" ht="14.25" customHeight="1" x14ac:dyDescent="0.2">
      <c r="A860" s="7" cm="1">
        <f t="array" aca="1" ref="A860" ca="1">INDEX(Companies!$A:$A,RANDBETWEEN(5,COUNTA(Companies!$A:$A) + 1),1)</f>
        <v>5</v>
      </c>
      <c r="B860" s="7" t="str">
        <f ca="1">VLOOKUP($A860,Companies!$A:$B,2,FALSE)</f>
        <v>ACME Corporation</v>
      </c>
      <c r="C860" s="5">
        <f t="shared" si="131"/>
        <v>856</v>
      </c>
      <c r="D860" s="5" t="str" cm="1">
        <f t="array" ref="D860">SHA1HASH($C860)</f>
        <v>efe76debc08f498165df7f907b88ebc293d438e1</v>
      </c>
      <c r="E860" s="6">
        <v>1</v>
      </c>
      <c r="F860" s="7">
        <f ca="1">IF($C860 = 1 + N("Presidente"),
    127,
    IF($C860 = 2 + N("Vice-Presidente"),
        72,
        IF($C860 = 3 + N("Secretária bilíngue"),
            13,
            RANDBETWEEN(5,COUNT(Name!$A:$A) + 1)
        )
    )
)</f>
        <v>363</v>
      </c>
      <c r="G860" s="7" t="str">
        <f ca="1">VLOOKUP($F860,Name!$A:$B,2,FALSE)</f>
        <v>Yago</v>
      </c>
      <c r="H860" s="7">
        <f ca="1" xml:space="preserve">
IF($C860 = 1,
    0,
    RANDBETWEEN(5,COUNT('Last name'!$A:$A) + 1)
)</f>
        <v>122</v>
      </c>
      <c r="I860" s="7" t="str">
        <f ca="1" xml:space="preserve">
IF($C860 = 1 + N("Presidente"),
    "de Orléans e Bragança",
    VLOOKUP($H860,'Last name'!$A:$B,2,FALSE) &amp; " " &amp; VLOOKUP(RANDBETWEEN(5,COUNT('Last name'!$A:$A) + 1),'Last name'!$A:$B,2,FALSE)
)</f>
        <v>Martini Mello</v>
      </c>
      <c r="J860" s="7" t="str">
        <f t="shared" ca="1" si="132"/>
        <v>Yago Martini Mello</v>
      </c>
      <c r="K860" s="7" t="str" cm="1">
        <f t="array" aca="1" ref="K860" ca="1">SHA1HASH($J860)</f>
        <v>3519039d3425e0ee0ad23f03794f605771106d81</v>
      </c>
      <c r="L860" s="7" cm="1">
        <f t="array" aca="1" ref="L860" ca="1">INDEX(States!$A:$A,N860,1)</f>
        <v>5</v>
      </c>
      <c r="M860" s="7" t="str">
        <f ca="1">VLOOKUP($L860,Countries!$A:$B,2,FALSE)</f>
        <v>Portugal</v>
      </c>
      <c r="N860" s="7" cm="1">
        <f t="array" aca="1" ref="N860" ca="1">INDEX(States!$C:$C,RANDBETWEEN(5,COUNTA(States!$A:$A) + 1),1)</f>
        <v>19</v>
      </c>
      <c r="O860" s="7" t="str">
        <f ca="1">VLOOKUP($N860,States!$C:$D,2,FALSE)</f>
        <v>Beja</v>
      </c>
      <c r="P860" s="7" t="str">
        <f ca="1">VLOOKUP($F860,Name!$A:$C,3,FALSE)</f>
        <v>M</v>
      </c>
      <c r="Q860" s="7" t="str">
        <f ca="1">VLOOKUP($P860,Genders!$B:$C,2,FALSE)</f>
        <v>Male</v>
      </c>
      <c r="R860" s="7" cm="1">
        <f t="array" aca="1" ref="R860" ca="1">INDEX('Marital status'!$A:$A,RANDBETWEEN(5,COUNTA('Marital status'!$A:$A) + 1),1)</f>
        <v>6</v>
      </c>
      <c r="S860" s="7" t="str">
        <f ca="1">VLOOKUP($R860,'Marital status'!$A:$B,2,FALSE)</f>
        <v>MarrieD</v>
      </c>
      <c r="T860" s="7">
        <f t="shared" ca="1" si="133"/>
        <v>5</v>
      </c>
      <c r="U860" s="7" t="str">
        <f ca="1">VLOOKUP($T860,Ethnicities!$A:$B,2,FALSE)</f>
        <v xml:space="preserve"> white</v>
      </c>
      <c r="V860" s="8">
        <f t="shared" ca="1" si="134"/>
        <v>26958</v>
      </c>
      <c r="W860" s="6">
        <f t="shared" ca="1" si="135"/>
        <v>8</v>
      </c>
      <c r="X860" s="8" t="str">
        <f ca="1">VLOOKUP($W860,'Background education'!$A:$B,2,FALSE)</f>
        <v>Graduate school</v>
      </c>
      <c r="Y860" s="7">
        <f ca="1" xml:space="preserve">
  IF(OR($AA860 = 5, $AA860 = 6, $AA860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60" s="7" t="str">
        <f ca="1">VLOOKUP($Y860,Departments!$A:$B,2,FALSE)</f>
        <v xml:space="preserve"> Commercial</v>
      </c>
      <c r="AA860" s="6">
        <f t="shared" ca="1" si="136"/>
        <v>11</v>
      </c>
      <c r="AB860" s="7" t="str">
        <f ca="1">VLOOKUP($AA860,Roles!$A:$B,2,FALSE)</f>
        <v>Analyst</v>
      </c>
      <c r="AC860" s="6">
        <f t="shared" ca="1" si="137"/>
        <v>6</v>
      </c>
      <c r="AD860" s="7" t="str">
        <f ca="1" xml:space="preserve">
IF($AC860 &lt;&gt; "",
    VLOOKUP($AC860,Levels!$A:$B,2,FALSE),
    ""
)</f>
        <v>Pleno</v>
      </c>
      <c r="AE860" s="8">
        <f t="shared" ca="1" si="138"/>
        <v>37314</v>
      </c>
      <c r="AF860" s="6">
        <f ca="1">RANDBETWEEN(5,COUNTA('Recruitment source'!$A:$A) + 1)</f>
        <v>5</v>
      </c>
      <c r="AG860" s="6" t="str">
        <f ca="1">VLOOKUP($AF860,'Recruitment source'!$A:$B,2,FALSE)</f>
        <v>Indeed</v>
      </c>
      <c r="AH860" s="8"/>
      <c r="AI860" s="1">
        <f t="shared" ca="1" si="130"/>
        <v>3080</v>
      </c>
      <c r="AJ86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856, 1, 'Yago Martini Mello', 'M', 5, '21/10/1973', 8, 9, 11, 6, 3080);</v>
      </c>
    </row>
    <row r="861" spans="1:36" ht="14.25" customHeight="1" x14ac:dyDescent="0.2">
      <c r="A861" s="7" cm="1">
        <f t="array" aca="1" ref="A861" ca="1">INDEX(Companies!$A:$A,RANDBETWEEN(5,COUNTA(Companies!$A:$A) + 1),1)</f>
        <v>5</v>
      </c>
      <c r="B861" s="7" t="str">
        <f ca="1">VLOOKUP($A861,Companies!$A:$B,2,FALSE)</f>
        <v>ACME Corporation</v>
      </c>
      <c r="C861" s="5">
        <f t="shared" si="131"/>
        <v>857</v>
      </c>
      <c r="D861" s="5" t="str" cm="1">
        <f t="array" ref="D861">SHA1HASH($C861)</f>
        <v>c44201fe5bac6de29c443c0c27cc988299120d45</v>
      </c>
      <c r="E861" s="6">
        <v>1</v>
      </c>
      <c r="F861" s="7">
        <f ca="1">IF($C861 = 1 + N("Presidente"),
    127,
    IF($C861 = 2 + N("Vice-Presidente"),
        72,
        IF($C861 = 3 + N("Secretária bilíngue"),
            13,
            RANDBETWEEN(5,COUNT(Name!$A:$A) + 1)
        )
    )
)</f>
        <v>277</v>
      </c>
      <c r="G861" s="7" t="str">
        <f ca="1">VLOOKUP($F861,Name!$A:$B,2,FALSE)</f>
        <v>Maryah</v>
      </c>
      <c r="H861" s="7">
        <f ca="1" xml:space="preserve">
IF($C861 = 1,
    0,
    RANDBETWEEN(5,COUNT('Last name'!$A:$A) + 1)
)</f>
        <v>19</v>
      </c>
      <c r="I861" s="7" t="str">
        <f ca="1" xml:space="preserve">
IF($C861 = 1 + N("Presidente"),
    "de Orléans e Bragança",
    VLOOKUP($H861,'Last name'!$A:$B,2,FALSE) &amp; " " &amp; VLOOKUP(RANDBETWEEN(5,COUNT('Last name'!$A:$A) + 1),'Last name'!$A:$B,2,FALSE)
)</f>
        <v>Anjos Pellegrini</v>
      </c>
      <c r="J861" s="7" t="str">
        <f t="shared" ca="1" si="132"/>
        <v>Maryah Anjos Pellegrini</v>
      </c>
      <c r="K861" s="7" t="str" cm="1">
        <f t="array" aca="1" ref="K861" ca="1">SHA1HASH($J861)</f>
        <v>e82e006f7c92a9a059caeae10913ca701edbabfd</v>
      </c>
      <c r="L861" s="7" cm="1">
        <f t="array" aca="1" ref="L861" ca="1">INDEX(States!$A:$A,N861,1)</f>
        <v>5</v>
      </c>
      <c r="M861" s="7" t="str">
        <f ca="1">VLOOKUP($L861,Countries!$A:$B,2,FALSE)</f>
        <v>Portugal</v>
      </c>
      <c r="N861" s="7" cm="1">
        <f t="array" aca="1" ref="N861" ca="1">INDEX(States!$C:$C,RANDBETWEEN(5,COUNTA(States!$A:$A) + 1),1)</f>
        <v>10</v>
      </c>
      <c r="O861" s="7" t="str">
        <f ca="1">VLOOKUP($N861,States!$C:$D,2,FALSE)</f>
        <v>Faro</v>
      </c>
      <c r="P861" s="7" t="str">
        <f ca="1">VLOOKUP($F861,Name!$A:$C,3,FALSE)</f>
        <v>F</v>
      </c>
      <c r="Q861" s="7" t="str">
        <f ca="1">VLOOKUP($P861,Genders!$B:$C,2,FALSE)</f>
        <v>Female</v>
      </c>
      <c r="R861" s="7" cm="1">
        <f t="array" aca="1" ref="R861" ca="1">INDEX('Marital status'!$A:$A,RANDBETWEEN(5,COUNTA('Marital status'!$A:$A) + 1),1)</f>
        <v>5</v>
      </c>
      <c r="S861" s="7" t="str">
        <f ca="1">VLOOKUP($R861,'Marital status'!$A:$B,2,FALSE)</f>
        <v>single</v>
      </c>
      <c r="T861" s="7">
        <f t="shared" ca="1" si="133"/>
        <v>6</v>
      </c>
      <c r="U861" s="7" t="str">
        <f ca="1">VLOOKUP($T861,Ethnicities!$A:$B,2,FALSE)</f>
        <v>Black or African American</v>
      </c>
      <c r="V861" s="8">
        <f t="shared" ca="1" si="134"/>
        <v>18328</v>
      </c>
      <c r="W861" s="6">
        <f t="shared" ca="1" si="135"/>
        <v>7</v>
      </c>
      <c r="X861" s="8" t="str">
        <f ca="1">VLOOKUP($W861,'Background education'!$A:$B,2,FALSE)</f>
        <v>Undergraduate degree</v>
      </c>
      <c r="Y861" s="7">
        <f ca="1" xml:space="preserve">
  IF(OR($AA861 = 5, $AA861 = 6, $AA861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61" s="7" t="str">
        <f ca="1">VLOOKUP($Y861,Departments!$A:$B,2,FALSE)</f>
        <v>Operations</v>
      </c>
      <c r="AA861" s="6">
        <f t="shared" ca="1" si="136"/>
        <v>9</v>
      </c>
      <c r="AB861" s="7" t="str">
        <f ca="1">VLOOKUP($AA861,Roles!$A:$B,2,FALSE)</f>
        <v>Intern</v>
      </c>
      <c r="AC861" s="6" t="str">
        <f t="shared" ca="1" si="137"/>
        <v/>
      </c>
      <c r="AD861" s="7" t="str">
        <f ca="1" xml:space="preserve">
IF($AC861 &lt;&gt; "",
    VLOOKUP($AC861,Levels!$A:$B,2,FALSE),
    ""
)</f>
        <v/>
      </c>
      <c r="AE861" s="8">
        <f t="shared" ca="1" si="138"/>
        <v>41979</v>
      </c>
      <c r="AF861" s="6">
        <f ca="1">RANDBETWEEN(5,COUNTA('Recruitment source'!$A:$A) + 1)</f>
        <v>5</v>
      </c>
      <c r="AG861" s="6" t="str">
        <f ca="1">VLOOKUP($AF861,'Recruitment source'!$A:$B,2,FALSE)</f>
        <v>Indeed</v>
      </c>
      <c r="AH861" s="8"/>
      <c r="AI861" s="1">
        <f t="shared" ca="1" si="130"/>
        <v>1205</v>
      </c>
      <c r="AJ86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857, 1, 'Maryah Anjos Pellegrini', 'F', 6, '06/03/1950', 7, 10, 9, NULL, 1205);</v>
      </c>
    </row>
    <row r="862" spans="1:36" ht="14.25" customHeight="1" x14ac:dyDescent="0.2">
      <c r="A862" s="7" cm="1">
        <f t="array" aca="1" ref="A862" ca="1">INDEX(Companies!$A:$A,RANDBETWEEN(5,COUNTA(Companies!$A:$A) + 1),1)</f>
        <v>5</v>
      </c>
      <c r="B862" s="7" t="str">
        <f ca="1">VLOOKUP($A862,Companies!$A:$B,2,FALSE)</f>
        <v>ACME Corporation</v>
      </c>
      <c r="C862" s="5">
        <f t="shared" si="131"/>
        <v>858</v>
      </c>
      <c r="D862" s="5" t="str" cm="1">
        <f t="array" ref="D862">SHA1HASH($C862)</f>
        <v>fe39d97644dc1d9ca43e372a80def23eeee66f34</v>
      </c>
      <c r="E862" s="6">
        <v>1</v>
      </c>
      <c r="F862" s="7">
        <f ca="1">IF($C862 = 1 + N("Presidente"),
    127,
    IF($C862 = 2 + N("Vice-Presidente"),
        72,
        IF($C862 = 3 + N("Secretária bilíngue"),
            13,
            RANDBETWEEN(5,COUNT(Name!$A:$A) + 1)
        )
    )
)</f>
        <v>359</v>
      </c>
      <c r="G862" s="7" t="str">
        <f ca="1">VLOOKUP($F862,Name!$A:$B,2,FALSE)</f>
        <v>Vitor</v>
      </c>
      <c r="H862" s="7">
        <f ca="1" xml:space="preserve">
IF($C862 = 1,
    0,
    RANDBETWEEN(5,COUNT('Last name'!$A:$A) + 1)
)</f>
        <v>18</v>
      </c>
      <c r="I862" s="7" t="str">
        <f ca="1" xml:space="preserve">
IF($C862 = 1 + N("Presidente"),
    "de Orléans e Bragança",
    VLOOKUP($H862,'Last name'!$A:$B,2,FALSE) &amp; " " &amp; VLOOKUP(RANDBETWEEN(5,COUNT('Last name'!$A:$A) + 1),'Last name'!$A:$B,2,FALSE)
)</f>
        <v>Andrioli Silva</v>
      </c>
      <c r="J862" s="7" t="str">
        <f t="shared" ca="1" si="132"/>
        <v>Vitor Andrioli Silva</v>
      </c>
      <c r="K862" s="7" t="str" cm="1">
        <f t="array" aca="1" ref="K862" ca="1">SHA1HASH($J862)</f>
        <v>e5e71dde0bef48f21bde9ad1cf51bf847940b5b1</v>
      </c>
      <c r="L862" s="7" cm="1">
        <f t="array" aca="1" ref="L862" ca="1">INDEX(States!$A:$A,N862,1)</f>
        <v>5</v>
      </c>
      <c r="M862" s="7" t="str">
        <f ca="1">VLOOKUP($L862,Countries!$A:$B,2,FALSE)</f>
        <v>Portugal</v>
      </c>
      <c r="N862" s="7" cm="1">
        <f t="array" aca="1" ref="N862" ca="1">INDEX(States!$C:$C,RANDBETWEEN(5,COUNTA(States!$A:$A) + 1),1)</f>
        <v>13</v>
      </c>
      <c r="O862" s="7" t="str">
        <f ca="1">VLOOKUP($N862,States!$C:$D,2,FALSE)</f>
        <v>Coimbra</v>
      </c>
      <c r="P862" s="7" t="str">
        <f ca="1">VLOOKUP($F862,Name!$A:$C,3,FALSE)</f>
        <v>M</v>
      </c>
      <c r="Q862" s="7" t="str">
        <f ca="1">VLOOKUP($P862,Genders!$B:$C,2,FALSE)</f>
        <v>Male</v>
      </c>
      <c r="R862" s="7" cm="1">
        <f t="array" aca="1" ref="R862" ca="1">INDEX('Marital status'!$A:$A,RANDBETWEEN(5,COUNTA('Marital status'!$A:$A) + 1),1)</f>
        <v>5</v>
      </c>
      <c r="S862" s="7" t="str">
        <f ca="1">VLOOKUP($R862,'Marital status'!$A:$B,2,FALSE)</f>
        <v>single</v>
      </c>
      <c r="T862" s="7">
        <f t="shared" ca="1" si="133"/>
        <v>5</v>
      </c>
      <c r="U862" s="7" t="str">
        <f ca="1">VLOOKUP($T862,Ethnicities!$A:$B,2,FALSE)</f>
        <v xml:space="preserve"> white</v>
      </c>
      <c r="V862" s="8">
        <f t="shared" ca="1" si="134"/>
        <v>31426</v>
      </c>
      <c r="W862" s="6">
        <f t="shared" ca="1" si="135"/>
        <v>7</v>
      </c>
      <c r="X862" s="8" t="str">
        <f ca="1">VLOOKUP($W862,'Background education'!$A:$B,2,FALSE)</f>
        <v>Undergraduate degree</v>
      </c>
      <c r="Y862" s="7">
        <f ca="1" xml:space="preserve">
  IF(OR($AA862 = 5, $AA862 = 6, $AA862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62" s="7" t="str">
        <f ca="1">VLOOKUP($Y862,Departments!$A:$B,2,FALSE)</f>
        <v>Communication &amp; Marketing</v>
      </c>
      <c r="AA862" s="6">
        <f t="shared" ca="1" si="136"/>
        <v>11</v>
      </c>
      <c r="AB862" s="7" t="str">
        <f ca="1">VLOOKUP($AA862,Roles!$A:$B,2,FALSE)</f>
        <v>Analyst</v>
      </c>
      <c r="AC862" s="6">
        <f t="shared" ca="1" si="137"/>
        <v>6</v>
      </c>
      <c r="AD862" s="7" t="str">
        <f ca="1" xml:space="preserve">
IF($AC862 &lt;&gt; "",
    VLOOKUP($AC862,Levels!$A:$B,2,FALSE),
    ""
)</f>
        <v>Pleno</v>
      </c>
      <c r="AE862" s="8">
        <f t="shared" ca="1" si="138"/>
        <v>37367</v>
      </c>
      <c r="AF862" s="6">
        <f ca="1">RANDBETWEEN(5,COUNTA('Recruitment source'!$A:$A) + 1)</f>
        <v>11</v>
      </c>
      <c r="AG862" s="6" t="str">
        <f ca="1">VLOOKUP($AF862,'Recruitment source'!$A:$B,2,FALSE)</f>
        <v>Next Station</v>
      </c>
      <c r="AH862" s="8"/>
      <c r="AI862" s="1">
        <f t="shared" ca="1" si="130"/>
        <v>2580</v>
      </c>
      <c r="AJ862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858, 1, 'Vitor Andrioli Silva', 'M', 5, '14/01/1986', 7, 11, 11, 6, 2580);</v>
      </c>
    </row>
    <row r="863" spans="1:36" ht="14.25" customHeight="1" x14ac:dyDescent="0.2">
      <c r="A863" s="7" cm="1">
        <f t="array" aca="1" ref="A863" ca="1">INDEX(Companies!$A:$A,RANDBETWEEN(5,COUNTA(Companies!$A:$A) + 1),1)</f>
        <v>5</v>
      </c>
      <c r="B863" s="7" t="str">
        <f ca="1">VLOOKUP($A863,Companies!$A:$B,2,FALSE)</f>
        <v>ACME Corporation</v>
      </c>
      <c r="C863" s="5">
        <f t="shared" si="131"/>
        <v>859</v>
      </c>
      <c r="D863" s="5" t="str" cm="1">
        <f t="array" ref="D863">SHA1HASH($C863)</f>
        <v>812cd8837314e6595fcb0208c63461945db91d06</v>
      </c>
      <c r="E863" s="6">
        <v>1</v>
      </c>
      <c r="F863" s="7">
        <f ca="1">IF($C863 = 1 + N("Presidente"),
    127,
    IF($C863 = 2 + N("Vice-Presidente"),
        72,
        IF($C863 = 3 + N("Secretária bilíngue"),
            13,
            RANDBETWEEN(5,COUNT(Name!$A:$A) + 1)
        )
    )
)</f>
        <v>41</v>
      </c>
      <c r="G863" s="7" t="str">
        <f ca="1">VLOOKUP($F863,Name!$A:$B,2,FALSE)</f>
        <v>Ane Caroline</v>
      </c>
      <c r="H863" s="7">
        <f ca="1" xml:space="preserve">
IF($C863 = 1,
    0,
    RANDBETWEEN(5,COUNT('Last name'!$A:$A) + 1)
)</f>
        <v>75</v>
      </c>
      <c r="I863" s="7" t="str">
        <f ca="1" xml:space="preserve">
IF($C863 = 1 + N("Presidente"),
    "de Orléans e Bragança",
    VLOOKUP($H863,'Last name'!$A:$B,2,FALSE) &amp; " " &amp; VLOOKUP(RANDBETWEEN(5,COUNT('Last name'!$A:$A) + 1),'Last name'!$A:$B,2,FALSE)
)</f>
        <v>dos Santos Silva</v>
      </c>
      <c r="J863" s="7" t="str">
        <f t="shared" ca="1" si="132"/>
        <v>Ane Caroline dos Santos Silva</v>
      </c>
      <c r="K863" s="7" t="str" cm="1">
        <f t="array" aca="1" ref="K863" ca="1">SHA1HASH($J863)</f>
        <v>92f44bac4ca4e8defa6ef430ec12ba72344e0737</v>
      </c>
      <c r="L863" s="7" cm="1">
        <f t="array" aca="1" ref="L863" ca="1">INDEX(States!$A:$A,N863,1)</f>
        <v>5</v>
      </c>
      <c r="M863" s="7" t="str">
        <f ca="1">VLOOKUP($L863,Countries!$A:$B,2,FALSE)</f>
        <v>Portugal</v>
      </c>
      <c r="N863" s="7" cm="1">
        <f t="array" aca="1" ref="N863" ca="1">INDEX(States!$C:$C,RANDBETWEEN(5,COUNTA(States!$A:$A) + 1),1)</f>
        <v>20</v>
      </c>
      <c r="O863" s="7" t="str">
        <f ca="1">VLOOKUP($N863,States!$C:$D,2,FALSE)</f>
        <v>Portalegre</v>
      </c>
      <c r="P863" s="7" t="str">
        <f ca="1">VLOOKUP($F863,Name!$A:$C,3,FALSE)</f>
        <v>F</v>
      </c>
      <c r="Q863" s="7" t="str">
        <f ca="1">VLOOKUP($P863,Genders!$B:$C,2,FALSE)</f>
        <v>Female</v>
      </c>
      <c r="R863" s="7" cm="1">
        <f t="array" aca="1" ref="R863" ca="1">INDEX('Marital status'!$A:$A,RANDBETWEEN(5,COUNTA('Marital status'!$A:$A) + 1),1)</f>
        <v>9</v>
      </c>
      <c r="S863" s="7" t="str">
        <f ca="1">VLOOKUP($R863,'Marital status'!$A:$B,2,FALSE)</f>
        <v>DIVORCED</v>
      </c>
      <c r="T863" s="7">
        <f t="shared" ca="1" si="133"/>
        <v>5</v>
      </c>
      <c r="U863" s="7" t="str">
        <f ca="1">VLOOKUP($T863,Ethnicities!$A:$B,2,FALSE)</f>
        <v xml:space="preserve"> white</v>
      </c>
      <c r="V863" s="8">
        <f t="shared" ca="1" si="134"/>
        <v>33536</v>
      </c>
      <c r="W863" s="6">
        <f t="shared" ca="1" si="135"/>
        <v>7</v>
      </c>
      <c r="X863" s="8" t="str">
        <f ca="1">VLOOKUP($W863,'Background education'!$A:$B,2,FALSE)</f>
        <v>Undergraduate degree</v>
      </c>
      <c r="Y863" s="7">
        <f ca="1" xml:space="preserve">
  IF(OR($AA863 = 5, $AA863 = 6, $AA863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63" s="7" t="str">
        <f ca="1">VLOOKUP($Y863,Departments!$A:$B,2,FALSE)</f>
        <v>Controlling</v>
      </c>
      <c r="AA863" s="6">
        <f t="shared" ca="1" si="136"/>
        <v>10</v>
      </c>
      <c r="AB863" s="7" t="str">
        <f ca="1">VLOOKUP($AA863,Roles!$A:$B,2,FALSE)</f>
        <v>Trainee</v>
      </c>
      <c r="AC863" s="6" t="str">
        <f t="shared" ca="1" si="137"/>
        <v/>
      </c>
      <c r="AD863" s="7" t="str">
        <f ca="1" xml:space="preserve">
IF($AC863 &lt;&gt; "",
    VLOOKUP($AC863,Levels!$A:$B,2,FALSE),
    ""
)</f>
        <v/>
      </c>
      <c r="AE863" s="8">
        <f t="shared" ca="1" si="138"/>
        <v>40249</v>
      </c>
      <c r="AF863" s="6">
        <f ca="1">RANDBETWEEN(5,COUNTA('Recruitment source'!$A:$A) + 1)</f>
        <v>15</v>
      </c>
      <c r="AG863" s="6" t="str">
        <f ca="1">VLOOKUP($AF863,'Recruitment source'!$A:$B,2,FALSE)</f>
        <v>Website</v>
      </c>
      <c r="AH863" s="8"/>
      <c r="AI863" s="1">
        <f t="shared" ca="1" si="130"/>
        <v>1305</v>
      </c>
      <c r="AJ863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859, 1, 'Ane Caroline dos Santos Silva', 'F', 5, '25/10/1991', 7, 12, 10, NULL, 1305);</v>
      </c>
    </row>
    <row r="864" spans="1:36" ht="14.25" customHeight="1" x14ac:dyDescent="0.2">
      <c r="A864" s="7" cm="1">
        <f t="array" aca="1" ref="A864" ca="1">INDEX(Companies!$A:$A,RANDBETWEEN(5,COUNTA(Companies!$A:$A) + 1),1)</f>
        <v>5</v>
      </c>
      <c r="B864" s="7" t="str">
        <f ca="1">VLOOKUP($A864,Companies!$A:$B,2,FALSE)</f>
        <v>ACME Corporation</v>
      </c>
      <c r="C864" s="5">
        <f t="shared" si="131"/>
        <v>860</v>
      </c>
      <c r="D864" s="5" t="str" cm="1">
        <f t="array" ref="D864">SHA1HASH($C864)</f>
        <v>301377d6f91551c76bdeceb505896fd2d31b918e</v>
      </c>
      <c r="E864" s="6">
        <v>1</v>
      </c>
      <c r="F864" s="7">
        <f ca="1">IF($C864 = 1 + N("Presidente"),
    127,
    IF($C864 = 2 + N("Vice-Presidente"),
        72,
        IF($C864 = 3 + N("Secretária bilíngue"),
            13,
            RANDBETWEEN(5,COUNT(Name!$A:$A) + 1)
        )
    )
)</f>
        <v>270</v>
      </c>
      <c r="G864" s="7" t="str">
        <f ca="1">VLOOKUP($F864,Name!$A:$B,2,FALSE)</f>
        <v>Maria Laura</v>
      </c>
      <c r="H864" s="7">
        <f ca="1" xml:space="preserve">
IF($C864 = 1,
    0,
    RANDBETWEEN(5,COUNT('Last name'!$A:$A) + 1)
)</f>
        <v>177</v>
      </c>
      <c r="I864" s="7" t="str">
        <f ca="1" xml:space="preserve">
IF($C864 = 1 + N("Presidente"),
    "de Orléans e Bragança",
    VLOOKUP($H864,'Last name'!$A:$B,2,FALSE) &amp; " " &amp; VLOOKUP(RANDBETWEEN(5,COUNT('Last name'!$A:$A) + 1),'Last name'!$A:$B,2,FALSE)
)</f>
        <v>Saragoça Freitas</v>
      </c>
      <c r="J864" s="7" t="str">
        <f t="shared" ca="1" si="132"/>
        <v>Maria Laura Saragoça Freitas</v>
      </c>
      <c r="K864" s="7" t="str" cm="1">
        <f t="array" aca="1" ref="K864" ca="1">SHA1HASH($J864)</f>
        <v>12f5c6be00c4d8cf3b9cbae17ff0064683321cbe</v>
      </c>
      <c r="L864" s="7" cm="1">
        <f t="array" aca="1" ref="L864" ca="1">INDEX(States!$A:$A,N864,1)</f>
        <v>5</v>
      </c>
      <c r="M864" s="7" t="str">
        <f ca="1">VLOOKUP($L864,Countries!$A:$B,2,FALSE)</f>
        <v>Portugal</v>
      </c>
      <c r="N864" s="7" cm="1">
        <f t="array" aca="1" ref="N864" ca="1">INDEX(States!$C:$C,RANDBETWEEN(5,COUNTA(States!$A:$A) + 1),1)</f>
        <v>10</v>
      </c>
      <c r="O864" s="7" t="str">
        <f ca="1">VLOOKUP($N864,States!$C:$D,2,FALSE)</f>
        <v>Faro</v>
      </c>
      <c r="P864" s="7" t="str">
        <f ca="1">VLOOKUP($F864,Name!$A:$C,3,FALSE)</f>
        <v>F</v>
      </c>
      <c r="Q864" s="7" t="str">
        <f ca="1">VLOOKUP($P864,Genders!$B:$C,2,FALSE)</f>
        <v>Female</v>
      </c>
      <c r="R864" s="7" cm="1">
        <f t="array" aca="1" ref="R864" ca="1">INDEX('Marital status'!$A:$A,RANDBETWEEN(5,COUNTA('Marital status'!$A:$A) + 1),1)</f>
        <v>8</v>
      </c>
      <c r="S864" s="7" t="str">
        <f ca="1">VLOOKUP($R864,'Marital status'!$A:$B,2,FALSE)</f>
        <v xml:space="preserve"> Separated </v>
      </c>
      <c r="T864" s="7">
        <f t="shared" ca="1" si="133"/>
        <v>5</v>
      </c>
      <c r="U864" s="7" t="str">
        <f ca="1">VLOOKUP($T864,Ethnicities!$A:$B,2,FALSE)</f>
        <v xml:space="preserve"> white</v>
      </c>
      <c r="V864" s="8">
        <f t="shared" ca="1" si="134"/>
        <v>23873</v>
      </c>
      <c r="W864" s="6">
        <f t="shared" ca="1" si="135"/>
        <v>7</v>
      </c>
      <c r="X864" s="8" t="str">
        <f ca="1">VLOOKUP($W864,'Background education'!$A:$B,2,FALSE)</f>
        <v>Undergraduate degree</v>
      </c>
      <c r="Y864" s="7">
        <f ca="1" xml:space="preserve">
  IF(OR($AA864 = 5, $AA864 = 6, $AA864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64" s="7" t="str">
        <f ca="1">VLOOKUP($Y864,Departments!$A:$B,2,FALSE)</f>
        <v xml:space="preserve"> Presidency</v>
      </c>
      <c r="AA864" s="6">
        <f t="shared" ca="1" si="136"/>
        <v>11</v>
      </c>
      <c r="AB864" s="7" t="str">
        <f ca="1">VLOOKUP($AA864,Roles!$A:$B,2,FALSE)</f>
        <v>Analyst</v>
      </c>
      <c r="AC864" s="6">
        <f t="shared" ca="1" si="137"/>
        <v>7</v>
      </c>
      <c r="AD864" s="7" t="str">
        <f ca="1" xml:space="preserve">
IF($AC864 &lt;&gt; "",
    VLOOKUP($AC864,Levels!$A:$B,2,FALSE),
    ""
)</f>
        <v>Senior</v>
      </c>
      <c r="AE864" s="8">
        <f t="shared" ca="1" si="138"/>
        <v>38566</v>
      </c>
      <c r="AF864" s="6">
        <f ca="1">RANDBETWEEN(5,COUNTA('Recruitment source'!$A:$A) + 1)</f>
        <v>12</v>
      </c>
      <c r="AG864" s="6" t="str">
        <f ca="1">VLOOKUP($AF864,'Recruitment source'!$A:$B,2,FALSE)</f>
        <v xml:space="preserve"> recommendation of employee</v>
      </c>
      <c r="AH864" s="8"/>
      <c r="AI864" s="1">
        <f t="shared" ca="1" si="130"/>
        <v>2500</v>
      </c>
      <c r="AJ864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860, 1, 'Maria Laura Saragoça Freitas', 'F', 5, '11/05/1965', 7, 5, 11, 7, 2500);</v>
      </c>
    </row>
    <row r="865" spans="1:36" ht="14.25" customHeight="1" x14ac:dyDescent="0.2">
      <c r="A865" s="7" cm="1">
        <f t="array" aca="1" ref="A865" ca="1">INDEX(Companies!$A:$A,RANDBETWEEN(5,COUNTA(Companies!$A:$A) + 1),1)</f>
        <v>5</v>
      </c>
      <c r="B865" s="7" t="str">
        <f ca="1">VLOOKUP($A865,Companies!$A:$B,2,FALSE)</f>
        <v>ACME Corporation</v>
      </c>
      <c r="C865" s="5">
        <f t="shared" si="131"/>
        <v>861</v>
      </c>
      <c r="D865" s="5" t="str" cm="1">
        <f t="array" ref="D865">SHA1HASH($C865)</f>
        <v>d5843c2634578decb7f59b5452225a8eda6cb8a4</v>
      </c>
      <c r="E865" s="6">
        <v>1</v>
      </c>
      <c r="F865" s="7">
        <f ca="1">IF($C865 = 1 + N("Presidente"),
    127,
    IF($C865 = 2 + N("Vice-Presidente"),
        72,
        IF($C865 = 3 + N("Secretária bilíngue"),
            13,
            RANDBETWEEN(5,COUNT(Name!$A:$A) + 1)
        )
    )
)</f>
        <v>297</v>
      </c>
      <c r="G865" s="7" t="str">
        <f ca="1">VLOOKUP($F865,Name!$A:$B,2,FALSE)</f>
        <v>Miguelito</v>
      </c>
      <c r="H865" s="7">
        <f ca="1" xml:space="preserve">
IF($C865 = 1,
    0,
    RANDBETWEEN(5,COUNT('Last name'!$A:$A) + 1)
)</f>
        <v>144</v>
      </c>
      <c r="I865" s="7" t="str">
        <f ca="1" xml:space="preserve">
IF($C865 = 1 + N("Presidente"),
    "de Orléans e Bragança",
    VLOOKUP($H865,'Last name'!$A:$B,2,FALSE) &amp; " " &amp; VLOOKUP(RANDBETWEEN(5,COUNT('Last name'!$A:$A) + 1),'Last name'!$A:$B,2,FALSE)
)</f>
        <v>Padrão Mancini</v>
      </c>
      <c r="J865" s="7" t="str">
        <f t="shared" ca="1" si="132"/>
        <v>Miguelito Padrão Mancini</v>
      </c>
      <c r="K865" s="7" t="str" cm="1">
        <f t="array" aca="1" ref="K865" ca="1">SHA1HASH($J865)</f>
        <v>6f3b2baba70105e6483fa4f1d846126931e2b37d</v>
      </c>
      <c r="L865" s="7" cm="1">
        <f t="array" aca="1" ref="L865" ca="1">INDEX(States!$A:$A,N865,1)</f>
        <v>5</v>
      </c>
      <c r="M865" s="7" t="str">
        <f ca="1">VLOOKUP($L865,Countries!$A:$B,2,FALSE)</f>
        <v>Portugal</v>
      </c>
      <c r="N865" s="7" cm="1">
        <f t="array" aca="1" ref="N865" ca="1">INDEX(States!$C:$C,RANDBETWEEN(5,COUNTA(States!$A:$A) + 1),1)</f>
        <v>22</v>
      </c>
      <c r="O865" s="7" t="str">
        <f ca="1">VLOOKUP($N865,States!$C:$D,2,FALSE)</f>
        <v>Vila Real</v>
      </c>
      <c r="P865" s="7" t="str">
        <f ca="1">VLOOKUP($F865,Name!$A:$C,3,FALSE)</f>
        <v>M</v>
      </c>
      <c r="Q865" s="7" t="str">
        <f ca="1">VLOOKUP($P865,Genders!$B:$C,2,FALSE)</f>
        <v>Male</v>
      </c>
      <c r="R865" s="7" cm="1">
        <f t="array" aca="1" ref="R865" ca="1">INDEX('Marital status'!$A:$A,RANDBETWEEN(5,COUNTA('Marital status'!$A:$A) + 1),1)</f>
        <v>7</v>
      </c>
      <c r="S865" s="7" t="str">
        <f ca="1">VLOOKUP($R865,'Marital status'!$A:$B,2,FALSE)</f>
        <v xml:space="preserve">Widowed </v>
      </c>
      <c r="T865" s="7">
        <f t="shared" ca="1" si="133"/>
        <v>5</v>
      </c>
      <c r="U865" s="7" t="str">
        <f ca="1">VLOOKUP($T865,Ethnicities!$A:$B,2,FALSE)</f>
        <v xml:space="preserve"> white</v>
      </c>
      <c r="V865" s="8">
        <f t="shared" ca="1" si="134"/>
        <v>22299</v>
      </c>
      <c r="W865" s="6">
        <f t="shared" ca="1" si="135"/>
        <v>7</v>
      </c>
      <c r="X865" s="8" t="str">
        <f ca="1">VLOOKUP($W865,'Background education'!$A:$B,2,FALSE)</f>
        <v>Undergraduate degree</v>
      </c>
      <c r="Y865" s="7">
        <f ca="1" xml:space="preserve">
  IF(OR($AA865 = 5, $AA865 = 6, $AA865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65" s="7" t="str">
        <f ca="1">VLOOKUP($Y865,Departments!$A:$B,2,FALSE)</f>
        <v>Administration</v>
      </c>
      <c r="AA865" s="6">
        <f t="shared" ca="1" si="136"/>
        <v>9</v>
      </c>
      <c r="AB865" s="7" t="str">
        <f ca="1">VLOOKUP($AA865,Roles!$A:$B,2,FALSE)</f>
        <v>Intern</v>
      </c>
      <c r="AC865" s="6" t="str">
        <f t="shared" ca="1" si="137"/>
        <v/>
      </c>
      <c r="AD865" s="7" t="str">
        <f ca="1" xml:space="preserve">
IF($AC865 &lt;&gt; "",
    VLOOKUP($AC865,Levels!$A:$B,2,FALSE),
    ""
)</f>
        <v/>
      </c>
      <c r="AE865" s="8">
        <f t="shared" ca="1" si="138"/>
        <v>43251</v>
      </c>
      <c r="AF865" s="6">
        <f ca="1">RANDBETWEEN(5,COUNTA('Recruitment source'!$A:$A) + 1)</f>
        <v>12</v>
      </c>
      <c r="AG865" s="6" t="str">
        <f ca="1">VLOOKUP($AF865,'Recruitment source'!$A:$B,2,FALSE)</f>
        <v xml:space="preserve"> recommendation of employee</v>
      </c>
      <c r="AH865" s="8"/>
      <c r="AI865" s="1">
        <f t="shared" ca="1" si="130"/>
        <v>1205</v>
      </c>
      <c r="AJ865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861, 1, 'Miguelito Padrão Mancini', 'M', 5, '18/01/1961', 7, 6, 9, NULL, 1205);</v>
      </c>
    </row>
    <row r="866" spans="1:36" ht="14.25" customHeight="1" x14ac:dyDescent="0.2">
      <c r="A866" s="7" cm="1">
        <f t="array" aca="1" ref="A866" ca="1">INDEX(Companies!$A:$A,RANDBETWEEN(5,COUNTA(Companies!$A:$A) + 1),1)</f>
        <v>5</v>
      </c>
      <c r="B866" s="7" t="str">
        <f ca="1">VLOOKUP($A866,Companies!$A:$B,2,FALSE)</f>
        <v>ACME Corporation</v>
      </c>
      <c r="C866" s="5">
        <f t="shared" si="131"/>
        <v>862</v>
      </c>
      <c r="D866" s="5" t="str" cm="1">
        <f t="array" ref="D866">SHA1HASH($C866)</f>
        <v>5753ab09dc6327a1a842ace14c04a539f32e3a30</v>
      </c>
      <c r="E866" s="6">
        <v>1</v>
      </c>
      <c r="F866" s="7">
        <f ca="1">IF($C866 = 1 + N("Presidente"),
    127,
    IF($C866 = 2 + N("Vice-Presidente"),
        72,
        IF($C866 = 3 + N("Secretária bilíngue"),
            13,
            RANDBETWEEN(5,COUNT(Name!$A:$A) + 1)
        )
    )
)</f>
        <v>127</v>
      </c>
      <c r="G866" s="7" t="str">
        <f ca="1">VLOOKUP($F866,Name!$A:$B,2,FALSE)</f>
        <v>Enzo</v>
      </c>
      <c r="H866" s="7">
        <f ca="1" xml:space="preserve">
IF($C866 = 1,
    0,
    RANDBETWEEN(5,COUNT('Last name'!$A:$A) + 1)
)</f>
        <v>85</v>
      </c>
      <c r="I866" s="7" t="str">
        <f ca="1" xml:space="preserve">
IF($C866 = 1 + N("Presidente"),
    "de Orléans e Bragança",
    VLOOKUP($H866,'Last name'!$A:$B,2,FALSE) &amp; " " &amp; VLOOKUP(RANDBETWEEN(5,COUNT('Last name'!$A:$A) + 1),'Last name'!$A:$B,2,FALSE)
)</f>
        <v>Ferrão Andrioli</v>
      </c>
      <c r="J866" s="7" t="str">
        <f t="shared" ca="1" si="132"/>
        <v>Enzo Ferrão Andrioli</v>
      </c>
      <c r="K866" s="7" t="str" cm="1">
        <f t="array" aca="1" ref="K866" ca="1">SHA1HASH($J866)</f>
        <v>9269d0a0602f63940fde34fd7a79588fdb8eb6da</v>
      </c>
      <c r="L866" s="7" cm="1">
        <f t="array" aca="1" ref="L866" ca="1">INDEX(States!$A:$A,N866,1)</f>
        <v>5</v>
      </c>
      <c r="M866" s="7" t="str">
        <f ca="1">VLOOKUP($L866,Countries!$A:$B,2,FALSE)</f>
        <v>Portugal</v>
      </c>
      <c r="N866" s="7" cm="1">
        <f t="array" aca="1" ref="N866" ca="1">INDEX(States!$C:$C,RANDBETWEEN(5,COUNTA(States!$A:$A) + 1),1)</f>
        <v>9</v>
      </c>
      <c r="O866" s="7" t="str">
        <f ca="1">VLOOKUP($N866,States!$C:$D,2,FALSE)</f>
        <v>braga</v>
      </c>
      <c r="P866" s="7" t="str">
        <f ca="1">VLOOKUP($F866,Name!$A:$C,3,FALSE)</f>
        <v>M</v>
      </c>
      <c r="Q866" s="7" t="str">
        <f ca="1">VLOOKUP($P866,Genders!$B:$C,2,FALSE)</f>
        <v>Male</v>
      </c>
      <c r="R866" s="7" cm="1">
        <f t="array" aca="1" ref="R866" ca="1">INDEX('Marital status'!$A:$A,RANDBETWEEN(5,COUNTA('Marital status'!$A:$A) + 1),1)</f>
        <v>9</v>
      </c>
      <c r="S866" s="7" t="str">
        <f ca="1">VLOOKUP($R866,'Marital status'!$A:$B,2,FALSE)</f>
        <v>DIVORCED</v>
      </c>
      <c r="T866" s="7">
        <f t="shared" ca="1" si="133"/>
        <v>5</v>
      </c>
      <c r="U866" s="7" t="str">
        <f ca="1">VLOOKUP($T866,Ethnicities!$A:$B,2,FALSE)</f>
        <v xml:space="preserve"> white</v>
      </c>
      <c r="V866" s="8">
        <f t="shared" ca="1" si="134"/>
        <v>26531</v>
      </c>
      <c r="W866" s="6">
        <f t="shared" ca="1" si="135"/>
        <v>8</v>
      </c>
      <c r="X866" s="8" t="str">
        <f ca="1">VLOOKUP($W866,'Background education'!$A:$B,2,FALSE)</f>
        <v>Graduate school</v>
      </c>
      <c r="Y866" s="7">
        <f ca="1" xml:space="preserve">
  IF(OR($AA866 = 5, $AA866 = 6, $AA866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66" s="7" t="str">
        <f ca="1">VLOOKUP($Y866,Departments!$A:$B,2,FALSE)</f>
        <v xml:space="preserve"> Commercial</v>
      </c>
      <c r="AA866" s="6">
        <f t="shared" ca="1" si="136"/>
        <v>11</v>
      </c>
      <c r="AB866" s="7" t="str">
        <f ca="1">VLOOKUP($AA866,Roles!$A:$B,2,FALSE)</f>
        <v>Analyst</v>
      </c>
      <c r="AC866" s="6">
        <f t="shared" ca="1" si="137"/>
        <v>6</v>
      </c>
      <c r="AD866" s="7" t="str">
        <f ca="1" xml:space="preserve">
IF($AC866 &lt;&gt; "",
    VLOOKUP($AC866,Levels!$A:$B,2,FALSE),
    ""
)</f>
        <v>Pleno</v>
      </c>
      <c r="AE866" s="8">
        <f t="shared" ca="1" si="138"/>
        <v>37851</v>
      </c>
      <c r="AF866" s="6">
        <f ca="1">RANDBETWEEN(5,COUNTA('Recruitment source'!$A:$A) + 1)</f>
        <v>12</v>
      </c>
      <c r="AG866" s="6" t="str">
        <f ca="1">VLOOKUP($AF866,'Recruitment source'!$A:$B,2,FALSE)</f>
        <v xml:space="preserve"> recommendation of employee</v>
      </c>
      <c r="AH866" s="8"/>
      <c r="AI866" s="1">
        <f t="shared" ca="1" si="130"/>
        <v>3080</v>
      </c>
      <c r="AJ866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862, 1, 'Enzo Ferrão Andrioli', 'M', 5, '20/08/1972', 8, 9, 11, 6, 3080);</v>
      </c>
    </row>
    <row r="867" spans="1:36" ht="14.25" customHeight="1" x14ac:dyDescent="0.2">
      <c r="A867" s="7" cm="1">
        <f t="array" aca="1" ref="A867" ca="1">INDEX(Companies!$A:$A,RANDBETWEEN(5,COUNTA(Companies!$A:$A) + 1),1)</f>
        <v>5</v>
      </c>
      <c r="B867" s="7" t="str">
        <f ca="1">VLOOKUP($A867,Companies!$A:$B,2,FALSE)</f>
        <v>ACME Corporation</v>
      </c>
      <c r="C867" s="5">
        <f t="shared" si="131"/>
        <v>863</v>
      </c>
      <c r="D867" s="5" t="str" cm="1">
        <f t="array" ref="D867">SHA1HASH($C867)</f>
        <v>c2145e337ae6b84c33e35cf4b6fd3f3d516631a0</v>
      </c>
      <c r="E867" s="6">
        <v>1</v>
      </c>
      <c r="F867" s="7">
        <f ca="1">IF($C867 = 1 + N("Presidente"),
    127,
    IF($C867 = 2 + N("Vice-Presidente"),
        72,
        IF($C867 = 3 + N("Secretária bilíngue"),
            13,
            RANDBETWEEN(5,COUNT(Name!$A:$A) + 1)
        )
    )
)</f>
        <v>136</v>
      </c>
      <c r="G867" s="7" t="str">
        <f ca="1">VLOOKUP($F867,Name!$A:$B,2,FALSE)</f>
        <v>Fellipe</v>
      </c>
      <c r="H867" s="7">
        <f ca="1" xml:space="preserve">
IF($C867 = 1,
    0,
    RANDBETWEEN(5,COUNT('Last name'!$A:$A) + 1)
)</f>
        <v>13</v>
      </c>
      <c r="I867" s="7" t="str">
        <f ca="1" xml:space="preserve">
IF($C867 = 1 + N("Presidente"),
    "de Orléans e Bragança",
    VLOOKUP($H867,'Last name'!$A:$B,2,FALSE) &amp; " " &amp; VLOOKUP(RANDBETWEEN(5,COUNT('Last name'!$A:$A) + 1),'Last name'!$A:$B,2,FALSE)
)</f>
        <v>Alvarenga Teixeira</v>
      </c>
      <c r="J867" s="7" t="str">
        <f t="shared" ca="1" si="132"/>
        <v>Fellipe Alvarenga Teixeira</v>
      </c>
      <c r="K867" s="7" t="str" cm="1">
        <f t="array" aca="1" ref="K867" ca="1">SHA1HASH($J867)</f>
        <v>47a8206856556a8a43e2debe468197989e669b73</v>
      </c>
      <c r="L867" s="7" cm="1">
        <f t="array" aca="1" ref="L867" ca="1">INDEX(States!$A:$A,N867,1)</f>
        <v>5</v>
      </c>
      <c r="M867" s="7" t="str">
        <f ca="1">VLOOKUP($L867,Countries!$A:$B,2,FALSE)</f>
        <v>Portugal</v>
      </c>
      <c r="N867" s="7" cm="1">
        <f t="array" aca="1" ref="N867" ca="1">INDEX(States!$C:$C,RANDBETWEEN(5,COUNTA(States!$A:$A) + 1),1)</f>
        <v>23</v>
      </c>
      <c r="O867" s="7" t="str">
        <f ca="1">VLOOKUP($N867,States!$C:$D,2,FALSE)</f>
        <v>Viana do Castelo</v>
      </c>
      <c r="P867" s="7" t="str">
        <f ca="1">VLOOKUP($F867,Name!$A:$C,3,FALSE)</f>
        <v>M</v>
      </c>
      <c r="Q867" s="7" t="str">
        <f ca="1">VLOOKUP($P867,Genders!$B:$C,2,FALSE)</f>
        <v>Male</v>
      </c>
      <c r="R867" s="7" cm="1">
        <f t="array" aca="1" ref="R867" ca="1">INDEX('Marital status'!$A:$A,RANDBETWEEN(5,COUNTA('Marital status'!$A:$A) + 1),1)</f>
        <v>5</v>
      </c>
      <c r="S867" s="7" t="str">
        <f ca="1">VLOOKUP($R867,'Marital status'!$A:$B,2,FALSE)</f>
        <v>single</v>
      </c>
      <c r="T867" s="7">
        <f t="shared" ca="1" si="133"/>
        <v>5</v>
      </c>
      <c r="U867" s="7" t="str">
        <f ca="1">VLOOKUP($T867,Ethnicities!$A:$B,2,FALSE)</f>
        <v xml:space="preserve"> white</v>
      </c>
      <c r="V867" s="8">
        <f t="shared" ca="1" si="134"/>
        <v>24973</v>
      </c>
      <c r="W867" s="6">
        <f t="shared" ca="1" si="135"/>
        <v>7</v>
      </c>
      <c r="X867" s="8" t="str">
        <f ca="1">VLOOKUP($W867,'Background education'!$A:$B,2,FALSE)</f>
        <v>Undergraduate degree</v>
      </c>
      <c r="Y867" s="7">
        <f ca="1" xml:space="preserve">
  IF(OR($AA867 = 5, $AA867 = 6, $AA867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67" s="7" t="str">
        <f ca="1">VLOOKUP($Y867,Departments!$A:$B,2,FALSE)</f>
        <v>Administration</v>
      </c>
      <c r="AA867" s="6">
        <f t="shared" ca="1" si="136"/>
        <v>10</v>
      </c>
      <c r="AB867" s="7" t="str">
        <f ca="1">VLOOKUP($AA867,Roles!$A:$B,2,FALSE)</f>
        <v>Trainee</v>
      </c>
      <c r="AC867" s="6" t="str">
        <f t="shared" ca="1" si="137"/>
        <v/>
      </c>
      <c r="AD867" s="7" t="str">
        <f ca="1" xml:space="preserve">
IF($AC867 &lt;&gt; "",
    VLOOKUP($AC867,Levels!$A:$B,2,FALSE),
    ""
)</f>
        <v/>
      </c>
      <c r="AE867" s="8">
        <f t="shared" ca="1" si="138"/>
        <v>41590</v>
      </c>
      <c r="AF867" s="6">
        <f ca="1">RANDBETWEEN(5,COUNTA('Recruitment source'!$A:$A) + 1)</f>
        <v>6</v>
      </c>
      <c r="AG867" s="6" t="str">
        <f ca="1">VLOOKUP($AF867,'Recruitment source'!$A:$B,2,FALSE)</f>
        <v>Learn4Good</v>
      </c>
      <c r="AH867" s="8"/>
      <c r="AI867" s="1">
        <f t="shared" ca="1" si="130"/>
        <v>1305</v>
      </c>
      <c r="AJ867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863, 1, 'Fellipe Alvarenga Teixeira', 'M', 5, '15/05/1968', 7, 6, 10, NULL, 1305);</v>
      </c>
    </row>
    <row r="868" spans="1:36" ht="14.25" customHeight="1" x14ac:dyDescent="0.2">
      <c r="A868" s="7" cm="1">
        <f t="array" aca="1" ref="A868" ca="1">INDEX(Companies!$A:$A,RANDBETWEEN(5,COUNTA(Companies!$A:$A) + 1),1)</f>
        <v>5</v>
      </c>
      <c r="B868" s="7" t="str">
        <f ca="1">VLOOKUP($A868,Companies!$A:$B,2,FALSE)</f>
        <v>ACME Corporation</v>
      </c>
      <c r="C868" s="5">
        <f t="shared" si="131"/>
        <v>864</v>
      </c>
      <c r="D868" s="5" t="str" cm="1">
        <f t="array" ref="D868">SHA1HASH($C868)</f>
        <v>de1592e729f8f17f431e04338d66ea9cbf60f10a</v>
      </c>
      <c r="E868" s="6">
        <v>1</v>
      </c>
      <c r="F868" s="7">
        <f ca="1">IF($C868 = 1 + N("Presidente"),
    127,
    IF($C868 = 2 + N("Vice-Presidente"),
        72,
        IF($C868 = 3 + N("Secretária bilíngue"),
            13,
            RANDBETWEEN(5,COUNT(Name!$A:$A) + 1)
        )
    )
)</f>
        <v>90</v>
      </c>
      <c r="G868" s="7" t="str">
        <f ca="1">VLOOKUP($F868,Name!$A:$B,2,FALSE)</f>
        <v>Caue</v>
      </c>
      <c r="H868" s="7">
        <f ca="1" xml:space="preserve">
IF($C868 = 1,
    0,
    RANDBETWEEN(5,COUNT('Last name'!$A:$A) + 1)
)</f>
        <v>97</v>
      </c>
      <c r="I868" s="7" t="str">
        <f ca="1" xml:space="preserve">
IF($C868 = 1 + N("Presidente"),
    "de Orléans e Bragança",
    VLOOKUP($H868,'Last name'!$A:$B,2,FALSE) &amp; " " &amp; VLOOKUP(RANDBETWEEN(5,COUNT('Last name'!$A:$A) + 1),'Last name'!$A:$B,2,FALSE)
)</f>
        <v>Garcia Dias</v>
      </c>
      <c r="J868" s="7" t="str">
        <f t="shared" ca="1" si="132"/>
        <v>Caue Garcia Dias</v>
      </c>
      <c r="K868" s="7" t="str" cm="1">
        <f t="array" aca="1" ref="K868" ca="1">SHA1HASH($J868)</f>
        <v>aff7ed56ac22368da3a093a7de79713591aa9f27</v>
      </c>
      <c r="L868" s="7" cm="1">
        <f t="array" aca="1" ref="L868" ca="1">INDEX(States!$A:$A,N868,1)</f>
        <v>5</v>
      </c>
      <c r="M868" s="7" t="str">
        <f ca="1">VLOOKUP($L868,Countries!$A:$B,2,FALSE)</f>
        <v>Portugal</v>
      </c>
      <c r="N868" s="7" cm="1">
        <f t="array" aca="1" ref="N868" ca="1">INDEX(States!$C:$C,RANDBETWEEN(5,COUNTA(States!$A:$A) + 1),1)</f>
        <v>13</v>
      </c>
      <c r="O868" s="7" t="str">
        <f ca="1">VLOOKUP($N868,States!$C:$D,2,FALSE)</f>
        <v>Coimbra</v>
      </c>
      <c r="P868" s="7" t="str">
        <f ca="1">VLOOKUP($F868,Name!$A:$C,3,FALSE)</f>
        <v>M</v>
      </c>
      <c r="Q868" s="7" t="str">
        <f ca="1">VLOOKUP($P868,Genders!$B:$C,2,FALSE)</f>
        <v>Male</v>
      </c>
      <c r="R868" s="7" cm="1">
        <f t="array" aca="1" ref="R868" ca="1">INDEX('Marital status'!$A:$A,RANDBETWEEN(5,COUNTA('Marital status'!$A:$A) + 1),1)</f>
        <v>9</v>
      </c>
      <c r="S868" s="7" t="str">
        <f ca="1">VLOOKUP($R868,'Marital status'!$A:$B,2,FALSE)</f>
        <v>DIVORCED</v>
      </c>
      <c r="T868" s="7">
        <f t="shared" ca="1" si="133"/>
        <v>6</v>
      </c>
      <c r="U868" s="7" t="str">
        <f ca="1">VLOOKUP($T868,Ethnicities!$A:$B,2,FALSE)</f>
        <v>Black or African American</v>
      </c>
      <c r="V868" s="8">
        <f t="shared" ca="1" si="134"/>
        <v>22766</v>
      </c>
      <c r="W868" s="6">
        <f t="shared" ca="1" si="135"/>
        <v>7</v>
      </c>
      <c r="X868" s="8" t="str">
        <f ca="1">VLOOKUP($W868,'Background education'!$A:$B,2,FALSE)</f>
        <v>Undergraduate degree</v>
      </c>
      <c r="Y868" s="7">
        <f ca="1" xml:space="preserve">
  IF(OR($AA868 = 5, $AA868 = 6, $AA868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68" s="7" t="str">
        <f ca="1">VLOOKUP($Y868,Departments!$A:$B,2,FALSE)</f>
        <v xml:space="preserve"> Presidency</v>
      </c>
      <c r="AA868" s="6">
        <f t="shared" ca="1" si="136"/>
        <v>11</v>
      </c>
      <c r="AB868" s="7" t="str">
        <f ca="1">VLOOKUP($AA868,Roles!$A:$B,2,FALSE)</f>
        <v>Analyst</v>
      </c>
      <c r="AC868" s="6">
        <f t="shared" ca="1" si="137"/>
        <v>7</v>
      </c>
      <c r="AD868" s="7" t="str">
        <f ca="1" xml:space="preserve">
IF($AC868 &lt;&gt; "",
    VLOOKUP($AC868,Levels!$A:$B,2,FALSE),
    ""
)</f>
        <v>Senior</v>
      </c>
      <c r="AE868" s="8">
        <f t="shared" ca="1" si="138"/>
        <v>36505</v>
      </c>
      <c r="AF868" s="6">
        <f ca="1">RANDBETWEEN(5,COUNTA('Recruitment source'!$A:$A) + 1)</f>
        <v>15</v>
      </c>
      <c r="AG868" s="6" t="str">
        <f ca="1">VLOOKUP($AF868,'Recruitment source'!$A:$B,2,FALSE)</f>
        <v>Website</v>
      </c>
      <c r="AH868" s="8"/>
      <c r="AI868" s="1">
        <f t="shared" ca="1" si="130"/>
        <v>2500</v>
      </c>
      <c r="AJ868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864, 1, 'Caue Garcia Dias', 'M', 6, '30/04/1962', 7, 5, 11, 7, 2500);</v>
      </c>
    </row>
    <row r="869" spans="1:36" ht="14.25" customHeight="1" x14ac:dyDescent="0.2">
      <c r="A869" s="7" cm="1">
        <f t="array" aca="1" ref="A869" ca="1">INDEX(Companies!$A:$A,RANDBETWEEN(5,COUNTA(Companies!$A:$A) + 1),1)</f>
        <v>5</v>
      </c>
      <c r="B869" s="7" t="str">
        <f ca="1">VLOOKUP($A869,Companies!$A:$B,2,FALSE)</f>
        <v>ACME Corporation</v>
      </c>
      <c r="C869" s="5">
        <f t="shared" si="131"/>
        <v>865</v>
      </c>
      <c r="D869" s="5" t="str" cm="1">
        <f t="array" ref="D869">SHA1HASH($C869)</f>
        <v>81d51c78e6380c53c0310e296eabbeef5ffaae5f</v>
      </c>
      <c r="E869" s="6">
        <v>1</v>
      </c>
      <c r="F869" s="7">
        <f ca="1">IF($C869 = 1 + N("Presidente"),
    127,
    IF($C869 = 2 + N("Vice-Presidente"),
        72,
        IF($C869 = 3 + N("Secretária bilíngue"),
            13,
            RANDBETWEEN(5,COUNT(Name!$A:$A) + 1)
        )
    )
)</f>
        <v>356</v>
      </c>
      <c r="G869" s="7" t="str">
        <f ca="1">VLOOKUP($F869,Name!$A:$B,2,FALSE)</f>
        <v>Victória</v>
      </c>
      <c r="H869" s="7">
        <f ca="1" xml:space="preserve">
IF($C869 = 1,
    0,
    RANDBETWEEN(5,COUNT('Last name'!$A:$A) + 1)
)</f>
        <v>84</v>
      </c>
      <c r="I869" s="7" t="str">
        <f ca="1" xml:space="preserve">
IF($C869 = 1 + N("Presidente"),
    "de Orléans e Bragança",
    VLOOKUP($H869,'Last name'!$A:$B,2,FALSE) &amp; " " &amp; VLOOKUP(RANDBETWEEN(5,COUNT('Last name'!$A:$A) + 1),'Last name'!$A:$B,2,FALSE)
)</f>
        <v>Fernandes Barroso</v>
      </c>
      <c r="J869" s="7" t="str">
        <f t="shared" ca="1" si="132"/>
        <v>Victória Fernandes Barroso</v>
      </c>
      <c r="K869" s="7" t="str" cm="1">
        <f t="array" aca="1" ref="K869" ca="1">SHA1HASH($J869)</f>
        <v>7a807491e43eaaa2314855a75b0a80e59d6ee05a</v>
      </c>
      <c r="L869" s="7" cm="1">
        <f t="array" aca="1" ref="L869" ca="1">INDEX(States!$A:$A,N869,1)</f>
        <v>5</v>
      </c>
      <c r="M869" s="7" t="str">
        <f ca="1">VLOOKUP($L869,Countries!$A:$B,2,FALSE)</f>
        <v>Portugal</v>
      </c>
      <c r="N869" s="7" cm="1">
        <f t="array" aca="1" ref="N869" ca="1">INDEX(States!$C:$C,RANDBETWEEN(5,COUNTA(States!$A:$A) + 1),1)</f>
        <v>5</v>
      </c>
      <c r="O869" s="7" t="str">
        <f ca="1">VLOOKUP($N869,States!$C:$D,2,FALSE)</f>
        <v xml:space="preserve"> Lisboa</v>
      </c>
      <c r="P869" s="7" t="str">
        <f ca="1">VLOOKUP($F869,Name!$A:$C,3,FALSE)</f>
        <v>F</v>
      </c>
      <c r="Q869" s="7" t="str">
        <f ca="1">VLOOKUP($P869,Genders!$B:$C,2,FALSE)</f>
        <v>Female</v>
      </c>
      <c r="R869" s="7" cm="1">
        <f t="array" aca="1" ref="R869" ca="1">INDEX('Marital status'!$A:$A,RANDBETWEEN(5,COUNTA('Marital status'!$A:$A) + 1),1)</f>
        <v>6</v>
      </c>
      <c r="S869" s="7" t="str">
        <f ca="1">VLOOKUP($R869,'Marital status'!$A:$B,2,FALSE)</f>
        <v>MarrieD</v>
      </c>
      <c r="T869" s="7">
        <f t="shared" ca="1" si="133"/>
        <v>7</v>
      </c>
      <c r="U869" s="7" t="str">
        <f ca="1">VLOOKUP($T869,Ethnicities!$A:$B,2,FALSE)</f>
        <v xml:space="preserve">  Hispanic or LATINO</v>
      </c>
      <c r="V869" s="8">
        <f t="shared" ca="1" si="134"/>
        <v>33610</v>
      </c>
      <c r="W869" s="6">
        <f t="shared" ca="1" si="135"/>
        <v>7</v>
      </c>
      <c r="X869" s="8" t="str">
        <f ca="1">VLOOKUP($W869,'Background education'!$A:$B,2,FALSE)</f>
        <v>Undergraduate degree</v>
      </c>
      <c r="Y869" s="7">
        <f ca="1" xml:space="preserve">
  IF(OR($AA869 = 5, $AA869 = 6, $AA869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69" s="7" t="str">
        <f ca="1">VLOOKUP($Y869,Departments!$A:$B,2,FALSE)</f>
        <v>Operations</v>
      </c>
      <c r="AA869" s="6">
        <f t="shared" ca="1" si="136"/>
        <v>10</v>
      </c>
      <c r="AB869" s="7" t="str">
        <f ca="1">VLOOKUP($AA869,Roles!$A:$B,2,FALSE)</f>
        <v>Trainee</v>
      </c>
      <c r="AC869" s="6" t="str">
        <f t="shared" ca="1" si="137"/>
        <v/>
      </c>
      <c r="AD869" s="7" t="str">
        <f ca="1" xml:space="preserve">
IF($AC869 &lt;&gt; "",
    VLOOKUP($AC869,Levels!$A:$B,2,FALSE),
    ""
)</f>
        <v/>
      </c>
      <c r="AE869" s="8">
        <f t="shared" ca="1" si="138"/>
        <v>42975</v>
      </c>
      <c r="AF869" s="6">
        <f ca="1">RANDBETWEEN(5,COUNTA('Recruitment source'!$A:$A) + 1)</f>
        <v>13</v>
      </c>
      <c r="AG869" s="6" t="str">
        <f ca="1">VLOOKUP($AF869,'Recruitment source'!$A:$B,2,FALSE)</f>
        <v>Google</v>
      </c>
      <c r="AH869" s="8"/>
      <c r="AI869" s="1">
        <f t="shared" ca="1" si="130"/>
        <v>1305</v>
      </c>
      <c r="AJ86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865, 1, 'Victória Fernandes Barroso', 'F', 7, '07/01/1992', 7, 10, 10, NULL, 1305);</v>
      </c>
    </row>
    <row r="870" spans="1:36" ht="14.25" customHeight="1" x14ac:dyDescent="0.2">
      <c r="A870" s="7" cm="1">
        <f t="array" aca="1" ref="A870" ca="1">INDEX(Companies!$A:$A,RANDBETWEEN(5,COUNTA(Companies!$A:$A) + 1),1)</f>
        <v>5</v>
      </c>
      <c r="B870" s="7" t="str">
        <f ca="1">VLOOKUP($A870,Companies!$A:$B,2,FALSE)</f>
        <v>ACME Corporation</v>
      </c>
      <c r="C870" s="5">
        <f t="shared" si="131"/>
        <v>866</v>
      </c>
      <c r="D870" s="5" t="str" cm="1">
        <f t="array" ref="D870">SHA1HASH($C870)</f>
        <v>60ab3237001939bc10e6dea7db7c841aa3af78a5</v>
      </c>
      <c r="E870" s="6">
        <v>1</v>
      </c>
      <c r="F870" s="7">
        <f ca="1">IF($C870 = 1 + N("Presidente"),
    127,
    IF($C870 = 2 + N("Vice-Presidente"),
        72,
        IF($C870 = 3 + N("Secretária bilíngue"),
            13,
            RANDBETWEEN(5,COUNT(Name!$A:$A) + 1)
        )
    )
)</f>
        <v>310</v>
      </c>
      <c r="G870" s="7" t="str">
        <f ca="1">VLOOKUP($F870,Name!$A:$B,2,FALSE)</f>
        <v>Oliver</v>
      </c>
      <c r="H870" s="7">
        <f ca="1" xml:space="preserve">
IF($C870 = 1,
    0,
    RANDBETWEEN(5,COUNT('Last name'!$A:$A) + 1)
)</f>
        <v>160</v>
      </c>
      <c r="I870" s="7" t="str">
        <f ca="1" xml:space="preserve">
IF($C870 = 1 + N("Presidente"),
    "de Orléans e Bragança",
    VLOOKUP($H870,'Last name'!$A:$B,2,FALSE) &amp; " " &amp; VLOOKUP(RANDBETWEEN(5,COUNT('Last name'!$A:$A) + 1),'Last name'!$A:$B,2,FALSE)
)</f>
        <v>Resende Sacramento</v>
      </c>
      <c r="J870" s="7" t="str">
        <f t="shared" ca="1" si="132"/>
        <v>Oliver Resende Sacramento</v>
      </c>
      <c r="K870" s="7" t="str" cm="1">
        <f t="array" aca="1" ref="K870" ca="1">SHA1HASH($J870)</f>
        <v>34b9c97411651b37431445aed63b26da94b2a35f</v>
      </c>
      <c r="L870" s="7" cm="1">
        <f t="array" aca="1" ref="L870" ca="1">INDEX(States!$A:$A,N870,1)</f>
        <v>5</v>
      </c>
      <c r="M870" s="7" t="str">
        <f ca="1">VLOOKUP($L870,Countries!$A:$B,2,FALSE)</f>
        <v>Portugal</v>
      </c>
      <c r="N870" s="7" cm="1">
        <f t="array" aca="1" ref="N870" ca="1">INDEX(States!$C:$C,RANDBETWEEN(5,COUNTA(States!$A:$A) + 1),1)</f>
        <v>14</v>
      </c>
      <c r="O870" s="7" t="str">
        <f ca="1">VLOOKUP($N870,States!$C:$D,2,FALSE)</f>
        <v>Madeira</v>
      </c>
      <c r="P870" s="7" t="str">
        <f ca="1">VLOOKUP($F870,Name!$A:$C,3,FALSE)</f>
        <v>M</v>
      </c>
      <c r="Q870" s="7" t="str">
        <f ca="1">VLOOKUP($P870,Genders!$B:$C,2,FALSE)</f>
        <v>Male</v>
      </c>
      <c r="R870" s="7" cm="1">
        <f t="array" aca="1" ref="R870" ca="1">INDEX('Marital status'!$A:$A,RANDBETWEEN(5,COUNTA('Marital status'!$A:$A) + 1),1)</f>
        <v>7</v>
      </c>
      <c r="S870" s="7" t="str">
        <f ca="1">VLOOKUP($R870,'Marital status'!$A:$B,2,FALSE)</f>
        <v xml:space="preserve">Widowed </v>
      </c>
      <c r="T870" s="7">
        <f t="shared" ca="1" si="133"/>
        <v>5</v>
      </c>
      <c r="U870" s="7" t="str">
        <f ca="1">VLOOKUP($T870,Ethnicities!$A:$B,2,FALSE)</f>
        <v xml:space="preserve"> white</v>
      </c>
      <c r="V870" s="8">
        <f t="shared" ca="1" si="134"/>
        <v>31419</v>
      </c>
      <c r="W870" s="6">
        <f t="shared" ca="1" si="135"/>
        <v>7</v>
      </c>
      <c r="X870" s="8" t="str">
        <f ca="1">VLOOKUP($W870,'Background education'!$A:$B,2,FALSE)</f>
        <v>Undergraduate degree</v>
      </c>
      <c r="Y870" s="7">
        <f ca="1" xml:space="preserve">
  IF(OR($AA870 = 5, $AA870 = 6, $AA870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70" s="7" t="str">
        <f ca="1">VLOOKUP($Y870,Departments!$A:$B,2,FALSE)</f>
        <v>Controlling</v>
      </c>
      <c r="AA870" s="6">
        <f t="shared" ca="1" si="136"/>
        <v>11</v>
      </c>
      <c r="AB870" s="7" t="str">
        <f ca="1">VLOOKUP($AA870,Roles!$A:$B,2,FALSE)</f>
        <v>Analyst</v>
      </c>
      <c r="AC870" s="6">
        <f t="shared" ca="1" si="137"/>
        <v>7</v>
      </c>
      <c r="AD870" s="7" t="str">
        <f ca="1" xml:space="preserve">
IF($AC870 &lt;&gt; "",
    VLOOKUP($AC870,Levels!$A:$B,2,FALSE),
    ""
)</f>
        <v>Senior</v>
      </c>
      <c r="AE870" s="8">
        <f t="shared" ca="1" si="138"/>
        <v>36950</v>
      </c>
      <c r="AF870" s="6">
        <f ca="1">RANDBETWEEN(5,COUNTA('Recruitment source'!$A:$A) + 1)</f>
        <v>15</v>
      </c>
      <c r="AG870" s="6" t="str">
        <f ca="1">VLOOKUP($AF870,'Recruitment source'!$A:$B,2,FALSE)</f>
        <v>Website</v>
      </c>
      <c r="AH870" s="8"/>
      <c r="AI870" s="1">
        <f t="shared" ca="1" si="130"/>
        <v>2500</v>
      </c>
      <c r="AJ87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866, 1, 'Oliver Resende Sacramento', 'M', 5, '07/01/1986', 7, 12, 11, 7, 2500);</v>
      </c>
    </row>
    <row r="871" spans="1:36" ht="14.25" customHeight="1" x14ac:dyDescent="0.2">
      <c r="A871" s="7" cm="1">
        <f t="array" aca="1" ref="A871" ca="1">INDEX(Companies!$A:$A,RANDBETWEEN(5,COUNTA(Companies!$A:$A) + 1),1)</f>
        <v>5</v>
      </c>
      <c r="B871" s="7" t="str">
        <f ca="1">VLOOKUP($A871,Companies!$A:$B,2,FALSE)</f>
        <v>ACME Corporation</v>
      </c>
      <c r="C871" s="5">
        <f t="shared" si="131"/>
        <v>867</v>
      </c>
      <c r="D871" s="5" t="str" cm="1">
        <f t="array" ref="D871">SHA1HASH($C871)</f>
        <v>1b75f1a8ff3bff3ef7a72c6935c3d01a94da8969</v>
      </c>
      <c r="E871" s="6">
        <v>1</v>
      </c>
      <c r="F871" s="7">
        <f ca="1">IF($C871 = 1 + N("Presidente"),
    127,
    IF($C871 = 2 + N("Vice-Presidente"),
        72,
        IF($C871 = 3 + N("Secretária bilíngue"),
            13,
            RANDBETWEEN(5,COUNT(Name!$A:$A) + 1)
        )
    )
)</f>
        <v>172</v>
      </c>
      <c r="G871" s="7" t="str">
        <f ca="1">VLOOKUP($F871,Name!$A:$B,2,FALSE)</f>
        <v>Isa</v>
      </c>
      <c r="H871" s="7">
        <f ca="1" xml:space="preserve">
IF($C871 = 1,
    0,
    RANDBETWEEN(5,COUNT('Last name'!$A:$A) + 1)
)</f>
        <v>121</v>
      </c>
      <c r="I871" s="7" t="str">
        <f ca="1" xml:space="preserve">
IF($C871 = 1 + N("Presidente"),
    "de Orléans e Bragança",
    VLOOKUP($H871,'Last name'!$A:$B,2,FALSE) &amp; " " &amp; VLOOKUP(RANDBETWEEN(5,COUNT('Last name'!$A:$A) + 1),'Last name'!$A:$B,2,FALSE)
)</f>
        <v>Martinelli Carvalho</v>
      </c>
      <c r="J871" s="7" t="str">
        <f t="shared" ca="1" si="132"/>
        <v>Isa Martinelli Carvalho</v>
      </c>
      <c r="K871" s="7" t="str" cm="1">
        <f t="array" aca="1" ref="K871" ca="1">SHA1HASH($J871)</f>
        <v>a7ffa893f819e21ee0c70fc1188ae0521cc2a70c</v>
      </c>
      <c r="L871" s="7" cm="1">
        <f t="array" aca="1" ref="L871" ca="1">INDEX(States!$A:$A,N871,1)</f>
        <v>5</v>
      </c>
      <c r="M871" s="7" t="str">
        <f ca="1">VLOOKUP($L871,Countries!$A:$B,2,FALSE)</f>
        <v>Portugal</v>
      </c>
      <c r="N871" s="7" cm="1">
        <f t="array" aca="1" ref="N871" ca="1">INDEX(States!$C:$C,RANDBETWEEN(5,COUNTA(States!$A:$A) + 1),1)</f>
        <v>17</v>
      </c>
      <c r="O871" s="7" t="str">
        <f ca="1">VLOOKUP($N871,States!$C:$D,2,FALSE)</f>
        <v>Viseu</v>
      </c>
      <c r="P871" s="7" t="str">
        <f ca="1">VLOOKUP($F871,Name!$A:$C,3,FALSE)</f>
        <v>F</v>
      </c>
      <c r="Q871" s="7" t="str">
        <f ca="1">VLOOKUP($P871,Genders!$B:$C,2,FALSE)</f>
        <v>Female</v>
      </c>
      <c r="R871" s="7" cm="1">
        <f t="array" aca="1" ref="R871" ca="1">INDEX('Marital status'!$A:$A,RANDBETWEEN(5,COUNTA('Marital status'!$A:$A) + 1),1)</f>
        <v>8</v>
      </c>
      <c r="S871" s="7" t="str">
        <f ca="1">VLOOKUP($R871,'Marital status'!$A:$B,2,FALSE)</f>
        <v xml:space="preserve"> Separated </v>
      </c>
      <c r="T871" s="7">
        <f t="shared" ca="1" si="133"/>
        <v>5</v>
      </c>
      <c r="U871" s="7" t="str">
        <f ca="1">VLOOKUP($T871,Ethnicities!$A:$B,2,FALSE)</f>
        <v xml:space="preserve"> white</v>
      </c>
      <c r="V871" s="8">
        <f t="shared" ca="1" si="134"/>
        <v>30093</v>
      </c>
      <c r="W871" s="6">
        <f t="shared" ca="1" si="135"/>
        <v>7</v>
      </c>
      <c r="X871" s="8" t="str">
        <f ca="1">VLOOKUP($W871,'Background education'!$A:$B,2,FALSE)</f>
        <v>Undergraduate degree</v>
      </c>
      <c r="Y871" s="7">
        <f ca="1" xml:space="preserve">
  IF(OR($AA871 = 5, $AA871 = 6, $AA871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71" s="7" t="str">
        <f ca="1">VLOOKUP($Y871,Departments!$A:$B,2,FALSE)</f>
        <v>Operations</v>
      </c>
      <c r="AA871" s="6">
        <f t="shared" ca="1" si="136"/>
        <v>9</v>
      </c>
      <c r="AB871" s="7" t="str">
        <f ca="1">VLOOKUP($AA871,Roles!$A:$B,2,FALSE)</f>
        <v>Intern</v>
      </c>
      <c r="AC871" s="6" t="str">
        <f t="shared" ca="1" si="137"/>
        <v/>
      </c>
      <c r="AD871" s="7" t="str">
        <f ca="1" xml:space="preserve">
IF($AC871 &lt;&gt; "",
    VLOOKUP($AC871,Levels!$A:$B,2,FALSE),
    ""
)</f>
        <v/>
      </c>
      <c r="AE871" s="8">
        <f t="shared" ca="1" si="138"/>
        <v>42052</v>
      </c>
      <c r="AF871" s="6">
        <f ca="1">RANDBETWEEN(5,COUNTA('Recruitment source'!$A:$A) + 1)</f>
        <v>5</v>
      </c>
      <c r="AG871" s="6" t="str">
        <f ca="1">VLOOKUP($AF871,'Recruitment source'!$A:$B,2,FALSE)</f>
        <v>Indeed</v>
      </c>
      <c r="AH871" s="8"/>
      <c r="AI871" s="1">
        <f t="shared" ca="1" si="130"/>
        <v>1205</v>
      </c>
      <c r="AJ87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867, 1, 'Isa Martinelli Carvalho', 'F', 5, '22/05/1982', 7, 10, 9, NULL, 1205);</v>
      </c>
    </row>
    <row r="872" spans="1:36" ht="14.25" customHeight="1" x14ac:dyDescent="0.2">
      <c r="A872" s="7" cm="1">
        <f t="array" aca="1" ref="A872" ca="1">INDEX(Companies!$A:$A,RANDBETWEEN(5,COUNTA(Companies!$A:$A) + 1),1)</f>
        <v>5</v>
      </c>
      <c r="B872" s="7" t="str">
        <f ca="1">VLOOKUP($A872,Companies!$A:$B,2,FALSE)</f>
        <v>ACME Corporation</v>
      </c>
      <c r="C872" s="5">
        <f t="shared" si="131"/>
        <v>868</v>
      </c>
      <c r="D872" s="5" t="str" cm="1">
        <f t="array" ref="D872">SHA1HASH($C872)</f>
        <v>0b93caee71a9d214d0bbbc5622ea29507e3b8a7a</v>
      </c>
      <c r="E872" s="6">
        <v>1</v>
      </c>
      <c r="F872" s="7">
        <f ca="1">IF($C872 = 1 + N("Presidente"),
    127,
    IF($C872 = 2 + N("Vice-Presidente"),
        72,
        IF($C872 = 3 + N("Secretária bilíngue"),
            13,
            RANDBETWEEN(5,COUNT(Name!$A:$A) + 1)
        )
    )
)</f>
        <v>143</v>
      </c>
      <c r="G872" s="7" t="str">
        <f ca="1">VLOOKUP($F872,Name!$A:$B,2,FALSE)</f>
        <v>Flavio</v>
      </c>
      <c r="H872" s="7">
        <f ca="1" xml:space="preserve">
IF($C872 = 1,
    0,
    RANDBETWEEN(5,COUNT('Last name'!$A:$A) + 1)
)</f>
        <v>82</v>
      </c>
      <c r="I872" s="7" t="str">
        <f ca="1" xml:space="preserve">
IF($C872 = 1 + N("Presidente"),
    "de Orléans e Bragança",
    VLOOKUP($H872,'Last name'!$A:$B,2,FALSE) &amp; " " &amp; VLOOKUP(RANDBETWEEN(5,COUNT('Last name'!$A:$A) + 1),'Last name'!$A:$B,2,FALSE)
)</f>
        <v>Farina Costa</v>
      </c>
      <c r="J872" s="7" t="str">
        <f t="shared" ca="1" si="132"/>
        <v>Flavio Farina Costa</v>
      </c>
      <c r="K872" s="7" t="str" cm="1">
        <f t="array" aca="1" ref="K872" ca="1">SHA1HASH($J872)</f>
        <v>a3a929319633b8b1473146b386bfa3cbcdc5535f</v>
      </c>
      <c r="L872" s="7" cm="1">
        <f t="array" aca="1" ref="L872" ca="1">INDEX(States!$A:$A,N872,1)</f>
        <v>5</v>
      </c>
      <c r="M872" s="7" t="str">
        <f ca="1">VLOOKUP($L872,Countries!$A:$B,2,FALSE)</f>
        <v>Portugal</v>
      </c>
      <c r="N872" s="7" cm="1">
        <f t="array" aca="1" ref="N872" ca="1">INDEX(States!$C:$C,RANDBETWEEN(5,COUNTA(States!$A:$A) + 1),1)</f>
        <v>18</v>
      </c>
      <c r="O872" s="7" t="str">
        <f ca="1">VLOOKUP($N872,States!$C:$D,2,FALSE)</f>
        <v>Castelo Branco</v>
      </c>
      <c r="P872" s="7" t="str">
        <f ca="1">VLOOKUP($F872,Name!$A:$C,3,FALSE)</f>
        <v>M</v>
      </c>
      <c r="Q872" s="7" t="str">
        <f ca="1">VLOOKUP($P872,Genders!$B:$C,2,FALSE)</f>
        <v>Male</v>
      </c>
      <c r="R872" s="7" cm="1">
        <f t="array" aca="1" ref="R872" ca="1">INDEX('Marital status'!$A:$A,RANDBETWEEN(5,COUNTA('Marital status'!$A:$A) + 1),1)</f>
        <v>8</v>
      </c>
      <c r="S872" s="7" t="str">
        <f ca="1">VLOOKUP($R872,'Marital status'!$A:$B,2,FALSE)</f>
        <v xml:space="preserve"> Separated </v>
      </c>
      <c r="T872" s="7">
        <f t="shared" ca="1" si="133"/>
        <v>5</v>
      </c>
      <c r="U872" s="7" t="str">
        <f ca="1">VLOOKUP($T872,Ethnicities!$A:$B,2,FALSE)</f>
        <v xml:space="preserve"> white</v>
      </c>
      <c r="V872" s="8">
        <f t="shared" ca="1" si="134"/>
        <v>28863</v>
      </c>
      <c r="W872" s="6">
        <f t="shared" ca="1" si="135"/>
        <v>8</v>
      </c>
      <c r="X872" s="8" t="str">
        <f ca="1">VLOOKUP($W872,'Background education'!$A:$B,2,FALSE)</f>
        <v>Graduate school</v>
      </c>
      <c r="Y872" s="7">
        <f ca="1" xml:space="preserve">
  IF(OR($AA872 = 5, $AA872 = 6, $AA872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872" s="7" t="str">
        <f ca="1">VLOOKUP($Y872,Departments!$A:$B,2,FALSE)</f>
        <v xml:space="preserve"> Commercial</v>
      </c>
      <c r="AA872" s="6">
        <f t="shared" ca="1" si="136"/>
        <v>11</v>
      </c>
      <c r="AB872" s="7" t="str">
        <f ca="1">VLOOKUP($AA872,Roles!$A:$B,2,FALSE)</f>
        <v>Analyst</v>
      </c>
      <c r="AC872" s="6">
        <f t="shared" ca="1" si="137"/>
        <v>6</v>
      </c>
      <c r="AD872" s="7" t="str">
        <f ca="1" xml:space="preserve">
IF($AC872 &lt;&gt; "",
    VLOOKUP($AC872,Levels!$A:$B,2,FALSE),
    ""
)</f>
        <v>Pleno</v>
      </c>
      <c r="AE872" s="8">
        <f t="shared" ca="1" si="138"/>
        <v>39240</v>
      </c>
      <c r="AF872" s="6">
        <f ca="1">RANDBETWEEN(5,COUNTA('Recruitment source'!$A:$A) + 1)</f>
        <v>14</v>
      </c>
      <c r="AG872" s="6" t="str">
        <f ca="1">VLOOKUP($AF872,'Recruitment source'!$A:$B,2,FALSE)</f>
        <v>LinkedIn</v>
      </c>
      <c r="AH872" s="8"/>
      <c r="AI872" s="1">
        <f t="shared" ca="1" si="130"/>
        <v>3080</v>
      </c>
      <c r="AJ872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868, 1, 'Flavio Farina Costa', 'M', 5, '08/01/1979', 8, 9, 11, 6, 3080);</v>
      </c>
    </row>
    <row r="873" spans="1:36" ht="14.25" customHeight="1" x14ac:dyDescent="0.2">
      <c r="A873" s="7" cm="1">
        <f t="array" aca="1" ref="A873" ca="1">INDEX(Companies!$A:$A,RANDBETWEEN(5,COUNTA(Companies!$A:$A) + 1),1)</f>
        <v>5</v>
      </c>
      <c r="B873" s="7" t="str">
        <f ca="1">VLOOKUP($A873,Companies!$A:$B,2,FALSE)</f>
        <v>ACME Corporation</v>
      </c>
      <c r="C873" s="5">
        <f t="shared" si="131"/>
        <v>869</v>
      </c>
      <c r="D873" s="5" t="str" cm="1">
        <f t="array" ref="D873">SHA1HASH($C873)</f>
        <v>7aeed2e80f473370df40802ca57db2a540612fb0</v>
      </c>
      <c r="E873" s="6">
        <v>1</v>
      </c>
      <c r="F873" s="7">
        <f ca="1">IF($C873 = 1 + N("Presidente"),
    127,
    IF($C873 = 2 + N("Vice-Presidente"),
        72,
        IF($C873 = 3 + N("Secretária bilíngue"),
            13,
            RANDBETWEEN(5,COUNT(Name!$A:$A) + 1)
        )
    )
)</f>
        <v>116</v>
      </c>
      <c r="G873" s="7" t="str">
        <f ca="1">VLOOKUP($F873,Name!$A:$B,2,FALSE)</f>
        <v>Eduarda</v>
      </c>
      <c r="H873" s="7">
        <f ca="1" xml:space="preserve">
IF($C873 = 1,
    0,
    RANDBETWEEN(5,COUNT('Last name'!$A:$A) + 1)
)</f>
        <v>173</v>
      </c>
      <c r="I873" s="7" t="str">
        <f ca="1" xml:space="preserve">
IF($C873 = 1 + N("Presidente"),
    "de Orléans e Bragança",
    VLOOKUP($H873,'Last name'!$A:$B,2,FALSE) &amp; " " &amp; VLOOKUP(RANDBETWEEN(5,COUNT('Last name'!$A:$A) + 1),'Last name'!$A:$B,2,FALSE)
)</f>
        <v>Santacruz Figo</v>
      </c>
      <c r="J873" s="7" t="str">
        <f t="shared" ca="1" si="132"/>
        <v>Eduarda Santacruz Figo</v>
      </c>
      <c r="K873" s="7" t="str" cm="1">
        <f t="array" aca="1" ref="K873" ca="1">SHA1HASH($J873)</f>
        <v>30fe09b092c6f04fb7d790f6542b6d79794f61cf</v>
      </c>
      <c r="L873" s="7" cm="1">
        <f t="array" aca="1" ref="L873" ca="1">INDEX(States!$A:$A,N873,1)</f>
        <v>5</v>
      </c>
      <c r="M873" s="7" t="str">
        <f ca="1">VLOOKUP($L873,Countries!$A:$B,2,FALSE)</f>
        <v>Portugal</v>
      </c>
      <c r="N873" s="7" cm="1">
        <f t="array" aca="1" ref="N873" ca="1">INDEX(States!$C:$C,RANDBETWEEN(5,COUNTA(States!$A:$A) + 1),1)</f>
        <v>7</v>
      </c>
      <c r="O873" s="7" t="str">
        <f ca="1">VLOOKUP($N873,States!$C:$D,2,FALSE)</f>
        <v xml:space="preserve"> Setúbal </v>
      </c>
      <c r="P873" s="7" t="str">
        <f ca="1">VLOOKUP($F873,Name!$A:$C,3,FALSE)</f>
        <v>F</v>
      </c>
      <c r="Q873" s="7" t="str">
        <f ca="1">VLOOKUP($P873,Genders!$B:$C,2,FALSE)</f>
        <v>Female</v>
      </c>
      <c r="R873" s="7" cm="1">
        <f t="array" aca="1" ref="R873" ca="1">INDEX('Marital status'!$A:$A,RANDBETWEEN(5,COUNTA('Marital status'!$A:$A) + 1),1)</f>
        <v>9</v>
      </c>
      <c r="S873" s="7" t="str">
        <f ca="1">VLOOKUP($R873,'Marital status'!$A:$B,2,FALSE)</f>
        <v>DIVORCED</v>
      </c>
      <c r="T873" s="7">
        <f t="shared" ca="1" si="133"/>
        <v>5</v>
      </c>
      <c r="U873" s="7" t="str">
        <f ca="1">VLOOKUP($T873,Ethnicities!$A:$B,2,FALSE)</f>
        <v xml:space="preserve"> white</v>
      </c>
      <c r="V873" s="8">
        <f t="shared" ca="1" si="134"/>
        <v>32924</v>
      </c>
      <c r="W873" s="6">
        <f t="shared" ca="1" si="135"/>
        <v>7</v>
      </c>
      <c r="X873" s="8" t="str">
        <f ca="1">VLOOKUP($W873,'Background education'!$A:$B,2,FALSE)</f>
        <v>Undergraduate degree</v>
      </c>
      <c r="Y873" s="7">
        <f ca="1" xml:space="preserve">
  IF(OR($AA873 = 5, $AA873 = 6, $AA873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73" s="7" t="str">
        <f ca="1">VLOOKUP($Y873,Departments!$A:$B,2,FALSE)</f>
        <v>Human Resource</v>
      </c>
      <c r="AA873" s="6">
        <f t="shared" ca="1" si="136"/>
        <v>9</v>
      </c>
      <c r="AB873" s="7" t="str">
        <f ca="1">VLOOKUP($AA873,Roles!$A:$B,2,FALSE)</f>
        <v>Intern</v>
      </c>
      <c r="AC873" s="6" t="str">
        <f t="shared" ca="1" si="137"/>
        <v/>
      </c>
      <c r="AD873" s="7" t="str">
        <f ca="1" xml:space="preserve">
IF($AC873 &lt;&gt; "",
    VLOOKUP($AC873,Levels!$A:$B,2,FALSE),
    ""
)</f>
        <v/>
      </c>
      <c r="AE873" s="8">
        <f t="shared" ca="1" si="138"/>
        <v>42557</v>
      </c>
      <c r="AF873" s="6">
        <f ca="1">RANDBETWEEN(5,COUNTA('Recruitment source'!$A:$A) + 1)</f>
        <v>6</v>
      </c>
      <c r="AG873" s="6" t="str">
        <f ca="1">VLOOKUP($AF873,'Recruitment source'!$A:$B,2,FALSE)</f>
        <v>Learn4Good</v>
      </c>
      <c r="AH873" s="8"/>
      <c r="AI873" s="1">
        <f t="shared" ca="1" si="130"/>
        <v>1285</v>
      </c>
      <c r="AJ873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869, 1, 'Eduarda Santacruz Figo', 'F', 5, '20/02/1990', 7, 8, 9, NULL, 1285);</v>
      </c>
    </row>
    <row r="874" spans="1:36" ht="14.25" customHeight="1" x14ac:dyDescent="0.2">
      <c r="A874" s="7" cm="1">
        <f t="array" aca="1" ref="A874" ca="1">INDEX(Companies!$A:$A,RANDBETWEEN(5,COUNTA(Companies!$A:$A) + 1),1)</f>
        <v>5</v>
      </c>
      <c r="B874" s="7" t="str">
        <f ca="1">VLOOKUP($A874,Companies!$A:$B,2,FALSE)</f>
        <v>ACME Corporation</v>
      </c>
      <c r="C874" s="5">
        <f t="shared" si="131"/>
        <v>870</v>
      </c>
      <c r="D874" s="5" t="str" cm="1">
        <f t="array" ref="D874">SHA1HASH($C874)</f>
        <v>c43d770fba803a943a7f6130c1315faffe1b0981</v>
      </c>
      <c r="E874" s="6">
        <v>1</v>
      </c>
      <c r="F874" s="7">
        <f ca="1">IF($C874 = 1 + N("Presidente"),
    127,
    IF($C874 = 2 + N("Vice-Presidente"),
        72,
        IF($C874 = 3 + N("Secretária bilíngue"),
            13,
            RANDBETWEEN(5,COUNT(Name!$A:$A) + 1)
        )
    )
)</f>
        <v>68</v>
      </c>
      <c r="G874" s="7" t="str">
        <f ca="1">VLOOKUP($F874,Name!$A:$B,2,FALSE)</f>
        <v>Benício</v>
      </c>
      <c r="H874" s="7">
        <f ca="1" xml:space="preserve">
IF($C874 = 1,
    0,
    RANDBETWEEN(5,COUNT('Last name'!$A:$A) + 1)
)</f>
        <v>49</v>
      </c>
      <c r="I874" s="7" t="str">
        <f ca="1" xml:space="preserve">
IF($C874 = 1 + N("Presidente"),
    "de Orléans e Bragança",
    VLOOKUP($H874,'Last name'!$A:$B,2,FALSE) &amp; " " &amp; VLOOKUP(RANDBETWEEN(5,COUNT('Last name'!$A:$A) + 1),'Last name'!$A:$B,2,FALSE)
)</f>
        <v>Brito Cândido</v>
      </c>
      <c r="J874" s="7" t="str">
        <f t="shared" ca="1" si="132"/>
        <v>Benício Brito Cândido</v>
      </c>
      <c r="K874" s="7" t="str" cm="1">
        <f t="array" aca="1" ref="K874" ca="1">SHA1HASH($J874)</f>
        <v>ff4e5c0f3861b4b43f9509599fcc33622803fda2</v>
      </c>
      <c r="L874" s="7" cm="1">
        <f t="array" aca="1" ref="L874" ca="1">INDEX(States!$A:$A,N874,1)</f>
        <v>5</v>
      </c>
      <c r="M874" s="7" t="str">
        <f ca="1">VLOOKUP($L874,Countries!$A:$B,2,FALSE)</f>
        <v>Portugal</v>
      </c>
      <c r="N874" s="7" cm="1">
        <f t="array" aca="1" ref="N874" ca="1">INDEX(States!$C:$C,RANDBETWEEN(5,COUNTA(States!$A:$A) + 1),1)</f>
        <v>23</v>
      </c>
      <c r="O874" s="7" t="str">
        <f ca="1">VLOOKUP($N874,States!$C:$D,2,FALSE)</f>
        <v>Viana do Castelo</v>
      </c>
      <c r="P874" s="7" t="str">
        <f ca="1">VLOOKUP($F874,Name!$A:$C,3,FALSE)</f>
        <v>M</v>
      </c>
      <c r="Q874" s="7" t="str">
        <f ca="1">VLOOKUP($P874,Genders!$B:$C,2,FALSE)</f>
        <v>Male</v>
      </c>
      <c r="R874" s="7" cm="1">
        <f t="array" aca="1" ref="R874" ca="1">INDEX('Marital status'!$A:$A,RANDBETWEEN(5,COUNTA('Marital status'!$A:$A) + 1),1)</f>
        <v>6</v>
      </c>
      <c r="S874" s="7" t="str">
        <f ca="1">VLOOKUP($R874,'Marital status'!$A:$B,2,FALSE)</f>
        <v>MarrieD</v>
      </c>
      <c r="T874" s="7">
        <f t="shared" ca="1" si="133"/>
        <v>8</v>
      </c>
      <c r="U874" s="7" t="str">
        <f ca="1">VLOOKUP($T874,Ethnicities!$A:$B,2,FALSE)</f>
        <v>ASIAN</v>
      </c>
      <c r="V874" s="8">
        <f t="shared" ca="1" si="134"/>
        <v>19133</v>
      </c>
      <c r="W874" s="6">
        <f t="shared" ca="1" si="135"/>
        <v>7</v>
      </c>
      <c r="X874" s="8" t="str">
        <f ca="1">VLOOKUP($W874,'Background education'!$A:$B,2,FALSE)</f>
        <v>Undergraduate degree</v>
      </c>
      <c r="Y874" s="7">
        <f ca="1" xml:space="preserve">
  IF(OR($AA874 = 5, $AA874 = 6, $AA874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74" s="7" t="str">
        <f ca="1">VLOOKUP($Y874,Departments!$A:$B,2,FALSE)</f>
        <v>Human Resource</v>
      </c>
      <c r="AA874" s="6">
        <f t="shared" ca="1" si="136"/>
        <v>11</v>
      </c>
      <c r="AB874" s="7" t="str">
        <f ca="1">VLOOKUP($AA874,Roles!$A:$B,2,FALSE)</f>
        <v>Analyst</v>
      </c>
      <c r="AC874" s="6">
        <f t="shared" ca="1" si="137"/>
        <v>6</v>
      </c>
      <c r="AD874" s="7" t="str">
        <f ca="1" xml:space="preserve">
IF($AC874 &lt;&gt; "",
    VLOOKUP($AC874,Levels!$A:$B,2,FALSE),
    ""
)</f>
        <v>Pleno</v>
      </c>
      <c r="AE874" s="8">
        <f t="shared" ca="1" si="138"/>
        <v>41104</v>
      </c>
      <c r="AF874" s="6">
        <f ca="1">RANDBETWEEN(5,COUNTA('Recruitment source'!$A:$A) + 1)</f>
        <v>9</v>
      </c>
      <c r="AG874" s="6" t="str">
        <f ca="1">VLOOKUP($AF874,'Recruitment source'!$A:$B,2,FALSE)</f>
        <v>Empregos Online</v>
      </c>
      <c r="AH874" s="8"/>
      <c r="AI874" s="1">
        <f t="shared" ca="1" si="130"/>
        <v>2580</v>
      </c>
      <c r="AJ874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870, 1, 'Benício Brito Cândido', 'M', 8, '19/05/1952', 7, 8, 11, 6, 2580);</v>
      </c>
    </row>
    <row r="875" spans="1:36" ht="14.25" customHeight="1" x14ac:dyDescent="0.2">
      <c r="A875" s="7" cm="1">
        <f t="array" aca="1" ref="A875" ca="1">INDEX(Companies!$A:$A,RANDBETWEEN(5,COUNTA(Companies!$A:$A) + 1),1)</f>
        <v>5</v>
      </c>
      <c r="B875" s="7" t="str">
        <f ca="1">VLOOKUP($A875,Companies!$A:$B,2,FALSE)</f>
        <v>ACME Corporation</v>
      </c>
      <c r="C875" s="5">
        <f t="shared" si="131"/>
        <v>871</v>
      </c>
      <c r="D875" s="5" t="str" cm="1">
        <f t="array" ref="D875">SHA1HASH($C875)</f>
        <v>edc10c00d8e6e26af72eb3d0aa3f86c48d54cdc1</v>
      </c>
      <c r="E875" s="6">
        <v>1</v>
      </c>
      <c r="F875" s="7">
        <f ca="1">IF($C875 = 1 + N("Presidente"),
    127,
    IF($C875 = 2 + N("Vice-Presidente"),
        72,
        IF($C875 = 3 + N("Secretária bilíngue"),
            13,
            RANDBETWEEN(5,COUNT(Name!$A:$A) + 1)
        )
    )
)</f>
        <v>352</v>
      </c>
      <c r="G875" s="7" t="str">
        <f ca="1">VLOOKUP($F875,Name!$A:$B,2,FALSE)</f>
        <v>Vicent</v>
      </c>
      <c r="H875" s="7">
        <f ca="1" xml:space="preserve">
IF($C875 = 1,
    0,
    RANDBETWEEN(5,COUNT('Last name'!$A:$A) + 1)
)</f>
        <v>31</v>
      </c>
      <c r="I875" s="7" t="str">
        <f ca="1" xml:space="preserve">
IF($C875 = 1 + N("Presidente"),
    "de Orléans e Bragança",
    VLOOKUP($H875,'Last name'!$A:$B,2,FALSE) &amp; " " &amp; VLOOKUP(RANDBETWEEN(5,COUNT('Last name'!$A:$A) + 1),'Last name'!$A:$B,2,FALSE)
)</f>
        <v>Barbosa Souza</v>
      </c>
      <c r="J875" s="7" t="str">
        <f t="shared" ca="1" si="132"/>
        <v>Vicent Barbosa Souza</v>
      </c>
      <c r="K875" s="7" t="str" cm="1">
        <f t="array" aca="1" ref="K875" ca="1">SHA1HASH($J875)</f>
        <v>080a027de67fa4d5171c5dd59412e11ee657af75</v>
      </c>
      <c r="L875" s="7" cm="1">
        <f t="array" aca="1" ref="L875" ca="1">INDEX(States!$A:$A,N875,1)</f>
        <v>5</v>
      </c>
      <c r="M875" s="7" t="str">
        <f ca="1">VLOOKUP($L875,Countries!$A:$B,2,FALSE)</f>
        <v>Portugal</v>
      </c>
      <c r="N875" s="7" cm="1">
        <f t="array" aca="1" ref="N875" ca="1">INDEX(States!$C:$C,RANDBETWEEN(5,COUNTA(States!$A:$A) + 1),1)</f>
        <v>17</v>
      </c>
      <c r="O875" s="7" t="str">
        <f ca="1">VLOOKUP($N875,States!$C:$D,2,FALSE)</f>
        <v>Viseu</v>
      </c>
      <c r="P875" s="7" t="str">
        <f ca="1">VLOOKUP($F875,Name!$A:$C,3,FALSE)</f>
        <v>M</v>
      </c>
      <c r="Q875" s="7" t="str">
        <f ca="1">VLOOKUP($P875,Genders!$B:$C,2,FALSE)</f>
        <v>Male</v>
      </c>
      <c r="R875" s="7" cm="1">
        <f t="array" aca="1" ref="R875" ca="1">INDEX('Marital status'!$A:$A,RANDBETWEEN(5,COUNTA('Marital status'!$A:$A) + 1),1)</f>
        <v>8</v>
      </c>
      <c r="S875" s="7" t="str">
        <f ca="1">VLOOKUP($R875,'Marital status'!$A:$B,2,FALSE)</f>
        <v xml:space="preserve"> Separated </v>
      </c>
      <c r="T875" s="7">
        <f t="shared" ca="1" si="133"/>
        <v>6</v>
      </c>
      <c r="U875" s="7" t="str">
        <f ca="1">VLOOKUP($T875,Ethnicities!$A:$B,2,FALSE)</f>
        <v>Black or African American</v>
      </c>
      <c r="V875" s="8">
        <f t="shared" ca="1" si="134"/>
        <v>25601</v>
      </c>
      <c r="W875" s="6">
        <f t="shared" ca="1" si="135"/>
        <v>7</v>
      </c>
      <c r="X875" s="8" t="str">
        <f ca="1">VLOOKUP($W875,'Background education'!$A:$B,2,FALSE)</f>
        <v>Undergraduate degree</v>
      </c>
      <c r="Y875" s="7">
        <f ca="1" xml:space="preserve">
  IF(OR($AA875 = 5, $AA875 = 6, $AA875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75" s="7" t="str">
        <f ca="1">VLOOKUP($Y875,Departments!$A:$B,2,FALSE)</f>
        <v>Audit</v>
      </c>
      <c r="AA875" s="6">
        <f t="shared" ca="1" si="136"/>
        <v>10</v>
      </c>
      <c r="AB875" s="7" t="str">
        <f ca="1">VLOOKUP($AA875,Roles!$A:$B,2,FALSE)</f>
        <v>Trainee</v>
      </c>
      <c r="AC875" s="6" t="str">
        <f t="shared" ca="1" si="137"/>
        <v/>
      </c>
      <c r="AD875" s="7" t="str">
        <f ca="1" xml:space="preserve">
IF($AC875 &lt;&gt; "",
    VLOOKUP($AC875,Levels!$A:$B,2,FALSE),
    ""
)</f>
        <v/>
      </c>
      <c r="AE875" s="8">
        <f t="shared" ca="1" si="138"/>
        <v>41691</v>
      </c>
      <c r="AF875" s="6">
        <f ca="1">RANDBETWEEN(5,COUNTA('Recruitment source'!$A:$A) + 1)</f>
        <v>13</v>
      </c>
      <c r="AG875" s="6" t="str">
        <f ca="1">VLOOKUP($AF875,'Recruitment source'!$A:$B,2,FALSE)</f>
        <v>Google</v>
      </c>
      <c r="AH875" s="8"/>
      <c r="AI875" s="1">
        <f t="shared" ca="1" si="130"/>
        <v>1305</v>
      </c>
      <c r="AJ875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871, 1, 'Vicent Barbosa Souza', 'M', 6, '02/02/1970', 7, 13, 10, NULL, 1305);</v>
      </c>
    </row>
    <row r="876" spans="1:36" ht="14.25" customHeight="1" x14ac:dyDescent="0.2">
      <c r="A876" s="7" cm="1">
        <f t="array" aca="1" ref="A876" ca="1">INDEX(Companies!$A:$A,RANDBETWEEN(5,COUNTA(Companies!$A:$A) + 1),1)</f>
        <v>5</v>
      </c>
      <c r="B876" s="7" t="str">
        <f ca="1">VLOOKUP($A876,Companies!$A:$B,2,FALSE)</f>
        <v>ACME Corporation</v>
      </c>
      <c r="C876" s="5">
        <f t="shared" si="131"/>
        <v>872</v>
      </c>
      <c r="D876" s="5" t="str" cm="1">
        <f t="array" ref="D876">SHA1HASH($C876)</f>
        <v>389b4f6ee5bd60bebd9d0708da23ba8b4134620b</v>
      </c>
      <c r="E876" s="6">
        <v>1</v>
      </c>
      <c r="F876" s="7">
        <f ca="1">IF($C876 = 1 + N("Presidente"),
    127,
    IF($C876 = 2 + N("Vice-Presidente"),
        72,
        IF($C876 = 3 + N("Secretária bilíngue"),
            13,
            RANDBETWEEN(5,COUNT(Name!$A:$A) + 1)
        )
    )
)</f>
        <v>66</v>
      </c>
      <c r="G876" s="7" t="str">
        <f ca="1">VLOOKUP($F876,Name!$A:$B,2,FALSE)</f>
        <v>Bartolomeo</v>
      </c>
      <c r="H876" s="7">
        <f ca="1" xml:space="preserve">
IF($C876 = 1,
    0,
    RANDBETWEEN(5,COUNT('Last name'!$A:$A) + 1)
)</f>
        <v>153</v>
      </c>
      <c r="I876" s="7" t="str">
        <f ca="1" xml:space="preserve">
IF($C876 = 1 + N("Presidente"),
    "de Orléans e Bragança",
    VLOOKUP($H876,'Last name'!$A:$B,2,FALSE) &amp; " " &amp; VLOOKUP(RANDBETWEEN(5,COUNT('Last name'!$A:$A) + 1),'Last name'!$A:$B,2,FALSE)
)</f>
        <v>Pimentel Alves</v>
      </c>
      <c r="J876" s="7" t="str">
        <f t="shared" ca="1" si="132"/>
        <v>Bartolomeo Pimentel Alves</v>
      </c>
      <c r="K876" s="7" t="str" cm="1">
        <f t="array" aca="1" ref="K876" ca="1">SHA1HASH($J876)</f>
        <v>2836c19fe3cb6be3cc38bf3e73e932064e5b3a8c</v>
      </c>
      <c r="L876" s="7" cm="1">
        <f t="array" aca="1" ref="L876" ca="1">INDEX(States!$A:$A,N876,1)</f>
        <v>5</v>
      </c>
      <c r="M876" s="7" t="str">
        <f ca="1">VLOOKUP($L876,Countries!$A:$B,2,FALSE)</f>
        <v>Portugal</v>
      </c>
      <c r="N876" s="7" cm="1">
        <f t="array" aca="1" ref="N876" ca="1">INDEX(States!$C:$C,RANDBETWEEN(5,COUNTA(States!$A:$A) + 1),1)</f>
        <v>20</v>
      </c>
      <c r="O876" s="7" t="str">
        <f ca="1">VLOOKUP($N876,States!$C:$D,2,FALSE)</f>
        <v>Portalegre</v>
      </c>
      <c r="P876" s="7" t="str">
        <f ca="1">VLOOKUP($F876,Name!$A:$C,3,FALSE)</f>
        <v>M</v>
      </c>
      <c r="Q876" s="7" t="str">
        <f ca="1">VLOOKUP($P876,Genders!$B:$C,2,FALSE)</f>
        <v>Male</v>
      </c>
      <c r="R876" s="7" cm="1">
        <f t="array" aca="1" ref="R876" ca="1">INDEX('Marital status'!$A:$A,RANDBETWEEN(5,COUNTA('Marital status'!$A:$A) + 1),1)</f>
        <v>8</v>
      </c>
      <c r="S876" s="7" t="str">
        <f ca="1">VLOOKUP($R876,'Marital status'!$A:$B,2,FALSE)</f>
        <v xml:space="preserve"> Separated </v>
      </c>
      <c r="T876" s="7">
        <f t="shared" ca="1" si="133"/>
        <v>5</v>
      </c>
      <c r="U876" s="7" t="str">
        <f ca="1">VLOOKUP($T876,Ethnicities!$A:$B,2,FALSE)</f>
        <v xml:space="preserve"> white</v>
      </c>
      <c r="V876" s="8">
        <f t="shared" ca="1" si="134"/>
        <v>24128</v>
      </c>
      <c r="W876" s="6">
        <f t="shared" ca="1" si="135"/>
        <v>7</v>
      </c>
      <c r="X876" s="8" t="str">
        <f ca="1">VLOOKUP($W876,'Background education'!$A:$B,2,FALSE)</f>
        <v>Undergraduate degree</v>
      </c>
      <c r="Y876" s="7">
        <f ca="1" xml:space="preserve">
  IF(OR($AA876 = 5, $AA876 = 6, $AA876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76" s="7" t="str">
        <f ca="1">VLOOKUP($Y876,Departments!$A:$B,2,FALSE)</f>
        <v>Audit</v>
      </c>
      <c r="AA876" s="6">
        <f t="shared" ca="1" si="136"/>
        <v>11</v>
      </c>
      <c r="AB876" s="7" t="str">
        <f ca="1">VLOOKUP($AA876,Roles!$A:$B,2,FALSE)</f>
        <v>Analyst</v>
      </c>
      <c r="AC876" s="6">
        <f t="shared" ca="1" si="137"/>
        <v>5</v>
      </c>
      <c r="AD876" s="7" t="str">
        <f ca="1" xml:space="preserve">
IF($AC876 &lt;&gt; "",
    VLOOKUP($AC876,Levels!$A:$B,2,FALSE),
    ""
)</f>
        <v>Junior</v>
      </c>
      <c r="AE876" s="8">
        <f t="shared" ca="1" si="138"/>
        <v>41152</v>
      </c>
      <c r="AF876" s="6">
        <f ca="1">RANDBETWEEN(5,COUNTA('Recruitment source'!$A:$A) + 1)</f>
        <v>5</v>
      </c>
      <c r="AG876" s="6" t="str">
        <f ca="1">VLOOKUP($AF876,'Recruitment source'!$A:$B,2,FALSE)</f>
        <v>Indeed</v>
      </c>
      <c r="AH876" s="8"/>
      <c r="AI876" s="1">
        <f t="shared" ca="1" si="130"/>
        <v>2500</v>
      </c>
      <c r="AJ876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872, 1, 'Bartolomeo Pimentel Alves', 'M', 5, '21/01/1966', 7, 13, 11, 5, 2500);</v>
      </c>
    </row>
    <row r="877" spans="1:36" ht="14.25" customHeight="1" x14ac:dyDescent="0.2">
      <c r="A877" s="7" cm="1">
        <f t="array" aca="1" ref="A877" ca="1">INDEX(Companies!$A:$A,RANDBETWEEN(5,COUNTA(Companies!$A:$A) + 1),1)</f>
        <v>5</v>
      </c>
      <c r="B877" s="7" t="str">
        <f ca="1">VLOOKUP($A877,Companies!$A:$B,2,FALSE)</f>
        <v>ACME Corporation</v>
      </c>
      <c r="C877" s="5">
        <f t="shared" si="131"/>
        <v>873</v>
      </c>
      <c r="D877" s="5" t="str" cm="1">
        <f t="array" ref="D877">SHA1HASH($C877)</f>
        <v>eab06fe04deb99232cb1b02d276577f3d78c6a1e</v>
      </c>
      <c r="E877" s="6">
        <v>1</v>
      </c>
      <c r="F877" s="7">
        <f ca="1">IF($C877 = 1 + N("Presidente"),
    127,
    IF($C877 = 2 + N("Vice-Presidente"),
        72,
        IF($C877 = 3 + N("Secretária bilíngue"),
            13,
            RANDBETWEEN(5,COUNT(Name!$A:$A) + 1)
        )
    )
)</f>
        <v>157</v>
      </c>
      <c r="G877" s="7" t="str">
        <f ca="1">VLOOKUP($F877,Name!$A:$B,2,FALSE)</f>
        <v>Guilherme</v>
      </c>
      <c r="H877" s="7">
        <f ca="1" xml:space="preserve">
IF($C877 = 1,
    0,
    RANDBETWEEN(5,COUNT('Last name'!$A:$A) + 1)
)</f>
        <v>161</v>
      </c>
      <c r="I877" s="7" t="str">
        <f ca="1" xml:space="preserve">
IF($C877 = 1 + N("Presidente"),
    "de Orléans e Bragança",
    VLOOKUP($H877,'Last name'!$A:$B,2,FALSE) &amp; " " &amp; VLOOKUP(RANDBETWEEN(5,COUNT('Last name'!$A:$A) + 1),'Last name'!$A:$B,2,FALSE)
)</f>
        <v>Ribeiro Garcia</v>
      </c>
      <c r="J877" s="7" t="str">
        <f t="shared" ca="1" si="132"/>
        <v>Guilherme Ribeiro Garcia</v>
      </c>
      <c r="K877" s="7" t="str" cm="1">
        <f t="array" aca="1" ref="K877" ca="1">SHA1HASH($J877)</f>
        <v>5c59c970f07eb38b01fdf570cf89b823c1b7d5cc</v>
      </c>
      <c r="L877" s="7" cm="1">
        <f t="array" aca="1" ref="L877" ca="1">INDEX(States!$A:$A,N877,1)</f>
        <v>5</v>
      </c>
      <c r="M877" s="7" t="str">
        <f ca="1">VLOOKUP($L877,Countries!$A:$B,2,FALSE)</f>
        <v>Portugal</v>
      </c>
      <c r="N877" s="7" cm="1">
        <f t="array" aca="1" ref="N877" ca="1">INDEX(States!$C:$C,RANDBETWEEN(5,COUNTA(States!$A:$A) + 1),1)</f>
        <v>23</v>
      </c>
      <c r="O877" s="7" t="str">
        <f ca="1">VLOOKUP($N877,States!$C:$D,2,FALSE)</f>
        <v>Viana do Castelo</v>
      </c>
      <c r="P877" s="7" t="str">
        <f ca="1">VLOOKUP($F877,Name!$A:$C,3,FALSE)</f>
        <v>M</v>
      </c>
      <c r="Q877" s="7" t="str">
        <f ca="1">VLOOKUP($P877,Genders!$B:$C,2,FALSE)</f>
        <v>Male</v>
      </c>
      <c r="R877" s="7" cm="1">
        <f t="array" aca="1" ref="R877" ca="1">INDEX('Marital status'!$A:$A,RANDBETWEEN(5,COUNTA('Marital status'!$A:$A) + 1),1)</f>
        <v>7</v>
      </c>
      <c r="S877" s="7" t="str">
        <f ca="1">VLOOKUP($R877,'Marital status'!$A:$B,2,FALSE)</f>
        <v xml:space="preserve">Widowed </v>
      </c>
      <c r="T877" s="7">
        <f t="shared" ca="1" si="133"/>
        <v>5</v>
      </c>
      <c r="U877" s="7" t="str">
        <f ca="1">VLOOKUP($T877,Ethnicities!$A:$B,2,FALSE)</f>
        <v xml:space="preserve"> white</v>
      </c>
      <c r="V877" s="8">
        <f t="shared" ca="1" si="134"/>
        <v>19622</v>
      </c>
      <c r="W877" s="6">
        <f t="shared" ca="1" si="135"/>
        <v>7</v>
      </c>
      <c r="X877" s="8" t="str">
        <f ca="1">VLOOKUP($W877,'Background education'!$A:$B,2,FALSE)</f>
        <v>Undergraduate degree</v>
      </c>
      <c r="Y877" s="7">
        <f ca="1" xml:space="preserve">
  IF(OR($AA877 = 5, $AA877 = 6, $AA877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77" s="7" t="str">
        <f ca="1">VLOOKUP($Y877,Departments!$A:$B,2,FALSE)</f>
        <v>Operations</v>
      </c>
      <c r="AA877" s="6">
        <f t="shared" ca="1" si="136"/>
        <v>10</v>
      </c>
      <c r="AB877" s="7" t="str">
        <f ca="1">VLOOKUP($AA877,Roles!$A:$B,2,FALSE)</f>
        <v>Trainee</v>
      </c>
      <c r="AC877" s="6" t="str">
        <f t="shared" ca="1" si="137"/>
        <v/>
      </c>
      <c r="AD877" s="7" t="str">
        <f ca="1" xml:space="preserve">
IF($AC877 &lt;&gt; "",
    VLOOKUP($AC877,Levels!$A:$B,2,FALSE),
    ""
)</f>
        <v/>
      </c>
      <c r="AE877" s="8">
        <f t="shared" ca="1" si="138"/>
        <v>37800</v>
      </c>
      <c r="AF877" s="6">
        <f ca="1">RANDBETWEEN(5,COUNTA('Recruitment source'!$A:$A) + 1)</f>
        <v>10</v>
      </c>
      <c r="AG877" s="6" t="str">
        <f ca="1">VLOOKUP($AF877,'Recruitment source'!$A:$B,2,FALSE)</f>
        <v>Jobs in Lisbon</v>
      </c>
      <c r="AH877" s="8"/>
      <c r="AI877" s="1">
        <f t="shared" ca="1" si="130"/>
        <v>1305</v>
      </c>
      <c r="AJ877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873, 1, 'Guilherme Ribeiro Garcia', 'M', 5, '20/09/1953', 7, 10, 10, NULL, 1305);</v>
      </c>
    </row>
    <row r="878" spans="1:36" ht="14.25" customHeight="1" x14ac:dyDescent="0.2">
      <c r="A878" s="7" cm="1">
        <f t="array" aca="1" ref="A878" ca="1">INDEX(Companies!$A:$A,RANDBETWEEN(5,COUNTA(Companies!$A:$A) + 1),1)</f>
        <v>5</v>
      </c>
      <c r="B878" s="7" t="str">
        <f ca="1">VLOOKUP($A878,Companies!$A:$B,2,FALSE)</f>
        <v>ACME Corporation</v>
      </c>
      <c r="C878" s="5">
        <f t="shared" si="131"/>
        <v>874</v>
      </c>
      <c r="D878" s="5" t="str" cm="1">
        <f t="array" ref="D878">SHA1HASH($C878)</f>
        <v>7d9f2b80826508a602a2b4adb20e470d5af19529</v>
      </c>
      <c r="E878" s="6">
        <v>1</v>
      </c>
      <c r="F878" s="7">
        <f ca="1">IF($C878 = 1 + N("Presidente"),
    127,
    IF($C878 = 2 + N("Vice-Presidente"),
        72,
        IF($C878 = 3 + N("Secretária bilíngue"),
            13,
            RANDBETWEEN(5,COUNT(Name!$A:$A) + 1)
        )
    )
)</f>
        <v>114</v>
      </c>
      <c r="G878" s="7" t="str">
        <f ca="1">VLOOKUP($F878,Name!$A:$B,2,FALSE)</f>
        <v>Domingos</v>
      </c>
      <c r="H878" s="7">
        <f ca="1" xml:space="preserve">
IF($C878 = 1,
    0,
    RANDBETWEEN(5,COUNT('Last name'!$A:$A) + 1)
)</f>
        <v>93</v>
      </c>
      <c r="I878" s="7" t="str">
        <f ca="1" xml:space="preserve">
IF($C878 = 1 + N("Presidente"),
    "de Orléans e Bragança",
    VLOOKUP($H878,'Last name'!$A:$B,2,FALSE) &amp; " " &amp; VLOOKUP(RANDBETWEEN(5,COUNT('Last name'!$A:$A) + 1),'Last name'!$A:$B,2,FALSE)
)</f>
        <v>Frois Aguiar</v>
      </c>
      <c r="J878" s="7" t="str">
        <f t="shared" ca="1" si="132"/>
        <v>Domingos Frois Aguiar</v>
      </c>
      <c r="K878" s="7" t="str" cm="1">
        <f t="array" aca="1" ref="K878" ca="1">SHA1HASH($J878)</f>
        <v>ec16941c780bb3ac94cc79c09193a14ab653b24c</v>
      </c>
      <c r="L878" s="7" cm="1">
        <f t="array" aca="1" ref="L878" ca="1">INDEX(States!$A:$A,N878,1)</f>
        <v>5</v>
      </c>
      <c r="M878" s="7" t="str">
        <f ca="1">VLOOKUP($L878,Countries!$A:$B,2,FALSE)</f>
        <v>Portugal</v>
      </c>
      <c r="N878" s="7" cm="1">
        <f t="array" aca="1" ref="N878" ca="1">INDEX(States!$C:$C,RANDBETWEEN(5,COUNTA(States!$A:$A) + 1),1)</f>
        <v>20</v>
      </c>
      <c r="O878" s="7" t="str">
        <f ca="1">VLOOKUP($N878,States!$C:$D,2,FALSE)</f>
        <v>Portalegre</v>
      </c>
      <c r="P878" s="7" t="str">
        <f ca="1">VLOOKUP($F878,Name!$A:$C,3,FALSE)</f>
        <v>M</v>
      </c>
      <c r="Q878" s="7" t="str">
        <f ca="1">VLOOKUP($P878,Genders!$B:$C,2,FALSE)</f>
        <v>Male</v>
      </c>
      <c r="R878" s="7" cm="1">
        <f t="array" aca="1" ref="R878" ca="1">INDEX('Marital status'!$A:$A,RANDBETWEEN(5,COUNTA('Marital status'!$A:$A) + 1),1)</f>
        <v>7</v>
      </c>
      <c r="S878" s="7" t="str">
        <f ca="1">VLOOKUP($R878,'Marital status'!$A:$B,2,FALSE)</f>
        <v xml:space="preserve">Widowed </v>
      </c>
      <c r="T878" s="7">
        <f t="shared" ca="1" si="133"/>
        <v>5</v>
      </c>
      <c r="U878" s="7" t="str">
        <f ca="1">VLOOKUP($T878,Ethnicities!$A:$B,2,FALSE)</f>
        <v xml:space="preserve"> white</v>
      </c>
      <c r="V878" s="8">
        <f t="shared" ca="1" si="134"/>
        <v>26627</v>
      </c>
      <c r="W878" s="6">
        <f t="shared" ca="1" si="135"/>
        <v>7</v>
      </c>
      <c r="X878" s="8" t="str">
        <f ca="1">VLOOKUP($W878,'Background education'!$A:$B,2,FALSE)</f>
        <v>Undergraduate degree</v>
      </c>
      <c r="Y878" s="7">
        <f ca="1" xml:space="preserve">
  IF(OR($AA878 = 5, $AA878 = 6, $AA878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78" s="7" t="str">
        <f ca="1">VLOOKUP($Y878,Departments!$A:$B,2,FALSE)</f>
        <v xml:space="preserve"> Presidency</v>
      </c>
      <c r="AA878" s="6">
        <f t="shared" ca="1" si="136"/>
        <v>11</v>
      </c>
      <c r="AB878" s="7" t="str">
        <f ca="1">VLOOKUP($AA878,Roles!$A:$B,2,FALSE)</f>
        <v>Analyst</v>
      </c>
      <c r="AC878" s="6">
        <f t="shared" ca="1" si="137"/>
        <v>5</v>
      </c>
      <c r="AD878" s="7" t="str">
        <f ca="1" xml:space="preserve">
IF($AC878 &lt;&gt; "",
    VLOOKUP($AC878,Levels!$A:$B,2,FALSE),
    ""
)</f>
        <v>Junior</v>
      </c>
      <c r="AE878" s="8">
        <f t="shared" ca="1" si="138"/>
        <v>36351</v>
      </c>
      <c r="AF878" s="6">
        <f ca="1">RANDBETWEEN(5,COUNTA('Recruitment source'!$A:$A) + 1)</f>
        <v>15</v>
      </c>
      <c r="AG878" s="6" t="str">
        <f ca="1">VLOOKUP($AF878,'Recruitment source'!$A:$B,2,FALSE)</f>
        <v>Website</v>
      </c>
      <c r="AH878" s="8"/>
      <c r="AI878" s="1">
        <f t="shared" ca="1" si="130"/>
        <v>2500</v>
      </c>
      <c r="AJ878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874, 1, 'Domingos Frois Aguiar', 'M', 5, '24/11/1972', 7, 5, 11, 5, 2500);</v>
      </c>
    </row>
    <row r="879" spans="1:36" ht="14.25" customHeight="1" x14ac:dyDescent="0.2">
      <c r="A879" s="7" cm="1">
        <f t="array" aca="1" ref="A879" ca="1">INDEX(Companies!$A:$A,RANDBETWEEN(5,COUNTA(Companies!$A:$A) + 1),1)</f>
        <v>5</v>
      </c>
      <c r="B879" s="7" t="str">
        <f ca="1">VLOOKUP($A879,Companies!$A:$B,2,FALSE)</f>
        <v>ACME Corporation</v>
      </c>
      <c r="C879" s="5">
        <f t="shared" si="131"/>
        <v>875</v>
      </c>
      <c r="D879" s="5" t="str" cm="1">
        <f t="array" ref="D879">SHA1HASH($C879)</f>
        <v>c08d9955148bc0199789922ca232a77b69003980</v>
      </c>
      <c r="E879" s="6">
        <v>1</v>
      </c>
      <c r="F879" s="7">
        <f ca="1">IF($C879 = 1 + N("Presidente"),
    127,
    IF($C879 = 2 + N("Vice-Presidente"),
        72,
        IF($C879 = 3 + N("Secretária bilíngue"),
            13,
            RANDBETWEEN(5,COUNT(Name!$A:$A) + 1)
        )
    )
)</f>
        <v>161</v>
      </c>
      <c r="G879" s="7" t="str">
        <f ca="1">VLOOKUP($F879,Name!$A:$B,2,FALSE)</f>
        <v>Heitor</v>
      </c>
      <c r="H879" s="7">
        <f ca="1" xml:space="preserve">
IF($C879 = 1,
    0,
    RANDBETWEEN(5,COUNT('Last name'!$A:$A) + 1)
)</f>
        <v>131</v>
      </c>
      <c r="I879" s="7" t="str">
        <f ca="1" xml:space="preserve">
IF($C879 = 1 + N("Presidente"),
    "de Orléans e Bragança",
    VLOOKUP($H879,'Last name'!$A:$B,2,FALSE) &amp; " " &amp; VLOOKUP(RANDBETWEEN(5,COUNT('Last name'!$A:$A) + 1),'Last name'!$A:$B,2,FALSE)
)</f>
        <v>Monti Teixeira</v>
      </c>
      <c r="J879" s="7" t="str">
        <f t="shared" ca="1" si="132"/>
        <v>Heitor Monti Teixeira</v>
      </c>
      <c r="K879" s="7" t="str" cm="1">
        <f t="array" aca="1" ref="K879" ca="1">SHA1HASH($J879)</f>
        <v>77f71631fb06149c8ab05d76537714f8b4ce5fe3</v>
      </c>
      <c r="L879" s="7" cm="1">
        <f t="array" aca="1" ref="L879" ca="1">INDEX(States!$A:$A,N879,1)</f>
        <v>5</v>
      </c>
      <c r="M879" s="7" t="str">
        <f ca="1">VLOOKUP($L879,Countries!$A:$B,2,FALSE)</f>
        <v>Portugal</v>
      </c>
      <c r="N879" s="7" cm="1">
        <f t="array" aca="1" ref="N879" ca="1">INDEX(States!$C:$C,RANDBETWEEN(5,COUNTA(States!$A:$A) + 1),1)</f>
        <v>21</v>
      </c>
      <c r="O879" s="7" t="str">
        <f ca="1">VLOOKUP($N879,States!$C:$D,2,FALSE)</f>
        <v>Guarda</v>
      </c>
      <c r="P879" s="7" t="str">
        <f ca="1">VLOOKUP($F879,Name!$A:$C,3,FALSE)</f>
        <v>M</v>
      </c>
      <c r="Q879" s="7" t="str">
        <f ca="1">VLOOKUP($P879,Genders!$B:$C,2,FALSE)</f>
        <v>Male</v>
      </c>
      <c r="R879" s="7" cm="1">
        <f t="array" aca="1" ref="R879" ca="1">INDEX('Marital status'!$A:$A,RANDBETWEEN(5,COUNTA('Marital status'!$A:$A) + 1),1)</f>
        <v>7</v>
      </c>
      <c r="S879" s="7" t="str">
        <f ca="1">VLOOKUP($R879,'Marital status'!$A:$B,2,FALSE)</f>
        <v xml:space="preserve">Widowed </v>
      </c>
      <c r="T879" s="7">
        <f t="shared" ca="1" si="133"/>
        <v>5</v>
      </c>
      <c r="U879" s="7" t="str">
        <f ca="1">VLOOKUP($T879,Ethnicities!$A:$B,2,FALSE)</f>
        <v xml:space="preserve"> white</v>
      </c>
      <c r="V879" s="8">
        <f t="shared" ca="1" si="134"/>
        <v>19209</v>
      </c>
      <c r="W879" s="6">
        <f t="shared" ca="1" si="135"/>
        <v>7</v>
      </c>
      <c r="X879" s="8" t="str">
        <f ca="1">VLOOKUP($W879,'Background education'!$A:$B,2,FALSE)</f>
        <v>Undergraduate degree</v>
      </c>
      <c r="Y879" s="7">
        <f ca="1" xml:space="preserve">
  IF(OR($AA879 = 5, $AA879 = 6, $AA879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79" s="7" t="str">
        <f ca="1">VLOOKUP($Y879,Departments!$A:$B,2,FALSE)</f>
        <v>Human Resource</v>
      </c>
      <c r="AA879" s="6">
        <f t="shared" ca="1" si="136"/>
        <v>10</v>
      </c>
      <c r="AB879" s="7" t="str">
        <f ca="1">VLOOKUP($AA879,Roles!$A:$B,2,FALSE)</f>
        <v>Trainee</v>
      </c>
      <c r="AC879" s="6" t="str">
        <f t="shared" ca="1" si="137"/>
        <v/>
      </c>
      <c r="AD879" s="7" t="str">
        <f ca="1" xml:space="preserve">
IF($AC879 &lt;&gt; "",
    VLOOKUP($AC879,Levels!$A:$B,2,FALSE),
    ""
)</f>
        <v/>
      </c>
      <c r="AE879" s="8">
        <f t="shared" ca="1" si="138"/>
        <v>43482</v>
      </c>
      <c r="AF879" s="6">
        <f ca="1">RANDBETWEEN(5,COUNTA('Recruitment source'!$A:$A) + 1)</f>
        <v>10</v>
      </c>
      <c r="AG879" s="6" t="str">
        <f ca="1">VLOOKUP($AF879,'Recruitment source'!$A:$B,2,FALSE)</f>
        <v>Jobs in Lisbon</v>
      </c>
      <c r="AH879" s="8"/>
      <c r="AI879" s="1">
        <f t="shared" ca="1" si="130"/>
        <v>1385</v>
      </c>
      <c r="AJ87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875, 1, 'Heitor Monti Teixeira', 'M', 5, '03/08/1952', 7, 8, 10, NULL, 1385);</v>
      </c>
    </row>
    <row r="880" spans="1:36" ht="14.25" customHeight="1" x14ac:dyDescent="0.2">
      <c r="A880" s="7" cm="1">
        <f t="array" aca="1" ref="A880" ca="1">INDEX(Companies!$A:$A,RANDBETWEEN(5,COUNTA(Companies!$A:$A) + 1),1)</f>
        <v>5</v>
      </c>
      <c r="B880" s="7" t="str">
        <f ca="1">VLOOKUP($A880,Companies!$A:$B,2,FALSE)</f>
        <v>ACME Corporation</v>
      </c>
      <c r="C880" s="5">
        <f t="shared" si="131"/>
        <v>876</v>
      </c>
      <c r="D880" s="5" t="str" cm="1">
        <f t="array" ref="D880">SHA1HASH($C880)</f>
        <v>f2edcbe307792dde01089478537248d17cba8620</v>
      </c>
      <c r="E880" s="6">
        <v>1</v>
      </c>
      <c r="F880" s="7">
        <f ca="1">IF($C880 = 1 + N("Presidente"),
    127,
    IF($C880 = 2 + N("Vice-Presidente"),
        72,
        IF($C880 = 3 + N("Secretária bilíngue"),
            13,
            RANDBETWEEN(5,COUNT(Name!$A:$A) + 1)
        )
    )
)</f>
        <v>237</v>
      </c>
      <c r="G880" s="7" t="str">
        <f ca="1">VLOOKUP($F880,Name!$A:$B,2,FALSE)</f>
        <v>Luanna</v>
      </c>
      <c r="H880" s="7">
        <f ca="1" xml:space="preserve">
IF($C880 = 1,
    0,
    RANDBETWEEN(5,COUNT('Last name'!$A:$A) + 1)
)</f>
        <v>77</v>
      </c>
      <c r="I880" s="7" t="str">
        <f ca="1" xml:space="preserve">
IF($C880 = 1 + N("Presidente"),
    "de Orléans e Bragança",
    VLOOKUP($H880,'Last name'!$A:$B,2,FALSE) &amp; " " &amp; VLOOKUP(RANDBETWEEN(5,COUNT('Last name'!$A:$A) + 1),'Last name'!$A:$B,2,FALSE)
)</f>
        <v>Esposito Poeta</v>
      </c>
      <c r="J880" s="7" t="str">
        <f t="shared" ca="1" si="132"/>
        <v>Luanna Esposito Poeta</v>
      </c>
      <c r="K880" s="7" t="str" cm="1">
        <f t="array" aca="1" ref="K880" ca="1">SHA1HASH($J880)</f>
        <v>5880ac4d47e71174d5b2551bd16501b290c00c28</v>
      </c>
      <c r="L880" s="7" cm="1">
        <f t="array" aca="1" ref="L880" ca="1">INDEX(States!$A:$A,N880,1)</f>
        <v>5</v>
      </c>
      <c r="M880" s="7" t="str">
        <f ca="1">VLOOKUP($L880,Countries!$A:$B,2,FALSE)</f>
        <v>Portugal</v>
      </c>
      <c r="N880" s="7" cm="1">
        <f t="array" aca="1" ref="N880" ca="1">INDEX(States!$C:$C,RANDBETWEEN(5,COUNTA(States!$A:$A) + 1),1)</f>
        <v>13</v>
      </c>
      <c r="O880" s="7" t="str">
        <f ca="1">VLOOKUP($N880,States!$C:$D,2,FALSE)</f>
        <v>Coimbra</v>
      </c>
      <c r="P880" s="7" t="str">
        <f ca="1">VLOOKUP($F880,Name!$A:$C,3,FALSE)</f>
        <v>F</v>
      </c>
      <c r="Q880" s="7" t="str">
        <f ca="1">VLOOKUP($P880,Genders!$B:$C,2,FALSE)</f>
        <v>Female</v>
      </c>
      <c r="R880" s="7" cm="1">
        <f t="array" aca="1" ref="R880" ca="1">INDEX('Marital status'!$A:$A,RANDBETWEEN(5,COUNTA('Marital status'!$A:$A) + 1),1)</f>
        <v>9</v>
      </c>
      <c r="S880" s="7" t="str">
        <f ca="1">VLOOKUP($R880,'Marital status'!$A:$B,2,FALSE)</f>
        <v>DIVORCED</v>
      </c>
      <c r="T880" s="7">
        <f t="shared" ca="1" si="133"/>
        <v>7</v>
      </c>
      <c r="U880" s="7" t="str">
        <f ca="1">VLOOKUP($T880,Ethnicities!$A:$B,2,FALSE)</f>
        <v xml:space="preserve">  Hispanic or LATINO</v>
      </c>
      <c r="V880" s="8">
        <f t="shared" ca="1" si="134"/>
        <v>21388</v>
      </c>
      <c r="W880" s="6">
        <f t="shared" ca="1" si="135"/>
        <v>8</v>
      </c>
      <c r="X880" s="8" t="str">
        <f ca="1">VLOOKUP($W880,'Background education'!$A:$B,2,FALSE)</f>
        <v>Graduate school</v>
      </c>
      <c r="Y880" s="7">
        <f ca="1" xml:space="preserve">
  IF(OR($AA880 = 5, $AA880 = 6, $AA880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880" s="7" t="str">
        <f ca="1">VLOOKUP($Y880,Departments!$A:$B,2,FALSE)</f>
        <v>Audit</v>
      </c>
      <c r="AA880" s="6">
        <f t="shared" ca="1" si="136"/>
        <v>11</v>
      </c>
      <c r="AB880" s="7" t="str">
        <f ca="1">VLOOKUP($AA880,Roles!$A:$B,2,FALSE)</f>
        <v>Analyst</v>
      </c>
      <c r="AC880" s="6">
        <f t="shared" ca="1" si="137"/>
        <v>6</v>
      </c>
      <c r="AD880" s="7" t="str">
        <f ca="1" xml:space="preserve">
IF($AC880 &lt;&gt; "",
    VLOOKUP($AC880,Levels!$A:$B,2,FALSE),
    ""
)</f>
        <v>Pleno</v>
      </c>
      <c r="AE880" s="8">
        <f t="shared" ca="1" si="138"/>
        <v>42478</v>
      </c>
      <c r="AF880" s="6">
        <f ca="1">RANDBETWEEN(5,COUNTA('Recruitment source'!$A:$A) + 1)</f>
        <v>14</v>
      </c>
      <c r="AG880" s="6" t="str">
        <f ca="1">VLOOKUP($AF880,'Recruitment source'!$A:$B,2,FALSE)</f>
        <v>LinkedIn</v>
      </c>
      <c r="AH880" s="8"/>
      <c r="AI880" s="1">
        <f t="shared" ca="1" si="130"/>
        <v>3000</v>
      </c>
      <c r="AJ88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876, 1, 'Luanna Esposito Poeta', 'F', 7, '22/07/1958', 8, 13, 11, 6, 3000);</v>
      </c>
    </row>
    <row r="881" spans="1:36" ht="14.25" customHeight="1" x14ac:dyDescent="0.2">
      <c r="A881" s="7" cm="1">
        <f t="array" aca="1" ref="A881" ca="1">INDEX(Companies!$A:$A,RANDBETWEEN(5,COUNTA(Companies!$A:$A) + 1),1)</f>
        <v>5</v>
      </c>
      <c r="B881" s="7" t="str">
        <f ca="1">VLOOKUP($A881,Companies!$A:$B,2,FALSE)</f>
        <v>ACME Corporation</v>
      </c>
      <c r="C881" s="5">
        <f t="shared" si="131"/>
        <v>877</v>
      </c>
      <c r="D881" s="5" t="str" cm="1">
        <f t="array" ref="D881">SHA1HASH($C881)</f>
        <v>d24b133ea364c6e908e29d944d2adb8589f973eb</v>
      </c>
      <c r="E881" s="6">
        <v>1</v>
      </c>
      <c r="F881" s="7">
        <f ca="1">IF($C881 = 1 + N("Presidente"),
    127,
    IF($C881 = 2 + N("Vice-Presidente"),
        72,
        IF($C881 = 3 + N("Secretária bilíngue"),
            13,
            RANDBETWEEN(5,COUNT(Name!$A:$A) + 1)
        )
    )
)</f>
        <v>349</v>
      </c>
      <c r="G881" s="7" t="str">
        <f ca="1">VLOOKUP($F881,Name!$A:$B,2,FALSE)</f>
        <v>Valentina</v>
      </c>
      <c r="H881" s="7">
        <f ca="1" xml:space="preserve">
IF($C881 = 1,
    0,
    RANDBETWEEN(5,COUNT('Last name'!$A:$A) + 1)
)</f>
        <v>32</v>
      </c>
      <c r="I881" s="7" t="str">
        <f ca="1" xml:space="preserve">
IF($C881 = 1 + N("Presidente"),
    "de Orléans e Bragança",
    VLOOKUP($H881,'Last name'!$A:$B,2,FALSE) &amp; " " &amp; VLOOKUP(RANDBETWEEN(5,COUNT('Last name'!$A:$A) + 1),'Last name'!$A:$B,2,FALSE)
)</f>
        <v>Barboza Ildelfonso</v>
      </c>
      <c r="J881" s="7" t="str">
        <f t="shared" ca="1" si="132"/>
        <v>Valentina Barboza Ildelfonso</v>
      </c>
      <c r="K881" s="7" t="str" cm="1">
        <f t="array" aca="1" ref="K881" ca="1">SHA1HASH($J881)</f>
        <v>ffa8c672010e2a41bd7c60093fc0ba6c257e0971</v>
      </c>
      <c r="L881" s="7" cm="1">
        <f t="array" aca="1" ref="L881" ca="1">INDEX(States!$A:$A,N881,1)</f>
        <v>5</v>
      </c>
      <c r="M881" s="7" t="str">
        <f ca="1">VLOOKUP($L881,Countries!$A:$B,2,FALSE)</f>
        <v>Portugal</v>
      </c>
      <c r="N881" s="7" cm="1">
        <f t="array" aca="1" ref="N881" ca="1">INDEX(States!$C:$C,RANDBETWEEN(5,COUNTA(States!$A:$A) + 1),1)</f>
        <v>12</v>
      </c>
      <c r="O881" s="7" t="str">
        <f ca="1">VLOOKUP($N881,States!$C:$D,2,FALSE)</f>
        <v>Leiria</v>
      </c>
      <c r="P881" s="7" t="str">
        <f ca="1">VLOOKUP($F881,Name!$A:$C,3,FALSE)</f>
        <v>F</v>
      </c>
      <c r="Q881" s="7" t="str">
        <f ca="1">VLOOKUP($P881,Genders!$B:$C,2,FALSE)</f>
        <v>Female</v>
      </c>
      <c r="R881" s="7" cm="1">
        <f t="array" aca="1" ref="R881" ca="1">INDEX('Marital status'!$A:$A,RANDBETWEEN(5,COUNTA('Marital status'!$A:$A) + 1),1)</f>
        <v>9</v>
      </c>
      <c r="S881" s="7" t="str">
        <f ca="1">VLOOKUP($R881,'Marital status'!$A:$B,2,FALSE)</f>
        <v>DIVORCED</v>
      </c>
      <c r="T881" s="7">
        <f t="shared" ca="1" si="133"/>
        <v>5</v>
      </c>
      <c r="U881" s="7" t="str">
        <f ca="1">VLOOKUP($T881,Ethnicities!$A:$B,2,FALSE)</f>
        <v xml:space="preserve"> white</v>
      </c>
      <c r="V881" s="8">
        <f t="shared" ca="1" si="134"/>
        <v>27130</v>
      </c>
      <c r="W881" s="6">
        <f t="shared" ca="1" si="135"/>
        <v>7</v>
      </c>
      <c r="X881" s="8" t="str">
        <f ca="1">VLOOKUP($W881,'Background education'!$A:$B,2,FALSE)</f>
        <v>Undergraduate degree</v>
      </c>
      <c r="Y881" s="7">
        <f ca="1" xml:space="preserve">
  IF(OR($AA881 = 5, $AA881 = 6, $AA881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81" s="7" t="str">
        <f ca="1">VLOOKUP($Y881,Departments!$A:$B,2,FALSE)</f>
        <v>Operations</v>
      </c>
      <c r="AA881" s="6">
        <f t="shared" ca="1" si="136"/>
        <v>9</v>
      </c>
      <c r="AB881" s="7" t="str">
        <f ca="1">VLOOKUP($AA881,Roles!$A:$B,2,FALSE)</f>
        <v>Intern</v>
      </c>
      <c r="AC881" s="6" t="str">
        <f t="shared" ca="1" si="137"/>
        <v/>
      </c>
      <c r="AD881" s="7" t="str">
        <f ca="1" xml:space="preserve">
IF($AC881 &lt;&gt; "",
    VLOOKUP($AC881,Levels!$A:$B,2,FALSE),
    ""
)</f>
        <v/>
      </c>
      <c r="AE881" s="8">
        <f t="shared" ca="1" si="138"/>
        <v>41397</v>
      </c>
      <c r="AF881" s="6">
        <f ca="1">RANDBETWEEN(5,COUNTA('Recruitment source'!$A:$A) + 1)</f>
        <v>11</v>
      </c>
      <c r="AG881" s="6" t="str">
        <f ca="1">VLOOKUP($AF881,'Recruitment source'!$A:$B,2,FALSE)</f>
        <v>Next Station</v>
      </c>
      <c r="AH881" s="8"/>
      <c r="AI881" s="1">
        <f t="shared" ca="1" si="130"/>
        <v>1205</v>
      </c>
      <c r="AJ88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877, 1, 'Valentina Barboza Ildelfonso', 'F', 5, '11/04/1974', 7, 10, 9, NULL, 1205);</v>
      </c>
    </row>
    <row r="882" spans="1:36" ht="14.25" customHeight="1" x14ac:dyDescent="0.2">
      <c r="A882" s="7" cm="1">
        <f t="array" aca="1" ref="A882" ca="1">INDEX(Companies!$A:$A,RANDBETWEEN(5,COUNTA(Companies!$A:$A) + 1),1)</f>
        <v>5</v>
      </c>
      <c r="B882" s="7" t="str">
        <f ca="1">VLOOKUP($A882,Companies!$A:$B,2,FALSE)</f>
        <v>ACME Corporation</v>
      </c>
      <c r="C882" s="5">
        <f t="shared" si="131"/>
        <v>878</v>
      </c>
      <c r="D882" s="5" t="str" cm="1">
        <f t="array" ref="D882">SHA1HASH($C882)</f>
        <v>02db8e85943ffb476112d800c3010e376f2799e3</v>
      </c>
      <c r="E882" s="6">
        <v>1</v>
      </c>
      <c r="F882" s="7">
        <f ca="1">IF($C882 = 1 + N("Presidente"),
    127,
    IF($C882 = 2 + N("Vice-Presidente"),
        72,
        IF($C882 = 3 + N("Secretária bilíngue"),
            13,
            RANDBETWEEN(5,COUNT(Name!$A:$A) + 1)
        )
    )
)</f>
        <v>241</v>
      </c>
      <c r="G882" s="7" t="str">
        <f ca="1">VLOOKUP($F882,Name!$A:$B,2,FALSE)</f>
        <v>Luccas</v>
      </c>
      <c r="H882" s="7">
        <f ca="1" xml:space="preserve">
IF($C882 = 1,
    0,
    RANDBETWEEN(5,COUNT('Last name'!$A:$A) + 1)
)</f>
        <v>52</v>
      </c>
      <c r="I882" s="7" t="str">
        <f ca="1" xml:space="preserve">
IF($C882 = 1 + N("Presidente"),
    "de Orléans e Bragança",
    VLOOKUP($H882,'Last name'!$A:$B,2,FALSE) &amp; " " &amp; VLOOKUP(RANDBETWEEN(5,COUNT('Last name'!$A:$A) + 1),'Last name'!$A:$B,2,FALSE)
)</f>
        <v>Camacho Campos</v>
      </c>
      <c r="J882" s="7" t="str">
        <f t="shared" ca="1" si="132"/>
        <v>Luccas Camacho Campos</v>
      </c>
      <c r="K882" s="7" t="str" cm="1">
        <f t="array" aca="1" ref="K882" ca="1">SHA1HASH($J882)</f>
        <v>11f9bfcd0f38cc069f0e4820a31401cca789b9f8</v>
      </c>
      <c r="L882" s="7" cm="1">
        <f t="array" aca="1" ref="L882" ca="1">INDEX(States!$A:$A,N882,1)</f>
        <v>5</v>
      </c>
      <c r="M882" s="7" t="str">
        <f ca="1">VLOOKUP($L882,Countries!$A:$B,2,FALSE)</f>
        <v>Portugal</v>
      </c>
      <c r="N882" s="7" cm="1">
        <f t="array" aca="1" ref="N882" ca="1">INDEX(States!$C:$C,RANDBETWEEN(5,COUNTA(States!$A:$A) + 1),1)</f>
        <v>17</v>
      </c>
      <c r="O882" s="7" t="str">
        <f ca="1">VLOOKUP($N882,States!$C:$D,2,FALSE)</f>
        <v>Viseu</v>
      </c>
      <c r="P882" s="7" t="str">
        <f ca="1">VLOOKUP($F882,Name!$A:$C,3,FALSE)</f>
        <v>M</v>
      </c>
      <c r="Q882" s="7" t="str">
        <f ca="1">VLOOKUP($P882,Genders!$B:$C,2,FALSE)</f>
        <v>Male</v>
      </c>
      <c r="R882" s="7" cm="1">
        <f t="array" aca="1" ref="R882" ca="1">INDEX('Marital status'!$A:$A,RANDBETWEEN(5,COUNTA('Marital status'!$A:$A) + 1),1)</f>
        <v>6</v>
      </c>
      <c r="S882" s="7" t="str">
        <f ca="1">VLOOKUP($R882,'Marital status'!$A:$B,2,FALSE)</f>
        <v>MarrieD</v>
      </c>
      <c r="T882" s="7">
        <f t="shared" ca="1" si="133"/>
        <v>6</v>
      </c>
      <c r="U882" s="7" t="str">
        <f ca="1">VLOOKUP($T882,Ethnicities!$A:$B,2,FALSE)</f>
        <v>Black or African American</v>
      </c>
      <c r="V882" s="8">
        <f t="shared" ca="1" si="134"/>
        <v>18595</v>
      </c>
      <c r="W882" s="6">
        <f t="shared" ca="1" si="135"/>
        <v>7</v>
      </c>
      <c r="X882" s="8" t="str">
        <f ca="1">VLOOKUP($W882,'Background education'!$A:$B,2,FALSE)</f>
        <v>Undergraduate degree</v>
      </c>
      <c r="Y882" s="7">
        <f ca="1" xml:space="preserve">
  IF(OR($AA882 = 5, $AA882 = 6, $AA882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82" s="7" t="str">
        <f ca="1">VLOOKUP($Y882,Departments!$A:$B,2,FALSE)</f>
        <v>Human Resource</v>
      </c>
      <c r="AA882" s="6">
        <f t="shared" ca="1" si="136"/>
        <v>11</v>
      </c>
      <c r="AB882" s="7" t="str">
        <f ca="1">VLOOKUP($AA882,Roles!$A:$B,2,FALSE)</f>
        <v>Analyst</v>
      </c>
      <c r="AC882" s="6">
        <f t="shared" ca="1" si="137"/>
        <v>6</v>
      </c>
      <c r="AD882" s="7" t="str">
        <f ca="1" xml:space="preserve">
IF($AC882 &lt;&gt; "",
    VLOOKUP($AC882,Levels!$A:$B,2,FALSE),
    ""
)</f>
        <v>Pleno</v>
      </c>
      <c r="AE882" s="8">
        <f t="shared" ca="1" si="138"/>
        <v>40621</v>
      </c>
      <c r="AF882" s="6">
        <f ca="1">RANDBETWEEN(5,COUNTA('Recruitment source'!$A:$A) + 1)</f>
        <v>15</v>
      </c>
      <c r="AG882" s="6" t="str">
        <f ca="1">VLOOKUP($AF882,'Recruitment source'!$A:$B,2,FALSE)</f>
        <v>Website</v>
      </c>
      <c r="AH882" s="8"/>
      <c r="AI882" s="1">
        <f t="shared" ca="1" si="130"/>
        <v>2580</v>
      </c>
      <c r="AJ882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878, 1, 'Luccas Camacho Campos', 'M', 6, '28/11/1950', 7, 8, 11, 6, 2580);</v>
      </c>
    </row>
    <row r="883" spans="1:36" ht="14.25" customHeight="1" x14ac:dyDescent="0.2">
      <c r="A883" s="7" cm="1">
        <f t="array" aca="1" ref="A883" ca="1">INDEX(Companies!$A:$A,RANDBETWEEN(5,COUNTA(Companies!$A:$A) + 1),1)</f>
        <v>5</v>
      </c>
      <c r="B883" s="7" t="str">
        <f ca="1">VLOOKUP($A883,Companies!$A:$B,2,FALSE)</f>
        <v>ACME Corporation</v>
      </c>
      <c r="C883" s="5">
        <f t="shared" si="131"/>
        <v>879</v>
      </c>
      <c r="D883" s="5" t="str" cm="1">
        <f t="array" ref="D883">SHA1HASH($C883)</f>
        <v>339e2ebc99d2a81e7786a466b5cbb9f8b3b81377</v>
      </c>
      <c r="E883" s="6">
        <v>1</v>
      </c>
      <c r="F883" s="7">
        <f ca="1">IF($C883 = 1 + N("Presidente"),
    127,
    IF($C883 = 2 + N("Vice-Presidente"),
        72,
        IF($C883 = 3 + N("Secretária bilíngue"),
            13,
            RANDBETWEEN(5,COUNT(Name!$A:$A) + 1)
        )
    )
)</f>
        <v>101</v>
      </c>
      <c r="G883" s="7" t="str">
        <f ca="1">VLOOKUP($F883,Name!$A:$B,2,FALSE)</f>
        <v>Daniel</v>
      </c>
      <c r="H883" s="7">
        <f ca="1" xml:space="preserve">
IF($C883 = 1,
    0,
    RANDBETWEEN(5,COUNT('Last name'!$A:$A) + 1)
)</f>
        <v>106</v>
      </c>
      <c r="I883" s="7" t="str">
        <f ca="1" xml:space="preserve">
IF($C883 = 1 + N("Presidente"),
    "de Orléans e Bragança",
    VLOOKUP($H883,'Last name'!$A:$B,2,FALSE) &amp; " " &amp; VLOOKUP(RANDBETWEEN(5,COUNT('Last name'!$A:$A) + 1),'Last name'!$A:$B,2,FALSE)
)</f>
        <v>Leitão Colombo</v>
      </c>
      <c r="J883" s="7" t="str">
        <f t="shared" ca="1" si="132"/>
        <v>Daniel Leitão Colombo</v>
      </c>
      <c r="K883" s="7" t="str" cm="1">
        <f t="array" aca="1" ref="K883" ca="1">SHA1HASH($J883)</f>
        <v>a2ba2f8aa0af9662c1c28f501e3943d73aef7a68</v>
      </c>
      <c r="L883" s="7" cm="1">
        <f t="array" aca="1" ref="L883" ca="1">INDEX(States!$A:$A,N883,1)</f>
        <v>5</v>
      </c>
      <c r="M883" s="7" t="str">
        <f ca="1">VLOOKUP($L883,Countries!$A:$B,2,FALSE)</f>
        <v>Portugal</v>
      </c>
      <c r="N883" s="7" cm="1">
        <f t="array" aca="1" ref="N883" ca="1">INDEX(States!$C:$C,RANDBETWEEN(5,COUNTA(States!$A:$A) + 1),1)</f>
        <v>9</v>
      </c>
      <c r="O883" s="7" t="str">
        <f ca="1">VLOOKUP($N883,States!$C:$D,2,FALSE)</f>
        <v>braga</v>
      </c>
      <c r="P883" s="7" t="str">
        <f ca="1">VLOOKUP($F883,Name!$A:$C,3,FALSE)</f>
        <v>M</v>
      </c>
      <c r="Q883" s="7" t="str">
        <f ca="1">VLOOKUP($P883,Genders!$B:$C,2,FALSE)</f>
        <v>Male</v>
      </c>
      <c r="R883" s="7" cm="1">
        <f t="array" aca="1" ref="R883" ca="1">INDEX('Marital status'!$A:$A,RANDBETWEEN(5,COUNTA('Marital status'!$A:$A) + 1),1)</f>
        <v>8</v>
      </c>
      <c r="S883" s="7" t="str">
        <f ca="1">VLOOKUP($R883,'Marital status'!$A:$B,2,FALSE)</f>
        <v xml:space="preserve"> Separated </v>
      </c>
      <c r="T883" s="7">
        <f t="shared" ca="1" si="133"/>
        <v>5</v>
      </c>
      <c r="U883" s="7" t="str">
        <f ca="1">VLOOKUP($T883,Ethnicities!$A:$B,2,FALSE)</f>
        <v xml:space="preserve"> white</v>
      </c>
      <c r="V883" s="8">
        <f t="shared" ca="1" si="134"/>
        <v>29359</v>
      </c>
      <c r="W883" s="6">
        <f t="shared" ca="1" si="135"/>
        <v>7</v>
      </c>
      <c r="X883" s="8" t="str">
        <f ca="1">VLOOKUP($W883,'Background education'!$A:$B,2,FALSE)</f>
        <v>Undergraduate degree</v>
      </c>
      <c r="Y883" s="7">
        <f ca="1" xml:space="preserve">
  IF(OR($AA883 = 5, $AA883 = 6, $AA883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83" s="7" t="str">
        <f ca="1">VLOOKUP($Y883,Departments!$A:$B,2,FALSE)</f>
        <v>Human Resource</v>
      </c>
      <c r="AA883" s="6">
        <f t="shared" ca="1" si="136"/>
        <v>10</v>
      </c>
      <c r="AB883" s="7" t="str">
        <f ca="1">VLOOKUP($AA883,Roles!$A:$B,2,FALSE)</f>
        <v>Trainee</v>
      </c>
      <c r="AC883" s="6" t="str">
        <f t="shared" ca="1" si="137"/>
        <v/>
      </c>
      <c r="AD883" s="7" t="str">
        <f ca="1" xml:space="preserve">
IF($AC883 &lt;&gt; "",
    VLOOKUP($AC883,Levels!$A:$B,2,FALSE),
    ""
)</f>
        <v/>
      </c>
      <c r="AE883" s="8">
        <f t="shared" ca="1" si="138"/>
        <v>43356</v>
      </c>
      <c r="AF883" s="6">
        <f ca="1">RANDBETWEEN(5,COUNTA('Recruitment source'!$A:$A) + 1)</f>
        <v>6</v>
      </c>
      <c r="AG883" s="6" t="str">
        <f ca="1">VLOOKUP($AF883,'Recruitment source'!$A:$B,2,FALSE)</f>
        <v>Learn4Good</v>
      </c>
      <c r="AH883" s="8"/>
      <c r="AI883" s="1">
        <f t="shared" ca="1" si="130"/>
        <v>1385</v>
      </c>
      <c r="AJ883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879, 1, 'Daniel Leitão Colombo', 'M', 5, '18/05/1980', 7, 8, 10, NULL, 1385);</v>
      </c>
    </row>
    <row r="884" spans="1:36" ht="14.25" customHeight="1" x14ac:dyDescent="0.2">
      <c r="A884" s="7" cm="1">
        <f t="array" aca="1" ref="A884" ca="1">INDEX(Companies!$A:$A,RANDBETWEEN(5,COUNTA(Companies!$A:$A) + 1),1)</f>
        <v>5</v>
      </c>
      <c r="B884" s="7" t="str">
        <f ca="1">VLOOKUP($A884,Companies!$A:$B,2,FALSE)</f>
        <v>ACME Corporation</v>
      </c>
      <c r="C884" s="5">
        <f t="shared" si="131"/>
        <v>880</v>
      </c>
      <c r="D884" s="5" t="str" cm="1">
        <f t="array" ref="D884">SHA1HASH($C884)</f>
        <v>0b5e7f0138ad72cf4f28d2ee0b0364e1071af9be</v>
      </c>
      <c r="E884" s="6">
        <v>1</v>
      </c>
      <c r="F884" s="7">
        <f ca="1">IF($C884 = 1 + N("Presidente"),
    127,
    IF($C884 = 2 + N("Vice-Presidente"),
        72,
        IF($C884 = 3 + N("Secretária bilíngue"),
            13,
            RANDBETWEEN(5,COUNT(Name!$A:$A) + 1)
        )
    )
)</f>
        <v>213</v>
      </c>
      <c r="G884" s="7" t="str">
        <f ca="1">VLOOKUP($F884,Name!$A:$B,2,FALSE)</f>
        <v>Kelvin</v>
      </c>
      <c r="H884" s="7">
        <f ca="1" xml:space="preserve">
IF($C884 = 1,
    0,
    RANDBETWEEN(5,COUNT('Last name'!$A:$A) + 1)
)</f>
        <v>70</v>
      </c>
      <c r="I884" s="7" t="str">
        <f ca="1" xml:space="preserve">
IF($C884 = 1 + N("Presidente"),
    "de Orléans e Bragança",
    VLOOKUP($H884,'Last name'!$A:$B,2,FALSE) &amp; " " &amp; VLOOKUP(RANDBETWEEN(5,COUNT('Last name'!$A:$A) + 1),'Last name'!$A:$B,2,FALSE)
)</f>
        <v>Cunha Garcia</v>
      </c>
      <c r="J884" s="7" t="str">
        <f t="shared" ca="1" si="132"/>
        <v>Kelvin Cunha Garcia</v>
      </c>
      <c r="K884" s="7" t="str" cm="1">
        <f t="array" aca="1" ref="K884" ca="1">SHA1HASH($J884)</f>
        <v>d467b2f679116bf3f2270c1baf6ccc8627534518</v>
      </c>
      <c r="L884" s="7" cm="1">
        <f t="array" aca="1" ref="L884" ca="1">INDEX(States!$A:$A,N884,1)</f>
        <v>5</v>
      </c>
      <c r="M884" s="7" t="str">
        <f ca="1">VLOOKUP($L884,Countries!$A:$B,2,FALSE)</f>
        <v>Portugal</v>
      </c>
      <c r="N884" s="7" cm="1">
        <f t="array" aca="1" ref="N884" ca="1">INDEX(States!$C:$C,RANDBETWEEN(5,COUNTA(States!$A:$A) + 1),1)</f>
        <v>9</v>
      </c>
      <c r="O884" s="7" t="str">
        <f ca="1">VLOOKUP($N884,States!$C:$D,2,FALSE)</f>
        <v>braga</v>
      </c>
      <c r="P884" s="7" t="str">
        <f ca="1">VLOOKUP($F884,Name!$A:$C,3,FALSE)</f>
        <v>M</v>
      </c>
      <c r="Q884" s="7" t="str">
        <f ca="1">VLOOKUP($P884,Genders!$B:$C,2,FALSE)</f>
        <v>Male</v>
      </c>
      <c r="R884" s="7" cm="1">
        <f t="array" aca="1" ref="R884" ca="1">INDEX('Marital status'!$A:$A,RANDBETWEEN(5,COUNTA('Marital status'!$A:$A) + 1),1)</f>
        <v>8</v>
      </c>
      <c r="S884" s="7" t="str">
        <f ca="1">VLOOKUP($R884,'Marital status'!$A:$B,2,FALSE)</f>
        <v xml:space="preserve"> Separated </v>
      </c>
      <c r="T884" s="7">
        <f t="shared" ca="1" si="133"/>
        <v>5</v>
      </c>
      <c r="U884" s="7" t="str">
        <f ca="1">VLOOKUP($T884,Ethnicities!$A:$B,2,FALSE)</f>
        <v xml:space="preserve"> white</v>
      </c>
      <c r="V884" s="8">
        <f t="shared" ca="1" si="134"/>
        <v>25980</v>
      </c>
      <c r="W884" s="6">
        <f t="shared" ca="1" si="135"/>
        <v>8</v>
      </c>
      <c r="X884" s="8" t="str">
        <f ca="1">VLOOKUP($W884,'Background education'!$A:$B,2,FALSE)</f>
        <v>Graduate school</v>
      </c>
      <c r="Y884" s="7">
        <f ca="1" xml:space="preserve">
  IF(OR($AA884 = 5, $AA884 = 6, $AA884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84" s="7" t="str">
        <f ca="1">VLOOKUP($Y884,Departments!$A:$B,2,FALSE)</f>
        <v>Finance</v>
      </c>
      <c r="AA884" s="6">
        <f t="shared" ca="1" si="136"/>
        <v>11</v>
      </c>
      <c r="AB884" s="7" t="str">
        <f ca="1">VLOOKUP($AA884,Roles!$A:$B,2,FALSE)</f>
        <v>Analyst</v>
      </c>
      <c r="AC884" s="6">
        <f t="shared" ca="1" si="137"/>
        <v>6</v>
      </c>
      <c r="AD884" s="7" t="str">
        <f ca="1" xml:space="preserve">
IF($AC884 &lt;&gt; "",
    VLOOKUP($AC884,Levels!$A:$B,2,FALSE),
    ""
)</f>
        <v>Pleno</v>
      </c>
      <c r="AE884" s="8">
        <f t="shared" ca="1" si="138"/>
        <v>43255</v>
      </c>
      <c r="AF884" s="6">
        <f ca="1">RANDBETWEEN(5,COUNTA('Recruitment source'!$A:$A) + 1)</f>
        <v>14</v>
      </c>
      <c r="AG884" s="6" t="str">
        <f ca="1">VLOOKUP($AF884,'Recruitment source'!$A:$B,2,FALSE)</f>
        <v>LinkedIn</v>
      </c>
      <c r="AH884" s="8"/>
      <c r="AI884" s="1">
        <f t="shared" ca="1" si="130"/>
        <v>3000</v>
      </c>
      <c r="AJ884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880, 1, 'Kelvin Cunha Garcia', 'M', 5, '16/02/1971', 8, 7, 11, 6, 3000);</v>
      </c>
    </row>
    <row r="885" spans="1:36" ht="14.25" customHeight="1" x14ac:dyDescent="0.2">
      <c r="A885" s="7" cm="1">
        <f t="array" aca="1" ref="A885" ca="1">INDEX(Companies!$A:$A,RANDBETWEEN(5,COUNTA(Companies!$A:$A) + 1),1)</f>
        <v>5</v>
      </c>
      <c r="B885" s="7" t="str">
        <f ca="1">VLOOKUP($A885,Companies!$A:$B,2,FALSE)</f>
        <v>ACME Corporation</v>
      </c>
      <c r="C885" s="5">
        <f t="shared" si="131"/>
        <v>881</v>
      </c>
      <c r="D885" s="5" t="str" cm="1">
        <f t="array" ref="D885">SHA1HASH($C885)</f>
        <v>c425c670244a64c875ef504945726c6ce2f74b63</v>
      </c>
      <c r="E885" s="6">
        <v>1</v>
      </c>
      <c r="F885" s="7">
        <f ca="1">IF($C885 = 1 + N("Presidente"),
    127,
    IF($C885 = 2 + N("Vice-Presidente"),
        72,
        IF($C885 = 3 + N("Secretária bilíngue"),
            13,
            RANDBETWEEN(5,COUNT(Name!$A:$A) + 1)
        )
    )
)</f>
        <v>141</v>
      </c>
      <c r="G885" s="7" t="str">
        <f ca="1">VLOOKUP($F885,Name!$A:$B,2,FALSE)</f>
        <v>Filipe</v>
      </c>
      <c r="H885" s="7">
        <f ca="1" xml:space="preserve">
IF($C885 = 1,
    0,
    RANDBETWEEN(5,COUNT('Last name'!$A:$A) + 1)
)</f>
        <v>10</v>
      </c>
      <c r="I885" s="7" t="str">
        <f ca="1" xml:space="preserve">
IF($C885 = 1 + N("Presidente"),
    "de Orléans e Bragança",
    VLOOKUP($H885,'Last name'!$A:$B,2,FALSE) &amp; " " &amp; VLOOKUP(RANDBETWEEN(5,COUNT('Last name'!$A:$A) + 1),'Last name'!$A:$B,2,FALSE)
)</f>
        <v>Alencar Alvaregna</v>
      </c>
      <c r="J885" s="7" t="str">
        <f t="shared" ca="1" si="132"/>
        <v>Filipe Alencar Alvaregna</v>
      </c>
      <c r="K885" s="7" t="str" cm="1">
        <f t="array" aca="1" ref="K885" ca="1">SHA1HASH($J885)</f>
        <v>e6a522c97eb6eaccdb20f37f9a254f1138d33984</v>
      </c>
      <c r="L885" s="7" cm="1">
        <f t="array" aca="1" ref="L885" ca="1">INDEX(States!$A:$A,N885,1)</f>
        <v>5</v>
      </c>
      <c r="M885" s="7" t="str">
        <f ca="1">VLOOKUP($L885,Countries!$A:$B,2,FALSE)</f>
        <v>Portugal</v>
      </c>
      <c r="N885" s="7" cm="1">
        <f t="array" aca="1" ref="N885" ca="1">INDEX(States!$C:$C,RANDBETWEEN(5,COUNTA(States!$A:$A) + 1),1)</f>
        <v>18</v>
      </c>
      <c r="O885" s="7" t="str">
        <f ca="1">VLOOKUP($N885,States!$C:$D,2,FALSE)</f>
        <v>Castelo Branco</v>
      </c>
      <c r="P885" s="7" t="str">
        <f ca="1">VLOOKUP($F885,Name!$A:$C,3,FALSE)</f>
        <v>M</v>
      </c>
      <c r="Q885" s="7" t="str">
        <f ca="1">VLOOKUP($P885,Genders!$B:$C,2,FALSE)</f>
        <v>Male</v>
      </c>
      <c r="R885" s="7" cm="1">
        <f t="array" aca="1" ref="R885" ca="1">INDEX('Marital status'!$A:$A,RANDBETWEEN(5,COUNTA('Marital status'!$A:$A) + 1),1)</f>
        <v>6</v>
      </c>
      <c r="S885" s="7" t="str">
        <f ca="1">VLOOKUP($R885,'Marital status'!$A:$B,2,FALSE)</f>
        <v>MarrieD</v>
      </c>
      <c r="T885" s="7">
        <f t="shared" ca="1" si="133"/>
        <v>5</v>
      </c>
      <c r="U885" s="7" t="str">
        <f ca="1">VLOOKUP($T885,Ethnicities!$A:$B,2,FALSE)</f>
        <v xml:space="preserve"> white</v>
      </c>
      <c r="V885" s="8">
        <f t="shared" ca="1" si="134"/>
        <v>29478</v>
      </c>
      <c r="W885" s="6">
        <f t="shared" ca="1" si="135"/>
        <v>7</v>
      </c>
      <c r="X885" s="8" t="str">
        <f ca="1">VLOOKUP($W885,'Background education'!$A:$B,2,FALSE)</f>
        <v>Undergraduate degree</v>
      </c>
      <c r="Y885" s="7">
        <f ca="1" xml:space="preserve">
  IF(OR($AA885 = 5, $AA885 = 6, $AA885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85" s="7" t="str">
        <f ca="1">VLOOKUP($Y885,Departments!$A:$B,2,FALSE)</f>
        <v xml:space="preserve"> Presidency</v>
      </c>
      <c r="AA885" s="6">
        <f t="shared" ca="1" si="136"/>
        <v>9</v>
      </c>
      <c r="AB885" s="7" t="str">
        <f ca="1">VLOOKUP($AA885,Roles!$A:$B,2,FALSE)</f>
        <v>Intern</v>
      </c>
      <c r="AC885" s="6" t="str">
        <f t="shared" ca="1" si="137"/>
        <v/>
      </c>
      <c r="AD885" s="7" t="str">
        <f ca="1" xml:space="preserve">
IF($AC885 &lt;&gt; "",
    VLOOKUP($AC885,Levels!$A:$B,2,FALSE),
    ""
)</f>
        <v/>
      </c>
      <c r="AE885" s="8">
        <f t="shared" ca="1" si="138"/>
        <v>41544</v>
      </c>
      <c r="AF885" s="6">
        <f ca="1">RANDBETWEEN(5,COUNTA('Recruitment source'!$A:$A) + 1)</f>
        <v>12</v>
      </c>
      <c r="AG885" s="6" t="str">
        <f ca="1">VLOOKUP($AF885,'Recruitment source'!$A:$B,2,FALSE)</f>
        <v xml:space="preserve"> recommendation of employee</v>
      </c>
      <c r="AH885" s="8"/>
      <c r="AI885" s="1">
        <f t="shared" ca="1" si="130"/>
        <v>1205</v>
      </c>
      <c r="AJ885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881, 1, 'Filipe Alencar Alvaregna', 'M', 5, '14/09/1980', 7, 5, 9, NULL, 1205);</v>
      </c>
    </row>
    <row r="886" spans="1:36" ht="14.25" customHeight="1" x14ac:dyDescent="0.2">
      <c r="A886" s="7" cm="1">
        <f t="array" aca="1" ref="A886" ca="1">INDEX(Companies!$A:$A,RANDBETWEEN(5,COUNTA(Companies!$A:$A) + 1),1)</f>
        <v>5</v>
      </c>
      <c r="B886" s="7" t="str">
        <f ca="1">VLOOKUP($A886,Companies!$A:$B,2,FALSE)</f>
        <v>ACME Corporation</v>
      </c>
      <c r="C886" s="5">
        <f t="shared" si="131"/>
        <v>882</v>
      </c>
      <c r="D886" s="5" t="str" cm="1">
        <f t="array" ref="D886">SHA1HASH($C886)</f>
        <v>042ccdc6d60fbc84d9c1b0396ab0a6de37e41766</v>
      </c>
      <c r="E886" s="6">
        <v>1</v>
      </c>
      <c r="F886" s="7">
        <f ca="1">IF($C886 = 1 + N("Presidente"),
    127,
    IF($C886 = 2 + N("Vice-Presidente"),
        72,
        IF($C886 = 3 + N("Secretária bilíngue"),
            13,
            RANDBETWEEN(5,COUNT(Name!$A:$A) + 1)
        )
    )
)</f>
        <v>360</v>
      </c>
      <c r="G886" s="7" t="str">
        <f ca="1">VLOOKUP($F886,Name!$A:$B,2,FALSE)</f>
        <v>Vitória</v>
      </c>
      <c r="H886" s="7">
        <f ca="1" xml:space="preserve">
IF($C886 = 1,
    0,
    RANDBETWEEN(5,COUNT('Last name'!$A:$A) + 1)
)</f>
        <v>142</v>
      </c>
      <c r="I886" s="7" t="str">
        <f ca="1" xml:space="preserve">
IF($C886 = 1 + N("Presidente"),
    "de Orléans e Bragança",
    VLOOKUP($H886,'Last name'!$A:$B,2,FALSE) &amp; " " &amp; VLOOKUP(RANDBETWEEN(5,COUNT('Last name'!$A:$A) + 1),'Last name'!$A:$B,2,FALSE)
)</f>
        <v>Nunes Azeredo</v>
      </c>
      <c r="J886" s="7" t="str">
        <f t="shared" ca="1" si="132"/>
        <v>Vitória Nunes Azeredo</v>
      </c>
      <c r="K886" s="7" t="str" cm="1">
        <f t="array" aca="1" ref="K886" ca="1">SHA1HASH($J886)</f>
        <v>e7fea03e91e93686f97cd355386fc7ba99371d8f</v>
      </c>
      <c r="L886" s="7" cm="1">
        <f t="array" aca="1" ref="L886" ca="1">INDEX(States!$A:$A,N886,1)</f>
        <v>5</v>
      </c>
      <c r="M886" s="7" t="str">
        <f ca="1">VLOOKUP($L886,Countries!$A:$B,2,FALSE)</f>
        <v>Portugal</v>
      </c>
      <c r="N886" s="7" cm="1">
        <f t="array" aca="1" ref="N886" ca="1">INDEX(States!$C:$C,RANDBETWEEN(5,COUNTA(States!$A:$A) + 1),1)</f>
        <v>21</v>
      </c>
      <c r="O886" s="7" t="str">
        <f ca="1">VLOOKUP($N886,States!$C:$D,2,FALSE)</f>
        <v>Guarda</v>
      </c>
      <c r="P886" s="7" t="str">
        <f ca="1">VLOOKUP($F886,Name!$A:$C,3,FALSE)</f>
        <v>F</v>
      </c>
      <c r="Q886" s="7" t="str">
        <f ca="1">VLOOKUP($P886,Genders!$B:$C,2,FALSE)</f>
        <v>Female</v>
      </c>
      <c r="R886" s="7" cm="1">
        <f t="array" aca="1" ref="R886" ca="1">INDEX('Marital status'!$A:$A,RANDBETWEEN(5,COUNTA('Marital status'!$A:$A) + 1),1)</f>
        <v>5</v>
      </c>
      <c r="S886" s="7" t="str">
        <f ca="1">VLOOKUP($R886,'Marital status'!$A:$B,2,FALSE)</f>
        <v>single</v>
      </c>
      <c r="T886" s="7">
        <f t="shared" ca="1" si="133"/>
        <v>5</v>
      </c>
      <c r="U886" s="7" t="str">
        <f ca="1">VLOOKUP($T886,Ethnicities!$A:$B,2,FALSE)</f>
        <v xml:space="preserve"> white</v>
      </c>
      <c r="V886" s="8">
        <f t="shared" ca="1" si="134"/>
        <v>21573</v>
      </c>
      <c r="W886" s="6">
        <f t="shared" ca="1" si="135"/>
        <v>7</v>
      </c>
      <c r="X886" s="8" t="str">
        <f ca="1">VLOOKUP($W886,'Background education'!$A:$B,2,FALSE)</f>
        <v>Undergraduate degree</v>
      </c>
      <c r="Y886" s="7">
        <f ca="1" xml:space="preserve">
  IF(OR($AA886 = 5, $AA886 = 6, $AA886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86" s="7" t="str">
        <f ca="1">VLOOKUP($Y886,Departments!$A:$B,2,FALSE)</f>
        <v>Communication &amp; Marketing</v>
      </c>
      <c r="AA886" s="6">
        <f t="shared" ca="1" si="136"/>
        <v>11</v>
      </c>
      <c r="AB886" s="7" t="str">
        <f ca="1">VLOOKUP($AA886,Roles!$A:$B,2,FALSE)</f>
        <v>Analyst</v>
      </c>
      <c r="AC886" s="6">
        <f t="shared" ca="1" si="137"/>
        <v>7</v>
      </c>
      <c r="AD886" s="7" t="str">
        <f ca="1" xml:space="preserve">
IF($AC886 &lt;&gt; "",
    VLOOKUP($AC886,Levels!$A:$B,2,FALSE),
    ""
)</f>
        <v>Senior</v>
      </c>
      <c r="AE886" s="8">
        <f t="shared" ca="1" si="138"/>
        <v>38408</v>
      </c>
      <c r="AF886" s="6">
        <f ca="1">RANDBETWEEN(5,COUNTA('Recruitment source'!$A:$A) + 1)</f>
        <v>15</v>
      </c>
      <c r="AG886" s="6" t="str">
        <f ca="1">VLOOKUP($AF886,'Recruitment source'!$A:$B,2,FALSE)</f>
        <v>Website</v>
      </c>
      <c r="AH886" s="8"/>
      <c r="AI886" s="1">
        <f t="shared" ca="1" si="130"/>
        <v>2580</v>
      </c>
      <c r="AJ886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882, 1, 'Vitória Nunes Azeredo', 'F', 5, '23/01/1959', 7, 11, 11, 7, 2580);</v>
      </c>
    </row>
    <row r="887" spans="1:36" ht="14.25" customHeight="1" x14ac:dyDescent="0.2">
      <c r="A887" s="7" cm="1">
        <f t="array" aca="1" ref="A887" ca="1">INDEX(Companies!$A:$A,RANDBETWEEN(5,COUNTA(Companies!$A:$A) + 1),1)</f>
        <v>5</v>
      </c>
      <c r="B887" s="7" t="str">
        <f ca="1">VLOOKUP($A887,Companies!$A:$B,2,FALSE)</f>
        <v>ACME Corporation</v>
      </c>
      <c r="C887" s="5">
        <f t="shared" si="131"/>
        <v>883</v>
      </c>
      <c r="D887" s="5" t="str" cm="1">
        <f t="array" ref="D887">SHA1HASH($C887)</f>
        <v>fa988283d77ce82140f0d1d6899e142c0072793e</v>
      </c>
      <c r="E887" s="6">
        <v>1</v>
      </c>
      <c r="F887" s="7">
        <f ca="1">IF($C887 = 1 + N("Presidente"),
    127,
    IF($C887 = 2 + N("Vice-Presidente"),
        72,
        IF($C887 = 3 + N("Secretária bilíngue"),
            13,
            RANDBETWEEN(5,COUNT(Name!$A:$A) + 1)
        )
    )
)</f>
        <v>54</v>
      </c>
      <c r="G887" s="7" t="str">
        <f ca="1">VLOOKUP($F887,Name!$A:$B,2,FALSE)</f>
        <v>Ariela</v>
      </c>
      <c r="H887" s="7">
        <f ca="1" xml:space="preserve">
IF($C887 = 1,
    0,
    RANDBETWEEN(5,COUNT('Last name'!$A:$A) + 1)
)</f>
        <v>179</v>
      </c>
      <c r="I887" s="7" t="str">
        <f ca="1" xml:space="preserve">
IF($C887 = 1 + N("Presidente"),
    "de Orléans e Bragança",
    VLOOKUP($H887,'Last name'!$A:$B,2,FALSE) &amp; " " &amp; VLOOKUP(RANDBETWEEN(5,COUNT('Last name'!$A:$A) + 1),'Last name'!$A:$B,2,FALSE)
)</f>
        <v>Serra Pimenta</v>
      </c>
      <c r="J887" s="7" t="str">
        <f t="shared" ca="1" si="132"/>
        <v>Ariela Serra Pimenta</v>
      </c>
      <c r="K887" s="7" t="str" cm="1">
        <f t="array" aca="1" ref="K887" ca="1">SHA1HASH($J887)</f>
        <v>6a9655b6390c2adf5b61454cbe18ac488e832b00</v>
      </c>
      <c r="L887" s="7" cm="1">
        <f t="array" aca="1" ref="L887" ca="1">INDEX(States!$A:$A,N887,1)</f>
        <v>5</v>
      </c>
      <c r="M887" s="7" t="str">
        <f ca="1">VLOOKUP($L887,Countries!$A:$B,2,FALSE)</f>
        <v>Portugal</v>
      </c>
      <c r="N887" s="7" cm="1">
        <f t="array" aca="1" ref="N887" ca="1">INDEX(States!$C:$C,RANDBETWEEN(5,COUNTA(States!$A:$A) + 1),1)</f>
        <v>22</v>
      </c>
      <c r="O887" s="7" t="str">
        <f ca="1">VLOOKUP($N887,States!$C:$D,2,FALSE)</f>
        <v>Vila Real</v>
      </c>
      <c r="P887" s="7" t="str">
        <f ca="1">VLOOKUP($F887,Name!$A:$C,3,FALSE)</f>
        <v>F</v>
      </c>
      <c r="Q887" s="7" t="str">
        <f ca="1">VLOOKUP($P887,Genders!$B:$C,2,FALSE)</f>
        <v>Female</v>
      </c>
      <c r="R887" s="7" cm="1">
        <f t="array" aca="1" ref="R887" ca="1">INDEX('Marital status'!$A:$A,RANDBETWEEN(5,COUNTA('Marital status'!$A:$A) + 1),1)</f>
        <v>6</v>
      </c>
      <c r="S887" s="7" t="str">
        <f ca="1">VLOOKUP($R887,'Marital status'!$A:$B,2,FALSE)</f>
        <v>MarrieD</v>
      </c>
      <c r="T887" s="7">
        <f t="shared" ca="1" si="133"/>
        <v>5</v>
      </c>
      <c r="U887" s="7" t="str">
        <f ca="1">VLOOKUP($T887,Ethnicities!$A:$B,2,FALSE)</f>
        <v xml:space="preserve"> white</v>
      </c>
      <c r="V887" s="8">
        <f t="shared" ca="1" si="134"/>
        <v>30335</v>
      </c>
      <c r="W887" s="6">
        <f t="shared" ca="1" si="135"/>
        <v>7</v>
      </c>
      <c r="X887" s="8" t="str">
        <f ca="1">VLOOKUP($W887,'Background education'!$A:$B,2,FALSE)</f>
        <v>Undergraduate degree</v>
      </c>
      <c r="Y887" s="7">
        <f ca="1" xml:space="preserve">
  IF(OR($AA887 = 5, $AA887 = 6, $AA887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87" s="7" t="str">
        <f ca="1">VLOOKUP($Y887,Departments!$A:$B,2,FALSE)</f>
        <v>Controlling</v>
      </c>
      <c r="AA887" s="6">
        <f t="shared" ca="1" si="136"/>
        <v>9</v>
      </c>
      <c r="AB887" s="7" t="str">
        <f ca="1">VLOOKUP($AA887,Roles!$A:$B,2,FALSE)</f>
        <v>Intern</v>
      </c>
      <c r="AC887" s="6" t="str">
        <f t="shared" ca="1" si="137"/>
        <v/>
      </c>
      <c r="AD887" s="7" t="str">
        <f ca="1" xml:space="preserve">
IF($AC887 &lt;&gt; "",
    VLOOKUP($AC887,Levels!$A:$B,2,FALSE),
    ""
)</f>
        <v/>
      </c>
      <c r="AE887" s="8">
        <f t="shared" ca="1" si="138"/>
        <v>43875</v>
      </c>
      <c r="AF887" s="6">
        <f ca="1">RANDBETWEEN(5,COUNTA('Recruitment source'!$A:$A) + 1)</f>
        <v>13</v>
      </c>
      <c r="AG887" s="6" t="str">
        <f ca="1">VLOOKUP($AF887,'Recruitment source'!$A:$B,2,FALSE)</f>
        <v>Google</v>
      </c>
      <c r="AH887" s="8"/>
      <c r="AI887" s="1">
        <f t="shared" ca="1" si="130"/>
        <v>1205</v>
      </c>
      <c r="AJ887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883, 1, 'Ariela Serra Pimenta', 'F', 5, '19/01/1983', 7, 12, 9, NULL, 1205);</v>
      </c>
    </row>
    <row r="888" spans="1:36" ht="14.25" customHeight="1" x14ac:dyDescent="0.2">
      <c r="A888" s="7" cm="1">
        <f t="array" aca="1" ref="A888" ca="1">INDEX(Companies!$A:$A,RANDBETWEEN(5,COUNTA(Companies!$A:$A) + 1),1)</f>
        <v>5</v>
      </c>
      <c r="B888" s="7" t="str">
        <f ca="1">VLOOKUP($A888,Companies!$A:$B,2,FALSE)</f>
        <v>ACME Corporation</v>
      </c>
      <c r="C888" s="5">
        <f t="shared" si="131"/>
        <v>884</v>
      </c>
      <c r="D888" s="5" t="str" cm="1">
        <f t="array" ref="D888">SHA1HASH($C888)</f>
        <v>8cc981aa1ecd37ee3376cacc031a214e24416c28</v>
      </c>
      <c r="E888" s="6">
        <v>1</v>
      </c>
      <c r="F888" s="7">
        <f ca="1">IF($C888 = 1 + N("Presidente"),
    127,
    IF($C888 = 2 + N("Vice-Presidente"),
        72,
        IF($C888 = 3 + N("Secretária bilíngue"),
            13,
            RANDBETWEEN(5,COUNT(Name!$A:$A) + 1)
        )
    )
)</f>
        <v>166</v>
      </c>
      <c r="G888" s="7" t="str">
        <f ca="1">VLOOKUP($F888,Name!$A:$B,2,FALSE)</f>
        <v>Henrico</v>
      </c>
      <c r="H888" s="7">
        <f ca="1" xml:space="preserve">
IF($C888 = 1,
    0,
    RANDBETWEEN(5,COUNT('Last name'!$A:$A) + 1)
)</f>
        <v>9</v>
      </c>
      <c r="I888" s="7" t="str">
        <f ca="1" xml:space="preserve">
IF($C888 = 1 + N("Presidente"),
    "de Orléans e Bragança",
    VLOOKUP($H888,'Last name'!$A:$B,2,FALSE) &amp; " " &amp; VLOOKUP(RANDBETWEEN(5,COUNT('Last name'!$A:$A) + 1),'Last name'!$A:$B,2,FALSE)
)</f>
        <v>Aleluia Andrade</v>
      </c>
      <c r="J888" s="7" t="str">
        <f t="shared" ca="1" si="132"/>
        <v>Henrico Aleluia Andrade</v>
      </c>
      <c r="K888" s="7" t="str" cm="1">
        <f t="array" aca="1" ref="K888" ca="1">SHA1HASH($J888)</f>
        <v>c15a6ed2571b963eb1a21955fec41e30603dde05</v>
      </c>
      <c r="L888" s="7" cm="1">
        <f t="array" aca="1" ref="L888" ca="1">INDEX(States!$A:$A,N888,1)</f>
        <v>5</v>
      </c>
      <c r="M888" s="7" t="str">
        <f ca="1">VLOOKUP($L888,Countries!$A:$B,2,FALSE)</f>
        <v>Portugal</v>
      </c>
      <c r="N888" s="7" cm="1">
        <f t="array" aca="1" ref="N888" ca="1">INDEX(States!$C:$C,RANDBETWEEN(5,COUNTA(States!$A:$A) + 1),1)</f>
        <v>14</v>
      </c>
      <c r="O888" s="7" t="str">
        <f ca="1">VLOOKUP($N888,States!$C:$D,2,FALSE)</f>
        <v>Madeira</v>
      </c>
      <c r="P888" s="7" t="str">
        <f ca="1">VLOOKUP($F888,Name!$A:$C,3,FALSE)</f>
        <v>M</v>
      </c>
      <c r="Q888" s="7" t="str">
        <f ca="1">VLOOKUP($P888,Genders!$B:$C,2,FALSE)</f>
        <v>Male</v>
      </c>
      <c r="R888" s="7" cm="1">
        <f t="array" aca="1" ref="R888" ca="1">INDEX('Marital status'!$A:$A,RANDBETWEEN(5,COUNTA('Marital status'!$A:$A) + 1),1)</f>
        <v>8</v>
      </c>
      <c r="S888" s="7" t="str">
        <f ca="1">VLOOKUP($R888,'Marital status'!$A:$B,2,FALSE)</f>
        <v xml:space="preserve"> Separated </v>
      </c>
      <c r="T888" s="7">
        <f t="shared" ca="1" si="133"/>
        <v>5</v>
      </c>
      <c r="U888" s="7" t="str">
        <f ca="1">VLOOKUP($T888,Ethnicities!$A:$B,2,FALSE)</f>
        <v xml:space="preserve"> white</v>
      </c>
      <c r="V888" s="8">
        <f t="shared" ca="1" si="134"/>
        <v>30253</v>
      </c>
      <c r="W888" s="6">
        <f t="shared" ca="1" si="135"/>
        <v>8</v>
      </c>
      <c r="X888" s="8" t="str">
        <f ca="1">VLOOKUP($W888,'Background education'!$A:$B,2,FALSE)</f>
        <v>Graduate school</v>
      </c>
      <c r="Y888" s="7">
        <f ca="1" xml:space="preserve">
  IF(OR($AA888 = 5, $AA888 = 6, $AA888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88" s="7" t="str">
        <f ca="1">VLOOKUP($Y888,Departments!$A:$B,2,FALSE)</f>
        <v xml:space="preserve"> Presidency</v>
      </c>
      <c r="AA888" s="6">
        <f t="shared" ca="1" si="136"/>
        <v>11</v>
      </c>
      <c r="AB888" s="7" t="str">
        <f ca="1">VLOOKUP($AA888,Roles!$A:$B,2,FALSE)</f>
        <v>Analyst</v>
      </c>
      <c r="AC888" s="6">
        <f t="shared" ca="1" si="137"/>
        <v>6</v>
      </c>
      <c r="AD888" s="7" t="str">
        <f ca="1" xml:space="preserve">
IF($AC888 &lt;&gt; "",
    VLOOKUP($AC888,Levels!$A:$B,2,FALSE),
    ""
)</f>
        <v>Pleno</v>
      </c>
      <c r="AE888" s="8">
        <f t="shared" ca="1" si="138"/>
        <v>43170</v>
      </c>
      <c r="AF888" s="6">
        <f ca="1">RANDBETWEEN(5,COUNTA('Recruitment source'!$A:$A) + 1)</f>
        <v>8</v>
      </c>
      <c r="AG888" s="6" t="str">
        <f ca="1">VLOOKUP($AF888,'Recruitment source'!$A:$B,2,FALSE)</f>
        <v>Net Empregos</v>
      </c>
      <c r="AH888" s="8"/>
      <c r="AI888" s="1">
        <f t="shared" ca="1" si="130"/>
        <v>3000</v>
      </c>
      <c r="AJ888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884, 1, 'Henrico Aleluia Andrade', 'M', 5, '29/10/1982', 8, 5, 11, 6, 3000);</v>
      </c>
    </row>
    <row r="889" spans="1:36" ht="14.25" customHeight="1" x14ac:dyDescent="0.2">
      <c r="A889" s="7" cm="1">
        <f t="array" aca="1" ref="A889" ca="1">INDEX(Companies!$A:$A,RANDBETWEEN(5,COUNTA(Companies!$A:$A) + 1),1)</f>
        <v>5</v>
      </c>
      <c r="B889" s="7" t="str">
        <f ca="1">VLOOKUP($A889,Companies!$A:$B,2,FALSE)</f>
        <v>ACME Corporation</v>
      </c>
      <c r="C889" s="5">
        <f t="shared" si="131"/>
        <v>885</v>
      </c>
      <c r="D889" s="5" t="str" cm="1">
        <f t="array" ref="D889">SHA1HASH($C889)</f>
        <v>c5f2486dc8a9ff70c8047c5d500cf9530ba8c1d3</v>
      </c>
      <c r="E889" s="6">
        <v>1</v>
      </c>
      <c r="F889" s="7">
        <f ca="1">IF($C889 = 1 + N("Presidente"),
    127,
    IF($C889 = 2 + N("Vice-Presidente"),
        72,
        IF($C889 = 3 + N("Secretária bilíngue"),
            13,
            RANDBETWEEN(5,COUNT(Name!$A:$A) + 1)
        )
    )
)</f>
        <v>364</v>
      </c>
      <c r="G889" s="7" t="str">
        <f ca="1">VLOOKUP($F889,Name!$A:$B,2,FALSE)</f>
        <v>Yasmin</v>
      </c>
      <c r="H889" s="7">
        <f ca="1" xml:space="preserve">
IF($C889 = 1,
    0,
    RANDBETWEEN(5,COUNT('Last name'!$A:$A) + 1)
)</f>
        <v>154</v>
      </c>
      <c r="I889" s="7" t="str">
        <f ca="1" xml:space="preserve">
IF($C889 = 1 + N("Presidente"),
    "de Orléans e Bragança",
    VLOOKUP($H889,'Last name'!$A:$B,2,FALSE) &amp; " " &amp; VLOOKUP(RANDBETWEEN(5,COUNT('Last name'!$A:$A) + 1),'Last name'!$A:$B,2,FALSE)
)</f>
        <v>Pinheiro Marino</v>
      </c>
      <c r="J889" s="7" t="str">
        <f t="shared" ca="1" si="132"/>
        <v>Yasmin Pinheiro Marino</v>
      </c>
      <c r="K889" s="7" t="str" cm="1">
        <f t="array" aca="1" ref="K889" ca="1">SHA1HASH($J889)</f>
        <v>d14775d52aa695fd8e9f3a6cc6823d166ee7853c</v>
      </c>
      <c r="L889" s="7" cm="1">
        <f t="array" aca="1" ref="L889" ca="1">INDEX(States!$A:$A,N889,1)</f>
        <v>5</v>
      </c>
      <c r="M889" s="7" t="str">
        <f ca="1">VLOOKUP($L889,Countries!$A:$B,2,FALSE)</f>
        <v>Portugal</v>
      </c>
      <c r="N889" s="7" cm="1">
        <f t="array" aca="1" ref="N889" ca="1">INDEX(States!$C:$C,RANDBETWEEN(5,COUNTA(States!$A:$A) + 1),1)</f>
        <v>6</v>
      </c>
      <c r="O889" s="7" t="str">
        <f ca="1">VLOOKUP($N889,States!$C:$D,2,FALSE)</f>
        <v>PORTO</v>
      </c>
      <c r="P889" s="7" t="str">
        <f ca="1">VLOOKUP($F889,Name!$A:$C,3,FALSE)</f>
        <v>F</v>
      </c>
      <c r="Q889" s="7" t="str">
        <f ca="1">VLOOKUP($P889,Genders!$B:$C,2,FALSE)</f>
        <v>Female</v>
      </c>
      <c r="R889" s="7" cm="1">
        <f t="array" aca="1" ref="R889" ca="1">INDEX('Marital status'!$A:$A,RANDBETWEEN(5,COUNTA('Marital status'!$A:$A) + 1),1)</f>
        <v>9</v>
      </c>
      <c r="S889" s="7" t="str">
        <f ca="1">VLOOKUP($R889,'Marital status'!$A:$B,2,FALSE)</f>
        <v>DIVORCED</v>
      </c>
      <c r="T889" s="7">
        <f t="shared" ca="1" si="133"/>
        <v>6</v>
      </c>
      <c r="U889" s="7" t="str">
        <f ca="1">VLOOKUP($T889,Ethnicities!$A:$B,2,FALSE)</f>
        <v>Black or African American</v>
      </c>
      <c r="V889" s="8">
        <f t="shared" ca="1" si="134"/>
        <v>22877</v>
      </c>
      <c r="W889" s="6">
        <f t="shared" ca="1" si="135"/>
        <v>7</v>
      </c>
      <c r="X889" s="8" t="str">
        <f ca="1">VLOOKUP($W889,'Background education'!$A:$B,2,FALSE)</f>
        <v>Undergraduate degree</v>
      </c>
      <c r="Y889" s="7">
        <f ca="1" xml:space="preserve">
  IF(OR($AA889 = 5, $AA889 = 6, $AA889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89" s="7" t="str">
        <f ca="1">VLOOKUP($Y889,Departments!$A:$B,2,FALSE)</f>
        <v>Human Resource</v>
      </c>
      <c r="AA889" s="6">
        <f t="shared" ca="1" si="136"/>
        <v>10</v>
      </c>
      <c r="AB889" s="7" t="str">
        <f ca="1">VLOOKUP($AA889,Roles!$A:$B,2,FALSE)</f>
        <v>Trainee</v>
      </c>
      <c r="AC889" s="6" t="str">
        <f t="shared" ca="1" si="137"/>
        <v/>
      </c>
      <c r="AD889" s="7" t="str">
        <f ca="1" xml:space="preserve">
IF($AC889 &lt;&gt; "",
    VLOOKUP($AC889,Levels!$A:$B,2,FALSE),
    ""
)</f>
        <v/>
      </c>
      <c r="AE889" s="8">
        <f t="shared" ca="1" si="138"/>
        <v>39414</v>
      </c>
      <c r="AF889" s="6">
        <f ca="1">RANDBETWEEN(5,COUNTA('Recruitment source'!$A:$A) + 1)</f>
        <v>13</v>
      </c>
      <c r="AG889" s="6" t="str">
        <f ca="1">VLOOKUP($AF889,'Recruitment source'!$A:$B,2,FALSE)</f>
        <v>Google</v>
      </c>
      <c r="AH889" s="8"/>
      <c r="AI889" s="1">
        <f t="shared" ca="1" si="130"/>
        <v>1385</v>
      </c>
      <c r="AJ88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885, 1, 'Yasmin Pinheiro Marino', 'F', 6, '19/08/1962', 7, 8, 10, NULL, 1385);</v>
      </c>
    </row>
    <row r="890" spans="1:36" ht="14.25" customHeight="1" x14ac:dyDescent="0.2">
      <c r="A890" s="7" cm="1">
        <f t="array" aca="1" ref="A890" ca="1">INDEX(Companies!$A:$A,RANDBETWEEN(5,COUNTA(Companies!$A:$A) + 1),1)</f>
        <v>5</v>
      </c>
      <c r="B890" s="7" t="str">
        <f ca="1">VLOOKUP($A890,Companies!$A:$B,2,FALSE)</f>
        <v>ACME Corporation</v>
      </c>
      <c r="C890" s="5">
        <f t="shared" si="131"/>
        <v>886</v>
      </c>
      <c r="D890" s="5" t="str" cm="1">
        <f t="array" ref="D890">SHA1HASH($C890)</f>
        <v>f2d28ed87a287564c1ede7c7828e871bb90acf6c</v>
      </c>
      <c r="E890" s="6">
        <v>1</v>
      </c>
      <c r="F890" s="7">
        <f ca="1">IF($C890 = 1 + N("Presidente"),
    127,
    IF($C890 = 2 + N("Vice-Presidente"),
        72,
        IF($C890 = 3 + N("Secretária bilíngue"),
            13,
            RANDBETWEEN(5,COUNT(Name!$A:$A) + 1)
        )
    )
)</f>
        <v>345</v>
      </c>
      <c r="G890" s="7" t="str">
        <f ca="1">VLOOKUP($F890,Name!$A:$B,2,FALSE)</f>
        <v>Tiago</v>
      </c>
      <c r="H890" s="7">
        <f ca="1" xml:space="preserve">
IF($C890 = 1,
    0,
    RANDBETWEEN(5,COUNT('Last name'!$A:$A) + 1)
)</f>
        <v>128</v>
      </c>
      <c r="I890" s="7" t="str">
        <f ca="1" xml:space="preserve">
IF($C890 = 1 + N("Presidente"),
    "de Orléans e Bragança",
    VLOOKUP($H890,'Last name'!$A:$B,2,FALSE) &amp; " " &amp; VLOOKUP(RANDBETWEEN(5,COUNT('Last name'!$A:$A) + 1),'Last name'!$A:$B,2,FALSE)
)</f>
        <v>Mendes Anunciação</v>
      </c>
      <c r="J890" s="7" t="str">
        <f t="shared" ca="1" si="132"/>
        <v>Tiago Mendes Anunciação</v>
      </c>
      <c r="K890" s="7" t="str" cm="1">
        <f t="array" aca="1" ref="K890" ca="1">SHA1HASH($J890)</f>
        <v>249f7504cbd545a449c85dd360c14cbecf1384e8</v>
      </c>
      <c r="L890" s="7" cm="1">
        <f t="array" aca="1" ref="L890" ca="1">INDEX(States!$A:$A,N890,1)</f>
        <v>5</v>
      </c>
      <c r="M890" s="7" t="str">
        <f ca="1">VLOOKUP($L890,Countries!$A:$B,2,FALSE)</f>
        <v>Portugal</v>
      </c>
      <c r="N890" s="7" cm="1">
        <f t="array" aca="1" ref="N890" ca="1">INDEX(States!$C:$C,RANDBETWEEN(5,COUNTA(States!$A:$A) + 1),1)</f>
        <v>23</v>
      </c>
      <c r="O890" s="7" t="str">
        <f ca="1">VLOOKUP($N890,States!$C:$D,2,FALSE)</f>
        <v>Viana do Castelo</v>
      </c>
      <c r="P890" s="7" t="str">
        <f ca="1">VLOOKUP($F890,Name!$A:$C,3,FALSE)</f>
        <v>M</v>
      </c>
      <c r="Q890" s="7" t="str">
        <f ca="1">VLOOKUP($P890,Genders!$B:$C,2,FALSE)</f>
        <v>Male</v>
      </c>
      <c r="R890" s="7" cm="1">
        <f t="array" aca="1" ref="R890" ca="1">INDEX('Marital status'!$A:$A,RANDBETWEEN(5,COUNTA('Marital status'!$A:$A) + 1),1)</f>
        <v>8</v>
      </c>
      <c r="S890" s="7" t="str">
        <f ca="1">VLOOKUP($R890,'Marital status'!$A:$B,2,FALSE)</f>
        <v xml:space="preserve"> Separated </v>
      </c>
      <c r="T890" s="7">
        <f t="shared" ca="1" si="133"/>
        <v>5</v>
      </c>
      <c r="U890" s="7" t="str">
        <f ca="1">VLOOKUP($T890,Ethnicities!$A:$B,2,FALSE)</f>
        <v xml:space="preserve"> white</v>
      </c>
      <c r="V890" s="8">
        <f t="shared" ca="1" si="134"/>
        <v>30957</v>
      </c>
      <c r="W890" s="6">
        <f t="shared" ca="1" si="135"/>
        <v>7</v>
      </c>
      <c r="X890" s="8" t="str">
        <f ca="1">VLOOKUP($W890,'Background education'!$A:$B,2,FALSE)</f>
        <v>Undergraduate degree</v>
      </c>
      <c r="Y890" s="7">
        <f ca="1" xml:space="preserve">
  IF(OR($AA890 = 5, $AA890 = 6, $AA890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90" s="7" t="str">
        <f ca="1">VLOOKUP($Y890,Departments!$A:$B,2,FALSE)</f>
        <v>Operations</v>
      </c>
      <c r="AA890" s="6">
        <f t="shared" ca="1" si="136"/>
        <v>11</v>
      </c>
      <c r="AB890" s="7" t="str">
        <f ca="1">VLOOKUP($AA890,Roles!$A:$B,2,FALSE)</f>
        <v>Analyst</v>
      </c>
      <c r="AC890" s="6">
        <f t="shared" ca="1" si="137"/>
        <v>6</v>
      </c>
      <c r="AD890" s="7" t="str">
        <f ca="1" xml:space="preserve">
IF($AC890 &lt;&gt; "",
    VLOOKUP($AC890,Levels!$A:$B,2,FALSE),
    ""
)</f>
        <v>Pleno</v>
      </c>
      <c r="AE890" s="8">
        <f t="shared" ca="1" si="138"/>
        <v>36616</v>
      </c>
      <c r="AF890" s="6">
        <f ca="1">RANDBETWEEN(5,COUNTA('Recruitment source'!$A:$A) + 1)</f>
        <v>14</v>
      </c>
      <c r="AG890" s="6" t="str">
        <f ca="1">VLOOKUP($AF890,'Recruitment source'!$A:$B,2,FALSE)</f>
        <v>LinkedIn</v>
      </c>
      <c r="AH890" s="8"/>
      <c r="AI890" s="1">
        <f t="shared" ca="1" si="130"/>
        <v>2500</v>
      </c>
      <c r="AJ89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886, 1, 'Tiago Mendes Anunciação', 'M', 5, '02/10/1984', 7, 10, 11, 6, 2500);</v>
      </c>
    </row>
    <row r="891" spans="1:36" ht="14.25" customHeight="1" x14ac:dyDescent="0.2">
      <c r="A891" s="7" cm="1">
        <f t="array" aca="1" ref="A891" ca="1">INDEX(Companies!$A:$A,RANDBETWEEN(5,COUNTA(Companies!$A:$A) + 1),1)</f>
        <v>5</v>
      </c>
      <c r="B891" s="7" t="str">
        <f ca="1">VLOOKUP($A891,Companies!$A:$B,2,FALSE)</f>
        <v>ACME Corporation</v>
      </c>
      <c r="C891" s="5">
        <f t="shared" si="131"/>
        <v>887</v>
      </c>
      <c r="D891" s="5" t="str" cm="1">
        <f t="array" ref="D891">SHA1HASH($C891)</f>
        <v>ca29faeab6a0e17f067743a18b778011a48b2a17</v>
      </c>
      <c r="E891" s="6">
        <v>1</v>
      </c>
      <c r="F891" s="7">
        <f ca="1">IF($C891 = 1 + N("Presidente"),
    127,
    IF($C891 = 2 + N("Vice-Presidente"),
        72,
        IF($C891 = 3 + N("Secretária bilíngue"),
            13,
            RANDBETWEEN(5,COUNT(Name!$A:$A) + 1)
        )
    )
)</f>
        <v>160</v>
      </c>
      <c r="G891" s="7" t="str">
        <f ca="1">VLOOKUP($F891,Name!$A:$B,2,FALSE)</f>
        <v>Hector</v>
      </c>
      <c r="H891" s="7">
        <f ca="1" xml:space="preserve">
IF($C891 = 1,
    0,
    RANDBETWEEN(5,COUNT('Last name'!$A:$A) + 1)
)</f>
        <v>134</v>
      </c>
      <c r="I891" s="7" t="str">
        <f ca="1" xml:space="preserve">
IF($C891 = 1 + N("Presidente"),
    "de Orléans e Bragança",
    VLOOKUP($H891,'Last name'!$A:$B,2,FALSE) &amp; " " &amp; VLOOKUP(RANDBETWEEN(5,COUNT('Last name'!$A:$A) + 1),'Last name'!$A:$B,2,FALSE)
)</f>
        <v>Morato Albuquerque</v>
      </c>
      <c r="J891" s="7" t="str">
        <f t="shared" ca="1" si="132"/>
        <v>Hector Morato Albuquerque</v>
      </c>
      <c r="K891" s="7" t="str" cm="1">
        <f t="array" aca="1" ref="K891" ca="1">SHA1HASH($J891)</f>
        <v>ddd8ac47fb612f1c427d4f395bd7f001525f1011</v>
      </c>
      <c r="L891" s="7" cm="1">
        <f t="array" aca="1" ref="L891" ca="1">INDEX(States!$A:$A,N891,1)</f>
        <v>5</v>
      </c>
      <c r="M891" s="7" t="str">
        <f ca="1">VLOOKUP($L891,Countries!$A:$B,2,FALSE)</f>
        <v>Portugal</v>
      </c>
      <c r="N891" s="7" cm="1">
        <f t="array" aca="1" ref="N891" ca="1">INDEX(States!$C:$C,RANDBETWEEN(5,COUNTA(States!$A:$A) + 1),1)</f>
        <v>20</v>
      </c>
      <c r="O891" s="7" t="str">
        <f ca="1">VLOOKUP($N891,States!$C:$D,2,FALSE)</f>
        <v>Portalegre</v>
      </c>
      <c r="P891" s="7" t="str">
        <f ca="1">VLOOKUP($F891,Name!$A:$C,3,FALSE)</f>
        <v>M</v>
      </c>
      <c r="Q891" s="7" t="str">
        <f ca="1">VLOOKUP($P891,Genders!$B:$C,2,FALSE)</f>
        <v>Male</v>
      </c>
      <c r="R891" s="7" cm="1">
        <f t="array" aca="1" ref="R891" ca="1">INDEX('Marital status'!$A:$A,RANDBETWEEN(5,COUNTA('Marital status'!$A:$A) + 1),1)</f>
        <v>9</v>
      </c>
      <c r="S891" s="7" t="str">
        <f ca="1">VLOOKUP($R891,'Marital status'!$A:$B,2,FALSE)</f>
        <v>DIVORCED</v>
      </c>
      <c r="T891" s="7">
        <f t="shared" ca="1" si="133"/>
        <v>7</v>
      </c>
      <c r="U891" s="7" t="str">
        <f ca="1">VLOOKUP($T891,Ethnicities!$A:$B,2,FALSE)</f>
        <v xml:space="preserve">  Hispanic or LATINO</v>
      </c>
      <c r="V891" s="8">
        <f t="shared" ca="1" si="134"/>
        <v>25018</v>
      </c>
      <c r="W891" s="6">
        <f t="shared" ca="1" si="135"/>
        <v>7</v>
      </c>
      <c r="X891" s="8" t="str">
        <f ca="1">VLOOKUP($W891,'Background education'!$A:$B,2,FALSE)</f>
        <v>Undergraduate degree</v>
      </c>
      <c r="Y891" s="7">
        <f ca="1" xml:space="preserve">
  IF(OR($AA891 = 5, $AA891 = 6, $AA891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91" s="7" t="str">
        <f ca="1">VLOOKUP($Y891,Departments!$A:$B,2,FALSE)</f>
        <v>Human Resource</v>
      </c>
      <c r="AA891" s="6">
        <f t="shared" ca="1" si="136"/>
        <v>9</v>
      </c>
      <c r="AB891" s="7" t="str">
        <f ca="1">VLOOKUP($AA891,Roles!$A:$B,2,FALSE)</f>
        <v>Intern</v>
      </c>
      <c r="AC891" s="6" t="str">
        <f t="shared" ca="1" si="137"/>
        <v/>
      </c>
      <c r="AD891" s="7" t="str">
        <f ca="1" xml:space="preserve">
IF($AC891 &lt;&gt; "",
    VLOOKUP($AC891,Levels!$A:$B,2,FALSE),
    ""
)</f>
        <v/>
      </c>
      <c r="AE891" s="8">
        <f t="shared" ca="1" si="138"/>
        <v>43507</v>
      </c>
      <c r="AF891" s="6">
        <f ca="1">RANDBETWEEN(5,COUNTA('Recruitment source'!$A:$A) + 1)</f>
        <v>10</v>
      </c>
      <c r="AG891" s="6" t="str">
        <f ca="1">VLOOKUP($AF891,'Recruitment source'!$A:$B,2,FALSE)</f>
        <v>Jobs in Lisbon</v>
      </c>
      <c r="AH891" s="8"/>
      <c r="AI891" s="1">
        <f t="shared" ca="1" si="130"/>
        <v>1285</v>
      </c>
      <c r="AJ89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887, 1, 'Hector Morato Albuquerque', 'M', 7, '29/06/1968', 7, 8, 9, NULL, 1285);</v>
      </c>
    </row>
    <row r="892" spans="1:36" ht="14.25" customHeight="1" x14ac:dyDescent="0.2">
      <c r="A892" s="7" cm="1">
        <f t="array" aca="1" ref="A892" ca="1">INDEX(Companies!$A:$A,RANDBETWEEN(5,COUNTA(Companies!$A:$A) + 1),1)</f>
        <v>5</v>
      </c>
      <c r="B892" s="7" t="str">
        <f ca="1">VLOOKUP($A892,Companies!$A:$B,2,FALSE)</f>
        <v>ACME Corporation</v>
      </c>
      <c r="C892" s="5">
        <f t="shared" si="131"/>
        <v>888</v>
      </c>
      <c r="D892" s="5" t="str" cm="1">
        <f t="array" ref="D892">SHA1HASH($C892)</f>
        <v>eaa67f3a93d0acb08d8a5e8ff9866f51983b3c3b</v>
      </c>
      <c r="E892" s="6">
        <v>1</v>
      </c>
      <c r="F892" s="7">
        <f ca="1">IF($C892 = 1 + N("Presidente"),
    127,
    IF($C892 = 2 + N("Vice-Presidente"),
        72,
        IF($C892 = 3 + N("Secretária bilíngue"),
            13,
            RANDBETWEEN(5,COUNT(Name!$A:$A) + 1)
        )
    )
)</f>
        <v>19</v>
      </c>
      <c r="G892" s="7" t="str">
        <f ca="1">VLOOKUP($F892,Name!$A:$B,2,FALSE)</f>
        <v>Aline</v>
      </c>
      <c r="H892" s="7">
        <f ca="1" xml:space="preserve">
IF($C892 = 1,
    0,
    RANDBETWEEN(5,COUNT('Last name'!$A:$A) + 1)
)</f>
        <v>189</v>
      </c>
      <c r="I892" s="7" t="str">
        <f ca="1" xml:space="preserve">
IF($C892 = 1 + N("Presidente"),
    "de Orléans e Bragança",
    VLOOKUP($H892,'Last name'!$A:$B,2,FALSE) &amp; " " &amp; VLOOKUP(RANDBETWEEN(5,COUNT('Last name'!$A:$A) + 1),'Last name'!$A:$B,2,FALSE)
)</f>
        <v>Teixeira Camões</v>
      </c>
      <c r="J892" s="7" t="str">
        <f t="shared" ca="1" si="132"/>
        <v>Aline Teixeira Camões</v>
      </c>
      <c r="K892" s="7" t="str" cm="1">
        <f t="array" aca="1" ref="K892" ca="1">SHA1HASH($J892)</f>
        <v>006a950e520419f8034c0ae0ad840d95dd140b1a</v>
      </c>
      <c r="L892" s="7" cm="1">
        <f t="array" aca="1" ref="L892" ca="1">INDEX(States!$A:$A,N892,1)</f>
        <v>5</v>
      </c>
      <c r="M892" s="7" t="str">
        <f ca="1">VLOOKUP($L892,Countries!$A:$B,2,FALSE)</f>
        <v>Portugal</v>
      </c>
      <c r="N892" s="7" cm="1">
        <f t="array" aca="1" ref="N892" ca="1">INDEX(States!$C:$C,RANDBETWEEN(5,COUNTA(States!$A:$A) + 1),1)</f>
        <v>19</v>
      </c>
      <c r="O892" s="7" t="str">
        <f ca="1">VLOOKUP($N892,States!$C:$D,2,FALSE)</f>
        <v>Beja</v>
      </c>
      <c r="P892" s="7" t="str">
        <f ca="1">VLOOKUP($F892,Name!$A:$C,3,FALSE)</f>
        <v>F</v>
      </c>
      <c r="Q892" s="7" t="str">
        <f ca="1">VLOOKUP($P892,Genders!$B:$C,2,FALSE)</f>
        <v>Female</v>
      </c>
      <c r="R892" s="7" cm="1">
        <f t="array" aca="1" ref="R892" ca="1">INDEX('Marital status'!$A:$A,RANDBETWEEN(5,COUNTA('Marital status'!$A:$A) + 1),1)</f>
        <v>9</v>
      </c>
      <c r="S892" s="7" t="str">
        <f ca="1">VLOOKUP($R892,'Marital status'!$A:$B,2,FALSE)</f>
        <v>DIVORCED</v>
      </c>
      <c r="T892" s="7">
        <f t="shared" ca="1" si="133"/>
        <v>5</v>
      </c>
      <c r="U892" s="7" t="str">
        <f ca="1">VLOOKUP($T892,Ethnicities!$A:$B,2,FALSE)</f>
        <v xml:space="preserve"> white</v>
      </c>
      <c r="V892" s="8">
        <f t="shared" ca="1" si="134"/>
        <v>26203</v>
      </c>
      <c r="W892" s="6">
        <f t="shared" ca="1" si="135"/>
        <v>7</v>
      </c>
      <c r="X892" s="8" t="str">
        <f ca="1">VLOOKUP($W892,'Background education'!$A:$B,2,FALSE)</f>
        <v>Undergraduate degree</v>
      </c>
      <c r="Y892" s="7">
        <f ca="1" xml:space="preserve">
  IF(OR($AA892 = 5, $AA892 = 6, $AA892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892" s="7" t="str">
        <f ca="1">VLOOKUP($Y892,Departments!$A:$B,2,FALSE)</f>
        <v>Human Resource</v>
      </c>
      <c r="AA892" s="6">
        <f t="shared" ca="1" si="136"/>
        <v>11</v>
      </c>
      <c r="AB892" s="7" t="str">
        <f ca="1">VLOOKUP($AA892,Roles!$A:$B,2,FALSE)</f>
        <v>Analyst</v>
      </c>
      <c r="AC892" s="6">
        <f t="shared" ca="1" si="137"/>
        <v>7</v>
      </c>
      <c r="AD892" s="7" t="str">
        <f ca="1" xml:space="preserve">
IF($AC892 &lt;&gt; "",
    VLOOKUP($AC892,Levels!$A:$B,2,FALSE),
    ""
)</f>
        <v>Senior</v>
      </c>
      <c r="AE892" s="8">
        <f t="shared" ca="1" si="138"/>
        <v>38034</v>
      </c>
      <c r="AF892" s="6">
        <f ca="1">RANDBETWEEN(5,COUNTA('Recruitment source'!$A:$A) + 1)</f>
        <v>14</v>
      </c>
      <c r="AG892" s="6" t="str">
        <f ca="1">VLOOKUP($AF892,'Recruitment source'!$A:$B,2,FALSE)</f>
        <v>LinkedIn</v>
      </c>
      <c r="AH892" s="8"/>
      <c r="AI892" s="1">
        <f t="shared" ca="1" si="130"/>
        <v>2580</v>
      </c>
      <c r="AJ892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888, 1, 'Aline Teixeira Camões', 'F', 5, '27/09/1971', 7, 8, 11, 7, 2580);</v>
      </c>
    </row>
    <row r="893" spans="1:36" ht="14.25" customHeight="1" x14ac:dyDescent="0.2">
      <c r="A893" s="7" cm="1">
        <f t="array" aca="1" ref="A893" ca="1">INDEX(Companies!$A:$A,RANDBETWEEN(5,COUNTA(Companies!$A:$A) + 1),1)</f>
        <v>5</v>
      </c>
      <c r="B893" s="7" t="str">
        <f ca="1">VLOOKUP($A893,Companies!$A:$B,2,FALSE)</f>
        <v>ACME Corporation</v>
      </c>
      <c r="C893" s="5">
        <f t="shared" si="131"/>
        <v>889</v>
      </c>
      <c r="D893" s="5" t="str" cm="1">
        <f t="array" ref="D893">SHA1HASH($C893)</f>
        <v>4d7adc253fb88e2a45a2eb91e43b6e0ff7614587</v>
      </c>
      <c r="E893" s="6">
        <v>1</v>
      </c>
      <c r="F893" s="7">
        <f ca="1">IF($C893 = 1 + N("Presidente"),
    127,
    IF($C893 = 2 + N("Vice-Presidente"),
        72,
        IF($C893 = 3 + N("Secretária bilíngue"),
            13,
            RANDBETWEEN(5,COUNT(Name!$A:$A) + 1)
        )
    )
)</f>
        <v>185</v>
      </c>
      <c r="G893" s="7" t="str">
        <f ca="1">VLOOKUP($F893,Name!$A:$B,2,FALSE)</f>
        <v>João</v>
      </c>
      <c r="H893" s="7">
        <f ca="1" xml:space="preserve">
IF($C893 = 1,
    0,
    RANDBETWEEN(5,COUNT('Last name'!$A:$A) + 1)
)</f>
        <v>37</v>
      </c>
      <c r="I893" s="7" t="str">
        <f ca="1" xml:space="preserve">
IF($C893 = 1 + N("Presidente"),
    "de Orléans e Bragança",
    VLOOKUP($H893,'Last name'!$A:$B,2,FALSE) &amp; " " &amp; VLOOKUP(RANDBETWEEN(5,COUNT('Last name'!$A:$A) + 1),'Last name'!$A:$B,2,FALSE)
)</f>
        <v>Battaglia Mendes</v>
      </c>
      <c r="J893" s="7" t="str">
        <f t="shared" ca="1" si="132"/>
        <v>João Battaglia Mendes</v>
      </c>
      <c r="K893" s="7" t="str" cm="1">
        <f t="array" aca="1" ref="K893" ca="1">SHA1HASH($J893)</f>
        <v>7c639c522bcd39f140e45a62f6d69fb600a48da5</v>
      </c>
      <c r="L893" s="7" cm="1">
        <f t="array" aca="1" ref="L893" ca="1">INDEX(States!$A:$A,N893,1)</f>
        <v>5</v>
      </c>
      <c r="M893" s="7" t="str">
        <f ca="1">VLOOKUP($L893,Countries!$A:$B,2,FALSE)</f>
        <v>Portugal</v>
      </c>
      <c r="N893" s="7" cm="1">
        <f t="array" aca="1" ref="N893" ca="1">INDEX(States!$C:$C,RANDBETWEEN(5,COUNTA(States!$A:$A) + 1),1)</f>
        <v>10</v>
      </c>
      <c r="O893" s="7" t="str">
        <f ca="1">VLOOKUP($N893,States!$C:$D,2,FALSE)</f>
        <v>Faro</v>
      </c>
      <c r="P893" s="7" t="str">
        <f ca="1">VLOOKUP($F893,Name!$A:$C,3,FALSE)</f>
        <v>M</v>
      </c>
      <c r="Q893" s="7" t="str">
        <f ca="1">VLOOKUP($P893,Genders!$B:$C,2,FALSE)</f>
        <v>Male</v>
      </c>
      <c r="R893" s="7" cm="1">
        <f t="array" aca="1" ref="R893" ca="1">INDEX('Marital status'!$A:$A,RANDBETWEEN(5,COUNTA('Marital status'!$A:$A) + 1),1)</f>
        <v>9</v>
      </c>
      <c r="S893" s="7" t="str">
        <f ca="1">VLOOKUP($R893,'Marital status'!$A:$B,2,FALSE)</f>
        <v>DIVORCED</v>
      </c>
      <c r="T893" s="7">
        <f t="shared" ca="1" si="133"/>
        <v>8</v>
      </c>
      <c r="U893" s="7" t="str">
        <f ca="1">VLOOKUP($T893,Ethnicities!$A:$B,2,FALSE)</f>
        <v>ASIAN</v>
      </c>
      <c r="V893" s="8">
        <f t="shared" ca="1" si="134"/>
        <v>32759</v>
      </c>
      <c r="W893" s="6">
        <f t="shared" ca="1" si="135"/>
        <v>7</v>
      </c>
      <c r="X893" s="8" t="str">
        <f ca="1">VLOOKUP($W893,'Background education'!$A:$B,2,FALSE)</f>
        <v>Undergraduate degree</v>
      </c>
      <c r="Y893" s="7">
        <f ca="1" xml:space="preserve">
  IF(OR($AA893 = 5, $AA893 = 6, $AA893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893" s="7" t="str">
        <f ca="1">VLOOKUP($Y893,Departments!$A:$B,2,FALSE)</f>
        <v>Administration</v>
      </c>
      <c r="AA893" s="6">
        <f t="shared" ca="1" si="136"/>
        <v>10</v>
      </c>
      <c r="AB893" s="7" t="str">
        <f ca="1">VLOOKUP($AA893,Roles!$A:$B,2,FALSE)</f>
        <v>Trainee</v>
      </c>
      <c r="AC893" s="6" t="str">
        <f t="shared" ca="1" si="137"/>
        <v/>
      </c>
      <c r="AD893" s="7" t="str">
        <f ca="1" xml:space="preserve">
IF($AC893 &lt;&gt; "",
    VLOOKUP($AC893,Levels!$A:$B,2,FALSE),
    ""
)</f>
        <v/>
      </c>
      <c r="AE893" s="8">
        <f t="shared" ca="1" si="138"/>
        <v>43426</v>
      </c>
      <c r="AF893" s="6">
        <f ca="1">RANDBETWEEN(5,COUNTA('Recruitment source'!$A:$A) + 1)</f>
        <v>5</v>
      </c>
      <c r="AG893" s="6" t="str">
        <f ca="1">VLOOKUP($AF893,'Recruitment source'!$A:$B,2,FALSE)</f>
        <v>Indeed</v>
      </c>
      <c r="AH893" s="8"/>
      <c r="AI893" s="1">
        <f t="shared" ca="1" si="130"/>
        <v>1305</v>
      </c>
      <c r="AJ893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889, 1, 'João Battaglia Mendes', 'M', 8, '08/09/1989', 7, 6, 10, NULL, 1305);</v>
      </c>
    </row>
    <row r="894" spans="1:36" ht="14.25" customHeight="1" x14ac:dyDescent="0.2">
      <c r="A894" s="7" cm="1">
        <f t="array" aca="1" ref="A894" ca="1">INDEX(Companies!$A:$A,RANDBETWEEN(5,COUNTA(Companies!$A:$A) + 1),1)</f>
        <v>5</v>
      </c>
      <c r="B894" s="7" t="str">
        <f ca="1">VLOOKUP($A894,Companies!$A:$B,2,FALSE)</f>
        <v>ACME Corporation</v>
      </c>
      <c r="C894" s="5">
        <f t="shared" si="131"/>
        <v>890</v>
      </c>
      <c r="D894" s="5" t="str" cm="1">
        <f t="array" ref="D894">SHA1HASH($C894)</f>
        <v>749bc367fd90880f2d6dbe578e98e14645b0b26d</v>
      </c>
      <c r="E894" s="6">
        <v>1</v>
      </c>
      <c r="F894" s="7">
        <f ca="1">IF($C894 = 1 + N("Presidente"),
    127,
    IF($C894 = 2 + N("Vice-Presidente"),
        72,
        IF($C894 = 3 + N("Secretária bilíngue"),
            13,
            RANDBETWEEN(5,COUNT(Name!$A:$A) + 1)
        )
    )
)</f>
        <v>87</v>
      </c>
      <c r="G894" s="7" t="str">
        <f ca="1">VLOOKUP($F894,Name!$A:$B,2,FALSE)</f>
        <v>Caroline</v>
      </c>
      <c r="H894" s="7">
        <f ca="1" xml:space="preserve">
IF($C894 = 1,
    0,
    RANDBETWEEN(5,COUNT('Last name'!$A:$A) + 1)
)</f>
        <v>51</v>
      </c>
      <c r="I894" s="7" t="str">
        <f ca="1" xml:space="preserve">
IF($C894 = 1 + N("Presidente"),
    "de Orléans e Bragança",
    VLOOKUP($H894,'Last name'!$A:$B,2,FALSE) &amp; " " &amp; VLOOKUP(RANDBETWEEN(5,COUNT('Last name'!$A:$A) + 1),'Last name'!$A:$B,2,FALSE)
)</f>
        <v>Café Bandeira</v>
      </c>
      <c r="J894" s="7" t="str">
        <f t="shared" ca="1" si="132"/>
        <v>Caroline Café Bandeira</v>
      </c>
      <c r="K894" s="7" t="str" cm="1">
        <f t="array" aca="1" ref="K894" ca="1">SHA1HASH($J894)</f>
        <v>cd0957015d56b275a09118e8acce51da8f219e7c</v>
      </c>
      <c r="L894" s="7" cm="1">
        <f t="array" aca="1" ref="L894" ca="1">INDEX(States!$A:$A,N894,1)</f>
        <v>5</v>
      </c>
      <c r="M894" s="7" t="str">
        <f ca="1">VLOOKUP($L894,Countries!$A:$B,2,FALSE)</f>
        <v>Portugal</v>
      </c>
      <c r="N894" s="7" cm="1">
        <f t="array" aca="1" ref="N894" ca="1">INDEX(States!$C:$C,RANDBETWEEN(5,COUNTA(States!$A:$A) + 1),1)</f>
        <v>12</v>
      </c>
      <c r="O894" s="7" t="str">
        <f ca="1">VLOOKUP($N894,States!$C:$D,2,FALSE)</f>
        <v>Leiria</v>
      </c>
      <c r="P894" s="7" t="str">
        <f ca="1">VLOOKUP($F894,Name!$A:$C,3,FALSE)</f>
        <v>F</v>
      </c>
      <c r="Q894" s="7" t="str">
        <f ca="1">VLOOKUP($P894,Genders!$B:$C,2,FALSE)</f>
        <v>Female</v>
      </c>
      <c r="R894" s="7" cm="1">
        <f t="array" aca="1" ref="R894" ca="1">INDEX('Marital status'!$A:$A,RANDBETWEEN(5,COUNTA('Marital status'!$A:$A) + 1),1)</f>
        <v>8</v>
      </c>
      <c r="S894" s="7" t="str">
        <f ca="1">VLOOKUP($R894,'Marital status'!$A:$B,2,FALSE)</f>
        <v xml:space="preserve"> Separated </v>
      </c>
      <c r="T894" s="7">
        <f t="shared" ca="1" si="133"/>
        <v>5</v>
      </c>
      <c r="U894" s="7" t="str">
        <f ca="1">VLOOKUP($T894,Ethnicities!$A:$B,2,FALSE)</f>
        <v xml:space="preserve"> white</v>
      </c>
      <c r="V894" s="8">
        <f t="shared" ca="1" si="134"/>
        <v>23515</v>
      </c>
      <c r="W894" s="6">
        <f t="shared" ca="1" si="135"/>
        <v>8</v>
      </c>
      <c r="X894" s="8" t="str">
        <f ca="1">VLOOKUP($W894,'Background education'!$A:$B,2,FALSE)</f>
        <v>Graduate school</v>
      </c>
      <c r="Y894" s="7">
        <f ca="1" xml:space="preserve">
  IF(OR($AA894 = 5, $AA894 = 6, $AA894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94" s="7" t="str">
        <f ca="1">VLOOKUP($Y894,Departments!$A:$B,2,FALSE)</f>
        <v xml:space="preserve"> Presidency</v>
      </c>
      <c r="AA894" s="6">
        <f t="shared" ca="1" si="136"/>
        <v>11</v>
      </c>
      <c r="AB894" s="7" t="str">
        <f ca="1">VLOOKUP($AA894,Roles!$A:$B,2,FALSE)</f>
        <v>Analyst</v>
      </c>
      <c r="AC894" s="6">
        <f t="shared" ca="1" si="137"/>
        <v>7</v>
      </c>
      <c r="AD894" s="7" t="str">
        <f ca="1" xml:space="preserve">
IF($AC894 &lt;&gt; "",
    VLOOKUP($AC894,Levels!$A:$B,2,FALSE),
    ""
)</f>
        <v>Senior</v>
      </c>
      <c r="AE894" s="8">
        <f t="shared" ca="1" si="138"/>
        <v>42030</v>
      </c>
      <c r="AF894" s="6">
        <f ca="1">RANDBETWEEN(5,COUNTA('Recruitment source'!$A:$A) + 1)</f>
        <v>8</v>
      </c>
      <c r="AG894" s="6" t="str">
        <f ca="1">VLOOKUP($AF894,'Recruitment source'!$A:$B,2,FALSE)</f>
        <v>Net Empregos</v>
      </c>
      <c r="AH894" s="8"/>
      <c r="AI894" s="1">
        <f t="shared" ca="1" si="130"/>
        <v>3000</v>
      </c>
      <c r="AJ894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890, 1, 'Caroline Café Bandeira', 'F', 5, '18/05/1964', 8, 5, 11, 7, 3000);</v>
      </c>
    </row>
    <row r="895" spans="1:36" ht="14.25" customHeight="1" x14ac:dyDescent="0.2">
      <c r="A895" s="7" cm="1">
        <f t="array" aca="1" ref="A895" ca="1">INDEX(Companies!$A:$A,RANDBETWEEN(5,COUNTA(Companies!$A:$A) + 1),1)</f>
        <v>5</v>
      </c>
      <c r="B895" s="7" t="str">
        <f ca="1">VLOOKUP($A895,Companies!$A:$B,2,FALSE)</f>
        <v>ACME Corporation</v>
      </c>
      <c r="C895" s="5">
        <f t="shared" si="131"/>
        <v>891</v>
      </c>
      <c r="D895" s="5" t="str" cm="1">
        <f t="array" ref="D895">SHA1HASH($C895)</f>
        <v>a0308ad7144dc96e564746d6109ec1939e897137</v>
      </c>
      <c r="E895" s="6">
        <v>1</v>
      </c>
      <c r="F895" s="7">
        <f ca="1">IF($C895 = 1 + N("Presidente"),
    127,
    IF($C895 = 2 + N("Vice-Presidente"),
        72,
        IF($C895 = 3 + N("Secretária bilíngue"),
            13,
            RANDBETWEEN(5,COUNT(Name!$A:$A) + 1)
        )
    )
)</f>
        <v>155</v>
      </c>
      <c r="G895" s="7" t="str">
        <f ca="1">VLOOKUP($F895,Name!$A:$B,2,FALSE)</f>
        <v>Gloria</v>
      </c>
      <c r="H895" s="7">
        <f ca="1" xml:space="preserve">
IF($C895 = 1,
    0,
    RANDBETWEEN(5,COUNT('Last name'!$A:$A) + 1)
)</f>
        <v>71</v>
      </c>
      <c r="I895" s="7" t="str">
        <f ca="1" xml:space="preserve">
IF($C895 = 1 + N("Presidente"),
    "de Orléans e Bragança",
    VLOOKUP($H895,'Last name'!$A:$B,2,FALSE) &amp; " " &amp; VLOOKUP(RANDBETWEEN(5,COUNT('Last name'!$A:$A) + 1),'Last name'!$A:$B,2,FALSE)
)</f>
        <v>Dantas Fernandes</v>
      </c>
      <c r="J895" s="7" t="str">
        <f t="shared" ca="1" si="132"/>
        <v>Gloria Dantas Fernandes</v>
      </c>
      <c r="K895" s="7" t="str" cm="1">
        <f t="array" aca="1" ref="K895" ca="1">SHA1HASH($J895)</f>
        <v>0e5b64b95bbe4e258ad56afb2bcae78b873d4872</v>
      </c>
      <c r="L895" s="7" cm="1">
        <f t="array" aca="1" ref="L895" ca="1">INDEX(States!$A:$A,N895,1)</f>
        <v>5</v>
      </c>
      <c r="M895" s="7" t="str">
        <f ca="1">VLOOKUP($L895,Countries!$A:$B,2,FALSE)</f>
        <v>Portugal</v>
      </c>
      <c r="N895" s="7" cm="1">
        <f t="array" aca="1" ref="N895" ca="1">INDEX(States!$C:$C,RANDBETWEEN(5,COUNTA(States!$A:$A) + 1),1)</f>
        <v>7</v>
      </c>
      <c r="O895" s="7" t="str">
        <f ca="1">VLOOKUP($N895,States!$C:$D,2,FALSE)</f>
        <v xml:space="preserve"> Setúbal </v>
      </c>
      <c r="P895" s="7" t="str">
        <f ca="1">VLOOKUP($F895,Name!$A:$C,3,FALSE)</f>
        <v>F</v>
      </c>
      <c r="Q895" s="7" t="str">
        <f ca="1">VLOOKUP($P895,Genders!$B:$C,2,FALSE)</f>
        <v>Female</v>
      </c>
      <c r="R895" s="7" cm="1">
        <f t="array" aca="1" ref="R895" ca="1">INDEX('Marital status'!$A:$A,RANDBETWEEN(5,COUNTA('Marital status'!$A:$A) + 1),1)</f>
        <v>9</v>
      </c>
      <c r="S895" s="7" t="str">
        <f ca="1">VLOOKUP($R895,'Marital status'!$A:$B,2,FALSE)</f>
        <v>DIVORCED</v>
      </c>
      <c r="T895" s="7">
        <f t="shared" ca="1" si="133"/>
        <v>5</v>
      </c>
      <c r="U895" s="7" t="str">
        <f ca="1">VLOOKUP($T895,Ethnicities!$A:$B,2,FALSE)</f>
        <v xml:space="preserve"> white</v>
      </c>
      <c r="V895" s="8">
        <f t="shared" ca="1" si="134"/>
        <v>19162</v>
      </c>
      <c r="W895" s="6">
        <f t="shared" ca="1" si="135"/>
        <v>7</v>
      </c>
      <c r="X895" s="8" t="str">
        <f ca="1">VLOOKUP($W895,'Background education'!$A:$B,2,FALSE)</f>
        <v>Undergraduate degree</v>
      </c>
      <c r="Y895" s="7">
        <f ca="1" xml:space="preserve">
  IF(OR($AA895 = 5, $AA895 = 6, $AA895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895" s="7" t="str">
        <f ca="1">VLOOKUP($Y895,Departments!$A:$B,2,FALSE)</f>
        <v>Finance</v>
      </c>
      <c r="AA895" s="6">
        <f t="shared" ca="1" si="136"/>
        <v>9</v>
      </c>
      <c r="AB895" s="7" t="str">
        <f ca="1">VLOOKUP($AA895,Roles!$A:$B,2,FALSE)</f>
        <v>Intern</v>
      </c>
      <c r="AC895" s="6" t="str">
        <f t="shared" ca="1" si="137"/>
        <v/>
      </c>
      <c r="AD895" s="7" t="str">
        <f ca="1" xml:space="preserve">
IF($AC895 &lt;&gt; "",
    VLOOKUP($AC895,Levels!$A:$B,2,FALSE),
    ""
)</f>
        <v/>
      </c>
      <c r="AE895" s="8">
        <f t="shared" ca="1" si="138"/>
        <v>38111</v>
      </c>
      <c r="AF895" s="6">
        <f ca="1">RANDBETWEEN(5,COUNTA('Recruitment source'!$A:$A) + 1)</f>
        <v>9</v>
      </c>
      <c r="AG895" s="6" t="str">
        <f ca="1">VLOOKUP($AF895,'Recruitment source'!$A:$B,2,FALSE)</f>
        <v>Empregos Online</v>
      </c>
      <c r="AH895" s="8"/>
      <c r="AI895" s="1">
        <f t="shared" ca="1" si="130"/>
        <v>1205</v>
      </c>
      <c r="AJ895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891, 1, 'Gloria Dantas Fernandes', 'F', 5, '17/06/1952', 7, 7, 9, NULL, 1205);</v>
      </c>
    </row>
    <row r="896" spans="1:36" ht="14.25" customHeight="1" x14ac:dyDescent="0.2">
      <c r="A896" s="7" cm="1">
        <f t="array" aca="1" ref="A896" ca="1">INDEX(Companies!$A:$A,RANDBETWEEN(5,COUNTA(Companies!$A:$A) + 1),1)</f>
        <v>5</v>
      </c>
      <c r="B896" s="7" t="str">
        <f ca="1">VLOOKUP($A896,Companies!$A:$B,2,FALSE)</f>
        <v>ACME Corporation</v>
      </c>
      <c r="C896" s="5">
        <f t="shared" si="131"/>
        <v>892</v>
      </c>
      <c r="D896" s="5" t="str" cm="1">
        <f t="array" ref="D896">SHA1HASH($C896)</f>
        <v>162cdc2a8b567050eae25592eeedaf33464a7a76</v>
      </c>
      <c r="E896" s="6">
        <v>1</v>
      </c>
      <c r="F896" s="7">
        <f ca="1">IF($C896 = 1 + N("Presidente"),
    127,
    IF($C896 = 2 + N("Vice-Presidente"),
        72,
        IF($C896 = 3 + N("Secretária bilíngue"),
            13,
            RANDBETWEEN(5,COUNT(Name!$A:$A) + 1)
        )
    )
)</f>
        <v>149</v>
      </c>
      <c r="G896" s="7" t="str">
        <f ca="1">VLOOKUP($F896,Name!$A:$B,2,FALSE)</f>
        <v>Gabriel</v>
      </c>
      <c r="H896" s="7">
        <f ca="1" xml:space="preserve">
IF($C896 = 1,
    0,
    RANDBETWEEN(5,COUNT('Last name'!$A:$A) + 1)
)</f>
        <v>112</v>
      </c>
      <c r="I896" s="7" t="str">
        <f ca="1" xml:space="preserve">
IF($C896 = 1 + N("Presidente"),
    "de Orléans e Bragança",
    VLOOKUP($H896,'Last name'!$A:$B,2,FALSE) &amp; " " &amp; VLOOKUP(RANDBETWEEN(5,COUNT('Last name'!$A:$A) + 1),'Last name'!$A:$B,2,FALSE)
)</f>
        <v>Lopes Coelho</v>
      </c>
      <c r="J896" s="7" t="str">
        <f t="shared" ca="1" si="132"/>
        <v>Gabriel Lopes Coelho</v>
      </c>
      <c r="K896" s="7" t="str" cm="1">
        <f t="array" aca="1" ref="K896" ca="1">SHA1HASH($J896)</f>
        <v>167bb3be879f07d9bffad23622e8d9dfa90567d7</v>
      </c>
      <c r="L896" s="7" cm="1">
        <f t="array" aca="1" ref="L896" ca="1">INDEX(States!$A:$A,N896,1)</f>
        <v>5</v>
      </c>
      <c r="M896" s="7" t="str">
        <f ca="1">VLOOKUP($L896,Countries!$A:$B,2,FALSE)</f>
        <v>Portugal</v>
      </c>
      <c r="N896" s="7" cm="1">
        <f t="array" aca="1" ref="N896" ca="1">INDEX(States!$C:$C,RANDBETWEEN(5,COUNTA(States!$A:$A) + 1),1)</f>
        <v>10</v>
      </c>
      <c r="O896" s="7" t="str">
        <f ca="1">VLOOKUP($N896,States!$C:$D,2,FALSE)</f>
        <v>Faro</v>
      </c>
      <c r="P896" s="7" t="str">
        <f ca="1">VLOOKUP($F896,Name!$A:$C,3,FALSE)</f>
        <v>M</v>
      </c>
      <c r="Q896" s="7" t="str">
        <f ca="1">VLOOKUP($P896,Genders!$B:$C,2,FALSE)</f>
        <v>Male</v>
      </c>
      <c r="R896" s="7" cm="1">
        <f t="array" aca="1" ref="R896" ca="1">INDEX('Marital status'!$A:$A,RANDBETWEEN(5,COUNTA('Marital status'!$A:$A) + 1),1)</f>
        <v>5</v>
      </c>
      <c r="S896" s="7" t="str">
        <f ca="1">VLOOKUP($R896,'Marital status'!$A:$B,2,FALSE)</f>
        <v>single</v>
      </c>
      <c r="T896" s="7">
        <f t="shared" ca="1" si="133"/>
        <v>6</v>
      </c>
      <c r="U896" s="7" t="str">
        <f ca="1">VLOOKUP($T896,Ethnicities!$A:$B,2,FALSE)</f>
        <v>Black or African American</v>
      </c>
      <c r="V896" s="8">
        <f t="shared" ca="1" si="134"/>
        <v>24815</v>
      </c>
      <c r="W896" s="6">
        <f t="shared" ca="1" si="135"/>
        <v>7</v>
      </c>
      <c r="X896" s="8" t="str">
        <f ca="1">VLOOKUP($W896,'Background education'!$A:$B,2,FALSE)</f>
        <v>Undergraduate degree</v>
      </c>
      <c r="Y896" s="7">
        <f ca="1" xml:space="preserve">
  IF(OR($AA896 = 5, $AA896 = 6, $AA896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896" s="7" t="str">
        <f ca="1">VLOOKUP($Y896,Departments!$A:$B,2,FALSE)</f>
        <v>Operations</v>
      </c>
      <c r="AA896" s="6">
        <f t="shared" ca="1" si="136"/>
        <v>11</v>
      </c>
      <c r="AB896" s="7" t="str">
        <f ca="1">VLOOKUP($AA896,Roles!$A:$B,2,FALSE)</f>
        <v>Analyst</v>
      </c>
      <c r="AC896" s="6">
        <f t="shared" ca="1" si="137"/>
        <v>5</v>
      </c>
      <c r="AD896" s="7" t="str">
        <f ca="1" xml:space="preserve">
IF($AC896 &lt;&gt; "",
    VLOOKUP($AC896,Levels!$A:$B,2,FALSE),
    ""
)</f>
        <v>Junior</v>
      </c>
      <c r="AE896" s="8">
        <f t="shared" ca="1" si="138"/>
        <v>44250</v>
      </c>
      <c r="AF896" s="6">
        <f ca="1">RANDBETWEEN(5,COUNTA('Recruitment source'!$A:$A) + 1)</f>
        <v>12</v>
      </c>
      <c r="AG896" s="6" t="str">
        <f ca="1">VLOOKUP($AF896,'Recruitment source'!$A:$B,2,FALSE)</f>
        <v xml:space="preserve"> recommendation of employee</v>
      </c>
      <c r="AH896" s="8"/>
      <c r="AI896" s="1">
        <f t="shared" ca="1" si="130"/>
        <v>2500</v>
      </c>
      <c r="AJ896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892, 1, 'Gabriel Lopes Coelho', 'M', 6, '09/12/1967', 7, 10, 11, 5, 2500);</v>
      </c>
    </row>
    <row r="897" spans="1:36" ht="14.25" customHeight="1" x14ac:dyDescent="0.2">
      <c r="A897" s="7" cm="1">
        <f t="array" aca="1" ref="A897" ca="1">INDEX(Companies!$A:$A,RANDBETWEEN(5,COUNTA(Companies!$A:$A) + 1),1)</f>
        <v>5</v>
      </c>
      <c r="B897" s="7" t="str">
        <f ca="1">VLOOKUP($A897,Companies!$A:$B,2,FALSE)</f>
        <v>ACME Corporation</v>
      </c>
      <c r="C897" s="5">
        <f t="shared" si="131"/>
        <v>893</v>
      </c>
      <c r="D897" s="5" t="str" cm="1">
        <f t="array" ref="D897">SHA1HASH($C897)</f>
        <v>20b550ed90307eb97a123e00807de98b8a7bf13b</v>
      </c>
      <c r="E897" s="6">
        <v>1</v>
      </c>
      <c r="F897" s="7">
        <f ca="1">IF($C897 = 1 + N("Presidente"),
    127,
    IF($C897 = 2 + N("Vice-Presidente"),
        72,
        IF($C897 = 3 + N("Secretária bilíngue"),
            13,
            RANDBETWEEN(5,COUNT(Name!$A:$A) + 1)
        )
    )
)</f>
        <v>313</v>
      </c>
      <c r="G897" s="7" t="str">
        <f ca="1">VLOOKUP($F897,Name!$A:$B,2,FALSE)</f>
        <v>Pablo</v>
      </c>
      <c r="H897" s="7">
        <f ca="1" xml:space="preserve">
IF($C897 = 1,
    0,
    RANDBETWEEN(5,COUNT('Last name'!$A:$A) + 1)
)</f>
        <v>58</v>
      </c>
      <c r="I897" s="7" t="str">
        <f ca="1" xml:space="preserve">
IF($C897 = 1 + N("Presidente"),
    "de Orléans e Bragança",
    VLOOKUP($H897,'Last name'!$A:$B,2,FALSE) &amp; " " &amp; VLOOKUP(RANDBETWEEN(5,COUNT('Last name'!$A:$A) + 1),'Last name'!$A:$B,2,FALSE)
)</f>
        <v>Cardoso Furtado</v>
      </c>
      <c r="J897" s="7" t="str">
        <f t="shared" ca="1" si="132"/>
        <v>Pablo Cardoso Furtado</v>
      </c>
      <c r="K897" s="7" t="str" cm="1">
        <f t="array" aca="1" ref="K897" ca="1">SHA1HASH($J897)</f>
        <v>3868f62406f9c713eeb7ba5b0d88aa3a6f820c0f</v>
      </c>
      <c r="L897" s="7" cm="1">
        <f t="array" aca="1" ref="L897" ca="1">INDEX(States!$A:$A,N897,1)</f>
        <v>5</v>
      </c>
      <c r="M897" s="7" t="str">
        <f ca="1">VLOOKUP($L897,Countries!$A:$B,2,FALSE)</f>
        <v>Portugal</v>
      </c>
      <c r="N897" s="7" cm="1">
        <f t="array" aca="1" ref="N897" ca="1">INDEX(States!$C:$C,RANDBETWEEN(5,COUNTA(States!$A:$A) + 1),1)</f>
        <v>20</v>
      </c>
      <c r="O897" s="7" t="str">
        <f ca="1">VLOOKUP($N897,States!$C:$D,2,FALSE)</f>
        <v>Portalegre</v>
      </c>
      <c r="P897" s="7" t="str">
        <f ca="1">VLOOKUP($F897,Name!$A:$C,3,FALSE)</f>
        <v>M</v>
      </c>
      <c r="Q897" s="7" t="str">
        <f ca="1">VLOOKUP($P897,Genders!$B:$C,2,FALSE)</f>
        <v>Male</v>
      </c>
      <c r="R897" s="7" cm="1">
        <f t="array" aca="1" ref="R897" ca="1">INDEX('Marital status'!$A:$A,RANDBETWEEN(5,COUNTA('Marital status'!$A:$A) + 1),1)</f>
        <v>5</v>
      </c>
      <c r="S897" s="7" t="str">
        <f ca="1">VLOOKUP($R897,'Marital status'!$A:$B,2,FALSE)</f>
        <v>single</v>
      </c>
      <c r="T897" s="7">
        <f t="shared" ca="1" si="133"/>
        <v>5</v>
      </c>
      <c r="U897" s="7" t="str">
        <f ca="1">VLOOKUP($T897,Ethnicities!$A:$B,2,FALSE)</f>
        <v xml:space="preserve"> white</v>
      </c>
      <c r="V897" s="8">
        <f t="shared" ca="1" si="134"/>
        <v>28486</v>
      </c>
      <c r="W897" s="6">
        <f t="shared" ca="1" si="135"/>
        <v>7</v>
      </c>
      <c r="X897" s="8" t="str">
        <f ca="1">VLOOKUP($W897,'Background education'!$A:$B,2,FALSE)</f>
        <v>Undergraduate degree</v>
      </c>
      <c r="Y897" s="7">
        <f ca="1" xml:space="preserve">
  IF(OR($AA897 = 5, $AA897 = 6, $AA897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897" s="7" t="str">
        <f ca="1">VLOOKUP($Y897,Departments!$A:$B,2,FALSE)</f>
        <v>Controlling</v>
      </c>
      <c r="AA897" s="6">
        <f t="shared" ca="1" si="136"/>
        <v>10</v>
      </c>
      <c r="AB897" s="7" t="str">
        <f ca="1">VLOOKUP($AA897,Roles!$A:$B,2,FALSE)</f>
        <v>Trainee</v>
      </c>
      <c r="AC897" s="6" t="str">
        <f t="shared" ca="1" si="137"/>
        <v/>
      </c>
      <c r="AD897" s="7" t="str">
        <f ca="1" xml:space="preserve">
IF($AC897 &lt;&gt; "",
    VLOOKUP($AC897,Levels!$A:$B,2,FALSE),
    ""
)</f>
        <v/>
      </c>
      <c r="AE897" s="8">
        <f t="shared" ca="1" si="138"/>
        <v>43903</v>
      </c>
      <c r="AF897" s="6">
        <f ca="1">RANDBETWEEN(5,COUNTA('Recruitment source'!$A:$A) + 1)</f>
        <v>5</v>
      </c>
      <c r="AG897" s="6" t="str">
        <f ca="1">VLOOKUP($AF897,'Recruitment source'!$A:$B,2,FALSE)</f>
        <v>Indeed</v>
      </c>
      <c r="AH897" s="8"/>
      <c r="AI897" s="1">
        <f t="shared" ca="1" si="130"/>
        <v>1305</v>
      </c>
      <c r="AJ897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893, 1, 'Pablo Cardoso Furtado', 'M', 5, '27/12/1977', 7, 12, 10, NULL, 1305);</v>
      </c>
    </row>
    <row r="898" spans="1:36" ht="14.25" customHeight="1" x14ac:dyDescent="0.2">
      <c r="A898" s="7" cm="1">
        <f t="array" aca="1" ref="A898" ca="1">INDEX(Companies!$A:$A,RANDBETWEEN(5,COUNTA(Companies!$A:$A) + 1),1)</f>
        <v>5</v>
      </c>
      <c r="B898" s="7" t="str">
        <f ca="1">VLOOKUP($A898,Companies!$A:$B,2,FALSE)</f>
        <v>ACME Corporation</v>
      </c>
      <c r="C898" s="5">
        <f t="shared" si="131"/>
        <v>894</v>
      </c>
      <c r="D898" s="5" t="str" cm="1">
        <f t="array" ref="D898">SHA1HASH($C898)</f>
        <v>1ecaebc17c517485f0abe45d78a7bc38d58268ad</v>
      </c>
      <c r="E898" s="6">
        <v>1</v>
      </c>
      <c r="F898" s="7">
        <f ca="1">IF($C898 = 1 + N("Presidente"),
    127,
    IF($C898 = 2 + N("Vice-Presidente"),
        72,
        IF($C898 = 3 + N("Secretária bilíngue"),
            13,
            RANDBETWEEN(5,COUNT(Name!$A:$A) + 1)
        )
    )
)</f>
        <v>97</v>
      </c>
      <c r="G898" s="7" t="str">
        <f ca="1">VLOOKUP($F898,Name!$A:$B,2,FALSE)</f>
        <v>Claudia</v>
      </c>
      <c r="H898" s="7">
        <f ca="1" xml:space="preserve">
IF($C898 = 1,
    0,
    RANDBETWEEN(5,COUNT('Last name'!$A:$A) + 1)
)</f>
        <v>115</v>
      </c>
      <c r="I898" s="7" t="str">
        <f ca="1" xml:space="preserve">
IF($C898 = 1 + N("Presidente"),
    "de Orléans e Bragança",
    VLOOKUP($H898,'Last name'!$A:$B,2,FALSE) &amp; " " &amp; VLOOKUP(RANDBETWEEN(5,COUNT('Last name'!$A:$A) + 1),'Last name'!$A:$B,2,FALSE)
)</f>
        <v>Madureira Poeta</v>
      </c>
      <c r="J898" s="7" t="str">
        <f t="shared" ca="1" si="132"/>
        <v>Claudia Madureira Poeta</v>
      </c>
      <c r="K898" s="7" t="str" cm="1">
        <f t="array" aca="1" ref="K898" ca="1">SHA1HASH($J898)</f>
        <v>77a66cdd00d1f098ffb2bc39e9b39ba238280163</v>
      </c>
      <c r="L898" s="7" cm="1">
        <f t="array" aca="1" ref="L898" ca="1">INDEX(States!$A:$A,N898,1)</f>
        <v>5</v>
      </c>
      <c r="M898" s="7" t="str">
        <f ca="1">VLOOKUP($L898,Countries!$A:$B,2,FALSE)</f>
        <v>Portugal</v>
      </c>
      <c r="N898" s="7" cm="1">
        <f t="array" aca="1" ref="N898" ca="1">INDEX(States!$C:$C,RANDBETWEEN(5,COUNTA(States!$A:$A) + 1),1)</f>
        <v>24</v>
      </c>
      <c r="O898" s="7" t="str">
        <f ca="1">VLOOKUP($N898,States!$C:$D,2,FALSE)</f>
        <v>Brangança</v>
      </c>
      <c r="P898" s="7" t="str">
        <f ca="1">VLOOKUP($F898,Name!$A:$C,3,FALSE)</f>
        <v>F</v>
      </c>
      <c r="Q898" s="7" t="str">
        <f ca="1">VLOOKUP($P898,Genders!$B:$C,2,FALSE)</f>
        <v>Female</v>
      </c>
      <c r="R898" s="7" cm="1">
        <f t="array" aca="1" ref="R898" ca="1">INDEX('Marital status'!$A:$A,RANDBETWEEN(5,COUNTA('Marital status'!$A:$A) + 1),1)</f>
        <v>6</v>
      </c>
      <c r="S898" s="7" t="str">
        <f ca="1">VLOOKUP($R898,'Marital status'!$A:$B,2,FALSE)</f>
        <v>MarrieD</v>
      </c>
      <c r="T898" s="7">
        <f t="shared" ca="1" si="133"/>
        <v>5</v>
      </c>
      <c r="U898" s="7" t="str">
        <f ca="1">VLOOKUP($T898,Ethnicities!$A:$B,2,FALSE)</f>
        <v xml:space="preserve"> white</v>
      </c>
      <c r="V898" s="8">
        <f t="shared" ca="1" si="134"/>
        <v>20544</v>
      </c>
      <c r="W898" s="6">
        <f t="shared" ca="1" si="135"/>
        <v>8</v>
      </c>
      <c r="X898" s="8" t="str">
        <f ca="1">VLOOKUP($W898,'Background education'!$A:$B,2,FALSE)</f>
        <v>Graduate school</v>
      </c>
      <c r="Y898" s="7">
        <f ca="1" xml:space="preserve">
  IF(OR($AA898 = 5, $AA898 = 6, $AA898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898" s="7" t="str">
        <f ca="1">VLOOKUP($Y898,Departments!$A:$B,2,FALSE)</f>
        <v xml:space="preserve"> Presidency</v>
      </c>
      <c r="AA898" s="6">
        <f t="shared" ca="1" si="136"/>
        <v>11</v>
      </c>
      <c r="AB898" s="7" t="str">
        <f ca="1">VLOOKUP($AA898,Roles!$A:$B,2,FALSE)</f>
        <v>Analyst</v>
      </c>
      <c r="AC898" s="6">
        <f t="shared" ca="1" si="137"/>
        <v>6</v>
      </c>
      <c r="AD898" s="7" t="str">
        <f ca="1" xml:space="preserve">
IF($AC898 &lt;&gt; "",
    VLOOKUP($AC898,Levels!$A:$B,2,FALSE),
    ""
)</f>
        <v>Pleno</v>
      </c>
      <c r="AE898" s="8">
        <f t="shared" ca="1" si="138"/>
        <v>36762</v>
      </c>
      <c r="AF898" s="6">
        <f ca="1">RANDBETWEEN(5,COUNTA('Recruitment source'!$A:$A) + 1)</f>
        <v>11</v>
      </c>
      <c r="AG898" s="6" t="str">
        <f ca="1">VLOOKUP($AF898,'Recruitment source'!$A:$B,2,FALSE)</f>
        <v>Next Station</v>
      </c>
      <c r="AH898" s="8"/>
      <c r="AI898" s="1">
        <f t="shared" ca="1" si="130"/>
        <v>3000</v>
      </c>
      <c r="AJ898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894, 1, 'Claudia Madureira Poeta', 'F', 5, '30/03/1956', 8, 5, 11, 6, 3000);</v>
      </c>
    </row>
    <row r="899" spans="1:36" ht="14.25" customHeight="1" x14ac:dyDescent="0.2">
      <c r="A899" s="7" cm="1">
        <f t="array" aca="1" ref="A899" ca="1">INDEX(Companies!$A:$A,RANDBETWEEN(5,COUNTA(Companies!$A:$A) + 1),1)</f>
        <v>5</v>
      </c>
      <c r="B899" s="7" t="str">
        <f ca="1">VLOOKUP($A899,Companies!$A:$B,2,FALSE)</f>
        <v>ACME Corporation</v>
      </c>
      <c r="C899" s="5">
        <f t="shared" si="131"/>
        <v>895</v>
      </c>
      <c r="D899" s="5" t="str" cm="1">
        <f t="array" ref="D899">SHA1HASH($C899)</f>
        <v>f1c6feb7a3622b32bac480cf859a255cfaa778b9</v>
      </c>
      <c r="E899" s="6">
        <v>1</v>
      </c>
      <c r="F899" s="7">
        <f ca="1">IF($C899 = 1 + N("Presidente"),
    127,
    IF($C899 = 2 + N("Vice-Presidente"),
        72,
        IF($C899 = 3 + N("Secretária bilíngue"),
            13,
            RANDBETWEEN(5,COUNT(Name!$A:$A) + 1)
        )
    )
)</f>
        <v>214</v>
      </c>
      <c r="G899" s="7" t="str">
        <f ca="1">VLOOKUP($F899,Name!$A:$B,2,FALSE)</f>
        <v>Kleriston</v>
      </c>
      <c r="H899" s="7">
        <f ca="1" xml:space="preserve">
IF($C899 = 1,
    0,
    RANDBETWEEN(5,COUNT('Last name'!$A:$A) + 1)
)</f>
        <v>92</v>
      </c>
      <c r="I899" s="7" t="str">
        <f ca="1" xml:space="preserve">
IF($C899 = 1 + N("Presidente"),
    "de Orléans e Bragança",
    VLOOKUP($H899,'Last name'!$A:$B,2,FALSE) &amp; " " &amp; VLOOKUP(RANDBETWEEN(5,COUNT('Last name'!$A:$A) + 1),'Last name'!$A:$B,2,FALSE)
)</f>
        <v>Freitas Martinelli</v>
      </c>
      <c r="J899" s="7" t="str">
        <f t="shared" ca="1" si="132"/>
        <v>Kleriston Freitas Martinelli</v>
      </c>
      <c r="K899" s="7" t="str" cm="1">
        <f t="array" aca="1" ref="K899" ca="1">SHA1HASH($J899)</f>
        <v>0a0ccd13bf0cd93ae6312e3cefb047b52fa0d39b</v>
      </c>
      <c r="L899" s="7" cm="1">
        <f t="array" aca="1" ref="L899" ca="1">INDEX(States!$A:$A,N899,1)</f>
        <v>5</v>
      </c>
      <c r="M899" s="7" t="str">
        <f ca="1">VLOOKUP($L899,Countries!$A:$B,2,FALSE)</f>
        <v>Portugal</v>
      </c>
      <c r="N899" s="7" cm="1">
        <f t="array" aca="1" ref="N899" ca="1">INDEX(States!$C:$C,RANDBETWEEN(5,COUNTA(States!$A:$A) + 1),1)</f>
        <v>21</v>
      </c>
      <c r="O899" s="7" t="str">
        <f ca="1">VLOOKUP($N899,States!$C:$D,2,FALSE)</f>
        <v>Guarda</v>
      </c>
      <c r="P899" s="7" t="str">
        <f ca="1">VLOOKUP($F899,Name!$A:$C,3,FALSE)</f>
        <v>M</v>
      </c>
      <c r="Q899" s="7" t="str">
        <f ca="1">VLOOKUP($P899,Genders!$B:$C,2,FALSE)</f>
        <v>Male</v>
      </c>
      <c r="R899" s="7" cm="1">
        <f t="array" aca="1" ref="R899" ca="1">INDEX('Marital status'!$A:$A,RANDBETWEEN(5,COUNTA('Marital status'!$A:$A) + 1),1)</f>
        <v>8</v>
      </c>
      <c r="S899" s="7" t="str">
        <f ca="1">VLOOKUP($R899,'Marital status'!$A:$B,2,FALSE)</f>
        <v xml:space="preserve"> Separated </v>
      </c>
      <c r="T899" s="7">
        <f t="shared" ca="1" si="133"/>
        <v>5</v>
      </c>
      <c r="U899" s="7" t="str">
        <f ca="1">VLOOKUP($T899,Ethnicities!$A:$B,2,FALSE)</f>
        <v xml:space="preserve"> white</v>
      </c>
      <c r="V899" s="8">
        <f t="shared" ca="1" si="134"/>
        <v>31188</v>
      </c>
      <c r="W899" s="6">
        <f t="shared" ca="1" si="135"/>
        <v>7</v>
      </c>
      <c r="X899" s="8" t="str">
        <f ca="1">VLOOKUP($W899,'Background education'!$A:$B,2,FALSE)</f>
        <v>Undergraduate degree</v>
      </c>
      <c r="Y899" s="7">
        <f ca="1" xml:space="preserve">
  IF(OR($AA899 = 5, $AA899 = 6, $AA899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899" s="7" t="str">
        <f ca="1">VLOOKUP($Y899,Departments!$A:$B,2,FALSE)</f>
        <v>Communication &amp; Marketing</v>
      </c>
      <c r="AA899" s="6">
        <f t="shared" ca="1" si="136"/>
        <v>10</v>
      </c>
      <c r="AB899" s="7" t="str">
        <f ca="1">VLOOKUP($AA899,Roles!$A:$B,2,FALSE)</f>
        <v>Trainee</v>
      </c>
      <c r="AC899" s="6" t="str">
        <f t="shared" ca="1" si="137"/>
        <v/>
      </c>
      <c r="AD899" s="7" t="str">
        <f ca="1" xml:space="preserve">
IF($AC899 &lt;&gt; "",
    VLOOKUP($AC899,Levels!$A:$B,2,FALSE),
    ""
)</f>
        <v/>
      </c>
      <c r="AE899" s="8">
        <f t="shared" ca="1" si="138"/>
        <v>40735</v>
      </c>
      <c r="AF899" s="6">
        <f ca="1">RANDBETWEEN(5,COUNTA('Recruitment source'!$A:$A) + 1)</f>
        <v>8</v>
      </c>
      <c r="AG899" s="6" t="str">
        <f ca="1">VLOOKUP($AF899,'Recruitment source'!$A:$B,2,FALSE)</f>
        <v>Net Empregos</v>
      </c>
      <c r="AH899" s="8"/>
      <c r="AI899" s="1">
        <f t="shared" ca="1" si="130"/>
        <v>1385</v>
      </c>
      <c r="AJ899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895, 1, 'Kleriston Freitas Martinelli', 'M', 5, '21/05/1985', 7, 11, 10, NULL, 1385);</v>
      </c>
    </row>
    <row r="900" spans="1:36" ht="14.25" customHeight="1" x14ac:dyDescent="0.2">
      <c r="A900" s="7" cm="1">
        <f t="array" aca="1" ref="A900" ca="1">INDEX(Companies!$A:$A,RANDBETWEEN(5,COUNTA(Companies!$A:$A) + 1),1)</f>
        <v>5</v>
      </c>
      <c r="B900" s="7" t="str">
        <f ca="1">VLOOKUP($A900,Companies!$A:$B,2,FALSE)</f>
        <v>ACME Corporation</v>
      </c>
      <c r="C900" s="5">
        <f t="shared" si="131"/>
        <v>896</v>
      </c>
      <c r="D900" s="5" t="str" cm="1">
        <f t="array" ref="D900">SHA1HASH($C900)</f>
        <v>4ef47a459efc0cd5b5f9b48f87dcd9277d97129b</v>
      </c>
      <c r="E900" s="6">
        <v>1</v>
      </c>
      <c r="F900" s="7">
        <f ca="1">IF($C900 = 1 + N("Presidente"),
    127,
    IF($C900 = 2 + N("Vice-Presidente"),
        72,
        IF($C900 = 3 + N("Secretária bilíngue"),
            13,
            RANDBETWEEN(5,COUNT(Name!$A:$A) + 1)
        )
    )
)</f>
        <v>277</v>
      </c>
      <c r="G900" s="7" t="str">
        <f ca="1">VLOOKUP($F900,Name!$A:$B,2,FALSE)</f>
        <v>Maryah</v>
      </c>
      <c r="H900" s="7">
        <f ca="1" xml:space="preserve">
IF($C900 = 1,
    0,
    RANDBETWEEN(5,COUNT('Last name'!$A:$A) + 1)
)</f>
        <v>51</v>
      </c>
      <c r="I900" s="7" t="str">
        <f ca="1" xml:space="preserve">
IF($C900 = 1 + N("Presidente"),
    "de Orléans e Bragança",
    VLOOKUP($H900,'Last name'!$A:$B,2,FALSE) &amp; " " &amp; VLOOKUP(RANDBETWEEN(5,COUNT('Last name'!$A:$A) + 1),'Last name'!$A:$B,2,FALSE)
)</f>
        <v>Café Pinheiro</v>
      </c>
      <c r="J900" s="7" t="str">
        <f t="shared" ca="1" si="132"/>
        <v>Maryah Café Pinheiro</v>
      </c>
      <c r="K900" s="7" t="str" cm="1">
        <f t="array" aca="1" ref="K900" ca="1">SHA1HASH($J900)</f>
        <v>0547b823cc5cf1b4a5e4e8ada1a0e41f2332ab4f</v>
      </c>
      <c r="L900" s="7" cm="1">
        <f t="array" aca="1" ref="L900" ca="1">INDEX(States!$A:$A,N900,1)</f>
        <v>5</v>
      </c>
      <c r="M900" s="7" t="str">
        <f ca="1">VLOOKUP($L900,Countries!$A:$B,2,FALSE)</f>
        <v>Portugal</v>
      </c>
      <c r="N900" s="7" cm="1">
        <f t="array" aca="1" ref="N900" ca="1">INDEX(States!$C:$C,RANDBETWEEN(5,COUNTA(States!$A:$A) + 1),1)</f>
        <v>19</v>
      </c>
      <c r="O900" s="7" t="str">
        <f ca="1">VLOOKUP($N900,States!$C:$D,2,FALSE)</f>
        <v>Beja</v>
      </c>
      <c r="P900" s="7" t="str">
        <f ca="1">VLOOKUP($F900,Name!$A:$C,3,FALSE)</f>
        <v>F</v>
      </c>
      <c r="Q900" s="7" t="str">
        <f ca="1">VLOOKUP($P900,Genders!$B:$C,2,FALSE)</f>
        <v>Female</v>
      </c>
      <c r="R900" s="7" cm="1">
        <f t="array" aca="1" ref="R900" ca="1">INDEX('Marital status'!$A:$A,RANDBETWEEN(5,COUNTA('Marital status'!$A:$A) + 1),1)</f>
        <v>9</v>
      </c>
      <c r="S900" s="7" t="str">
        <f ca="1">VLOOKUP($R900,'Marital status'!$A:$B,2,FALSE)</f>
        <v>DIVORCED</v>
      </c>
      <c r="T900" s="7">
        <f t="shared" ca="1" si="133"/>
        <v>5</v>
      </c>
      <c r="U900" s="7" t="str">
        <f ca="1">VLOOKUP($T900,Ethnicities!$A:$B,2,FALSE)</f>
        <v xml:space="preserve"> white</v>
      </c>
      <c r="V900" s="8">
        <f t="shared" ca="1" si="134"/>
        <v>23014</v>
      </c>
      <c r="W900" s="6">
        <f t="shared" ca="1" si="135"/>
        <v>8</v>
      </c>
      <c r="X900" s="8" t="str">
        <f ca="1">VLOOKUP($W900,'Background education'!$A:$B,2,FALSE)</f>
        <v>Graduate school</v>
      </c>
      <c r="Y900" s="7">
        <f ca="1" xml:space="preserve">
  IF(OR($AA900 = 5, $AA900 = 6, $AA900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00" s="7" t="str">
        <f ca="1">VLOOKUP($Y900,Departments!$A:$B,2,FALSE)</f>
        <v xml:space="preserve"> Presidency</v>
      </c>
      <c r="AA900" s="6">
        <f t="shared" ca="1" si="136"/>
        <v>11</v>
      </c>
      <c r="AB900" s="7" t="str">
        <f ca="1">VLOOKUP($AA900,Roles!$A:$B,2,FALSE)</f>
        <v>Analyst</v>
      </c>
      <c r="AC900" s="6">
        <f t="shared" ca="1" si="137"/>
        <v>6</v>
      </c>
      <c r="AD900" s="7" t="str">
        <f ca="1" xml:space="preserve">
IF($AC900 &lt;&gt; "",
    VLOOKUP($AC900,Levels!$A:$B,2,FALSE),
    ""
)</f>
        <v>Pleno</v>
      </c>
      <c r="AE900" s="8">
        <f t="shared" ca="1" si="138"/>
        <v>37535</v>
      </c>
      <c r="AF900" s="6">
        <f ca="1">RANDBETWEEN(5,COUNTA('Recruitment source'!$A:$A) + 1)</f>
        <v>5</v>
      </c>
      <c r="AG900" s="6" t="str">
        <f ca="1">VLOOKUP($AF900,'Recruitment source'!$A:$B,2,FALSE)</f>
        <v>Indeed</v>
      </c>
      <c r="AH900" s="8"/>
      <c r="AI900" s="1">
        <f t="shared" ca="1" si="130"/>
        <v>3000</v>
      </c>
      <c r="AJ900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896, 1, 'Maryah Café Pinheiro', 'F', 5, '03/01/1963', 8, 5, 11, 6, 3000);</v>
      </c>
    </row>
    <row r="901" spans="1:36" ht="14.25" customHeight="1" x14ac:dyDescent="0.2">
      <c r="A901" s="7" cm="1">
        <f t="array" aca="1" ref="A901" ca="1">INDEX(Companies!$A:$A,RANDBETWEEN(5,COUNTA(Companies!$A:$A) + 1),1)</f>
        <v>5</v>
      </c>
      <c r="B901" s="7" t="str">
        <f ca="1">VLOOKUP($A901,Companies!$A:$B,2,FALSE)</f>
        <v>ACME Corporation</v>
      </c>
      <c r="C901" s="5">
        <f t="shared" si="131"/>
        <v>897</v>
      </c>
      <c r="D901" s="5" t="str" cm="1">
        <f t="array" ref="D901">SHA1HASH($C901)</f>
        <v>0bab1dd8bdb38481cdd144b3acb6368847c0c662</v>
      </c>
      <c r="E901" s="6">
        <v>1</v>
      </c>
      <c r="F901" s="7">
        <f ca="1">IF($C901 = 1 + N("Presidente"),
    127,
    IF($C901 = 2 + N("Vice-Presidente"),
        72,
        IF($C901 = 3 + N("Secretária bilíngue"),
            13,
            RANDBETWEEN(5,COUNT(Name!$A:$A) + 1)
        )
    )
)</f>
        <v>9</v>
      </c>
      <c r="G901" s="7" t="str">
        <f ca="1">VLOOKUP($F901,Name!$A:$B,2,FALSE)</f>
        <v>Adélio</v>
      </c>
      <c r="H901" s="7">
        <f ca="1" xml:space="preserve">
IF($C901 = 1,
    0,
    RANDBETWEEN(5,COUNT('Last name'!$A:$A) + 1)
)</f>
        <v>160</v>
      </c>
      <c r="I901" s="7" t="str">
        <f ca="1" xml:space="preserve">
IF($C901 = 1 + N("Presidente"),
    "de Orléans e Bragança",
    VLOOKUP($H901,'Last name'!$A:$B,2,FALSE) &amp; " " &amp; VLOOKUP(RANDBETWEEN(5,COUNT('Last name'!$A:$A) + 1),'Last name'!$A:$B,2,FALSE)
)</f>
        <v>Resende Salvador</v>
      </c>
      <c r="J901" s="7" t="str">
        <f t="shared" ca="1" si="132"/>
        <v>Adélio Resende Salvador</v>
      </c>
      <c r="K901" s="7" t="str" cm="1">
        <f t="array" aca="1" ref="K901" ca="1">SHA1HASH($J901)</f>
        <v>b8ac3709f82dbb64e5b378425ebe833b2e8f9f92</v>
      </c>
      <c r="L901" s="7" cm="1">
        <f t="array" aca="1" ref="L901" ca="1">INDEX(States!$A:$A,N901,1)</f>
        <v>5</v>
      </c>
      <c r="M901" s="7" t="str">
        <f ca="1">VLOOKUP($L901,Countries!$A:$B,2,FALSE)</f>
        <v>Portugal</v>
      </c>
      <c r="N901" s="7" cm="1">
        <f t="array" aca="1" ref="N901" ca="1">INDEX(States!$C:$C,RANDBETWEEN(5,COUNTA(States!$A:$A) + 1),1)</f>
        <v>20</v>
      </c>
      <c r="O901" s="7" t="str">
        <f ca="1">VLOOKUP($N901,States!$C:$D,2,FALSE)</f>
        <v>Portalegre</v>
      </c>
      <c r="P901" s="7" t="str">
        <f ca="1">VLOOKUP($F901,Name!$A:$C,3,FALSE)</f>
        <v>M</v>
      </c>
      <c r="Q901" s="7" t="str">
        <f ca="1">VLOOKUP($P901,Genders!$B:$C,2,FALSE)</f>
        <v>Male</v>
      </c>
      <c r="R901" s="7" cm="1">
        <f t="array" aca="1" ref="R901" ca="1">INDEX('Marital status'!$A:$A,RANDBETWEEN(5,COUNTA('Marital status'!$A:$A) + 1),1)</f>
        <v>8</v>
      </c>
      <c r="S901" s="7" t="str">
        <f ca="1">VLOOKUP($R901,'Marital status'!$A:$B,2,FALSE)</f>
        <v xml:space="preserve"> Separated </v>
      </c>
      <c r="T901" s="7">
        <f t="shared" ca="1" si="133"/>
        <v>5</v>
      </c>
      <c r="U901" s="7" t="str">
        <f ca="1">VLOOKUP($T901,Ethnicities!$A:$B,2,FALSE)</f>
        <v xml:space="preserve"> white</v>
      </c>
      <c r="V901" s="8">
        <f t="shared" ca="1" si="134"/>
        <v>30579</v>
      </c>
      <c r="W901" s="6">
        <f t="shared" ca="1" si="135"/>
        <v>7</v>
      </c>
      <c r="X901" s="8" t="str">
        <f ca="1">VLOOKUP($W901,'Background education'!$A:$B,2,FALSE)</f>
        <v>Undergraduate degree</v>
      </c>
      <c r="Y901" s="7">
        <f ca="1" xml:space="preserve">
  IF(OR($AA901 = 5, $AA901 = 6, $AA901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01" s="7" t="str">
        <f ca="1">VLOOKUP($Y901,Departments!$A:$B,2,FALSE)</f>
        <v>Communication &amp; Marketing</v>
      </c>
      <c r="AA901" s="6">
        <f t="shared" ca="1" si="136"/>
        <v>10</v>
      </c>
      <c r="AB901" s="7" t="str">
        <f ca="1">VLOOKUP($AA901,Roles!$A:$B,2,FALSE)</f>
        <v>Trainee</v>
      </c>
      <c r="AC901" s="6" t="str">
        <f t="shared" ca="1" si="137"/>
        <v/>
      </c>
      <c r="AD901" s="7" t="str">
        <f ca="1" xml:space="preserve">
IF($AC901 &lt;&gt; "",
    VLOOKUP($AC901,Levels!$A:$B,2,FALSE),
    ""
)</f>
        <v/>
      </c>
      <c r="AE901" s="8">
        <f t="shared" ca="1" si="138"/>
        <v>42809</v>
      </c>
      <c r="AF901" s="6">
        <f ca="1">RANDBETWEEN(5,COUNTA('Recruitment source'!$A:$A) + 1)</f>
        <v>11</v>
      </c>
      <c r="AG901" s="6" t="str">
        <f ca="1">VLOOKUP($AF901,'Recruitment source'!$A:$B,2,FALSE)</f>
        <v>Next Station</v>
      </c>
      <c r="AH901" s="8"/>
      <c r="AI901" s="1">
        <f t="shared" ref="AI901:AI964" ca="1" si="140" xml:space="preserve">
IF($AA901 = 5 + N("Presidente"),
    27000,
    IF($AA901 = 6 + N("Vice-presidente"),
        23000,
        IF(OR($AA901 = 8, $AA901= 13, $AA901 = 12) + N("Secretária bilíngue ou coordenador ou especialista"),
            8000,
            IF($AA901 = 7 + N("Diretor"),
                15000,
                IF($AA901 = 14 + N("Gerente"),
                    12000,
                    IF($AA901 = 9 + N("Estagiário"),
                        705,
                        IF($AA901 = 10 + N("Trainee"),
                            805,
                            IF($AA901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IF($W901 = 7,
  500,
  IF($W901 = 8,
    1000,
    IF($W901 = 9,
      1500,
      IF($W901 = 10,
        2000,
        0
      )
    )
  )
)
+
N("Adicional no salário por área")
+
IF($Y901 = 14 + N("Tecnologia da Informação"),
  120,
  IF($Y901 = 16 + N("Vendas"),
    110,
    IF($Y901 = 15 + N("Jurídico"),
      100,
      IF(OR($Y901 = 8, $Y901 = 9, $Y901 = 11) + N("Recursos humanos ou comercial ou comunicação e marketing"),
        80,
        0
      )
    )
  )
)
+
N("Adicionando pegadinha")
+
IF(AND($Y901 = 16, $W901 = 9, $AA901 = 11, $AC901 = 5) + N("Se for de vendas, com mestrado, analista sênior"),
  IF($T901 = 5,
    100,
    0
  )
  +
  IF($P901 = "M",
    200,
    0
  ),
  0
)</f>
        <v>1385</v>
      </c>
      <c r="AJ901" s="12" t="str">
        <f t="shared" ca="1" si="139"/>
        <v>INSERT INTO bi4all.fac_employees (id_company_fk, id_employee_pk, flg_active, employee_name, id_gender_fk, id_race_fk, birthday, id_schooling_fk, id_department_fk, id_role_fk, id_level_fk, actual_salary) VALUES (5, 897, 1, 'Adélio Resende Salvador', 'M', 5, '20/09/1983', 7, 11, 10, NULL, 1385);</v>
      </c>
    </row>
    <row r="902" spans="1:36" ht="14.25" customHeight="1" x14ac:dyDescent="0.2">
      <c r="A902" s="7" cm="1">
        <f t="array" aca="1" ref="A902" ca="1">INDEX(Companies!$A:$A,RANDBETWEEN(5,COUNTA(Companies!$A:$A) + 1),1)</f>
        <v>5</v>
      </c>
      <c r="B902" s="7" t="str">
        <f ca="1">VLOOKUP($A902,Companies!$A:$B,2,FALSE)</f>
        <v>ACME Corporation</v>
      </c>
      <c r="C902" s="5">
        <f t="shared" ref="C902:C965" si="141">ROW() - 4</f>
        <v>898</v>
      </c>
      <c r="D902" s="5" t="str" cm="1">
        <f t="array" ref="D902">SHA1HASH($C902)</f>
        <v>6b2e24cf8d9de573219178fdf7baa3a32db4c4c2</v>
      </c>
      <c r="E902" s="6">
        <v>1</v>
      </c>
      <c r="F902" s="7">
        <f ca="1">IF($C902 = 1 + N("Presidente"),
    127,
    IF($C902 = 2 + N("Vice-Presidente"),
        72,
        IF($C902 = 3 + N("Secretária bilíngue"),
            13,
            RANDBETWEEN(5,COUNT(Name!$A:$A) + 1)
        )
    )
)</f>
        <v>52</v>
      </c>
      <c r="G902" s="7" t="str">
        <f ca="1">VLOOKUP($F902,Name!$A:$B,2,FALSE)</f>
        <v>Antônio</v>
      </c>
      <c r="H902" s="7">
        <f ca="1" xml:space="preserve">
IF($C902 = 1,
    0,
    RANDBETWEEN(5,COUNT('Last name'!$A:$A) + 1)
)</f>
        <v>183</v>
      </c>
      <c r="I902" s="7" t="str">
        <f ca="1" xml:space="preserve">
IF($C902 = 1 + N("Presidente"),
    "de Orléans e Bragança",
    VLOOKUP($H902,'Last name'!$A:$B,2,FALSE) &amp; " " &amp; VLOOKUP(RANDBETWEEN(5,COUNT('Last name'!$A:$A) + 1),'Last name'!$A:$B,2,FALSE)
)</f>
        <v>Soares Alencar</v>
      </c>
      <c r="J902" s="7" t="str">
        <f t="shared" ref="J902:J965" ca="1" si="142">$G902 &amp; " " &amp; $I902</f>
        <v>Antônio Soares Alencar</v>
      </c>
      <c r="K902" s="7" t="str" cm="1">
        <f t="array" aca="1" ref="K902" ca="1">SHA1HASH($J902)</f>
        <v>9ba8586e38f6cd006006a82dbaa4f428f24647df</v>
      </c>
      <c r="L902" s="7" cm="1">
        <f t="array" aca="1" ref="L902" ca="1">INDEX(States!$A:$A,N902,1)</f>
        <v>5</v>
      </c>
      <c r="M902" s="7" t="str">
        <f ca="1">VLOOKUP($L902,Countries!$A:$B,2,FALSE)</f>
        <v>Portugal</v>
      </c>
      <c r="N902" s="7" cm="1">
        <f t="array" aca="1" ref="N902" ca="1">INDEX(States!$C:$C,RANDBETWEEN(5,COUNTA(States!$A:$A) + 1),1)</f>
        <v>5</v>
      </c>
      <c r="O902" s="7" t="str">
        <f ca="1">VLOOKUP($N902,States!$C:$D,2,FALSE)</f>
        <v xml:space="preserve"> Lisboa</v>
      </c>
      <c r="P902" s="7" t="str">
        <f ca="1">VLOOKUP($F902,Name!$A:$C,3,FALSE)</f>
        <v>M</v>
      </c>
      <c r="Q902" s="7" t="str">
        <f ca="1">VLOOKUP($P902,Genders!$B:$C,2,FALSE)</f>
        <v>Male</v>
      </c>
      <c r="R902" s="7" cm="1">
        <f t="array" aca="1" ref="R902" ca="1">INDEX('Marital status'!$A:$A,RANDBETWEEN(5,COUNTA('Marital status'!$A:$A) + 1),1)</f>
        <v>7</v>
      </c>
      <c r="S902" s="7" t="str">
        <f ca="1">VLOOKUP($R902,'Marital status'!$A:$B,2,FALSE)</f>
        <v xml:space="preserve">Widowed </v>
      </c>
      <c r="T902" s="7">
        <f t="shared" ref="T902:T965" ca="1" si="143" xml:space="preserve">
IF(AND($AA902 &gt;= 5, $AA902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7</v>
      </c>
      <c r="U902" s="7" t="str">
        <f ca="1">VLOOKUP($T902,Ethnicities!$A:$B,2,FALSE)</f>
        <v xml:space="preserve">  Hispanic or LATINO</v>
      </c>
      <c r="V902" s="8">
        <f t="shared" ref="V902:V965" ca="1" si="144" xml:space="preserve">
IF($AA902 = 5 + N("CEO"),
    TODAY() - 16340,
    IF($AA902 = 8 + N("Secretary"),
        RANDBETWEEN(TODAY() - 12418.5, TODAY()-6574.5),
        IF(OR($AA902 = 7, $AA902 = 14),
            RANDBETWEEN(TODAY() - 16071, TODAY() - 8766),
            IF(OR($AA902 = 13, $AA902 = 12, $AA902 = 11),
                RANDBETWEEN(TODAY() - 27393.75, TODAY() - 12783.75),
                RANDBETWEEN(TODAY() - 27393.75, TODAY()-10957.5)
            )
        )
    )
)</f>
        <v>27725</v>
      </c>
      <c r="W902" s="6">
        <f t="shared" ref="W902:W965" ca="1" si="145" xml:space="preserve">
IF(OR($AA902 = 5, $AA902 = 6) + N("Se for presidente ou vice-presidente"),
    10 + N("Doutor"),
    IF($AA902 = 7 + N("Se for diretor"),
        RANDBETWEEN(8,10) + N("Graduate school or Master’s degree or Doctorate"),
        IF($AA902 = 14 + N("If a manager"),
            RANDBETWEEN(7,9),
            IF(OR($AA902 = 13, $AA902 = 12, $AA902 = 11) + N("If coordinator or specialist or analyst"),
                RANDBETWEEN(7,8),
                7
            )
        )
    )
)</f>
        <v>7</v>
      </c>
      <c r="X902" s="8" t="str">
        <f ca="1">VLOOKUP($W902,'Background education'!$A:$B,2,FALSE)</f>
        <v>Undergraduate degree</v>
      </c>
      <c r="Y902" s="7">
        <f ca="1" xml:space="preserve">
  IF(OR($AA902 = 5, $AA902 = 6, $AA902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02" s="7" t="str">
        <f ca="1">VLOOKUP($Y902,Departments!$A:$B,2,FALSE)</f>
        <v>Operations</v>
      </c>
      <c r="AA902" s="6">
        <f t="shared" ref="AA902:AA965" ca="1" si="146" xml:space="preserve">
IF($C902 = 1 + N("Se matrícula for 1"),
  5 + N("Presidente"),
  IF($C902 = 2 + N("Se matrícula for 2"),
    6 + N("Vice-presidente"),
    IF($C902 = 3 + N("Se matrícula for 3"),
      8 + N("Secretária bilíngue"),
      IF(AND($C902 &gt;= 4, $C902 &lt;=14),
        7 + N("Diretor"),
        IF(AND($C902 &gt;= 15, $C902 &lt;= 25),
          14 + N("Manager"),
          IF(AND($C902 &gt;= 26, $C902 &lt;= 36),
            13 + N("Coordinador"),
            IF(AND($C902 &gt;= 37, $C902 &lt;= 47),
              12 + N("Especialista"),
                IF(MOD($C902,2) = 0,
                  11 + N("Analista"),
                  RANDBETWEEN(9,10) + N("Estagiário ou Trainee")
                )
            )
          )
        )
      )
    )
  )
)</f>
        <v>11</v>
      </c>
      <c r="AB902" s="7" t="str">
        <f ca="1">VLOOKUP($AA902,Roles!$A:$B,2,FALSE)</f>
        <v>Analyst</v>
      </c>
      <c r="AC902" s="6">
        <f t="shared" ref="AC902:AC965" ca="1" si="147" xml:space="preserve">
IF($AA902 = 11 + N("Analyst"),
    RANDBETWEEN(5, 7) + N("Jr, Pleno, Sr"),
    ""
)</f>
        <v>6</v>
      </c>
      <c r="AD902" s="7" t="str">
        <f ca="1" xml:space="preserve">
IF($AC902 &lt;&gt; "",
    VLOOKUP($AC902,Levels!$A:$B,2,FALSE),
    ""
)</f>
        <v>Pleno</v>
      </c>
      <c r="AE902" s="8">
        <f t="shared" ref="AE902:AE965" ca="1" si="148" xml:space="preserve">
IF(
  OR(
    $AA902=5,$AA902=6,$AA902=7,$AA902=8,$AA902=14
  ),
  36161,
  IF(
     (
      (TODAY() - $V902) / 365
     ) &lt; 19,
      TODAY(),
      RANDBETWEEN(36161,TODAY())
  )
)</f>
        <v>40614</v>
      </c>
      <c r="AF902" s="6">
        <f ca="1">RANDBETWEEN(5,COUNTA('Recruitment source'!$A:$A) + 1)</f>
        <v>5</v>
      </c>
      <c r="AG902" s="6" t="str">
        <f ca="1">VLOOKUP($AF902,'Recruitment source'!$A:$B,2,FALSE)</f>
        <v>Indeed</v>
      </c>
      <c r="AH902" s="8"/>
      <c r="AI902" s="1">
        <f t="shared" ca="1" si="140"/>
        <v>2500</v>
      </c>
      <c r="AJ902" s="12" t="str">
        <f t="shared" ref="AJ902:AJ965" ca="1" si="14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$A902  &amp; ", "   &amp;
$C902  &amp; ", "   &amp;
$E902  &amp; ", '"  &amp;
$J902  &amp; "', '" &amp;
$P902  &amp; "', "  &amp;
$T902  &amp; ", '"  &amp;
TEXT($V902,"dd/mm/aaaa")  &amp; "', "   &amp;
$W902  &amp; ", "   &amp;
$Y902  &amp; ", "   &amp;
$AA902  &amp; ", "   &amp;
IF($AC902 &lt;&gt; "", $AC902, "NULL")  &amp; ", "   &amp;
$AI902  &amp; ");"</f>
        <v>INSERT INTO bi4all.fac_employees (id_company_fk, id_employee_pk, flg_active, employee_name, id_gender_fk, id_race_fk, birthday, id_schooling_fk, id_department_fk, id_role_fk, id_level_fk, actual_salary) VALUES (5, 898, 1, 'Antônio Soares Alencar', 'M', 7, '27/11/1975', 7, 10, 11, 6, 2500);</v>
      </c>
    </row>
    <row r="903" spans="1:36" ht="14.25" customHeight="1" x14ac:dyDescent="0.2">
      <c r="A903" s="7" cm="1">
        <f t="array" aca="1" ref="A903" ca="1">INDEX(Companies!$A:$A,RANDBETWEEN(5,COUNTA(Companies!$A:$A) + 1),1)</f>
        <v>5</v>
      </c>
      <c r="B903" s="7" t="str">
        <f ca="1">VLOOKUP($A903,Companies!$A:$B,2,FALSE)</f>
        <v>ACME Corporation</v>
      </c>
      <c r="C903" s="5">
        <f t="shared" si="141"/>
        <v>899</v>
      </c>
      <c r="D903" s="5" t="str" cm="1">
        <f t="array" ref="D903">SHA1HASH($C903)</f>
        <v>49ca49195c1b0aa585c76d6fa558694c89a7cba1</v>
      </c>
      <c r="E903" s="6">
        <v>1</v>
      </c>
      <c r="F903" s="7">
        <f ca="1">IF($C903 = 1 + N("Presidente"),
    127,
    IF($C903 = 2 + N("Vice-Presidente"),
        72,
        IF($C903 = 3 + N("Secretária bilíngue"),
            13,
            RANDBETWEEN(5,COUNT(Name!$A:$A) + 1)
        )
    )
)</f>
        <v>30</v>
      </c>
      <c r="G903" s="7" t="str">
        <f ca="1">VLOOKUP($F903,Name!$A:$B,2,FALSE)</f>
        <v>Ana Clara</v>
      </c>
      <c r="H903" s="7">
        <f ca="1" xml:space="preserve">
IF($C903 = 1,
    0,
    RANDBETWEEN(5,COUNT('Last name'!$A:$A) + 1)
)</f>
        <v>26</v>
      </c>
      <c r="I903" s="7" t="str">
        <f ca="1" xml:space="preserve">
IF($C903 = 1 + N("Presidente"),
    "de Orléans e Bragança",
    VLOOKUP($H903,'Last name'!$A:$B,2,FALSE) &amp; " " &amp; VLOOKUP(RANDBETWEEN(5,COUNT('Last name'!$A:$A) + 1),'Last name'!$A:$B,2,FALSE)
)</f>
        <v>Azeredo Souza</v>
      </c>
      <c r="J903" s="7" t="str">
        <f t="shared" ca="1" si="142"/>
        <v>Ana Clara Azeredo Souza</v>
      </c>
      <c r="K903" s="7" t="str" cm="1">
        <f t="array" aca="1" ref="K903" ca="1">SHA1HASH($J903)</f>
        <v>bdafafd9c11553953a43ca6a339968151a5345b2</v>
      </c>
      <c r="L903" s="7" cm="1">
        <f t="array" aca="1" ref="L903" ca="1">INDEX(States!$A:$A,N903,1)</f>
        <v>5</v>
      </c>
      <c r="M903" s="7" t="str">
        <f ca="1">VLOOKUP($L903,Countries!$A:$B,2,FALSE)</f>
        <v>Portugal</v>
      </c>
      <c r="N903" s="7" cm="1">
        <f t="array" aca="1" ref="N903" ca="1">INDEX(States!$C:$C,RANDBETWEEN(5,COUNTA(States!$A:$A) + 1),1)</f>
        <v>19</v>
      </c>
      <c r="O903" s="7" t="str">
        <f ca="1">VLOOKUP($N903,States!$C:$D,2,FALSE)</f>
        <v>Beja</v>
      </c>
      <c r="P903" s="7" t="str">
        <f ca="1">VLOOKUP($F903,Name!$A:$C,3,FALSE)</f>
        <v>F</v>
      </c>
      <c r="Q903" s="7" t="str">
        <f ca="1">VLOOKUP($P903,Genders!$B:$C,2,FALSE)</f>
        <v>Female</v>
      </c>
      <c r="R903" s="7" cm="1">
        <f t="array" aca="1" ref="R903" ca="1">INDEX('Marital status'!$A:$A,RANDBETWEEN(5,COUNTA('Marital status'!$A:$A) + 1),1)</f>
        <v>9</v>
      </c>
      <c r="S903" s="7" t="str">
        <f ca="1">VLOOKUP($R903,'Marital status'!$A:$B,2,FALSE)</f>
        <v>DIVORCED</v>
      </c>
      <c r="T903" s="7">
        <f t="shared" ca="1" si="143"/>
        <v>6</v>
      </c>
      <c r="U903" s="7" t="str">
        <f ca="1">VLOOKUP($T903,Ethnicities!$A:$B,2,FALSE)</f>
        <v>Black or African American</v>
      </c>
      <c r="V903" s="8">
        <f t="shared" ca="1" si="144"/>
        <v>23160</v>
      </c>
      <c r="W903" s="6">
        <f t="shared" ca="1" si="145"/>
        <v>7</v>
      </c>
      <c r="X903" s="8" t="str">
        <f ca="1">VLOOKUP($W903,'Background education'!$A:$B,2,FALSE)</f>
        <v>Undergraduate degree</v>
      </c>
      <c r="Y903" s="7">
        <f ca="1" xml:space="preserve">
  IF(OR($AA903 = 5, $AA903 = 6, $AA903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03" s="7" t="str">
        <f ca="1">VLOOKUP($Y903,Departments!$A:$B,2,FALSE)</f>
        <v>Finance</v>
      </c>
      <c r="AA903" s="6">
        <f t="shared" ca="1" si="146"/>
        <v>9</v>
      </c>
      <c r="AB903" s="7" t="str">
        <f ca="1">VLOOKUP($AA903,Roles!$A:$B,2,FALSE)</f>
        <v>Intern</v>
      </c>
      <c r="AC903" s="6" t="str">
        <f t="shared" ca="1" si="147"/>
        <v/>
      </c>
      <c r="AD903" s="7" t="str">
        <f ca="1" xml:space="preserve">
IF($AC903 &lt;&gt; "",
    VLOOKUP($AC903,Levels!$A:$B,2,FALSE),
    ""
)</f>
        <v/>
      </c>
      <c r="AE903" s="8">
        <f t="shared" ca="1" si="148"/>
        <v>37098</v>
      </c>
      <c r="AF903" s="6">
        <f ca="1">RANDBETWEEN(5,COUNTA('Recruitment source'!$A:$A) + 1)</f>
        <v>12</v>
      </c>
      <c r="AG903" s="6" t="str">
        <f ca="1">VLOOKUP($AF903,'Recruitment source'!$A:$B,2,FALSE)</f>
        <v xml:space="preserve"> recommendation of employee</v>
      </c>
      <c r="AH903" s="8"/>
      <c r="AI903" s="1">
        <f t="shared" ca="1" si="140"/>
        <v>1205</v>
      </c>
      <c r="AJ90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899, 1, 'Ana Clara Azeredo Souza', 'F', 6, '29/05/1963', 7, 7, 9, NULL, 1205);</v>
      </c>
    </row>
    <row r="904" spans="1:36" ht="14.25" customHeight="1" x14ac:dyDescent="0.2">
      <c r="A904" s="7" cm="1">
        <f t="array" aca="1" ref="A904" ca="1">INDEX(Companies!$A:$A,RANDBETWEEN(5,COUNTA(Companies!$A:$A) + 1),1)</f>
        <v>5</v>
      </c>
      <c r="B904" s="7" t="str">
        <f ca="1">VLOOKUP($A904,Companies!$A:$B,2,FALSE)</f>
        <v>ACME Corporation</v>
      </c>
      <c r="C904" s="5">
        <f t="shared" si="141"/>
        <v>900</v>
      </c>
      <c r="D904" s="5" t="str" cm="1">
        <f t="array" ref="D904">SHA1HASH($C904)</f>
        <v>28cc2209b234d9183848f1c6a8ff13e0311057b9</v>
      </c>
      <c r="E904" s="6">
        <v>1</v>
      </c>
      <c r="F904" s="7">
        <f ca="1">IF($C904 = 1 + N("Presidente"),
    127,
    IF($C904 = 2 + N("Vice-Presidente"),
        72,
        IF($C904 = 3 + N("Secretária bilíngue"),
            13,
            RANDBETWEEN(5,COUNT(Name!$A:$A) + 1)
        )
    )
)</f>
        <v>201</v>
      </c>
      <c r="G904" s="7" t="str">
        <f ca="1">VLOOKUP($F904,Name!$A:$B,2,FALSE)</f>
        <v>Júlia</v>
      </c>
      <c r="H904" s="7">
        <f ca="1" xml:space="preserve">
IF($C904 = 1,
    0,
    RANDBETWEEN(5,COUNT('Last name'!$A:$A) + 1)
)</f>
        <v>54</v>
      </c>
      <c r="I904" s="7" t="str">
        <f ca="1" xml:space="preserve">
IF($C904 = 1 + N("Presidente"),
    "de Orléans e Bragança",
    VLOOKUP($H904,'Last name'!$A:$B,2,FALSE) &amp; " " &amp; VLOOKUP(RANDBETWEEN(5,COUNT('Last name'!$A:$A) + 1),'Last name'!$A:$B,2,FALSE)
)</f>
        <v>Caminha Camões</v>
      </c>
      <c r="J904" s="7" t="str">
        <f t="shared" ca="1" si="142"/>
        <v>Júlia Caminha Camões</v>
      </c>
      <c r="K904" s="7" t="str" cm="1">
        <f t="array" aca="1" ref="K904" ca="1">SHA1HASH($J904)</f>
        <v>ec715ad9504d30633813fc5060ae610be6c5f58d</v>
      </c>
      <c r="L904" s="7" cm="1">
        <f t="array" aca="1" ref="L904" ca="1">INDEX(States!$A:$A,N904,1)</f>
        <v>5</v>
      </c>
      <c r="M904" s="7" t="str">
        <f ca="1">VLOOKUP($L904,Countries!$A:$B,2,FALSE)</f>
        <v>Portugal</v>
      </c>
      <c r="N904" s="7" cm="1">
        <f t="array" aca="1" ref="N904" ca="1">INDEX(States!$C:$C,RANDBETWEEN(5,COUNTA(States!$A:$A) + 1),1)</f>
        <v>14</v>
      </c>
      <c r="O904" s="7" t="str">
        <f ca="1">VLOOKUP($N904,States!$C:$D,2,FALSE)</f>
        <v>Madeira</v>
      </c>
      <c r="P904" s="7" t="str">
        <f ca="1">VLOOKUP($F904,Name!$A:$C,3,FALSE)</f>
        <v>F</v>
      </c>
      <c r="Q904" s="7" t="str">
        <f ca="1">VLOOKUP($P904,Genders!$B:$C,2,FALSE)</f>
        <v>Female</v>
      </c>
      <c r="R904" s="7" cm="1">
        <f t="array" aca="1" ref="R904" ca="1">INDEX('Marital status'!$A:$A,RANDBETWEEN(5,COUNTA('Marital status'!$A:$A) + 1),1)</f>
        <v>7</v>
      </c>
      <c r="S904" s="7" t="str">
        <f ca="1">VLOOKUP($R904,'Marital status'!$A:$B,2,FALSE)</f>
        <v xml:space="preserve">Widowed </v>
      </c>
      <c r="T904" s="7">
        <f t="shared" ca="1" si="143"/>
        <v>5</v>
      </c>
      <c r="U904" s="7" t="str">
        <f ca="1">VLOOKUP($T904,Ethnicities!$A:$B,2,FALSE)</f>
        <v xml:space="preserve"> white</v>
      </c>
      <c r="V904" s="8">
        <f t="shared" ca="1" si="144"/>
        <v>28539</v>
      </c>
      <c r="W904" s="6">
        <f t="shared" ca="1" si="145"/>
        <v>8</v>
      </c>
      <c r="X904" s="8" t="str">
        <f ca="1">VLOOKUP($W904,'Background education'!$A:$B,2,FALSE)</f>
        <v>Graduate school</v>
      </c>
      <c r="Y904" s="7">
        <f ca="1" xml:space="preserve">
  IF(OR($AA904 = 5, $AA904 = 6, $AA904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04" s="7" t="str">
        <f ca="1">VLOOKUP($Y904,Departments!$A:$B,2,FALSE)</f>
        <v xml:space="preserve"> Presidency</v>
      </c>
      <c r="AA904" s="6">
        <f t="shared" ca="1" si="146"/>
        <v>11</v>
      </c>
      <c r="AB904" s="7" t="str">
        <f ca="1">VLOOKUP($AA904,Roles!$A:$B,2,FALSE)</f>
        <v>Analyst</v>
      </c>
      <c r="AC904" s="6">
        <f t="shared" ca="1" si="147"/>
        <v>7</v>
      </c>
      <c r="AD904" s="7" t="str">
        <f ca="1" xml:space="preserve">
IF($AC904 &lt;&gt; "",
    VLOOKUP($AC904,Levels!$A:$B,2,FALSE),
    ""
)</f>
        <v>Senior</v>
      </c>
      <c r="AE904" s="8">
        <f t="shared" ca="1" si="148"/>
        <v>36386</v>
      </c>
      <c r="AF904" s="6">
        <f ca="1">RANDBETWEEN(5,COUNTA('Recruitment source'!$A:$A) + 1)</f>
        <v>11</v>
      </c>
      <c r="AG904" s="6" t="str">
        <f ca="1">VLOOKUP($AF904,'Recruitment source'!$A:$B,2,FALSE)</f>
        <v>Next Station</v>
      </c>
      <c r="AH904" s="8"/>
      <c r="AI904" s="1">
        <f t="shared" ca="1" si="140"/>
        <v>3000</v>
      </c>
      <c r="AJ90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900, 1, 'Júlia Caminha Camões', 'F', 5, '18/02/1978', 8, 5, 11, 7, 3000);</v>
      </c>
    </row>
    <row r="905" spans="1:36" ht="14.25" customHeight="1" x14ac:dyDescent="0.2">
      <c r="A905" s="7" cm="1">
        <f t="array" aca="1" ref="A905" ca="1">INDEX(Companies!$A:$A,RANDBETWEEN(5,COUNTA(Companies!$A:$A) + 1),1)</f>
        <v>5</v>
      </c>
      <c r="B905" s="7" t="str">
        <f ca="1">VLOOKUP($A905,Companies!$A:$B,2,FALSE)</f>
        <v>ACME Corporation</v>
      </c>
      <c r="C905" s="5">
        <f t="shared" si="141"/>
        <v>901</v>
      </c>
      <c r="D905" s="5" t="str" cm="1">
        <f t="array" ref="D905">SHA1HASH($C905)</f>
        <v>a071f3cf900d868205b8cc4c7e6aa7885cac3643</v>
      </c>
      <c r="E905" s="6">
        <v>1</v>
      </c>
      <c r="F905" s="7">
        <f ca="1">IF($C905 = 1 + N("Presidente"),
    127,
    IF($C905 = 2 + N("Vice-Presidente"),
        72,
        IF($C905 = 3 + N("Secretária bilíngue"),
            13,
            RANDBETWEEN(5,COUNT(Name!$A:$A) + 1)
        )
    )
)</f>
        <v>329</v>
      </c>
      <c r="G905" s="7" t="str">
        <f ca="1">VLOOKUP($F905,Name!$A:$B,2,FALSE)</f>
        <v>Rebeca</v>
      </c>
      <c r="H905" s="7">
        <f ca="1" xml:space="preserve">
IF($C905 = 1,
    0,
    RANDBETWEEN(5,COUNT('Last name'!$A:$A) + 1)
)</f>
        <v>80</v>
      </c>
      <c r="I905" s="7" t="str">
        <f ca="1" xml:space="preserve">
IF($C905 = 1 + N("Presidente"),
    "de Orléans e Bragança",
    VLOOKUP($H905,'Last name'!$A:$B,2,FALSE) &amp; " " &amp; VLOOKUP(RANDBETWEEN(5,COUNT('Last name'!$A:$A) + 1),'Last name'!$A:$B,2,FALSE)
)</f>
        <v>Faria Colombo</v>
      </c>
      <c r="J905" s="7" t="str">
        <f t="shared" ca="1" si="142"/>
        <v>Rebeca Faria Colombo</v>
      </c>
      <c r="K905" s="7" t="str" cm="1">
        <f t="array" aca="1" ref="K905" ca="1">SHA1HASH($J905)</f>
        <v>8309810faf0d9dd2979202497c8a85ac7b49255f</v>
      </c>
      <c r="L905" s="7" cm="1">
        <f t="array" aca="1" ref="L905" ca="1">INDEX(States!$A:$A,N905,1)</f>
        <v>5</v>
      </c>
      <c r="M905" s="7" t="str">
        <f ca="1">VLOOKUP($L905,Countries!$A:$B,2,FALSE)</f>
        <v>Portugal</v>
      </c>
      <c r="N905" s="7" cm="1">
        <f t="array" aca="1" ref="N905" ca="1">INDEX(States!$C:$C,RANDBETWEEN(5,COUNTA(States!$A:$A) + 1),1)</f>
        <v>5</v>
      </c>
      <c r="O905" s="7" t="str">
        <f ca="1">VLOOKUP($N905,States!$C:$D,2,FALSE)</f>
        <v xml:space="preserve"> Lisboa</v>
      </c>
      <c r="P905" s="7" t="str">
        <f ca="1">VLOOKUP($F905,Name!$A:$C,3,FALSE)</f>
        <v>F</v>
      </c>
      <c r="Q905" s="7" t="str">
        <f ca="1">VLOOKUP($P905,Genders!$B:$C,2,FALSE)</f>
        <v>Female</v>
      </c>
      <c r="R905" s="7" cm="1">
        <f t="array" aca="1" ref="R905" ca="1">INDEX('Marital status'!$A:$A,RANDBETWEEN(5,COUNTA('Marital status'!$A:$A) + 1),1)</f>
        <v>5</v>
      </c>
      <c r="S905" s="7" t="str">
        <f ca="1">VLOOKUP($R905,'Marital status'!$A:$B,2,FALSE)</f>
        <v>single</v>
      </c>
      <c r="T905" s="7">
        <f t="shared" ca="1" si="143"/>
        <v>5</v>
      </c>
      <c r="U905" s="7" t="str">
        <f ca="1">VLOOKUP($T905,Ethnicities!$A:$B,2,FALSE)</f>
        <v xml:space="preserve"> white</v>
      </c>
      <c r="V905" s="8">
        <f t="shared" ca="1" si="144"/>
        <v>18234</v>
      </c>
      <c r="W905" s="6">
        <f t="shared" ca="1" si="145"/>
        <v>7</v>
      </c>
      <c r="X905" s="8" t="str">
        <f ca="1">VLOOKUP($W905,'Background education'!$A:$B,2,FALSE)</f>
        <v>Undergraduate degree</v>
      </c>
      <c r="Y905" s="7">
        <f ca="1" xml:space="preserve">
  IF(OR($AA905 = 5, $AA905 = 6, $AA905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05" s="7" t="str">
        <f ca="1">VLOOKUP($Y905,Departments!$A:$B,2,FALSE)</f>
        <v xml:space="preserve"> Presidency</v>
      </c>
      <c r="AA905" s="6">
        <f t="shared" ca="1" si="146"/>
        <v>9</v>
      </c>
      <c r="AB905" s="7" t="str">
        <f ca="1">VLOOKUP($AA905,Roles!$A:$B,2,FALSE)</f>
        <v>Intern</v>
      </c>
      <c r="AC905" s="6" t="str">
        <f t="shared" ca="1" si="147"/>
        <v/>
      </c>
      <c r="AD905" s="7" t="str">
        <f ca="1" xml:space="preserve">
IF($AC905 &lt;&gt; "",
    VLOOKUP($AC905,Levels!$A:$B,2,FALSE),
    ""
)</f>
        <v/>
      </c>
      <c r="AE905" s="8">
        <f t="shared" ca="1" si="148"/>
        <v>37760</v>
      </c>
      <c r="AF905" s="6">
        <f ca="1">RANDBETWEEN(5,COUNTA('Recruitment source'!$A:$A) + 1)</f>
        <v>10</v>
      </c>
      <c r="AG905" s="6" t="str">
        <f ca="1">VLOOKUP($AF905,'Recruitment source'!$A:$B,2,FALSE)</f>
        <v>Jobs in Lisbon</v>
      </c>
      <c r="AH905" s="8"/>
      <c r="AI905" s="1">
        <f t="shared" ca="1" si="140"/>
        <v>1205</v>
      </c>
      <c r="AJ90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901, 1, 'Rebeca Faria Colombo', 'F', 5, '02/12/1949', 7, 5, 9, NULL, 1205);</v>
      </c>
    </row>
    <row r="906" spans="1:36" ht="14.25" customHeight="1" x14ac:dyDescent="0.2">
      <c r="A906" s="7" cm="1">
        <f t="array" aca="1" ref="A906" ca="1">INDEX(Companies!$A:$A,RANDBETWEEN(5,COUNTA(Companies!$A:$A) + 1),1)</f>
        <v>5</v>
      </c>
      <c r="B906" s="7" t="str">
        <f ca="1">VLOOKUP($A906,Companies!$A:$B,2,FALSE)</f>
        <v>ACME Corporation</v>
      </c>
      <c r="C906" s="5">
        <f t="shared" si="141"/>
        <v>902</v>
      </c>
      <c r="D906" s="5" t="str" cm="1">
        <f t="array" ref="D906">SHA1HASH($C906)</f>
        <v>0e2a8d2c235e4c425c2afa27ca7a0d089e5116ef</v>
      </c>
      <c r="E906" s="6">
        <v>1</v>
      </c>
      <c r="F906" s="7">
        <f ca="1">IF($C906 = 1 + N("Presidente"),
    127,
    IF($C906 = 2 + N("Vice-Presidente"),
        72,
        IF($C906 = 3 + N("Secretária bilíngue"),
            13,
            RANDBETWEEN(5,COUNT(Name!$A:$A) + 1)
        )
    )
)</f>
        <v>247</v>
      </c>
      <c r="G906" s="7" t="str">
        <f ca="1">VLOOKUP($F906,Name!$A:$B,2,FALSE)</f>
        <v>Luiz Otávio</v>
      </c>
      <c r="H906" s="7">
        <f ca="1" xml:space="preserve">
IF($C906 = 1,
    0,
    RANDBETWEEN(5,COUNT('Last name'!$A:$A) + 1)
)</f>
        <v>129</v>
      </c>
      <c r="I906" s="7" t="str">
        <f ca="1" xml:space="preserve">
IF($C906 = 1 + N("Presidente"),
    "de Orléans e Bragança",
    VLOOKUP($H906,'Last name'!$A:$B,2,FALSE) &amp; " " &amp; VLOOKUP(RANDBETWEEN(5,COUNT('Last name'!$A:$A) + 1),'Last name'!$A:$B,2,FALSE)
)</f>
        <v>Miranda Seixas</v>
      </c>
      <c r="J906" s="7" t="str">
        <f t="shared" ca="1" si="142"/>
        <v>Luiz Otávio Miranda Seixas</v>
      </c>
      <c r="K906" s="7" t="str" cm="1">
        <f t="array" aca="1" ref="K906" ca="1">SHA1HASH($J906)</f>
        <v>9c0a2a7e077bfaae2968f5e4a79fdf0529dcb4fe</v>
      </c>
      <c r="L906" s="7" cm="1">
        <f t="array" aca="1" ref="L906" ca="1">INDEX(States!$A:$A,N906,1)</f>
        <v>5</v>
      </c>
      <c r="M906" s="7" t="str">
        <f ca="1">VLOOKUP($L906,Countries!$A:$B,2,FALSE)</f>
        <v>Portugal</v>
      </c>
      <c r="N906" s="7" cm="1">
        <f t="array" aca="1" ref="N906" ca="1">INDEX(States!$C:$C,RANDBETWEEN(5,COUNTA(States!$A:$A) + 1),1)</f>
        <v>17</v>
      </c>
      <c r="O906" s="7" t="str">
        <f ca="1">VLOOKUP($N906,States!$C:$D,2,FALSE)</f>
        <v>Viseu</v>
      </c>
      <c r="P906" s="7" t="str">
        <f ca="1">VLOOKUP($F906,Name!$A:$C,3,FALSE)</f>
        <v>M</v>
      </c>
      <c r="Q906" s="7" t="str">
        <f ca="1">VLOOKUP($P906,Genders!$B:$C,2,FALSE)</f>
        <v>Male</v>
      </c>
      <c r="R906" s="7" cm="1">
        <f t="array" aca="1" ref="R906" ca="1">INDEX('Marital status'!$A:$A,RANDBETWEEN(5,COUNTA('Marital status'!$A:$A) + 1),1)</f>
        <v>9</v>
      </c>
      <c r="S906" s="7" t="str">
        <f ca="1">VLOOKUP($R906,'Marital status'!$A:$B,2,FALSE)</f>
        <v>DIVORCED</v>
      </c>
      <c r="T906" s="7">
        <f t="shared" ca="1" si="143"/>
        <v>5</v>
      </c>
      <c r="U906" s="7" t="str">
        <f ca="1">VLOOKUP($T906,Ethnicities!$A:$B,2,FALSE)</f>
        <v xml:space="preserve"> white</v>
      </c>
      <c r="V906" s="8">
        <f t="shared" ca="1" si="144"/>
        <v>31581</v>
      </c>
      <c r="W906" s="6">
        <f t="shared" ca="1" si="145"/>
        <v>8</v>
      </c>
      <c r="X906" s="8" t="str">
        <f ca="1">VLOOKUP($W906,'Background education'!$A:$B,2,FALSE)</f>
        <v>Graduate school</v>
      </c>
      <c r="Y906" s="7">
        <f ca="1" xml:space="preserve">
  IF(OR($AA906 = 5, $AA906 = 6, $AA906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06" s="7" t="str">
        <f ca="1">VLOOKUP($Y906,Departments!$A:$B,2,FALSE)</f>
        <v>Administration</v>
      </c>
      <c r="AA906" s="6">
        <f t="shared" ca="1" si="146"/>
        <v>11</v>
      </c>
      <c r="AB906" s="7" t="str">
        <f ca="1">VLOOKUP($AA906,Roles!$A:$B,2,FALSE)</f>
        <v>Analyst</v>
      </c>
      <c r="AC906" s="6">
        <f t="shared" ca="1" si="147"/>
        <v>5</v>
      </c>
      <c r="AD906" s="7" t="str">
        <f ca="1" xml:space="preserve">
IF($AC906 &lt;&gt; "",
    VLOOKUP($AC906,Levels!$A:$B,2,FALSE),
    ""
)</f>
        <v>Junior</v>
      </c>
      <c r="AE906" s="8">
        <f t="shared" ca="1" si="148"/>
        <v>42940</v>
      </c>
      <c r="AF906" s="6">
        <f ca="1">RANDBETWEEN(5,COUNTA('Recruitment source'!$A:$A) + 1)</f>
        <v>7</v>
      </c>
      <c r="AG906" s="6" t="str">
        <f ca="1">VLOOKUP($AF906,'Recruitment source'!$A:$B,2,FALSE)</f>
        <v>SAPO Emprego</v>
      </c>
      <c r="AH906" s="8"/>
      <c r="AI906" s="1">
        <f t="shared" ca="1" si="140"/>
        <v>3000</v>
      </c>
      <c r="AJ906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902, 1, 'Luiz Otávio Miranda Seixas', 'M', 5, '18/06/1986', 8, 6, 11, 5, 3000);</v>
      </c>
    </row>
    <row r="907" spans="1:36" ht="14.25" customHeight="1" x14ac:dyDescent="0.2">
      <c r="A907" s="7" cm="1">
        <f t="array" aca="1" ref="A907" ca="1">INDEX(Companies!$A:$A,RANDBETWEEN(5,COUNTA(Companies!$A:$A) + 1),1)</f>
        <v>5</v>
      </c>
      <c r="B907" s="7" t="str">
        <f ca="1">VLOOKUP($A907,Companies!$A:$B,2,FALSE)</f>
        <v>ACME Corporation</v>
      </c>
      <c r="C907" s="5">
        <f t="shared" si="141"/>
        <v>903</v>
      </c>
      <c r="D907" s="5" t="str" cm="1">
        <f t="array" ref="D907">SHA1HASH($C907)</f>
        <v>437aa7b54ef6800c19f152c9ddcfebee7dd315e9</v>
      </c>
      <c r="E907" s="6">
        <v>1</v>
      </c>
      <c r="F907" s="7">
        <f ca="1">IF($C907 = 1 + N("Presidente"),
    127,
    IF($C907 = 2 + N("Vice-Presidente"),
        72,
        IF($C907 = 3 + N("Secretária bilíngue"),
            13,
            RANDBETWEEN(5,COUNT(Name!$A:$A) + 1)
        )
    )
)</f>
        <v>359</v>
      </c>
      <c r="G907" s="7" t="str">
        <f ca="1">VLOOKUP($F907,Name!$A:$B,2,FALSE)</f>
        <v>Vitor</v>
      </c>
      <c r="H907" s="7">
        <f ca="1" xml:space="preserve">
IF($C907 = 1,
    0,
    RANDBETWEEN(5,COUNT('Last name'!$A:$A) + 1)
)</f>
        <v>103</v>
      </c>
      <c r="I907" s="7" t="str">
        <f ca="1" xml:space="preserve">
IF($C907 = 1 + N("Presidente"),
    "de Orléans e Bragança",
    VLOOKUP($H907,'Last name'!$A:$B,2,FALSE) &amp; " " &amp; VLOOKUP(RANDBETWEEN(5,COUNT('Last name'!$A:$A) + 1),'Last name'!$A:$B,2,FALSE)
)</f>
        <v>Holanda Cândido</v>
      </c>
      <c r="J907" s="7" t="str">
        <f t="shared" ca="1" si="142"/>
        <v>Vitor Holanda Cândido</v>
      </c>
      <c r="K907" s="7" t="str" cm="1">
        <f t="array" aca="1" ref="K907" ca="1">SHA1HASH($J907)</f>
        <v>ab5bfd741250c9eb60bf733a7a9daadb401cbbe3</v>
      </c>
      <c r="L907" s="7" cm="1">
        <f t="array" aca="1" ref="L907" ca="1">INDEX(States!$A:$A,N907,1)</f>
        <v>5</v>
      </c>
      <c r="M907" s="7" t="str">
        <f ca="1">VLOOKUP($L907,Countries!$A:$B,2,FALSE)</f>
        <v>Portugal</v>
      </c>
      <c r="N907" s="7" cm="1">
        <f t="array" aca="1" ref="N907" ca="1">INDEX(States!$C:$C,RANDBETWEEN(5,COUNTA(States!$A:$A) + 1),1)</f>
        <v>20</v>
      </c>
      <c r="O907" s="7" t="str">
        <f ca="1">VLOOKUP($N907,States!$C:$D,2,FALSE)</f>
        <v>Portalegre</v>
      </c>
      <c r="P907" s="7" t="str">
        <f ca="1">VLOOKUP($F907,Name!$A:$C,3,FALSE)</f>
        <v>M</v>
      </c>
      <c r="Q907" s="7" t="str">
        <f ca="1">VLOOKUP($P907,Genders!$B:$C,2,FALSE)</f>
        <v>Male</v>
      </c>
      <c r="R907" s="7" cm="1">
        <f t="array" aca="1" ref="R907" ca="1">INDEX('Marital status'!$A:$A,RANDBETWEEN(5,COUNTA('Marital status'!$A:$A) + 1),1)</f>
        <v>8</v>
      </c>
      <c r="S907" s="7" t="str">
        <f ca="1">VLOOKUP($R907,'Marital status'!$A:$B,2,FALSE)</f>
        <v xml:space="preserve"> Separated </v>
      </c>
      <c r="T907" s="7">
        <f t="shared" ca="1" si="143"/>
        <v>5</v>
      </c>
      <c r="U907" s="7" t="str">
        <f ca="1">VLOOKUP($T907,Ethnicities!$A:$B,2,FALSE)</f>
        <v xml:space="preserve"> white</v>
      </c>
      <c r="V907" s="8">
        <f t="shared" ca="1" si="144"/>
        <v>17517</v>
      </c>
      <c r="W907" s="6">
        <f t="shared" ca="1" si="145"/>
        <v>7</v>
      </c>
      <c r="X907" s="8" t="str">
        <f ca="1">VLOOKUP($W907,'Background education'!$A:$B,2,FALSE)</f>
        <v>Undergraduate degree</v>
      </c>
      <c r="Y907" s="7">
        <f ca="1" xml:space="preserve">
  IF(OR($AA907 = 5, $AA907 = 6, $AA907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07" s="7" t="str">
        <f ca="1">VLOOKUP($Y907,Departments!$A:$B,2,FALSE)</f>
        <v>Human Resource</v>
      </c>
      <c r="AA907" s="6">
        <f t="shared" ca="1" si="146"/>
        <v>9</v>
      </c>
      <c r="AB907" s="7" t="str">
        <f ca="1">VLOOKUP($AA907,Roles!$A:$B,2,FALSE)</f>
        <v>Intern</v>
      </c>
      <c r="AC907" s="6" t="str">
        <f t="shared" ca="1" si="147"/>
        <v/>
      </c>
      <c r="AD907" s="7" t="str">
        <f ca="1" xml:space="preserve">
IF($AC907 &lt;&gt; "",
    VLOOKUP($AC907,Levels!$A:$B,2,FALSE),
    ""
)</f>
        <v/>
      </c>
      <c r="AE907" s="8">
        <f t="shared" ca="1" si="148"/>
        <v>37673</v>
      </c>
      <c r="AF907" s="6">
        <f ca="1">RANDBETWEEN(5,COUNTA('Recruitment source'!$A:$A) + 1)</f>
        <v>13</v>
      </c>
      <c r="AG907" s="6" t="str">
        <f ca="1">VLOOKUP($AF907,'Recruitment source'!$A:$B,2,FALSE)</f>
        <v>Google</v>
      </c>
      <c r="AH907" s="8"/>
      <c r="AI907" s="1">
        <f t="shared" ca="1" si="140"/>
        <v>1285</v>
      </c>
      <c r="AJ907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903, 1, 'Vitor Holanda Cândido', 'M', 5, '16/12/1947', 7, 8, 9, NULL, 1285);</v>
      </c>
    </row>
    <row r="908" spans="1:36" ht="14.25" customHeight="1" x14ac:dyDescent="0.2">
      <c r="A908" s="7" cm="1">
        <f t="array" aca="1" ref="A908" ca="1">INDEX(Companies!$A:$A,RANDBETWEEN(5,COUNTA(Companies!$A:$A) + 1),1)</f>
        <v>5</v>
      </c>
      <c r="B908" s="7" t="str">
        <f ca="1">VLOOKUP($A908,Companies!$A:$B,2,FALSE)</f>
        <v>ACME Corporation</v>
      </c>
      <c r="C908" s="5">
        <f t="shared" si="141"/>
        <v>904</v>
      </c>
      <c r="D908" s="5" t="str" cm="1">
        <f t="array" ref="D908">SHA1HASH($C908)</f>
        <v>6f2c73e47a4a7da5ed35dc3954c0ea3e2fe863a3</v>
      </c>
      <c r="E908" s="6">
        <v>1</v>
      </c>
      <c r="F908" s="7">
        <f ca="1">IF($C908 = 1 + N("Presidente"),
    127,
    IF($C908 = 2 + N("Vice-Presidente"),
        72,
        IF($C908 = 3 + N("Secretária bilíngue"),
            13,
            RANDBETWEEN(5,COUNT(Name!$A:$A) + 1)
        )
    )
)</f>
        <v>200</v>
      </c>
      <c r="G908" s="7" t="str">
        <f ca="1">VLOOKUP($F908,Name!$A:$B,2,FALSE)</f>
        <v>José Heleno</v>
      </c>
      <c r="H908" s="7">
        <f ca="1" xml:space="preserve">
IF($C908 = 1,
    0,
    RANDBETWEEN(5,COUNT('Last name'!$A:$A) + 1)
)</f>
        <v>119</v>
      </c>
      <c r="I908" s="7" t="str">
        <f ca="1" xml:space="preserve">
IF($C908 = 1 + N("Presidente"),
    "de Orléans e Bragança",
    VLOOKUP($H908,'Last name'!$A:$B,2,FALSE) &amp; " " &amp; VLOOKUP(RANDBETWEEN(5,COUNT('Last name'!$A:$A) + 1),'Last name'!$A:$B,2,FALSE)
)</f>
        <v>Marino Pereira</v>
      </c>
      <c r="J908" s="7" t="str">
        <f t="shared" ca="1" si="142"/>
        <v>José Heleno Marino Pereira</v>
      </c>
      <c r="K908" s="7" t="str" cm="1">
        <f t="array" aca="1" ref="K908" ca="1">SHA1HASH($J908)</f>
        <v>980f7c9867bd4a9c2b9bc21dd96f785b2b1db855</v>
      </c>
      <c r="L908" s="7" cm="1">
        <f t="array" aca="1" ref="L908" ca="1">INDEX(States!$A:$A,N908,1)</f>
        <v>5</v>
      </c>
      <c r="M908" s="7" t="str">
        <f ca="1">VLOOKUP($L908,Countries!$A:$B,2,FALSE)</f>
        <v>Portugal</v>
      </c>
      <c r="N908" s="7" cm="1">
        <f t="array" aca="1" ref="N908" ca="1">INDEX(States!$C:$C,RANDBETWEEN(5,COUNTA(States!$A:$A) + 1),1)</f>
        <v>7</v>
      </c>
      <c r="O908" s="7" t="str">
        <f ca="1">VLOOKUP($N908,States!$C:$D,2,FALSE)</f>
        <v xml:space="preserve"> Setúbal </v>
      </c>
      <c r="P908" s="7" t="str">
        <f ca="1">VLOOKUP($F908,Name!$A:$C,3,FALSE)</f>
        <v>M</v>
      </c>
      <c r="Q908" s="7" t="str">
        <f ca="1">VLOOKUP($P908,Genders!$B:$C,2,FALSE)</f>
        <v>Male</v>
      </c>
      <c r="R908" s="7" cm="1">
        <f t="array" aca="1" ref="R908" ca="1">INDEX('Marital status'!$A:$A,RANDBETWEEN(5,COUNTA('Marital status'!$A:$A) + 1),1)</f>
        <v>7</v>
      </c>
      <c r="S908" s="7" t="str">
        <f ca="1">VLOOKUP($R908,'Marital status'!$A:$B,2,FALSE)</f>
        <v xml:space="preserve">Widowed </v>
      </c>
      <c r="T908" s="7">
        <f t="shared" ca="1" si="143"/>
        <v>5</v>
      </c>
      <c r="U908" s="7" t="str">
        <f ca="1">VLOOKUP($T908,Ethnicities!$A:$B,2,FALSE)</f>
        <v xml:space="preserve"> white</v>
      </c>
      <c r="V908" s="8">
        <f t="shared" ca="1" si="144"/>
        <v>27701</v>
      </c>
      <c r="W908" s="6">
        <f t="shared" ca="1" si="145"/>
        <v>7</v>
      </c>
      <c r="X908" s="8" t="str">
        <f ca="1">VLOOKUP($W908,'Background education'!$A:$B,2,FALSE)</f>
        <v>Undergraduate degree</v>
      </c>
      <c r="Y908" s="7">
        <f ca="1" xml:space="preserve">
  IF(OR($AA908 = 5, $AA908 = 6, $AA908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08" s="7" t="str">
        <f ca="1">VLOOKUP($Y908,Departments!$A:$B,2,FALSE)</f>
        <v xml:space="preserve"> Commercial</v>
      </c>
      <c r="AA908" s="6">
        <f t="shared" ca="1" si="146"/>
        <v>11</v>
      </c>
      <c r="AB908" s="7" t="str">
        <f ca="1">VLOOKUP($AA908,Roles!$A:$B,2,FALSE)</f>
        <v>Analyst</v>
      </c>
      <c r="AC908" s="6">
        <f t="shared" ca="1" si="147"/>
        <v>6</v>
      </c>
      <c r="AD908" s="7" t="str">
        <f ca="1" xml:space="preserve">
IF($AC908 &lt;&gt; "",
    VLOOKUP($AC908,Levels!$A:$B,2,FALSE),
    ""
)</f>
        <v>Pleno</v>
      </c>
      <c r="AE908" s="8">
        <f t="shared" ca="1" si="148"/>
        <v>43865</v>
      </c>
      <c r="AF908" s="6">
        <f ca="1">RANDBETWEEN(5,COUNTA('Recruitment source'!$A:$A) + 1)</f>
        <v>5</v>
      </c>
      <c r="AG908" s="6" t="str">
        <f ca="1">VLOOKUP($AF908,'Recruitment source'!$A:$B,2,FALSE)</f>
        <v>Indeed</v>
      </c>
      <c r="AH908" s="8"/>
      <c r="AI908" s="1">
        <f t="shared" ca="1" si="140"/>
        <v>2580</v>
      </c>
      <c r="AJ908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904, 1, 'José Heleno Marino Pereira', 'M', 5, '03/11/1975', 7, 9, 11, 6, 2580);</v>
      </c>
    </row>
    <row r="909" spans="1:36" ht="14.25" customHeight="1" x14ac:dyDescent="0.2">
      <c r="A909" s="7" cm="1">
        <f t="array" aca="1" ref="A909" ca="1">INDEX(Companies!$A:$A,RANDBETWEEN(5,COUNTA(Companies!$A:$A) + 1),1)</f>
        <v>5</v>
      </c>
      <c r="B909" s="7" t="str">
        <f ca="1">VLOOKUP($A909,Companies!$A:$B,2,FALSE)</f>
        <v>ACME Corporation</v>
      </c>
      <c r="C909" s="5">
        <f t="shared" si="141"/>
        <v>905</v>
      </c>
      <c r="D909" s="5" t="str" cm="1">
        <f t="array" ref="D909">SHA1HASH($C909)</f>
        <v>71ef3ed0695341b63e469eea3478e82b3aab9a27</v>
      </c>
      <c r="E909" s="6">
        <v>1</v>
      </c>
      <c r="F909" s="7">
        <f ca="1">IF($C909 = 1 + N("Presidente"),
    127,
    IF($C909 = 2 + N("Vice-Presidente"),
        72,
        IF($C909 = 3 + N("Secretária bilíngue"),
            13,
            RANDBETWEEN(5,COUNT(Name!$A:$A) + 1)
        )
    )
)</f>
        <v>129</v>
      </c>
      <c r="G909" s="7" t="str">
        <f ca="1">VLOOKUP($F909,Name!$A:$B,2,FALSE)</f>
        <v>Enzo Miguel</v>
      </c>
      <c r="H909" s="7">
        <f ca="1" xml:space="preserve">
IF($C909 = 1,
    0,
    RANDBETWEEN(5,COUNT('Last name'!$A:$A) + 1)
)</f>
        <v>153</v>
      </c>
      <c r="I909" s="7" t="str">
        <f ca="1" xml:space="preserve">
IF($C909 = 1 + N("Presidente"),
    "de Orléans e Bragança",
    VLOOKUP($H909,'Last name'!$A:$B,2,FALSE) &amp; " " &amp; VLOOKUP(RANDBETWEEN(5,COUNT('Last name'!$A:$A) + 1),'Last name'!$A:$B,2,FALSE)
)</f>
        <v>Pimentel Albuquerque</v>
      </c>
      <c r="J909" s="7" t="str">
        <f t="shared" ca="1" si="142"/>
        <v>Enzo Miguel Pimentel Albuquerque</v>
      </c>
      <c r="K909" s="7" t="str" cm="1">
        <f t="array" aca="1" ref="K909" ca="1">SHA1HASH($J909)</f>
        <v>5e100711bdd6cfbc785fdb5d17976b581957375c</v>
      </c>
      <c r="L909" s="7" cm="1">
        <f t="array" aca="1" ref="L909" ca="1">INDEX(States!$A:$A,N909,1)</f>
        <v>5</v>
      </c>
      <c r="M909" s="7" t="str">
        <f ca="1">VLOOKUP($L909,Countries!$A:$B,2,FALSE)</f>
        <v>Portugal</v>
      </c>
      <c r="N909" s="7" cm="1">
        <f t="array" aca="1" ref="N909" ca="1">INDEX(States!$C:$C,RANDBETWEEN(5,COUNTA(States!$A:$A) + 1),1)</f>
        <v>16</v>
      </c>
      <c r="O909" s="7" t="str">
        <f ca="1">VLOOKUP($N909,States!$C:$D,2,FALSE)</f>
        <v>Azores</v>
      </c>
      <c r="P909" s="7" t="str">
        <f ca="1">VLOOKUP($F909,Name!$A:$C,3,FALSE)</f>
        <v>M</v>
      </c>
      <c r="Q909" s="7" t="str">
        <f ca="1">VLOOKUP($P909,Genders!$B:$C,2,FALSE)</f>
        <v>Male</v>
      </c>
      <c r="R909" s="7" cm="1">
        <f t="array" aca="1" ref="R909" ca="1">INDEX('Marital status'!$A:$A,RANDBETWEEN(5,COUNTA('Marital status'!$A:$A) + 1),1)</f>
        <v>8</v>
      </c>
      <c r="S909" s="7" t="str">
        <f ca="1">VLOOKUP($R909,'Marital status'!$A:$B,2,FALSE)</f>
        <v xml:space="preserve"> Separated </v>
      </c>
      <c r="T909" s="7">
        <f t="shared" ca="1" si="143"/>
        <v>5</v>
      </c>
      <c r="U909" s="7" t="str">
        <f ca="1">VLOOKUP($T909,Ethnicities!$A:$B,2,FALSE)</f>
        <v xml:space="preserve"> white</v>
      </c>
      <c r="V909" s="8">
        <f t="shared" ca="1" si="144"/>
        <v>18973</v>
      </c>
      <c r="W909" s="6">
        <f t="shared" ca="1" si="145"/>
        <v>7</v>
      </c>
      <c r="X909" s="8" t="str">
        <f ca="1">VLOOKUP($W909,'Background education'!$A:$B,2,FALSE)</f>
        <v>Undergraduate degree</v>
      </c>
      <c r="Y909" s="7">
        <f ca="1" xml:space="preserve">
  IF(OR($AA909 = 5, $AA909 = 6, $AA909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909" s="7" t="str">
        <f ca="1">VLOOKUP($Y909,Departments!$A:$B,2,FALSE)</f>
        <v>Audit</v>
      </c>
      <c r="AA909" s="6">
        <f t="shared" ca="1" si="146"/>
        <v>9</v>
      </c>
      <c r="AB909" s="7" t="str">
        <f ca="1">VLOOKUP($AA909,Roles!$A:$B,2,FALSE)</f>
        <v>Intern</v>
      </c>
      <c r="AC909" s="6" t="str">
        <f t="shared" ca="1" si="147"/>
        <v/>
      </c>
      <c r="AD909" s="7" t="str">
        <f ca="1" xml:space="preserve">
IF($AC909 &lt;&gt; "",
    VLOOKUP($AC909,Levels!$A:$B,2,FALSE),
    ""
)</f>
        <v/>
      </c>
      <c r="AE909" s="8">
        <f t="shared" ca="1" si="148"/>
        <v>40103</v>
      </c>
      <c r="AF909" s="6">
        <f ca="1">RANDBETWEEN(5,COUNTA('Recruitment source'!$A:$A) + 1)</f>
        <v>5</v>
      </c>
      <c r="AG909" s="6" t="str">
        <f ca="1">VLOOKUP($AF909,'Recruitment source'!$A:$B,2,FALSE)</f>
        <v>Indeed</v>
      </c>
      <c r="AH909" s="8"/>
      <c r="AI909" s="1">
        <f t="shared" ca="1" si="140"/>
        <v>1205</v>
      </c>
      <c r="AJ909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905, 1, 'Enzo Miguel Pimentel Albuquerque', 'M', 5, '11/12/1951', 7, 13, 9, NULL, 1205);</v>
      </c>
    </row>
    <row r="910" spans="1:36" ht="14.25" customHeight="1" x14ac:dyDescent="0.2">
      <c r="A910" s="7" cm="1">
        <f t="array" aca="1" ref="A910" ca="1">INDEX(Companies!$A:$A,RANDBETWEEN(5,COUNTA(Companies!$A:$A) + 1),1)</f>
        <v>5</v>
      </c>
      <c r="B910" s="7" t="str">
        <f ca="1">VLOOKUP($A910,Companies!$A:$B,2,FALSE)</f>
        <v>ACME Corporation</v>
      </c>
      <c r="C910" s="5">
        <f t="shared" si="141"/>
        <v>906</v>
      </c>
      <c r="D910" s="5" t="str" cm="1">
        <f t="array" ref="D910">SHA1HASH($C910)</f>
        <v>624ec06de69083ea715768cae1166b0f194c7639</v>
      </c>
      <c r="E910" s="6">
        <v>1</v>
      </c>
      <c r="F910" s="7">
        <f ca="1">IF($C910 = 1 + N("Presidente"),
    127,
    IF($C910 = 2 + N("Vice-Presidente"),
        72,
        IF($C910 = 3 + N("Secretária bilíngue"),
            13,
            RANDBETWEEN(5,COUNT(Name!$A:$A) + 1)
        )
    )
)</f>
        <v>143</v>
      </c>
      <c r="G910" s="7" t="str">
        <f ca="1">VLOOKUP($F910,Name!$A:$B,2,FALSE)</f>
        <v>Flavio</v>
      </c>
      <c r="H910" s="7">
        <f ca="1" xml:space="preserve">
IF($C910 = 1,
    0,
    RANDBETWEEN(5,COUNT('Last name'!$A:$A) + 1)
)</f>
        <v>166</v>
      </c>
      <c r="I910" s="7" t="str">
        <f ca="1" xml:space="preserve">
IF($C910 = 1 + N("Presidente"),
    "de Orléans e Bragança",
    VLOOKUP($H910,'Last name'!$A:$B,2,FALSE) &amp; " " &amp; VLOOKUP(RANDBETWEEN(5,COUNT('Last name'!$A:$A) + 1),'Last name'!$A:$B,2,FALSE)
)</f>
        <v>Rodrigues Cunha</v>
      </c>
      <c r="J910" s="7" t="str">
        <f t="shared" ca="1" si="142"/>
        <v>Flavio Rodrigues Cunha</v>
      </c>
      <c r="K910" s="7" t="str" cm="1">
        <f t="array" aca="1" ref="K910" ca="1">SHA1HASH($J910)</f>
        <v>759f1868cab66f6d6bcc54297b3361c6ee01a71b</v>
      </c>
      <c r="L910" s="7" cm="1">
        <f t="array" aca="1" ref="L910" ca="1">INDEX(States!$A:$A,N910,1)</f>
        <v>5</v>
      </c>
      <c r="M910" s="7" t="str">
        <f ca="1">VLOOKUP($L910,Countries!$A:$B,2,FALSE)</f>
        <v>Portugal</v>
      </c>
      <c r="N910" s="7" cm="1">
        <f t="array" aca="1" ref="N910" ca="1">INDEX(States!$C:$C,RANDBETWEEN(5,COUNTA(States!$A:$A) + 1),1)</f>
        <v>21</v>
      </c>
      <c r="O910" s="7" t="str">
        <f ca="1">VLOOKUP($N910,States!$C:$D,2,FALSE)</f>
        <v>Guarda</v>
      </c>
      <c r="P910" s="7" t="str">
        <f ca="1">VLOOKUP($F910,Name!$A:$C,3,FALSE)</f>
        <v>M</v>
      </c>
      <c r="Q910" s="7" t="str">
        <f ca="1">VLOOKUP($P910,Genders!$B:$C,2,FALSE)</f>
        <v>Male</v>
      </c>
      <c r="R910" s="7" cm="1">
        <f t="array" aca="1" ref="R910" ca="1">INDEX('Marital status'!$A:$A,RANDBETWEEN(5,COUNTA('Marital status'!$A:$A) + 1),1)</f>
        <v>7</v>
      </c>
      <c r="S910" s="7" t="str">
        <f ca="1">VLOOKUP($R910,'Marital status'!$A:$B,2,FALSE)</f>
        <v xml:space="preserve">Widowed </v>
      </c>
      <c r="T910" s="7">
        <f t="shared" ca="1" si="143"/>
        <v>6</v>
      </c>
      <c r="U910" s="7" t="str">
        <f ca="1">VLOOKUP($T910,Ethnicities!$A:$B,2,FALSE)</f>
        <v>Black or African American</v>
      </c>
      <c r="V910" s="8">
        <f t="shared" ca="1" si="144"/>
        <v>19910</v>
      </c>
      <c r="W910" s="6">
        <f t="shared" ca="1" si="145"/>
        <v>8</v>
      </c>
      <c r="X910" s="8" t="str">
        <f ca="1">VLOOKUP($W910,'Background education'!$A:$B,2,FALSE)</f>
        <v>Graduate school</v>
      </c>
      <c r="Y910" s="7">
        <f ca="1" xml:space="preserve">
  IF(OR($AA910 = 5, $AA910 = 6, $AA910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10" s="7" t="str">
        <f ca="1">VLOOKUP($Y910,Departments!$A:$B,2,FALSE)</f>
        <v>Human Resource</v>
      </c>
      <c r="AA910" s="6">
        <f t="shared" ca="1" si="146"/>
        <v>11</v>
      </c>
      <c r="AB910" s="7" t="str">
        <f ca="1">VLOOKUP($AA910,Roles!$A:$B,2,FALSE)</f>
        <v>Analyst</v>
      </c>
      <c r="AC910" s="6">
        <f t="shared" ca="1" si="147"/>
        <v>6</v>
      </c>
      <c r="AD910" s="7" t="str">
        <f ca="1" xml:space="preserve">
IF($AC910 &lt;&gt; "",
    VLOOKUP($AC910,Levels!$A:$B,2,FALSE),
    ""
)</f>
        <v>Pleno</v>
      </c>
      <c r="AE910" s="8">
        <f t="shared" ca="1" si="148"/>
        <v>38053</v>
      </c>
      <c r="AF910" s="6">
        <f ca="1">RANDBETWEEN(5,COUNTA('Recruitment source'!$A:$A) + 1)</f>
        <v>11</v>
      </c>
      <c r="AG910" s="6" t="str">
        <f ca="1">VLOOKUP($AF910,'Recruitment source'!$A:$B,2,FALSE)</f>
        <v>Next Station</v>
      </c>
      <c r="AH910" s="8"/>
      <c r="AI910" s="1">
        <f t="shared" ca="1" si="140"/>
        <v>3080</v>
      </c>
      <c r="AJ910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906, 1, 'Flavio Rodrigues Cunha', 'M', 6, '05/07/1954', 8, 8, 11, 6, 3080);</v>
      </c>
    </row>
    <row r="911" spans="1:36" ht="14.25" customHeight="1" x14ac:dyDescent="0.2">
      <c r="A911" s="7" cm="1">
        <f t="array" aca="1" ref="A911" ca="1">INDEX(Companies!$A:$A,RANDBETWEEN(5,COUNTA(Companies!$A:$A) + 1),1)</f>
        <v>5</v>
      </c>
      <c r="B911" s="7" t="str">
        <f ca="1">VLOOKUP($A911,Companies!$A:$B,2,FALSE)</f>
        <v>ACME Corporation</v>
      </c>
      <c r="C911" s="5">
        <f t="shared" si="141"/>
        <v>907</v>
      </c>
      <c r="D911" s="5" t="str" cm="1">
        <f t="array" ref="D911">SHA1HASH($C911)</f>
        <v>bd7c809d7d47026e7390ba3c6b253d24efcbe8cf</v>
      </c>
      <c r="E911" s="6">
        <v>1</v>
      </c>
      <c r="F911" s="7">
        <f ca="1">IF($C911 = 1 + N("Presidente"),
    127,
    IF($C911 = 2 + N("Vice-Presidente"),
        72,
        IF($C911 = 3 + N("Secretária bilíngue"),
            13,
            RANDBETWEEN(5,COUNT(Name!$A:$A) + 1)
        )
    )
)</f>
        <v>344</v>
      </c>
      <c r="G911" s="7" t="str">
        <f ca="1">VLOOKUP($F911,Name!$A:$B,2,FALSE)</f>
        <v>Thomas</v>
      </c>
      <c r="H911" s="7">
        <f ca="1" xml:space="preserve">
IF($C911 = 1,
    0,
    RANDBETWEEN(5,COUNT('Last name'!$A:$A) + 1)
)</f>
        <v>102</v>
      </c>
      <c r="I911" s="7" t="str">
        <f ca="1" xml:space="preserve">
IF($C911 = 1 + N("Presidente"),
    "de Orléans e Bragança",
    VLOOKUP($H911,'Last name'!$A:$B,2,FALSE) &amp; " " &amp; VLOOKUP(RANDBETWEEN(5,COUNT('Last name'!$A:$A) + 1),'Last name'!$A:$B,2,FALSE)
)</f>
        <v>Greco Pinto</v>
      </c>
      <c r="J911" s="7" t="str">
        <f t="shared" ca="1" si="142"/>
        <v>Thomas Greco Pinto</v>
      </c>
      <c r="K911" s="7" t="str" cm="1">
        <f t="array" aca="1" ref="K911" ca="1">SHA1HASH($J911)</f>
        <v>40c43629e547c42ca77a54b271012570727c3347</v>
      </c>
      <c r="L911" s="7" cm="1">
        <f t="array" aca="1" ref="L911" ca="1">INDEX(States!$A:$A,N911,1)</f>
        <v>5</v>
      </c>
      <c r="M911" s="7" t="str">
        <f ca="1">VLOOKUP($L911,Countries!$A:$B,2,FALSE)</f>
        <v>Portugal</v>
      </c>
      <c r="N911" s="7" cm="1">
        <f t="array" aca="1" ref="N911" ca="1">INDEX(States!$C:$C,RANDBETWEEN(5,COUNTA(States!$A:$A) + 1),1)</f>
        <v>23</v>
      </c>
      <c r="O911" s="7" t="str">
        <f ca="1">VLOOKUP($N911,States!$C:$D,2,FALSE)</f>
        <v>Viana do Castelo</v>
      </c>
      <c r="P911" s="7" t="str">
        <f ca="1">VLOOKUP($F911,Name!$A:$C,3,FALSE)</f>
        <v>M</v>
      </c>
      <c r="Q911" s="7" t="str">
        <f ca="1">VLOOKUP($P911,Genders!$B:$C,2,FALSE)</f>
        <v>Male</v>
      </c>
      <c r="R911" s="7" cm="1">
        <f t="array" aca="1" ref="R911" ca="1">INDEX('Marital status'!$A:$A,RANDBETWEEN(5,COUNTA('Marital status'!$A:$A) + 1),1)</f>
        <v>6</v>
      </c>
      <c r="S911" s="7" t="str">
        <f ca="1">VLOOKUP($R911,'Marital status'!$A:$B,2,FALSE)</f>
        <v>MarrieD</v>
      </c>
      <c r="T911" s="7">
        <f t="shared" ca="1" si="143"/>
        <v>5</v>
      </c>
      <c r="U911" s="7" t="str">
        <f ca="1">VLOOKUP($T911,Ethnicities!$A:$B,2,FALSE)</f>
        <v xml:space="preserve"> white</v>
      </c>
      <c r="V911" s="8">
        <f t="shared" ca="1" si="144"/>
        <v>22297</v>
      </c>
      <c r="W911" s="6">
        <f t="shared" ca="1" si="145"/>
        <v>7</v>
      </c>
      <c r="X911" s="8" t="str">
        <f ca="1">VLOOKUP($W911,'Background education'!$A:$B,2,FALSE)</f>
        <v>Undergraduate degree</v>
      </c>
      <c r="Y911" s="7">
        <f ca="1" xml:space="preserve">
  IF(OR($AA911 = 5, $AA911 = 6, $AA911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11" s="7" t="str">
        <f ca="1">VLOOKUP($Y911,Departments!$A:$B,2,FALSE)</f>
        <v>Administration</v>
      </c>
      <c r="AA911" s="6">
        <f t="shared" ca="1" si="146"/>
        <v>10</v>
      </c>
      <c r="AB911" s="7" t="str">
        <f ca="1">VLOOKUP($AA911,Roles!$A:$B,2,FALSE)</f>
        <v>Trainee</v>
      </c>
      <c r="AC911" s="6" t="str">
        <f t="shared" ca="1" si="147"/>
        <v/>
      </c>
      <c r="AD911" s="7" t="str">
        <f ca="1" xml:space="preserve">
IF($AC911 &lt;&gt; "",
    VLOOKUP($AC911,Levels!$A:$B,2,FALSE),
    ""
)</f>
        <v/>
      </c>
      <c r="AE911" s="8">
        <f t="shared" ca="1" si="148"/>
        <v>42235</v>
      </c>
      <c r="AF911" s="6">
        <f ca="1">RANDBETWEEN(5,COUNTA('Recruitment source'!$A:$A) + 1)</f>
        <v>10</v>
      </c>
      <c r="AG911" s="6" t="str">
        <f ca="1">VLOOKUP($AF911,'Recruitment source'!$A:$B,2,FALSE)</f>
        <v>Jobs in Lisbon</v>
      </c>
      <c r="AH911" s="8"/>
      <c r="AI911" s="1">
        <f t="shared" ca="1" si="140"/>
        <v>1305</v>
      </c>
      <c r="AJ911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907, 1, 'Thomas Greco Pinto', 'M', 5, '16/01/1961', 7, 6, 10, NULL, 1305);</v>
      </c>
    </row>
    <row r="912" spans="1:36" ht="14.25" customHeight="1" x14ac:dyDescent="0.2">
      <c r="A912" s="7" cm="1">
        <f t="array" aca="1" ref="A912" ca="1">INDEX(Companies!$A:$A,RANDBETWEEN(5,COUNTA(Companies!$A:$A) + 1),1)</f>
        <v>5</v>
      </c>
      <c r="B912" s="7" t="str">
        <f ca="1">VLOOKUP($A912,Companies!$A:$B,2,FALSE)</f>
        <v>ACME Corporation</v>
      </c>
      <c r="C912" s="5">
        <f t="shared" si="141"/>
        <v>908</v>
      </c>
      <c r="D912" s="5" t="str" cm="1">
        <f t="array" ref="D912">SHA1HASH($C912)</f>
        <v>2262b29b0cc33c64b49508a2c98aec7ccc60c51d</v>
      </c>
      <c r="E912" s="6">
        <v>1</v>
      </c>
      <c r="F912" s="7">
        <f ca="1">IF($C912 = 1 + N("Presidente"),
    127,
    IF($C912 = 2 + N("Vice-Presidente"),
        72,
        IF($C912 = 3 + N("Secretária bilíngue"),
            13,
            RANDBETWEEN(5,COUNT(Name!$A:$A) + 1)
        )
    )
)</f>
        <v>63</v>
      </c>
      <c r="G912" s="7" t="str">
        <f ca="1">VLOOKUP($F912,Name!$A:$B,2,FALSE)</f>
        <v>Aurorah</v>
      </c>
      <c r="H912" s="7">
        <f ca="1" xml:space="preserve">
IF($C912 = 1,
    0,
    RANDBETWEEN(5,COUNT('Last name'!$A:$A) + 1)
)</f>
        <v>147</v>
      </c>
      <c r="I912" s="7" t="str">
        <f ca="1" xml:space="preserve">
IF($C912 = 1 + N("Presidente"),
    "de Orléans e Bragança",
    VLOOKUP($H912,'Last name'!$A:$B,2,FALSE) &amp; " " &amp; VLOOKUP(RANDBETWEEN(5,COUNT('Last name'!$A:$A) + 1),'Last name'!$A:$B,2,FALSE)
)</f>
        <v>Peçanha Bianchi</v>
      </c>
      <c r="J912" s="7" t="str">
        <f t="shared" ca="1" si="142"/>
        <v>Aurorah Peçanha Bianchi</v>
      </c>
      <c r="K912" s="7" t="str" cm="1">
        <f t="array" aca="1" ref="K912" ca="1">SHA1HASH($J912)</f>
        <v>74e7806c8b29ea4bb3fba8bc1a62f84c75c755cc</v>
      </c>
      <c r="L912" s="7" cm="1">
        <f t="array" aca="1" ref="L912" ca="1">INDEX(States!$A:$A,N912,1)</f>
        <v>5</v>
      </c>
      <c r="M912" s="7" t="str">
        <f ca="1">VLOOKUP($L912,Countries!$A:$B,2,FALSE)</f>
        <v>Portugal</v>
      </c>
      <c r="N912" s="7" cm="1">
        <f t="array" aca="1" ref="N912" ca="1">INDEX(States!$C:$C,RANDBETWEEN(5,COUNTA(States!$A:$A) + 1),1)</f>
        <v>23</v>
      </c>
      <c r="O912" s="7" t="str">
        <f ca="1">VLOOKUP($N912,States!$C:$D,2,FALSE)</f>
        <v>Viana do Castelo</v>
      </c>
      <c r="P912" s="7" t="str">
        <f ca="1">VLOOKUP($F912,Name!$A:$C,3,FALSE)</f>
        <v>F</v>
      </c>
      <c r="Q912" s="7" t="str">
        <f ca="1">VLOOKUP($P912,Genders!$B:$C,2,FALSE)</f>
        <v>Female</v>
      </c>
      <c r="R912" s="7" cm="1">
        <f t="array" aca="1" ref="R912" ca="1">INDEX('Marital status'!$A:$A,RANDBETWEEN(5,COUNTA('Marital status'!$A:$A) + 1),1)</f>
        <v>7</v>
      </c>
      <c r="S912" s="7" t="str">
        <f ca="1">VLOOKUP($R912,'Marital status'!$A:$B,2,FALSE)</f>
        <v xml:space="preserve">Widowed </v>
      </c>
      <c r="T912" s="7">
        <f t="shared" ca="1" si="143"/>
        <v>8</v>
      </c>
      <c r="U912" s="7" t="str">
        <f ca="1">VLOOKUP($T912,Ethnicities!$A:$B,2,FALSE)</f>
        <v>ASIAN</v>
      </c>
      <c r="V912" s="8">
        <f t="shared" ca="1" si="144"/>
        <v>27835</v>
      </c>
      <c r="W912" s="6">
        <f t="shared" ca="1" si="145"/>
        <v>8</v>
      </c>
      <c r="X912" s="8" t="str">
        <f ca="1">VLOOKUP($W912,'Background education'!$A:$B,2,FALSE)</f>
        <v>Graduate school</v>
      </c>
      <c r="Y912" s="7">
        <f ca="1" xml:space="preserve">
  IF(OR($AA912 = 5, $AA912 = 6, $AA912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12" s="7" t="str">
        <f ca="1">VLOOKUP($Y912,Departments!$A:$B,2,FALSE)</f>
        <v>Operations</v>
      </c>
      <c r="AA912" s="6">
        <f t="shared" ca="1" si="146"/>
        <v>11</v>
      </c>
      <c r="AB912" s="7" t="str">
        <f ca="1">VLOOKUP($AA912,Roles!$A:$B,2,FALSE)</f>
        <v>Analyst</v>
      </c>
      <c r="AC912" s="6">
        <f t="shared" ca="1" si="147"/>
        <v>7</v>
      </c>
      <c r="AD912" s="7" t="str">
        <f ca="1" xml:space="preserve">
IF($AC912 &lt;&gt; "",
    VLOOKUP($AC912,Levels!$A:$B,2,FALSE),
    ""
)</f>
        <v>Senior</v>
      </c>
      <c r="AE912" s="8">
        <f t="shared" ca="1" si="148"/>
        <v>38972</v>
      </c>
      <c r="AF912" s="6">
        <f ca="1">RANDBETWEEN(5,COUNTA('Recruitment source'!$A:$A) + 1)</f>
        <v>13</v>
      </c>
      <c r="AG912" s="6" t="str">
        <f ca="1">VLOOKUP($AF912,'Recruitment source'!$A:$B,2,FALSE)</f>
        <v>Google</v>
      </c>
      <c r="AH912" s="8"/>
      <c r="AI912" s="1">
        <f t="shared" ca="1" si="140"/>
        <v>3000</v>
      </c>
      <c r="AJ912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908, 1, 'Aurorah Peçanha Bianchi', 'F', 8, '16/03/1976', 8, 10, 11, 7, 3000);</v>
      </c>
    </row>
    <row r="913" spans="1:36" ht="14.25" customHeight="1" x14ac:dyDescent="0.2">
      <c r="A913" s="7" cm="1">
        <f t="array" aca="1" ref="A913" ca="1">INDEX(Companies!$A:$A,RANDBETWEEN(5,COUNTA(Companies!$A:$A) + 1),1)</f>
        <v>5</v>
      </c>
      <c r="B913" s="7" t="str">
        <f ca="1">VLOOKUP($A913,Companies!$A:$B,2,FALSE)</f>
        <v>ACME Corporation</v>
      </c>
      <c r="C913" s="5">
        <f t="shared" si="141"/>
        <v>909</v>
      </c>
      <c r="D913" s="5" t="str" cm="1">
        <f t="array" ref="D913">SHA1HASH($C913)</f>
        <v>ed665fd661589a7a1e89af479e198fcea0048c15</v>
      </c>
      <c r="E913" s="6">
        <v>1</v>
      </c>
      <c r="F913" s="7">
        <f ca="1">IF($C913 = 1 + N("Presidente"),
    127,
    IF($C913 = 2 + N("Vice-Presidente"),
        72,
        IF($C913 = 3 + N("Secretária bilíngue"),
            13,
            RANDBETWEEN(5,COUNT(Name!$A:$A) + 1)
        )
    )
)</f>
        <v>356</v>
      </c>
      <c r="G913" s="7" t="str">
        <f ca="1">VLOOKUP($F913,Name!$A:$B,2,FALSE)</f>
        <v>Victória</v>
      </c>
      <c r="H913" s="7">
        <f ca="1" xml:space="preserve">
IF($C913 = 1,
    0,
    RANDBETWEEN(5,COUNT('Last name'!$A:$A) + 1)
)</f>
        <v>35</v>
      </c>
      <c r="I913" s="7" t="str">
        <f ca="1" xml:space="preserve">
IF($C913 = 1 + N("Presidente"),
    "de Orléans e Bragança",
    VLOOKUP($H913,'Last name'!$A:$B,2,FALSE) &amp; " " &amp; VLOOKUP(RANDBETWEEN(5,COUNT('Last name'!$A:$A) + 1),'Last name'!$A:$B,2,FALSE)
)</f>
        <v>Barroso Santacruz</v>
      </c>
      <c r="J913" s="7" t="str">
        <f t="shared" ca="1" si="142"/>
        <v>Victória Barroso Santacruz</v>
      </c>
      <c r="K913" s="7" t="str" cm="1">
        <f t="array" aca="1" ref="K913" ca="1">SHA1HASH($J913)</f>
        <v>5d4d12a0cc01388f36403da854325633884882c6</v>
      </c>
      <c r="L913" s="7" cm="1">
        <f t="array" aca="1" ref="L913" ca="1">INDEX(States!$A:$A,N913,1)</f>
        <v>5</v>
      </c>
      <c r="M913" s="7" t="str">
        <f ca="1">VLOOKUP($L913,Countries!$A:$B,2,FALSE)</f>
        <v>Portugal</v>
      </c>
      <c r="N913" s="7" cm="1">
        <f t="array" aca="1" ref="N913" ca="1">INDEX(States!$C:$C,RANDBETWEEN(5,COUNTA(States!$A:$A) + 1),1)</f>
        <v>21</v>
      </c>
      <c r="O913" s="7" t="str">
        <f ca="1">VLOOKUP($N913,States!$C:$D,2,FALSE)</f>
        <v>Guarda</v>
      </c>
      <c r="P913" s="7" t="str">
        <f ca="1">VLOOKUP($F913,Name!$A:$C,3,FALSE)</f>
        <v>F</v>
      </c>
      <c r="Q913" s="7" t="str">
        <f ca="1">VLOOKUP($P913,Genders!$B:$C,2,FALSE)</f>
        <v>Female</v>
      </c>
      <c r="R913" s="7" cm="1">
        <f t="array" aca="1" ref="R913" ca="1">INDEX('Marital status'!$A:$A,RANDBETWEEN(5,COUNTA('Marital status'!$A:$A) + 1),1)</f>
        <v>7</v>
      </c>
      <c r="S913" s="7" t="str">
        <f ca="1">VLOOKUP($R913,'Marital status'!$A:$B,2,FALSE)</f>
        <v xml:space="preserve">Widowed </v>
      </c>
      <c r="T913" s="7">
        <f t="shared" ca="1" si="143"/>
        <v>7</v>
      </c>
      <c r="U913" s="7" t="str">
        <f ca="1">VLOOKUP($T913,Ethnicities!$A:$B,2,FALSE)</f>
        <v xml:space="preserve">  Hispanic or LATINO</v>
      </c>
      <c r="V913" s="8">
        <f t="shared" ca="1" si="144"/>
        <v>20984</v>
      </c>
      <c r="W913" s="6">
        <f t="shared" ca="1" si="145"/>
        <v>7</v>
      </c>
      <c r="X913" s="8" t="str">
        <f ca="1">VLOOKUP($W913,'Background education'!$A:$B,2,FALSE)</f>
        <v>Undergraduate degree</v>
      </c>
      <c r="Y913" s="7">
        <f ca="1" xml:space="preserve">
  IF(OR($AA913 = 5, $AA913 = 6, $AA913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913" s="7" t="str">
        <f ca="1">VLOOKUP($Y913,Departments!$A:$B,2,FALSE)</f>
        <v>Audit</v>
      </c>
      <c r="AA913" s="6">
        <f t="shared" ca="1" si="146"/>
        <v>10</v>
      </c>
      <c r="AB913" s="7" t="str">
        <f ca="1">VLOOKUP($AA913,Roles!$A:$B,2,FALSE)</f>
        <v>Trainee</v>
      </c>
      <c r="AC913" s="6" t="str">
        <f t="shared" ca="1" si="147"/>
        <v/>
      </c>
      <c r="AD913" s="7" t="str">
        <f ca="1" xml:space="preserve">
IF($AC913 &lt;&gt; "",
    VLOOKUP($AC913,Levels!$A:$B,2,FALSE),
    ""
)</f>
        <v/>
      </c>
      <c r="AE913" s="8">
        <f t="shared" ca="1" si="148"/>
        <v>44280</v>
      </c>
      <c r="AF913" s="6">
        <f ca="1">RANDBETWEEN(5,COUNTA('Recruitment source'!$A:$A) + 1)</f>
        <v>5</v>
      </c>
      <c r="AG913" s="6" t="str">
        <f ca="1">VLOOKUP($AF913,'Recruitment source'!$A:$B,2,FALSE)</f>
        <v>Indeed</v>
      </c>
      <c r="AH913" s="8"/>
      <c r="AI913" s="1">
        <f t="shared" ca="1" si="140"/>
        <v>1305</v>
      </c>
      <c r="AJ91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909, 1, 'Victória Barroso Santacruz', 'F', 7, '13/06/1957', 7, 13, 10, NULL, 1305);</v>
      </c>
    </row>
    <row r="914" spans="1:36" ht="14.25" customHeight="1" x14ac:dyDescent="0.2">
      <c r="A914" s="7" cm="1">
        <f t="array" aca="1" ref="A914" ca="1">INDEX(Companies!$A:$A,RANDBETWEEN(5,COUNTA(Companies!$A:$A) + 1),1)</f>
        <v>5</v>
      </c>
      <c r="B914" s="7" t="str">
        <f ca="1">VLOOKUP($A914,Companies!$A:$B,2,FALSE)</f>
        <v>ACME Corporation</v>
      </c>
      <c r="C914" s="5">
        <f t="shared" si="141"/>
        <v>910</v>
      </c>
      <c r="D914" s="5" t="str" cm="1">
        <f t="array" ref="D914">SHA1HASH($C914)</f>
        <v>c70dfb07dc67c9dd6a8bc01130acf68d1fbf035f</v>
      </c>
      <c r="E914" s="6">
        <v>1</v>
      </c>
      <c r="F914" s="7">
        <f ca="1">IF($C914 = 1 + N("Presidente"),
    127,
    IF($C914 = 2 + N("Vice-Presidente"),
        72,
        IF($C914 = 3 + N("Secretária bilíngue"),
            13,
            RANDBETWEEN(5,COUNT(Name!$A:$A) + 1)
        )
    )
)</f>
        <v>318</v>
      </c>
      <c r="G914" s="7" t="str">
        <f ca="1">VLOOKUP($F914,Name!$A:$B,2,FALSE)</f>
        <v>Pedro Lucas</v>
      </c>
      <c r="H914" s="7">
        <f ca="1" xml:space="preserve">
IF($C914 = 1,
    0,
    RANDBETWEEN(5,COUNT('Last name'!$A:$A) + 1)
)</f>
        <v>45</v>
      </c>
      <c r="I914" s="7" t="str">
        <f ca="1" xml:space="preserve">
IF($C914 = 1 + N("Presidente"),
    "de Orléans e Bragança",
    VLOOKUP($H914,'Last name'!$A:$B,2,FALSE) &amp; " " &amp; VLOOKUP(RANDBETWEEN(5,COUNT('Last name'!$A:$A) + 1),'Last name'!$A:$B,2,FALSE)
)</f>
        <v>Braga Medeiros</v>
      </c>
      <c r="J914" s="7" t="str">
        <f t="shared" ca="1" si="142"/>
        <v>Pedro Lucas Braga Medeiros</v>
      </c>
      <c r="K914" s="7" t="str" cm="1">
        <f t="array" aca="1" ref="K914" ca="1">SHA1HASH($J914)</f>
        <v>01141db9e255d97ad26a724db85426d06ed6ea08</v>
      </c>
      <c r="L914" s="7" cm="1">
        <f t="array" aca="1" ref="L914" ca="1">INDEX(States!$A:$A,N914,1)</f>
        <v>5</v>
      </c>
      <c r="M914" s="7" t="str">
        <f ca="1">VLOOKUP($L914,Countries!$A:$B,2,FALSE)</f>
        <v>Portugal</v>
      </c>
      <c r="N914" s="7" cm="1">
        <f t="array" aca="1" ref="N914" ca="1">INDEX(States!$C:$C,RANDBETWEEN(5,COUNTA(States!$A:$A) + 1),1)</f>
        <v>15</v>
      </c>
      <c r="O914" s="7" t="str">
        <f ca="1">VLOOKUP($N914,States!$C:$D,2,FALSE)</f>
        <v xml:space="preserve"> ÉVORA</v>
      </c>
      <c r="P914" s="7" t="str">
        <f ca="1">VLOOKUP($F914,Name!$A:$C,3,FALSE)</f>
        <v>M</v>
      </c>
      <c r="Q914" s="7" t="str">
        <f ca="1">VLOOKUP($P914,Genders!$B:$C,2,FALSE)</f>
        <v>Male</v>
      </c>
      <c r="R914" s="7" cm="1">
        <f t="array" aca="1" ref="R914" ca="1">INDEX('Marital status'!$A:$A,RANDBETWEEN(5,COUNTA('Marital status'!$A:$A) + 1),1)</f>
        <v>9</v>
      </c>
      <c r="S914" s="7" t="str">
        <f ca="1">VLOOKUP($R914,'Marital status'!$A:$B,2,FALSE)</f>
        <v>DIVORCED</v>
      </c>
      <c r="T914" s="7">
        <f t="shared" ca="1" si="143"/>
        <v>5</v>
      </c>
      <c r="U914" s="7" t="str">
        <f ca="1">VLOOKUP($T914,Ethnicities!$A:$B,2,FALSE)</f>
        <v xml:space="preserve"> white</v>
      </c>
      <c r="V914" s="8">
        <f t="shared" ca="1" si="144"/>
        <v>27646</v>
      </c>
      <c r="W914" s="6">
        <f t="shared" ca="1" si="145"/>
        <v>8</v>
      </c>
      <c r="X914" s="8" t="str">
        <f ca="1">VLOOKUP($W914,'Background education'!$A:$B,2,FALSE)</f>
        <v>Graduate school</v>
      </c>
      <c r="Y914" s="7">
        <f ca="1" xml:space="preserve">
  IF(OR($AA914 = 5, $AA914 = 6, $AA914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14" s="7" t="str">
        <f ca="1">VLOOKUP($Y914,Departments!$A:$B,2,FALSE)</f>
        <v xml:space="preserve"> Commercial</v>
      </c>
      <c r="AA914" s="6">
        <f t="shared" ca="1" si="146"/>
        <v>11</v>
      </c>
      <c r="AB914" s="7" t="str">
        <f ca="1">VLOOKUP($AA914,Roles!$A:$B,2,FALSE)</f>
        <v>Analyst</v>
      </c>
      <c r="AC914" s="6">
        <f t="shared" ca="1" si="147"/>
        <v>6</v>
      </c>
      <c r="AD914" s="7" t="str">
        <f ca="1" xml:space="preserve">
IF($AC914 &lt;&gt; "",
    VLOOKUP($AC914,Levels!$A:$B,2,FALSE),
    ""
)</f>
        <v>Pleno</v>
      </c>
      <c r="AE914" s="8">
        <f t="shared" ca="1" si="148"/>
        <v>42975</v>
      </c>
      <c r="AF914" s="6">
        <f ca="1">RANDBETWEEN(5,COUNTA('Recruitment source'!$A:$A) + 1)</f>
        <v>9</v>
      </c>
      <c r="AG914" s="6" t="str">
        <f ca="1">VLOOKUP($AF914,'Recruitment source'!$A:$B,2,FALSE)</f>
        <v>Empregos Online</v>
      </c>
      <c r="AH914" s="8"/>
      <c r="AI914" s="1">
        <f t="shared" ca="1" si="140"/>
        <v>3080</v>
      </c>
      <c r="AJ91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910, 1, 'Pedro Lucas Braga Medeiros', 'M', 5, '09/09/1975', 8, 9, 11, 6, 3080);</v>
      </c>
    </row>
    <row r="915" spans="1:36" ht="14.25" customHeight="1" x14ac:dyDescent="0.2">
      <c r="A915" s="7" cm="1">
        <f t="array" aca="1" ref="A915" ca="1">INDEX(Companies!$A:$A,RANDBETWEEN(5,COUNTA(Companies!$A:$A) + 1),1)</f>
        <v>5</v>
      </c>
      <c r="B915" s="7" t="str">
        <f ca="1">VLOOKUP($A915,Companies!$A:$B,2,FALSE)</f>
        <v>ACME Corporation</v>
      </c>
      <c r="C915" s="5">
        <f t="shared" si="141"/>
        <v>911</v>
      </c>
      <c r="D915" s="5" t="str" cm="1">
        <f t="array" ref="D915">SHA1HASH($C915)</f>
        <v>f3751173cf413033da9676f3ac6086157005059c</v>
      </c>
      <c r="E915" s="6">
        <v>1</v>
      </c>
      <c r="F915" s="7">
        <f ca="1">IF($C915 = 1 + N("Presidente"),
    127,
    IF($C915 = 2 + N("Vice-Presidente"),
        72,
        IF($C915 = 3 + N("Secretária bilíngue"),
            13,
            RANDBETWEEN(5,COUNT(Name!$A:$A) + 1)
        )
    )
)</f>
        <v>35</v>
      </c>
      <c r="G915" s="7" t="str">
        <f ca="1">VLOOKUP($F915,Name!$A:$B,2,FALSE)</f>
        <v>Ana Luiza</v>
      </c>
      <c r="H915" s="7">
        <f ca="1" xml:space="preserve">
IF($C915 = 1,
    0,
    RANDBETWEEN(5,COUNT('Last name'!$A:$A) + 1)
)</f>
        <v>26</v>
      </c>
      <c r="I915" s="7" t="str">
        <f ca="1" xml:space="preserve">
IF($C915 = 1 + N("Presidente"),
    "de Orléans e Bragança",
    VLOOKUP($H915,'Last name'!$A:$B,2,FALSE) &amp; " " &amp; VLOOKUP(RANDBETWEEN(5,COUNT('Last name'!$A:$A) + 1),'Last name'!$A:$B,2,FALSE)
)</f>
        <v>Azeredo Farina</v>
      </c>
      <c r="J915" s="7" t="str">
        <f t="shared" ca="1" si="142"/>
        <v>Ana Luiza Azeredo Farina</v>
      </c>
      <c r="K915" s="7" t="str" cm="1">
        <f t="array" aca="1" ref="K915" ca="1">SHA1HASH($J915)</f>
        <v>971ab7ed12755f695ff37972a89e31bdab40e67f</v>
      </c>
      <c r="L915" s="7" cm="1">
        <f t="array" aca="1" ref="L915" ca="1">INDEX(States!$A:$A,N915,1)</f>
        <v>5</v>
      </c>
      <c r="M915" s="7" t="str">
        <f ca="1">VLOOKUP($L915,Countries!$A:$B,2,FALSE)</f>
        <v>Portugal</v>
      </c>
      <c r="N915" s="7" cm="1">
        <f t="array" aca="1" ref="N915" ca="1">INDEX(States!$C:$C,RANDBETWEEN(5,COUNTA(States!$A:$A) + 1),1)</f>
        <v>14</v>
      </c>
      <c r="O915" s="7" t="str">
        <f ca="1">VLOOKUP($N915,States!$C:$D,2,FALSE)</f>
        <v>Madeira</v>
      </c>
      <c r="P915" s="7" t="str">
        <f ca="1">VLOOKUP($F915,Name!$A:$C,3,FALSE)</f>
        <v>F</v>
      </c>
      <c r="Q915" s="7" t="str">
        <f ca="1">VLOOKUP($P915,Genders!$B:$C,2,FALSE)</f>
        <v>Female</v>
      </c>
      <c r="R915" s="7" cm="1">
        <f t="array" aca="1" ref="R915" ca="1">INDEX('Marital status'!$A:$A,RANDBETWEEN(5,COUNTA('Marital status'!$A:$A) + 1),1)</f>
        <v>7</v>
      </c>
      <c r="S915" s="7" t="str">
        <f ca="1">VLOOKUP($R915,'Marital status'!$A:$B,2,FALSE)</f>
        <v xml:space="preserve">Widowed </v>
      </c>
      <c r="T915" s="7">
        <f t="shared" ca="1" si="143"/>
        <v>5</v>
      </c>
      <c r="U915" s="7" t="str">
        <f ca="1">VLOOKUP($T915,Ethnicities!$A:$B,2,FALSE)</f>
        <v xml:space="preserve"> white</v>
      </c>
      <c r="V915" s="8">
        <f t="shared" ca="1" si="144"/>
        <v>25999</v>
      </c>
      <c r="W915" s="6">
        <f t="shared" ca="1" si="145"/>
        <v>7</v>
      </c>
      <c r="X915" s="8" t="str">
        <f ca="1">VLOOKUP($W915,'Background education'!$A:$B,2,FALSE)</f>
        <v>Undergraduate degree</v>
      </c>
      <c r="Y915" s="7">
        <f ca="1" xml:space="preserve">
  IF(OR($AA915 = 5, $AA915 = 6, $AA915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15" s="7" t="str">
        <f ca="1">VLOOKUP($Y915,Departments!$A:$B,2,FALSE)</f>
        <v>Operations</v>
      </c>
      <c r="AA915" s="6">
        <f t="shared" ca="1" si="146"/>
        <v>9</v>
      </c>
      <c r="AB915" s="7" t="str">
        <f ca="1">VLOOKUP($AA915,Roles!$A:$B,2,FALSE)</f>
        <v>Intern</v>
      </c>
      <c r="AC915" s="6" t="str">
        <f t="shared" ca="1" si="147"/>
        <v/>
      </c>
      <c r="AD915" s="7" t="str">
        <f ca="1" xml:space="preserve">
IF($AC915 &lt;&gt; "",
    VLOOKUP($AC915,Levels!$A:$B,2,FALSE),
    ""
)</f>
        <v/>
      </c>
      <c r="AE915" s="8">
        <f t="shared" ca="1" si="148"/>
        <v>37379</v>
      </c>
      <c r="AF915" s="6">
        <f ca="1">RANDBETWEEN(5,COUNTA('Recruitment source'!$A:$A) + 1)</f>
        <v>10</v>
      </c>
      <c r="AG915" s="6" t="str">
        <f ca="1">VLOOKUP($AF915,'Recruitment source'!$A:$B,2,FALSE)</f>
        <v>Jobs in Lisbon</v>
      </c>
      <c r="AH915" s="8"/>
      <c r="AI915" s="1">
        <f t="shared" ca="1" si="140"/>
        <v>1205</v>
      </c>
      <c r="AJ91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911, 1, 'Ana Luiza Azeredo Farina', 'F', 5, '07/03/1971', 7, 10, 9, NULL, 1205);</v>
      </c>
    </row>
    <row r="916" spans="1:36" ht="14.25" customHeight="1" x14ac:dyDescent="0.2">
      <c r="A916" s="7" cm="1">
        <f t="array" aca="1" ref="A916" ca="1">INDEX(Companies!$A:$A,RANDBETWEEN(5,COUNTA(Companies!$A:$A) + 1),1)</f>
        <v>5</v>
      </c>
      <c r="B916" s="7" t="str">
        <f ca="1">VLOOKUP($A916,Companies!$A:$B,2,FALSE)</f>
        <v>ACME Corporation</v>
      </c>
      <c r="C916" s="5">
        <f t="shared" si="141"/>
        <v>912</v>
      </c>
      <c r="D916" s="5" t="str" cm="1">
        <f t="array" ref="D916">SHA1HASH($C916)</f>
        <v>3f989fc069ba7bf9afc1fa53d31e8cb4210e246f</v>
      </c>
      <c r="E916" s="6">
        <v>1</v>
      </c>
      <c r="F916" s="7">
        <f ca="1">IF($C916 = 1 + N("Presidente"),
    127,
    IF($C916 = 2 + N("Vice-Presidente"),
        72,
        IF($C916 = 3 + N("Secretária bilíngue"),
            13,
            RANDBETWEEN(5,COUNT(Name!$A:$A) + 1)
        )
    )
)</f>
        <v>273</v>
      </c>
      <c r="G916" s="7" t="str">
        <f ca="1">VLOOKUP($F916,Name!$A:$B,2,FALSE)</f>
        <v>Maria Sophia</v>
      </c>
      <c r="H916" s="7">
        <f ca="1" xml:space="preserve">
IF($C916 = 1,
    0,
    RANDBETWEEN(5,COUNT('Last name'!$A:$A) + 1)
)</f>
        <v>33</v>
      </c>
      <c r="I916" s="7" t="str">
        <f ca="1" xml:space="preserve">
IF($C916 = 1 + N("Presidente"),
    "de Orléans e Bragança",
    VLOOKUP($H916,'Last name'!$A:$B,2,FALSE) &amp; " " &amp; VLOOKUP(RANDBETWEEN(5,COUNT('Last name'!$A:$A) + 1),'Last name'!$A:$B,2,FALSE)
)</f>
        <v>Barreto Siqueira</v>
      </c>
      <c r="J916" s="7" t="str">
        <f t="shared" ca="1" si="142"/>
        <v>Maria Sophia Barreto Siqueira</v>
      </c>
      <c r="K916" s="7" t="str" cm="1">
        <f t="array" aca="1" ref="K916" ca="1">SHA1HASH($J916)</f>
        <v>9c7cef15daa5ab526880613df7802603e9c450bc</v>
      </c>
      <c r="L916" s="7" cm="1">
        <f t="array" aca="1" ref="L916" ca="1">INDEX(States!$A:$A,N916,1)</f>
        <v>5</v>
      </c>
      <c r="M916" s="7" t="str">
        <f ca="1">VLOOKUP($L916,Countries!$A:$B,2,FALSE)</f>
        <v>Portugal</v>
      </c>
      <c r="N916" s="7" cm="1">
        <f t="array" aca="1" ref="N916" ca="1">INDEX(States!$C:$C,RANDBETWEEN(5,COUNTA(States!$A:$A) + 1),1)</f>
        <v>9</v>
      </c>
      <c r="O916" s="7" t="str">
        <f ca="1">VLOOKUP($N916,States!$C:$D,2,FALSE)</f>
        <v>braga</v>
      </c>
      <c r="P916" s="7" t="str">
        <f ca="1">VLOOKUP($F916,Name!$A:$C,3,FALSE)</f>
        <v>F</v>
      </c>
      <c r="Q916" s="7" t="str">
        <f ca="1">VLOOKUP($P916,Genders!$B:$C,2,FALSE)</f>
        <v>Female</v>
      </c>
      <c r="R916" s="7" cm="1">
        <f t="array" aca="1" ref="R916" ca="1">INDEX('Marital status'!$A:$A,RANDBETWEEN(5,COUNTA('Marital status'!$A:$A) + 1),1)</f>
        <v>8</v>
      </c>
      <c r="S916" s="7" t="str">
        <f ca="1">VLOOKUP($R916,'Marital status'!$A:$B,2,FALSE)</f>
        <v xml:space="preserve"> Separated </v>
      </c>
      <c r="T916" s="7">
        <f t="shared" ca="1" si="143"/>
        <v>5</v>
      </c>
      <c r="U916" s="7" t="str">
        <f ca="1">VLOOKUP($T916,Ethnicities!$A:$B,2,FALSE)</f>
        <v xml:space="preserve"> white</v>
      </c>
      <c r="V916" s="8">
        <f t="shared" ca="1" si="144"/>
        <v>17654</v>
      </c>
      <c r="W916" s="6">
        <f t="shared" ca="1" si="145"/>
        <v>7</v>
      </c>
      <c r="X916" s="8" t="str">
        <f ca="1">VLOOKUP($W916,'Background education'!$A:$B,2,FALSE)</f>
        <v>Undergraduate degree</v>
      </c>
      <c r="Y916" s="7">
        <f ca="1" xml:space="preserve">
  IF(OR($AA916 = 5, $AA916 = 6, $AA916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16" s="7" t="str">
        <f ca="1">VLOOKUP($Y916,Departments!$A:$B,2,FALSE)</f>
        <v>Administration</v>
      </c>
      <c r="AA916" s="6">
        <f t="shared" ca="1" si="146"/>
        <v>11</v>
      </c>
      <c r="AB916" s="7" t="str">
        <f ca="1">VLOOKUP($AA916,Roles!$A:$B,2,FALSE)</f>
        <v>Analyst</v>
      </c>
      <c r="AC916" s="6">
        <f t="shared" ca="1" si="147"/>
        <v>7</v>
      </c>
      <c r="AD916" s="7" t="str">
        <f ca="1" xml:space="preserve">
IF($AC916 &lt;&gt; "",
    VLOOKUP($AC916,Levels!$A:$B,2,FALSE),
    ""
)</f>
        <v>Senior</v>
      </c>
      <c r="AE916" s="8">
        <f t="shared" ca="1" si="148"/>
        <v>37999</v>
      </c>
      <c r="AF916" s="6">
        <f ca="1">RANDBETWEEN(5,COUNTA('Recruitment source'!$A:$A) + 1)</f>
        <v>11</v>
      </c>
      <c r="AG916" s="6" t="str">
        <f ca="1">VLOOKUP($AF916,'Recruitment source'!$A:$B,2,FALSE)</f>
        <v>Next Station</v>
      </c>
      <c r="AH916" s="8"/>
      <c r="AI916" s="1">
        <f t="shared" ca="1" si="140"/>
        <v>2500</v>
      </c>
      <c r="AJ916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912, 1, 'Maria Sophia Barreto Siqueira', 'F', 5, '01/05/1948', 7, 6, 11, 7, 2500);</v>
      </c>
    </row>
    <row r="917" spans="1:36" ht="14.25" customHeight="1" x14ac:dyDescent="0.2">
      <c r="A917" s="7" cm="1">
        <f t="array" aca="1" ref="A917" ca="1">INDEX(Companies!$A:$A,RANDBETWEEN(5,COUNTA(Companies!$A:$A) + 1),1)</f>
        <v>5</v>
      </c>
      <c r="B917" s="7" t="str">
        <f ca="1">VLOOKUP($A917,Companies!$A:$B,2,FALSE)</f>
        <v>ACME Corporation</v>
      </c>
      <c r="C917" s="5">
        <f t="shared" si="141"/>
        <v>913</v>
      </c>
      <c r="D917" s="5" t="str" cm="1">
        <f t="array" ref="D917">SHA1HASH($C917)</f>
        <v>fa5b7e293127b3837c39f7fbd05598f32c8ce1c9</v>
      </c>
      <c r="E917" s="6">
        <v>1</v>
      </c>
      <c r="F917" s="7">
        <f ca="1">IF($C917 = 1 + N("Presidente"),
    127,
    IF($C917 = 2 + N("Vice-Presidente"),
        72,
        IF($C917 = 3 + N("Secretária bilíngue"),
            13,
            RANDBETWEEN(5,COUNT(Name!$A:$A) + 1)
        )
    )
)</f>
        <v>133</v>
      </c>
      <c r="G917" s="7" t="str">
        <f ca="1">VLOOKUP($F917,Name!$A:$B,2,FALSE)</f>
        <v>Esther</v>
      </c>
      <c r="H917" s="7">
        <f ca="1" xml:space="preserve">
IF($C917 = 1,
    0,
    RANDBETWEEN(5,COUNT('Last name'!$A:$A) + 1)
)</f>
        <v>74</v>
      </c>
      <c r="I917" s="7" t="str">
        <f ca="1" xml:space="preserve">
IF($C917 = 1 + N("Presidente"),
    "de Orléans e Bragança",
    VLOOKUP($H917,'Last name'!$A:$B,2,FALSE) &amp; " " &amp; VLOOKUP(RANDBETWEEN(5,COUNT('Last name'!$A:$A) + 1),'Last name'!$A:$B,2,FALSE)
)</f>
        <v>Dias Leite</v>
      </c>
      <c r="J917" s="7" t="str">
        <f t="shared" ca="1" si="142"/>
        <v>Esther Dias Leite</v>
      </c>
      <c r="K917" s="7" t="str" cm="1">
        <f t="array" aca="1" ref="K917" ca="1">SHA1HASH($J917)</f>
        <v>03826d15dd45f9a9f18c56b80e2deb24c3f0211f</v>
      </c>
      <c r="L917" s="7" cm="1">
        <f t="array" aca="1" ref="L917" ca="1">INDEX(States!$A:$A,N917,1)</f>
        <v>5</v>
      </c>
      <c r="M917" s="7" t="str">
        <f ca="1">VLOOKUP($L917,Countries!$A:$B,2,FALSE)</f>
        <v>Portugal</v>
      </c>
      <c r="N917" s="7" cm="1">
        <f t="array" aca="1" ref="N917" ca="1">INDEX(States!$C:$C,RANDBETWEEN(5,COUNTA(States!$A:$A) + 1),1)</f>
        <v>23</v>
      </c>
      <c r="O917" s="7" t="str">
        <f ca="1">VLOOKUP($N917,States!$C:$D,2,FALSE)</f>
        <v>Viana do Castelo</v>
      </c>
      <c r="P917" s="7" t="str">
        <f ca="1">VLOOKUP($F917,Name!$A:$C,3,FALSE)</f>
        <v>F</v>
      </c>
      <c r="Q917" s="7" t="str">
        <f ca="1">VLOOKUP($P917,Genders!$B:$C,2,FALSE)</f>
        <v>Female</v>
      </c>
      <c r="R917" s="7" cm="1">
        <f t="array" aca="1" ref="R917" ca="1">INDEX('Marital status'!$A:$A,RANDBETWEEN(5,COUNTA('Marital status'!$A:$A) + 1),1)</f>
        <v>7</v>
      </c>
      <c r="S917" s="7" t="str">
        <f ca="1">VLOOKUP($R917,'Marital status'!$A:$B,2,FALSE)</f>
        <v xml:space="preserve">Widowed </v>
      </c>
      <c r="T917" s="7">
        <f t="shared" ca="1" si="143"/>
        <v>6</v>
      </c>
      <c r="U917" s="7" t="str">
        <f ca="1">VLOOKUP($T917,Ethnicities!$A:$B,2,FALSE)</f>
        <v>Black or African American</v>
      </c>
      <c r="V917" s="8">
        <f t="shared" ca="1" si="144"/>
        <v>32091</v>
      </c>
      <c r="W917" s="6">
        <f t="shared" ca="1" si="145"/>
        <v>7</v>
      </c>
      <c r="X917" s="8" t="str">
        <f ca="1">VLOOKUP($W917,'Background education'!$A:$B,2,FALSE)</f>
        <v>Undergraduate degree</v>
      </c>
      <c r="Y917" s="7">
        <f ca="1" xml:space="preserve">
  IF(OR($AA917 = 5, $AA917 = 6, $AA917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17" s="7" t="str">
        <f ca="1">VLOOKUP($Y917,Departments!$A:$B,2,FALSE)</f>
        <v>Finance</v>
      </c>
      <c r="AA917" s="6">
        <f t="shared" ca="1" si="146"/>
        <v>10</v>
      </c>
      <c r="AB917" s="7" t="str">
        <f ca="1">VLOOKUP($AA917,Roles!$A:$B,2,FALSE)</f>
        <v>Trainee</v>
      </c>
      <c r="AC917" s="6" t="str">
        <f t="shared" ca="1" si="147"/>
        <v/>
      </c>
      <c r="AD917" s="7" t="str">
        <f ca="1" xml:space="preserve">
IF($AC917 &lt;&gt; "",
    VLOOKUP($AC917,Levels!$A:$B,2,FALSE),
    ""
)</f>
        <v/>
      </c>
      <c r="AE917" s="8">
        <f t="shared" ca="1" si="148"/>
        <v>40826</v>
      </c>
      <c r="AF917" s="6">
        <f ca="1">RANDBETWEEN(5,COUNTA('Recruitment source'!$A:$A) + 1)</f>
        <v>14</v>
      </c>
      <c r="AG917" s="6" t="str">
        <f ca="1">VLOOKUP($AF917,'Recruitment source'!$A:$B,2,FALSE)</f>
        <v>LinkedIn</v>
      </c>
      <c r="AH917" s="8"/>
      <c r="AI917" s="1">
        <f t="shared" ca="1" si="140"/>
        <v>1305</v>
      </c>
      <c r="AJ917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913, 1, 'Esther Dias Leite', 'F', 6, '10/11/1987', 7, 7, 10, NULL, 1305);</v>
      </c>
    </row>
    <row r="918" spans="1:36" ht="14.25" customHeight="1" x14ac:dyDescent="0.2">
      <c r="A918" s="7" cm="1">
        <f t="array" aca="1" ref="A918" ca="1">INDEX(Companies!$A:$A,RANDBETWEEN(5,COUNTA(Companies!$A:$A) + 1),1)</f>
        <v>5</v>
      </c>
      <c r="B918" s="7" t="str">
        <f ca="1">VLOOKUP($A918,Companies!$A:$B,2,FALSE)</f>
        <v>ACME Corporation</v>
      </c>
      <c r="C918" s="5">
        <f t="shared" si="141"/>
        <v>914</v>
      </c>
      <c r="D918" s="5" t="str" cm="1">
        <f t="array" ref="D918">SHA1HASH($C918)</f>
        <v>b70158055ed1d6180d8028abe679b0c239c372c5</v>
      </c>
      <c r="E918" s="6">
        <v>1</v>
      </c>
      <c r="F918" s="7">
        <f ca="1">IF($C918 = 1 + N("Presidente"),
    127,
    IF($C918 = 2 + N("Vice-Presidente"),
        72,
        IF($C918 = 3 + N("Secretária bilíngue"),
            13,
            RANDBETWEEN(5,COUNT(Name!$A:$A) + 1)
        )
    )
)</f>
        <v>244</v>
      </c>
      <c r="G918" s="7" t="str">
        <f ca="1">VLOOKUP($F918,Name!$A:$B,2,FALSE)</f>
        <v>Luiz Gustavo</v>
      </c>
      <c r="H918" s="7">
        <f ca="1" xml:space="preserve">
IF($C918 = 1,
    0,
    RANDBETWEEN(5,COUNT('Last name'!$A:$A) + 1)
)</f>
        <v>18</v>
      </c>
      <c r="I918" s="7" t="str">
        <f ca="1" xml:space="preserve">
IF($C918 = 1 + N("Presidente"),
    "de Orléans e Bragança",
    VLOOKUP($H918,'Last name'!$A:$B,2,FALSE) &amp; " " &amp; VLOOKUP(RANDBETWEEN(5,COUNT('Last name'!$A:$A) + 1),'Last name'!$A:$B,2,FALSE)
)</f>
        <v>Andrioli Sá</v>
      </c>
      <c r="J918" s="7" t="str">
        <f t="shared" ca="1" si="142"/>
        <v>Luiz Gustavo Andrioli Sá</v>
      </c>
      <c r="K918" s="7" t="str" cm="1">
        <f t="array" aca="1" ref="K918" ca="1">SHA1HASH($J918)</f>
        <v>39ab523dffa0b50f1648e13ec317dc890abe8581</v>
      </c>
      <c r="L918" s="7" cm="1">
        <f t="array" aca="1" ref="L918" ca="1">INDEX(States!$A:$A,N918,1)</f>
        <v>5</v>
      </c>
      <c r="M918" s="7" t="str">
        <f ca="1">VLOOKUP($L918,Countries!$A:$B,2,FALSE)</f>
        <v>Portugal</v>
      </c>
      <c r="N918" s="7" cm="1">
        <f t="array" aca="1" ref="N918" ca="1">INDEX(States!$C:$C,RANDBETWEEN(5,COUNTA(States!$A:$A) + 1),1)</f>
        <v>6</v>
      </c>
      <c r="O918" s="7" t="str">
        <f ca="1">VLOOKUP($N918,States!$C:$D,2,FALSE)</f>
        <v>PORTO</v>
      </c>
      <c r="P918" s="7" t="str">
        <f ca="1">VLOOKUP($F918,Name!$A:$C,3,FALSE)</f>
        <v>M</v>
      </c>
      <c r="Q918" s="7" t="str">
        <f ca="1">VLOOKUP($P918,Genders!$B:$C,2,FALSE)</f>
        <v>Male</v>
      </c>
      <c r="R918" s="7" cm="1">
        <f t="array" aca="1" ref="R918" ca="1">INDEX('Marital status'!$A:$A,RANDBETWEEN(5,COUNTA('Marital status'!$A:$A) + 1),1)</f>
        <v>9</v>
      </c>
      <c r="S918" s="7" t="str">
        <f ca="1">VLOOKUP($R918,'Marital status'!$A:$B,2,FALSE)</f>
        <v>DIVORCED</v>
      </c>
      <c r="T918" s="7">
        <f t="shared" ca="1" si="143"/>
        <v>5</v>
      </c>
      <c r="U918" s="7" t="str">
        <f ca="1">VLOOKUP($T918,Ethnicities!$A:$B,2,FALSE)</f>
        <v xml:space="preserve"> white</v>
      </c>
      <c r="V918" s="8">
        <f t="shared" ca="1" si="144"/>
        <v>19968</v>
      </c>
      <c r="W918" s="6">
        <f t="shared" ca="1" si="145"/>
        <v>7</v>
      </c>
      <c r="X918" s="8" t="str">
        <f ca="1">VLOOKUP($W918,'Background education'!$A:$B,2,FALSE)</f>
        <v>Undergraduate degree</v>
      </c>
      <c r="Y918" s="7">
        <f ca="1" xml:space="preserve">
  IF(OR($AA918 = 5, $AA918 = 6, $AA918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18" s="7" t="str">
        <f ca="1">VLOOKUP($Y918,Departments!$A:$B,2,FALSE)</f>
        <v xml:space="preserve"> Commercial</v>
      </c>
      <c r="AA918" s="6">
        <f t="shared" ca="1" si="146"/>
        <v>11</v>
      </c>
      <c r="AB918" s="7" t="str">
        <f ca="1">VLOOKUP($AA918,Roles!$A:$B,2,FALSE)</f>
        <v>Analyst</v>
      </c>
      <c r="AC918" s="6">
        <f t="shared" ca="1" si="147"/>
        <v>6</v>
      </c>
      <c r="AD918" s="7" t="str">
        <f ca="1" xml:space="preserve">
IF($AC918 &lt;&gt; "",
    VLOOKUP($AC918,Levels!$A:$B,2,FALSE),
    ""
)</f>
        <v>Pleno</v>
      </c>
      <c r="AE918" s="8">
        <f t="shared" ca="1" si="148"/>
        <v>43925</v>
      </c>
      <c r="AF918" s="6">
        <f ca="1">RANDBETWEEN(5,COUNTA('Recruitment source'!$A:$A) + 1)</f>
        <v>10</v>
      </c>
      <c r="AG918" s="6" t="str">
        <f ca="1">VLOOKUP($AF918,'Recruitment source'!$A:$B,2,FALSE)</f>
        <v>Jobs in Lisbon</v>
      </c>
      <c r="AH918" s="8"/>
      <c r="AI918" s="1">
        <f t="shared" ca="1" si="140"/>
        <v>2580</v>
      </c>
      <c r="AJ918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914, 1, 'Luiz Gustavo Andrioli Sá', 'M', 5, '01/09/1954', 7, 9, 11, 6, 2580);</v>
      </c>
    </row>
    <row r="919" spans="1:36" ht="14.25" customHeight="1" x14ac:dyDescent="0.2">
      <c r="A919" s="7" cm="1">
        <f t="array" aca="1" ref="A919" ca="1">INDEX(Companies!$A:$A,RANDBETWEEN(5,COUNTA(Companies!$A:$A) + 1),1)</f>
        <v>5</v>
      </c>
      <c r="B919" s="7" t="str">
        <f ca="1">VLOOKUP($A919,Companies!$A:$B,2,FALSE)</f>
        <v>ACME Corporation</v>
      </c>
      <c r="C919" s="5">
        <f t="shared" si="141"/>
        <v>915</v>
      </c>
      <c r="D919" s="5" t="str" cm="1">
        <f t="array" ref="D919">SHA1HASH($C919)</f>
        <v>95ba225d2fecda66129fea8e09e4ef3ef67967a2</v>
      </c>
      <c r="E919" s="6">
        <v>1</v>
      </c>
      <c r="F919" s="7">
        <f ca="1">IF($C919 = 1 + N("Presidente"),
    127,
    IF($C919 = 2 + N("Vice-Presidente"),
        72,
        IF($C919 = 3 + N("Secretária bilíngue"),
            13,
            RANDBETWEEN(5,COUNT(Name!$A:$A) + 1)
        )
    )
)</f>
        <v>104</v>
      </c>
      <c r="G919" s="7" t="str">
        <f ca="1">VLOOKUP($F919,Name!$A:$B,2,FALSE)</f>
        <v>Danylo</v>
      </c>
      <c r="H919" s="7">
        <f ca="1" xml:space="preserve">
IF($C919 = 1,
    0,
    RANDBETWEEN(5,COUNT('Last name'!$A:$A) + 1)
)</f>
        <v>182</v>
      </c>
      <c r="I919" s="7" t="str">
        <f ca="1" xml:space="preserve">
IF($C919 = 1 + N("Presidente"),
    "de Orléans e Bragança",
    VLOOKUP($H919,'Last name'!$A:$B,2,FALSE) &amp; " " &amp; VLOOKUP(RANDBETWEEN(5,COUNT('Last name'!$A:$A) + 1),'Last name'!$A:$B,2,FALSE)
)</f>
        <v>Siqueira Aragão</v>
      </c>
      <c r="J919" s="7" t="str">
        <f t="shared" ca="1" si="142"/>
        <v>Danylo Siqueira Aragão</v>
      </c>
      <c r="K919" s="7" t="str" cm="1">
        <f t="array" aca="1" ref="K919" ca="1">SHA1HASH($J919)</f>
        <v>4ec47027eb60747b006dfcf5b85283c50abd35d0</v>
      </c>
      <c r="L919" s="7" cm="1">
        <f t="array" aca="1" ref="L919" ca="1">INDEX(States!$A:$A,N919,1)</f>
        <v>5</v>
      </c>
      <c r="M919" s="7" t="str">
        <f ca="1">VLOOKUP($L919,Countries!$A:$B,2,FALSE)</f>
        <v>Portugal</v>
      </c>
      <c r="N919" s="7" cm="1">
        <f t="array" aca="1" ref="N919" ca="1">INDEX(States!$C:$C,RANDBETWEEN(5,COUNTA(States!$A:$A) + 1),1)</f>
        <v>7</v>
      </c>
      <c r="O919" s="7" t="str">
        <f ca="1">VLOOKUP($N919,States!$C:$D,2,FALSE)</f>
        <v xml:space="preserve"> Setúbal </v>
      </c>
      <c r="P919" s="7" t="str">
        <f ca="1">VLOOKUP($F919,Name!$A:$C,3,FALSE)</f>
        <v>M</v>
      </c>
      <c r="Q919" s="7" t="str">
        <f ca="1">VLOOKUP($P919,Genders!$B:$C,2,FALSE)</f>
        <v>Male</v>
      </c>
      <c r="R919" s="7" cm="1">
        <f t="array" aca="1" ref="R919" ca="1">INDEX('Marital status'!$A:$A,RANDBETWEEN(5,COUNTA('Marital status'!$A:$A) + 1),1)</f>
        <v>9</v>
      </c>
      <c r="S919" s="7" t="str">
        <f ca="1">VLOOKUP($R919,'Marital status'!$A:$B,2,FALSE)</f>
        <v>DIVORCED</v>
      </c>
      <c r="T919" s="7">
        <f t="shared" ca="1" si="143"/>
        <v>5</v>
      </c>
      <c r="U919" s="7" t="str">
        <f ca="1">VLOOKUP($T919,Ethnicities!$A:$B,2,FALSE)</f>
        <v xml:space="preserve"> white</v>
      </c>
      <c r="V919" s="8">
        <f t="shared" ca="1" si="144"/>
        <v>31487</v>
      </c>
      <c r="W919" s="6">
        <f t="shared" ca="1" si="145"/>
        <v>7</v>
      </c>
      <c r="X919" s="8" t="str">
        <f ca="1">VLOOKUP($W919,'Background education'!$A:$B,2,FALSE)</f>
        <v>Undergraduate degree</v>
      </c>
      <c r="Y919" s="7">
        <f ca="1" xml:space="preserve">
  IF(OR($AA919 = 5, $AA919 = 6, $AA919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19" s="7" t="str">
        <f ca="1">VLOOKUP($Y919,Departments!$A:$B,2,FALSE)</f>
        <v>Controlling</v>
      </c>
      <c r="AA919" s="6">
        <f t="shared" ca="1" si="146"/>
        <v>10</v>
      </c>
      <c r="AB919" s="7" t="str">
        <f ca="1">VLOOKUP($AA919,Roles!$A:$B,2,FALSE)</f>
        <v>Trainee</v>
      </c>
      <c r="AC919" s="6" t="str">
        <f t="shared" ca="1" si="147"/>
        <v/>
      </c>
      <c r="AD919" s="7" t="str">
        <f ca="1" xml:space="preserve">
IF($AC919 &lt;&gt; "",
    VLOOKUP($AC919,Levels!$A:$B,2,FALSE),
    ""
)</f>
        <v/>
      </c>
      <c r="AE919" s="8">
        <f t="shared" ca="1" si="148"/>
        <v>44370</v>
      </c>
      <c r="AF919" s="6">
        <f ca="1">RANDBETWEEN(5,COUNTA('Recruitment source'!$A:$A) + 1)</f>
        <v>11</v>
      </c>
      <c r="AG919" s="6" t="str">
        <f ca="1">VLOOKUP($AF919,'Recruitment source'!$A:$B,2,FALSE)</f>
        <v>Next Station</v>
      </c>
      <c r="AH919" s="8"/>
      <c r="AI919" s="1">
        <f t="shared" ca="1" si="140"/>
        <v>1305</v>
      </c>
      <c r="AJ919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915, 1, 'Danylo Siqueira Aragão', 'M', 5, '16/03/1986', 7, 12, 10, NULL, 1305);</v>
      </c>
    </row>
    <row r="920" spans="1:36" ht="14.25" customHeight="1" x14ac:dyDescent="0.2">
      <c r="A920" s="7" cm="1">
        <f t="array" aca="1" ref="A920" ca="1">INDEX(Companies!$A:$A,RANDBETWEEN(5,COUNTA(Companies!$A:$A) + 1),1)</f>
        <v>5</v>
      </c>
      <c r="B920" s="7" t="str">
        <f ca="1">VLOOKUP($A920,Companies!$A:$B,2,FALSE)</f>
        <v>ACME Corporation</v>
      </c>
      <c r="C920" s="5">
        <f t="shared" si="141"/>
        <v>916</v>
      </c>
      <c r="D920" s="5" t="str" cm="1">
        <f t="array" ref="D920">SHA1HASH($C920)</f>
        <v>5a4b369c668f56e4b7362c58f40cef5390b90822</v>
      </c>
      <c r="E920" s="6">
        <v>1</v>
      </c>
      <c r="F920" s="7">
        <f ca="1">IF($C920 = 1 + N("Presidente"),
    127,
    IF($C920 = 2 + N("Vice-Presidente"),
        72,
        IF($C920 = 3 + N("Secretária bilíngue"),
            13,
            RANDBETWEEN(5,COUNT(Name!$A:$A) + 1)
        )
    )
)</f>
        <v>127</v>
      </c>
      <c r="G920" s="7" t="str">
        <f ca="1">VLOOKUP($F920,Name!$A:$B,2,FALSE)</f>
        <v>Enzo</v>
      </c>
      <c r="H920" s="7">
        <f ca="1" xml:space="preserve">
IF($C920 = 1,
    0,
    RANDBETWEEN(5,COUNT('Last name'!$A:$A) + 1)
)</f>
        <v>70</v>
      </c>
      <c r="I920" s="7" t="str">
        <f ca="1" xml:space="preserve">
IF($C920 = 1 + N("Presidente"),
    "de Orléans e Bragança",
    VLOOKUP($H920,'Last name'!$A:$B,2,FALSE) &amp; " " &amp; VLOOKUP(RANDBETWEEN(5,COUNT('Last name'!$A:$A) + 1),'Last name'!$A:$B,2,FALSE)
)</f>
        <v>Cunha Ricci</v>
      </c>
      <c r="J920" s="7" t="str">
        <f t="shared" ca="1" si="142"/>
        <v>Enzo Cunha Ricci</v>
      </c>
      <c r="K920" s="7" t="str" cm="1">
        <f t="array" aca="1" ref="K920" ca="1">SHA1HASH($J920)</f>
        <v>972db57f3c57dc2105fb4b8bbccc24cbb42292f0</v>
      </c>
      <c r="L920" s="7" cm="1">
        <f t="array" aca="1" ref="L920" ca="1">INDEX(States!$A:$A,N920,1)</f>
        <v>5</v>
      </c>
      <c r="M920" s="7" t="str">
        <f ca="1">VLOOKUP($L920,Countries!$A:$B,2,FALSE)</f>
        <v>Portugal</v>
      </c>
      <c r="N920" s="7" cm="1">
        <f t="array" aca="1" ref="N920" ca="1">INDEX(States!$C:$C,RANDBETWEEN(5,COUNTA(States!$A:$A) + 1),1)</f>
        <v>13</v>
      </c>
      <c r="O920" s="7" t="str">
        <f ca="1">VLOOKUP($N920,States!$C:$D,2,FALSE)</f>
        <v>Coimbra</v>
      </c>
      <c r="P920" s="7" t="str">
        <f ca="1">VLOOKUP($F920,Name!$A:$C,3,FALSE)</f>
        <v>M</v>
      </c>
      <c r="Q920" s="7" t="str">
        <f ca="1">VLOOKUP($P920,Genders!$B:$C,2,FALSE)</f>
        <v>Male</v>
      </c>
      <c r="R920" s="7" cm="1">
        <f t="array" aca="1" ref="R920" ca="1">INDEX('Marital status'!$A:$A,RANDBETWEEN(5,COUNTA('Marital status'!$A:$A) + 1),1)</f>
        <v>6</v>
      </c>
      <c r="S920" s="7" t="str">
        <f ca="1">VLOOKUP($R920,'Marital status'!$A:$B,2,FALSE)</f>
        <v>MarrieD</v>
      </c>
      <c r="T920" s="7">
        <f t="shared" ca="1" si="143"/>
        <v>5</v>
      </c>
      <c r="U920" s="7" t="str">
        <f ca="1">VLOOKUP($T920,Ethnicities!$A:$B,2,FALSE)</f>
        <v xml:space="preserve"> white</v>
      </c>
      <c r="V920" s="8">
        <f t="shared" ca="1" si="144"/>
        <v>27577</v>
      </c>
      <c r="W920" s="6">
        <f t="shared" ca="1" si="145"/>
        <v>8</v>
      </c>
      <c r="X920" s="8" t="str">
        <f ca="1">VLOOKUP($W920,'Background education'!$A:$B,2,FALSE)</f>
        <v>Graduate school</v>
      </c>
      <c r="Y920" s="7">
        <f ca="1" xml:space="preserve">
  IF(OR($AA920 = 5, $AA920 = 6, $AA920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20" s="7" t="str">
        <f ca="1">VLOOKUP($Y920,Departments!$A:$B,2,FALSE)</f>
        <v>Administration</v>
      </c>
      <c r="AA920" s="6">
        <f t="shared" ca="1" si="146"/>
        <v>11</v>
      </c>
      <c r="AB920" s="7" t="str">
        <f ca="1">VLOOKUP($AA920,Roles!$A:$B,2,FALSE)</f>
        <v>Analyst</v>
      </c>
      <c r="AC920" s="6">
        <f t="shared" ca="1" si="147"/>
        <v>5</v>
      </c>
      <c r="AD920" s="7" t="str">
        <f ca="1" xml:space="preserve">
IF($AC920 &lt;&gt; "",
    VLOOKUP($AC920,Levels!$A:$B,2,FALSE),
    ""
)</f>
        <v>Junior</v>
      </c>
      <c r="AE920" s="8">
        <f t="shared" ca="1" si="148"/>
        <v>39712</v>
      </c>
      <c r="AF920" s="6">
        <f ca="1">RANDBETWEEN(5,COUNTA('Recruitment source'!$A:$A) + 1)</f>
        <v>15</v>
      </c>
      <c r="AG920" s="6" t="str">
        <f ca="1">VLOOKUP($AF920,'Recruitment source'!$A:$B,2,FALSE)</f>
        <v>Website</v>
      </c>
      <c r="AH920" s="8"/>
      <c r="AI920" s="1">
        <f t="shared" ca="1" si="140"/>
        <v>3000</v>
      </c>
      <c r="AJ920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916, 1, 'Enzo Cunha Ricci', 'M', 5, '02/07/1975', 8, 6, 11, 5, 3000);</v>
      </c>
    </row>
    <row r="921" spans="1:36" ht="14.25" customHeight="1" x14ac:dyDescent="0.2">
      <c r="A921" s="7" cm="1">
        <f t="array" aca="1" ref="A921" ca="1">INDEX(Companies!$A:$A,RANDBETWEEN(5,COUNTA(Companies!$A:$A) + 1),1)</f>
        <v>5</v>
      </c>
      <c r="B921" s="7" t="str">
        <f ca="1">VLOOKUP($A921,Companies!$A:$B,2,FALSE)</f>
        <v>ACME Corporation</v>
      </c>
      <c r="C921" s="5">
        <f t="shared" si="141"/>
        <v>917</v>
      </c>
      <c r="D921" s="5" t="str" cm="1">
        <f t="array" ref="D921">SHA1HASH($C921)</f>
        <v>bd358eb39360c15b66de4295f1a299ed46740267</v>
      </c>
      <c r="E921" s="6">
        <v>1</v>
      </c>
      <c r="F921" s="7">
        <f ca="1">IF($C921 = 1 + N("Presidente"),
    127,
    IF($C921 = 2 + N("Vice-Presidente"),
        72,
        IF($C921 = 3 + N("Secretária bilíngue"),
            13,
            RANDBETWEEN(5,COUNT(Name!$A:$A) + 1)
        )
    )
)</f>
        <v>334</v>
      </c>
      <c r="G921" s="7" t="str">
        <f ca="1">VLOOKUP($F921,Name!$A:$B,2,FALSE)</f>
        <v>Ryan</v>
      </c>
      <c r="H921" s="7">
        <f ca="1" xml:space="preserve">
IF($C921 = 1,
    0,
    RANDBETWEEN(5,COUNT('Last name'!$A:$A) + 1)
)</f>
        <v>93</v>
      </c>
      <c r="I921" s="7" t="str">
        <f ca="1" xml:space="preserve">
IF($C921 = 1 + N("Presidente"),
    "de Orléans e Bragança",
    VLOOKUP($H921,'Last name'!$A:$B,2,FALSE) &amp; " " &amp; VLOOKUP(RANDBETWEEN(5,COUNT('Last name'!$A:$A) + 1),'Last name'!$A:$B,2,FALSE)
)</f>
        <v>Frois Leitão</v>
      </c>
      <c r="J921" s="7" t="str">
        <f t="shared" ca="1" si="142"/>
        <v>Ryan Frois Leitão</v>
      </c>
      <c r="K921" s="7" t="str" cm="1">
        <f t="array" aca="1" ref="K921" ca="1">SHA1HASH($J921)</f>
        <v>4a704d9fcf7464ae461545922153972c1681c79e</v>
      </c>
      <c r="L921" s="7" cm="1">
        <f t="array" aca="1" ref="L921" ca="1">INDEX(States!$A:$A,N921,1)</f>
        <v>5</v>
      </c>
      <c r="M921" s="7" t="str">
        <f ca="1">VLOOKUP($L921,Countries!$A:$B,2,FALSE)</f>
        <v>Portugal</v>
      </c>
      <c r="N921" s="7" cm="1">
        <f t="array" aca="1" ref="N921" ca="1">INDEX(States!$C:$C,RANDBETWEEN(5,COUNTA(States!$A:$A) + 1),1)</f>
        <v>22</v>
      </c>
      <c r="O921" s="7" t="str">
        <f ca="1">VLOOKUP($N921,States!$C:$D,2,FALSE)</f>
        <v>Vila Real</v>
      </c>
      <c r="P921" s="7" t="str">
        <f ca="1">VLOOKUP($F921,Name!$A:$C,3,FALSE)</f>
        <v>M</v>
      </c>
      <c r="Q921" s="7" t="str">
        <f ca="1">VLOOKUP($P921,Genders!$B:$C,2,FALSE)</f>
        <v>Male</v>
      </c>
      <c r="R921" s="7" cm="1">
        <f t="array" aca="1" ref="R921" ca="1">INDEX('Marital status'!$A:$A,RANDBETWEEN(5,COUNTA('Marital status'!$A:$A) + 1),1)</f>
        <v>9</v>
      </c>
      <c r="S921" s="7" t="str">
        <f ca="1">VLOOKUP($R921,'Marital status'!$A:$B,2,FALSE)</f>
        <v>DIVORCED</v>
      </c>
      <c r="T921" s="7">
        <f t="shared" ca="1" si="143"/>
        <v>5</v>
      </c>
      <c r="U921" s="7" t="str">
        <f ca="1">VLOOKUP($T921,Ethnicities!$A:$B,2,FALSE)</f>
        <v xml:space="preserve"> white</v>
      </c>
      <c r="V921" s="8">
        <f t="shared" ca="1" si="144"/>
        <v>30743</v>
      </c>
      <c r="W921" s="6">
        <f t="shared" ca="1" si="145"/>
        <v>7</v>
      </c>
      <c r="X921" s="8" t="str">
        <f ca="1">VLOOKUP($W921,'Background education'!$A:$B,2,FALSE)</f>
        <v>Undergraduate degree</v>
      </c>
      <c r="Y921" s="7">
        <f ca="1" xml:space="preserve">
  IF(OR($AA921 = 5, $AA921 = 6, $AA921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21" s="7" t="str">
        <f ca="1">VLOOKUP($Y921,Departments!$A:$B,2,FALSE)</f>
        <v xml:space="preserve"> Presidency</v>
      </c>
      <c r="AA921" s="6">
        <f t="shared" ca="1" si="146"/>
        <v>10</v>
      </c>
      <c r="AB921" s="7" t="str">
        <f ca="1">VLOOKUP($AA921,Roles!$A:$B,2,FALSE)</f>
        <v>Trainee</v>
      </c>
      <c r="AC921" s="6" t="str">
        <f t="shared" ca="1" si="147"/>
        <v/>
      </c>
      <c r="AD921" s="7" t="str">
        <f ca="1" xml:space="preserve">
IF($AC921 &lt;&gt; "",
    VLOOKUP($AC921,Levels!$A:$B,2,FALSE),
    ""
)</f>
        <v/>
      </c>
      <c r="AE921" s="8">
        <f t="shared" ca="1" si="148"/>
        <v>41421</v>
      </c>
      <c r="AF921" s="6">
        <f ca="1">RANDBETWEEN(5,COUNTA('Recruitment source'!$A:$A) + 1)</f>
        <v>13</v>
      </c>
      <c r="AG921" s="6" t="str">
        <f ca="1">VLOOKUP($AF921,'Recruitment source'!$A:$B,2,FALSE)</f>
        <v>Google</v>
      </c>
      <c r="AH921" s="8"/>
      <c r="AI921" s="1">
        <f t="shared" ca="1" si="140"/>
        <v>1305</v>
      </c>
      <c r="AJ921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917, 1, 'Ryan Frois Leitão', 'M', 5, '02/03/1984', 7, 5, 10, NULL, 1305);</v>
      </c>
    </row>
    <row r="922" spans="1:36" ht="14.25" customHeight="1" x14ac:dyDescent="0.2">
      <c r="A922" s="7" cm="1">
        <f t="array" aca="1" ref="A922" ca="1">INDEX(Companies!$A:$A,RANDBETWEEN(5,COUNTA(Companies!$A:$A) + 1),1)</f>
        <v>5</v>
      </c>
      <c r="B922" s="7" t="str">
        <f ca="1">VLOOKUP($A922,Companies!$A:$B,2,FALSE)</f>
        <v>ACME Corporation</v>
      </c>
      <c r="C922" s="5">
        <f t="shared" si="141"/>
        <v>918</v>
      </c>
      <c r="D922" s="5" t="str" cm="1">
        <f t="array" ref="D922">SHA1HASH($C922)</f>
        <v>96086e4f73c9e38874b64c0b6f1777396309956e</v>
      </c>
      <c r="E922" s="6">
        <v>1</v>
      </c>
      <c r="F922" s="7">
        <f ca="1">IF($C922 = 1 + N("Presidente"),
    127,
    IF($C922 = 2 + N("Vice-Presidente"),
        72,
        IF($C922 = 3 + N("Secretária bilíngue"),
            13,
            RANDBETWEEN(5,COUNT(Name!$A:$A) + 1)
        )
    )
)</f>
        <v>15</v>
      </c>
      <c r="G922" s="7" t="str">
        <f ca="1">VLOOKUP($F922,Name!$A:$B,2,FALSE)</f>
        <v>Alexandre</v>
      </c>
      <c r="H922" s="7">
        <f ca="1" xml:space="preserve">
IF($C922 = 1,
    0,
    RANDBETWEEN(5,COUNT('Last name'!$A:$A) + 1)
)</f>
        <v>21</v>
      </c>
      <c r="I922" s="7" t="str">
        <f ca="1" xml:space="preserve">
IF($C922 = 1 + N("Presidente"),
    "de Orléans e Bragança",
    VLOOKUP($H922,'Last name'!$A:$B,2,FALSE) &amp; " " &amp; VLOOKUP(RANDBETWEEN(5,COUNT('Last name'!$A:$A) + 1),'Last name'!$A:$B,2,FALSE)
)</f>
        <v>Aragão Cabral</v>
      </c>
      <c r="J922" s="7" t="str">
        <f t="shared" ca="1" si="142"/>
        <v>Alexandre Aragão Cabral</v>
      </c>
      <c r="K922" s="7" t="str" cm="1">
        <f t="array" aca="1" ref="K922" ca="1">SHA1HASH($J922)</f>
        <v>3576a2713f1e799cedc14dcd4c78918bc194f9e4</v>
      </c>
      <c r="L922" s="7" cm="1">
        <f t="array" aca="1" ref="L922" ca="1">INDEX(States!$A:$A,N922,1)</f>
        <v>5</v>
      </c>
      <c r="M922" s="7" t="str">
        <f ca="1">VLOOKUP($L922,Countries!$A:$B,2,FALSE)</f>
        <v>Portugal</v>
      </c>
      <c r="N922" s="7" cm="1">
        <f t="array" aca="1" ref="N922" ca="1">INDEX(States!$C:$C,RANDBETWEEN(5,COUNTA(States!$A:$A) + 1),1)</f>
        <v>13</v>
      </c>
      <c r="O922" s="7" t="str">
        <f ca="1">VLOOKUP($N922,States!$C:$D,2,FALSE)</f>
        <v>Coimbra</v>
      </c>
      <c r="P922" s="7" t="str">
        <f ca="1">VLOOKUP($F922,Name!$A:$C,3,FALSE)</f>
        <v>M</v>
      </c>
      <c r="Q922" s="7" t="str">
        <f ca="1">VLOOKUP($P922,Genders!$B:$C,2,FALSE)</f>
        <v>Male</v>
      </c>
      <c r="R922" s="7" cm="1">
        <f t="array" aca="1" ref="R922" ca="1">INDEX('Marital status'!$A:$A,RANDBETWEEN(5,COUNTA('Marital status'!$A:$A) + 1),1)</f>
        <v>5</v>
      </c>
      <c r="S922" s="7" t="str">
        <f ca="1">VLOOKUP($R922,'Marital status'!$A:$B,2,FALSE)</f>
        <v>single</v>
      </c>
      <c r="T922" s="7">
        <f t="shared" ca="1" si="143"/>
        <v>5</v>
      </c>
      <c r="U922" s="7" t="str">
        <f ca="1">VLOOKUP($T922,Ethnicities!$A:$B,2,FALSE)</f>
        <v xml:space="preserve"> white</v>
      </c>
      <c r="V922" s="8">
        <f t="shared" ca="1" si="144"/>
        <v>26788</v>
      </c>
      <c r="W922" s="6">
        <f t="shared" ca="1" si="145"/>
        <v>8</v>
      </c>
      <c r="X922" s="8" t="str">
        <f ca="1">VLOOKUP($W922,'Background education'!$A:$B,2,FALSE)</f>
        <v>Graduate school</v>
      </c>
      <c r="Y922" s="7">
        <f ca="1" xml:space="preserve">
  IF(OR($AA922 = 5, $AA922 = 6, $AA922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22" s="7" t="str">
        <f ca="1">VLOOKUP($Y922,Departments!$A:$B,2,FALSE)</f>
        <v>Operations</v>
      </c>
      <c r="AA922" s="6">
        <f t="shared" ca="1" si="146"/>
        <v>11</v>
      </c>
      <c r="AB922" s="7" t="str">
        <f ca="1">VLOOKUP($AA922,Roles!$A:$B,2,FALSE)</f>
        <v>Analyst</v>
      </c>
      <c r="AC922" s="6">
        <f t="shared" ca="1" si="147"/>
        <v>6</v>
      </c>
      <c r="AD922" s="7" t="str">
        <f ca="1" xml:space="preserve">
IF($AC922 &lt;&gt; "",
    VLOOKUP($AC922,Levels!$A:$B,2,FALSE),
    ""
)</f>
        <v>Pleno</v>
      </c>
      <c r="AE922" s="8">
        <f t="shared" ca="1" si="148"/>
        <v>39316</v>
      </c>
      <c r="AF922" s="6">
        <f ca="1">RANDBETWEEN(5,COUNTA('Recruitment source'!$A:$A) + 1)</f>
        <v>5</v>
      </c>
      <c r="AG922" s="6" t="str">
        <f ca="1">VLOOKUP($AF922,'Recruitment source'!$A:$B,2,FALSE)</f>
        <v>Indeed</v>
      </c>
      <c r="AH922" s="8"/>
      <c r="AI922" s="1">
        <f t="shared" ca="1" si="140"/>
        <v>3000</v>
      </c>
      <c r="AJ922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918, 1, 'Alexandre Aragão Cabral', 'M', 5, '04/05/1973', 8, 10, 11, 6, 3000);</v>
      </c>
    </row>
    <row r="923" spans="1:36" ht="14.25" customHeight="1" x14ac:dyDescent="0.2">
      <c r="A923" s="7" cm="1">
        <f t="array" aca="1" ref="A923" ca="1">INDEX(Companies!$A:$A,RANDBETWEEN(5,COUNTA(Companies!$A:$A) + 1),1)</f>
        <v>5</v>
      </c>
      <c r="B923" s="7" t="str">
        <f ca="1">VLOOKUP($A923,Companies!$A:$B,2,FALSE)</f>
        <v>ACME Corporation</v>
      </c>
      <c r="C923" s="5">
        <f t="shared" si="141"/>
        <v>919</v>
      </c>
      <c r="D923" s="5" t="str" cm="1">
        <f t="array" ref="D923">SHA1HASH($C923)</f>
        <v>3c155cb18334d1656a1d5dbca9eaabb27c2dcd32</v>
      </c>
      <c r="E923" s="6">
        <v>1</v>
      </c>
      <c r="F923" s="7">
        <f ca="1">IF($C923 = 1 + N("Presidente"),
    127,
    IF($C923 = 2 + N("Vice-Presidente"),
        72,
        IF($C923 = 3 + N("Secretária bilíngue"),
            13,
            RANDBETWEEN(5,COUNT(Name!$A:$A) + 1)
        )
    )
)</f>
        <v>267</v>
      </c>
      <c r="G923" s="7" t="str">
        <f ca="1">VLOOKUP($F923,Name!$A:$B,2,FALSE)</f>
        <v>Maria Heloísa</v>
      </c>
      <c r="H923" s="7">
        <f ca="1" xml:space="preserve">
IF($C923 = 1,
    0,
    RANDBETWEEN(5,COUNT('Last name'!$A:$A) + 1)
)</f>
        <v>136</v>
      </c>
      <c r="I923" s="7" t="str">
        <f ca="1" xml:space="preserve">
IF($C923 = 1 + N("Presidente"),
    "de Orléans e Bragança",
    VLOOKUP($H923,'Last name'!$A:$B,2,FALSE) &amp; " " &amp; VLOOKUP(RANDBETWEEN(5,COUNT('Last name'!$A:$A) + 1),'Last name'!$A:$B,2,FALSE)
)</f>
        <v>Moretti Pimentel</v>
      </c>
      <c r="J923" s="7" t="str">
        <f t="shared" ca="1" si="142"/>
        <v>Maria Heloísa Moretti Pimentel</v>
      </c>
      <c r="K923" s="7" t="str" cm="1">
        <f t="array" aca="1" ref="K923" ca="1">SHA1HASH($J923)</f>
        <v>b04342b8bfb7900dbd133a9e11287445296b9638</v>
      </c>
      <c r="L923" s="7" cm="1">
        <f t="array" aca="1" ref="L923" ca="1">INDEX(States!$A:$A,N923,1)</f>
        <v>5</v>
      </c>
      <c r="M923" s="7" t="str">
        <f ca="1">VLOOKUP($L923,Countries!$A:$B,2,FALSE)</f>
        <v>Portugal</v>
      </c>
      <c r="N923" s="7" cm="1">
        <f t="array" aca="1" ref="N923" ca="1">INDEX(States!$C:$C,RANDBETWEEN(5,COUNTA(States!$A:$A) + 1),1)</f>
        <v>19</v>
      </c>
      <c r="O923" s="7" t="str">
        <f ca="1">VLOOKUP($N923,States!$C:$D,2,FALSE)</f>
        <v>Beja</v>
      </c>
      <c r="P923" s="7" t="str">
        <f ca="1">VLOOKUP($F923,Name!$A:$C,3,FALSE)</f>
        <v>F</v>
      </c>
      <c r="Q923" s="7" t="str">
        <f ca="1">VLOOKUP($P923,Genders!$B:$C,2,FALSE)</f>
        <v>Female</v>
      </c>
      <c r="R923" s="7" cm="1">
        <f t="array" aca="1" ref="R923" ca="1">INDEX('Marital status'!$A:$A,RANDBETWEEN(5,COUNTA('Marital status'!$A:$A) + 1),1)</f>
        <v>6</v>
      </c>
      <c r="S923" s="7" t="str">
        <f ca="1">VLOOKUP($R923,'Marital status'!$A:$B,2,FALSE)</f>
        <v>MarrieD</v>
      </c>
      <c r="T923" s="7">
        <f t="shared" ca="1" si="143"/>
        <v>5</v>
      </c>
      <c r="U923" s="7" t="str">
        <f ca="1">VLOOKUP($T923,Ethnicities!$A:$B,2,FALSE)</f>
        <v xml:space="preserve"> white</v>
      </c>
      <c r="V923" s="8">
        <f t="shared" ca="1" si="144"/>
        <v>30982</v>
      </c>
      <c r="W923" s="6">
        <f t="shared" ca="1" si="145"/>
        <v>7</v>
      </c>
      <c r="X923" s="8" t="str">
        <f ca="1">VLOOKUP($W923,'Background education'!$A:$B,2,FALSE)</f>
        <v>Undergraduate degree</v>
      </c>
      <c r="Y923" s="7">
        <f ca="1" xml:space="preserve">
  IF(OR($AA923 = 5, $AA923 = 6, $AA923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23" s="7" t="str">
        <f ca="1">VLOOKUP($Y923,Departments!$A:$B,2,FALSE)</f>
        <v>Human Resource</v>
      </c>
      <c r="AA923" s="6">
        <f t="shared" ca="1" si="146"/>
        <v>9</v>
      </c>
      <c r="AB923" s="7" t="str">
        <f ca="1">VLOOKUP($AA923,Roles!$A:$B,2,FALSE)</f>
        <v>Intern</v>
      </c>
      <c r="AC923" s="6" t="str">
        <f t="shared" ca="1" si="147"/>
        <v/>
      </c>
      <c r="AD923" s="7" t="str">
        <f ca="1" xml:space="preserve">
IF($AC923 &lt;&gt; "",
    VLOOKUP($AC923,Levels!$A:$B,2,FALSE),
    ""
)</f>
        <v/>
      </c>
      <c r="AE923" s="8">
        <f t="shared" ca="1" si="148"/>
        <v>44730</v>
      </c>
      <c r="AF923" s="6">
        <f ca="1">RANDBETWEEN(5,COUNTA('Recruitment source'!$A:$A) + 1)</f>
        <v>5</v>
      </c>
      <c r="AG923" s="6" t="str">
        <f ca="1">VLOOKUP($AF923,'Recruitment source'!$A:$B,2,FALSE)</f>
        <v>Indeed</v>
      </c>
      <c r="AH923" s="8"/>
      <c r="AI923" s="1">
        <f t="shared" ca="1" si="140"/>
        <v>1285</v>
      </c>
      <c r="AJ92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919, 1, 'Maria Heloísa Moretti Pimentel', 'F', 5, '27/10/1984', 7, 8, 9, NULL, 1285);</v>
      </c>
    </row>
    <row r="924" spans="1:36" ht="14.25" customHeight="1" x14ac:dyDescent="0.2">
      <c r="A924" s="7" cm="1">
        <f t="array" aca="1" ref="A924" ca="1">INDEX(Companies!$A:$A,RANDBETWEEN(5,COUNTA(Companies!$A:$A) + 1),1)</f>
        <v>5</v>
      </c>
      <c r="B924" s="7" t="str">
        <f ca="1">VLOOKUP($A924,Companies!$A:$B,2,FALSE)</f>
        <v>ACME Corporation</v>
      </c>
      <c r="C924" s="5">
        <f t="shared" si="141"/>
        <v>920</v>
      </c>
      <c r="D924" s="5" t="str" cm="1">
        <f t="array" ref="D924">SHA1HASH($C924)</f>
        <v>c9a4b8932ab905578b42be4b50eee08fb6883a3f</v>
      </c>
      <c r="E924" s="6">
        <v>1</v>
      </c>
      <c r="F924" s="7">
        <f ca="1">IF($C924 = 1 + N("Presidente"),
    127,
    IF($C924 = 2 + N("Vice-Presidente"),
        72,
        IF($C924 = 3 + N("Secretária bilíngue"),
            13,
            RANDBETWEEN(5,COUNT(Name!$A:$A) + 1)
        )
    )
)</f>
        <v>63</v>
      </c>
      <c r="G924" s="7" t="str">
        <f ca="1">VLOOKUP($F924,Name!$A:$B,2,FALSE)</f>
        <v>Aurorah</v>
      </c>
      <c r="H924" s="7">
        <f ca="1" xml:space="preserve">
IF($C924 = 1,
    0,
    RANDBETWEEN(5,COUNT('Last name'!$A:$A) + 1)
)</f>
        <v>157</v>
      </c>
      <c r="I924" s="7" t="str">
        <f ca="1" xml:space="preserve">
IF($C924 = 1 + N("Presidente"),
    "de Orléans e Bragança",
    VLOOKUP($H924,'Last name'!$A:$B,2,FALSE) &amp; " " &amp; VLOOKUP(RANDBETWEEN(5,COUNT('Last name'!$A:$A) + 1),'Last name'!$A:$B,2,FALSE)
)</f>
        <v>Ramos Serra</v>
      </c>
      <c r="J924" s="7" t="str">
        <f t="shared" ca="1" si="142"/>
        <v>Aurorah Ramos Serra</v>
      </c>
      <c r="K924" s="7" t="str" cm="1">
        <f t="array" aca="1" ref="K924" ca="1">SHA1HASH($J924)</f>
        <v>2b30e34c6fd14570be9fd75fa9e368fa937c6b06</v>
      </c>
      <c r="L924" s="7" cm="1">
        <f t="array" aca="1" ref="L924" ca="1">INDEX(States!$A:$A,N924,1)</f>
        <v>5</v>
      </c>
      <c r="M924" s="7" t="str">
        <f ca="1">VLOOKUP($L924,Countries!$A:$B,2,FALSE)</f>
        <v>Portugal</v>
      </c>
      <c r="N924" s="7" cm="1">
        <f t="array" aca="1" ref="N924" ca="1">INDEX(States!$C:$C,RANDBETWEEN(5,COUNTA(States!$A:$A) + 1),1)</f>
        <v>10</v>
      </c>
      <c r="O924" s="7" t="str">
        <f ca="1">VLOOKUP($N924,States!$C:$D,2,FALSE)</f>
        <v>Faro</v>
      </c>
      <c r="P924" s="7" t="str">
        <f ca="1">VLOOKUP($F924,Name!$A:$C,3,FALSE)</f>
        <v>F</v>
      </c>
      <c r="Q924" s="7" t="str">
        <f ca="1">VLOOKUP($P924,Genders!$B:$C,2,FALSE)</f>
        <v>Female</v>
      </c>
      <c r="R924" s="7" cm="1">
        <f t="array" aca="1" ref="R924" ca="1">INDEX('Marital status'!$A:$A,RANDBETWEEN(5,COUNTA('Marital status'!$A:$A) + 1),1)</f>
        <v>8</v>
      </c>
      <c r="S924" s="7" t="str">
        <f ca="1">VLOOKUP($R924,'Marital status'!$A:$B,2,FALSE)</f>
        <v xml:space="preserve"> Separated </v>
      </c>
      <c r="T924" s="7">
        <f t="shared" ca="1" si="143"/>
        <v>7</v>
      </c>
      <c r="U924" s="7" t="str">
        <f ca="1">VLOOKUP($T924,Ethnicities!$A:$B,2,FALSE)</f>
        <v xml:space="preserve">  Hispanic or LATINO</v>
      </c>
      <c r="V924" s="8">
        <f t="shared" ca="1" si="144"/>
        <v>25783</v>
      </c>
      <c r="W924" s="6">
        <f t="shared" ca="1" si="145"/>
        <v>8</v>
      </c>
      <c r="X924" s="8" t="str">
        <f ca="1">VLOOKUP($W924,'Background education'!$A:$B,2,FALSE)</f>
        <v>Graduate school</v>
      </c>
      <c r="Y924" s="7">
        <f ca="1" xml:space="preserve">
  IF(OR($AA924 = 5, $AA924 = 6, $AA924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24" s="7" t="str">
        <f ca="1">VLOOKUP($Y924,Departments!$A:$B,2,FALSE)</f>
        <v>Finance</v>
      </c>
      <c r="AA924" s="6">
        <f t="shared" ca="1" si="146"/>
        <v>11</v>
      </c>
      <c r="AB924" s="7" t="str">
        <f ca="1">VLOOKUP($AA924,Roles!$A:$B,2,FALSE)</f>
        <v>Analyst</v>
      </c>
      <c r="AC924" s="6">
        <f t="shared" ca="1" si="147"/>
        <v>6</v>
      </c>
      <c r="AD924" s="7" t="str">
        <f ca="1" xml:space="preserve">
IF($AC924 &lt;&gt; "",
    VLOOKUP($AC924,Levels!$A:$B,2,FALSE),
    ""
)</f>
        <v>Pleno</v>
      </c>
      <c r="AE924" s="8">
        <f t="shared" ca="1" si="148"/>
        <v>41615</v>
      </c>
      <c r="AF924" s="6">
        <f ca="1">RANDBETWEEN(5,COUNTA('Recruitment source'!$A:$A) + 1)</f>
        <v>9</v>
      </c>
      <c r="AG924" s="6" t="str">
        <f ca="1">VLOOKUP($AF924,'Recruitment source'!$A:$B,2,FALSE)</f>
        <v>Empregos Online</v>
      </c>
      <c r="AH924" s="8"/>
      <c r="AI924" s="1">
        <f t="shared" ca="1" si="140"/>
        <v>3000</v>
      </c>
      <c r="AJ92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920, 1, 'Aurorah Ramos Serra', 'F', 7, '03/08/1970', 8, 7, 11, 6, 3000);</v>
      </c>
    </row>
    <row r="925" spans="1:36" ht="14.25" customHeight="1" x14ac:dyDescent="0.2">
      <c r="A925" s="7" cm="1">
        <f t="array" aca="1" ref="A925" ca="1">INDEX(Companies!$A:$A,RANDBETWEEN(5,COUNTA(Companies!$A:$A) + 1),1)</f>
        <v>5</v>
      </c>
      <c r="B925" s="7" t="str">
        <f ca="1">VLOOKUP($A925,Companies!$A:$B,2,FALSE)</f>
        <v>ACME Corporation</v>
      </c>
      <c r="C925" s="5">
        <f t="shared" si="141"/>
        <v>921</v>
      </c>
      <c r="D925" s="5" t="str" cm="1">
        <f t="array" ref="D925">SHA1HASH($C925)</f>
        <v>502845c58c2c863cc56309a21287940ae0f42aaf</v>
      </c>
      <c r="E925" s="6">
        <v>1</v>
      </c>
      <c r="F925" s="7">
        <f ca="1">IF($C925 = 1 + N("Presidente"),
    127,
    IF($C925 = 2 + N("Vice-Presidente"),
        72,
        IF($C925 = 3 + N("Secretária bilíngue"),
            13,
            RANDBETWEEN(5,COUNT(Name!$A:$A) + 1)
        )
    )
)</f>
        <v>44</v>
      </c>
      <c r="G925" s="7" t="str">
        <f ca="1">VLOOKUP($F925,Name!$A:$B,2,FALSE)</f>
        <v>Anna Carolina</v>
      </c>
      <c r="H925" s="7">
        <f ca="1" xml:space="preserve">
IF($C925 = 1,
    0,
    RANDBETWEEN(5,COUNT('Last name'!$A:$A) + 1)
)</f>
        <v>124</v>
      </c>
      <c r="I925" s="7" t="str">
        <f ca="1" xml:space="preserve">
IF($C925 = 1 + N("Presidente"),
    "de Orléans e Bragança",
    VLOOKUP($H925,'Last name'!$A:$B,2,FALSE) &amp; " " &amp; VLOOKUP(RANDBETWEEN(5,COUNT('Last name'!$A:$A) + 1),'Last name'!$A:$B,2,FALSE)
)</f>
        <v>Mazza Morais</v>
      </c>
      <c r="J925" s="7" t="str">
        <f t="shared" ca="1" si="142"/>
        <v>Anna Carolina Mazza Morais</v>
      </c>
      <c r="K925" s="7" t="str" cm="1">
        <f t="array" aca="1" ref="K925" ca="1">SHA1HASH($J925)</f>
        <v>081df5da3a6d55472cba518eff3c53054acf7bd3</v>
      </c>
      <c r="L925" s="7" cm="1">
        <f t="array" aca="1" ref="L925" ca="1">INDEX(States!$A:$A,N925,1)</f>
        <v>5</v>
      </c>
      <c r="M925" s="7" t="str">
        <f ca="1">VLOOKUP($L925,Countries!$A:$B,2,FALSE)</f>
        <v>Portugal</v>
      </c>
      <c r="N925" s="7" cm="1">
        <f t="array" aca="1" ref="N925" ca="1">INDEX(States!$C:$C,RANDBETWEEN(5,COUNTA(States!$A:$A) + 1),1)</f>
        <v>14</v>
      </c>
      <c r="O925" s="7" t="str">
        <f ca="1">VLOOKUP($N925,States!$C:$D,2,FALSE)</f>
        <v>Madeira</v>
      </c>
      <c r="P925" s="7" t="str">
        <f ca="1">VLOOKUP($F925,Name!$A:$C,3,FALSE)</f>
        <v>F</v>
      </c>
      <c r="Q925" s="7" t="str">
        <f ca="1">VLOOKUP($P925,Genders!$B:$C,2,FALSE)</f>
        <v>Female</v>
      </c>
      <c r="R925" s="7" cm="1">
        <f t="array" aca="1" ref="R925" ca="1">INDEX('Marital status'!$A:$A,RANDBETWEEN(5,COUNTA('Marital status'!$A:$A) + 1),1)</f>
        <v>7</v>
      </c>
      <c r="S925" s="7" t="str">
        <f ca="1">VLOOKUP($R925,'Marital status'!$A:$B,2,FALSE)</f>
        <v xml:space="preserve">Widowed </v>
      </c>
      <c r="T925" s="7">
        <f t="shared" ca="1" si="143"/>
        <v>5</v>
      </c>
      <c r="U925" s="7" t="str">
        <f ca="1">VLOOKUP($T925,Ethnicities!$A:$B,2,FALSE)</f>
        <v xml:space="preserve"> white</v>
      </c>
      <c r="V925" s="8">
        <f t="shared" ca="1" si="144"/>
        <v>31648</v>
      </c>
      <c r="W925" s="6">
        <f t="shared" ca="1" si="145"/>
        <v>7</v>
      </c>
      <c r="X925" s="8" t="str">
        <f ca="1">VLOOKUP($W925,'Background education'!$A:$B,2,FALSE)</f>
        <v>Undergraduate degree</v>
      </c>
      <c r="Y925" s="7">
        <f ca="1" xml:space="preserve">
  IF(OR($AA925 = 5, $AA925 = 6, $AA925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25" s="7" t="str">
        <f ca="1">VLOOKUP($Y925,Departments!$A:$B,2,FALSE)</f>
        <v>Human Resource</v>
      </c>
      <c r="AA925" s="6">
        <f t="shared" ca="1" si="146"/>
        <v>9</v>
      </c>
      <c r="AB925" s="7" t="str">
        <f ca="1">VLOOKUP($AA925,Roles!$A:$B,2,FALSE)</f>
        <v>Intern</v>
      </c>
      <c r="AC925" s="6" t="str">
        <f t="shared" ca="1" si="147"/>
        <v/>
      </c>
      <c r="AD925" s="7" t="str">
        <f ca="1" xml:space="preserve">
IF($AC925 &lt;&gt; "",
    VLOOKUP($AC925,Levels!$A:$B,2,FALSE),
    ""
)</f>
        <v/>
      </c>
      <c r="AE925" s="8">
        <f t="shared" ca="1" si="148"/>
        <v>38825</v>
      </c>
      <c r="AF925" s="6">
        <f ca="1">RANDBETWEEN(5,COUNTA('Recruitment source'!$A:$A) + 1)</f>
        <v>9</v>
      </c>
      <c r="AG925" s="6" t="str">
        <f ca="1">VLOOKUP($AF925,'Recruitment source'!$A:$B,2,FALSE)</f>
        <v>Empregos Online</v>
      </c>
      <c r="AH925" s="8"/>
      <c r="AI925" s="1">
        <f t="shared" ca="1" si="140"/>
        <v>1285</v>
      </c>
      <c r="AJ92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921, 1, 'Anna Carolina Mazza Morais', 'F', 5, '24/08/1986', 7, 8, 9, NULL, 1285);</v>
      </c>
    </row>
    <row r="926" spans="1:36" ht="14.25" customHeight="1" x14ac:dyDescent="0.2">
      <c r="A926" s="7" cm="1">
        <f t="array" aca="1" ref="A926" ca="1">INDEX(Companies!$A:$A,RANDBETWEEN(5,COUNTA(Companies!$A:$A) + 1),1)</f>
        <v>5</v>
      </c>
      <c r="B926" s="7" t="str">
        <f ca="1">VLOOKUP($A926,Companies!$A:$B,2,FALSE)</f>
        <v>ACME Corporation</v>
      </c>
      <c r="C926" s="5">
        <f t="shared" si="141"/>
        <v>922</v>
      </c>
      <c r="D926" s="5" t="str" cm="1">
        <f t="array" ref="D926">SHA1HASH($C926)</f>
        <v>4707f92226a773ddf1b2602948b881004c8a96e9</v>
      </c>
      <c r="E926" s="6">
        <v>1</v>
      </c>
      <c r="F926" s="7">
        <f ca="1">IF($C926 = 1 + N("Presidente"),
    127,
    IF($C926 = 2 + N("Vice-Presidente"),
        72,
        IF($C926 = 3 + N("Secretária bilíngue"),
            13,
            RANDBETWEEN(5,COUNT(Name!$A:$A) + 1)
        )
    )
)</f>
        <v>332</v>
      </c>
      <c r="G926" s="7" t="str">
        <f ca="1">VLOOKUP($F926,Name!$A:$B,2,FALSE)</f>
        <v>Rodrigo</v>
      </c>
      <c r="H926" s="7">
        <f ca="1" xml:space="preserve">
IF($C926 = 1,
    0,
    RANDBETWEEN(5,COUNT('Last name'!$A:$A) + 1)
)</f>
        <v>133</v>
      </c>
      <c r="I926" s="7" t="str">
        <f ca="1" xml:space="preserve">
IF($C926 = 1 + N("Presidente"),
    "de Orléans e Bragança",
    VLOOKUP($H926,'Last name'!$A:$B,2,FALSE) &amp; " " &amp; VLOOKUP(RANDBETWEEN(5,COUNT('Last name'!$A:$A) + 1),'Last name'!$A:$B,2,FALSE)
)</f>
        <v>Morais Mancini</v>
      </c>
      <c r="J926" s="7" t="str">
        <f t="shared" ca="1" si="142"/>
        <v>Rodrigo Morais Mancini</v>
      </c>
      <c r="K926" s="7" t="str" cm="1">
        <f t="array" aca="1" ref="K926" ca="1">SHA1HASH($J926)</f>
        <v>2f3e65747aef64795687e5b75d2d893f0a2faa6b</v>
      </c>
      <c r="L926" s="7" cm="1">
        <f t="array" aca="1" ref="L926" ca="1">INDEX(States!$A:$A,N926,1)</f>
        <v>5</v>
      </c>
      <c r="M926" s="7" t="str">
        <f ca="1">VLOOKUP($L926,Countries!$A:$B,2,FALSE)</f>
        <v>Portugal</v>
      </c>
      <c r="N926" s="7" cm="1">
        <f t="array" aca="1" ref="N926" ca="1">INDEX(States!$C:$C,RANDBETWEEN(5,COUNTA(States!$A:$A) + 1),1)</f>
        <v>8</v>
      </c>
      <c r="O926" s="7" t="str">
        <f ca="1">VLOOKUP($N926,States!$C:$D,2,FALSE)</f>
        <v>AveirO</v>
      </c>
      <c r="P926" s="7" t="str">
        <f ca="1">VLOOKUP($F926,Name!$A:$C,3,FALSE)</f>
        <v>M</v>
      </c>
      <c r="Q926" s="7" t="str">
        <f ca="1">VLOOKUP($P926,Genders!$B:$C,2,FALSE)</f>
        <v>Male</v>
      </c>
      <c r="R926" s="7" cm="1">
        <f t="array" aca="1" ref="R926" ca="1">INDEX('Marital status'!$A:$A,RANDBETWEEN(5,COUNTA('Marital status'!$A:$A) + 1),1)</f>
        <v>8</v>
      </c>
      <c r="S926" s="7" t="str">
        <f ca="1">VLOOKUP($R926,'Marital status'!$A:$B,2,FALSE)</f>
        <v xml:space="preserve"> Separated </v>
      </c>
      <c r="T926" s="7">
        <f t="shared" ca="1" si="143"/>
        <v>5</v>
      </c>
      <c r="U926" s="7" t="str">
        <f ca="1">VLOOKUP($T926,Ethnicities!$A:$B,2,FALSE)</f>
        <v xml:space="preserve"> white</v>
      </c>
      <c r="V926" s="8">
        <f t="shared" ca="1" si="144"/>
        <v>26846</v>
      </c>
      <c r="W926" s="6">
        <f t="shared" ca="1" si="145"/>
        <v>8</v>
      </c>
      <c r="X926" s="8" t="str">
        <f ca="1">VLOOKUP($W926,'Background education'!$A:$B,2,FALSE)</f>
        <v>Graduate school</v>
      </c>
      <c r="Y926" s="7">
        <f ca="1" xml:space="preserve">
  IF(OR($AA926 = 5, $AA926 = 6, $AA926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26" s="7" t="str">
        <f ca="1">VLOOKUP($Y926,Departments!$A:$B,2,FALSE)</f>
        <v xml:space="preserve"> Presidency</v>
      </c>
      <c r="AA926" s="6">
        <f t="shared" ca="1" si="146"/>
        <v>11</v>
      </c>
      <c r="AB926" s="7" t="str">
        <f ca="1">VLOOKUP($AA926,Roles!$A:$B,2,FALSE)</f>
        <v>Analyst</v>
      </c>
      <c r="AC926" s="6">
        <f t="shared" ca="1" si="147"/>
        <v>5</v>
      </c>
      <c r="AD926" s="7" t="str">
        <f ca="1" xml:space="preserve">
IF($AC926 &lt;&gt; "",
    VLOOKUP($AC926,Levels!$A:$B,2,FALSE),
    ""
)</f>
        <v>Junior</v>
      </c>
      <c r="AE926" s="8">
        <f t="shared" ca="1" si="148"/>
        <v>36441</v>
      </c>
      <c r="AF926" s="6">
        <f ca="1">RANDBETWEEN(5,COUNTA('Recruitment source'!$A:$A) + 1)</f>
        <v>7</v>
      </c>
      <c r="AG926" s="6" t="str">
        <f ca="1">VLOOKUP($AF926,'Recruitment source'!$A:$B,2,FALSE)</f>
        <v>SAPO Emprego</v>
      </c>
      <c r="AH926" s="8"/>
      <c r="AI926" s="1">
        <f t="shared" ca="1" si="140"/>
        <v>3000</v>
      </c>
      <c r="AJ926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922, 1, 'Rodrigo Morais Mancini', 'M', 5, '01/07/1973', 8, 5, 11, 5, 3000);</v>
      </c>
    </row>
    <row r="927" spans="1:36" ht="14.25" customHeight="1" x14ac:dyDescent="0.2">
      <c r="A927" s="7" cm="1">
        <f t="array" aca="1" ref="A927" ca="1">INDEX(Companies!$A:$A,RANDBETWEEN(5,COUNTA(Companies!$A:$A) + 1),1)</f>
        <v>5</v>
      </c>
      <c r="B927" s="7" t="str">
        <f ca="1">VLOOKUP($A927,Companies!$A:$B,2,FALSE)</f>
        <v>ACME Corporation</v>
      </c>
      <c r="C927" s="5">
        <f t="shared" si="141"/>
        <v>923</v>
      </c>
      <c r="D927" s="5" t="str" cm="1">
        <f t="array" ref="D927">SHA1HASH($C927)</f>
        <v>07127c678f054242aa8adff217db10ac8aee409d</v>
      </c>
      <c r="E927" s="6">
        <v>1</v>
      </c>
      <c r="F927" s="7">
        <f ca="1">IF($C927 = 1 + N("Presidente"),
    127,
    IF($C927 = 2 + N("Vice-Presidente"),
        72,
        IF($C927 = 3 + N("Secretária bilíngue"),
            13,
            RANDBETWEEN(5,COUNT(Name!$A:$A) + 1)
        )
    )
)</f>
        <v>245</v>
      </c>
      <c r="G927" s="7" t="str">
        <f ca="1">VLOOKUP($F927,Name!$A:$B,2,FALSE)</f>
        <v>Luiz Henrique</v>
      </c>
      <c r="H927" s="7">
        <f ca="1" xml:space="preserve">
IF($C927 = 1,
    0,
    RANDBETWEEN(5,COUNT('Last name'!$A:$A) + 1)
)</f>
        <v>80</v>
      </c>
      <c r="I927" s="7" t="str">
        <f ca="1" xml:space="preserve">
IF($C927 = 1 + N("Presidente"),
    "de Orléans e Bragança",
    VLOOKUP($H927,'Last name'!$A:$B,2,FALSE) &amp; " " &amp; VLOOKUP(RANDBETWEEN(5,COUNT('Last name'!$A:$A) + 1),'Last name'!$A:$B,2,FALSE)
)</f>
        <v>Faria Esteves</v>
      </c>
      <c r="J927" s="7" t="str">
        <f t="shared" ca="1" si="142"/>
        <v>Luiz Henrique Faria Esteves</v>
      </c>
      <c r="K927" s="7" t="str" cm="1">
        <f t="array" aca="1" ref="K927" ca="1">SHA1HASH($J927)</f>
        <v>791e6c130f6729eac18073118e8143699b02ecc5</v>
      </c>
      <c r="L927" s="7" cm="1">
        <f t="array" aca="1" ref="L927" ca="1">INDEX(States!$A:$A,N927,1)</f>
        <v>5</v>
      </c>
      <c r="M927" s="7" t="str">
        <f ca="1">VLOOKUP($L927,Countries!$A:$B,2,FALSE)</f>
        <v>Portugal</v>
      </c>
      <c r="N927" s="7" cm="1">
        <f t="array" aca="1" ref="N927" ca="1">INDEX(States!$C:$C,RANDBETWEEN(5,COUNTA(States!$A:$A) + 1),1)</f>
        <v>23</v>
      </c>
      <c r="O927" s="7" t="str">
        <f ca="1">VLOOKUP($N927,States!$C:$D,2,FALSE)</f>
        <v>Viana do Castelo</v>
      </c>
      <c r="P927" s="7" t="str">
        <f ca="1">VLOOKUP($F927,Name!$A:$C,3,FALSE)</f>
        <v>M</v>
      </c>
      <c r="Q927" s="7" t="str">
        <f ca="1">VLOOKUP($P927,Genders!$B:$C,2,FALSE)</f>
        <v>Male</v>
      </c>
      <c r="R927" s="7" cm="1">
        <f t="array" aca="1" ref="R927" ca="1">INDEX('Marital status'!$A:$A,RANDBETWEEN(5,COUNTA('Marital status'!$A:$A) + 1),1)</f>
        <v>7</v>
      </c>
      <c r="S927" s="7" t="str">
        <f ca="1">VLOOKUP($R927,'Marital status'!$A:$B,2,FALSE)</f>
        <v xml:space="preserve">Widowed </v>
      </c>
      <c r="T927" s="7">
        <f t="shared" ca="1" si="143"/>
        <v>5</v>
      </c>
      <c r="U927" s="7" t="str">
        <f ca="1">VLOOKUP($T927,Ethnicities!$A:$B,2,FALSE)</f>
        <v xml:space="preserve"> white</v>
      </c>
      <c r="V927" s="8">
        <f t="shared" ca="1" si="144"/>
        <v>17691</v>
      </c>
      <c r="W927" s="6">
        <f t="shared" ca="1" si="145"/>
        <v>7</v>
      </c>
      <c r="X927" s="8" t="str">
        <f ca="1">VLOOKUP($W927,'Background education'!$A:$B,2,FALSE)</f>
        <v>Undergraduate degree</v>
      </c>
      <c r="Y927" s="7">
        <f ca="1" xml:space="preserve">
  IF(OR($AA927 = 5, $AA927 = 6, $AA927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27" s="7" t="str">
        <f ca="1">VLOOKUP($Y927,Departments!$A:$B,2,FALSE)</f>
        <v>Operations</v>
      </c>
      <c r="AA927" s="6">
        <f t="shared" ca="1" si="146"/>
        <v>9</v>
      </c>
      <c r="AB927" s="7" t="str">
        <f ca="1">VLOOKUP($AA927,Roles!$A:$B,2,FALSE)</f>
        <v>Intern</v>
      </c>
      <c r="AC927" s="6" t="str">
        <f t="shared" ca="1" si="147"/>
        <v/>
      </c>
      <c r="AD927" s="7" t="str">
        <f ca="1" xml:space="preserve">
IF($AC927 &lt;&gt; "",
    VLOOKUP($AC927,Levels!$A:$B,2,FALSE),
    ""
)</f>
        <v/>
      </c>
      <c r="AE927" s="8">
        <f t="shared" ca="1" si="148"/>
        <v>41004</v>
      </c>
      <c r="AF927" s="6">
        <f ca="1">RANDBETWEEN(5,COUNTA('Recruitment source'!$A:$A) + 1)</f>
        <v>9</v>
      </c>
      <c r="AG927" s="6" t="str">
        <f ca="1">VLOOKUP($AF927,'Recruitment source'!$A:$B,2,FALSE)</f>
        <v>Empregos Online</v>
      </c>
      <c r="AH927" s="8"/>
      <c r="AI927" s="1">
        <f t="shared" ca="1" si="140"/>
        <v>1205</v>
      </c>
      <c r="AJ927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923, 1, 'Luiz Henrique Faria Esteves', 'M', 5, '07/06/1948', 7, 10, 9, NULL, 1205);</v>
      </c>
    </row>
    <row r="928" spans="1:36" ht="14.25" customHeight="1" x14ac:dyDescent="0.2">
      <c r="A928" s="7" cm="1">
        <f t="array" aca="1" ref="A928" ca="1">INDEX(Companies!$A:$A,RANDBETWEEN(5,COUNTA(Companies!$A:$A) + 1),1)</f>
        <v>5</v>
      </c>
      <c r="B928" s="7" t="str">
        <f ca="1">VLOOKUP($A928,Companies!$A:$B,2,FALSE)</f>
        <v>ACME Corporation</v>
      </c>
      <c r="C928" s="5">
        <f t="shared" si="141"/>
        <v>924</v>
      </c>
      <c r="D928" s="5" t="str" cm="1">
        <f t="array" ref="D928">SHA1HASH($C928)</f>
        <v>27e7efd0c42c796ed39618e9b5a4b05a9b2e0fb0</v>
      </c>
      <c r="E928" s="6">
        <v>1</v>
      </c>
      <c r="F928" s="7">
        <f ca="1">IF($C928 = 1 + N("Presidente"),
    127,
    IF($C928 = 2 + N("Vice-Presidente"),
        72,
        IF($C928 = 3 + N("Secretária bilíngue"),
            13,
            RANDBETWEEN(5,COUNT(Name!$A:$A) + 1)
        )
    )
)</f>
        <v>252</v>
      </c>
      <c r="G928" s="7" t="str">
        <f ca="1">VLOOKUP($F928,Name!$A:$B,2,FALSE)</f>
        <v>Malco</v>
      </c>
      <c r="H928" s="7">
        <f ca="1" xml:space="preserve">
IF($C928 = 1,
    0,
    RANDBETWEEN(5,COUNT('Last name'!$A:$A) + 1)
)</f>
        <v>91</v>
      </c>
      <c r="I928" s="7" t="str">
        <f ca="1" xml:space="preserve">
IF($C928 = 1 + N("Presidente"),
    "de Orléans e Bragança",
    VLOOKUP($H928,'Last name'!$A:$B,2,FALSE) &amp; " " &amp; VLOOKUP(RANDBETWEEN(5,COUNT('Last name'!$A:$A) + 1),'Last name'!$A:$B,2,FALSE)
)</f>
        <v>Frasão Santos</v>
      </c>
      <c r="J928" s="7" t="str">
        <f t="shared" ca="1" si="142"/>
        <v>Malco Frasão Santos</v>
      </c>
      <c r="K928" s="7" t="str" cm="1">
        <f t="array" aca="1" ref="K928" ca="1">SHA1HASH($J928)</f>
        <v>dce4a5413fdd73a75cddfce1ec5d658be69b3adb</v>
      </c>
      <c r="L928" s="7" cm="1">
        <f t="array" aca="1" ref="L928" ca="1">INDEX(States!$A:$A,N928,1)</f>
        <v>5</v>
      </c>
      <c r="M928" s="7" t="str">
        <f ca="1">VLOOKUP($L928,Countries!$A:$B,2,FALSE)</f>
        <v>Portugal</v>
      </c>
      <c r="N928" s="7" cm="1">
        <f t="array" aca="1" ref="N928" ca="1">INDEX(States!$C:$C,RANDBETWEEN(5,COUNTA(States!$A:$A) + 1),1)</f>
        <v>22</v>
      </c>
      <c r="O928" s="7" t="str">
        <f ca="1">VLOOKUP($N928,States!$C:$D,2,FALSE)</f>
        <v>Vila Real</v>
      </c>
      <c r="P928" s="7" t="str">
        <f ca="1">VLOOKUP($F928,Name!$A:$C,3,FALSE)</f>
        <v>M</v>
      </c>
      <c r="Q928" s="7" t="str">
        <f ca="1">VLOOKUP($P928,Genders!$B:$C,2,FALSE)</f>
        <v>Male</v>
      </c>
      <c r="R928" s="7" cm="1">
        <f t="array" aca="1" ref="R928" ca="1">INDEX('Marital status'!$A:$A,RANDBETWEEN(5,COUNTA('Marital status'!$A:$A) + 1),1)</f>
        <v>5</v>
      </c>
      <c r="S928" s="7" t="str">
        <f ca="1">VLOOKUP($R928,'Marital status'!$A:$B,2,FALSE)</f>
        <v>single</v>
      </c>
      <c r="T928" s="7">
        <f t="shared" ca="1" si="143"/>
        <v>5</v>
      </c>
      <c r="U928" s="7" t="str">
        <f ca="1">VLOOKUP($T928,Ethnicities!$A:$B,2,FALSE)</f>
        <v xml:space="preserve"> white</v>
      </c>
      <c r="V928" s="8">
        <f t="shared" ca="1" si="144"/>
        <v>23236</v>
      </c>
      <c r="W928" s="6">
        <f t="shared" ca="1" si="145"/>
        <v>7</v>
      </c>
      <c r="X928" s="8" t="str">
        <f ca="1">VLOOKUP($W928,'Background education'!$A:$B,2,FALSE)</f>
        <v>Undergraduate degree</v>
      </c>
      <c r="Y928" s="7">
        <f ca="1" xml:space="preserve">
  IF(OR($AA928 = 5, $AA928 = 6, $AA928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28" s="7" t="str">
        <f ca="1">VLOOKUP($Y928,Departments!$A:$B,2,FALSE)</f>
        <v>Communication &amp; Marketing</v>
      </c>
      <c r="AA928" s="6">
        <f t="shared" ca="1" si="146"/>
        <v>11</v>
      </c>
      <c r="AB928" s="7" t="str">
        <f ca="1">VLOOKUP($AA928,Roles!$A:$B,2,FALSE)</f>
        <v>Analyst</v>
      </c>
      <c r="AC928" s="6">
        <f t="shared" ca="1" si="147"/>
        <v>5</v>
      </c>
      <c r="AD928" s="7" t="str">
        <f ca="1" xml:space="preserve">
IF($AC928 &lt;&gt; "",
    VLOOKUP($AC928,Levels!$A:$B,2,FALSE),
    ""
)</f>
        <v>Junior</v>
      </c>
      <c r="AE928" s="8">
        <f t="shared" ca="1" si="148"/>
        <v>44812</v>
      </c>
      <c r="AF928" s="6">
        <f ca="1">RANDBETWEEN(5,COUNTA('Recruitment source'!$A:$A) + 1)</f>
        <v>12</v>
      </c>
      <c r="AG928" s="6" t="str">
        <f ca="1">VLOOKUP($AF928,'Recruitment source'!$A:$B,2,FALSE)</f>
        <v xml:space="preserve"> recommendation of employee</v>
      </c>
      <c r="AH928" s="8"/>
      <c r="AI928" s="1">
        <f t="shared" ca="1" si="140"/>
        <v>2580</v>
      </c>
      <c r="AJ928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924, 1, 'Malco Frasão Santos', 'M', 5, '13/08/1963', 7, 11, 11, 5, 2580);</v>
      </c>
    </row>
    <row r="929" spans="1:36" ht="14.25" customHeight="1" x14ac:dyDescent="0.2">
      <c r="A929" s="7" cm="1">
        <f t="array" aca="1" ref="A929" ca="1">INDEX(Companies!$A:$A,RANDBETWEEN(5,COUNTA(Companies!$A:$A) + 1),1)</f>
        <v>5</v>
      </c>
      <c r="B929" s="7" t="str">
        <f ca="1">VLOOKUP($A929,Companies!$A:$B,2,FALSE)</f>
        <v>ACME Corporation</v>
      </c>
      <c r="C929" s="5">
        <f t="shared" si="141"/>
        <v>925</v>
      </c>
      <c r="D929" s="5" t="str" cm="1">
        <f t="array" ref="D929">SHA1HASH($C929)</f>
        <v>5994e39b009fc3e1a82400b36732a5b9ba86b9bf</v>
      </c>
      <c r="E929" s="6">
        <v>1</v>
      </c>
      <c r="F929" s="7">
        <f ca="1">IF($C929 = 1 + N("Presidente"),
    127,
    IF($C929 = 2 + N("Vice-Presidente"),
        72,
        IF($C929 = 3 + N("Secretária bilíngue"),
            13,
            RANDBETWEEN(5,COUNT(Name!$A:$A) + 1)
        )
    )
)</f>
        <v>344</v>
      </c>
      <c r="G929" s="7" t="str">
        <f ca="1">VLOOKUP($F929,Name!$A:$B,2,FALSE)</f>
        <v>Thomas</v>
      </c>
      <c r="H929" s="7">
        <f ca="1" xml:space="preserve">
IF($C929 = 1,
    0,
    RANDBETWEEN(5,COUNT('Last name'!$A:$A) + 1)
)</f>
        <v>33</v>
      </c>
      <c r="I929" s="7" t="str">
        <f ca="1" xml:space="preserve">
IF($C929 = 1 + N("Presidente"),
    "de Orléans e Bragança",
    VLOOKUP($H929,'Last name'!$A:$B,2,FALSE) &amp; " " &amp; VLOOKUP(RANDBETWEEN(5,COUNT('Last name'!$A:$A) + 1),'Last name'!$A:$B,2,FALSE)
)</f>
        <v>Barreto Almeida</v>
      </c>
      <c r="J929" s="7" t="str">
        <f t="shared" ca="1" si="142"/>
        <v>Thomas Barreto Almeida</v>
      </c>
      <c r="K929" s="7" t="str" cm="1">
        <f t="array" aca="1" ref="K929" ca="1">SHA1HASH($J929)</f>
        <v>3dc102366f0a1385d830b6150de973398aa5ace1</v>
      </c>
      <c r="L929" s="7" cm="1">
        <f t="array" aca="1" ref="L929" ca="1">INDEX(States!$A:$A,N929,1)</f>
        <v>5</v>
      </c>
      <c r="M929" s="7" t="str">
        <f ca="1">VLOOKUP($L929,Countries!$A:$B,2,FALSE)</f>
        <v>Portugal</v>
      </c>
      <c r="N929" s="7" cm="1">
        <f t="array" aca="1" ref="N929" ca="1">INDEX(States!$C:$C,RANDBETWEEN(5,COUNTA(States!$A:$A) + 1),1)</f>
        <v>22</v>
      </c>
      <c r="O929" s="7" t="str">
        <f ca="1">VLOOKUP($N929,States!$C:$D,2,FALSE)</f>
        <v>Vila Real</v>
      </c>
      <c r="P929" s="7" t="str">
        <f ca="1">VLOOKUP($F929,Name!$A:$C,3,FALSE)</f>
        <v>M</v>
      </c>
      <c r="Q929" s="7" t="str">
        <f ca="1">VLOOKUP($P929,Genders!$B:$C,2,FALSE)</f>
        <v>Male</v>
      </c>
      <c r="R929" s="7" cm="1">
        <f t="array" aca="1" ref="R929" ca="1">INDEX('Marital status'!$A:$A,RANDBETWEEN(5,COUNTA('Marital status'!$A:$A) + 1),1)</f>
        <v>6</v>
      </c>
      <c r="S929" s="7" t="str">
        <f ca="1">VLOOKUP($R929,'Marital status'!$A:$B,2,FALSE)</f>
        <v>MarrieD</v>
      </c>
      <c r="T929" s="7">
        <f t="shared" ca="1" si="143"/>
        <v>5</v>
      </c>
      <c r="U929" s="7" t="str">
        <f ca="1">VLOOKUP($T929,Ethnicities!$A:$B,2,FALSE)</f>
        <v xml:space="preserve"> white</v>
      </c>
      <c r="V929" s="8">
        <f t="shared" ca="1" si="144"/>
        <v>33208</v>
      </c>
      <c r="W929" s="6">
        <f t="shared" ca="1" si="145"/>
        <v>7</v>
      </c>
      <c r="X929" s="8" t="str">
        <f ca="1">VLOOKUP($W929,'Background education'!$A:$B,2,FALSE)</f>
        <v>Undergraduate degree</v>
      </c>
      <c r="Y929" s="7">
        <f ca="1" xml:space="preserve">
  IF(OR($AA929 = 5, $AA929 = 6, $AA929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29" s="7" t="str">
        <f ca="1">VLOOKUP($Y929,Departments!$A:$B,2,FALSE)</f>
        <v xml:space="preserve"> Commercial</v>
      </c>
      <c r="AA929" s="6">
        <f t="shared" ca="1" si="146"/>
        <v>9</v>
      </c>
      <c r="AB929" s="7" t="str">
        <f ca="1">VLOOKUP($AA929,Roles!$A:$B,2,FALSE)</f>
        <v>Intern</v>
      </c>
      <c r="AC929" s="6" t="str">
        <f t="shared" ca="1" si="147"/>
        <v/>
      </c>
      <c r="AD929" s="7" t="str">
        <f ca="1" xml:space="preserve">
IF($AC929 &lt;&gt; "",
    VLOOKUP($AC929,Levels!$A:$B,2,FALSE),
    ""
)</f>
        <v/>
      </c>
      <c r="AE929" s="8">
        <f t="shared" ca="1" si="148"/>
        <v>36879</v>
      </c>
      <c r="AF929" s="6">
        <f ca="1">RANDBETWEEN(5,COUNTA('Recruitment source'!$A:$A) + 1)</f>
        <v>11</v>
      </c>
      <c r="AG929" s="6" t="str">
        <f ca="1">VLOOKUP($AF929,'Recruitment source'!$A:$B,2,FALSE)</f>
        <v>Next Station</v>
      </c>
      <c r="AH929" s="8"/>
      <c r="AI929" s="1">
        <f t="shared" ca="1" si="140"/>
        <v>1285</v>
      </c>
      <c r="AJ929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925, 1, 'Thomas Barreto Almeida', 'M', 5, '01/12/1990', 7, 9, 9, NULL, 1285);</v>
      </c>
    </row>
    <row r="930" spans="1:36" ht="14.25" customHeight="1" x14ac:dyDescent="0.2">
      <c r="A930" s="7" cm="1">
        <f t="array" aca="1" ref="A930" ca="1">INDEX(Companies!$A:$A,RANDBETWEEN(5,COUNTA(Companies!$A:$A) + 1),1)</f>
        <v>5</v>
      </c>
      <c r="B930" s="7" t="str">
        <f ca="1">VLOOKUP($A930,Companies!$A:$B,2,FALSE)</f>
        <v>ACME Corporation</v>
      </c>
      <c r="C930" s="5">
        <f t="shared" si="141"/>
        <v>926</v>
      </c>
      <c r="D930" s="5" t="str" cm="1">
        <f t="array" ref="D930">SHA1HASH($C930)</f>
        <v>89da3d8a3c24dbd3e5e96f7f3896866f5e5eb878</v>
      </c>
      <c r="E930" s="6">
        <v>1</v>
      </c>
      <c r="F930" s="7">
        <f ca="1">IF($C930 = 1 + N("Presidente"),
    127,
    IF($C930 = 2 + N("Vice-Presidente"),
        72,
        IF($C930 = 3 + N("Secretária bilíngue"),
            13,
            RANDBETWEEN(5,COUNT(Name!$A:$A) + 1)
        )
    )
)</f>
        <v>112</v>
      </c>
      <c r="G930" s="7" t="str">
        <f ca="1">VLOOKUP($F930,Name!$A:$B,2,FALSE)</f>
        <v>Deborah</v>
      </c>
      <c r="H930" s="7">
        <f ca="1" xml:space="preserve">
IF($C930 = 1,
    0,
    RANDBETWEEN(5,COUNT('Last name'!$A:$A) + 1)
)</f>
        <v>84</v>
      </c>
      <c r="I930" s="7" t="str">
        <f ca="1" xml:space="preserve">
IF($C930 = 1 + N("Presidente"),
    "de Orléans e Bragança",
    VLOOKUP($H930,'Last name'!$A:$B,2,FALSE) &amp; " " &amp; VLOOKUP(RANDBETWEEN(5,COUNT('Last name'!$A:$A) + 1),'Last name'!$A:$B,2,FALSE)
)</f>
        <v>Fernandes Campos</v>
      </c>
      <c r="J930" s="7" t="str">
        <f t="shared" ca="1" si="142"/>
        <v>Deborah Fernandes Campos</v>
      </c>
      <c r="K930" s="7" t="str" cm="1">
        <f t="array" aca="1" ref="K930" ca="1">SHA1HASH($J930)</f>
        <v>06a549c1d1aee9c1a1214cd204ea87cefa7d5844</v>
      </c>
      <c r="L930" s="7" cm="1">
        <f t="array" aca="1" ref="L930" ca="1">INDEX(States!$A:$A,N930,1)</f>
        <v>5</v>
      </c>
      <c r="M930" s="7" t="str">
        <f ca="1">VLOOKUP($L930,Countries!$A:$B,2,FALSE)</f>
        <v>Portugal</v>
      </c>
      <c r="N930" s="7" cm="1">
        <f t="array" aca="1" ref="N930" ca="1">INDEX(States!$C:$C,RANDBETWEEN(5,COUNTA(States!$A:$A) + 1),1)</f>
        <v>7</v>
      </c>
      <c r="O930" s="7" t="str">
        <f ca="1">VLOOKUP($N930,States!$C:$D,2,FALSE)</f>
        <v xml:space="preserve"> Setúbal </v>
      </c>
      <c r="P930" s="7" t="str">
        <f ca="1">VLOOKUP($F930,Name!$A:$C,3,FALSE)</f>
        <v>F</v>
      </c>
      <c r="Q930" s="7" t="str">
        <f ca="1">VLOOKUP($P930,Genders!$B:$C,2,FALSE)</f>
        <v>Female</v>
      </c>
      <c r="R930" s="7" cm="1">
        <f t="array" aca="1" ref="R930" ca="1">INDEX('Marital status'!$A:$A,RANDBETWEEN(5,COUNTA('Marital status'!$A:$A) + 1),1)</f>
        <v>8</v>
      </c>
      <c r="S930" s="7" t="str">
        <f ca="1">VLOOKUP($R930,'Marital status'!$A:$B,2,FALSE)</f>
        <v xml:space="preserve"> Separated </v>
      </c>
      <c r="T930" s="7">
        <f t="shared" ca="1" si="143"/>
        <v>5</v>
      </c>
      <c r="U930" s="7" t="str">
        <f ca="1">VLOOKUP($T930,Ethnicities!$A:$B,2,FALSE)</f>
        <v xml:space="preserve"> white</v>
      </c>
      <c r="V930" s="8">
        <f t="shared" ca="1" si="144"/>
        <v>20424</v>
      </c>
      <c r="W930" s="6">
        <f t="shared" ca="1" si="145"/>
        <v>7</v>
      </c>
      <c r="X930" s="8" t="str">
        <f ca="1">VLOOKUP($W930,'Background education'!$A:$B,2,FALSE)</f>
        <v>Undergraduate degree</v>
      </c>
      <c r="Y930" s="7">
        <f ca="1" xml:space="preserve">
  IF(OR($AA930 = 5, $AA930 = 6, $AA930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30" s="7" t="str">
        <f ca="1">VLOOKUP($Y930,Departments!$A:$B,2,FALSE)</f>
        <v>Operations</v>
      </c>
      <c r="AA930" s="6">
        <f t="shared" ca="1" si="146"/>
        <v>11</v>
      </c>
      <c r="AB930" s="7" t="str">
        <f ca="1">VLOOKUP($AA930,Roles!$A:$B,2,FALSE)</f>
        <v>Analyst</v>
      </c>
      <c r="AC930" s="6">
        <f t="shared" ca="1" si="147"/>
        <v>6</v>
      </c>
      <c r="AD930" s="7" t="str">
        <f ca="1" xml:space="preserve">
IF($AC930 &lt;&gt; "",
    VLOOKUP($AC930,Levels!$A:$B,2,FALSE),
    ""
)</f>
        <v>Pleno</v>
      </c>
      <c r="AE930" s="8">
        <f t="shared" ca="1" si="148"/>
        <v>42294</v>
      </c>
      <c r="AF930" s="6">
        <f ca="1">RANDBETWEEN(5,COUNTA('Recruitment source'!$A:$A) + 1)</f>
        <v>8</v>
      </c>
      <c r="AG930" s="6" t="str">
        <f ca="1">VLOOKUP($AF930,'Recruitment source'!$A:$B,2,FALSE)</f>
        <v>Net Empregos</v>
      </c>
      <c r="AH930" s="8"/>
      <c r="AI930" s="1">
        <f t="shared" ca="1" si="140"/>
        <v>2500</v>
      </c>
      <c r="AJ930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926, 1, 'Deborah Fernandes Campos', 'F', 5, '01/12/1955', 7, 10, 11, 6, 2500);</v>
      </c>
    </row>
    <row r="931" spans="1:36" ht="14.25" customHeight="1" x14ac:dyDescent="0.2">
      <c r="A931" s="7" cm="1">
        <f t="array" aca="1" ref="A931" ca="1">INDEX(Companies!$A:$A,RANDBETWEEN(5,COUNTA(Companies!$A:$A) + 1),1)</f>
        <v>5</v>
      </c>
      <c r="B931" s="7" t="str">
        <f ca="1">VLOOKUP($A931,Companies!$A:$B,2,FALSE)</f>
        <v>ACME Corporation</v>
      </c>
      <c r="C931" s="5">
        <f t="shared" si="141"/>
        <v>927</v>
      </c>
      <c r="D931" s="5" t="str" cm="1">
        <f t="array" ref="D931">SHA1HASH($C931)</f>
        <v>62e5be992581c471abb1a11a6f5057aa70309f79</v>
      </c>
      <c r="E931" s="6">
        <v>1</v>
      </c>
      <c r="F931" s="7">
        <f ca="1">IF($C931 = 1 + N("Presidente"),
    127,
    IF($C931 = 2 + N("Vice-Presidente"),
        72,
        IF($C931 = 3 + N("Secretária bilíngue"),
            13,
            RANDBETWEEN(5,COUNT(Name!$A:$A) + 1)
        )
    )
)</f>
        <v>105</v>
      </c>
      <c r="G931" s="7" t="str">
        <f ca="1">VLOOKUP($F931,Name!$A:$B,2,FALSE)</f>
        <v>Davi</v>
      </c>
      <c r="H931" s="7">
        <f ca="1" xml:space="preserve">
IF($C931 = 1,
    0,
    RANDBETWEEN(5,COUNT('Last name'!$A:$A) + 1)
)</f>
        <v>13</v>
      </c>
      <c r="I931" s="7" t="str">
        <f ca="1" xml:space="preserve">
IF($C931 = 1 + N("Presidente"),
    "de Orléans e Bragança",
    VLOOKUP($H931,'Last name'!$A:$B,2,FALSE) &amp; " " &amp; VLOOKUP(RANDBETWEEN(5,COUNT('Last name'!$A:$A) + 1),'Last name'!$A:$B,2,FALSE)
)</f>
        <v>Alvarenga Mendes</v>
      </c>
      <c r="J931" s="7" t="str">
        <f t="shared" ca="1" si="142"/>
        <v>Davi Alvarenga Mendes</v>
      </c>
      <c r="K931" s="7" t="str" cm="1">
        <f t="array" aca="1" ref="K931" ca="1">SHA1HASH($J931)</f>
        <v>839ca37f1b31287f43fa1eca45855758661ce172</v>
      </c>
      <c r="L931" s="7" cm="1">
        <f t="array" aca="1" ref="L931" ca="1">INDEX(States!$A:$A,N931,1)</f>
        <v>5</v>
      </c>
      <c r="M931" s="7" t="str">
        <f ca="1">VLOOKUP($L931,Countries!$A:$B,2,FALSE)</f>
        <v>Portugal</v>
      </c>
      <c r="N931" s="7" cm="1">
        <f t="array" aca="1" ref="N931" ca="1">INDEX(States!$C:$C,RANDBETWEEN(5,COUNTA(States!$A:$A) + 1),1)</f>
        <v>9</v>
      </c>
      <c r="O931" s="7" t="str">
        <f ca="1">VLOOKUP($N931,States!$C:$D,2,FALSE)</f>
        <v>braga</v>
      </c>
      <c r="P931" s="7" t="str">
        <f ca="1">VLOOKUP($F931,Name!$A:$C,3,FALSE)</f>
        <v>M</v>
      </c>
      <c r="Q931" s="7" t="str">
        <f ca="1">VLOOKUP($P931,Genders!$B:$C,2,FALSE)</f>
        <v>Male</v>
      </c>
      <c r="R931" s="7" cm="1">
        <f t="array" aca="1" ref="R931" ca="1">INDEX('Marital status'!$A:$A,RANDBETWEEN(5,COUNTA('Marital status'!$A:$A) + 1),1)</f>
        <v>6</v>
      </c>
      <c r="S931" s="7" t="str">
        <f ca="1">VLOOKUP($R931,'Marital status'!$A:$B,2,FALSE)</f>
        <v>MarrieD</v>
      </c>
      <c r="T931" s="7">
        <f t="shared" ca="1" si="143"/>
        <v>8</v>
      </c>
      <c r="U931" s="7" t="str">
        <f ca="1">VLOOKUP($T931,Ethnicities!$A:$B,2,FALSE)</f>
        <v>ASIAN</v>
      </c>
      <c r="V931" s="8">
        <f t="shared" ca="1" si="144"/>
        <v>19746</v>
      </c>
      <c r="W931" s="6">
        <f t="shared" ca="1" si="145"/>
        <v>7</v>
      </c>
      <c r="X931" s="8" t="str">
        <f ca="1">VLOOKUP($W931,'Background education'!$A:$B,2,FALSE)</f>
        <v>Undergraduate degree</v>
      </c>
      <c r="Y931" s="7">
        <f ca="1" xml:space="preserve">
  IF(OR($AA931 = 5, $AA931 = 6, $AA931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31" s="7" t="str">
        <f ca="1">VLOOKUP($Y931,Departments!$A:$B,2,FALSE)</f>
        <v>Operations</v>
      </c>
      <c r="AA931" s="6">
        <f t="shared" ca="1" si="146"/>
        <v>10</v>
      </c>
      <c r="AB931" s="7" t="str">
        <f ca="1">VLOOKUP($AA931,Roles!$A:$B,2,FALSE)</f>
        <v>Trainee</v>
      </c>
      <c r="AC931" s="6" t="str">
        <f t="shared" ca="1" si="147"/>
        <v/>
      </c>
      <c r="AD931" s="7" t="str">
        <f ca="1" xml:space="preserve">
IF($AC931 &lt;&gt; "",
    VLOOKUP($AC931,Levels!$A:$B,2,FALSE),
    ""
)</f>
        <v/>
      </c>
      <c r="AE931" s="8">
        <f t="shared" ca="1" si="148"/>
        <v>36439</v>
      </c>
      <c r="AF931" s="6">
        <f ca="1">RANDBETWEEN(5,COUNTA('Recruitment source'!$A:$A) + 1)</f>
        <v>5</v>
      </c>
      <c r="AG931" s="6" t="str">
        <f ca="1">VLOOKUP($AF931,'Recruitment source'!$A:$B,2,FALSE)</f>
        <v>Indeed</v>
      </c>
      <c r="AH931" s="8"/>
      <c r="AI931" s="1">
        <f t="shared" ca="1" si="140"/>
        <v>1305</v>
      </c>
      <c r="AJ931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927, 1, 'Davi Alvarenga Mendes', 'M', 8, '22/01/1954', 7, 10, 10, NULL, 1305);</v>
      </c>
    </row>
    <row r="932" spans="1:36" ht="14.25" customHeight="1" x14ac:dyDescent="0.2">
      <c r="A932" s="7" cm="1">
        <f t="array" aca="1" ref="A932" ca="1">INDEX(Companies!$A:$A,RANDBETWEEN(5,COUNTA(Companies!$A:$A) + 1),1)</f>
        <v>5</v>
      </c>
      <c r="B932" s="7" t="str">
        <f ca="1">VLOOKUP($A932,Companies!$A:$B,2,FALSE)</f>
        <v>ACME Corporation</v>
      </c>
      <c r="C932" s="5">
        <f t="shared" si="141"/>
        <v>928</v>
      </c>
      <c r="D932" s="5" t="str" cm="1">
        <f t="array" ref="D932">SHA1HASH($C932)</f>
        <v>3eac69f45044ab34a31ceb69ec9db9dda561ee5d</v>
      </c>
      <c r="E932" s="6">
        <v>1</v>
      </c>
      <c r="F932" s="7">
        <f ca="1">IF($C932 = 1 + N("Presidente"),
    127,
    IF($C932 = 2 + N("Vice-Presidente"),
        72,
        IF($C932 = 3 + N("Secretária bilíngue"),
            13,
            RANDBETWEEN(5,COUNT(Name!$A:$A) + 1)
        )
    )
)</f>
        <v>305</v>
      </c>
      <c r="G932" s="7" t="str">
        <f ca="1">VLOOKUP($F932,Name!$A:$B,2,FALSE)</f>
        <v>Nathan</v>
      </c>
      <c r="H932" s="7">
        <f ca="1" xml:space="preserve">
IF($C932 = 1,
    0,
    RANDBETWEEN(5,COUNT('Last name'!$A:$A) + 1)
)</f>
        <v>169</v>
      </c>
      <c r="I932" s="7" t="str">
        <f ca="1" xml:space="preserve">
IF($C932 = 1 + N("Presidente"),
    "de Orléans e Bragança",
    VLOOKUP($H932,'Last name'!$A:$B,2,FALSE) &amp; " " &amp; VLOOKUP(RANDBETWEEN(5,COUNT('Last name'!$A:$A) + 1),'Last name'!$A:$B,2,FALSE)
)</f>
        <v>Russo Pimentel</v>
      </c>
      <c r="J932" s="7" t="str">
        <f t="shared" ca="1" si="142"/>
        <v>Nathan Russo Pimentel</v>
      </c>
      <c r="K932" s="7" t="str" cm="1">
        <f t="array" aca="1" ref="K932" ca="1">SHA1HASH($J932)</f>
        <v>8304c24a2b011bc3c2248f345c9b59d205e5801d</v>
      </c>
      <c r="L932" s="7" cm="1">
        <f t="array" aca="1" ref="L932" ca="1">INDEX(States!$A:$A,N932,1)</f>
        <v>5</v>
      </c>
      <c r="M932" s="7" t="str">
        <f ca="1">VLOOKUP($L932,Countries!$A:$B,2,FALSE)</f>
        <v>Portugal</v>
      </c>
      <c r="N932" s="7" cm="1">
        <f t="array" aca="1" ref="N932" ca="1">INDEX(States!$C:$C,RANDBETWEEN(5,COUNTA(States!$A:$A) + 1),1)</f>
        <v>23</v>
      </c>
      <c r="O932" s="7" t="str">
        <f ca="1">VLOOKUP($N932,States!$C:$D,2,FALSE)</f>
        <v>Viana do Castelo</v>
      </c>
      <c r="P932" s="7" t="str">
        <f ca="1">VLOOKUP($F932,Name!$A:$C,3,FALSE)</f>
        <v>M</v>
      </c>
      <c r="Q932" s="7" t="str">
        <f ca="1">VLOOKUP($P932,Genders!$B:$C,2,FALSE)</f>
        <v>Male</v>
      </c>
      <c r="R932" s="7" cm="1">
        <f t="array" aca="1" ref="R932" ca="1">INDEX('Marital status'!$A:$A,RANDBETWEEN(5,COUNTA('Marital status'!$A:$A) + 1),1)</f>
        <v>7</v>
      </c>
      <c r="S932" s="7" t="str">
        <f ca="1">VLOOKUP($R932,'Marital status'!$A:$B,2,FALSE)</f>
        <v xml:space="preserve">Widowed </v>
      </c>
      <c r="T932" s="7">
        <f t="shared" ca="1" si="143"/>
        <v>5</v>
      </c>
      <c r="U932" s="7" t="str">
        <f ca="1">VLOOKUP($T932,Ethnicities!$A:$B,2,FALSE)</f>
        <v xml:space="preserve"> white</v>
      </c>
      <c r="V932" s="8">
        <f t="shared" ca="1" si="144"/>
        <v>23962</v>
      </c>
      <c r="W932" s="6">
        <f t="shared" ca="1" si="145"/>
        <v>8</v>
      </c>
      <c r="X932" s="8" t="str">
        <f ca="1">VLOOKUP($W932,'Background education'!$A:$B,2,FALSE)</f>
        <v>Graduate school</v>
      </c>
      <c r="Y932" s="7">
        <f ca="1" xml:space="preserve">
  IF(OR($AA932 = 5, $AA932 = 6, $AA932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32" s="7" t="str">
        <f ca="1">VLOOKUP($Y932,Departments!$A:$B,2,FALSE)</f>
        <v xml:space="preserve"> Commercial</v>
      </c>
      <c r="AA932" s="6">
        <f t="shared" ca="1" si="146"/>
        <v>11</v>
      </c>
      <c r="AB932" s="7" t="str">
        <f ca="1">VLOOKUP($AA932,Roles!$A:$B,2,FALSE)</f>
        <v>Analyst</v>
      </c>
      <c r="AC932" s="6">
        <f t="shared" ca="1" si="147"/>
        <v>6</v>
      </c>
      <c r="AD932" s="7" t="str">
        <f ca="1" xml:space="preserve">
IF($AC932 &lt;&gt; "",
    VLOOKUP($AC932,Levels!$A:$B,2,FALSE),
    ""
)</f>
        <v>Pleno</v>
      </c>
      <c r="AE932" s="8">
        <f t="shared" ca="1" si="148"/>
        <v>41636</v>
      </c>
      <c r="AF932" s="6">
        <f ca="1">RANDBETWEEN(5,COUNTA('Recruitment source'!$A:$A) + 1)</f>
        <v>6</v>
      </c>
      <c r="AG932" s="6" t="str">
        <f ca="1">VLOOKUP($AF932,'Recruitment source'!$A:$B,2,FALSE)</f>
        <v>Learn4Good</v>
      </c>
      <c r="AH932" s="8"/>
      <c r="AI932" s="1">
        <f t="shared" ca="1" si="140"/>
        <v>3080</v>
      </c>
      <c r="AJ932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928, 1, 'Nathan Russo Pimentel', 'M', 5, '08/08/1965', 8, 9, 11, 6, 3080);</v>
      </c>
    </row>
    <row r="933" spans="1:36" ht="14.25" customHeight="1" x14ac:dyDescent="0.2">
      <c r="A933" s="7" cm="1">
        <f t="array" aca="1" ref="A933" ca="1">INDEX(Companies!$A:$A,RANDBETWEEN(5,COUNTA(Companies!$A:$A) + 1),1)</f>
        <v>5</v>
      </c>
      <c r="B933" s="7" t="str">
        <f ca="1">VLOOKUP($A933,Companies!$A:$B,2,FALSE)</f>
        <v>ACME Corporation</v>
      </c>
      <c r="C933" s="5">
        <f t="shared" si="141"/>
        <v>929</v>
      </c>
      <c r="D933" s="5" t="str" cm="1">
        <f t="array" ref="D933">SHA1HASH($C933)</f>
        <v>e29f7b5c0960d53d40bc673a6b2cccd378f24e4b</v>
      </c>
      <c r="E933" s="6">
        <v>1</v>
      </c>
      <c r="F933" s="7">
        <f ca="1">IF($C933 = 1 + N("Presidente"),
    127,
    IF($C933 = 2 + N("Vice-Presidente"),
        72,
        IF($C933 = 3 + N("Secretária bilíngue"),
            13,
            RANDBETWEEN(5,COUNT(Name!$A:$A) + 1)
        )
    )
)</f>
        <v>318</v>
      </c>
      <c r="G933" s="7" t="str">
        <f ca="1">VLOOKUP($F933,Name!$A:$B,2,FALSE)</f>
        <v>Pedro Lucas</v>
      </c>
      <c r="H933" s="7">
        <f ca="1" xml:space="preserve">
IF($C933 = 1,
    0,
    RANDBETWEEN(5,COUNT('Last name'!$A:$A) + 1)
)</f>
        <v>91</v>
      </c>
      <c r="I933" s="7" t="str">
        <f ca="1" xml:space="preserve">
IF($C933 = 1 + N("Presidente"),
    "de Orléans e Bragança",
    VLOOKUP($H933,'Last name'!$A:$B,2,FALSE) &amp; " " &amp; VLOOKUP(RANDBETWEEN(5,COUNT('Last name'!$A:$A) + 1),'Last name'!$A:$B,2,FALSE)
)</f>
        <v>Frasão Bragança</v>
      </c>
      <c r="J933" s="7" t="str">
        <f t="shared" ca="1" si="142"/>
        <v>Pedro Lucas Frasão Bragança</v>
      </c>
      <c r="K933" s="7" t="str" cm="1">
        <f t="array" aca="1" ref="K933" ca="1">SHA1HASH($J933)</f>
        <v>a9ffb9a07890eccb24cccb4a5c82c612dbc3d363</v>
      </c>
      <c r="L933" s="7" cm="1">
        <f t="array" aca="1" ref="L933" ca="1">INDEX(States!$A:$A,N933,1)</f>
        <v>5</v>
      </c>
      <c r="M933" s="7" t="str">
        <f ca="1">VLOOKUP($L933,Countries!$A:$B,2,FALSE)</f>
        <v>Portugal</v>
      </c>
      <c r="N933" s="7" cm="1">
        <f t="array" aca="1" ref="N933" ca="1">INDEX(States!$C:$C,RANDBETWEEN(5,COUNTA(States!$A:$A) + 1),1)</f>
        <v>11</v>
      </c>
      <c r="O933" s="7" t="str">
        <f ca="1">VLOOKUP($N933,States!$C:$D,2,FALSE)</f>
        <v>Santarém</v>
      </c>
      <c r="P933" s="7" t="str">
        <f ca="1">VLOOKUP($F933,Name!$A:$C,3,FALSE)</f>
        <v>M</v>
      </c>
      <c r="Q933" s="7" t="str">
        <f ca="1">VLOOKUP($P933,Genders!$B:$C,2,FALSE)</f>
        <v>Male</v>
      </c>
      <c r="R933" s="7" cm="1">
        <f t="array" aca="1" ref="R933" ca="1">INDEX('Marital status'!$A:$A,RANDBETWEEN(5,COUNTA('Marital status'!$A:$A) + 1),1)</f>
        <v>5</v>
      </c>
      <c r="S933" s="7" t="str">
        <f ca="1">VLOOKUP($R933,'Marital status'!$A:$B,2,FALSE)</f>
        <v>single</v>
      </c>
      <c r="T933" s="7">
        <f t="shared" ca="1" si="143"/>
        <v>5</v>
      </c>
      <c r="U933" s="7" t="str">
        <f ca="1">VLOOKUP($T933,Ethnicities!$A:$B,2,FALSE)</f>
        <v xml:space="preserve"> white</v>
      </c>
      <c r="V933" s="8">
        <f t="shared" ca="1" si="144"/>
        <v>29892</v>
      </c>
      <c r="W933" s="6">
        <f t="shared" ca="1" si="145"/>
        <v>7</v>
      </c>
      <c r="X933" s="8" t="str">
        <f ca="1">VLOOKUP($W933,'Background education'!$A:$B,2,FALSE)</f>
        <v>Undergraduate degree</v>
      </c>
      <c r="Y933" s="7">
        <f ca="1" xml:space="preserve">
  IF(OR($AA933 = 5, $AA933 = 6, $AA933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33" s="7" t="str">
        <f ca="1">VLOOKUP($Y933,Departments!$A:$B,2,FALSE)</f>
        <v>Finance</v>
      </c>
      <c r="AA933" s="6">
        <f t="shared" ca="1" si="146"/>
        <v>9</v>
      </c>
      <c r="AB933" s="7" t="str">
        <f ca="1">VLOOKUP($AA933,Roles!$A:$B,2,FALSE)</f>
        <v>Intern</v>
      </c>
      <c r="AC933" s="6" t="str">
        <f t="shared" ca="1" si="147"/>
        <v/>
      </c>
      <c r="AD933" s="7" t="str">
        <f ca="1" xml:space="preserve">
IF($AC933 &lt;&gt; "",
    VLOOKUP($AC933,Levels!$A:$B,2,FALSE),
    ""
)</f>
        <v/>
      </c>
      <c r="AE933" s="8">
        <f t="shared" ca="1" si="148"/>
        <v>44119</v>
      </c>
      <c r="AF933" s="6">
        <f ca="1">RANDBETWEEN(5,COUNTA('Recruitment source'!$A:$A) + 1)</f>
        <v>11</v>
      </c>
      <c r="AG933" s="6" t="str">
        <f ca="1">VLOOKUP($AF933,'Recruitment source'!$A:$B,2,FALSE)</f>
        <v>Next Station</v>
      </c>
      <c r="AH933" s="8"/>
      <c r="AI933" s="1">
        <f t="shared" ca="1" si="140"/>
        <v>1205</v>
      </c>
      <c r="AJ93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929, 1, 'Pedro Lucas Frasão Bragança', 'M', 5, '02/11/1981', 7, 7, 9, NULL, 1205);</v>
      </c>
    </row>
    <row r="934" spans="1:36" ht="14.25" customHeight="1" x14ac:dyDescent="0.2">
      <c r="A934" s="7" cm="1">
        <f t="array" aca="1" ref="A934" ca="1">INDEX(Companies!$A:$A,RANDBETWEEN(5,COUNTA(Companies!$A:$A) + 1),1)</f>
        <v>5</v>
      </c>
      <c r="B934" s="7" t="str">
        <f ca="1">VLOOKUP($A934,Companies!$A:$B,2,FALSE)</f>
        <v>ACME Corporation</v>
      </c>
      <c r="C934" s="5">
        <f t="shared" si="141"/>
        <v>930</v>
      </c>
      <c r="D934" s="5" t="str" cm="1">
        <f t="array" ref="D934">SHA1HASH($C934)</f>
        <v>5cff99d9ee987e698a99ea820734b378ef524bff</v>
      </c>
      <c r="E934" s="6">
        <v>1</v>
      </c>
      <c r="F934" s="7">
        <f ca="1">IF($C934 = 1 + N("Presidente"),
    127,
    IF($C934 = 2 + N("Vice-Presidente"),
        72,
        IF($C934 = 3 + N("Secretária bilíngue"),
            13,
            RANDBETWEEN(5,COUNT(Name!$A:$A) + 1)
        )
    )
)</f>
        <v>259</v>
      </c>
      <c r="G934" s="7" t="str">
        <f ca="1">VLOOKUP($F934,Name!$A:$B,2,FALSE)</f>
        <v>Maria Carolina</v>
      </c>
      <c r="H934" s="7">
        <f ca="1" xml:space="preserve">
IF($C934 = 1,
    0,
    RANDBETWEEN(5,COUNT('Last name'!$A:$A) + 1)
)</f>
        <v>69</v>
      </c>
      <c r="I934" s="7" t="str">
        <f ca="1" xml:space="preserve">
IF($C934 = 1 + N("Presidente"),
    "de Orléans e Bragança",
    VLOOKUP($H934,'Last name'!$A:$B,2,FALSE) &amp; " " &amp; VLOOKUP(RANDBETWEEN(5,COUNT('Last name'!$A:$A) + 1),'Last name'!$A:$B,2,FALSE)
)</f>
        <v>Costatini Dias</v>
      </c>
      <c r="J934" s="7" t="str">
        <f t="shared" ca="1" si="142"/>
        <v>Maria Carolina Costatini Dias</v>
      </c>
      <c r="K934" s="7" t="str" cm="1">
        <f t="array" aca="1" ref="K934" ca="1">SHA1HASH($J934)</f>
        <v>5afaef16770af2a51e80526d76b1eda0a7630178</v>
      </c>
      <c r="L934" s="7" cm="1">
        <f t="array" aca="1" ref="L934" ca="1">INDEX(States!$A:$A,N934,1)</f>
        <v>5</v>
      </c>
      <c r="M934" s="7" t="str">
        <f ca="1">VLOOKUP($L934,Countries!$A:$B,2,FALSE)</f>
        <v>Portugal</v>
      </c>
      <c r="N934" s="7" cm="1">
        <f t="array" aca="1" ref="N934" ca="1">INDEX(States!$C:$C,RANDBETWEEN(5,COUNTA(States!$A:$A) + 1),1)</f>
        <v>24</v>
      </c>
      <c r="O934" s="7" t="str">
        <f ca="1">VLOOKUP($N934,States!$C:$D,2,FALSE)</f>
        <v>Brangança</v>
      </c>
      <c r="P934" s="7" t="str">
        <f ca="1">VLOOKUP($F934,Name!$A:$C,3,FALSE)</f>
        <v>F</v>
      </c>
      <c r="Q934" s="7" t="str">
        <f ca="1">VLOOKUP($P934,Genders!$B:$C,2,FALSE)</f>
        <v>Female</v>
      </c>
      <c r="R934" s="7" cm="1">
        <f t="array" aca="1" ref="R934" ca="1">INDEX('Marital status'!$A:$A,RANDBETWEEN(5,COUNTA('Marital status'!$A:$A) + 1),1)</f>
        <v>8</v>
      </c>
      <c r="S934" s="7" t="str">
        <f ca="1">VLOOKUP($R934,'Marital status'!$A:$B,2,FALSE)</f>
        <v xml:space="preserve"> Separated </v>
      </c>
      <c r="T934" s="7">
        <f t="shared" ca="1" si="143"/>
        <v>5</v>
      </c>
      <c r="U934" s="7" t="str">
        <f ca="1">VLOOKUP($T934,Ethnicities!$A:$B,2,FALSE)</f>
        <v xml:space="preserve"> white</v>
      </c>
      <c r="V934" s="8">
        <f t="shared" ca="1" si="144"/>
        <v>30352</v>
      </c>
      <c r="W934" s="6">
        <f t="shared" ca="1" si="145"/>
        <v>8</v>
      </c>
      <c r="X934" s="8" t="str">
        <f ca="1">VLOOKUP($W934,'Background education'!$A:$B,2,FALSE)</f>
        <v>Graduate school</v>
      </c>
      <c r="Y934" s="7">
        <f ca="1" xml:space="preserve">
  IF(OR($AA934 = 5, $AA934 = 6, $AA934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34" s="7" t="str">
        <f ca="1">VLOOKUP($Y934,Departments!$A:$B,2,FALSE)</f>
        <v>Controlling</v>
      </c>
      <c r="AA934" s="6">
        <f t="shared" ca="1" si="146"/>
        <v>11</v>
      </c>
      <c r="AB934" s="7" t="str">
        <f ca="1">VLOOKUP($AA934,Roles!$A:$B,2,FALSE)</f>
        <v>Analyst</v>
      </c>
      <c r="AC934" s="6">
        <f t="shared" ca="1" si="147"/>
        <v>6</v>
      </c>
      <c r="AD934" s="7" t="str">
        <f ca="1" xml:space="preserve">
IF($AC934 &lt;&gt; "",
    VLOOKUP($AC934,Levels!$A:$B,2,FALSE),
    ""
)</f>
        <v>Pleno</v>
      </c>
      <c r="AE934" s="8">
        <f t="shared" ca="1" si="148"/>
        <v>39111</v>
      </c>
      <c r="AF934" s="6">
        <f ca="1">RANDBETWEEN(5,COUNTA('Recruitment source'!$A:$A) + 1)</f>
        <v>5</v>
      </c>
      <c r="AG934" s="6" t="str">
        <f ca="1">VLOOKUP($AF934,'Recruitment source'!$A:$B,2,FALSE)</f>
        <v>Indeed</v>
      </c>
      <c r="AH934" s="8"/>
      <c r="AI934" s="1">
        <f t="shared" ca="1" si="140"/>
        <v>3000</v>
      </c>
      <c r="AJ93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930, 1, 'Maria Carolina Costatini Dias', 'F', 5, '05/02/1983', 8, 12, 11, 6, 3000);</v>
      </c>
    </row>
    <row r="935" spans="1:36" ht="14.25" customHeight="1" x14ac:dyDescent="0.2">
      <c r="A935" s="7" cm="1">
        <f t="array" aca="1" ref="A935" ca="1">INDEX(Companies!$A:$A,RANDBETWEEN(5,COUNTA(Companies!$A:$A) + 1),1)</f>
        <v>5</v>
      </c>
      <c r="B935" s="7" t="str">
        <f ca="1">VLOOKUP($A935,Companies!$A:$B,2,FALSE)</f>
        <v>ACME Corporation</v>
      </c>
      <c r="C935" s="5">
        <f t="shared" si="141"/>
        <v>931</v>
      </c>
      <c r="D935" s="5" t="str" cm="1">
        <f t="array" ref="D935">SHA1HASH($C935)</f>
        <v>93acc66a6e5f774385d481147f4c00e167992708</v>
      </c>
      <c r="E935" s="6">
        <v>1</v>
      </c>
      <c r="F935" s="7">
        <f ca="1">IF($C935 = 1 + N("Presidente"),
    127,
    IF($C935 = 2 + N("Vice-Presidente"),
        72,
        IF($C935 = 3 + N("Secretária bilíngue"),
            13,
            RANDBETWEEN(5,COUNT(Name!$A:$A) + 1)
        )
    )
)</f>
        <v>329</v>
      </c>
      <c r="G935" s="7" t="str">
        <f ca="1">VLOOKUP($F935,Name!$A:$B,2,FALSE)</f>
        <v>Rebeca</v>
      </c>
      <c r="H935" s="7">
        <f ca="1" xml:space="preserve">
IF($C935 = 1,
    0,
    RANDBETWEEN(5,COUNT('Last name'!$A:$A) + 1)
)</f>
        <v>189</v>
      </c>
      <c r="I935" s="7" t="str">
        <f ca="1" xml:space="preserve">
IF($C935 = 1 + N("Presidente"),
    "de Orléans e Bragança",
    VLOOKUP($H935,'Last name'!$A:$B,2,FALSE) &amp; " " &amp; VLOOKUP(RANDBETWEEN(5,COUNT('Last name'!$A:$A) + 1),'Last name'!$A:$B,2,FALSE)
)</f>
        <v>Teixeira Conti</v>
      </c>
      <c r="J935" s="7" t="str">
        <f t="shared" ca="1" si="142"/>
        <v>Rebeca Teixeira Conti</v>
      </c>
      <c r="K935" s="7" t="str" cm="1">
        <f t="array" aca="1" ref="K935" ca="1">SHA1HASH($J935)</f>
        <v>7470552dc61d9ab5f086d3582f99681a60e0df2e</v>
      </c>
      <c r="L935" s="7" cm="1">
        <f t="array" aca="1" ref="L935" ca="1">INDEX(States!$A:$A,N935,1)</f>
        <v>5</v>
      </c>
      <c r="M935" s="7" t="str">
        <f ca="1">VLOOKUP($L935,Countries!$A:$B,2,FALSE)</f>
        <v>Portugal</v>
      </c>
      <c r="N935" s="7" cm="1">
        <f t="array" aca="1" ref="N935" ca="1">INDEX(States!$C:$C,RANDBETWEEN(5,COUNTA(States!$A:$A) + 1),1)</f>
        <v>8</v>
      </c>
      <c r="O935" s="7" t="str">
        <f ca="1">VLOOKUP($N935,States!$C:$D,2,FALSE)</f>
        <v>AveirO</v>
      </c>
      <c r="P935" s="7" t="str">
        <f ca="1">VLOOKUP($F935,Name!$A:$C,3,FALSE)</f>
        <v>F</v>
      </c>
      <c r="Q935" s="7" t="str">
        <f ca="1">VLOOKUP($P935,Genders!$B:$C,2,FALSE)</f>
        <v>Female</v>
      </c>
      <c r="R935" s="7" cm="1">
        <f t="array" aca="1" ref="R935" ca="1">INDEX('Marital status'!$A:$A,RANDBETWEEN(5,COUNTA('Marital status'!$A:$A) + 1),1)</f>
        <v>6</v>
      </c>
      <c r="S935" s="7" t="str">
        <f ca="1">VLOOKUP($R935,'Marital status'!$A:$B,2,FALSE)</f>
        <v>MarrieD</v>
      </c>
      <c r="T935" s="7">
        <f t="shared" ca="1" si="143"/>
        <v>7</v>
      </c>
      <c r="U935" s="7" t="str">
        <f ca="1">VLOOKUP($T935,Ethnicities!$A:$B,2,FALSE)</f>
        <v xml:space="preserve">  Hispanic or LATINO</v>
      </c>
      <c r="V935" s="8">
        <f t="shared" ca="1" si="144"/>
        <v>18110</v>
      </c>
      <c r="W935" s="6">
        <f t="shared" ca="1" si="145"/>
        <v>7</v>
      </c>
      <c r="X935" s="8" t="str">
        <f ca="1">VLOOKUP($W935,'Background education'!$A:$B,2,FALSE)</f>
        <v>Undergraduate degree</v>
      </c>
      <c r="Y935" s="7">
        <f ca="1" xml:space="preserve">
  IF(OR($AA935 = 5, $AA935 = 6, $AA935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35" s="7" t="str">
        <f ca="1">VLOOKUP($Y935,Departments!$A:$B,2,FALSE)</f>
        <v>Administration</v>
      </c>
      <c r="AA935" s="6">
        <f t="shared" ca="1" si="146"/>
        <v>10</v>
      </c>
      <c r="AB935" s="7" t="str">
        <f ca="1">VLOOKUP($AA935,Roles!$A:$B,2,FALSE)</f>
        <v>Trainee</v>
      </c>
      <c r="AC935" s="6" t="str">
        <f t="shared" ca="1" si="147"/>
        <v/>
      </c>
      <c r="AD935" s="7" t="str">
        <f ca="1" xml:space="preserve">
IF($AC935 &lt;&gt; "",
    VLOOKUP($AC935,Levels!$A:$B,2,FALSE),
    ""
)</f>
        <v/>
      </c>
      <c r="AE935" s="8">
        <f t="shared" ca="1" si="148"/>
        <v>40944</v>
      </c>
      <c r="AF935" s="6">
        <f ca="1">RANDBETWEEN(5,COUNTA('Recruitment source'!$A:$A) + 1)</f>
        <v>15</v>
      </c>
      <c r="AG935" s="6" t="str">
        <f ca="1">VLOOKUP($AF935,'Recruitment source'!$A:$B,2,FALSE)</f>
        <v>Website</v>
      </c>
      <c r="AH935" s="8"/>
      <c r="AI935" s="1">
        <f t="shared" ca="1" si="140"/>
        <v>1305</v>
      </c>
      <c r="AJ93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931, 1, 'Rebeca Teixeira Conti', 'F', 7, '31/07/1949', 7, 6, 10, NULL, 1305);</v>
      </c>
    </row>
    <row r="936" spans="1:36" ht="14.25" customHeight="1" x14ac:dyDescent="0.2">
      <c r="A936" s="7" cm="1">
        <f t="array" aca="1" ref="A936" ca="1">INDEX(Companies!$A:$A,RANDBETWEEN(5,COUNTA(Companies!$A:$A) + 1),1)</f>
        <v>5</v>
      </c>
      <c r="B936" s="7" t="str">
        <f ca="1">VLOOKUP($A936,Companies!$A:$B,2,FALSE)</f>
        <v>ACME Corporation</v>
      </c>
      <c r="C936" s="5">
        <f t="shared" si="141"/>
        <v>932</v>
      </c>
      <c r="D936" s="5" t="str" cm="1">
        <f t="array" ref="D936">SHA1HASH($C936)</f>
        <v>a8833c7535d845800e2f2def1ca24a26e4c8a831</v>
      </c>
      <c r="E936" s="6">
        <v>1</v>
      </c>
      <c r="F936" s="7">
        <f ca="1">IF($C936 = 1 + N("Presidente"),
    127,
    IF($C936 = 2 + N("Vice-Presidente"),
        72,
        IF($C936 = 3 + N("Secretária bilíngue"),
            13,
            RANDBETWEEN(5,COUNT(Name!$A:$A) + 1)
        )
    )
)</f>
        <v>253</v>
      </c>
      <c r="G936" s="7" t="str">
        <f ca="1">VLOOKUP($F936,Name!$A:$B,2,FALSE)</f>
        <v>Malu</v>
      </c>
      <c r="H936" s="7">
        <f ca="1" xml:space="preserve">
IF($C936 = 1,
    0,
    RANDBETWEEN(5,COUNT('Last name'!$A:$A) + 1)
)</f>
        <v>124</v>
      </c>
      <c r="I936" s="7" t="str">
        <f ca="1" xml:space="preserve">
IF($C936 = 1 + N("Presidente"),
    "de Orléans e Bragança",
    VLOOKUP($H936,'Last name'!$A:$B,2,FALSE) &amp; " " &amp; VLOOKUP(RANDBETWEEN(5,COUNT('Last name'!$A:$A) + 1),'Last name'!$A:$B,2,FALSE)
)</f>
        <v>Mazza Salvador</v>
      </c>
      <c r="J936" s="7" t="str">
        <f t="shared" ca="1" si="142"/>
        <v>Malu Mazza Salvador</v>
      </c>
      <c r="K936" s="7" t="str" cm="1">
        <f t="array" aca="1" ref="K936" ca="1">SHA1HASH($J936)</f>
        <v>ae818a9379f86f535cff6ceb614493043850bbef</v>
      </c>
      <c r="L936" s="7" cm="1">
        <f t="array" aca="1" ref="L936" ca="1">INDEX(States!$A:$A,N936,1)</f>
        <v>5</v>
      </c>
      <c r="M936" s="7" t="str">
        <f ca="1">VLOOKUP($L936,Countries!$A:$B,2,FALSE)</f>
        <v>Portugal</v>
      </c>
      <c r="N936" s="7" cm="1">
        <f t="array" aca="1" ref="N936" ca="1">INDEX(States!$C:$C,RANDBETWEEN(5,COUNTA(States!$A:$A) + 1),1)</f>
        <v>16</v>
      </c>
      <c r="O936" s="7" t="str">
        <f ca="1">VLOOKUP($N936,States!$C:$D,2,FALSE)</f>
        <v>Azores</v>
      </c>
      <c r="P936" s="7" t="str">
        <f ca="1">VLOOKUP($F936,Name!$A:$C,3,FALSE)</f>
        <v>F</v>
      </c>
      <c r="Q936" s="7" t="str">
        <f ca="1">VLOOKUP($P936,Genders!$B:$C,2,FALSE)</f>
        <v>Female</v>
      </c>
      <c r="R936" s="7" cm="1">
        <f t="array" aca="1" ref="R936" ca="1">INDEX('Marital status'!$A:$A,RANDBETWEEN(5,COUNTA('Marital status'!$A:$A) + 1),1)</f>
        <v>5</v>
      </c>
      <c r="S936" s="7" t="str">
        <f ca="1">VLOOKUP($R936,'Marital status'!$A:$B,2,FALSE)</f>
        <v>single</v>
      </c>
      <c r="T936" s="7">
        <f t="shared" ca="1" si="143"/>
        <v>5</v>
      </c>
      <c r="U936" s="7" t="str">
        <f ca="1">VLOOKUP($T936,Ethnicities!$A:$B,2,FALSE)</f>
        <v xml:space="preserve"> white</v>
      </c>
      <c r="V936" s="8">
        <f t="shared" ca="1" si="144"/>
        <v>30563</v>
      </c>
      <c r="W936" s="6">
        <f t="shared" ca="1" si="145"/>
        <v>7</v>
      </c>
      <c r="X936" s="8" t="str">
        <f ca="1">VLOOKUP($W936,'Background education'!$A:$B,2,FALSE)</f>
        <v>Undergraduate degree</v>
      </c>
      <c r="Y936" s="7">
        <f ca="1" xml:space="preserve">
  IF(OR($AA936 = 5, $AA936 = 6, $AA936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36" s="7" t="str">
        <f ca="1">VLOOKUP($Y936,Departments!$A:$B,2,FALSE)</f>
        <v>Communication &amp; Marketing</v>
      </c>
      <c r="AA936" s="6">
        <f t="shared" ca="1" si="146"/>
        <v>11</v>
      </c>
      <c r="AB936" s="7" t="str">
        <f ca="1">VLOOKUP($AA936,Roles!$A:$B,2,FALSE)</f>
        <v>Analyst</v>
      </c>
      <c r="AC936" s="6">
        <f t="shared" ca="1" si="147"/>
        <v>5</v>
      </c>
      <c r="AD936" s="7" t="str">
        <f ca="1" xml:space="preserve">
IF($AC936 &lt;&gt; "",
    VLOOKUP($AC936,Levels!$A:$B,2,FALSE),
    ""
)</f>
        <v>Junior</v>
      </c>
      <c r="AE936" s="8">
        <f t="shared" ca="1" si="148"/>
        <v>38515</v>
      </c>
      <c r="AF936" s="6">
        <f ca="1">RANDBETWEEN(5,COUNTA('Recruitment source'!$A:$A) + 1)</f>
        <v>5</v>
      </c>
      <c r="AG936" s="6" t="str">
        <f ca="1">VLOOKUP($AF936,'Recruitment source'!$A:$B,2,FALSE)</f>
        <v>Indeed</v>
      </c>
      <c r="AH936" s="8"/>
      <c r="AI936" s="1">
        <f t="shared" ca="1" si="140"/>
        <v>2580</v>
      </c>
      <c r="AJ936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932, 1, 'Malu Mazza Salvador', 'F', 5, '04/09/1983', 7, 11, 11, 5, 2580);</v>
      </c>
    </row>
    <row r="937" spans="1:36" ht="14.25" customHeight="1" x14ac:dyDescent="0.2">
      <c r="A937" s="7" cm="1">
        <f t="array" aca="1" ref="A937" ca="1">INDEX(Companies!$A:$A,RANDBETWEEN(5,COUNTA(Companies!$A:$A) + 1),1)</f>
        <v>5</v>
      </c>
      <c r="B937" s="7" t="str">
        <f ca="1">VLOOKUP($A937,Companies!$A:$B,2,FALSE)</f>
        <v>ACME Corporation</v>
      </c>
      <c r="C937" s="5">
        <f t="shared" si="141"/>
        <v>933</v>
      </c>
      <c r="D937" s="5" t="str" cm="1">
        <f t="array" ref="D937">SHA1HASH($C937)</f>
        <v>a51c55ccd92d606a8027eb583e6cba25eb786891</v>
      </c>
      <c r="E937" s="6">
        <v>1</v>
      </c>
      <c r="F937" s="7">
        <f ca="1">IF($C937 = 1 + N("Presidente"),
    127,
    IF($C937 = 2 + N("Vice-Presidente"),
        72,
        IF($C937 = 3 + N("Secretária bilíngue"),
            13,
            RANDBETWEEN(5,COUNT(Name!$A:$A) + 1)
        )
    )
)</f>
        <v>81</v>
      </c>
      <c r="G937" s="7" t="str">
        <f ca="1">VLOOKUP($F937,Name!$A:$B,2,FALSE)</f>
        <v>Caio</v>
      </c>
      <c r="H937" s="7">
        <f ca="1" xml:space="preserve">
IF($C937 = 1,
    0,
    RANDBETWEEN(5,COUNT('Last name'!$A:$A) + 1)
)</f>
        <v>137</v>
      </c>
      <c r="I937" s="7" t="str">
        <f ca="1" xml:space="preserve">
IF($C937 = 1 + N("Presidente"),
    "de Orléans e Bragança",
    VLOOKUP($H937,'Last name'!$A:$B,2,FALSE) &amp; " " &amp; VLOOKUP(RANDBETWEEN(5,COUNT('Last name'!$A:$A) + 1),'Last name'!$A:$B,2,FALSE)
)</f>
        <v>Moura Duarte</v>
      </c>
      <c r="J937" s="7" t="str">
        <f t="shared" ca="1" si="142"/>
        <v>Caio Moura Duarte</v>
      </c>
      <c r="K937" s="7" t="str" cm="1">
        <f t="array" aca="1" ref="K937" ca="1">SHA1HASH($J937)</f>
        <v>be30b6a2c4250c3d1598a5a1911855ad96769f16</v>
      </c>
      <c r="L937" s="7" cm="1">
        <f t="array" aca="1" ref="L937" ca="1">INDEX(States!$A:$A,N937,1)</f>
        <v>5</v>
      </c>
      <c r="M937" s="7" t="str">
        <f ca="1">VLOOKUP($L937,Countries!$A:$B,2,FALSE)</f>
        <v>Portugal</v>
      </c>
      <c r="N937" s="7" cm="1">
        <f t="array" aca="1" ref="N937" ca="1">INDEX(States!$C:$C,RANDBETWEEN(5,COUNTA(States!$A:$A) + 1),1)</f>
        <v>12</v>
      </c>
      <c r="O937" s="7" t="str">
        <f ca="1">VLOOKUP($N937,States!$C:$D,2,FALSE)</f>
        <v>Leiria</v>
      </c>
      <c r="P937" s="7" t="str">
        <f ca="1">VLOOKUP($F937,Name!$A:$C,3,FALSE)</f>
        <v>M</v>
      </c>
      <c r="Q937" s="7" t="str">
        <f ca="1">VLOOKUP($P937,Genders!$B:$C,2,FALSE)</f>
        <v>Male</v>
      </c>
      <c r="R937" s="7" cm="1">
        <f t="array" aca="1" ref="R937" ca="1">INDEX('Marital status'!$A:$A,RANDBETWEEN(5,COUNTA('Marital status'!$A:$A) + 1),1)</f>
        <v>8</v>
      </c>
      <c r="S937" s="7" t="str">
        <f ca="1">VLOOKUP($R937,'Marital status'!$A:$B,2,FALSE)</f>
        <v xml:space="preserve"> Separated </v>
      </c>
      <c r="T937" s="7">
        <f t="shared" ca="1" si="143"/>
        <v>5</v>
      </c>
      <c r="U937" s="7" t="str">
        <f ca="1">VLOOKUP($T937,Ethnicities!$A:$B,2,FALSE)</f>
        <v xml:space="preserve"> white</v>
      </c>
      <c r="V937" s="8">
        <f t="shared" ca="1" si="144"/>
        <v>23068</v>
      </c>
      <c r="W937" s="6">
        <f t="shared" ca="1" si="145"/>
        <v>7</v>
      </c>
      <c r="X937" s="8" t="str">
        <f ca="1">VLOOKUP($W937,'Background education'!$A:$B,2,FALSE)</f>
        <v>Undergraduate degree</v>
      </c>
      <c r="Y937" s="7">
        <f ca="1" xml:space="preserve">
  IF(OR($AA937 = 5, $AA937 = 6, $AA937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37" s="7" t="str">
        <f ca="1">VLOOKUP($Y937,Departments!$A:$B,2,FALSE)</f>
        <v xml:space="preserve"> Presidency</v>
      </c>
      <c r="AA937" s="6">
        <f t="shared" ca="1" si="146"/>
        <v>9</v>
      </c>
      <c r="AB937" s="7" t="str">
        <f ca="1">VLOOKUP($AA937,Roles!$A:$B,2,FALSE)</f>
        <v>Intern</v>
      </c>
      <c r="AC937" s="6" t="str">
        <f t="shared" ca="1" si="147"/>
        <v/>
      </c>
      <c r="AD937" s="7" t="str">
        <f ca="1" xml:space="preserve">
IF($AC937 &lt;&gt; "",
    VLOOKUP($AC937,Levels!$A:$B,2,FALSE),
    ""
)</f>
        <v/>
      </c>
      <c r="AE937" s="8">
        <f t="shared" ca="1" si="148"/>
        <v>39783</v>
      </c>
      <c r="AF937" s="6">
        <f ca="1">RANDBETWEEN(5,COUNTA('Recruitment source'!$A:$A) + 1)</f>
        <v>12</v>
      </c>
      <c r="AG937" s="6" t="str">
        <f ca="1">VLOOKUP($AF937,'Recruitment source'!$A:$B,2,FALSE)</f>
        <v xml:space="preserve"> recommendation of employee</v>
      </c>
      <c r="AH937" s="8"/>
      <c r="AI937" s="1">
        <f t="shared" ca="1" si="140"/>
        <v>1205</v>
      </c>
      <c r="AJ937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933, 1, 'Caio Moura Duarte', 'M', 5, '26/02/1963', 7, 5, 9, NULL, 1205);</v>
      </c>
    </row>
    <row r="938" spans="1:36" ht="14.25" customHeight="1" x14ac:dyDescent="0.2">
      <c r="A938" s="7" cm="1">
        <f t="array" aca="1" ref="A938" ca="1">INDEX(Companies!$A:$A,RANDBETWEEN(5,COUNTA(Companies!$A:$A) + 1),1)</f>
        <v>5</v>
      </c>
      <c r="B938" s="7" t="str">
        <f ca="1">VLOOKUP($A938,Companies!$A:$B,2,FALSE)</f>
        <v>ACME Corporation</v>
      </c>
      <c r="C938" s="5">
        <f t="shared" si="141"/>
        <v>934</v>
      </c>
      <c r="D938" s="5" t="str" cm="1">
        <f t="array" ref="D938">SHA1HASH($C938)</f>
        <v>fc4bcf654beeff467f578848a0ac77b9e212366c</v>
      </c>
      <c r="E938" s="6">
        <v>1</v>
      </c>
      <c r="F938" s="7">
        <f ca="1">IF($C938 = 1 + N("Presidente"),
    127,
    IF($C938 = 2 + N("Vice-Presidente"),
        72,
        IF($C938 = 3 + N("Secretária bilíngue"),
            13,
            RANDBETWEEN(5,COUNT(Name!$A:$A) + 1)
        )
    )
)</f>
        <v>215</v>
      </c>
      <c r="G938" s="7" t="str">
        <f ca="1">VLOOKUP($F938,Name!$A:$B,2,FALSE)</f>
        <v>Kloe</v>
      </c>
      <c r="H938" s="7">
        <f ca="1" xml:space="preserve">
IF($C938 = 1,
    0,
    RANDBETWEEN(5,COUNT('Last name'!$A:$A) + 1)
)</f>
        <v>159</v>
      </c>
      <c r="I938" s="7" t="str">
        <f ca="1" xml:space="preserve">
IF($C938 = 1 + N("Presidente"),
    "de Orléans e Bragança",
    VLOOKUP($H938,'Last name'!$A:$B,2,FALSE) &amp; " " &amp; VLOOKUP(RANDBETWEEN(5,COUNT('Last name'!$A:$A) + 1),'Last name'!$A:$B,2,FALSE)
)</f>
        <v>Reis Freitas</v>
      </c>
      <c r="J938" s="7" t="str">
        <f t="shared" ca="1" si="142"/>
        <v>Kloe Reis Freitas</v>
      </c>
      <c r="K938" s="7" t="str" cm="1">
        <f t="array" aca="1" ref="K938" ca="1">SHA1HASH($J938)</f>
        <v>6d39fc4e959a9fc71786effb9d0cb789647c91aa</v>
      </c>
      <c r="L938" s="7" cm="1">
        <f t="array" aca="1" ref="L938" ca="1">INDEX(States!$A:$A,N938,1)</f>
        <v>5</v>
      </c>
      <c r="M938" s="7" t="str">
        <f ca="1">VLOOKUP($L938,Countries!$A:$B,2,FALSE)</f>
        <v>Portugal</v>
      </c>
      <c r="N938" s="7" cm="1">
        <f t="array" aca="1" ref="N938" ca="1">INDEX(States!$C:$C,RANDBETWEEN(5,COUNTA(States!$A:$A) + 1),1)</f>
        <v>10</v>
      </c>
      <c r="O938" s="7" t="str">
        <f ca="1">VLOOKUP($N938,States!$C:$D,2,FALSE)</f>
        <v>Faro</v>
      </c>
      <c r="P938" s="7" t="str">
        <f ca="1">VLOOKUP($F938,Name!$A:$C,3,FALSE)</f>
        <v>F</v>
      </c>
      <c r="Q938" s="7" t="str">
        <f ca="1">VLOOKUP($P938,Genders!$B:$C,2,FALSE)</f>
        <v>Female</v>
      </c>
      <c r="R938" s="7" cm="1">
        <f t="array" aca="1" ref="R938" ca="1">INDEX('Marital status'!$A:$A,RANDBETWEEN(5,COUNTA('Marital status'!$A:$A) + 1),1)</f>
        <v>6</v>
      </c>
      <c r="S938" s="7" t="str">
        <f ca="1">VLOOKUP($R938,'Marital status'!$A:$B,2,FALSE)</f>
        <v>MarrieD</v>
      </c>
      <c r="T938" s="7">
        <f t="shared" ca="1" si="143"/>
        <v>6</v>
      </c>
      <c r="U938" s="7" t="str">
        <f ca="1">VLOOKUP($T938,Ethnicities!$A:$B,2,FALSE)</f>
        <v>Black or African American</v>
      </c>
      <c r="V938" s="8">
        <f t="shared" ca="1" si="144"/>
        <v>22964</v>
      </c>
      <c r="W938" s="6">
        <f t="shared" ca="1" si="145"/>
        <v>7</v>
      </c>
      <c r="X938" s="8" t="str">
        <f ca="1">VLOOKUP($W938,'Background education'!$A:$B,2,FALSE)</f>
        <v>Undergraduate degree</v>
      </c>
      <c r="Y938" s="7">
        <f ca="1" xml:space="preserve">
  IF(OR($AA938 = 5, $AA938 = 6, $AA938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38" s="7" t="str">
        <f ca="1">VLOOKUP($Y938,Departments!$A:$B,2,FALSE)</f>
        <v>Operations</v>
      </c>
      <c r="AA938" s="6">
        <f t="shared" ca="1" si="146"/>
        <v>11</v>
      </c>
      <c r="AB938" s="7" t="str">
        <f ca="1">VLOOKUP($AA938,Roles!$A:$B,2,FALSE)</f>
        <v>Analyst</v>
      </c>
      <c r="AC938" s="6">
        <f t="shared" ca="1" si="147"/>
        <v>5</v>
      </c>
      <c r="AD938" s="7" t="str">
        <f ca="1" xml:space="preserve">
IF($AC938 &lt;&gt; "",
    VLOOKUP($AC938,Levels!$A:$B,2,FALSE),
    ""
)</f>
        <v>Junior</v>
      </c>
      <c r="AE938" s="8">
        <f t="shared" ca="1" si="148"/>
        <v>39585</v>
      </c>
      <c r="AF938" s="6">
        <f ca="1">RANDBETWEEN(5,COUNTA('Recruitment source'!$A:$A) + 1)</f>
        <v>10</v>
      </c>
      <c r="AG938" s="6" t="str">
        <f ca="1">VLOOKUP($AF938,'Recruitment source'!$A:$B,2,FALSE)</f>
        <v>Jobs in Lisbon</v>
      </c>
      <c r="AH938" s="8"/>
      <c r="AI938" s="1">
        <f t="shared" ca="1" si="140"/>
        <v>2500</v>
      </c>
      <c r="AJ938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934, 1, 'Kloe Reis Freitas', 'F', 6, '14/11/1962', 7, 10, 11, 5, 2500);</v>
      </c>
    </row>
    <row r="939" spans="1:36" ht="14.25" customHeight="1" x14ac:dyDescent="0.2">
      <c r="A939" s="7" cm="1">
        <f t="array" aca="1" ref="A939" ca="1">INDEX(Companies!$A:$A,RANDBETWEEN(5,COUNTA(Companies!$A:$A) + 1),1)</f>
        <v>5</v>
      </c>
      <c r="B939" s="7" t="str">
        <f ca="1">VLOOKUP($A939,Companies!$A:$B,2,FALSE)</f>
        <v>ACME Corporation</v>
      </c>
      <c r="C939" s="5">
        <f t="shared" si="141"/>
        <v>935</v>
      </c>
      <c r="D939" s="5" t="str" cm="1">
        <f t="array" ref="D939">SHA1HASH($C939)</f>
        <v>991e279c936f9745f8efaedcf46a7e25c14bb8df</v>
      </c>
      <c r="E939" s="6">
        <v>1</v>
      </c>
      <c r="F939" s="7">
        <f ca="1">IF($C939 = 1 + N("Presidente"),
    127,
    IF($C939 = 2 + N("Vice-Presidente"),
        72,
        IF($C939 = 3 + N("Secretária bilíngue"),
            13,
            RANDBETWEEN(5,COUNT(Name!$A:$A) + 1)
        )
    )
)</f>
        <v>78</v>
      </c>
      <c r="G939" s="7" t="str">
        <f ca="1">VLOOKUP($F939,Name!$A:$B,2,FALSE)</f>
        <v>Bryan</v>
      </c>
      <c r="H939" s="7">
        <f ca="1" xml:space="preserve">
IF($C939 = 1,
    0,
    RANDBETWEEN(5,COUNT('Last name'!$A:$A) + 1)
)</f>
        <v>165</v>
      </c>
      <c r="I939" s="7" t="str">
        <f ca="1" xml:space="preserve">
IF($C939 = 1 + N("Presidente"),
    "de Orléans e Bragança",
    VLOOKUP($H939,'Last name'!$A:$B,2,FALSE) &amp; " " &amp; VLOOKUP(RANDBETWEEN(5,COUNT('Last name'!$A:$A) + 1),'Last name'!$A:$B,2,FALSE)
)</f>
        <v>Rocha Seixas</v>
      </c>
      <c r="J939" s="7" t="str">
        <f t="shared" ca="1" si="142"/>
        <v>Bryan Rocha Seixas</v>
      </c>
      <c r="K939" s="7" t="str" cm="1">
        <f t="array" aca="1" ref="K939" ca="1">SHA1HASH($J939)</f>
        <v>3ab15e7d708ce3f9e3723d178d07e94262321a92</v>
      </c>
      <c r="L939" s="7" cm="1">
        <f t="array" aca="1" ref="L939" ca="1">INDEX(States!$A:$A,N939,1)</f>
        <v>5</v>
      </c>
      <c r="M939" s="7" t="str">
        <f ca="1">VLOOKUP($L939,Countries!$A:$B,2,FALSE)</f>
        <v>Portugal</v>
      </c>
      <c r="N939" s="7" cm="1">
        <f t="array" aca="1" ref="N939" ca="1">INDEX(States!$C:$C,RANDBETWEEN(5,COUNTA(States!$A:$A) + 1),1)</f>
        <v>24</v>
      </c>
      <c r="O939" s="7" t="str">
        <f ca="1">VLOOKUP($N939,States!$C:$D,2,FALSE)</f>
        <v>Brangança</v>
      </c>
      <c r="P939" s="7" t="str">
        <f ca="1">VLOOKUP($F939,Name!$A:$C,3,FALSE)</f>
        <v>M</v>
      </c>
      <c r="Q939" s="7" t="str">
        <f ca="1">VLOOKUP($P939,Genders!$B:$C,2,FALSE)</f>
        <v>Male</v>
      </c>
      <c r="R939" s="7" cm="1">
        <f t="array" aca="1" ref="R939" ca="1">INDEX('Marital status'!$A:$A,RANDBETWEEN(5,COUNTA('Marital status'!$A:$A) + 1),1)</f>
        <v>9</v>
      </c>
      <c r="S939" s="7" t="str">
        <f ca="1">VLOOKUP($R939,'Marital status'!$A:$B,2,FALSE)</f>
        <v>DIVORCED</v>
      </c>
      <c r="T939" s="7">
        <f t="shared" ca="1" si="143"/>
        <v>5</v>
      </c>
      <c r="U939" s="7" t="str">
        <f ca="1">VLOOKUP($T939,Ethnicities!$A:$B,2,FALSE)</f>
        <v xml:space="preserve"> white</v>
      </c>
      <c r="V939" s="8">
        <f t="shared" ca="1" si="144"/>
        <v>18106</v>
      </c>
      <c r="W939" s="6">
        <f t="shared" ca="1" si="145"/>
        <v>7</v>
      </c>
      <c r="X939" s="8" t="str">
        <f ca="1">VLOOKUP($W939,'Background education'!$A:$B,2,FALSE)</f>
        <v>Undergraduate degree</v>
      </c>
      <c r="Y939" s="7">
        <f ca="1" xml:space="preserve">
  IF(OR($AA939 = 5, $AA939 = 6, $AA939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39" s="7" t="str">
        <f ca="1">VLOOKUP($Y939,Departments!$A:$B,2,FALSE)</f>
        <v xml:space="preserve"> Commercial</v>
      </c>
      <c r="AA939" s="6">
        <f t="shared" ca="1" si="146"/>
        <v>10</v>
      </c>
      <c r="AB939" s="7" t="str">
        <f ca="1">VLOOKUP($AA939,Roles!$A:$B,2,FALSE)</f>
        <v>Trainee</v>
      </c>
      <c r="AC939" s="6" t="str">
        <f t="shared" ca="1" si="147"/>
        <v/>
      </c>
      <c r="AD939" s="7" t="str">
        <f ca="1" xml:space="preserve">
IF($AC939 &lt;&gt; "",
    VLOOKUP($AC939,Levels!$A:$B,2,FALSE),
    ""
)</f>
        <v/>
      </c>
      <c r="AE939" s="8">
        <f t="shared" ca="1" si="148"/>
        <v>40322</v>
      </c>
      <c r="AF939" s="6">
        <f ca="1">RANDBETWEEN(5,COUNTA('Recruitment source'!$A:$A) + 1)</f>
        <v>11</v>
      </c>
      <c r="AG939" s="6" t="str">
        <f ca="1">VLOOKUP($AF939,'Recruitment source'!$A:$B,2,FALSE)</f>
        <v>Next Station</v>
      </c>
      <c r="AH939" s="8"/>
      <c r="AI939" s="1">
        <f t="shared" ca="1" si="140"/>
        <v>1385</v>
      </c>
      <c r="AJ939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935, 1, 'Bryan Rocha Seixas', 'M', 5, '27/07/1949', 7, 9, 10, NULL, 1385);</v>
      </c>
    </row>
    <row r="940" spans="1:36" ht="14.25" customHeight="1" x14ac:dyDescent="0.2">
      <c r="A940" s="7" cm="1">
        <f t="array" aca="1" ref="A940" ca="1">INDEX(Companies!$A:$A,RANDBETWEEN(5,COUNTA(Companies!$A:$A) + 1),1)</f>
        <v>5</v>
      </c>
      <c r="B940" s="7" t="str">
        <f ca="1">VLOOKUP($A940,Companies!$A:$B,2,FALSE)</f>
        <v>ACME Corporation</v>
      </c>
      <c r="C940" s="5">
        <f t="shared" si="141"/>
        <v>936</v>
      </c>
      <c r="D940" s="5" t="str" cm="1">
        <f t="array" ref="D940">SHA1HASH($C940)</f>
        <v>1a16327c0d874646ac918dada4ce6e12cbe77074</v>
      </c>
      <c r="E940" s="6">
        <v>1</v>
      </c>
      <c r="F940" s="7">
        <f ca="1">IF($C940 = 1 + N("Presidente"),
    127,
    IF($C940 = 2 + N("Vice-Presidente"),
        72,
        IF($C940 = 3 + N("Secretária bilíngue"),
            13,
            RANDBETWEEN(5,COUNT(Name!$A:$A) + 1)
        )
    )
)</f>
        <v>177</v>
      </c>
      <c r="G940" s="7" t="str">
        <f ca="1">VLOOKUP($F940,Name!$A:$B,2,FALSE)</f>
        <v>Isabelly</v>
      </c>
      <c r="H940" s="7">
        <f ca="1" xml:space="preserve">
IF($C940 = 1,
    0,
    RANDBETWEEN(5,COUNT('Last name'!$A:$A) + 1)
)</f>
        <v>161</v>
      </c>
      <c r="I940" s="7" t="str">
        <f ca="1" xml:space="preserve">
IF($C940 = 1 + N("Presidente"),
    "de Orléans e Bragança",
    VLOOKUP($H940,'Last name'!$A:$B,2,FALSE) &amp; " " &amp; VLOOKUP(RANDBETWEEN(5,COUNT('Last name'!$A:$A) + 1),'Last name'!$A:$B,2,FALSE)
)</f>
        <v>Ribeiro Lima</v>
      </c>
      <c r="J940" s="7" t="str">
        <f t="shared" ca="1" si="142"/>
        <v>Isabelly Ribeiro Lima</v>
      </c>
      <c r="K940" s="7" t="str" cm="1">
        <f t="array" aca="1" ref="K940" ca="1">SHA1HASH($J940)</f>
        <v>1fa656b0d380e49d23442fc823b0dbfc0d98467e</v>
      </c>
      <c r="L940" s="7" cm="1">
        <f t="array" aca="1" ref="L940" ca="1">INDEX(States!$A:$A,N940,1)</f>
        <v>5</v>
      </c>
      <c r="M940" s="7" t="str">
        <f ca="1">VLOOKUP($L940,Countries!$A:$B,2,FALSE)</f>
        <v>Portugal</v>
      </c>
      <c r="N940" s="7" cm="1">
        <f t="array" aca="1" ref="N940" ca="1">INDEX(States!$C:$C,RANDBETWEEN(5,COUNTA(States!$A:$A) + 1),1)</f>
        <v>11</v>
      </c>
      <c r="O940" s="7" t="str">
        <f ca="1">VLOOKUP($N940,States!$C:$D,2,FALSE)</f>
        <v>Santarém</v>
      </c>
      <c r="P940" s="7" t="str">
        <f ca="1">VLOOKUP($F940,Name!$A:$C,3,FALSE)</f>
        <v>F</v>
      </c>
      <c r="Q940" s="7" t="str">
        <f ca="1">VLOOKUP($P940,Genders!$B:$C,2,FALSE)</f>
        <v>Female</v>
      </c>
      <c r="R940" s="7" cm="1">
        <f t="array" aca="1" ref="R940" ca="1">INDEX('Marital status'!$A:$A,RANDBETWEEN(5,COUNTA('Marital status'!$A:$A) + 1),1)</f>
        <v>6</v>
      </c>
      <c r="S940" s="7" t="str">
        <f ca="1">VLOOKUP($R940,'Marital status'!$A:$B,2,FALSE)</f>
        <v>MarrieD</v>
      </c>
      <c r="T940" s="7">
        <f t="shared" ca="1" si="143"/>
        <v>5</v>
      </c>
      <c r="U940" s="7" t="str">
        <f ca="1">VLOOKUP($T940,Ethnicities!$A:$B,2,FALSE)</f>
        <v xml:space="preserve"> white</v>
      </c>
      <c r="V940" s="8">
        <f t="shared" ca="1" si="144"/>
        <v>28682</v>
      </c>
      <c r="W940" s="6">
        <f t="shared" ca="1" si="145"/>
        <v>7</v>
      </c>
      <c r="X940" s="8" t="str">
        <f ca="1">VLOOKUP($W940,'Background education'!$A:$B,2,FALSE)</f>
        <v>Undergraduate degree</v>
      </c>
      <c r="Y940" s="7">
        <f ca="1" xml:space="preserve">
  IF(OR($AA940 = 5, $AA940 = 6, $AA940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40" s="7" t="str">
        <f ca="1">VLOOKUP($Y940,Departments!$A:$B,2,FALSE)</f>
        <v xml:space="preserve"> Presidency</v>
      </c>
      <c r="AA940" s="6">
        <f t="shared" ca="1" si="146"/>
        <v>11</v>
      </c>
      <c r="AB940" s="7" t="str">
        <f ca="1">VLOOKUP($AA940,Roles!$A:$B,2,FALSE)</f>
        <v>Analyst</v>
      </c>
      <c r="AC940" s="6">
        <f t="shared" ca="1" si="147"/>
        <v>5</v>
      </c>
      <c r="AD940" s="7" t="str">
        <f ca="1" xml:space="preserve">
IF($AC940 &lt;&gt; "",
    VLOOKUP($AC940,Levels!$A:$B,2,FALSE),
    ""
)</f>
        <v>Junior</v>
      </c>
      <c r="AE940" s="8">
        <f t="shared" ca="1" si="148"/>
        <v>40202</v>
      </c>
      <c r="AF940" s="6">
        <f ca="1">RANDBETWEEN(5,COUNTA('Recruitment source'!$A:$A) + 1)</f>
        <v>8</v>
      </c>
      <c r="AG940" s="6" t="str">
        <f ca="1">VLOOKUP($AF940,'Recruitment source'!$A:$B,2,FALSE)</f>
        <v>Net Empregos</v>
      </c>
      <c r="AH940" s="8"/>
      <c r="AI940" s="1">
        <f t="shared" ca="1" si="140"/>
        <v>2500</v>
      </c>
      <c r="AJ940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936, 1, 'Isabelly Ribeiro Lima', 'F', 5, '11/07/1978', 7, 5, 11, 5, 2500);</v>
      </c>
    </row>
    <row r="941" spans="1:36" ht="14.25" customHeight="1" x14ac:dyDescent="0.2">
      <c r="A941" s="7" cm="1">
        <f t="array" aca="1" ref="A941" ca="1">INDEX(Companies!$A:$A,RANDBETWEEN(5,COUNTA(Companies!$A:$A) + 1),1)</f>
        <v>5</v>
      </c>
      <c r="B941" s="7" t="str">
        <f ca="1">VLOOKUP($A941,Companies!$A:$B,2,FALSE)</f>
        <v>ACME Corporation</v>
      </c>
      <c r="C941" s="5">
        <f t="shared" si="141"/>
        <v>937</v>
      </c>
      <c r="D941" s="5" t="str" cm="1">
        <f t="array" ref="D941">SHA1HASH($C941)</f>
        <v>7884821233b445e6204ce5d4ba2dbb79d8c9cfa6</v>
      </c>
      <c r="E941" s="6">
        <v>1</v>
      </c>
      <c r="F941" s="7">
        <f ca="1">IF($C941 = 1 + N("Presidente"),
    127,
    IF($C941 = 2 + N("Vice-Presidente"),
        72,
        IF($C941 = 3 + N("Secretária bilíngue"),
            13,
            RANDBETWEEN(5,COUNT(Name!$A:$A) + 1)
        )
    )
)</f>
        <v>110</v>
      </c>
      <c r="G941" s="7" t="str">
        <f ca="1">VLOOKUP($F941,Name!$A:$B,2,FALSE)</f>
        <v>Davi Miguel</v>
      </c>
      <c r="H941" s="7">
        <f ca="1" xml:space="preserve">
IF($C941 = 1,
    0,
    RANDBETWEEN(5,COUNT('Last name'!$A:$A) + 1)
)</f>
        <v>110</v>
      </c>
      <c r="I941" s="7" t="str">
        <f ca="1" xml:space="preserve">
IF($C941 = 1 + N("Presidente"),
    "de Orléans e Bragança",
    VLOOKUP($H941,'Last name'!$A:$B,2,FALSE) &amp; " " &amp; VLOOKUP(RANDBETWEEN(5,COUNT('Last name'!$A:$A) + 1),'Last name'!$A:$B,2,FALSE)
)</f>
        <v>Lombardi Teixeira</v>
      </c>
      <c r="J941" s="7" t="str">
        <f t="shared" ca="1" si="142"/>
        <v>Davi Miguel Lombardi Teixeira</v>
      </c>
      <c r="K941" s="7" t="str" cm="1">
        <f t="array" aca="1" ref="K941" ca="1">SHA1HASH($J941)</f>
        <v>39f12613696998ce639ce42c263138eaccb2714c</v>
      </c>
      <c r="L941" s="7" cm="1">
        <f t="array" aca="1" ref="L941" ca="1">INDEX(States!$A:$A,N941,1)</f>
        <v>5</v>
      </c>
      <c r="M941" s="7" t="str">
        <f ca="1">VLOOKUP($L941,Countries!$A:$B,2,FALSE)</f>
        <v>Portugal</v>
      </c>
      <c r="N941" s="7" cm="1">
        <f t="array" aca="1" ref="N941" ca="1">INDEX(States!$C:$C,RANDBETWEEN(5,COUNTA(States!$A:$A) + 1),1)</f>
        <v>10</v>
      </c>
      <c r="O941" s="7" t="str">
        <f ca="1">VLOOKUP($N941,States!$C:$D,2,FALSE)</f>
        <v>Faro</v>
      </c>
      <c r="P941" s="7" t="str">
        <f ca="1">VLOOKUP($F941,Name!$A:$C,3,FALSE)</f>
        <v>M</v>
      </c>
      <c r="Q941" s="7" t="str">
        <f ca="1">VLOOKUP($P941,Genders!$B:$C,2,FALSE)</f>
        <v>Male</v>
      </c>
      <c r="R941" s="7" cm="1">
        <f t="array" aca="1" ref="R941" ca="1">INDEX('Marital status'!$A:$A,RANDBETWEEN(5,COUNTA('Marital status'!$A:$A) + 1),1)</f>
        <v>8</v>
      </c>
      <c r="S941" s="7" t="str">
        <f ca="1">VLOOKUP($R941,'Marital status'!$A:$B,2,FALSE)</f>
        <v xml:space="preserve"> Separated </v>
      </c>
      <c r="T941" s="7">
        <f t="shared" ca="1" si="143"/>
        <v>5</v>
      </c>
      <c r="U941" s="7" t="str">
        <f ca="1">VLOOKUP($T941,Ethnicities!$A:$B,2,FALSE)</f>
        <v xml:space="preserve"> white</v>
      </c>
      <c r="V941" s="8">
        <f t="shared" ca="1" si="144"/>
        <v>32282</v>
      </c>
      <c r="W941" s="6">
        <f t="shared" ca="1" si="145"/>
        <v>7</v>
      </c>
      <c r="X941" s="8" t="str">
        <f ca="1">VLOOKUP($W941,'Background education'!$A:$B,2,FALSE)</f>
        <v>Undergraduate degree</v>
      </c>
      <c r="Y941" s="7">
        <f ca="1" xml:space="preserve">
  IF(OR($AA941 = 5, $AA941 = 6, $AA941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41" s="7" t="str">
        <f ca="1">VLOOKUP($Y941,Departments!$A:$B,2,FALSE)</f>
        <v xml:space="preserve"> Commercial</v>
      </c>
      <c r="AA941" s="6">
        <f t="shared" ca="1" si="146"/>
        <v>9</v>
      </c>
      <c r="AB941" s="7" t="str">
        <f ca="1">VLOOKUP($AA941,Roles!$A:$B,2,FALSE)</f>
        <v>Intern</v>
      </c>
      <c r="AC941" s="6" t="str">
        <f t="shared" ca="1" si="147"/>
        <v/>
      </c>
      <c r="AD941" s="7" t="str">
        <f ca="1" xml:space="preserve">
IF($AC941 &lt;&gt; "",
    VLOOKUP($AC941,Levels!$A:$B,2,FALSE),
    ""
)</f>
        <v/>
      </c>
      <c r="AE941" s="8">
        <f t="shared" ca="1" si="148"/>
        <v>38637</v>
      </c>
      <c r="AF941" s="6">
        <f ca="1">RANDBETWEEN(5,COUNTA('Recruitment source'!$A:$A) + 1)</f>
        <v>15</v>
      </c>
      <c r="AG941" s="6" t="str">
        <f ca="1">VLOOKUP($AF941,'Recruitment source'!$A:$B,2,FALSE)</f>
        <v>Website</v>
      </c>
      <c r="AH941" s="8"/>
      <c r="AI941" s="1">
        <f t="shared" ca="1" si="140"/>
        <v>1285</v>
      </c>
      <c r="AJ941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937, 1, 'Davi Miguel Lombardi Teixeira', 'M', 5, '19/05/1988', 7, 9, 9, NULL, 1285);</v>
      </c>
    </row>
    <row r="942" spans="1:36" ht="14.25" customHeight="1" x14ac:dyDescent="0.2">
      <c r="A942" s="7" cm="1">
        <f t="array" aca="1" ref="A942" ca="1">INDEX(Companies!$A:$A,RANDBETWEEN(5,COUNTA(Companies!$A:$A) + 1),1)</f>
        <v>5</v>
      </c>
      <c r="B942" s="7" t="str">
        <f ca="1">VLOOKUP($A942,Companies!$A:$B,2,FALSE)</f>
        <v>ACME Corporation</v>
      </c>
      <c r="C942" s="5">
        <f t="shared" si="141"/>
        <v>938</v>
      </c>
      <c r="D942" s="5" t="str" cm="1">
        <f t="array" ref="D942">SHA1HASH($C942)</f>
        <v>392330c06545067ca3809362e16f2b8e6d210e68</v>
      </c>
      <c r="E942" s="6">
        <v>1</v>
      </c>
      <c r="F942" s="7">
        <f ca="1">IF($C942 = 1 + N("Presidente"),
    127,
    IF($C942 = 2 + N("Vice-Presidente"),
        72,
        IF($C942 = 3 + N("Secretária bilíngue"),
            13,
            RANDBETWEEN(5,COUNT(Name!$A:$A) + 1)
        )
    )
)</f>
        <v>154</v>
      </c>
      <c r="G942" s="7" t="str">
        <f ca="1">VLOOKUP($F942,Name!$A:$B,2,FALSE)</f>
        <v>Giovanna</v>
      </c>
      <c r="H942" s="7">
        <f ca="1" xml:space="preserve">
IF($C942 = 1,
    0,
    RANDBETWEEN(5,COUNT('Last name'!$A:$A) + 1)
)</f>
        <v>37</v>
      </c>
      <c r="I942" s="7" t="str">
        <f ca="1" xml:space="preserve">
IF($C942 = 1 + N("Presidente"),
    "de Orléans e Bragança",
    VLOOKUP($H942,'Last name'!$A:$B,2,FALSE) &amp; " " &amp; VLOOKUP(RANDBETWEEN(5,COUNT('Last name'!$A:$A) + 1),'Last name'!$A:$B,2,FALSE)
)</f>
        <v>Battaglia Lombardi</v>
      </c>
      <c r="J942" s="7" t="str">
        <f t="shared" ca="1" si="142"/>
        <v>Giovanna Battaglia Lombardi</v>
      </c>
      <c r="K942" s="7" t="str" cm="1">
        <f t="array" aca="1" ref="K942" ca="1">SHA1HASH($J942)</f>
        <v>5c9d18f5458b62657059998b4a5f15944f666add</v>
      </c>
      <c r="L942" s="7" cm="1">
        <f t="array" aca="1" ref="L942" ca="1">INDEX(States!$A:$A,N942,1)</f>
        <v>5</v>
      </c>
      <c r="M942" s="7" t="str">
        <f ca="1">VLOOKUP($L942,Countries!$A:$B,2,FALSE)</f>
        <v>Portugal</v>
      </c>
      <c r="N942" s="7" cm="1">
        <f t="array" aca="1" ref="N942" ca="1">INDEX(States!$C:$C,RANDBETWEEN(5,COUNTA(States!$A:$A) + 1),1)</f>
        <v>23</v>
      </c>
      <c r="O942" s="7" t="str">
        <f ca="1">VLOOKUP($N942,States!$C:$D,2,FALSE)</f>
        <v>Viana do Castelo</v>
      </c>
      <c r="P942" s="7" t="str">
        <f ca="1">VLOOKUP($F942,Name!$A:$C,3,FALSE)</f>
        <v>F</v>
      </c>
      <c r="Q942" s="7" t="str">
        <f ca="1">VLOOKUP($P942,Genders!$B:$C,2,FALSE)</f>
        <v>Female</v>
      </c>
      <c r="R942" s="7" cm="1">
        <f t="array" aca="1" ref="R942" ca="1">INDEX('Marital status'!$A:$A,RANDBETWEEN(5,COUNTA('Marital status'!$A:$A) + 1),1)</f>
        <v>6</v>
      </c>
      <c r="S942" s="7" t="str">
        <f ca="1">VLOOKUP($R942,'Marital status'!$A:$B,2,FALSE)</f>
        <v>MarrieD</v>
      </c>
      <c r="T942" s="7">
        <f t="shared" ca="1" si="143"/>
        <v>5</v>
      </c>
      <c r="U942" s="7" t="str">
        <f ca="1">VLOOKUP($T942,Ethnicities!$A:$B,2,FALSE)</f>
        <v xml:space="preserve"> white</v>
      </c>
      <c r="V942" s="8">
        <f t="shared" ca="1" si="144"/>
        <v>23209</v>
      </c>
      <c r="W942" s="6">
        <f t="shared" ca="1" si="145"/>
        <v>8</v>
      </c>
      <c r="X942" s="8" t="str">
        <f ca="1">VLOOKUP($W942,'Background education'!$A:$B,2,FALSE)</f>
        <v>Graduate school</v>
      </c>
      <c r="Y942" s="7">
        <f ca="1" xml:space="preserve">
  IF(OR($AA942 = 5, $AA942 = 6, $AA942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42" s="7" t="str">
        <f ca="1">VLOOKUP($Y942,Departments!$A:$B,2,FALSE)</f>
        <v>Operations</v>
      </c>
      <c r="AA942" s="6">
        <f t="shared" ca="1" si="146"/>
        <v>11</v>
      </c>
      <c r="AB942" s="7" t="str">
        <f ca="1">VLOOKUP($AA942,Roles!$A:$B,2,FALSE)</f>
        <v>Analyst</v>
      </c>
      <c r="AC942" s="6">
        <f t="shared" ca="1" si="147"/>
        <v>7</v>
      </c>
      <c r="AD942" s="7" t="str">
        <f ca="1" xml:space="preserve">
IF($AC942 &lt;&gt; "",
    VLOOKUP($AC942,Levels!$A:$B,2,FALSE),
    ""
)</f>
        <v>Senior</v>
      </c>
      <c r="AE942" s="8">
        <f t="shared" ca="1" si="148"/>
        <v>37211</v>
      </c>
      <c r="AF942" s="6">
        <f ca="1">RANDBETWEEN(5,COUNTA('Recruitment source'!$A:$A) + 1)</f>
        <v>7</v>
      </c>
      <c r="AG942" s="6" t="str">
        <f ca="1">VLOOKUP($AF942,'Recruitment source'!$A:$B,2,FALSE)</f>
        <v>SAPO Emprego</v>
      </c>
      <c r="AH942" s="8"/>
      <c r="AI942" s="1">
        <f t="shared" ca="1" si="140"/>
        <v>3000</v>
      </c>
      <c r="AJ942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938, 1, 'Giovanna Battaglia Lombardi', 'F', 5, '17/07/1963', 8, 10, 11, 7, 3000);</v>
      </c>
    </row>
    <row r="943" spans="1:36" ht="14.25" customHeight="1" x14ac:dyDescent="0.2">
      <c r="A943" s="7" cm="1">
        <f t="array" aca="1" ref="A943" ca="1">INDEX(Companies!$A:$A,RANDBETWEEN(5,COUNTA(Companies!$A:$A) + 1),1)</f>
        <v>5</v>
      </c>
      <c r="B943" s="7" t="str">
        <f ca="1">VLOOKUP($A943,Companies!$A:$B,2,FALSE)</f>
        <v>ACME Corporation</v>
      </c>
      <c r="C943" s="5">
        <f t="shared" si="141"/>
        <v>939</v>
      </c>
      <c r="D943" s="5" t="str" cm="1">
        <f t="array" ref="D943">SHA1HASH($C943)</f>
        <v>89f549b2a5341a05a7e4afeb364599158a03a47f</v>
      </c>
      <c r="E943" s="6">
        <v>1</v>
      </c>
      <c r="F943" s="7">
        <f ca="1">IF($C943 = 1 + N("Presidente"),
    127,
    IF($C943 = 2 + N("Vice-Presidente"),
        72,
        IF($C943 = 3 + N("Secretária bilíngue"),
            13,
            RANDBETWEEN(5,COUNT(Name!$A:$A) + 1)
        )
    )
)</f>
        <v>211</v>
      </c>
      <c r="G943" s="7" t="str">
        <f ca="1">VLOOKUP($F943,Name!$A:$B,2,FALSE)</f>
        <v>Kauê</v>
      </c>
      <c r="H943" s="7">
        <f ca="1" xml:space="preserve">
IF($C943 = 1,
    0,
    RANDBETWEEN(5,COUNT('Last name'!$A:$A) + 1)
)</f>
        <v>32</v>
      </c>
      <c r="I943" s="7" t="str">
        <f ca="1" xml:space="preserve">
IF($C943 = 1 + N("Presidente"),
    "de Orléans e Bragança",
    VLOOKUP($H943,'Last name'!$A:$B,2,FALSE) &amp; " " &amp; VLOOKUP(RANDBETWEEN(5,COUNT('Last name'!$A:$A) + 1),'Last name'!$A:$B,2,FALSE)
)</f>
        <v>Barboza Malafaia</v>
      </c>
      <c r="J943" s="7" t="str">
        <f t="shared" ca="1" si="142"/>
        <v>Kauê Barboza Malafaia</v>
      </c>
      <c r="K943" s="7" t="str" cm="1">
        <f t="array" aca="1" ref="K943" ca="1">SHA1HASH($J943)</f>
        <v>9f4659af410461f0806f251230f459d1c64e503e</v>
      </c>
      <c r="L943" s="7" cm="1">
        <f t="array" aca="1" ref="L943" ca="1">INDEX(States!$A:$A,N943,1)</f>
        <v>5</v>
      </c>
      <c r="M943" s="7" t="str">
        <f ca="1">VLOOKUP($L943,Countries!$A:$B,2,FALSE)</f>
        <v>Portugal</v>
      </c>
      <c r="N943" s="7" cm="1">
        <f t="array" aca="1" ref="N943" ca="1">INDEX(States!$C:$C,RANDBETWEEN(5,COUNTA(States!$A:$A) + 1),1)</f>
        <v>24</v>
      </c>
      <c r="O943" s="7" t="str">
        <f ca="1">VLOOKUP($N943,States!$C:$D,2,FALSE)</f>
        <v>Brangança</v>
      </c>
      <c r="P943" s="7" t="str">
        <f ca="1">VLOOKUP($F943,Name!$A:$C,3,FALSE)</f>
        <v>M</v>
      </c>
      <c r="Q943" s="7" t="str">
        <f ca="1">VLOOKUP($P943,Genders!$B:$C,2,FALSE)</f>
        <v>Male</v>
      </c>
      <c r="R943" s="7" cm="1">
        <f t="array" aca="1" ref="R943" ca="1">INDEX('Marital status'!$A:$A,RANDBETWEEN(5,COUNTA('Marital status'!$A:$A) + 1),1)</f>
        <v>5</v>
      </c>
      <c r="S943" s="7" t="str">
        <f ca="1">VLOOKUP($R943,'Marital status'!$A:$B,2,FALSE)</f>
        <v>single</v>
      </c>
      <c r="T943" s="7">
        <f t="shared" ca="1" si="143"/>
        <v>5</v>
      </c>
      <c r="U943" s="7" t="str">
        <f ca="1">VLOOKUP($T943,Ethnicities!$A:$B,2,FALSE)</f>
        <v xml:space="preserve"> white</v>
      </c>
      <c r="V943" s="8">
        <f t="shared" ca="1" si="144"/>
        <v>33090</v>
      </c>
      <c r="W943" s="6">
        <f t="shared" ca="1" si="145"/>
        <v>7</v>
      </c>
      <c r="X943" s="8" t="str">
        <f ca="1">VLOOKUP($W943,'Background education'!$A:$B,2,FALSE)</f>
        <v>Undergraduate degree</v>
      </c>
      <c r="Y943" s="7">
        <f ca="1" xml:space="preserve">
  IF(OR($AA943 = 5, $AA943 = 6, $AA943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43" s="7" t="str">
        <f ca="1">VLOOKUP($Y943,Departments!$A:$B,2,FALSE)</f>
        <v>Human Resource</v>
      </c>
      <c r="AA943" s="6">
        <f t="shared" ca="1" si="146"/>
        <v>10</v>
      </c>
      <c r="AB943" s="7" t="str">
        <f ca="1">VLOOKUP($AA943,Roles!$A:$B,2,FALSE)</f>
        <v>Trainee</v>
      </c>
      <c r="AC943" s="6" t="str">
        <f t="shared" ca="1" si="147"/>
        <v/>
      </c>
      <c r="AD943" s="7" t="str">
        <f ca="1" xml:space="preserve">
IF($AC943 &lt;&gt; "",
    VLOOKUP($AC943,Levels!$A:$B,2,FALSE),
    ""
)</f>
        <v/>
      </c>
      <c r="AE943" s="8">
        <f t="shared" ca="1" si="148"/>
        <v>41204</v>
      </c>
      <c r="AF943" s="6">
        <f ca="1">RANDBETWEEN(5,COUNTA('Recruitment source'!$A:$A) + 1)</f>
        <v>12</v>
      </c>
      <c r="AG943" s="6" t="str">
        <f ca="1">VLOOKUP($AF943,'Recruitment source'!$A:$B,2,FALSE)</f>
        <v xml:space="preserve"> recommendation of employee</v>
      </c>
      <c r="AH943" s="8"/>
      <c r="AI943" s="1">
        <f t="shared" ca="1" si="140"/>
        <v>1385</v>
      </c>
      <c r="AJ94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939, 1, 'Kauê Barboza Malafaia', 'M', 5, '05/08/1990', 7, 8, 10, NULL, 1385);</v>
      </c>
    </row>
    <row r="944" spans="1:36" ht="14.25" customHeight="1" x14ac:dyDescent="0.2">
      <c r="A944" s="7" cm="1">
        <f t="array" aca="1" ref="A944" ca="1">INDEX(Companies!$A:$A,RANDBETWEEN(5,COUNTA(Companies!$A:$A) + 1),1)</f>
        <v>5</v>
      </c>
      <c r="B944" s="7" t="str">
        <f ca="1">VLOOKUP($A944,Companies!$A:$B,2,FALSE)</f>
        <v>ACME Corporation</v>
      </c>
      <c r="C944" s="5">
        <f t="shared" si="141"/>
        <v>940</v>
      </c>
      <c r="D944" s="5" t="str" cm="1">
        <f t="array" ref="D944">SHA1HASH($C944)</f>
        <v>0f3c97b08484e459263448e551ae79f2d31ca102</v>
      </c>
      <c r="E944" s="6">
        <v>1</v>
      </c>
      <c r="F944" s="7">
        <f ca="1">IF($C944 = 1 + N("Presidente"),
    127,
    IF($C944 = 2 + N("Vice-Presidente"),
        72,
        IF($C944 = 3 + N("Secretária bilíngue"),
            13,
            RANDBETWEEN(5,COUNT(Name!$A:$A) + 1)
        )
    )
)</f>
        <v>295</v>
      </c>
      <c r="G944" s="7" t="str">
        <f ca="1">VLOOKUP($F944,Name!$A:$B,2,FALSE)</f>
        <v>Miguel</v>
      </c>
      <c r="H944" s="7">
        <f ca="1" xml:space="preserve">
IF($C944 = 1,
    0,
    RANDBETWEEN(5,COUNT('Last name'!$A:$A) + 1)
)</f>
        <v>92</v>
      </c>
      <c r="I944" s="7" t="str">
        <f ca="1" xml:space="preserve">
IF($C944 = 1 + N("Presidente"),
    "de Orléans e Bragança",
    VLOOKUP($H944,'Last name'!$A:$B,2,FALSE) &amp; " " &amp; VLOOKUP(RANDBETWEEN(5,COUNT('Last name'!$A:$A) + 1),'Last name'!$A:$B,2,FALSE)
)</f>
        <v>Freitas Botelho</v>
      </c>
      <c r="J944" s="7" t="str">
        <f t="shared" ca="1" si="142"/>
        <v>Miguel Freitas Botelho</v>
      </c>
      <c r="K944" s="7" t="str" cm="1">
        <f t="array" aca="1" ref="K944" ca="1">SHA1HASH($J944)</f>
        <v>2f779ecb5b5c0a895153e5705e8f93466253eee4</v>
      </c>
      <c r="L944" s="7" cm="1">
        <f t="array" aca="1" ref="L944" ca="1">INDEX(States!$A:$A,N944,1)</f>
        <v>5</v>
      </c>
      <c r="M944" s="7" t="str">
        <f ca="1">VLOOKUP($L944,Countries!$A:$B,2,FALSE)</f>
        <v>Portugal</v>
      </c>
      <c r="N944" s="7" cm="1">
        <f t="array" aca="1" ref="N944" ca="1">INDEX(States!$C:$C,RANDBETWEEN(5,COUNTA(States!$A:$A) + 1),1)</f>
        <v>20</v>
      </c>
      <c r="O944" s="7" t="str">
        <f ca="1">VLOOKUP($N944,States!$C:$D,2,FALSE)</f>
        <v>Portalegre</v>
      </c>
      <c r="P944" s="7" t="str">
        <f ca="1">VLOOKUP($F944,Name!$A:$C,3,FALSE)</f>
        <v>M</v>
      </c>
      <c r="Q944" s="7" t="str">
        <f ca="1">VLOOKUP($P944,Genders!$B:$C,2,FALSE)</f>
        <v>Male</v>
      </c>
      <c r="R944" s="7" cm="1">
        <f t="array" aca="1" ref="R944" ca="1">INDEX('Marital status'!$A:$A,RANDBETWEEN(5,COUNTA('Marital status'!$A:$A) + 1),1)</f>
        <v>7</v>
      </c>
      <c r="S944" s="7" t="str">
        <f ca="1">VLOOKUP($R944,'Marital status'!$A:$B,2,FALSE)</f>
        <v xml:space="preserve">Widowed </v>
      </c>
      <c r="T944" s="7">
        <f t="shared" ca="1" si="143"/>
        <v>5</v>
      </c>
      <c r="U944" s="7" t="str">
        <f ca="1">VLOOKUP($T944,Ethnicities!$A:$B,2,FALSE)</f>
        <v xml:space="preserve"> white</v>
      </c>
      <c r="V944" s="8">
        <f t="shared" ca="1" si="144"/>
        <v>17764</v>
      </c>
      <c r="W944" s="6">
        <f t="shared" ca="1" si="145"/>
        <v>8</v>
      </c>
      <c r="X944" s="8" t="str">
        <f ca="1">VLOOKUP($W944,'Background education'!$A:$B,2,FALSE)</f>
        <v>Graduate school</v>
      </c>
      <c r="Y944" s="7">
        <f ca="1" xml:space="preserve">
  IF(OR($AA944 = 5, $AA944 = 6, $AA944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44" s="7" t="str">
        <f ca="1">VLOOKUP($Y944,Departments!$A:$B,2,FALSE)</f>
        <v>Operations</v>
      </c>
      <c r="AA944" s="6">
        <f t="shared" ca="1" si="146"/>
        <v>11</v>
      </c>
      <c r="AB944" s="7" t="str">
        <f ca="1">VLOOKUP($AA944,Roles!$A:$B,2,FALSE)</f>
        <v>Analyst</v>
      </c>
      <c r="AC944" s="6">
        <f t="shared" ca="1" si="147"/>
        <v>5</v>
      </c>
      <c r="AD944" s="7" t="str">
        <f ca="1" xml:space="preserve">
IF($AC944 &lt;&gt; "",
    VLOOKUP($AC944,Levels!$A:$B,2,FALSE),
    ""
)</f>
        <v>Junior</v>
      </c>
      <c r="AE944" s="8">
        <f t="shared" ca="1" si="148"/>
        <v>42298</v>
      </c>
      <c r="AF944" s="6">
        <f ca="1">RANDBETWEEN(5,COUNTA('Recruitment source'!$A:$A) + 1)</f>
        <v>13</v>
      </c>
      <c r="AG944" s="6" t="str">
        <f ca="1">VLOOKUP($AF944,'Recruitment source'!$A:$B,2,FALSE)</f>
        <v>Google</v>
      </c>
      <c r="AH944" s="8"/>
      <c r="AI944" s="1">
        <f t="shared" ca="1" si="140"/>
        <v>3000</v>
      </c>
      <c r="AJ94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940, 1, 'Miguel Freitas Botelho', 'M', 5, '19/08/1948', 8, 10, 11, 5, 3000);</v>
      </c>
    </row>
    <row r="945" spans="1:36" ht="14.25" customHeight="1" x14ac:dyDescent="0.2">
      <c r="A945" s="7" cm="1">
        <f t="array" aca="1" ref="A945" ca="1">INDEX(Companies!$A:$A,RANDBETWEEN(5,COUNTA(Companies!$A:$A) + 1),1)</f>
        <v>5</v>
      </c>
      <c r="B945" s="7" t="str">
        <f ca="1">VLOOKUP($A945,Companies!$A:$B,2,FALSE)</f>
        <v>ACME Corporation</v>
      </c>
      <c r="C945" s="5">
        <f t="shared" si="141"/>
        <v>941</v>
      </c>
      <c r="D945" s="5" t="str" cm="1">
        <f t="array" ref="D945">SHA1HASH($C945)</f>
        <v>f8e20fddd3e45ed2936ab88dd39d7ae2466b21ed</v>
      </c>
      <c r="E945" s="6">
        <v>1</v>
      </c>
      <c r="F945" s="7">
        <f ca="1">IF($C945 = 1 + N("Presidente"),
    127,
    IF($C945 = 2 + N("Vice-Presidente"),
        72,
        IF($C945 = 3 + N("Secretária bilíngue"),
            13,
            RANDBETWEEN(5,COUNT(Name!$A:$A) + 1)
        )
    )
)</f>
        <v>354</v>
      </c>
      <c r="G945" s="7" t="str">
        <f ca="1">VLOOKUP($F945,Name!$A:$B,2,FALSE)</f>
        <v>Victor</v>
      </c>
      <c r="H945" s="7">
        <f ca="1" xml:space="preserve">
IF($C945 = 1,
    0,
    RANDBETWEEN(5,COUNT('Last name'!$A:$A) + 1)
)</f>
        <v>51</v>
      </c>
      <c r="I945" s="7" t="str">
        <f ca="1" xml:space="preserve">
IF($C945 = 1 + N("Presidente"),
    "de Orléans e Bragança",
    VLOOKUP($H945,'Last name'!$A:$B,2,FALSE) &amp; " " &amp; VLOOKUP(RANDBETWEEN(5,COUNT('Last name'!$A:$A) + 1),'Last name'!$A:$B,2,FALSE)
)</f>
        <v>Café Braga</v>
      </c>
      <c r="J945" s="7" t="str">
        <f t="shared" ca="1" si="142"/>
        <v>Victor Café Braga</v>
      </c>
      <c r="K945" s="7" t="str" cm="1">
        <f t="array" aca="1" ref="K945" ca="1">SHA1HASH($J945)</f>
        <v>7c1bb4719af9b1cebac824706b4e16ffefb8acd6</v>
      </c>
      <c r="L945" s="7" cm="1">
        <f t="array" aca="1" ref="L945" ca="1">INDEX(States!$A:$A,N945,1)</f>
        <v>5</v>
      </c>
      <c r="M945" s="7" t="str">
        <f ca="1">VLOOKUP($L945,Countries!$A:$B,2,FALSE)</f>
        <v>Portugal</v>
      </c>
      <c r="N945" s="7" cm="1">
        <f t="array" aca="1" ref="N945" ca="1">INDEX(States!$C:$C,RANDBETWEEN(5,COUNTA(States!$A:$A) + 1),1)</f>
        <v>5</v>
      </c>
      <c r="O945" s="7" t="str">
        <f ca="1">VLOOKUP($N945,States!$C:$D,2,FALSE)</f>
        <v xml:space="preserve"> Lisboa</v>
      </c>
      <c r="P945" s="7" t="str">
        <f ca="1">VLOOKUP($F945,Name!$A:$C,3,FALSE)</f>
        <v>M</v>
      </c>
      <c r="Q945" s="7" t="str">
        <f ca="1">VLOOKUP($P945,Genders!$B:$C,2,FALSE)</f>
        <v>Male</v>
      </c>
      <c r="R945" s="7" cm="1">
        <f t="array" aca="1" ref="R945" ca="1">INDEX('Marital status'!$A:$A,RANDBETWEEN(5,COUNTA('Marital status'!$A:$A) + 1),1)</f>
        <v>6</v>
      </c>
      <c r="S945" s="7" t="str">
        <f ca="1">VLOOKUP($R945,'Marital status'!$A:$B,2,FALSE)</f>
        <v>MarrieD</v>
      </c>
      <c r="T945" s="7">
        <f t="shared" ca="1" si="143"/>
        <v>6</v>
      </c>
      <c r="U945" s="7" t="str">
        <f ca="1">VLOOKUP($T945,Ethnicities!$A:$B,2,FALSE)</f>
        <v>Black or African American</v>
      </c>
      <c r="V945" s="8">
        <f t="shared" ca="1" si="144"/>
        <v>20929</v>
      </c>
      <c r="W945" s="6">
        <f t="shared" ca="1" si="145"/>
        <v>7</v>
      </c>
      <c r="X945" s="8" t="str">
        <f ca="1">VLOOKUP($W945,'Background education'!$A:$B,2,FALSE)</f>
        <v>Undergraduate degree</v>
      </c>
      <c r="Y945" s="7">
        <f ca="1" xml:space="preserve">
  IF(OR($AA945 = 5, $AA945 = 6, $AA945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45" s="7" t="str">
        <f ca="1">VLOOKUP($Y945,Departments!$A:$B,2,FALSE)</f>
        <v>Operations</v>
      </c>
      <c r="AA945" s="6">
        <f t="shared" ca="1" si="146"/>
        <v>10</v>
      </c>
      <c r="AB945" s="7" t="str">
        <f ca="1">VLOOKUP($AA945,Roles!$A:$B,2,FALSE)</f>
        <v>Trainee</v>
      </c>
      <c r="AC945" s="6" t="str">
        <f t="shared" ca="1" si="147"/>
        <v/>
      </c>
      <c r="AD945" s="7" t="str">
        <f ca="1" xml:space="preserve">
IF($AC945 &lt;&gt; "",
    VLOOKUP($AC945,Levels!$A:$B,2,FALSE),
    ""
)</f>
        <v/>
      </c>
      <c r="AE945" s="8">
        <f t="shared" ca="1" si="148"/>
        <v>37606</v>
      </c>
      <c r="AF945" s="6">
        <f ca="1">RANDBETWEEN(5,COUNTA('Recruitment source'!$A:$A) + 1)</f>
        <v>14</v>
      </c>
      <c r="AG945" s="6" t="str">
        <f ca="1">VLOOKUP($AF945,'Recruitment source'!$A:$B,2,FALSE)</f>
        <v>LinkedIn</v>
      </c>
      <c r="AH945" s="8"/>
      <c r="AI945" s="1">
        <f t="shared" ca="1" si="140"/>
        <v>1305</v>
      </c>
      <c r="AJ94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941, 1, 'Victor Café Braga', 'M', 6, '19/04/1957', 7, 10, 10, NULL, 1305);</v>
      </c>
    </row>
    <row r="946" spans="1:36" ht="14.25" customHeight="1" x14ac:dyDescent="0.2">
      <c r="A946" s="7" cm="1">
        <f t="array" aca="1" ref="A946" ca="1">INDEX(Companies!$A:$A,RANDBETWEEN(5,COUNTA(Companies!$A:$A) + 1),1)</f>
        <v>5</v>
      </c>
      <c r="B946" s="7" t="str">
        <f ca="1">VLOOKUP($A946,Companies!$A:$B,2,FALSE)</f>
        <v>ACME Corporation</v>
      </c>
      <c r="C946" s="5">
        <f t="shared" si="141"/>
        <v>942</v>
      </c>
      <c r="D946" s="5" t="str" cm="1">
        <f t="array" ref="D946">SHA1HASH($C946)</f>
        <v>999bda026be38397da36b3a974e7ba9f40275f69</v>
      </c>
      <c r="E946" s="6">
        <v>1</v>
      </c>
      <c r="F946" s="7">
        <f ca="1">IF($C946 = 1 + N("Presidente"),
    127,
    IF($C946 = 2 + N("Vice-Presidente"),
        72,
        IF($C946 = 3 + N("Secretária bilíngue"),
            13,
            RANDBETWEEN(5,COUNT(Name!$A:$A) + 1)
        )
    )
)</f>
        <v>90</v>
      </c>
      <c r="G946" s="7" t="str">
        <f ca="1">VLOOKUP($F946,Name!$A:$B,2,FALSE)</f>
        <v>Caue</v>
      </c>
      <c r="H946" s="7">
        <f ca="1" xml:space="preserve">
IF($C946 = 1,
    0,
    RANDBETWEEN(5,COUNT('Last name'!$A:$A) + 1)
)</f>
        <v>104</v>
      </c>
      <c r="I946" s="7" t="str">
        <f ca="1" xml:space="preserve">
IF($C946 = 1 + N("Presidente"),
    "de Orléans e Bragança",
    VLOOKUP($H946,'Last name'!$A:$B,2,FALSE) &amp; " " &amp; VLOOKUP(RANDBETWEEN(5,COUNT('Last name'!$A:$A) + 1),'Last name'!$A:$B,2,FALSE)
)</f>
        <v>Ildelfonso Ferrara</v>
      </c>
      <c r="J946" s="7" t="str">
        <f t="shared" ca="1" si="142"/>
        <v>Caue Ildelfonso Ferrara</v>
      </c>
      <c r="K946" s="7" t="str" cm="1">
        <f t="array" aca="1" ref="K946" ca="1">SHA1HASH($J946)</f>
        <v>1e1bf42afcd05a0c8454aae4f00f357bd6b834ea</v>
      </c>
      <c r="L946" s="7" cm="1">
        <f t="array" aca="1" ref="L946" ca="1">INDEX(States!$A:$A,N946,1)</f>
        <v>5</v>
      </c>
      <c r="M946" s="7" t="str">
        <f ca="1">VLOOKUP($L946,Countries!$A:$B,2,FALSE)</f>
        <v>Portugal</v>
      </c>
      <c r="N946" s="7" cm="1">
        <f t="array" aca="1" ref="N946" ca="1">INDEX(States!$C:$C,RANDBETWEEN(5,COUNTA(States!$A:$A) + 1),1)</f>
        <v>21</v>
      </c>
      <c r="O946" s="7" t="str">
        <f ca="1">VLOOKUP($N946,States!$C:$D,2,FALSE)</f>
        <v>Guarda</v>
      </c>
      <c r="P946" s="7" t="str">
        <f ca="1">VLOOKUP($F946,Name!$A:$C,3,FALSE)</f>
        <v>M</v>
      </c>
      <c r="Q946" s="7" t="str">
        <f ca="1">VLOOKUP($P946,Genders!$B:$C,2,FALSE)</f>
        <v>Male</v>
      </c>
      <c r="R946" s="7" cm="1">
        <f t="array" aca="1" ref="R946" ca="1">INDEX('Marital status'!$A:$A,RANDBETWEEN(5,COUNTA('Marital status'!$A:$A) + 1),1)</f>
        <v>7</v>
      </c>
      <c r="S946" s="7" t="str">
        <f ca="1">VLOOKUP($R946,'Marital status'!$A:$B,2,FALSE)</f>
        <v xml:space="preserve">Widowed </v>
      </c>
      <c r="T946" s="7">
        <f t="shared" ca="1" si="143"/>
        <v>7</v>
      </c>
      <c r="U946" s="7" t="str">
        <f ca="1">VLOOKUP($T946,Ethnicities!$A:$B,2,FALSE)</f>
        <v xml:space="preserve">  Hispanic or LATINO</v>
      </c>
      <c r="V946" s="8">
        <f t="shared" ca="1" si="144"/>
        <v>23024</v>
      </c>
      <c r="W946" s="6">
        <f t="shared" ca="1" si="145"/>
        <v>8</v>
      </c>
      <c r="X946" s="8" t="str">
        <f ca="1">VLOOKUP($W946,'Background education'!$A:$B,2,FALSE)</f>
        <v>Graduate school</v>
      </c>
      <c r="Y946" s="7">
        <f ca="1" xml:space="preserve">
  IF(OR($AA946 = 5, $AA946 = 6, $AA946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46" s="7" t="str">
        <f ca="1">VLOOKUP($Y946,Departments!$A:$B,2,FALSE)</f>
        <v>Finance</v>
      </c>
      <c r="AA946" s="6">
        <f t="shared" ca="1" si="146"/>
        <v>11</v>
      </c>
      <c r="AB946" s="7" t="str">
        <f ca="1">VLOOKUP($AA946,Roles!$A:$B,2,FALSE)</f>
        <v>Analyst</v>
      </c>
      <c r="AC946" s="6">
        <f t="shared" ca="1" si="147"/>
        <v>5</v>
      </c>
      <c r="AD946" s="7" t="str">
        <f ca="1" xml:space="preserve">
IF($AC946 &lt;&gt; "",
    VLOOKUP($AC946,Levels!$A:$B,2,FALSE),
    ""
)</f>
        <v>Junior</v>
      </c>
      <c r="AE946" s="8">
        <f t="shared" ca="1" si="148"/>
        <v>39141</v>
      </c>
      <c r="AF946" s="6">
        <f ca="1">RANDBETWEEN(5,COUNTA('Recruitment source'!$A:$A) + 1)</f>
        <v>14</v>
      </c>
      <c r="AG946" s="6" t="str">
        <f ca="1">VLOOKUP($AF946,'Recruitment source'!$A:$B,2,FALSE)</f>
        <v>LinkedIn</v>
      </c>
      <c r="AH946" s="8"/>
      <c r="AI946" s="1">
        <f t="shared" ca="1" si="140"/>
        <v>3000</v>
      </c>
      <c r="AJ946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942, 1, 'Caue Ildelfonso Ferrara', 'M', 7, '13/01/1963', 8, 7, 11, 5, 3000);</v>
      </c>
    </row>
    <row r="947" spans="1:36" ht="14.25" customHeight="1" x14ac:dyDescent="0.2">
      <c r="A947" s="7" cm="1">
        <f t="array" aca="1" ref="A947" ca="1">INDEX(Companies!$A:$A,RANDBETWEEN(5,COUNTA(Companies!$A:$A) + 1),1)</f>
        <v>5</v>
      </c>
      <c r="B947" s="7" t="str">
        <f ca="1">VLOOKUP($A947,Companies!$A:$B,2,FALSE)</f>
        <v>ACME Corporation</v>
      </c>
      <c r="C947" s="5">
        <f t="shared" si="141"/>
        <v>943</v>
      </c>
      <c r="D947" s="5" t="str" cm="1">
        <f t="array" ref="D947">SHA1HASH($C947)</f>
        <v>cce637a738cef6fac143931ad866d768e84f2260</v>
      </c>
      <c r="E947" s="6">
        <v>1</v>
      </c>
      <c r="F947" s="7">
        <f ca="1">IF($C947 = 1 + N("Presidente"),
    127,
    IF($C947 = 2 + N("Vice-Presidente"),
        72,
        IF($C947 = 3 + N("Secretária bilíngue"),
            13,
            RANDBETWEEN(5,COUNT(Name!$A:$A) + 1)
        )
    )
)</f>
        <v>363</v>
      </c>
      <c r="G947" s="7" t="str">
        <f ca="1">VLOOKUP($F947,Name!$A:$B,2,FALSE)</f>
        <v>Yago</v>
      </c>
      <c r="H947" s="7">
        <f ca="1" xml:space="preserve">
IF($C947 = 1,
    0,
    RANDBETWEEN(5,COUNT('Last name'!$A:$A) + 1)
)</f>
        <v>149</v>
      </c>
      <c r="I947" s="7" t="str">
        <f ca="1" xml:space="preserve">
IF($C947 = 1 + N("Presidente"),
    "de Orléans e Bragança",
    VLOOKUP($H947,'Last name'!$A:$B,2,FALSE) &amp; " " &amp; VLOOKUP(RANDBETWEEN(5,COUNT('Last name'!$A:$A) + 1),'Last name'!$A:$B,2,FALSE)
)</f>
        <v>Pedroso Greco</v>
      </c>
      <c r="J947" s="7" t="str">
        <f t="shared" ca="1" si="142"/>
        <v>Yago Pedroso Greco</v>
      </c>
      <c r="K947" s="7" t="str" cm="1">
        <f t="array" aca="1" ref="K947" ca="1">SHA1HASH($J947)</f>
        <v>8ce096f367459065e256af1c075ab0575a73dea1</v>
      </c>
      <c r="L947" s="7" cm="1">
        <f t="array" aca="1" ref="L947" ca="1">INDEX(States!$A:$A,N947,1)</f>
        <v>5</v>
      </c>
      <c r="M947" s="7" t="str">
        <f ca="1">VLOOKUP($L947,Countries!$A:$B,2,FALSE)</f>
        <v>Portugal</v>
      </c>
      <c r="N947" s="7" cm="1">
        <f t="array" aca="1" ref="N947" ca="1">INDEX(States!$C:$C,RANDBETWEEN(5,COUNTA(States!$A:$A) + 1),1)</f>
        <v>13</v>
      </c>
      <c r="O947" s="7" t="str">
        <f ca="1">VLOOKUP($N947,States!$C:$D,2,FALSE)</f>
        <v>Coimbra</v>
      </c>
      <c r="P947" s="7" t="str">
        <f ca="1">VLOOKUP($F947,Name!$A:$C,3,FALSE)</f>
        <v>M</v>
      </c>
      <c r="Q947" s="7" t="str">
        <f ca="1">VLOOKUP($P947,Genders!$B:$C,2,FALSE)</f>
        <v>Male</v>
      </c>
      <c r="R947" s="7" cm="1">
        <f t="array" aca="1" ref="R947" ca="1">INDEX('Marital status'!$A:$A,RANDBETWEEN(5,COUNTA('Marital status'!$A:$A) + 1),1)</f>
        <v>6</v>
      </c>
      <c r="S947" s="7" t="str">
        <f ca="1">VLOOKUP($R947,'Marital status'!$A:$B,2,FALSE)</f>
        <v>MarrieD</v>
      </c>
      <c r="T947" s="7">
        <f t="shared" ca="1" si="143"/>
        <v>5</v>
      </c>
      <c r="U947" s="7" t="str">
        <f ca="1">VLOOKUP($T947,Ethnicities!$A:$B,2,FALSE)</f>
        <v xml:space="preserve"> white</v>
      </c>
      <c r="V947" s="8">
        <f t="shared" ca="1" si="144"/>
        <v>32320</v>
      </c>
      <c r="W947" s="6">
        <f t="shared" ca="1" si="145"/>
        <v>7</v>
      </c>
      <c r="X947" s="8" t="str">
        <f ca="1">VLOOKUP($W947,'Background education'!$A:$B,2,FALSE)</f>
        <v>Undergraduate degree</v>
      </c>
      <c r="Y947" s="7">
        <f ca="1" xml:space="preserve">
  IF(OR($AA947 = 5, $AA947 = 6, $AA947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947" s="7" t="str">
        <f ca="1">VLOOKUP($Y947,Departments!$A:$B,2,FALSE)</f>
        <v>Audit</v>
      </c>
      <c r="AA947" s="6">
        <f t="shared" ca="1" si="146"/>
        <v>10</v>
      </c>
      <c r="AB947" s="7" t="str">
        <f ca="1">VLOOKUP($AA947,Roles!$A:$B,2,FALSE)</f>
        <v>Trainee</v>
      </c>
      <c r="AC947" s="6" t="str">
        <f t="shared" ca="1" si="147"/>
        <v/>
      </c>
      <c r="AD947" s="7" t="str">
        <f ca="1" xml:space="preserve">
IF($AC947 &lt;&gt; "",
    VLOOKUP($AC947,Levels!$A:$B,2,FALSE),
    ""
)</f>
        <v/>
      </c>
      <c r="AE947" s="8">
        <f t="shared" ca="1" si="148"/>
        <v>42642</v>
      </c>
      <c r="AF947" s="6">
        <f ca="1">RANDBETWEEN(5,COUNTA('Recruitment source'!$A:$A) + 1)</f>
        <v>10</v>
      </c>
      <c r="AG947" s="6" t="str">
        <f ca="1">VLOOKUP($AF947,'Recruitment source'!$A:$B,2,FALSE)</f>
        <v>Jobs in Lisbon</v>
      </c>
      <c r="AH947" s="8"/>
      <c r="AI947" s="1">
        <f t="shared" ca="1" si="140"/>
        <v>1305</v>
      </c>
      <c r="AJ947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943, 1, 'Yago Pedroso Greco', 'M', 5, '26/06/1988', 7, 13, 10, NULL, 1305);</v>
      </c>
    </row>
    <row r="948" spans="1:36" ht="14.25" customHeight="1" x14ac:dyDescent="0.2">
      <c r="A948" s="7" cm="1">
        <f t="array" aca="1" ref="A948" ca="1">INDEX(Companies!$A:$A,RANDBETWEEN(5,COUNTA(Companies!$A:$A) + 1),1)</f>
        <v>5</v>
      </c>
      <c r="B948" s="7" t="str">
        <f ca="1">VLOOKUP($A948,Companies!$A:$B,2,FALSE)</f>
        <v>ACME Corporation</v>
      </c>
      <c r="C948" s="5">
        <f t="shared" si="141"/>
        <v>944</v>
      </c>
      <c r="D948" s="5" t="str" cm="1">
        <f t="array" ref="D948">SHA1HASH($C948)</f>
        <v>5959ddf778480d6def414be823854d561c30923b</v>
      </c>
      <c r="E948" s="6">
        <v>1</v>
      </c>
      <c r="F948" s="7">
        <f ca="1">IF($C948 = 1 + N("Presidente"),
    127,
    IF($C948 = 2 + N("Vice-Presidente"),
        72,
        IF($C948 = 3 + N("Secretária bilíngue"),
            13,
            RANDBETWEEN(5,COUNT(Name!$A:$A) + 1)
        )
    )
)</f>
        <v>92</v>
      </c>
      <c r="G948" s="7" t="str">
        <f ca="1">VLOOKUP($F948,Name!$A:$B,2,FALSE)</f>
        <v>Cecília</v>
      </c>
      <c r="H948" s="7">
        <f ca="1" xml:space="preserve">
IF($C948 = 1,
    0,
    RANDBETWEEN(5,COUNT('Last name'!$A:$A) + 1)
)</f>
        <v>97</v>
      </c>
      <c r="I948" s="7" t="str">
        <f ca="1" xml:space="preserve">
IF($C948 = 1 + N("Presidente"),
    "de Orléans e Bragança",
    VLOOKUP($H948,'Last name'!$A:$B,2,FALSE) &amp; " " &amp; VLOOKUP(RANDBETWEEN(5,COUNT('Last name'!$A:$A) + 1),'Last name'!$A:$B,2,FALSE)
)</f>
        <v>Garcia Soares</v>
      </c>
      <c r="J948" s="7" t="str">
        <f t="shared" ca="1" si="142"/>
        <v>Cecília Garcia Soares</v>
      </c>
      <c r="K948" s="7" t="str" cm="1">
        <f t="array" aca="1" ref="K948" ca="1">SHA1HASH($J948)</f>
        <v>6512f2a07e9cee38bfaf0f17a0cbc64887fe1fd9</v>
      </c>
      <c r="L948" s="7" cm="1">
        <f t="array" aca="1" ref="L948" ca="1">INDEX(States!$A:$A,N948,1)</f>
        <v>5</v>
      </c>
      <c r="M948" s="7" t="str">
        <f ca="1">VLOOKUP($L948,Countries!$A:$B,2,FALSE)</f>
        <v>Portugal</v>
      </c>
      <c r="N948" s="7" cm="1">
        <f t="array" aca="1" ref="N948" ca="1">INDEX(States!$C:$C,RANDBETWEEN(5,COUNTA(States!$A:$A) + 1),1)</f>
        <v>10</v>
      </c>
      <c r="O948" s="7" t="str">
        <f ca="1">VLOOKUP($N948,States!$C:$D,2,FALSE)</f>
        <v>Faro</v>
      </c>
      <c r="P948" s="7" t="str">
        <f ca="1">VLOOKUP($F948,Name!$A:$C,3,FALSE)</f>
        <v>F</v>
      </c>
      <c r="Q948" s="7" t="str">
        <f ca="1">VLOOKUP($P948,Genders!$B:$C,2,FALSE)</f>
        <v>Female</v>
      </c>
      <c r="R948" s="7" cm="1">
        <f t="array" aca="1" ref="R948" ca="1">INDEX('Marital status'!$A:$A,RANDBETWEEN(5,COUNTA('Marital status'!$A:$A) + 1),1)</f>
        <v>7</v>
      </c>
      <c r="S948" s="7" t="str">
        <f ca="1">VLOOKUP($R948,'Marital status'!$A:$B,2,FALSE)</f>
        <v xml:space="preserve">Widowed </v>
      </c>
      <c r="T948" s="7">
        <f t="shared" ca="1" si="143"/>
        <v>5</v>
      </c>
      <c r="U948" s="7" t="str">
        <f ca="1">VLOOKUP($T948,Ethnicities!$A:$B,2,FALSE)</f>
        <v xml:space="preserve"> white</v>
      </c>
      <c r="V948" s="8">
        <f t="shared" ca="1" si="144"/>
        <v>31771</v>
      </c>
      <c r="W948" s="6">
        <f t="shared" ca="1" si="145"/>
        <v>7</v>
      </c>
      <c r="X948" s="8" t="str">
        <f ca="1">VLOOKUP($W948,'Background education'!$A:$B,2,FALSE)</f>
        <v>Undergraduate degree</v>
      </c>
      <c r="Y948" s="7">
        <f ca="1" xml:space="preserve">
  IF(OR($AA948 = 5, $AA948 = 6, $AA948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48" s="7" t="str">
        <f ca="1">VLOOKUP($Y948,Departments!$A:$B,2,FALSE)</f>
        <v>Communication &amp; Marketing</v>
      </c>
      <c r="AA948" s="6">
        <f t="shared" ca="1" si="146"/>
        <v>11</v>
      </c>
      <c r="AB948" s="7" t="str">
        <f ca="1">VLOOKUP($AA948,Roles!$A:$B,2,FALSE)</f>
        <v>Analyst</v>
      </c>
      <c r="AC948" s="6">
        <f t="shared" ca="1" si="147"/>
        <v>7</v>
      </c>
      <c r="AD948" s="7" t="str">
        <f ca="1" xml:space="preserve">
IF($AC948 &lt;&gt; "",
    VLOOKUP($AC948,Levels!$A:$B,2,FALSE),
    ""
)</f>
        <v>Senior</v>
      </c>
      <c r="AE948" s="8">
        <f t="shared" ca="1" si="148"/>
        <v>39511</v>
      </c>
      <c r="AF948" s="6">
        <f ca="1">RANDBETWEEN(5,COUNTA('Recruitment source'!$A:$A) + 1)</f>
        <v>8</v>
      </c>
      <c r="AG948" s="6" t="str">
        <f ca="1">VLOOKUP($AF948,'Recruitment source'!$A:$B,2,FALSE)</f>
        <v>Net Empregos</v>
      </c>
      <c r="AH948" s="8"/>
      <c r="AI948" s="1">
        <f t="shared" ca="1" si="140"/>
        <v>2580</v>
      </c>
      <c r="AJ948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944, 1, 'Cecília Garcia Soares', 'F', 5, '25/12/1986', 7, 11, 11, 7, 2580);</v>
      </c>
    </row>
    <row r="949" spans="1:36" ht="14.25" customHeight="1" x14ac:dyDescent="0.2">
      <c r="A949" s="7" cm="1">
        <f t="array" aca="1" ref="A949" ca="1">INDEX(Companies!$A:$A,RANDBETWEEN(5,COUNTA(Companies!$A:$A) + 1),1)</f>
        <v>5</v>
      </c>
      <c r="B949" s="7" t="str">
        <f ca="1">VLOOKUP($A949,Companies!$A:$B,2,FALSE)</f>
        <v>ACME Corporation</v>
      </c>
      <c r="C949" s="5">
        <f t="shared" si="141"/>
        <v>945</v>
      </c>
      <c r="D949" s="5" t="str" cm="1">
        <f t="array" ref="D949">SHA1HASH($C949)</f>
        <v>929545a027825daea55353fab18e4dd87fd8c581</v>
      </c>
      <c r="E949" s="6">
        <v>1</v>
      </c>
      <c r="F949" s="7">
        <f ca="1">IF($C949 = 1 + N("Presidente"),
    127,
    IF($C949 = 2 + N("Vice-Presidente"),
        72,
        IF($C949 = 3 + N("Secretária bilíngue"),
            13,
            RANDBETWEEN(5,COUNT(Name!$A:$A) + 1)
        )
    )
)</f>
        <v>32</v>
      </c>
      <c r="G949" s="7" t="str">
        <f ca="1">VLOOKUP($F949,Name!$A:$B,2,FALSE)</f>
        <v>Ana Laura</v>
      </c>
      <c r="H949" s="7">
        <f ca="1" xml:space="preserve">
IF($C949 = 1,
    0,
    RANDBETWEEN(5,COUNT('Last name'!$A:$A) + 1)
)</f>
        <v>174</v>
      </c>
      <c r="I949" s="7" t="str">
        <f ca="1" xml:space="preserve">
IF($C949 = 1 + N("Presidente"),
    "de Orléans e Bragança",
    VLOOKUP($H949,'Last name'!$A:$B,2,FALSE) &amp; " " &amp; VLOOKUP(RANDBETWEEN(5,COUNT('Last name'!$A:$A) + 1),'Last name'!$A:$B,2,FALSE)
)</f>
        <v>Santana Farina</v>
      </c>
      <c r="J949" s="7" t="str">
        <f t="shared" ca="1" si="142"/>
        <v>Ana Laura Santana Farina</v>
      </c>
      <c r="K949" s="7" t="str" cm="1">
        <f t="array" aca="1" ref="K949" ca="1">SHA1HASH($J949)</f>
        <v>0119a2426a3194be35dd6d0df43f4c98bd1cb332</v>
      </c>
      <c r="L949" s="7" cm="1">
        <f t="array" aca="1" ref="L949" ca="1">INDEX(States!$A:$A,N949,1)</f>
        <v>5</v>
      </c>
      <c r="M949" s="7" t="str">
        <f ca="1">VLOOKUP($L949,Countries!$A:$B,2,FALSE)</f>
        <v>Portugal</v>
      </c>
      <c r="N949" s="7" cm="1">
        <f t="array" aca="1" ref="N949" ca="1">INDEX(States!$C:$C,RANDBETWEEN(5,COUNTA(States!$A:$A) + 1),1)</f>
        <v>21</v>
      </c>
      <c r="O949" s="7" t="str">
        <f ca="1">VLOOKUP($N949,States!$C:$D,2,FALSE)</f>
        <v>Guarda</v>
      </c>
      <c r="P949" s="7" t="str">
        <f ca="1">VLOOKUP($F949,Name!$A:$C,3,FALSE)</f>
        <v>F</v>
      </c>
      <c r="Q949" s="7" t="str">
        <f ca="1">VLOOKUP($P949,Genders!$B:$C,2,FALSE)</f>
        <v>Female</v>
      </c>
      <c r="R949" s="7" cm="1">
        <f t="array" aca="1" ref="R949" ca="1">INDEX('Marital status'!$A:$A,RANDBETWEEN(5,COUNTA('Marital status'!$A:$A) + 1),1)</f>
        <v>7</v>
      </c>
      <c r="S949" s="7" t="str">
        <f ca="1">VLOOKUP($R949,'Marital status'!$A:$B,2,FALSE)</f>
        <v xml:space="preserve">Widowed </v>
      </c>
      <c r="T949" s="7">
        <f t="shared" ca="1" si="143"/>
        <v>5</v>
      </c>
      <c r="U949" s="7" t="str">
        <f ca="1">VLOOKUP($T949,Ethnicities!$A:$B,2,FALSE)</f>
        <v xml:space="preserve"> white</v>
      </c>
      <c r="V949" s="8">
        <f t="shared" ca="1" si="144"/>
        <v>24151</v>
      </c>
      <c r="W949" s="6">
        <f t="shared" ca="1" si="145"/>
        <v>7</v>
      </c>
      <c r="X949" s="8" t="str">
        <f ca="1">VLOOKUP($W949,'Background education'!$A:$B,2,FALSE)</f>
        <v>Undergraduate degree</v>
      </c>
      <c r="Y949" s="7">
        <f ca="1" xml:space="preserve">
  IF(OR($AA949 = 5, $AA949 = 6, $AA949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49" s="7" t="str">
        <f ca="1">VLOOKUP($Y949,Departments!$A:$B,2,FALSE)</f>
        <v>Controlling</v>
      </c>
      <c r="AA949" s="6">
        <f t="shared" ca="1" si="146"/>
        <v>10</v>
      </c>
      <c r="AB949" s="7" t="str">
        <f ca="1">VLOOKUP($AA949,Roles!$A:$B,2,FALSE)</f>
        <v>Trainee</v>
      </c>
      <c r="AC949" s="6" t="str">
        <f t="shared" ca="1" si="147"/>
        <v/>
      </c>
      <c r="AD949" s="7" t="str">
        <f ca="1" xml:space="preserve">
IF($AC949 &lt;&gt; "",
    VLOOKUP($AC949,Levels!$A:$B,2,FALSE),
    ""
)</f>
        <v/>
      </c>
      <c r="AE949" s="8">
        <f t="shared" ca="1" si="148"/>
        <v>44741</v>
      </c>
      <c r="AF949" s="6">
        <f ca="1">RANDBETWEEN(5,COUNTA('Recruitment source'!$A:$A) + 1)</f>
        <v>10</v>
      </c>
      <c r="AG949" s="6" t="str">
        <f ca="1">VLOOKUP($AF949,'Recruitment source'!$A:$B,2,FALSE)</f>
        <v>Jobs in Lisbon</v>
      </c>
      <c r="AH949" s="8"/>
      <c r="AI949" s="1">
        <f t="shared" ca="1" si="140"/>
        <v>1305</v>
      </c>
      <c r="AJ949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945, 1, 'Ana Laura Santana Farina', 'F', 5, '13/02/1966', 7, 12, 10, NULL, 1305);</v>
      </c>
    </row>
    <row r="950" spans="1:36" ht="14.25" customHeight="1" x14ac:dyDescent="0.2">
      <c r="A950" s="7" cm="1">
        <f t="array" aca="1" ref="A950" ca="1">INDEX(Companies!$A:$A,RANDBETWEEN(5,COUNTA(Companies!$A:$A) + 1),1)</f>
        <v>5</v>
      </c>
      <c r="B950" s="7" t="str">
        <f ca="1">VLOOKUP($A950,Companies!$A:$B,2,FALSE)</f>
        <v>ACME Corporation</v>
      </c>
      <c r="C950" s="5">
        <f t="shared" si="141"/>
        <v>946</v>
      </c>
      <c r="D950" s="5" t="str" cm="1">
        <f t="array" ref="D950">SHA1HASH($C950)</f>
        <v>c26ab3bbd8b137f99cd83c2c1c0963bcc1a35cad</v>
      </c>
      <c r="E950" s="6">
        <v>1</v>
      </c>
      <c r="F950" s="7">
        <f ca="1">IF($C950 = 1 + N("Presidente"),
    127,
    IF($C950 = 2 + N("Vice-Presidente"),
        72,
        IF($C950 = 3 + N("Secretária bilíngue"),
            13,
            RANDBETWEEN(5,COUNT(Name!$A:$A) + 1)
        )
    )
)</f>
        <v>30</v>
      </c>
      <c r="G950" s="7" t="str">
        <f ca="1">VLOOKUP($F950,Name!$A:$B,2,FALSE)</f>
        <v>Ana Clara</v>
      </c>
      <c r="H950" s="7">
        <f ca="1" xml:space="preserve">
IF($C950 = 1,
    0,
    RANDBETWEEN(5,COUNT('Last name'!$A:$A) + 1)
)</f>
        <v>127</v>
      </c>
      <c r="I950" s="7" t="str">
        <f ca="1" xml:space="preserve">
IF($C950 = 1 + N("Presidente"),
    "de Orléans e Bragança",
    VLOOKUP($H950,'Last name'!$A:$B,2,FALSE) &amp; " " &amp; VLOOKUP(RANDBETWEEN(5,COUNT('Last name'!$A:$A) + 1),'Last name'!$A:$B,2,FALSE)
)</f>
        <v>Melo Borges</v>
      </c>
      <c r="J950" s="7" t="str">
        <f t="shared" ca="1" si="142"/>
        <v>Ana Clara Melo Borges</v>
      </c>
      <c r="K950" s="7" t="str" cm="1">
        <f t="array" aca="1" ref="K950" ca="1">SHA1HASH($J950)</f>
        <v>fdaa20dc37f3c99aa269423740a2f9e8c0b75bb4</v>
      </c>
      <c r="L950" s="7" cm="1">
        <f t="array" aca="1" ref="L950" ca="1">INDEX(States!$A:$A,N950,1)</f>
        <v>5</v>
      </c>
      <c r="M950" s="7" t="str">
        <f ca="1">VLOOKUP($L950,Countries!$A:$B,2,FALSE)</f>
        <v>Portugal</v>
      </c>
      <c r="N950" s="7" cm="1">
        <f t="array" aca="1" ref="N950" ca="1">INDEX(States!$C:$C,RANDBETWEEN(5,COUNTA(States!$A:$A) + 1),1)</f>
        <v>10</v>
      </c>
      <c r="O950" s="7" t="str">
        <f ca="1">VLOOKUP($N950,States!$C:$D,2,FALSE)</f>
        <v>Faro</v>
      </c>
      <c r="P950" s="7" t="str">
        <f ca="1">VLOOKUP($F950,Name!$A:$C,3,FALSE)</f>
        <v>F</v>
      </c>
      <c r="Q950" s="7" t="str">
        <f ca="1">VLOOKUP($P950,Genders!$B:$C,2,FALSE)</f>
        <v>Female</v>
      </c>
      <c r="R950" s="7" cm="1">
        <f t="array" aca="1" ref="R950" ca="1">INDEX('Marital status'!$A:$A,RANDBETWEEN(5,COUNTA('Marital status'!$A:$A) + 1),1)</f>
        <v>8</v>
      </c>
      <c r="S950" s="7" t="str">
        <f ca="1">VLOOKUP($R950,'Marital status'!$A:$B,2,FALSE)</f>
        <v xml:space="preserve"> Separated </v>
      </c>
      <c r="T950" s="7">
        <f t="shared" ca="1" si="143"/>
        <v>8</v>
      </c>
      <c r="U950" s="7" t="str">
        <f ca="1">VLOOKUP($T950,Ethnicities!$A:$B,2,FALSE)</f>
        <v>ASIAN</v>
      </c>
      <c r="V950" s="8">
        <f t="shared" ca="1" si="144"/>
        <v>20068</v>
      </c>
      <c r="W950" s="6">
        <f t="shared" ca="1" si="145"/>
        <v>7</v>
      </c>
      <c r="X950" s="8" t="str">
        <f ca="1">VLOOKUP($W950,'Background education'!$A:$B,2,FALSE)</f>
        <v>Undergraduate degree</v>
      </c>
      <c r="Y950" s="7">
        <f ca="1" xml:space="preserve">
  IF(OR($AA950 = 5, $AA950 = 6, $AA950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50" s="7" t="str">
        <f ca="1">VLOOKUP($Y950,Departments!$A:$B,2,FALSE)</f>
        <v>Human Resource</v>
      </c>
      <c r="AA950" s="6">
        <f t="shared" ca="1" si="146"/>
        <v>11</v>
      </c>
      <c r="AB950" s="7" t="str">
        <f ca="1">VLOOKUP($AA950,Roles!$A:$B,2,FALSE)</f>
        <v>Analyst</v>
      </c>
      <c r="AC950" s="6">
        <f t="shared" ca="1" si="147"/>
        <v>7</v>
      </c>
      <c r="AD950" s="7" t="str">
        <f ca="1" xml:space="preserve">
IF($AC950 &lt;&gt; "",
    VLOOKUP($AC950,Levels!$A:$B,2,FALSE),
    ""
)</f>
        <v>Senior</v>
      </c>
      <c r="AE950" s="8">
        <f t="shared" ca="1" si="148"/>
        <v>41873</v>
      </c>
      <c r="AF950" s="6">
        <f ca="1">RANDBETWEEN(5,COUNTA('Recruitment source'!$A:$A) + 1)</f>
        <v>11</v>
      </c>
      <c r="AG950" s="6" t="str">
        <f ca="1">VLOOKUP($AF950,'Recruitment source'!$A:$B,2,FALSE)</f>
        <v>Next Station</v>
      </c>
      <c r="AH950" s="8"/>
      <c r="AI950" s="1">
        <f t="shared" ca="1" si="140"/>
        <v>2580</v>
      </c>
      <c r="AJ950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946, 1, 'Ana Clara Melo Borges', 'F', 8, '10/12/1954', 7, 8, 11, 7, 2580);</v>
      </c>
    </row>
    <row r="951" spans="1:36" ht="14.25" customHeight="1" x14ac:dyDescent="0.2">
      <c r="A951" s="7" cm="1">
        <f t="array" aca="1" ref="A951" ca="1">INDEX(Companies!$A:$A,RANDBETWEEN(5,COUNTA(Companies!$A:$A) + 1),1)</f>
        <v>5</v>
      </c>
      <c r="B951" s="7" t="str">
        <f ca="1">VLOOKUP($A951,Companies!$A:$B,2,FALSE)</f>
        <v>ACME Corporation</v>
      </c>
      <c r="C951" s="5">
        <f t="shared" si="141"/>
        <v>947</v>
      </c>
      <c r="D951" s="5" t="str" cm="1">
        <f t="array" ref="D951">SHA1HASH($C951)</f>
        <v>e5cb675577c0197c6f178ec03244a6e40ec0a49d</v>
      </c>
      <c r="E951" s="6">
        <v>1</v>
      </c>
      <c r="F951" s="7">
        <f ca="1">IF($C951 = 1 + N("Presidente"),
    127,
    IF($C951 = 2 + N("Vice-Presidente"),
        72,
        IF($C951 = 3 + N("Secretária bilíngue"),
            13,
            RANDBETWEEN(5,COUNT(Name!$A:$A) + 1)
        )
    )
)</f>
        <v>356</v>
      </c>
      <c r="G951" s="7" t="str">
        <f ca="1">VLOOKUP($F951,Name!$A:$B,2,FALSE)</f>
        <v>Victória</v>
      </c>
      <c r="H951" s="7">
        <f ca="1" xml:space="preserve">
IF($C951 = 1,
    0,
    RANDBETWEEN(5,COUNT('Last name'!$A:$A) + 1)
)</f>
        <v>6</v>
      </c>
      <c r="I951" s="7" t="str">
        <f ca="1" xml:space="preserve">
IF($C951 = 1 + N("Presidente"),
    "de Orléans e Bragança",
    VLOOKUP($H951,'Last name'!$A:$B,2,FALSE) &amp; " " &amp; VLOOKUP(RANDBETWEEN(5,COUNT('Last name'!$A:$A) + 1),'Last name'!$A:$B,2,FALSE)
)</f>
        <v>Aguiar Bandeira</v>
      </c>
      <c r="J951" s="7" t="str">
        <f t="shared" ca="1" si="142"/>
        <v>Victória Aguiar Bandeira</v>
      </c>
      <c r="K951" s="7" t="str" cm="1">
        <f t="array" aca="1" ref="K951" ca="1">SHA1HASH($J951)</f>
        <v>2ed8f8f8668984e65330978949a40066f1cc39a5</v>
      </c>
      <c r="L951" s="7" cm="1">
        <f t="array" aca="1" ref="L951" ca="1">INDEX(States!$A:$A,N951,1)</f>
        <v>5</v>
      </c>
      <c r="M951" s="7" t="str">
        <f ca="1">VLOOKUP($L951,Countries!$A:$B,2,FALSE)</f>
        <v>Portugal</v>
      </c>
      <c r="N951" s="7" cm="1">
        <f t="array" aca="1" ref="N951" ca="1">INDEX(States!$C:$C,RANDBETWEEN(5,COUNTA(States!$A:$A) + 1),1)</f>
        <v>11</v>
      </c>
      <c r="O951" s="7" t="str">
        <f ca="1">VLOOKUP($N951,States!$C:$D,2,FALSE)</f>
        <v>Santarém</v>
      </c>
      <c r="P951" s="7" t="str">
        <f ca="1">VLOOKUP($F951,Name!$A:$C,3,FALSE)</f>
        <v>F</v>
      </c>
      <c r="Q951" s="7" t="str">
        <f ca="1">VLOOKUP($P951,Genders!$B:$C,2,FALSE)</f>
        <v>Female</v>
      </c>
      <c r="R951" s="7" cm="1">
        <f t="array" aca="1" ref="R951" ca="1">INDEX('Marital status'!$A:$A,RANDBETWEEN(5,COUNTA('Marital status'!$A:$A) + 1),1)</f>
        <v>9</v>
      </c>
      <c r="S951" s="7" t="str">
        <f ca="1">VLOOKUP($R951,'Marital status'!$A:$B,2,FALSE)</f>
        <v>DIVORCED</v>
      </c>
      <c r="T951" s="7">
        <f t="shared" ca="1" si="143"/>
        <v>5</v>
      </c>
      <c r="U951" s="7" t="str">
        <f ca="1">VLOOKUP($T951,Ethnicities!$A:$B,2,FALSE)</f>
        <v xml:space="preserve"> white</v>
      </c>
      <c r="V951" s="8">
        <f t="shared" ca="1" si="144"/>
        <v>20721</v>
      </c>
      <c r="W951" s="6">
        <f t="shared" ca="1" si="145"/>
        <v>7</v>
      </c>
      <c r="X951" s="8" t="str">
        <f ca="1">VLOOKUP($W951,'Background education'!$A:$B,2,FALSE)</f>
        <v>Undergraduate degree</v>
      </c>
      <c r="Y951" s="7">
        <f ca="1" xml:space="preserve">
  IF(OR($AA951 = 5, $AA951 = 6, $AA951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51" s="7" t="str">
        <f ca="1">VLOOKUP($Y951,Departments!$A:$B,2,FALSE)</f>
        <v>Administration</v>
      </c>
      <c r="AA951" s="6">
        <f t="shared" ca="1" si="146"/>
        <v>9</v>
      </c>
      <c r="AB951" s="7" t="str">
        <f ca="1">VLOOKUP($AA951,Roles!$A:$B,2,FALSE)</f>
        <v>Intern</v>
      </c>
      <c r="AC951" s="6" t="str">
        <f t="shared" ca="1" si="147"/>
        <v/>
      </c>
      <c r="AD951" s="7" t="str">
        <f ca="1" xml:space="preserve">
IF($AC951 &lt;&gt; "",
    VLOOKUP($AC951,Levels!$A:$B,2,FALSE),
    ""
)</f>
        <v/>
      </c>
      <c r="AE951" s="8">
        <f t="shared" ca="1" si="148"/>
        <v>37241</v>
      </c>
      <c r="AF951" s="6">
        <f ca="1">RANDBETWEEN(5,COUNTA('Recruitment source'!$A:$A) + 1)</f>
        <v>13</v>
      </c>
      <c r="AG951" s="6" t="str">
        <f ca="1">VLOOKUP($AF951,'Recruitment source'!$A:$B,2,FALSE)</f>
        <v>Google</v>
      </c>
      <c r="AH951" s="8"/>
      <c r="AI951" s="1">
        <f t="shared" ca="1" si="140"/>
        <v>1205</v>
      </c>
      <c r="AJ951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947, 1, 'Victória Aguiar Bandeira', 'F', 5, '23/09/1956', 7, 6, 9, NULL, 1205);</v>
      </c>
    </row>
    <row r="952" spans="1:36" ht="14.25" customHeight="1" x14ac:dyDescent="0.2">
      <c r="A952" s="7" cm="1">
        <f t="array" aca="1" ref="A952" ca="1">INDEX(Companies!$A:$A,RANDBETWEEN(5,COUNTA(Companies!$A:$A) + 1),1)</f>
        <v>5</v>
      </c>
      <c r="B952" s="7" t="str">
        <f ca="1">VLOOKUP($A952,Companies!$A:$B,2,FALSE)</f>
        <v>ACME Corporation</v>
      </c>
      <c r="C952" s="5">
        <f t="shared" si="141"/>
        <v>948</v>
      </c>
      <c r="D952" s="5" t="str" cm="1">
        <f t="array" ref="D952">SHA1HASH($C952)</f>
        <v>0a6bd727548a5af89987f1aa4017003b32f96fd0</v>
      </c>
      <c r="E952" s="6">
        <v>1</v>
      </c>
      <c r="F952" s="7">
        <f ca="1">IF($C952 = 1 + N("Presidente"),
    127,
    IF($C952 = 2 + N("Vice-Presidente"),
        72,
        IF($C952 = 3 + N("Secretária bilíngue"),
            13,
            RANDBETWEEN(5,COUNT(Name!$A:$A) + 1)
        )
    )
)</f>
        <v>312</v>
      </c>
      <c r="G952" s="7" t="str">
        <f ca="1">VLOOKUP($F952,Name!$A:$B,2,FALSE)</f>
        <v>Otávio</v>
      </c>
      <c r="H952" s="7">
        <f ca="1" xml:space="preserve">
IF($C952 = 1,
    0,
    RANDBETWEEN(5,COUNT('Last name'!$A:$A) + 1)
)</f>
        <v>144</v>
      </c>
      <c r="I952" s="7" t="str">
        <f ca="1" xml:space="preserve">
IF($C952 = 1 + N("Presidente"),
    "de Orléans e Bragança",
    VLOOKUP($H952,'Last name'!$A:$B,2,FALSE) &amp; " " &amp; VLOOKUP(RANDBETWEEN(5,COUNT('Last name'!$A:$A) + 1),'Last name'!$A:$B,2,FALSE)
)</f>
        <v>Padrão Faria</v>
      </c>
      <c r="J952" s="7" t="str">
        <f t="shared" ca="1" si="142"/>
        <v>Otávio Padrão Faria</v>
      </c>
      <c r="K952" s="7" t="str" cm="1">
        <f t="array" aca="1" ref="K952" ca="1">SHA1HASH($J952)</f>
        <v>da568343e3bf19abdabbb0e9e6ca4ee09bd9536e</v>
      </c>
      <c r="L952" s="7" cm="1">
        <f t="array" aca="1" ref="L952" ca="1">INDEX(States!$A:$A,N952,1)</f>
        <v>5</v>
      </c>
      <c r="M952" s="7" t="str">
        <f ca="1">VLOOKUP($L952,Countries!$A:$B,2,FALSE)</f>
        <v>Portugal</v>
      </c>
      <c r="N952" s="7" cm="1">
        <f t="array" aca="1" ref="N952" ca="1">INDEX(States!$C:$C,RANDBETWEEN(5,COUNTA(States!$A:$A) + 1),1)</f>
        <v>16</v>
      </c>
      <c r="O952" s="7" t="str">
        <f ca="1">VLOOKUP($N952,States!$C:$D,2,FALSE)</f>
        <v>Azores</v>
      </c>
      <c r="P952" s="7" t="str">
        <f ca="1">VLOOKUP($F952,Name!$A:$C,3,FALSE)</f>
        <v>M</v>
      </c>
      <c r="Q952" s="7" t="str">
        <f ca="1">VLOOKUP($P952,Genders!$B:$C,2,FALSE)</f>
        <v>Male</v>
      </c>
      <c r="R952" s="7" cm="1">
        <f t="array" aca="1" ref="R952" ca="1">INDEX('Marital status'!$A:$A,RANDBETWEEN(5,COUNTA('Marital status'!$A:$A) + 1),1)</f>
        <v>5</v>
      </c>
      <c r="S952" s="7" t="str">
        <f ca="1">VLOOKUP($R952,'Marital status'!$A:$B,2,FALSE)</f>
        <v>single</v>
      </c>
      <c r="T952" s="7">
        <f t="shared" ca="1" si="143"/>
        <v>6</v>
      </c>
      <c r="U952" s="7" t="str">
        <f ca="1">VLOOKUP($T952,Ethnicities!$A:$B,2,FALSE)</f>
        <v>Black or African American</v>
      </c>
      <c r="V952" s="8">
        <f t="shared" ca="1" si="144"/>
        <v>27932</v>
      </c>
      <c r="W952" s="6">
        <f t="shared" ca="1" si="145"/>
        <v>7</v>
      </c>
      <c r="X952" s="8" t="str">
        <f ca="1">VLOOKUP($W952,'Background education'!$A:$B,2,FALSE)</f>
        <v>Undergraduate degree</v>
      </c>
      <c r="Y952" s="7">
        <f ca="1" xml:space="preserve">
  IF(OR($AA952 = 5, $AA952 = 6, $AA952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52" s="7" t="str">
        <f ca="1">VLOOKUP($Y952,Departments!$A:$B,2,FALSE)</f>
        <v>Controlling</v>
      </c>
      <c r="AA952" s="6">
        <f t="shared" ca="1" si="146"/>
        <v>11</v>
      </c>
      <c r="AB952" s="7" t="str">
        <f ca="1">VLOOKUP($AA952,Roles!$A:$B,2,FALSE)</f>
        <v>Analyst</v>
      </c>
      <c r="AC952" s="6">
        <f t="shared" ca="1" si="147"/>
        <v>6</v>
      </c>
      <c r="AD952" s="7" t="str">
        <f ca="1" xml:space="preserve">
IF($AC952 &lt;&gt; "",
    VLOOKUP($AC952,Levels!$A:$B,2,FALSE),
    ""
)</f>
        <v>Pleno</v>
      </c>
      <c r="AE952" s="8">
        <f t="shared" ca="1" si="148"/>
        <v>43672</v>
      </c>
      <c r="AF952" s="6">
        <f ca="1">RANDBETWEEN(5,COUNTA('Recruitment source'!$A:$A) + 1)</f>
        <v>10</v>
      </c>
      <c r="AG952" s="6" t="str">
        <f ca="1">VLOOKUP($AF952,'Recruitment source'!$A:$B,2,FALSE)</f>
        <v>Jobs in Lisbon</v>
      </c>
      <c r="AH952" s="8"/>
      <c r="AI952" s="1">
        <f t="shared" ca="1" si="140"/>
        <v>2500</v>
      </c>
      <c r="AJ952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948, 1, 'Otávio Padrão Faria', 'M', 6, '21/06/1976', 7, 12, 11, 6, 2500);</v>
      </c>
    </row>
    <row r="953" spans="1:36" ht="14.25" customHeight="1" x14ac:dyDescent="0.2">
      <c r="A953" s="7" cm="1">
        <f t="array" aca="1" ref="A953" ca="1">INDEX(Companies!$A:$A,RANDBETWEEN(5,COUNTA(Companies!$A:$A) + 1),1)</f>
        <v>5</v>
      </c>
      <c r="B953" s="7" t="str">
        <f ca="1">VLOOKUP($A953,Companies!$A:$B,2,FALSE)</f>
        <v>ACME Corporation</v>
      </c>
      <c r="C953" s="5">
        <f t="shared" si="141"/>
        <v>949</v>
      </c>
      <c r="D953" s="5" t="str" cm="1">
        <f t="array" ref="D953">SHA1HASH($C953)</f>
        <v>83b84c4e157eee972abbaa81a99395c3b7c6d367</v>
      </c>
      <c r="E953" s="6">
        <v>1</v>
      </c>
      <c r="F953" s="7">
        <f ca="1">IF($C953 = 1 + N("Presidente"),
    127,
    IF($C953 = 2 + N("Vice-Presidente"),
        72,
        IF($C953 = 3 + N("Secretária bilíngue"),
            13,
            RANDBETWEEN(5,COUNT(Name!$A:$A) + 1)
        )
    )
)</f>
        <v>101</v>
      </c>
      <c r="G953" s="7" t="str">
        <f ca="1">VLOOKUP($F953,Name!$A:$B,2,FALSE)</f>
        <v>Daniel</v>
      </c>
      <c r="H953" s="7">
        <f ca="1" xml:space="preserve">
IF($C953 = 1,
    0,
    RANDBETWEEN(5,COUNT('Last name'!$A:$A) + 1)
)</f>
        <v>94</v>
      </c>
      <c r="I953" s="7" t="str">
        <f ca="1" xml:space="preserve">
IF($C953 = 1 + N("Presidente"),
    "de Orléans e Bragança",
    VLOOKUP($H953,'Last name'!$A:$B,2,FALSE) &amp; " " &amp; VLOOKUP(RANDBETWEEN(5,COUNT('Last name'!$A:$A) + 1),'Last name'!$A:$B,2,FALSE)
)</f>
        <v>Furtado Alcantara</v>
      </c>
      <c r="J953" s="7" t="str">
        <f t="shared" ca="1" si="142"/>
        <v>Daniel Furtado Alcantara</v>
      </c>
      <c r="K953" s="7" t="str" cm="1">
        <f t="array" aca="1" ref="K953" ca="1">SHA1HASH($J953)</f>
        <v>e31207d9079f5a6de7eb40a9c209b003ce3ca7be</v>
      </c>
      <c r="L953" s="7" cm="1">
        <f t="array" aca="1" ref="L953" ca="1">INDEX(States!$A:$A,N953,1)</f>
        <v>5</v>
      </c>
      <c r="M953" s="7" t="str">
        <f ca="1">VLOOKUP($L953,Countries!$A:$B,2,FALSE)</f>
        <v>Portugal</v>
      </c>
      <c r="N953" s="7" cm="1">
        <f t="array" aca="1" ref="N953" ca="1">INDEX(States!$C:$C,RANDBETWEEN(5,COUNTA(States!$A:$A) + 1),1)</f>
        <v>21</v>
      </c>
      <c r="O953" s="7" t="str">
        <f ca="1">VLOOKUP($N953,States!$C:$D,2,FALSE)</f>
        <v>Guarda</v>
      </c>
      <c r="P953" s="7" t="str">
        <f ca="1">VLOOKUP($F953,Name!$A:$C,3,FALSE)</f>
        <v>M</v>
      </c>
      <c r="Q953" s="7" t="str">
        <f ca="1">VLOOKUP($P953,Genders!$B:$C,2,FALSE)</f>
        <v>Male</v>
      </c>
      <c r="R953" s="7" cm="1">
        <f t="array" aca="1" ref="R953" ca="1">INDEX('Marital status'!$A:$A,RANDBETWEEN(5,COUNTA('Marital status'!$A:$A) + 1),1)</f>
        <v>9</v>
      </c>
      <c r="S953" s="7" t="str">
        <f ca="1">VLOOKUP($R953,'Marital status'!$A:$B,2,FALSE)</f>
        <v>DIVORCED</v>
      </c>
      <c r="T953" s="7">
        <f t="shared" ca="1" si="143"/>
        <v>5</v>
      </c>
      <c r="U953" s="7" t="str">
        <f ca="1">VLOOKUP($T953,Ethnicities!$A:$B,2,FALSE)</f>
        <v xml:space="preserve"> white</v>
      </c>
      <c r="V953" s="8">
        <f t="shared" ca="1" si="144"/>
        <v>21102</v>
      </c>
      <c r="W953" s="6">
        <f t="shared" ca="1" si="145"/>
        <v>7</v>
      </c>
      <c r="X953" s="8" t="str">
        <f ca="1">VLOOKUP($W953,'Background education'!$A:$B,2,FALSE)</f>
        <v>Undergraduate degree</v>
      </c>
      <c r="Y953" s="7">
        <f ca="1" xml:space="preserve">
  IF(OR($AA953 = 5, $AA953 = 6, $AA953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53" s="7" t="str">
        <f ca="1">VLOOKUP($Y953,Departments!$A:$B,2,FALSE)</f>
        <v>Finance</v>
      </c>
      <c r="AA953" s="6">
        <f t="shared" ca="1" si="146"/>
        <v>10</v>
      </c>
      <c r="AB953" s="7" t="str">
        <f ca="1">VLOOKUP($AA953,Roles!$A:$B,2,FALSE)</f>
        <v>Trainee</v>
      </c>
      <c r="AC953" s="6" t="str">
        <f t="shared" ca="1" si="147"/>
        <v/>
      </c>
      <c r="AD953" s="7" t="str">
        <f ca="1" xml:space="preserve">
IF($AC953 &lt;&gt; "",
    VLOOKUP($AC953,Levels!$A:$B,2,FALSE),
    ""
)</f>
        <v/>
      </c>
      <c r="AE953" s="8">
        <f t="shared" ca="1" si="148"/>
        <v>37292</v>
      </c>
      <c r="AF953" s="6">
        <f ca="1">RANDBETWEEN(5,COUNTA('Recruitment source'!$A:$A) + 1)</f>
        <v>12</v>
      </c>
      <c r="AG953" s="6" t="str">
        <f ca="1">VLOOKUP($AF953,'Recruitment source'!$A:$B,2,FALSE)</f>
        <v xml:space="preserve"> recommendation of employee</v>
      </c>
      <c r="AH953" s="8"/>
      <c r="AI953" s="1">
        <f t="shared" ca="1" si="140"/>
        <v>1305</v>
      </c>
      <c r="AJ95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949, 1, 'Daniel Furtado Alcantara', 'M', 5, '09/10/1957', 7, 7, 10, NULL, 1305);</v>
      </c>
    </row>
    <row r="954" spans="1:36" ht="14.25" customHeight="1" x14ac:dyDescent="0.2">
      <c r="A954" s="7" cm="1">
        <f t="array" aca="1" ref="A954" ca="1">INDEX(Companies!$A:$A,RANDBETWEEN(5,COUNTA(Companies!$A:$A) + 1),1)</f>
        <v>5</v>
      </c>
      <c r="B954" s="7" t="str">
        <f ca="1">VLOOKUP($A954,Companies!$A:$B,2,FALSE)</f>
        <v>ACME Corporation</v>
      </c>
      <c r="C954" s="5">
        <f t="shared" si="141"/>
        <v>950</v>
      </c>
      <c r="D954" s="5" t="str" cm="1">
        <f t="array" ref="D954">SHA1HASH($C954)</f>
        <v>b63c6a708fdbc915f27e637f1fb6bc411ffa0052</v>
      </c>
      <c r="E954" s="6">
        <v>1</v>
      </c>
      <c r="F954" s="7">
        <f ca="1">IF($C954 = 1 + N("Presidente"),
    127,
    IF($C954 = 2 + N("Vice-Presidente"),
        72,
        IF($C954 = 3 + N("Secretária bilíngue"),
            13,
            RANDBETWEEN(5,COUNT(Name!$A:$A) + 1)
        )
    )
)</f>
        <v>288</v>
      </c>
      <c r="G954" s="7" t="str">
        <f ca="1">VLOOKUP($F954,Name!$A:$B,2,FALSE)</f>
        <v>Matheus Bruno</v>
      </c>
      <c r="H954" s="7">
        <f ca="1" xml:space="preserve">
IF($C954 = 1,
    0,
    RANDBETWEEN(5,COUNT('Last name'!$A:$A) + 1)
)</f>
        <v>176</v>
      </c>
      <c r="I954" s="7" t="str">
        <f ca="1" xml:space="preserve">
IF($C954 = 1 + N("Presidente"),
    "de Orléans e Bragança",
    VLOOKUP($H954,'Last name'!$A:$B,2,FALSE) &amp; " " &amp; VLOOKUP(RANDBETWEEN(5,COUNT('Last name'!$A:$A) + 1),'Last name'!$A:$B,2,FALSE)
)</f>
        <v>Santos Marques</v>
      </c>
      <c r="J954" s="7" t="str">
        <f t="shared" ca="1" si="142"/>
        <v>Matheus Bruno Santos Marques</v>
      </c>
      <c r="K954" s="7" t="str" cm="1">
        <f t="array" aca="1" ref="K954" ca="1">SHA1HASH($J954)</f>
        <v>8e546cfa4343dd04390c72d41656cbb322e45b63</v>
      </c>
      <c r="L954" s="7" cm="1">
        <f t="array" aca="1" ref="L954" ca="1">INDEX(States!$A:$A,N954,1)</f>
        <v>5</v>
      </c>
      <c r="M954" s="7" t="str">
        <f ca="1">VLOOKUP($L954,Countries!$A:$B,2,FALSE)</f>
        <v>Portugal</v>
      </c>
      <c r="N954" s="7" cm="1">
        <f t="array" aca="1" ref="N954" ca="1">INDEX(States!$C:$C,RANDBETWEEN(5,COUNTA(States!$A:$A) + 1),1)</f>
        <v>23</v>
      </c>
      <c r="O954" s="7" t="str">
        <f ca="1">VLOOKUP($N954,States!$C:$D,2,FALSE)</f>
        <v>Viana do Castelo</v>
      </c>
      <c r="P954" s="7" t="str">
        <f ca="1">VLOOKUP($F954,Name!$A:$C,3,FALSE)</f>
        <v>M</v>
      </c>
      <c r="Q954" s="7" t="str">
        <f ca="1">VLOOKUP($P954,Genders!$B:$C,2,FALSE)</f>
        <v>Male</v>
      </c>
      <c r="R954" s="7" cm="1">
        <f t="array" aca="1" ref="R954" ca="1">INDEX('Marital status'!$A:$A,RANDBETWEEN(5,COUNTA('Marital status'!$A:$A) + 1),1)</f>
        <v>7</v>
      </c>
      <c r="S954" s="7" t="str">
        <f ca="1">VLOOKUP($R954,'Marital status'!$A:$B,2,FALSE)</f>
        <v xml:space="preserve">Widowed </v>
      </c>
      <c r="T954" s="7">
        <f t="shared" ca="1" si="143"/>
        <v>5</v>
      </c>
      <c r="U954" s="7" t="str">
        <f ca="1">VLOOKUP($T954,Ethnicities!$A:$B,2,FALSE)</f>
        <v xml:space="preserve"> white</v>
      </c>
      <c r="V954" s="8">
        <f t="shared" ca="1" si="144"/>
        <v>30952</v>
      </c>
      <c r="W954" s="6">
        <f t="shared" ca="1" si="145"/>
        <v>7</v>
      </c>
      <c r="X954" s="8" t="str">
        <f ca="1">VLOOKUP($W954,'Background education'!$A:$B,2,FALSE)</f>
        <v>Undergraduate degree</v>
      </c>
      <c r="Y954" s="7">
        <f ca="1" xml:space="preserve">
  IF(OR($AA954 = 5, $AA954 = 6, $AA954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54" s="7" t="str">
        <f ca="1">VLOOKUP($Y954,Departments!$A:$B,2,FALSE)</f>
        <v>Finance</v>
      </c>
      <c r="AA954" s="6">
        <f t="shared" ca="1" si="146"/>
        <v>11</v>
      </c>
      <c r="AB954" s="7" t="str">
        <f ca="1">VLOOKUP($AA954,Roles!$A:$B,2,FALSE)</f>
        <v>Analyst</v>
      </c>
      <c r="AC954" s="6">
        <f t="shared" ca="1" si="147"/>
        <v>6</v>
      </c>
      <c r="AD954" s="7" t="str">
        <f ca="1" xml:space="preserve">
IF($AC954 &lt;&gt; "",
    VLOOKUP($AC954,Levels!$A:$B,2,FALSE),
    ""
)</f>
        <v>Pleno</v>
      </c>
      <c r="AE954" s="8">
        <f t="shared" ca="1" si="148"/>
        <v>39802</v>
      </c>
      <c r="AF954" s="6">
        <f ca="1">RANDBETWEEN(5,COUNTA('Recruitment source'!$A:$A) + 1)</f>
        <v>14</v>
      </c>
      <c r="AG954" s="6" t="str">
        <f ca="1">VLOOKUP($AF954,'Recruitment source'!$A:$B,2,FALSE)</f>
        <v>LinkedIn</v>
      </c>
      <c r="AH954" s="8"/>
      <c r="AI954" s="1">
        <f t="shared" ca="1" si="140"/>
        <v>2500</v>
      </c>
      <c r="AJ95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950, 1, 'Matheus Bruno Santos Marques', 'M', 5, '27/09/1984', 7, 7, 11, 6, 2500);</v>
      </c>
    </row>
    <row r="955" spans="1:36" ht="14.25" customHeight="1" x14ac:dyDescent="0.2">
      <c r="A955" s="7" cm="1">
        <f t="array" aca="1" ref="A955" ca="1">INDEX(Companies!$A:$A,RANDBETWEEN(5,COUNTA(Companies!$A:$A) + 1),1)</f>
        <v>5</v>
      </c>
      <c r="B955" s="7" t="str">
        <f ca="1">VLOOKUP($A955,Companies!$A:$B,2,FALSE)</f>
        <v>ACME Corporation</v>
      </c>
      <c r="C955" s="5">
        <f t="shared" si="141"/>
        <v>951</v>
      </c>
      <c r="D955" s="5" t="str" cm="1">
        <f t="array" ref="D955">SHA1HASH($C955)</f>
        <v>69fa6513b84b61771964c90b552608300fca5914</v>
      </c>
      <c r="E955" s="6">
        <v>1</v>
      </c>
      <c r="F955" s="7">
        <f ca="1">IF($C955 = 1 + N("Presidente"),
    127,
    IF($C955 = 2 + N("Vice-Presidente"),
        72,
        IF($C955 = 3 + N("Secretária bilíngue"),
            13,
            RANDBETWEEN(5,COUNT(Name!$A:$A) + 1)
        )
    )
)</f>
        <v>156</v>
      </c>
      <c r="G955" s="7" t="str">
        <f ca="1">VLOOKUP($F955,Name!$A:$B,2,FALSE)</f>
        <v>Glória Maria</v>
      </c>
      <c r="H955" s="7">
        <f ca="1" xml:space="preserve">
IF($C955 = 1,
    0,
    RANDBETWEEN(5,COUNT('Last name'!$A:$A) + 1)
)</f>
        <v>30</v>
      </c>
      <c r="I955" s="7" t="str">
        <f ca="1" xml:space="preserve">
IF($C955 = 1 + N("Presidente"),
    "de Orléans e Bragança",
    VLOOKUP($H955,'Last name'!$A:$B,2,FALSE) &amp; " " &amp; VLOOKUP(RANDBETWEEN(5,COUNT('Last name'!$A:$A) + 1),'Last name'!$A:$B,2,FALSE)
)</f>
        <v>Barbieri Gomes</v>
      </c>
      <c r="J955" s="7" t="str">
        <f t="shared" ca="1" si="142"/>
        <v>Glória Maria Barbieri Gomes</v>
      </c>
      <c r="K955" s="7" t="str" cm="1">
        <f t="array" aca="1" ref="K955" ca="1">SHA1HASH($J955)</f>
        <v>77f5253aed2922264090c74e2bc2a8a796330594</v>
      </c>
      <c r="L955" s="7" cm="1">
        <f t="array" aca="1" ref="L955" ca="1">INDEX(States!$A:$A,N955,1)</f>
        <v>5</v>
      </c>
      <c r="M955" s="7" t="str">
        <f ca="1">VLOOKUP($L955,Countries!$A:$B,2,FALSE)</f>
        <v>Portugal</v>
      </c>
      <c r="N955" s="7" cm="1">
        <f t="array" aca="1" ref="N955" ca="1">INDEX(States!$C:$C,RANDBETWEEN(5,COUNTA(States!$A:$A) + 1),1)</f>
        <v>9</v>
      </c>
      <c r="O955" s="7" t="str">
        <f ca="1">VLOOKUP($N955,States!$C:$D,2,FALSE)</f>
        <v>braga</v>
      </c>
      <c r="P955" s="7" t="str">
        <f ca="1">VLOOKUP($F955,Name!$A:$C,3,FALSE)</f>
        <v>F</v>
      </c>
      <c r="Q955" s="7" t="str">
        <f ca="1">VLOOKUP($P955,Genders!$B:$C,2,FALSE)</f>
        <v>Female</v>
      </c>
      <c r="R955" s="7" cm="1">
        <f t="array" aca="1" ref="R955" ca="1">INDEX('Marital status'!$A:$A,RANDBETWEEN(5,COUNTA('Marital status'!$A:$A) + 1),1)</f>
        <v>7</v>
      </c>
      <c r="S955" s="7" t="str">
        <f ca="1">VLOOKUP($R955,'Marital status'!$A:$B,2,FALSE)</f>
        <v xml:space="preserve">Widowed </v>
      </c>
      <c r="T955" s="7">
        <f t="shared" ca="1" si="143"/>
        <v>5</v>
      </c>
      <c r="U955" s="7" t="str">
        <f ca="1">VLOOKUP($T955,Ethnicities!$A:$B,2,FALSE)</f>
        <v xml:space="preserve"> white</v>
      </c>
      <c r="V955" s="8">
        <f t="shared" ca="1" si="144"/>
        <v>21719</v>
      </c>
      <c r="W955" s="6">
        <f t="shared" ca="1" si="145"/>
        <v>7</v>
      </c>
      <c r="X955" s="8" t="str">
        <f ca="1">VLOOKUP($W955,'Background education'!$A:$B,2,FALSE)</f>
        <v>Undergraduate degree</v>
      </c>
      <c r="Y955" s="7">
        <f ca="1" xml:space="preserve">
  IF(OR($AA955 = 5, $AA955 = 6, $AA955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55" s="7" t="str">
        <f ca="1">VLOOKUP($Y955,Departments!$A:$B,2,FALSE)</f>
        <v>Administration</v>
      </c>
      <c r="AA955" s="6">
        <f t="shared" ca="1" si="146"/>
        <v>9</v>
      </c>
      <c r="AB955" s="7" t="str">
        <f ca="1">VLOOKUP($AA955,Roles!$A:$B,2,FALSE)</f>
        <v>Intern</v>
      </c>
      <c r="AC955" s="6" t="str">
        <f t="shared" ca="1" si="147"/>
        <v/>
      </c>
      <c r="AD955" s="7" t="str">
        <f ca="1" xml:space="preserve">
IF($AC955 &lt;&gt; "",
    VLOOKUP($AC955,Levels!$A:$B,2,FALSE),
    ""
)</f>
        <v/>
      </c>
      <c r="AE955" s="8">
        <f t="shared" ca="1" si="148"/>
        <v>37114</v>
      </c>
      <c r="AF955" s="6">
        <f ca="1">RANDBETWEEN(5,COUNTA('Recruitment source'!$A:$A) + 1)</f>
        <v>15</v>
      </c>
      <c r="AG955" s="6" t="str">
        <f ca="1">VLOOKUP($AF955,'Recruitment source'!$A:$B,2,FALSE)</f>
        <v>Website</v>
      </c>
      <c r="AH955" s="8"/>
      <c r="AI955" s="1">
        <f t="shared" ca="1" si="140"/>
        <v>1205</v>
      </c>
      <c r="AJ95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951, 1, 'Glória Maria Barbieri Gomes', 'F', 5, '18/06/1959', 7, 6, 9, NULL, 1205);</v>
      </c>
    </row>
    <row r="956" spans="1:36" ht="14.25" customHeight="1" x14ac:dyDescent="0.2">
      <c r="A956" s="7" cm="1">
        <f t="array" aca="1" ref="A956" ca="1">INDEX(Companies!$A:$A,RANDBETWEEN(5,COUNTA(Companies!$A:$A) + 1),1)</f>
        <v>5</v>
      </c>
      <c r="B956" s="7" t="str">
        <f ca="1">VLOOKUP($A956,Companies!$A:$B,2,FALSE)</f>
        <v>ACME Corporation</v>
      </c>
      <c r="C956" s="5">
        <f t="shared" si="141"/>
        <v>952</v>
      </c>
      <c r="D956" s="5" t="str" cm="1">
        <f t="array" ref="D956">SHA1HASH($C956)</f>
        <v>da5e0596682ba273067955b008fa4acc159bce0e</v>
      </c>
      <c r="E956" s="6">
        <v>1</v>
      </c>
      <c r="F956" s="7">
        <f ca="1">IF($C956 = 1 + N("Presidente"),
    127,
    IF($C956 = 2 + N("Vice-Presidente"),
        72,
        IF($C956 = 3 + N("Secretária bilíngue"),
            13,
            RANDBETWEEN(5,COUNT(Name!$A:$A) + 1)
        )
    )
)</f>
        <v>169</v>
      </c>
      <c r="G956" s="7" t="str">
        <f ca="1">VLOOKUP($F956,Name!$A:$B,2,FALSE)</f>
        <v>Ian</v>
      </c>
      <c r="H956" s="7">
        <f ca="1" xml:space="preserve">
IF($C956 = 1,
    0,
    RANDBETWEEN(5,COUNT('Last name'!$A:$A) + 1)
)</f>
        <v>77</v>
      </c>
      <c r="I956" s="7" t="str">
        <f ca="1" xml:space="preserve">
IF($C956 = 1 + N("Presidente"),
    "de Orléans e Bragança",
    VLOOKUP($H956,'Last name'!$A:$B,2,FALSE) &amp; " " &amp; VLOOKUP(RANDBETWEEN(5,COUNT('Last name'!$A:$A) + 1),'Last name'!$A:$B,2,FALSE)
)</f>
        <v>Esposito Poeta</v>
      </c>
      <c r="J956" s="7" t="str">
        <f t="shared" ca="1" si="142"/>
        <v>Ian Esposito Poeta</v>
      </c>
      <c r="K956" s="7" t="str" cm="1">
        <f t="array" aca="1" ref="K956" ca="1">SHA1HASH($J956)</f>
        <v>00625c3995c1bab3557395f911776847eeae888d</v>
      </c>
      <c r="L956" s="7" cm="1">
        <f t="array" aca="1" ref="L956" ca="1">INDEX(States!$A:$A,N956,1)</f>
        <v>5</v>
      </c>
      <c r="M956" s="7" t="str">
        <f ca="1">VLOOKUP($L956,Countries!$A:$B,2,FALSE)</f>
        <v>Portugal</v>
      </c>
      <c r="N956" s="7" cm="1">
        <f t="array" aca="1" ref="N956" ca="1">INDEX(States!$C:$C,RANDBETWEEN(5,COUNTA(States!$A:$A) + 1),1)</f>
        <v>16</v>
      </c>
      <c r="O956" s="7" t="str">
        <f ca="1">VLOOKUP($N956,States!$C:$D,2,FALSE)</f>
        <v>Azores</v>
      </c>
      <c r="P956" s="7" t="str">
        <f ca="1">VLOOKUP($F956,Name!$A:$C,3,FALSE)</f>
        <v>M</v>
      </c>
      <c r="Q956" s="7" t="str">
        <f ca="1">VLOOKUP($P956,Genders!$B:$C,2,FALSE)</f>
        <v>Male</v>
      </c>
      <c r="R956" s="7" cm="1">
        <f t="array" aca="1" ref="R956" ca="1">INDEX('Marital status'!$A:$A,RANDBETWEEN(5,COUNTA('Marital status'!$A:$A) + 1),1)</f>
        <v>7</v>
      </c>
      <c r="S956" s="7" t="str">
        <f ca="1">VLOOKUP($R956,'Marital status'!$A:$B,2,FALSE)</f>
        <v xml:space="preserve">Widowed </v>
      </c>
      <c r="T956" s="7">
        <f t="shared" ca="1" si="143"/>
        <v>5</v>
      </c>
      <c r="U956" s="7" t="str">
        <f ca="1">VLOOKUP($T956,Ethnicities!$A:$B,2,FALSE)</f>
        <v xml:space="preserve"> white</v>
      </c>
      <c r="V956" s="8">
        <f t="shared" ca="1" si="144"/>
        <v>21689</v>
      </c>
      <c r="W956" s="6">
        <f t="shared" ca="1" si="145"/>
        <v>8</v>
      </c>
      <c r="X956" s="8" t="str">
        <f ca="1">VLOOKUP($W956,'Background education'!$A:$B,2,FALSE)</f>
        <v>Graduate school</v>
      </c>
      <c r="Y956" s="7">
        <f ca="1" xml:space="preserve">
  IF(OR($AA956 = 5, $AA956 = 6, $AA956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56" s="7" t="str">
        <f ca="1">VLOOKUP($Y956,Departments!$A:$B,2,FALSE)</f>
        <v>Controlling</v>
      </c>
      <c r="AA956" s="6">
        <f t="shared" ca="1" si="146"/>
        <v>11</v>
      </c>
      <c r="AB956" s="7" t="str">
        <f ca="1">VLOOKUP($AA956,Roles!$A:$B,2,FALSE)</f>
        <v>Analyst</v>
      </c>
      <c r="AC956" s="6">
        <f t="shared" ca="1" si="147"/>
        <v>6</v>
      </c>
      <c r="AD956" s="7" t="str">
        <f ca="1" xml:space="preserve">
IF($AC956 &lt;&gt; "",
    VLOOKUP($AC956,Levels!$A:$B,2,FALSE),
    ""
)</f>
        <v>Pleno</v>
      </c>
      <c r="AE956" s="8">
        <f t="shared" ca="1" si="148"/>
        <v>44583</v>
      </c>
      <c r="AF956" s="6">
        <f ca="1">RANDBETWEEN(5,COUNTA('Recruitment source'!$A:$A) + 1)</f>
        <v>15</v>
      </c>
      <c r="AG956" s="6" t="str">
        <f ca="1">VLOOKUP($AF956,'Recruitment source'!$A:$B,2,FALSE)</f>
        <v>Website</v>
      </c>
      <c r="AH956" s="8"/>
      <c r="AI956" s="1">
        <f t="shared" ca="1" si="140"/>
        <v>3000</v>
      </c>
      <c r="AJ956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952, 1, 'Ian Esposito Poeta', 'M', 5, '19/05/1959', 8, 12, 11, 6, 3000);</v>
      </c>
    </row>
    <row r="957" spans="1:36" ht="14.25" customHeight="1" x14ac:dyDescent="0.2">
      <c r="A957" s="7" cm="1">
        <f t="array" aca="1" ref="A957" ca="1">INDEX(Companies!$A:$A,RANDBETWEEN(5,COUNTA(Companies!$A:$A) + 1),1)</f>
        <v>5</v>
      </c>
      <c r="B957" s="7" t="str">
        <f ca="1">VLOOKUP($A957,Companies!$A:$B,2,FALSE)</f>
        <v>ACME Corporation</v>
      </c>
      <c r="C957" s="5">
        <f t="shared" si="141"/>
        <v>953</v>
      </c>
      <c r="D957" s="5" t="str" cm="1">
        <f t="array" ref="D957">SHA1HASH($C957)</f>
        <v>9335809622570e8aeb98a74c24d3281e4191bf13</v>
      </c>
      <c r="E957" s="6">
        <v>1</v>
      </c>
      <c r="F957" s="7">
        <f ca="1">IF($C957 = 1 + N("Presidente"),
    127,
    IF($C957 = 2 + N("Vice-Presidente"),
        72,
        IF($C957 = 3 + N("Secretária bilíngue"),
            13,
            RANDBETWEEN(5,COUNT(Name!$A:$A) + 1)
        )
    )
)</f>
        <v>79</v>
      </c>
      <c r="G957" s="7" t="str">
        <f ca="1">VLOOKUP($F957,Name!$A:$B,2,FALSE)</f>
        <v>Byanca</v>
      </c>
      <c r="H957" s="7">
        <f ca="1" xml:space="preserve">
IF($C957 = 1,
    0,
    RANDBETWEEN(5,COUNT('Last name'!$A:$A) + 1)
)</f>
        <v>173</v>
      </c>
      <c r="I957" s="7" t="str">
        <f ca="1" xml:space="preserve">
IF($C957 = 1 + N("Presidente"),
    "de Orléans e Bragança",
    VLOOKUP($H957,'Last name'!$A:$B,2,FALSE) &amp; " " &amp; VLOOKUP(RANDBETWEEN(5,COUNT('Last name'!$A:$A) + 1),'Last name'!$A:$B,2,FALSE)
)</f>
        <v>Santacruz Cunha</v>
      </c>
      <c r="J957" s="7" t="str">
        <f t="shared" ca="1" si="142"/>
        <v>Byanca Santacruz Cunha</v>
      </c>
      <c r="K957" s="7" t="str" cm="1">
        <f t="array" aca="1" ref="K957" ca="1">SHA1HASH($J957)</f>
        <v>c3db99e354a11c3a2ebff6bfa12e25a0efec6a48</v>
      </c>
      <c r="L957" s="7" cm="1">
        <f t="array" aca="1" ref="L957" ca="1">INDEX(States!$A:$A,N957,1)</f>
        <v>5</v>
      </c>
      <c r="M957" s="7" t="str">
        <f ca="1">VLOOKUP($L957,Countries!$A:$B,2,FALSE)</f>
        <v>Portugal</v>
      </c>
      <c r="N957" s="7" cm="1">
        <f t="array" aca="1" ref="N957" ca="1">INDEX(States!$C:$C,RANDBETWEEN(5,COUNTA(States!$A:$A) + 1),1)</f>
        <v>19</v>
      </c>
      <c r="O957" s="7" t="str">
        <f ca="1">VLOOKUP($N957,States!$C:$D,2,FALSE)</f>
        <v>Beja</v>
      </c>
      <c r="P957" s="7" t="str">
        <f ca="1">VLOOKUP($F957,Name!$A:$C,3,FALSE)</f>
        <v>F</v>
      </c>
      <c r="Q957" s="7" t="str">
        <f ca="1">VLOOKUP($P957,Genders!$B:$C,2,FALSE)</f>
        <v>Female</v>
      </c>
      <c r="R957" s="7" cm="1">
        <f t="array" aca="1" ref="R957" ca="1">INDEX('Marital status'!$A:$A,RANDBETWEEN(5,COUNTA('Marital status'!$A:$A) + 1),1)</f>
        <v>7</v>
      </c>
      <c r="S957" s="7" t="str">
        <f ca="1">VLOOKUP($R957,'Marital status'!$A:$B,2,FALSE)</f>
        <v xml:space="preserve">Widowed </v>
      </c>
      <c r="T957" s="7">
        <f t="shared" ca="1" si="143"/>
        <v>7</v>
      </c>
      <c r="U957" s="7" t="str">
        <f ca="1">VLOOKUP($T957,Ethnicities!$A:$B,2,FALSE)</f>
        <v xml:space="preserve">  Hispanic or LATINO</v>
      </c>
      <c r="V957" s="8">
        <f t="shared" ca="1" si="144"/>
        <v>26954</v>
      </c>
      <c r="W957" s="6">
        <f t="shared" ca="1" si="145"/>
        <v>7</v>
      </c>
      <c r="X957" s="8" t="str">
        <f ca="1">VLOOKUP($W957,'Background education'!$A:$B,2,FALSE)</f>
        <v>Undergraduate degree</v>
      </c>
      <c r="Y957" s="7">
        <f ca="1" xml:space="preserve">
  IF(OR($AA957 = 5, $AA957 = 6, $AA957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57" s="7" t="str">
        <f ca="1">VLOOKUP($Y957,Departments!$A:$B,2,FALSE)</f>
        <v xml:space="preserve"> Commercial</v>
      </c>
      <c r="AA957" s="6">
        <f t="shared" ca="1" si="146"/>
        <v>10</v>
      </c>
      <c r="AB957" s="7" t="str">
        <f ca="1">VLOOKUP($AA957,Roles!$A:$B,2,FALSE)</f>
        <v>Trainee</v>
      </c>
      <c r="AC957" s="6" t="str">
        <f t="shared" ca="1" si="147"/>
        <v/>
      </c>
      <c r="AD957" s="7" t="str">
        <f ca="1" xml:space="preserve">
IF($AC957 &lt;&gt; "",
    VLOOKUP($AC957,Levels!$A:$B,2,FALSE),
    ""
)</f>
        <v/>
      </c>
      <c r="AE957" s="8">
        <f t="shared" ca="1" si="148"/>
        <v>37627</v>
      </c>
      <c r="AF957" s="6">
        <f ca="1">RANDBETWEEN(5,COUNTA('Recruitment source'!$A:$A) + 1)</f>
        <v>5</v>
      </c>
      <c r="AG957" s="6" t="str">
        <f ca="1">VLOOKUP($AF957,'Recruitment source'!$A:$B,2,FALSE)</f>
        <v>Indeed</v>
      </c>
      <c r="AH957" s="8"/>
      <c r="AI957" s="1">
        <f t="shared" ca="1" si="140"/>
        <v>1385</v>
      </c>
      <c r="AJ957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953, 1, 'Byanca Santacruz Cunha', 'F', 7, '17/10/1973', 7, 9, 10, NULL, 1385);</v>
      </c>
    </row>
    <row r="958" spans="1:36" ht="14.25" customHeight="1" x14ac:dyDescent="0.2">
      <c r="A958" s="7" cm="1">
        <f t="array" aca="1" ref="A958" ca="1">INDEX(Companies!$A:$A,RANDBETWEEN(5,COUNTA(Companies!$A:$A) + 1),1)</f>
        <v>5</v>
      </c>
      <c r="B958" s="7" t="str">
        <f ca="1">VLOOKUP($A958,Companies!$A:$B,2,FALSE)</f>
        <v>ACME Corporation</v>
      </c>
      <c r="C958" s="5">
        <f t="shared" si="141"/>
        <v>954</v>
      </c>
      <c r="D958" s="5" t="str" cm="1">
        <f t="array" ref="D958">SHA1HASH($C958)</f>
        <v>b3be0e5932b8baa2c9dd9c33206c31b95f78be2f</v>
      </c>
      <c r="E958" s="6">
        <v>1</v>
      </c>
      <c r="F958" s="7">
        <f ca="1">IF($C958 = 1 + N("Presidente"),
    127,
    IF($C958 = 2 + N("Vice-Presidente"),
        72,
        IF($C958 = 3 + N("Secretária bilíngue"),
            13,
            RANDBETWEEN(5,COUNT(Name!$A:$A) + 1)
        )
    )
)</f>
        <v>79</v>
      </c>
      <c r="G958" s="7" t="str">
        <f ca="1">VLOOKUP($F958,Name!$A:$B,2,FALSE)</f>
        <v>Byanca</v>
      </c>
      <c r="H958" s="7">
        <f ca="1" xml:space="preserve">
IF($C958 = 1,
    0,
    RANDBETWEEN(5,COUNT('Last name'!$A:$A) + 1)
)</f>
        <v>6</v>
      </c>
      <c r="I958" s="7" t="str">
        <f ca="1" xml:space="preserve">
IF($C958 = 1 + N("Presidente"),
    "de Orléans e Bragança",
    VLOOKUP($H958,'Last name'!$A:$B,2,FALSE) &amp; " " &amp; VLOOKUP(RANDBETWEEN(5,COUNT('Last name'!$A:$A) + 1),'Last name'!$A:$B,2,FALSE)
)</f>
        <v>Aguiar Cabral</v>
      </c>
      <c r="J958" s="7" t="str">
        <f t="shared" ca="1" si="142"/>
        <v>Byanca Aguiar Cabral</v>
      </c>
      <c r="K958" s="7" t="str" cm="1">
        <f t="array" aca="1" ref="K958" ca="1">SHA1HASH($J958)</f>
        <v>fdd87358b54742d3a0778d1ffddd189721820ad8</v>
      </c>
      <c r="L958" s="7" cm="1">
        <f t="array" aca="1" ref="L958" ca="1">INDEX(States!$A:$A,N958,1)</f>
        <v>5</v>
      </c>
      <c r="M958" s="7" t="str">
        <f ca="1">VLOOKUP($L958,Countries!$A:$B,2,FALSE)</f>
        <v>Portugal</v>
      </c>
      <c r="N958" s="7" cm="1">
        <f t="array" aca="1" ref="N958" ca="1">INDEX(States!$C:$C,RANDBETWEEN(5,COUNTA(States!$A:$A) + 1),1)</f>
        <v>20</v>
      </c>
      <c r="O958" s="7" t="str">
        <f ca="1">VLOOKUP($N958,States!$C:$D,2,FALSE)</f>
        <v>Portalegre</v>
      </c>
      <c r="P958" s="7" t="str">
        <f ca="1">VLOOKUP($F958,Name!$A:$C,3,FALSE)</f>
        <v>F</v>
      </c>
      <c r="Q958" s="7" t="str">
        <f ca="1">VLOOKUP($P958,Genders!$B:$C,2,FALSE)</f>
        <v>Female</v>
      </c>
      <c r="R958" s="7" cm="1">
        <f t="array" aca="1" ref="R958" ca="1">INDEX('Marital status'!$A:$A,RANDBETWEEN(5,COUNTA('Marital status'!$A:$A) + 1),1)</f>
        <v>9</v>
      </c>
      <c r="S958" s="7" t="str">
        <f ca="1">VLOOKUP($R958,'Marital status'!$A:$B,2,FALSE)</f>
        <v>DIVORCED</v>
      </c>
      <c r="T958" s="7">
        <f t="shared" ca="1" si="143"/>
        <v>5</v>
      </c>
      <c r="U958" s="7" t="str">
        <f ca="1">VLOOKUP($T958,Ethnicities!$A:$B,2,FALSE)</f>
        <v xml:space="preserve"> white</v>
      </c>
      <c r="V958" s="8">
        <f t="shared" ca="1" si="144"/>
        <v>31471</v>
      </c>
      <c r="W958" s="6">
        <f t="shared" ca="1" si="145"/>
        <v>8</v>
      </c>
      <c r="X958" s="8" t="str">
        <f ca="1">VLOOKUP($W958,'Background education'!$A:$B,2,FALSE)</f>
        <v>Graduate school</v>
      </c>
      <c r="Y958" s="7">
        <f ca="1" xml:space="preserve">
  IF(OR($AA958 = 5, $AA958 = 6, $AA958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58" s="7" t="str">
        <f ca="1">VLOOKUP($Y958,Departments!$A:$B,2,FALSE)</f>
        <v xml:space="preserve"> Presidency</v>
      </c>
      <c r="AA958" s="6">
        <f t="shared" ca="1" si="146"/>
        <v>11</v>
      </c>
      <c r="AB958" s="7" t="str">
        <f ca="1">VLOOKUP($AA958,Roles!$A:$B,2,FALSE)</f>
        <v>Analyst</v>
      </c>
      <c r="AC958" s="6">
        <f t="shared" ca="1" si="147"/>
        <v>7</v>
      </c>
      <c r="AD958" s="7" t="str">
        <f ca="1" xml:space="preserve">
IF($AC958 &lt;&gt; "",
    VLOOKUP($AC958,Levels!$A:$B,2,FALSE),
    ""
)</f>
        <v>Senior</v>
      </c>
      <c r="AE958" s="8">
        <f t="shared" ca="1" si="148"/>
        <v>41232</v>
      </c>
      <c r="AF958" s="6">
        <f ca="1">RANDBETWEEN(5,COUNTA('Recruitment source'!$A:$A) + 1)</f>
        <v>5</v>
      </c>
      <c r="AG958" s="6" t="str">
        <f ca="1">VLOOKUP($AF958,'Recruitment source'!$A:$B,2,FALSE)</f>
        <v>Indeed</v>
      </c>
      <c r="AH958" s="8"/>
      <c r="AI958" s="1">
        <f t="shared" ca="1" si="140"/>
        <v>3000</v>
      </c>
      <c r="AJ958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954, 1, 'Byanca Aguiar Cabral', 'F', 5, '28/02/1986', 8, 5, 11, 7, 3000);</v>
      </c>
    </row>
    <row r="959" spans="1:36" ht="14.25" customHeight="1" x14ac:dyDescent="0.2">
      <c r="A959" s="7" cm="1">
        <f t="array" aca="1" ref="A959" ca="1">INDEX(Companies!$A:$A,RANDBETWEEN(5,COUNTA(Companies!$A:$A) + 1),1)</f>
        <v>5</v>
      </c>
      <c r="B959" s="7" t="str">
        <f ca="1">VLOOKUP($A959,Companies!$A:$B,2,FALSE)</f>
        <v>ACME Corporation</v>
      </c>
      <c r="C959" s="5">
        <f t="shared" si="141"/>
        <v>955</v>
      </c>
      <c r="D959" s="5" t="str" cm="1">
        <f t="array" ref="D959">SHA1HASH($C959)</f>
        <v>42220fe138b215debde3a938972db4573aa36b63</v>
      </c>
      <c r="E959" s="6">
        <v>1</v>
      </c>
      <c r="F959" s="7">
        <f ca="1">IF($C959 = 1 + N("Presidente"),
    127,
    IF($C959 = 2 + N("Vice-Presidente"),
        72,
        IF($C959 = 3 + N("Secretária bilíngue"),
            13,
            RANDBETWEEN(5,COUNT(Name!$A:$A) + 1)
        )
    )
)</f>
        <v>205</v>
      </c>
      <c r="G959" s="7" t="str">
        <f ca="1">VLOOKUP($F959,Name!$A:$B,2,FALSE)</f>
        <v>Kaique</v>
      </c>
      <c r="H959" s="7">
        <f ca="1" xml:space="preserve">
IF($C959 = 1,
    0,
    RANDBETWEEN(5,COUNT('Last name'!$A:$A) + 1)
)</f>
        <v>23</v>
      </c>
      <c r="I959" s="7" t="str">
        <f ca="1" xml:space="preserve">
IF($C959 = 1 + N("Presidente"),
    "de Orléans e Bragança",
    VLOOKUP($H959,'Last name'!$A:$B,2,FALSE) &amp; " " &amp; VLOOKUP(RANDBETWEEN(5,COUNT('Last name'!$A:$A) + 1),'Last name'!$A:$B,2,FALSE)
)</f>
        <v>Arruda Asvilla</v>
      </c>
      <c r="J959" s="7" t="str">
        <f t="shared" ca="1" si="142"/>
        <v>Kaique Arruda Asvilla</v>
      </c>
      <c r="K959" s="7" t="str" cm="1">
        <f t="array" aca="1" ref="K959" ca="1">SHA1HASH($J959)</f>
        <v>e0d1f906fc92c6a984b5ae306cd3828c90f543f4</v>
      </c>
      <c r="L959" s="7" cm="1">
        <f t="array" aca="1" ref="L959" ca="1">INDEX(States!$A:$A,N959,1)</f>
        <v>5</v>
      </c>
      <c r="M959" s="7" t="str">
        <f ca="1">VLOOKUP($L959,Countries!$A:$B,2,FALSE)</f>
        <v>Portugal</v>
      </c>
      <c r="N959" s="7" cm="1">
        <f t="array" aca="1" ref="N959" ca="1">INDEX(States!$C:$C,RANDBETWEEN(5,COUNTA(States!$A:$A) + 1),1)</f>
        <v>8</v>
      </c>
      <c r="O959" s="7" t="str">
        <f ca="1">VLOOKUP($N959,States!$C:$D,2,FALSE)</f>
        <v>AveirO</v>
      </c>
      <c r="P959" s="7" t="str">
        <f ca="1">VLOOKUP($F959,Name!$A:$C,3,FALSE)</f>
        <v>M</v>
      </c>
      <c r="Q959" s="7" t="str">
        <f ca="1">VLOOKUP($P959,Genders!$B:$C,2,FALSE)</f>
        <v>Male</v>
      </c>
      <c r="R959" s="7" cm="1">
        <f t="array" aca="1" ref="R959" ca="1">INDEX('Marital status'!$A:$A,RANDBETWEEN(5,COUNTA('Marital status'!$A:$A) + 1),1)</f>
        <v>7</v>
      </c>
      <c r="S959" s="7" t="str">
        <f ca="1">VLOOKUP($R959,'Marital status'!$A:$B,2,FALSE)</f>
        <v xml:space="preserve">Widowed </v>
      </c>
      <c r="T959" s="7">
        <f t="shared" ca="1" si="143"/>
        <v>6</v>
      </c>
      <c r="U959" s="7" t="str">
        <f ca="1">VLOOKUP($T959,Ethnicities!$A:$B,2,FALSE)</f>
        <v>Black or African American</v>
      </c>
      <c r="V959" s="8">
        <f t="shared" ca="1" si="144"/>
        <v>21253</v>
      </c>
      <c r="W959" s="6">
        <f t="shared" ca="1" si="145"/>
        <v>7</v>
      </c>
      <c r="X959" s="8" t="str">
        <f ca="1">VLOOKUP($W959,'Background education'!$A:$B,2,FALSE)</f>
        <v>Undergraduate degree</v>
      </c>
      <c r="Y959" s="7">
        <f ca="1" xml:space="preserve">
  IF(OR($AA959 = 5, $AA959 = 6, $AA959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59" s="7" t="str">
        <f ca="1">VLOOKUP($Y959,Departments!$A:$B,2,FALSE)</f>
        <v>Finance</v>
      </c>
      <c r="AA959" s="6">
        <f t="shared" ca="1" si="146"/>
        <v>9</v>
      </c>
      <c r="AB959" s="7" t="str">
        <f ca="1">VLOOKUP($AA959,Roles!$A:$B,2,FALSE)</f>
        <v>Intern</v>
      </c>
      <c r="AC959" s="6" t="str">
        <f t="shared" ca="1" si="147"/>
        <v/>
      </c>
      <c r="AD959" s="7" t="str">
        <f ca="1" xml:space="preserve">
IF($AC959 &lt;&gt; "",
    VLOOKUP($AC959,Levels!$A:$B,2,FALSE),
    ""
)</f>
        <v/>
      </c>
      <c r="AE959" s="8">
        <f t="shared" ca="1" si="148"/>
        <v>40509</v>
      </c>
      <c r="AF959" s="6">
        <f ca="1">RANDBETWEEN(5,COUNTA('Recruitment source'!$A:$A) + 1)</f>
        <v>7</v>
      </c>
      <c r="AG959" s="6" t="str">
        <f ca="1">VLOOKUP($AF959,'Recruitment source'!$A:$B,2,FALSE)</f>
        <v>SAPO Emprego</v>
      </c>
      <c r="AH959" s="8"/>
      <c r="AI959" s="1">
        <f t="shared" ca="1" si="140"/>
        <v>1205</v>
      </c>
      <c r="AJ959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955, 1, 'Kaique Arruda Asvilla', 'M', 6, '09/03/1958', 7, 7, 9, NULL, 1205);</v>
      </c>
    </row>
    <row r="960" spans="1:36" ht="14.25" customHeight="1" x14ac:dyDescent="0.2">
      <c r="A960" s="7" cm="1">
        <f t="array" aca="1" ref="A960" ca="1">INDEX(Companies!$A:$A,RANDBETWEEN(5,COUNTA(Companies!$A:$A) + 1),1)</f>
        <v>5</v>
      </c>
      <c r="B960" s="7" t="str">
        <f ca="1">VLOOKUP($A960,Companies!$A:$B,2,FALSE)</f>
        <v>ACME Corporation</v>
      </c>
      <c r="C960" s="5">
        <f t="shared" si="141"/>
        <v>956</v>
      </c>
      <c r="D960" s="5" t="str" cm="1">
        <f t="array" ref="D960">SHA1HASH($C960)</f>
        <v>5b0e281496c19db095942ec9983d904312de50bc</v>
      </c>
      <c r="E960" s="6">
        <v>1</v>
      </c>
      <c r="F960" s="7">
        <f ca="1">IF($C960 = 1 + N("Presidente"),
    127,
    IF($C960 = 2 + N("Vice-Presidente"),
        72,
        IF($C960 = 3 + N("Secretária bilíngue"),
            13,
            RANDBETWEEN(5,COUNT(Name!$A:$A) + 1)
        )
    )
)</f>
        <v>167</v>
      </c>
      <c r="G960" s="7" t="str">
        <f ca="1">VLOOKUP($F960,Name!$A:$B,2,FALSE)</f>
        <v>Henrique</v>
      </c>
      <c r="H960" s="7">
        <f ca="1" xml:space="preserve">
IF($C960 = 1,
    0,
    RANDBETWEEN(5,COUNT('Last name'!$A:$A) + 1)
)</f>
        <v>171</v>
      </c>
      <c r="I960" s="7" t="str">
        <f ca="1" xml:space="preserve">
IF($C960 = 1 + N("Presidente"),
    "de Orléans e Bragança",
    VLOOKUP($H960,'Last name'!$A:$B,2,FALSE) &amp; " " &amp; VLOOKUP(RANDBETWEEN(5,COUNT('Last name'!$A:$A) + 1),'Last name'!$A:$B,2,FALSE)
)</f>
        <v>Sacramento Noronha</v>
      </c>
      <c r="J960" s="7" t="str">
        <f t="shared" ca="1" si="142"/>
        <v>Henrique Sacramento Noronha</v>
      </c>
      <c r="K960" s="7" t="str" cm="1">
        <f t="array" aca="1" ref="K960" ca="1">SHA1HASH($J960)</f>
        <v>265ea8f10124a6d04872060bb4f64f1f55d20443</v>
      </c>
      <c r="L960" s="7" cm="1">
        <f t="array" aca="1" ref="L960" ca="1">INDEX(States!$A:$A,N960,1)</f>
        <v>5</v>
      </c>
      <c r="M960" s="7" t="str">
        <f ca="1">VLOOKUP($L960,Countries!$A:$B,2,FALSE)</f>
        <v>Portugal</v>
      </c>
      <c r="N960" s="7" cm="1">
        <f t="array" aca="1" ref="N960" ca="1">INDEX(States!$C:$C,RANDBETWEEN(5,COUNTA(States!$A:$A) + 1),1)</f>
        <v>8</v>
      </c>
      <c r="O960" s="7" t="str">
        <f ca="1">VLOOKUP($N960,States!$C:$D,2,FALSE)</f>
        <v>AveirO</v>
      </c>
      <c r="P960" s="7" t="str">
        <f ca="1">VLOOKUP($F960,Name!$A:$C,3,FALSE)</f>
        <v>M</v>
      </c>
      <c r="Q960" s="7" t="str">
        <f ca="1">VLOOKUP($P960,Genders!$B:$C,2,FALSE)</f>
        <v>Male</v>
      </c>
      <c r="R960" s="7" cm="1">
        <f t="array" aca="1" ref="R960" ca="1">INDEX('Marital status'!$A:$A,RANDBETWEEN(5,COUNTA('Marital status'!$A:$A) + 1),1)</f>
        <v>9</v>
      </c>
      <c r="S960" s="7" t="str">
        <f ca="1">VLOOKUP($R960,'Marital status'!$A:$B,2,FALSE)</f>
        <v>DIVORCED</v>
      </c>
      <c r="T960" s="7">
        <f t="shared" ca="1" si="143"/>
        <v>5</v>
      </c>
      <c r="U960" s="7" t="str">
        <f ca="1">VLOOKUP($T960,Ethnicities!$A:$B,2,FALSE)</f>
        <v xml:space="preserve"> white</v>
      </c>
      <c r="V960" s="8">
        <f t="shared" ca="1" si="144"/>
        <v>28717</v>
      </c>
      <c r="W960" s="6">
        <f t="shared" ca="1" si="145"/>
        <v>8</v>
      </c>
      <c r="X960" s="8" t="str">
        <f ca="1">VLOOKUP($W960,'Background education'!$A:$B,2,FALSE)</f>
        <v>Graduate school</v>
      </c>
      <c r="Y960" s="7">
        <f ca="1" xml:space="preserve">
  IF(OR($AA960 = 5, $AA960 = 6, $AA960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60" s="7" t="str">
        <f ca="1">VLOOKUP($Y960,Departments!$A:$B,2,FALSE)</f>
        <v>Operations</v>
      </c>
      <c r="AA960" s="6">
        <f t="shared" ca="1" si="146"/>
        <v>11</v>
      </c>
      <c r="AB960" s="7" t="str">
        <f ca="1">VLOOKUP($AA960,Roles!$A:$B,2,FALSE)</f>
        <v>Analyst</v>
      </c>
      <c r="AC960" s="6">
        <f t="shared" ca="1" si="147"/>
        <v>7</v>
      </c>
      <c r="AD960" s="7" t="str">
        <f ca="1" xml:space="preserve">
IF($AC960 &lt;&gt; "",
    VLOOKUP($AC960,Levels!$A:$B,2,FALSE),
    ""
)</f>
        <v>Senior</v>
      </c>
      <c r="AE960" s="8">
        <f t="shared" ca="1" si="148"/>
        <v>40234</v>
      </c>
      <c r="AF960" s="6">
        <f ca="1">RANDBETWEEN(5,COUNTA('Recruitment source'!$A:$A) + 1)</f>
        <v>14</v>
      </c>
      <c r="AG960" s="6" t="str">
        <f ca="1">VLOOKUP($AF960,'Recruitment source'!$A:$B,2,FALSE)</f>
        <v>LinkedIn</v>
      </c>
      <c r="AH960" s="8"/>
      <c r="AI960" s="1">
        <f t="shared" ca="1" si="140"/>
        <v>3000</v>
      </c>
      <c r="AJ960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956, 1, 'Henrique Sacramento Noronha', 'M', 5, '15/08/1978', 8, 10, 11, 7, 3000);</v>
      </c>
    </row>
    <row r="961" spans="1:36" ht="14.25" customHeight="1" x14ac:dyDescent="0.2">
      <c r="A961" s="7" cm="1">
        <f t="array" aca="1" ref="A961" ca="1">INDEX(Companies!$A:$A,RANDBETWEEN(5,COUNTA(Companies!$A:$A) + 1),1)</f>
        <v>5</v>
      </c>
      <c r="B961" s="7" t="str">
        <f ca="1">VLOOKUP($A961,Companies!$A:$B,2,FALSE)</f>
        <v>ACME Corporation</v>
      </c>
      <c r="C961" s="5">
        <f t="shared" si="141"/>
        <v>957</v>
      </c>
      <c r="D961" s="5" t="str" cm="1">
        <f t="array" ref="D961">SHA1HASH($C961)</f>
        <v>192a0ec9b5d2ce313556e280b29940db5ef9fb07</v>
      </c>
      <c r="E961" s="6">
        <v>1</v>
      </c>
      <c r="F961" s="7">
        <f ca="1">IF($C961 = 1 + N("Presidente"),
    127,
    IF($C961 = 2 + N("Vice-Presidente"),
        72,
        IF($C961 = 3 + N("Secretária bilíngue"),
            13,
            RANDBETWEEN(5,COUNT(Name!$A:$A) + 1)
        )
    )
)</f>
        <v>285</v>
      </c>
      <c r="G961" s="7" t="str">
        <f ca="1">VLOOKUP($F961,Name!$A:$B,2,FALSE)</f>
        <v>Martin</v>
      </c>
      <c r="H961" s="7">
        <f ca="1" xml:space="preserve">
IF($C961 = 1,
    0,
    RANDBETWEEN(5,COUNT('Last name'!$A:$A) + 1)
)</f>
        <v>172</v>
      </c>
      <c r="I961" s="7" t="str">
        <f ca="1" xml:space="preserve">
IF($C961 = 1 + N("Presidente"),
    "de Orléans e Bragança",
    VLOOKUP($H961,'Last name'!$A:$B,2,FALSE) &amp; " " &amp; VLOOKUP(RANDBETWEEN(5,COUNT('Last name'!$A:$A) + 1),'Last name'!$A:$B,2,FALSE)
)</f>
        <v>Salvador Barbieri</v>
      </c>
      <c r="J961" s="7" t="str">
        <f t="shared" ca="1" si="142"/>
        <v>Martin Salvador Barbieri</v>
      </c>
      <c r="K961" s="7" t="str" cm="1">
        <f t="array" aca="1" ref="K961" ca="1">SHA1HASH($J961)</f>
        <v>d9a915f8169340e566bc969f80d33f16d8358ef5</v>
      </c>
      <c r="L961" s="7" cm="1">
        <f t="array" aca="1" ref="L961" ca="1">INDEX(States!$A:$A,N961,1)</f>
        <v>5</v>
      </c>
      <c r="M961" s="7" t="str">
        <f ca="1">VLOOKUP($L961,Countries!$A:$B,2,FALSE)</f>
        <v>Portugal</v>
      </c>
      <c r="N961" s="7" cm="1">
        <f t="array" aca="1" ref="N961" ca="1">INDEX(States!$C:$C,RANDBETWEEN(5,COUNTA(States!$A:$A) + 1),1)</f>
        <v>20</v>
      </c>
      <c r="O961" s="7" t="str">
        <f ca="1">VLOOKUP($N961,States!$C:$D,2,FALSE)</f>
        <v>Portalegre</v>
      </c>
      <c r="P961" s="7" t="str">
        <f ca="1">VLOOKUP($F961,Name!$A:$C,3,FALSE)</f>
        <v>M</v>
      </c>
      <c r="Q961" s="7" t="str">
        <f ca="1">VLOOKUP($P961,Genders!$B:$C,2,FALSE)</f>
        <v>Male</v>
      </c>
      <c r="R961" s="7" cm="1">
        <f t="array" aca="1" ref="R961" ca="1">INDEX('Marital status'!$A:$A,RANDBETWEEN(5,COUNTA('Marital status'!$A:$A) + 1),1)</f>
        <v>5</v>
      </c>
      <c r="S961" s="7" t="str">
        <f ca="1">VLOOKUP($R961,'Marital status'!$A:$B,2,FALSE)</f>
        <v>single</v>
      </c>
      <c r="T961" s="7">
        <f t="shared" ca="1" si="143"/>
        <v>5</v>
      </c>
      <c r="U961" s="7" t="str">
        <f ca="1">VLOOKUP($T961,Ethnicities!$A:$B,2,FALSE)</f>
        <v xml:space="preserve"> white</v>
      </c>
      <c r="V961" s="8">
        <f t="shared" ca="1" si="144"/>
        <v>18255</v>
      </c>
      <c r="W961" s="6">
        <f t="shared" ca="1" si="145"/>
        <v>7</v>
      </c>
      <c r="X961" s="8" t="str">
        <f ca="1">VLOOKUP($W961,'Background education'!$A:$B,2,FALSE)</f>
        <v>Undergraduate degree</v>
      </c>
      <c r="Y961" s="7">
        <f ca="1" xml:space="preserve">
  IF(OR($AA961 = 5, $AA961 = 6, $AA961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61" s="7" t="str">
        <f ca="1">VLOOKUP($Y961,Departments!$A:$B,2,FALSE)</f>
        <v xml:space="preserve"> Presidency</v>
      </c>
      <c r="AA961" s="6">
        <f t="shared" ca="1" si="146"/>
        <v>9</v>
      </c>
      <c r="AB961" s="7" t="str">
        <f ca="1">VLOOKUP($AA961,Roles!$A:$B,2,FALSE)</f>
        <v>Intern</v>
      </c>
      <c r="AC961" s="6" t="str">
        <f t="shared" ca="1" si="147"/>
        <v/>
      </c>
      <c r="AD961" s="7" t="str">
        <f ca="1" xml:space="preserve">
IF($AC961 &lt;&gt; "",
    VLOOKUP($AC961,Levels!$A:$B,2,FALSE),
    ""
)</f>
        <v/>
      </c>
      <c r="AE961" s="8">
        <f t="shared" ca="1" si="148"/>
        <v>38225</v>
      </c>
      <c r="AF961" s="6">
        <f ca="1">RANDBETWEEN(5,COUNTA('Recruitment source'!$A:$A) + 1)</f>
        <v>11</v>
      </c>
      <c r="AG961" s="6" t="str">
        <f ca="1">VLOOKUP($AF961,'Recruitment source'!$A:$B,2,FALSE)</f>
        <v>Next Station</v>
      </c>
      <c r="AH961" s="8"/>
      <c r="AI961" s="1">
        <f t="shared" ca="1" si="140"/>
        <v>1205</v>
      </c>
      <c r="AJ961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957, 1, 'Martin Salvador Barbieri', 'M', 5, '23/12/1949', 7, 5, 9, NULL, 1205);</v>
      </c>
    </row>
    <row r="962" spans="1:36" ht="14.25" customHeight="1" x14ac:dyDescent="0.2">
      <c r="A962" s="7" cm="1">
        <f t="array" aca="1" ref="A962" ca="1">INDEX(Companies!$A:$A,RANDBETWEEN(5,COUNTA(Companies!$A:$A) + 1),1)</f>
        <v>5</v>
      </c>
      <c r="B962" s="7" t="str">
        <f ca="1">VLOOKUP($A962,Companies!$A:$B,2,FALSE)</f>
        <v>ACME Corporation</v>
      </c>
      <c r="C962" s="5">
        <f t="shared" si="141"/>
        <v>958</v>
      </c>
      <c r="D962" s="5" t="str" cm="1">
        <f t="array" ref="D962">SHA1HASH($C962)</f>
        <v>cde51585f2fe2beb601c24a05d2eaf66e765ec55</v>
      </c>
      <c r="E962" s="6">
        <v>1</v>
      </c>
      <c r="F962" s="7">
        <f ca="1">IF($C962 = 1 + N("Presidente"),
    127,
    IF($C962 = 2 + N("Vice-Presidente"),
        72,
        IF($C962 = 3 + N("Secretária bilíngue"),
            13,
            RANDBETWEEN(5,COUNT(Name!$A:$A) + 1)
        )
    )
)</f>
        <v>102</v>
      </c>
      <c r="G962" s="7" t="str">
        <f ca="1">VLOOKUP($F962,Name!$A:$B,2,FALSE)</f>
        <v>Danilo</v>
      </c>
      <c r="H962" s="7">
        <f ca="1" xml:space="preserve">
IF($C962 = 1,
    0,
    RANDBETWEEN(5,COUNT('Last name'!$A:$A) + 1)
)</f>
        <v>78</v>
      </c>
      <c r="I962" s="7" t="str">
        <f ca="1" xml:space="preserve">
IF($C962 = 1 + N("Presidente"),
    "de Orléans e Bragança",
    VLOOKUP($H962,'Last name'!$A:$B,2,FALSE) &amp; " " &amp; VLOOKUP(RANDBETWEEN(5,COUNT('Last name'!$A:$A) + 1),'Last name'!$A:$B,2,FALSE)
)</f>
        <v>Esteves Pinto</v>
      </c>
      <c r="J962" s="7" t="str">
        <f t="shared" ca="1" si="142"/>
        <v>Danilo Esteves Pinto</v>
      </c>
      <c r="K962" s="7" t="str" cm="1">
        <f t="array" aca="1" ref="K962" ca="1">SHA1HASH($J962)</f>
        <v>b35329bcf1b7ca9fa83784a99c9766b0384f36bb</v>
      </c>
      <c r="L962" s="7" cm="1">
        <f t="array" aca="1" ref="L962" ca="1">INDEX(States!$A:$A,N962,1)</f>
        <v>5</v>
      </c>
      <c r="M962" s="7" t="str">
        <f ca="1">VLOOKUP($L962,Countries!$A:$B,2,FALSE)</f>
        <v>Portugal</v>
      </c>
      <c r="N962" s="7" cm="1">
        <f t="array" aca="1" ref="N962" ca="1">INDEX(States!$C:$C,RANDBETWEEN(5,COUNTA(States!$A:$A) + 1),1)</f>
        <v>13</v>
      </c>
      <c r="O962" s="7" t="str">
        <f ca="1">VLOOKUP($N962,States!$C:$D,2,FALSE)</f>
        <v>Coimbra</v>
      </c>
      <c r="P962" s="7" t="str">
        <f ca="1">VLOOKUP($F962,Name!$A:$C,3,FALSE)</f>
        <v>M</v>
      </c>
      <c r="Q962" s="7" t="str">
        <f ca="1">VLOOKUP($P962,Genders!$B:$C,2,FALSE)</f>
        <v>Male</v>
      </c>
      <c r="R962" s="7" cm="1">
        <f t="array" aca="1" ref="R962" ca="1">INDEX('Marital status'!$A:$A,RANDBETWEEN(5,COUNTA('Marital status'!$A:$A) + 1),1)</f>
        <v>8</v>
      </c>
      <c r="S962" s="7" t="str">
        <f ca="1">VLOOKUP($R962,'Marital status'!$A:$B,2,FALSE)</f>
        <v xml:space="preserve"> Separated </v>
      </c>
      <c r="T962" s="7">
        <f t="shared" ca="1" si="143"/>
        <v>5</v>
      </c>
      <c r="U962" s="7" t="str">
        <f ca="1">VLOOKUP($T962,Ethnicities!$A:$B,2,FALSE)</f>
        <v xml:space="preserve"> white</v>
      </c>
      <c r="V962" s="8">
        <f t="shared" ca="1" si="144"/>
        <v>25157</v>
      </c>
      <c r="W962" s="6">
        <f t="shared" ca="1" si="145"/>
        <v>8</v>
      </c>
      <c r="X962" s="8" t="str">
        <f ca="1">VLOOKUP($W962,'Background education'!$A:$B,2,FALSE)</f>
        <v>Graduate school</v>
      </c>
      <c r="Y962" s="7">
        <f ca="1" xml:space="preserve">
  IF(OR($AA962 = 5, $AA962 = 6, $AA962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62" s="7" t="str">
        <f ca="1">VLOOKUP($Y962,Departments!$A:$B,2,FALSE)</f>
        <v>Finance</v>
      </c>
      <c r="AA962" s="6">
        <f t="shared" ca="1" si="146"/>
        <v>11</v>
      </c>
      <c r="AB962" s="7" t="str">
        <f ca="1">VLOOKUP($AA962,Roles!$A:$B,2,FALSE)</f>
        <v>Analyst</v>
      </c>
      <c r="AC962" s="6">
        <f t="shared" ca="1" si="147"/>
        <v>5</v>
      </c>
      <c r="AD962" s="7" t="str">
        <f ca="1" xml:space="preserve">
IF($AC962 &lt;&gt; "",
    VLOOKUP($AC962,Levels!$A:$B,2,FALSE),
    ""
)</f>
        <v>Junior</v>
      </c>
      <c r="AE962" s="8">
        <f t="shared" ca="1" si="148"/>
        <v>39787</v>
      </c>
      <c r="AF962" s="6">
        <f ca="1">RANDBETWEEN(5,COUNTA('Recruitment source'!$A:$A) + 1)</f>
        <v>12</v>
      </c>
      <c r="AG962" s="6" t="str">
        <f ca="1">VLOOKUP($AF962,'Recruitment source'!$A:$B,2,FALSE)</f>
        <v xml:space="preserve"> recommendation of employee</v>
      </c>
      <c r="AH962" s="8"/>
      <c r="AI962" s="1">
        <f t="shared" ca="1" si="140"/>
        <v>3000</v>
      </c>
      <c r="AJ962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958, 1, 'Danilo Esteves Pinto', 'M', 5, '15/11/1968', 8, 7, 11, 5, 3000);</v>
      </c>
    </row>
    <row r="963" spans="1:36" ht="14.25" customHeight="1" x14ac:dyDescent="0.2">
      <c r="A963" s="7" cm="1">
        <f t="array" aca="1" ref="A963" ca="1">INDEX(Companies!$A:$A,RANDBETWEEN(5,COUNTA(Companies!$A:$A) + 1),1)</f>
        <v>5</v>
      </c>
      <c r="B963" s="7" t="str">
        <f ca="1">VLOOKUP($A963,Companies!$A:$B,2,FALSE)</f>
        <v>ACME Corporation</v>
      </c>
      <c r="C963" s="5">
        <f t="shared" si="141"/>
        <v>959</v>
      </c>
      <c r="D963" s="5" t="str" cm="1">
        <f t="array" ref="D963">SHA1HASH($C963)</f>
        <v>bb3612a0cf3e7e69f1be97829008c1c0cf943363</v>
      </c>
      <c r="E963" s="6">
        <v>1</v>
      </c>
      <c r="F963" s="7">
        <f ca="1">IF($C963 = 1 + N("Presidente"),
    127,
    IF($C963 = 2 + N("Vice-Presidente"),
        72,
        IF($C963 = 3 + N("Secretária bilíngue"),
            13,
            RANDBETWEEN(5,COUNT(Name!$A:$A) + 1)
        )
    )
)</f>
        <v>71</v>
      </c>
      <c r="G963" s="7" t="str">
        <f ca="1">VLOOKUP($F963,Name!$A:$B,2,FALSE)</f>
        <v>Bernardo</v>
      </c>
      <c r="H963" s="7">
        <f ca="1" xml:space="preserve">
IF($C963 = 1,
    0,
    RANDBETWEEN(5,COUNT('Last name'!$A:$A) + 1)
)</f>
        <v>77</v>
      </c>
      <c r="I963" s="7" t="str">
        <f ca="1" xml:space="preserve">
IF($C963 = 1 + N("Presidente"),
    "de Orléans e Bragança",
    VLOOKUP($H963,'Last name'!$A:$B,2,FALSE) &amp; " " &amp; VLOOKUP(RANDBETWEEN(5,COUNT('Last name'!$A:$A) + 1),'Last name'!$A:$B,2,FALSE)
)</f>
        <v>Esposito Botelho</v>
      </c>
      <c r="J963" s="7" t="str">
        <f t="shared" ca="1" si="142"/>
        <v>Bernardo Esposito Botelho</v>
      </c>
      <c r="K963" s="7" t="str" cm="1">
        <f t="array" aca="1" ref="K963" ca="1">SHA1HASH($J963)</f>
        <v>384b80071ee727108452ee35d22aa810168c8304</v>
      </c>
      <c r="L963" s="7" cm="1">
        <f t="array" aca="1" ref="L963" ca="1">INDEX(States!$A:$A,N963,1)</f>
        <v>5</v>
      </c>
      <c r="M963" s="7" t="str">
        <f ca="1">VLOOKUP($L963,Countries!$A:$B,2,FALSE)</f>
        <v>Portugal</v>
      </c>
      <c r="N963" s="7" cm="1">
        <f t="array" aca="1" ref="N963" ca="1">INDEX(States!$C:$C,RANDBETWEEN(5,COUNTA(States!$A:$A) + 1),1)</f>
        <v>20</v>
      </c>
      <c r="O963" s="7" t="str">
        <f ca="1">VLOOKUP($N963,States!$C:$D,2,FALSE)</f>
        <v>Portalegre</v>
      </c>
      <c r="P963" s="7" t="str">
        <f ca="1">VLOOKUP($F963,Name!$A:$C,3,FALSE)</f>
        <v>M</v>
      </c>
      <c r="Q963" s="7" t="str">
        <f ca="1">VLOOKUP($P963,Genders!$B:$C,2,FALSE)</f>
        <v>Male</v>
      </c>
      <c r="R963" s="7" cm="1">
        <f t="array" aca="1" ref="R963" ca="1">INDEX('Marital status'!$A:$A,RANDBETWEEN(5,COUNTA('Marital status'!$A:$A) + 1),1)</f>
        <v>6</v>
      </c>
      <c r="S963" s="7" t="str">
        <f ca="1">VLOOKUP($R963,'Marital status'!$A:$B,2,FALSE)</f>
        <v>MarrieD</v>
      </c>
      <c r="T963" s="7">
        <f t="shared" ca="1" si="143"/>
        <v>5</v>
      </c>
      <c r="U963" s="7" t="str">
        <f ca="1">VLOOKUP($T963,Ethnicities!$A:$B,2,FALSE)</f>
        <v xml:space="preserve"> white</v>
      </c>
      <c r="V963" s="8">
        <f t="shared" ca="1" si="144"/>
        <v>22525</v>
      </c>
      <c r="W963" s="6">
        <f t="shared" ca="1" si="145"/>
        <v>7</v>
      </c>
      <c r="X963" s="8" t="str">
        <f ca="1">VLOOKUP($W963,'Background education'!$A:$B,2,FALSE)</f>
        <v>Undergraduate degree</v>
      </c>
      <c r="Y963" s="7">
        <f ca="1" xml:space="preserve">
  IF(OR($AA963 = 5, $AA963 = 6, $AA963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63" s="7" t="str">
        <f ca="1">VLOOKUP($Y963,Departments!$A:$B,2,FALSE)</f>
        <v>Finance</v>
      </c>
      <c r="AA963" s="6">
        <f t="shared" ca="1" si="146"/>
        <v>10</v>
      </c>
      <c r="AB963" s="7" t="str">
        <f ca="1">VLOOKUP($AA963,Roles!$A:$B,2,FALSE)</f>
        <v>Trainee</v>
      </c>
      <c r="AC963" s="6" t="str">
        <f t="shared" ca="1" si="147"/>
        <v/>
      </c>
      <c r="AD963" s="7" t="str">
        <f ca="1" xml:space="preserve">
IF($AC963 &lt;&gt; "",
    VLOOKUP($AC963,Levels!$A:$B,2,FALSE),
    ""
)</f>
        <v/>
      </c>
      <c r="AE963" s="8">
        <f t="shared" ca="1" si="148"/>
        <v>41113</v>
      </c>
      <c r="AF963" s="6">
        <f ca="1">RANDBETWEEN(5,COUNTA('Recruitment source'!$A:$A) + 1)</f>
        <v>6</v>
      </c>
      <c r="AG963" s="6" t="str">
        <f ca="1">VLOOKUP($AF963,'Recruitment source'!$A:$B,2,FALSE)</f>
        <v>Learn4Good</v>
      </c>
      <c r="AH963" s="8"/>
      <c r="AI963" s="1">
        <f t="shared" ca="1" si="140"/>
        <v>1305</v>
      </c>
      <c r="AJ963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959, 1, 'Bernardo Esposito Botelho', 'M', 5, '01/09/1961', 7, 7, 10, NULL, 1305);</v>
      </c>
    </row>
    <row r="964" spans="1:36" ht="14.25" customHeight="1" x14ac:dyDescent="0.2">
      <c r="A964" s="7" cm="1">
        <f t="array" aca="1" ref="A964" ca="1">INDEX(Companies!$A:$A,RANDBETWEEN(5,COUNTA(Companies!$A:$A) + 1),1)</f>
        <v>5</v>
      </c>
      <c r="B964" s="7" t="str">
        <f ca="1">VLOOKUP($A964,Companies!$A:$B,2,FALSE)</f>
        <v>ACME Corporation</v>
      </c>
      <c r="C964" s="5">
        <f t="shared" si="141"/>
        <v>960</v>
      </c>
      <c r="D964" s="5" t="str" cm="1">
        <f t="array" ref="D964">SHA1HASH($C964)</f>
        <v>5af8ec20d4b1198738df2967a01b0d7c52246b97</v>
      </c>
      <c r="E964" s="6">
        <v>1</v>
      </c>
      <c r="F964" s="7">
        <f ca="1">IF($C964 = 1 + N("Presidente"),
    127,
    IF($C964 = 2 + N("Vice-Presidente"),
        72,
        IF($C964 = 3 + N("Secretária bilíngue"),
            13,
            RANDBETWEEN(5,COUNT(Name!$A:$A) + 1)
        )
    )
)</f>
        <v>148</v>
      </c>
      <c r="G964" s="7" t="str">
        <f ca="1">VLOOKUP($F964,Name!$A:$B,2,FALSE)</f>
        <v>Frankin</v>
      </c>
      <c r="H964" s="7">
        <f ca="1" xml:space="preserve">
IF($C964 = 1,
    0,
    RANDBETWEEN(5,COUNT('Last name'!$A:$A) + 1)
)</f>
        <v>66</v>
      </c>
      <c r="I964" s="7" t="str">
        <f ca="1" xml:space="preserve">
IF($C964 = 1 + N("Presidente"),
    "de Orléans e Bragança",
    VLOOKUP($H964,'Last name'!$A:$B,2,FALSE) &amp; " " &amp; VLOOKUP(RANDBETWEEN(5,COUNT('Last name'!$A:$A) + 1),'Last name'!$A:$B,2,FALSE)
)</f>
        <v>Colombo Caruso</v>
      </c>
      <c r="J964" s="7" t="str">
        <f t="shared" ca="1" si="142"/>
        <v>Frankin Colombo Caruso</v>
      </c>
      <c r="K964" s="7" t="str" cm="1">
        <f t="array" aca="1" ref="K964" ca="1">SHA1HASH($J964)</f>
        <v>7788f5ff29a7cd4635a51b9665d6f431b5dfac6a</v>
      </c>
      <c r="L964" s="7" cm="1">
        <f t="array" aca="1" ref="L964" ca="1">INDEX(States!$A:$A,N964,1)</f>
        <v>5</v>
      </c>
      <c r="M964" s="7" t="str">
        <f ca="1">VLOOKUP($L964,Countries!$A:$B,2,FALSE)</f>
        <v>Portugal</v>
      </c>
      <c r="N964" s="7" cm="1">
        <f t="array" aca="1" ref="N964" ca="1">INDEX(States!$C:$C,RANDBETWEEN(5,COUNTA(States!$A:$A) + 1),1)</f>
        <v>12</v>
      </c>
      <c r="O964" s="7" t="str">
        <f ca="1">VLOOKUP($N964,States!$C:$D,2,FALSE)</f>
        <v>Leiria</v>
      </c>
      <c r="P964" s="7" t="str">
        <f ca="1">VLOOKUP($F964,Name!$A:$C,3,FALSE)</f>
        <v>M</v>
      </c>
      <c r="Q964" s="7" t="str">
        <f ca="1">VLOOKUP($P964,Genders!$B:$C,2,FALSE)</f>
        <v>Male</v>
      </c>
      <c r="R964" s="7" cm="1">
        <f t="array" aca="1" ref="R964" ca="1">INDEX('Marital status'!$A:$A,RANDBETWEEN(5,COUNTA('Marital status'!$A:$A) + 1),1)</f>
        <v>9</v>
      </c>
      <c r="S964" s="7" t="str">
        <f ca="1">VLOOKUP($R964,'Marital status'!$A:$B,2,FALSE)</f>
        <v>DIVORCED</v>
      </c>
      <c r="T964" s="7">
        <f t="shared" ca="1" si="143"/>
        <v>5</v>
      </c>
      <c r="U964" s="7" t="str">
        <f ca="1">VLOOKUP($T964,Ethnicities!$A:$B,2,FALSE)</f>
        <v xml:space="preserve"> white</v>
      </c>
      <c r="V964" s="8">
        <f t="shared" ca="1" si="144"/>
        <v>21950</v>
      </c>
      <c r="W964" s="6">
        <f t="shared" ca="1" si="145"/>
        <v>8</v>
      </c>
      <c r="X964" s="8" t="str">
        <f ca="1">VLOOKUP($W964,'Background education'!$A:$B,2,FALSE)</f>
        <v>Graduate school</v>
      </c>
      <c r="Y964" s="7">
        <f ca="1" xml:space="preserve">
  IF(OR($AA964 = 5, $AA964 = 6, $AA964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64" s="7" t="str">
        <f ca="1">VLOOKUP($Y964,Departments!$A:$B,2,FALSE)</f>
        <v>Communication &amp; Marketing</v>
      </c>
      <c r="AA964" s="6">
        <f t="shared" ca="1" si="146"/>
        <v>11</v>
      </c>
      <c r="AB964" s="7" t="str">
        <f ca="1">VLOOKUP($AA964,Roles!$A:$B,2,FALSE)</f>
        <v>Analyst</v>
      </c>
      <c r="AC964" s="6">
        <f t="shared" ca="1" si="147"/>
        <v>7</v>
      </c>
      <c r="AD964" s="7" t="str">
        <f ca="1" xml:space="preserve">
IF($AC964 &lt;&gt; "",
    VLOOKUP($AC964,Levels!$A:$B,2,FALSE),
    ""
)</f>
        <v>Senior</v>
      </c>
      <c r="AE964" s="8">
        <f t="shared" ca="1" si="148"/>
        <v>39565</v>
      </c>
      <c r="AF964" s="6">
        <f ca="1">RANDBETWEEN(5,COUNTA('Recruitment source'!$A:$A) + 1)</f>
        <v>12</v>
      </c>
      <c r="AG964" s="6" t="str">
        <f ca="1">VLOOKUP($AF964,'Recruitment source'!$A:$B,2,FALSE)</f>
        <v xml:space="preserve"> recommendation of employee</v>
      </c>
      <c r="AH964" s="8"/>
      <c r="AI964" s="1">
        <f t="shared" ca="1" si="140"/>
        <v>3080</v>
      </c>
      <c r="AJ964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960, 1, 'Frankin Colombo Caruso', 'M', 5, '04/02/1960', 8, 11, 11, 7, 3080);</v>
      </c>
    </row>
    <row r="965" spans="1:36" ht="14.25" customHeight="1" x14ac:dyDescent="0.2">
      <c r="A965" s="7" cm="1">
        <f t="array" aca="1" ref="A965" ca="1">INDEX(Companies!$A:$A,RANDBETWEEN(5,COUNTA(Companies!$A:$A) + 1),1)</f>
        <v>5</v>
      </c>
      <c r="B965" s="7" t="str">
        <f ca="1">VLOOKUP($A965,Companies!$A:$B,2,FALSE)</f>
        <v>ACME Corporation</v>
      </c>
      <c r="C965" s="5">
        <f t="shared" si="141"/>
        <v>961</v>
      </c>
      <c r="D965" s="5" t="str" cm="1">
        <f t="array" ref="D965">SHA1HASH($C965)</f>
        <v>1f37ad2bad2f9295271415eea34a6cb99a79575b</v>
      </c>
      <c r="E965" s="6">
        <v>1</v>
      </c>
      <c r="F965" s="7">
        <f ca="1">IF($C965 = 1 + N("Presidente"),
    127,
    IF($C965 = 2 + N("Vice-Presidente"),
        72,
        IF($C965 = 3 + N("Secretária bilíngue"),
            13,
            RANDBETWEEN(5,COUNT(Name!$A:$A) + 1)
        )
    )
)</f>
        <v>214</v>
      </c>
      <c r="G965" s="7" t="str">
        <f ca="1">VLOOKUP($F965,Name!$A:$B,2,FALSE)</f>
        <v>Kleriston</v>
      </c>
      <c r="H965" s="7">
        <f ca="1" xml:space="preserve">
IF($C965 = 1,
    0,
    RANDBETWEEN(5,COUNT('Last name'!$A:$A) + 1)
)</f>
        <v>176</v>
      </c>
      <c r="I965" s="7" t="str">
        <f ca="1" xml:space="preserve">
IF($C965 = 1 + N("Presidente"),
    "de Orléans e Bragança",
    VLOOKUP($H965,'Last name'!$A:$B,2,FALSE) &amp; " " &amp; VLOOKUP(RANDBETWEEN(5,COUNT('Last name'!$A:$A) + 1),'Last name'!$A:$B,2,FALSE)
)</f>
        <v>Santos Resende</v>
      </c>
      <c r="J965" s="7" t="str">
        <f t="shared" ca="1" si="142"/>
        <v>Kleriston Santos Resende</v>
      </c>
      <c r="K965" s="7" t="str" cm="1">
        <f t="array" aca="1" ref="K965" ca="1">SHA1HASH($J965)</f>
        <v>7c5e7af6b7a1bca7b56c03d8f5560816cbca6a11</v>
      </c>
      <c r="L965" s="7" cm="1">
        <f t="array" aca="1" ref="L965" ca="1">INDEX(States!$A:$A,N965,1)</f>
        <v>5</v>
      </c>
      <c r="M965" s="7" t="str">
        <f ca="1">VLOOKUP($L965,Countries!$A:$B,2,FALSE)</f>
        <v>Portugal</v>
      </c>
      <c r="N965" s="7" cm="1">
        <f t="array" aca="1" ref="N965" ca="1">INDEX(States!$C:$C,RANDBETWEEN(5,COUNTA(States!$A:$A) + 1),1)</f>
        <v>6</v>
      </c>
      <c r="O965" s="7" t="str">
        <f ca="1">VLOOKUP($N965,States!$C:$D,2,FALSE)</f>
        <v>PORTO</v>
      </c>
      <c r="P965" s="7" t="str">
        <f ca="1">VLOOKUP($F965,Name!$A:$C,3,FALSE)</f>
        <v>M</v>
      </c>
      <c r="Q965" s="7" t="str">
        <f ca="1">VLOOKUP($P965,Genders!$B:$C,2,FALSE)</f>
        <v>Male</v>
      </c>
      <c r="R965" s="7" cm="1">
        <f t="array" aca="1" ref="R965" ca="1">INDEX('Marital status'!$A:$A,RANDBETWEEN(5,COUNTA('Marital status'!$A:$A) + 1),1)</f>
        <v>5</v>
      </c>
      <c r="S965" s="7" t="str">
        <f ca="1">VLOOKUP($R965,'Marital status'!$A:$B,2,FALSE)</f>
        <v>single</v>
      </c>
      <c r="T965" s="7">
        <f t="shared" ca="1" si="143"/>
        <v>5</v>
      </c>
      <c r="U965" s="7" t="str">
        <f ca="1">VLOOKUP($T965,Ethnicities!$A:$B,2,FALSE)</f>
        <v xml:space="preserve"> white</v>
      </c>
      <c r="V965" s="8">
        <f t="shared" ca="1" si="144"/>
        <v>27215</v>
      </c>
      <c r="W965" s="6">
        <f t="shared" ca="1" si="145"/>
        <v>7</v>
      </c>
      <c r="X965" s="8" t="str">
        <f ca="1">VLOOKUP($W965,'Background education'!$A:$B,2,FALSE)</f>
        <v>Undergraduate degree</v>
      </c>
      <c r="Y965" s="7">
        <f ca="1" xml:space="preserve">
  IF(OR($AA965 = 5, $AA965 = 6, $AA965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65" s="7" t="str">
        <f ca="1">VLOOKUP($Y965,Departments!$A:$B,2,FALSE)</f>
        <v>Controlling</v>
      </c>
      <c r="AA965" s="6">
        <f t="shared" ca="1" si="146"/>
        <v>10</v>
      </c>
      <c r="AB965" s="7" t="str">
        <f ca="1">VLOOKUP($AA965,Roles!$A:$B,2,FALSE)</f>
        <v>Trainee</v>
      </c>
      <c r="AC965" s="6" t="str">
        <f t="shared" ca="1" si="147"/>
        <v/>
      </c>
      <c r="AD965" s="7" t="str">
        <f ca="1" xml:space="preserve">
IF($AC965 &lt;&gt; "",
    VLOOKUP($AC965,Levels!$A:$B,2,FALSE),
    ""
)</f>
        <v/>
      </c>
      <c r="AE965" s="8">
        <f t="shared" ca="1" si="148"/>
        <v>38164</v>
      </c>
      <c r="AF965" s="6">
        <f ca="1">RANDBETWEEN(5,COUNTA('Recruitment source'!$A:$A) + 1)</f>
        <v>6</v>
      </c>
      <c r="AG965" s="6" t="str">
        <f ca="1">VLOOKUP($AF965,'Recruitment source'!$A:$B,2,FALSE)</f>
        <v>Learn4Good</v>
      </c>
      <c r="AH965" s="8"/>
      <c r="AI965" s="1">
        <f t="shared" ref="AI965:AI1028" ca="1" si="150" xml:space="preserve">
IF($AA965 = 5 + N("Presidente"),
    27000,
    IF($AA965 = 6 + N("Vice-presidente"),
        23000,
        IF(OR($AA965 = 8, $AA965= 13, $AA965 = 12) + N("Secretária bilíngue ou coordenador ou especialista"),
            8000,
            IF($AA965 = 7 + N("Diretor"),
                15000,
                IF($AA965 = 14 + N("Gerente"),
                    12000,
                    IF($AA965 = 9 + N("Estagiário"),
                        705,
                        IF($AA965 = 10 + N("Trainee"),
                            805,
                            IF($AA965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IF($W965 = 7,
  500,
  IF($W965 = 8,
    1000,
    IF($W965 = 9,
      1500,
      IF($W965 = 10,
        2000,
        0
      )
    )
  )
)
+
N("Adicional no salário por área")
+
IF($Y965 = 14 + N("Tecnologia da Informação"),
  120,
  IF($Y965 = 16 + N("Vendas"),
    110,
    IF($Y965 = 15 + N("Jurídico"),
      100,
      IF(OR($Y965 = 8, $Y965 = 9, $Y965 = 11) + N("Recursos humanos ou comercial ou comunicação e marketing"),
        80,
        0
      )
    )
  )
)
+
N("Adicionando pegadinha")
+
IF(AND($Y965 = 16, $W965 = 9, $AA965 = 11, $AC965 = 5) + N("Se for de vendas, com mestrado, analista sênior"),
  IF($T965 = 5,
    100,
    0
  )
  +
  IF($P965 = "M",
    200,
    0
  ),
  0
)</f>
        <v>1305</v>
      </c>
      <c r="AJ965" s="12" t="str">
        <f t="shared" ca="1" si="149"/>
        <v>INSERT INTO bi4all.fac_employees (id_company_fk, id_employee_pk, flg_active, employee_name, id_gender_fk, id_race_fk, birthday, id_schooling_fk, id_department_fk, id_role_fk, id_level_fk, actual_salary) VALUES (5, 961, 1, 'Kleriston Santos Resende', 'M', 5, '05/07/1974', 7, 12, 10, NULL, 1305);</v>
      </c>
    </row>
    <row r="966" spans="1:36" ht="14.25" customHeight="1" x14ac:dyDescent="0.2">
      <c r="A966" s="7" cm="1">
        <f t="array" aca="1" ref="A966" ca="1">INDEX(Companies!$A:$A,RANDBETWEEN(5,COUNTA(Companies!$A:$A) + 1),1)</f>
        <v>5</v>
      </c>
      <c r="B966" s="7" t="str">
        <f ca="1">VLOOKUP($A966,Companies!$A:$B,2,FALSE)</f>
        <v>ACME Corporation</v>
      </c>
      <c r="C966" s="5">
        <f t="shared" ref="C966:C1029" si="151">ROW() - 4</f>
        <v>962</v>
      </c>
      <c r="D966" s="5" t="str" cm="1">
        <f t="array" ref="D966">SHA1HASH($C966)</f>
        <v>89c48c47268eee4dcf7c4d1629c9876f49285cfb</v>
      </c>
      <c r="E966" s="6">
        <v>1</v>
      </c>
      <c r="F966" s="7">
        <f ca="1">IF($C966 = 1 + N("Presidente"),
    127,
    IF($C966 = 2 + N("Vice-Presidente"),
        72,
        IF($C966 = 3 + N("Secretária bilíngue"),
            13,
            RANDBETWEEN(5,COUNT(Name!$A:$A) + 1)
        )
    )
)</f>
        <v>252</v>
      </c>
      <c r="G966" s="7" t="str">
        <f ca="1">VLOOKUP($F966,Name!$A:$B,2,FALSE)</f>
        <v>Malco</v>
      </c>
      <c r="H966" s="7">
        <f ca="1" xml:space="preserve">
IF($C966 = 1,
    0,
    RANDBETWEEN(5,COUNT('Last name'!$A:$A) + 1)
)</f>
        <v>130</v>
      </c>
      <c r="I966" s="7" t="str">
        <f ca="1" xml:space="preserve">
IF($C966 = 1 + N("Presidente"),
    "de Orléans e Bragança",
    VLOOKUP($H966,'Last name'!$A:$B,2,FALSE) &amp; " " &amp; VLOOKUP(RANDBETWEEN(5,COUNT('Last name'!$A:$A) + 1),'Last name'!$A:$B,2,FALSE)
)</f>
        <v>Monteiro Martinelli</v>
      </c>
      <c r="J966" s="7" t="str">
        <f t="shared" ref="J966:J1029" ca="1" si="152">$G966 &amp; " " &amp; $I966</f>
        <v>Malco Monteiro Martinelli</v>
      </c>
      <c r="K966" s="7" t="str" cm="1">
        <f t="array" aca="1" ref="K966" ca="1">SHA1HASH($J966)</f>
        <v>780d3613b01079720faba78fb902257548edf5be</v>
      </c>
      <c r="L966" s="7" cm="1">
        <f t="array" aca="1" ref="L966" ca="1">INDEX(States!$A:$A,N966,1)</f>
        <v>5</v>
      </c>
      <c r="M966" s="7" t="str">
        <f ca="1">VLOOKUP($L966,Countries!$A:$B,2,FALSE)</f>
        <v>Portugal</v>
      </c>
      <c r="N966" s="7" cm="1">
        <f t="array" aca="1" ref="N966" ca="1">INDEX(States!$C:$C,RANDBETWEEN(5,COUNTA(States!$A:$A) + 1),1)</f>
        <v>18</v>
      </c>
      <c r="O966" s="7" t="str">
        <f ca="1">VLOOKUP($N966,States!$C:$D,2,FALSE)</f>
        <v>Castelo Branco</v>
      </c>
      <c r="P966" s="7" t="str">
        <f ca="1">VLOOKUP($F966,Name!$A:$C,3,FALSE)</f>
        <v>M</v>
      </c>
      <c r="Q966" s="7" t="str">
        <f ca="1">VLOOKUP($P966,Genders!$B:$C,2,FALSE)</f>
        <v>Male</v>
      </c>
      <c r="R966" s="7" cm="1">
        <f t="array" aca="1" ref="R966" ca="1">INDEX('Marital status'!$A:$A,RANDBETWEEN(5,COUNTA('Marital status'!$A:$A) + 1),1)</f>
        <v>6</v>
      </c>
      <c r="S966" s="7" t="str">
        <f ca="1">VLOOKUP($R966,'Marital status'!$A:$B,2,FALSE)</f>
        <v>MarrieD</v>
      </c>
      <c r="T966" s="7">
        <f t="shared" ref="T966:T1029" ca="1" si="153" xml:space="preserve">
IF(AND($AA966 &gt;= 5, $AA966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U966" s="7" t="str">
        <f ca="1">VLOOKUP($T966,Ethnicities!$A:$B,2,FALSE)</f>
        <v>Black or African American</v>
      </c>
      <c r="V966" s="8">
        <f t="shared" ref="V966:V1029" ca="1" si="154" xml:space="preserve">
IF($AA966 = 5 + N("CEO"),
    TODAY() - 16340,
    IF($AA966 = 8 + N("Secretary"),
        RANDBETWEEN(TODAY() - 12418.5, TODAY()-6574.5),
        IF(OR($AA966 = 7, $AA966 = 14),
            RANDBETWEEN(TODAY() - 16071, TODAY() - 8766),
            IF(OR($AA966 = 13, $AA966 = 12, $AA966 = 11),
                RANDBETWEEN(TODAY() - 27393.75, TODAY() - 12783.75),
                RANDBETWEEN(TODAY() - 27393.75, TODAY()-10957.5)
            )
        )
    )
)</f>
        <v>22245</v>
      </c>
      <c r="W966" s="6">
        <f t="shared" ref="W966:W1029" ca="1" si="155" xml:space="preserve">
IF(OR($AA966 = 5, $AA966 = 6) + N("Se for presidente ou vice-presidente"),
    10 + N("Doutor"),
    IF($AA966 = 7 + N("Se for diretor"),
        RANDBETWEEN(8,10) + N("Graduate school or Master’s degree or Doctorate"),
        IF($AA966 = 14 + N("If a manager"),
            RANDBETWEEN(7,9),
            IF(OR($AA966 = 13, $AA966 = 12, $AA966 = 11) + N("If coordinator or specialist or analyst"),
                RANDBETWEEN(7,8),
                7
            )
        )
    )
)</f>
        <v>7</v>
      </c>
      <c r="X966" s="8" t="str">
        <f ca="1">VLOOKUP($W966,'Background education'!$A:$B,2,FALSE)</f>
        <v>Undergraduate degree</v>
      </c>
      <c r="Y966" s="7">
        <f ca="1" xml:space="preserve">
  IF(OR($AA966 = 5, $AA966 = 6, $AA966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66" s="7" t="str">
        <f ca="1">VLOOKUP($Y966,Departments!$A:$B,2,FALSE)</f>
        <v>Operations</v>
      </c>
      <c r="AA966" s="6">
        <f t="shared" ref="AA966:AA1029" ca="1" si="156" xml:space="preserve">
IF($C966 = 1 + N("Se matrícula for 1"),
  5 + N("Presidente"),
  IF($C966 = 2 + N("Se matrícula for 2"),
    6 + N("Vice-presidente"),
    IF($C966 = 3 + N("Se matrícula for 3"),
      8 + N("Secretária bilíngue"),
      IF(AND($C966 &gt;= 4, $C966 &lt;=14),
        7 + N("Diretor"),
        IF(AND($C966 &gt;= 15, $C966 &lt;= 25),
          14 + N("Manager"),
          IF(AND($C966 &gt;= 26, $C966 &lt;= 36),
            13 + N("Coordinador"),
            IF(AND($C966 &gt;= 37, $C966 &lt;= 47),
              12 + N("Especialista"),
                IF(MOD($C966,2) = 0,
                  11 + N("Analista"),
                  RANDBETWEEN(9,10) + N("Estagiário ou Trainee")
                )
            )
          )
        )
      )
    )
  )
)</f>
        <v>11</v>
      </c>
      <c r="AB966" s="7" t="str">
        <f ca="1">VLOOKUP($AA966,Roles!$A:$B,2,FALSE)</f>
        <v>Analyst</v>
      </c>
      <c r="AC966" s="6">
        <f t="shared" ref="AC966:AC1029" ca="1" si="157" xml:space="preserve">
IF($AA966 = 11 + N("Analyst"),
    RANDBETWEEN(5, 7) + N("Jr, Pleno, Sr"),
    ""
)</f>
        <v>7</v>
      </c>
      <c r="AD966" s="7" t="str">
        <f ca="1" xml:space="preserve">
IF($AC966 &lt;&gt; "",
    VLOOKUP($AC966,Levels!$A:$B,2,FALSE),
    ""
)</f>
        <v>Senior</v>
      </c>
      <c r="AE966" s="8">
        <f t="shared" ref="AE966:AE1029" ca="1" si="158" xml:space="preserve">
IF(
  OR(
    $AA966=5,$AA966=6,$AA966=7,$AA966=8,$AA966=14
  ),
  36161,
  IF(
     (
      (TODAY() - $V966) / 365
     ) &lt; 19,
      TODAY(),
      RANDBETWEEN(36161,TODAY())
  )
)</f>
        <v>41687</v>
      </c>
      <c r="AF966" s="6">
        <f ca="1">RANDBETWEEN(5,COUNTA('Recruitment source'!$A:$A) + 1)</f>
        <v>14</v>
      </c>
      <c r="AG966" s="6" t="str">
        <f ca="1">VLOOKUP($AF966,'Recruitment source'!$A:$B,2,FALSE)</f>
        <v>LinkedIn</v>
      </c>
      <c r="AH966" s="8"/>
      <c r="AI966" s="1">
        <f t="shared" ca="1" si="150"/>
        <v>2500</v>
      </c>
      <c r="AJ966" s="12" t="str">
        <f t="shared" ref="AJ966:AJ1029" ca="1" si="15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$A966  &amp; ", "   &amp;
$C966  &amp; ", "   &amp;
$E966  &amp; ", '"  &amp;
$J966  &amp; "', '" &amp;
$P966  &amp; "', "  &amp;
$T966  &amp; ", '"  &amp;
TEXT($V966,"dd/mm/aaaa")  &amp; "', "   &amp;
$W966  &amp; ", "   &amp;
$Y966  &amp; ", "   &amp;
$AA966  &amp; ", "   &amp;
IF($AC966 &lt;&gt; "", $AC966, "NULL")  &amp; ", "   &amp;
$AI966  &amp; ");"</f>
        <v>INSERT INTO bi4all.fac_employees (id_company_fk, id_employee_pk, flg_active, employee_name, id_gender_fk, id_race_fk, birthday, id_schooling_fk, id_department_fk, id_role_fk, id_level_fk, actual_salary) VALUES (5, 962, 1, 'Malco Monteiro Martinelli', 'M', 6, '25/11/1960', 7, 10, 11, 7, 2500);</v>
      </c>
    </row>
    <row r="967" spans="1:36" ht="14.25" customHeight="1" x14ac:dyDescent="0.2">
      <c r="A967" s="7" cm="1">
        <f t="array" aca="1" ref="A967" ca="1">INDEX(Companies!$A:$A,RANDBETWEEN(5,COUNTA(Companies!$A:$A) + 1),1)</f>
        <v>5</v>
      </c>
      <c r="B967" s="7" t="str">
        <f ca="1">VLOOKUP($A967,Companies!$A:$B,2,FALSE)</f>
        <v>ACME Corporation</v>
      </c>
      <c r="C967" s="5">
        <f t="shared" si="151"/>
        <v>963</v>
      </c>
      <c r="D967" s="5" t="str" cm="1">
        <f t="array" ref="D967">SHA1HASH($C967)</f>
        <v>4b1a62d54f5d635ceffa0118244d63e07779e04a</v>
      </c>
      <c r="E967" s="6">
        <v>1</v>
      </c>
      <c r="F967" s="7">
        <f ca="1">IF($C967 = 1 + N("Presidente"),
    127,
    IF($C967 = 2 + N("Vice-Presidente"),
        72,
        IF($C967 = 3 + N("Secretária bilíngue"),
            13,
            RANDBETWEEN(5,COUNT(Name!$A:$A) + 1)
        )
    )
)</f>
        <v>266</v>
      </c>
      <c r="G967" s="7" t="str">
        <f ca="1">VLOOKUP($F967,Name!$A:$B,2,FALSE)</f>
        <v>Maria Helena</v>
      </c>
      <c r="H967" s="7">
        <f ca="1" xml:space="preserve">
IF($C967 = 1,
    0,
    RANDBETWEEN(5,COUNT('Last name'!$A:$A) + 1)
)</f>
        <v>120</v>
      </c>
      <c r="I967" s="7" t="str">
        <f ca="1" xml:space="preserve">
IF($C967 = 1 + N("Presidente"),
    "de Orléans e Bragança",
    VLOOKUP($H967,'Last name'!$A:$B,2,FALSE) &amp; " " &amp; VLOOKUP(RANDBETWEEN(5,COUNT('Last name'!$A:$A) + 1),'Last name'!$A:$B,2,FALSE)
)</f>
        <v>Marques Barroso</v>
      </c>
      <c r="J967" s="7" t="str">
        <f t="shared" ca="1" si="152"/>
        <v>Maria Helena Marques Barroso</v>
      </c>
      <c r="K967" s="7" t="str" cm="1">
        <f t="array" aca="1" ref="K967" ca="1">SHA1HASH($J967)</f>
        <v>6721c82777d6709fa05799d1ce8fef23cda94bbd</v>
      </c>
      <c r="L967" s="7" cm="1">
        <f t="array" aca="1" ref="L967" ca="1">INDEX(States!$A:$A,N967,1)</f>
        <v>5</v>
      </c>
      <c r="M967" s="7" t="str">
        <f ca="1">VLOOKUP($L967,Countries!$A:$B,2,FALSE)</f>
        <v>Portugal</v>
      </c>
      <c r="N967" s="7" cm="1">
        <f t="array" aca="1" ref="N967" ca="1">INDEX(States!$C:$C,RANDBETWEEN(5,COUNTA(States!$A:$A) + 1),1)</f>
        <v>24</v>
      </c>
      <c r="O967" s="7" t="str">
        <f ca="1">VLOOKUP($N967,States!$C:$D,2,FALSE)</f>
        <v>Brangança</v>
      </c>
      <c r="P967" s="7" t="str">
        <f ca="1">VLOOKUP($F967,Name!$A:$C,3,FALSE)</f>
        <v>F</v>
      </c>
      <c r="Q967" s="7" t="str">
        <f ca="1">VLOOKUP($P967,Genders!$B:$C,2,FALSE)</f>
        <v>Female</v>
      </c>
      <c r="R967" s="7" cm="1">
        <f t="array" aca="1" ref="R967" ca="1">INDEX('Marital status'!$A:$A,RANDBETWEEN(5,COUNTA('Marital status'!$A:$A) + 1),1)</f>
        <v>7</v>
      </c>
      <c r="S967" s="7" t="str">
        <f ca="1">VLOOKUP($R967,'Marital status'!$A:$B,2,FALSE)</f>
        <v xml:space="preserve">Widowed </v>
      </c>
      <c r="T967" s="7">
        <f t="shared" ca="1" si="153"/>
        <v>5</v>
      </c>
      <c r="U967" s="7" t="str">
        <f ca="1">VLOOKUP($T967,Ethnicities!$A:$B,2,FALSE)</f>
        <v xml:space="preserve"> white</v>
      </c>
      <c r="V967" s="8">
        <f t="shared" ca="1" si="154"/>
        <v>20339</v>
      </c>
      <c r="W967" s="6">
        <f t="shared" ca="1" si="155"/>
        <v>7</v>
      </c>
      <c r="X967" s="8" t="str">
        <f ca="1">VLOOKUP($W967,'Background education'!$A:$B,2,FALSE)</f>
        <v>Undergraduate degree</v>
      </c>
      <c r="Y967" s="7">
        <f ca="1" xml:space="preserve">
  IF(OR($AA967 = 5, $AA967 = 6, $AA967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67" s="7" t="str">
        <f ca="1">VLOOKUP($Y967,Departments!$A:$B,2,FALSE)</f>
        <v>Controlling</v>
      </c>
      <c r="AA967" s="6">
        <f t="shared" ca="1" si="156"/>
        <v>9</v>
      </c>
      <c r="AB967" s="7" t="str">
        <f ca="1">VLOOKUP($AA967,Roles!$A:$B,2,FALSE)</f>
        <v>Intern</v>
      </c>
      <c r="AC967" s="6" t="str">
        <f t="shared" ca="1" si="157"/>
        <v/>
      </c>
      <c r="AD967" s="7" t="str">
        <f ca="1" xml:space="preserve">
IF($AC967 &lt;&gt; "",
    VLOOKUP($AC967,Levels!$A:$B,2,FALSE),
    ""
)</f>
        <v/>
      </c>
      <c r="AE967" s="8">
        <f t="shared" ca="1" si="158"/>
        <v>42060</v>
      </c>
      <c r="AF967" s="6">
        <f ca="1">RANDBETWEEN(5,COUNTA('Recruitment source'!$A:$A) + 1)</f>
        <v>7</v>
      </c>
      <c r="AG967" s="6" t="str">
        <f ca="1">VLOOKUP($AF967,'Recruitment source'!$A:$B,2,FALSE)</f>
        <v>SAPO Emprego</v>
      </c>
      <c r="AH967" s="8"/>
      <c r="AI967" s="1">
        <f t="shared" ca="1" si="150"/>
        <v>1205</v>
      </c>
      <c r="AJ96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963, 1, 'Maria Helena Marques Barroso', 'F', 5, '07/09/1955', 7, 12, 9, NULL, 1205);</v>
      </c>
    </row>
    <row r="968" spans="1:36" ht="14.25" customHeight="1" x14ac:dyDescent="0.2">
      <c r="A968" s="7" cm="1">
        <f t="array" aca="1" ref="A968" ca="1">INDEX(Companies!$A:$A,RANDBETWEEN(5,COUNTA(Companies!$A:$A) + 1),1)</f>
        <v>5</v>
      </c>
      <c r="B968" s="7" t="str">
        <f ca="1">VLOOKUP($A968,Companies!$A:$B,2,FALSE)</f>
        <v>ACME Corporation</v>
      </c>
      <c r="C968" s="5">
        <f t="shared" si="151"/>
        <v>964</v>
      </c>
      <c r="D968" s="5" t="str" cm="1">
        <f t="array" ref="D968">SHA1HASH($C968)</f>
        <v>f03ac204449806e98d4e390480277e6542c95161</v>
      </c>
      <c r="E968" s="6">
        <v>1</v>
      </c>
      <c r="F968" s="7">
        <f ca="1">IF($C968 = 1 + N("Presidente"),
    127,
    IF($C968 = 2 + N("Vice-Presidente"),
        72,
        IF($C968 = 3 + N("Secretária bilíngue"),
            13,
            RANDBETWEEN(5,COUNT(Name!$A:$A) + 1)
        )
    )
)</f>
        <v>33</v>
      </c>
      <c r="G968" s="7" t="str">
        <f ca="1">VLOOKUP($F968,Name!$A:$B,2,FALSE)</f>
        <v>Ana Lívia</v>
      </c>
      <c r="H968" s="7">
        <f ca="1" xml:space="preserve">
IF($C968 = 1,
    0,
    RANDBETWEEN(5,COUNT('Last name'!$A:$A) + 1)
)</f>
        <v>9</v>
      </c>
      <c r="I968" s="7" t="str">
        <f ca="1" xml:space="preserve">
IF($C968 = 1 + N("Presidente"),
    "de Orléans e Bragança",
    VLOOKUP($H968,'Last name'!$A:$B,2,FALSE) &amp; " " &amp; VLOOKUP(RANDBETWEEN(5,COUNT('Last name'!$A:$A) + 1),'Last name'!$A:$B,2,FALSE)
)</f>
        <v>Aleluia Alves</v>
      </c>
      <c r="J968" s="7" t="str">
        <f t="shared" ca="1" si="152"/>
        <v>Ana Lívia Aleluia Alves</v>
      </c>
      <c r="K968" s="7" t="str" cm="1">
        <f t="array" aca="1" ref="K968" ca="1">SHA1HASH($J968)</f>
        <v>f8c7411a67e0a760a1566aa6d1b3e004860e3779</v>
      </c>
      <c r="L968" s="7" cm="1">
        <f t="array" aca="1" ref="L968" ca="1">INDEX(States!$A:$A,N968,1)</f>
        <v>5</v>
      </c>
      <c r="M968" s="7" t="str">
        <f ca="1">VLOOKUP($L968,Countries!$A:$B,2,FALSE)</f>
        <v>Portugal</v>
      </c>
      <c r="N968" s="7" cm="1">
        <f t="array" aca="1" ref="N968" ca="1">INDEX(States!$C:$C,RANDBETWEEN(5,COUNTA(States!$A:$A) + 1),1)</f>
        <v>9</v>
      </c>
      <c r="O968" s="7" t="str">
        <f ca="1">VLOOKUP($N968,States!$C:$D,2,FALSE)</f>
        <v>braga</v>
      </c>
      <c r="P968" s="7" t="str">
        <f ca="1">VLOOKUP($F968,Name!$A:$C,3,FALSE)</f>
        <v>F</v>
      </c>
      <c r="Q968" s="7" t="str">
        <f ca="1">VLOOKUP($P968,Genders!$B:$C,2,FALSE)</f>
        <v>Female</v>
      </c>
      <c r="R968" s="7" cm="1">
        <f t="array" aca="1" ref="R968" ca="1">INDEX('Marital status'!$A:$A,RANDBETWEEN(5,COUNTA('Marital status'!$A:$A) + 1),1)</f>
        <v>7</v>
      </c>
      <c r="S968" s="7" t="str">
        <f ca="1">VLOOKUP($R968,'Marital status'!$A:$B,2,FALSE)</f>
        <v xml:space="preserve">Widowed </v>
      </c>
      <c r="T968" s="7">
        <f t="shared" ca="1" si="153"/>
        <v>7</v>
      </c>
      <c r="U968" s="7" t="str">
        <f ca="1">VLOOKUP($T968,Ethnicities!$A:$B,2,FALSE)</f>
        <v xml:space="preserve">  Hispanic or LATINO</v>
      </c>
      <c r="V968" s="8">
        <f t="shared" ca="1" si="154"/>
        <v>23552</v>
      </c>
      <c r="W968" s="6">
        <f t="shared" ca="1" si="155"/>
        <v>8</v>
      </c>
      <c r="X968" s="8" t="str">
        <f ca="1">VLOOKUP($W968,'Background education'!$A:$B,2,FALSE)</f>
        <v>Graduate school</v>
      </c>
      <c r="Y968" s="7">
        <f ca="1" xml:space="preserve">
  IF(OR($AA968 = 5, $AA968 = 6, $AA968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68" s="7" t="str">
        <f ca="1">VLOOKUP($Y968,Departments!$A:$B,2,FALSE)</f>
        <v xml:space="preserve"> Commercial</v>
      </c>
      <c r="AA968" s="6">
        <f t="shared" ca="1" si="156"/>
        <v>11</v>
      </c>
      <c r="AB968" s="7" t="str">
        <f ca="1">VLOOKUP($AA968,Roles!$A:$B,2,FALSE)</f>
        <v>Analyst</v>
      </c>
      <c r="AC968" s="6">
        <f t="shared" ca="1" si="157"/>
        <v>7</v>
      </c>
      <c r="AD968" s="7" t="str">
        <f ca="1" xml:space="preserve">
IF($AC968 &lt;&gt; "",
    VLOOKUP($AC968,Levels!$A:$B,2,FALSE),
    ""
)</f>
        <v>Senior</v>
      </c>
      <c r="AE968" s="8">
        <f t="shared" ca="1" si="158"/>
        <v>40896</v>
      </c>
      <c r="AF968" s="6">
        <f ca="1">RANDBETWEEN(5,COUNTA('Recruitment source'!$A:$A) + 1)</f>
        <v>12</v>
      </c>
      <c r="AG968" s="6" t="str">
        <f ca="1">VLOOKUP($AF968,'Recruitment source'!$A:$B,2,FALSE)</f>
        <v xml:space="preserve"> recommendation of employee</v>
      </c>
      <c r="AH968" s="8"/>
      <c r="AI968" s="1">
        <f t="shared" ca="1" si="150"/>
        <v>3080</v>
      </c>
      <c r="AJ96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964, 1, 'Ana Lívia Aleluia Alves', 'F', 7, '24/06/1964', 8, 9, 11, 7, 3080);</v>
      </c>
    </row>
    <row r="969" spans="1:36" ht="14.25" customHeight="1" x14ac:dyDescent="0.2">
      <c r="A969" s="7" cm="1">
        <f t="array" aca="1" ref="A969" ca="1">INDEX(Companies!$A:$A,RANDBETWEEN(5,COUNTA(Companies!$A:$A) + 1),1)</f>
        <v>5</v>
      </c>
      <c r="B969" s="7" t="str">
        <f ca="1">VLOOKUP($A969,Companies!$A:$B,2,FALSE)</f>
        <v>ACME Corporation</v>
      </c>
      <c r="C969" s="5">
        <f t="shared" si="151"/>
        <v>965</v>
      </c>
      <c r="D969" s="5" t="str" cm="1">
        <f t="array" ref="D969">SHA1HASH($C969)</f>
        <v>ab71032b46410c97eefb49af7d10d8a10796db6a</v>
      </c>
      <c r="E969" s="6">
        <v>1</v>
      </c>
      <c r="F969" s="7">
        <f ca="1">IF($C969 = 1 + N("Presidente"),
    127,
    IF($C969 = 2 + N("Vice-Presidente"),
        72,
        IF($C969 = 3 + N("Secretária bilíngue"),
            13,
            RANDBETWEEN(5,COUNT(Name!$A:$A) + 1)
        )
    )
)</f>
        <v>70</v>
      </c>
      <c r="G969" s="7" t="str">
        <f ca="1">VLOOKUP($F969,Name!$A:$B,2,FALSE)</f>
        <v>Bento</v>
      </c>
      <c r="H969" s="7">
        <f ca="1" xml:space="preserve">
IF($C969 = 1,
    0,
    RANDBETWEEN(5,COUNT('Last name'!$A:$A) + 1)
)</f>
        <v>7</v>
      </c>
      <c r="I969" s="7" t="str">
        <f ca="1" xml:space="preserve">
IF($C969 = 1 + N("Presidente"),
    "de Orléans e Bragança",
    VLOOKUP($H969,'Last name'!$A:$B,2,FALSE) &amp; " " &amp; VLOOKUP(RANDBETWEEN(5,COUNT('Last name'!$A:$A) + 1),'Last name'!$A:$B,2,FALSE)
)</f>
        <v>Albuquerque Alcantara</v>
      </c>
      <c r="J969" s="7" t="str">
        <f t="shared" ca="1" si="152"/>
        <v>Bento Albuquerque Alcantara</v>
      </c>
      <c r="K969" s="7" t="str" cm="1">
        <f t="array" aca="1" ref="K969" ca="1">SHA1HASH($J969)</f>
        <v>971e94993b8c34973dbf6738f17bc9f53b400bb9</v>
      </c>
      <c r="L969" s="7" cm="1">
        <f t="array" aca="1" ref="L969" ca="1">INDEX(States!$A:$A,N969,1)</f>
        <v>5</v>
      </c>
      <c r="M969" s="7" t="str">
        <f ca="1">VLOOKUP($L969,Countries!$A:$B,2,FALSE)</f>
        <v>Portugal</v>
      </c>
      <c r="N969" s="7" cm="1">
        <f t="array" aca="1" ref="N969" ca="1">INDEX(States!$C:$C,RANDBETWEEN(5,COUNTA(States!$A:$A) + 1),1)</f>
        <v>24</v>
      </c>
      <c r="O969" s="7" t="str">
        <f ca="1">VLOOKUP($N969,States!$C:$D,2,FALSE)</f>
        <v>Brangança</v>
      </c>
      <c r="P969" s="7" t="str">
        <f ca="1">VLOOKUP($F969,Name!$A:$C,3,FALSE)</f>
        <v>M</v>
      </c>
      <c r="Q969" s="7" t="str">
        <f ca="1">VLOOKUP($P969,Genders!$B:$C,2,FALSE)</f>
        <v>Male</v>
      </c>
      <c r="R969" s="7" cm="1">
        <f t="array" aca="1" ref="R969" ca="1">INDEX('Marital status'!$A:$A,RANDBETWEEN(5,COUNTA('Marital status'!$A:$A) + 1),1)</f>
        <v>7</v>
      </c>
      <c r="S969" s="7" t="str">
        <f ca="1">VLOOKUP($R969,'Marital status'!$A:$B,2,FALSE)</f>
        <v xml:space="preserve">Widowed </v>
      </c>
      <c r="T969" s="7">
        <f t="shared" ca="1" si="153"/>
        <v>8</v>
      </c>
      <c r="U969" s="7" t="str">
        <f ca="1">VLOOKUP($T969,Ethnicities!$A:$B,2,FALSE)</f>
        <v>ASIAN</v>
      </c>
      <c r="V969" s="8">
        <f t="shared" ca="1" si="154"/>
        <v>32701</v>
      </c>
      <c r="W969" s="6">
        <f t="shared" ca="1" si="155"/>
        <v>7</v>
      </c>
      <c r="X969" s="8" t="str">
        <f ca="1">VLOOKUP($W969,'Background education'!$A:$B,2,FALSE)</f>
        <v>Undergraduate degree</v>
      </c>
      <c r="Y969" s="7">
        <f ca="1" xml:space="preserve">
  IF(OR($AA969 = 5, $AA969 = 6, $AA969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69" s="7" t="str">
        <f ca="1">VLOOKUP($Y969,Departments!$A:$B,2,FALSE)</f>
        <v>Controlling</v>
      </c>
      <c r="AA969" s="6">
        <f t="shared" ca="1" si="156"/>
        <v>9</v>
      </c>
      <c r="AB969" s="7" t="str">
        <f ca="1">VLOOKUP($AA969,Roles!$A:$B,2,FALSE)</f>
        <v>Intern</v>
      </c>
      <c r="AC969" s="6" t="str">
        <f t="shared" ca="1" si="157"/>
        <v/>
      </c>
      <c r="AD969" s="7" t="str">
        <f ca="1" xml:space="preserve">
IF($AC969 &lt;&gt; "",
    VLOOKUP($AC969,Levels!$A:$B,2,FALSE),
    ""
)</f>
        <v/>
      </c>
      <c r="AE969" s="8">
        <f t="shared" ca="1" si="158"/>
        <v>42424</v>
      </c>
      <c r="AF969" s="6">
        <f ca="1">RANDBETWEEN(5,COUNTA('Recruitment source'!$A:$A) + 1)</f>
        <v>6</v>
      </c>
      <c r="AG969" s="6" t="str">
        <f ca="1">VLOOKUP($AF969,'Recruitment source'!$A:$B,2,FALSE)</f>
        <v>Learn4Good</v>
      </c>
      <c r="AH969" s="8"/>
      <c r="AI969" s="1">
        <f t="shared" ca="1" si="150"/>
        <v>1205</v>
      </c>
      <c r="AJ96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965, 1, 'Bento Albuquerque Alcantara', 'M', 8, '12/07/1989', 7, 12, 9, NULL, 1205);</v>
      </c>
    </row>
    <row r="970" spans="1:36" ht="14.25" customHeight="1" x14ac:dyDescent="0.2">
      <c r="A970" s="7" cm="1">
        <f t="array" aca="1" ref="A970" ca="1">INDEX(Companies!$A:$A,RANDBETWEEN(5,COUNTA(Companies!$A:$A) + 1),1)</f>
        <v>5</v>
      </c>
      <c r="B970" s="7" t="str">
        <f ca="1">VLOOKUP($A970,Companies!$A:$B,2,FALSE)</f>
        <v>ACME Corporation</v>
      </c>
      <c r="C970" s="5">
        <f t="shared" si="151"/>
        <v>966</v>
      </c>
      <c r="D970" s="5" t="str" cm="1">
        <f t="array" ref="D970">SHA1HASH($C970)</f>
        <v>bdf59a109a30762380d851c187b7ec5256d89b72</v>
      </c>
      <c r="E970" s="6">
        <v>1</v>
      </c>
      <c r="F970" s="7">
        <f ca="1">IF($C970 = 1 + N("Presidente"),
    127,
    IF($C970 = 2 + N("Vice-Presidente"),
        72,
        IF($C970 = 3 + N("Secretária bilíngue"),
            13,
            RANDBETWEEN(5,COUNT(Name!$A:$A) + 1)
        )
    )
)</f>
        <v>143</v>
      </c>
      <c r="G970" s="7" t="str">
        <f ca="1">VLOOKUP($F970,Name!$A:$B,2,FALSE)</f>
        <v>Flavio</v>
      </c>
      <c r="H970" s="7">
        <f ca="1" xml:space="preserve">
IF($C970 = 1,
    0,
    RANDBETWEEN(5,COUNT('Last name'!$A:$A) + 1)
)</f>
        <v>119</v>
      </c>
      <c r="I970" s="7" t="str">
        <f ca="1" xml:space="preserve">
IF($C970 = 1 + N("Presidente"),
    "de Orléans e Bragança",
    VLOOKUP($H970,'Last name'!$A:$B,2,FALSE) &amp; " " &amp; VLOOKUP(RANDBETWEEN(5,COUNT('Last name'!$A:$A) + 1),'Last name'!$A:$B,2,FALSE)
)</f>
        <v>Marino Almeida</v>
      </c>
      <c r="J970" s="7" t="str">
        <f t="shared" ca="1" si="152"/>
        <v>Flavio Marino Almeida</v>
      </c>
      <c r="K970" s="7" t="str" cm="1">
        <f t="array" aca="1" ref="K970" ca="1">SHA1HASH($J970)</f>
        <v>a300280e1953cb2c6fcb543015aeed426316f191</v>
      </c>
      <c r="L970" s="7" cm="1">
        <f t="array" aca="1" ref="L970" ca="1">INDEX(States!$A:$A,N970,1)</f>
        <v>5</v>
      </c>
      <c r="M970" s="7" t="str">
        <f ca="1">VLOOKUP($L970,Countries!$A:$B,2,FALSE)</f>
        <v>Portugal</v>
      </c>
      <c r="N970" s="7" cm="1">
        <f t="array" aca="1" ref="N970" ca="1">INDEX(States!$C:$C,RANDBETWEEN(5,COUNTA(States!$A:$A) + 1),1)</f>
        <v>9</v>
      </c>
      <c r="O970" s="7" t="str">
        <f ca="1">VLOOKUP($N970,States!$C:$D,2,FALSE)</f>
        <v>braga</v>
      </c>
      <c r="P970" s="7" t="str">
        <f ca="1">VLOOKUP($F970,Name!$A:$C,3,FALSE)</f>
        <v>M</v>
      </c>
      <c r="Q970" s="7" t="str">
        <f ca="1">VLOOKUP($P970,Genders!$B:$C,2,FALSE)</f>
        <v>Male</v>
      </c>
      <c r="R970" s="7" cm="1">
        <f t="array" aca="1" ref="R970" ca="1">INDEX('Marital status'!$A:$A,RANDBETWEEN(5,COUNTA('Marital status'!$A:$A) + 1),1)</f>
        <v>8</v>
      </c>
      <c r="S970" s="7" t="str">
        <f ca="1">VLOOKUP($R970,'Marital status'!$A:$B,2,FALSE)</f>
        <v xml:space="preserve"> Separated </v>
      </c>
      <c r="T970" s="7">
        <f t="shared" ca="1" si="153"/>
        <v>5</v>
      </c>
      <c r="U970" s="7" t="str">
        <f ca="1">VLOOKUP($T970,Ethnicities!$A:$B,2,FALSE)</f>
        <v xml:space="preserve"> white</v>
      </c>
      <c r="V970" s="8">
        <f t="shared" ca="1" si="154"/>
        <v>26308</v>
      </c>
      <c r="W970" s="6">
        <f t="shared" ca="1" si="155"/>
        <v>7</v>
      </c>
      <c r="X970" s="8" t="str">
        <f ca="1">VLOOKUP($W970,'Background education'!$A:$B,2,FALSE)</f>
        <v>Undergraduate degree</v>
      </c>
      <c r="Y970" s="7">
        <f ca="1" xml:space="preserve">
  IF(OR($AA970 = 5, $AA970 = 6, $AA970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70" s="7" t="str">
        <f ca="1">VLOOKUP($Y970,Departments!$A:$B,2,FALSE)</f>
        <v>Finance</v>
      </c>
      <c r="AA970" s="6">
        <f t="shared" ca="1" si="156"/>
        <v>11</v>
      </c>
      <c r="AB970" s="7" t="str">
        <f ca="1">VLOOKUP($AA970,Roles!$A:$B,2,FALSE)</f>
        <v>Analyst</v>
      </c>
      <c r="AC970" s="6">
        <f t="shared" ca="1" si="157"/>
        <v>6</v>
      </c>
      <c r="AD970" s="7" t="str">
        <f ca="1" xml:space="preserve">
IF($AC970 &lt;&gt; "",
    VLOOKUP($AC970,Levels!$A:$B,2,FALSE),
    ""
)</f>
        <v>Pleno</v>
      </c>
      <c r="AE970" s="8">
        <f t="shared" ca="1" si="158"/>
        <v>44273</v>
      </c>
      <c r="AF970" s="6">
        <f ca="1">RANDBETWEEN(5,COUNTA('Recruitment source'!$A:$A) + 1)</f>
        <v>13</v>
      </c>
      <c r="AG970" s="6" t="str">
        <f ca="1">VLOOKUP($AF970,'Recruitment source'!$A:$B,2,FALSE)</f>
        <v>Google</v>
      </c>
      <c r="AH970" s="8"/>
      <c r="AI970" s="1">
        <f t="shared" ca="1" si="150"/>
        <v>2500</v>
      </c>
      <c r="AJ970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966, 1, 'Flavio Marino Almeida', 'M', 5, '10/01/1972', 7, 7, 11, 6, 2500);</v>
      </c>
    </row>
    <row r="971" spans="1:36" ht="14.25" customHeight="1" x14ac:dyDescent="0.2">
      <c r="A971" s="7" cm="1">
        <f t="array" aca="1" ref="A971" ca="1">INDEX(Companies!$A:$A,RANDBETWEEN(5,COUNTA(Companies!$A:$A) + 1),1)</f>
        <v>5</v>
      </c>
      <c r="B971" s="7" t="str">
        <f ca="1">VLOOKUP($A971,Companies!$A:$B,2,FALSE)</f>
        <v>ACME Corporation</v>
      </c>
      <c r="C971" s="5">
        <f t="shared" si="151"/>
        <v>967</v>
      </c>
      <c r="D971" s="5" t="str" cm="1">
        <f t="array" ref="D971">SHA1HASH($C971)</f>
        <v>7d5e6660e54fec3122bc54a9fc39dc5c9f1a17a7</v>
      </c>
      <c r="E971" s="6">
        <v>1</v>
      </c>
      <c r="F971" s="7">
        <f ca="1">IF($C971 = 1 + N("Presidente"),
    127,
    IF($C971 = 2 + N("Vice-Presidente"),
        72,
        IF($C971 = 3 + N("Secretária bilíngue"),
            13,
            RANDBETWEEN(5,COUNT(Name!$A:$A) + 1)
        )
    )
)</f>
        <v>35</v>
      </c>
      <c r="G971" s="7" t="str">
        <f ca="1">VLOOKUP($F971,Name!$A:$B,2,FALSE)</f>
        <v>Ana Luiza</v>
      </c>
      <c r="H971" s="7">
        <f ca="1" xml:space="preserve">
IF($C971 = 1,
    0,
    RANDBETWEEN(5,COUNT('Last name'!$A:$A) + 1)
)</f>
        <v>169</v>
      </c>
      <c r="I971" s="7" t="str">
        <f ca="1" xml:space="preserve">
IF($C971 = 1 + N("Presidente"),
    "de Orléans e Bragança",
    VLOOKUP($H971,'Last name'!$A:$B,2,FALSE) &amp; " " &amp; VLOOKUP(RANDBETWEEN(5,COUNT('Last name'!$A:$A) + 1),'Last name'!$A:$B,2,FALSE)
)</f>
        <v>Russo Cabral</v>
      </c>
      <c r="J971" s="7" t="str">
        <f t="shared" ca="1" si="152"/>
        <v>Ana Luiza Russo Cabral</v>
      </c>
      <c r="K971" s="7" t="str" cm="1">
        <f t="array" aca="1" ref="K971" ca="1">SHA1HASH($J971)</f>
        <v>ecb42b81a8d171fc139be9a1872b590f53c10b4c</v>
      </c>
      <c r="L971" s="7" cm="1">
        <f t="array" aca="1" ref="L971" ca="1">INDEX(States!$A:$A,N971,1)</f>
        <v>5</v>
      </c>
      <c r="M971" s="7" t="str">
        <f ca="1">VLOOKUP($L971,Countries!$A:$B,2,FALSE)</f>
        <v>Portugal</v>
      </c>
      <c r="N971" s="7" cm="1">
        <f t="array" aca="1" ref="N971" ca="1">INDEX(States!$C:$C,RANDBETWEEN(5,COUNTA(States!$A:$A) + 1),1)</f>
        <v>20</v>
      </c>
      <c r="O971" s="7" t="str">
        <f ca="1">VLOOKUP($N971,States!$C:$D,2,FALSE)</f>
        <v>Portalegre</v>
      </c>
      <c r="P971" s="7" t="str">
        <f ca="1">VLOOKUP($F971,Name!$A:$C,3,FALSE)</f>
        <v>F</v>
      </c>
      <c r="Q971" s="7" t="str">
        <f ca="1">VLOOKUP($P971,Genders!$B:$C,2,FALSE)</f>
        <v>Female</v>
      </c>
      <c r="R971" s="7" cm="1">
        <f t="array" aca="1" ref="R971" ca="1">INDEX('Marital status'!$A:$A,RANDBETWEEN(5,COUNTA('Marital status'!$A:$A) + 1),1)</f>
        <v>5</v>
      </c>
      <c r="S971" s="7" t="str">
        <f ca="1">VLOOKUP($R971,'Marital status'!$A:$B,2,FALSE)</f>
        <v>single</v>
      </c>
      <c r="T971" s="7">
        <f t="shared" ca="1" si="153"/>
        <v>5</v>
      </c>
      <c r="U971" s="7" t="str">
        <f ca="1">VLOOKUP($T971,Ethnicities!$A:$B,2,FALSE)</f>
        <v xml:space="preserve"> white</v>
      </c>
      <c r="V971" s="8">
        <f t="shared" ca="1" si="154"/>
        <v>25296</v>
      </c>
      <c r="W971" s="6">
        <f t="shared" ca="1" si="155"/>
        <v>7</v>
      </c>
      <c r="X971" s="8" t="str">
        <f ca="1">VLOOKUP($W971,'Background education'!$A:$B,2,FALSE)</f>
        <v>Undergraduate degree</v>
      </c>
      <c r="Y971" s="7">
        <f ca="1" xml:space="preserve">
  IF(OR($AA971 = 5, $AA971 = 6, $AA971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971" s="7" t="str">
        <f ca="1">VLOOKUP($Y971,Departments!$A:$B,2,FALSE)</f>
        <v xml:space="preserve"> Presidency</v>
      </c>
      <c r="AA971" s="6">
        <f t="shared" ca="1" si="156"/>
        <v>10</v>
      </c>
      <c r="AB971" s="7" t="str">
        <f ca="1">VLOOKUP($AA971,Roles!$A:$B,2,FALSE)</f>
        <v>Trainee</v>
      </c>
      <c r="AC971" s="6" t="str">
        <f t="shared" ca="1" si="157"/>
        <v/>
      </c>
      <c r="AD971" s="7" t="str">
        <f ca="1" xml:space="preserve">
IF($AC971 &lt;&gt; "",
    VLOOKUP($AC971,Levels!$A:$B,2,FALSE),
    ""
)</f>
        <v/>
      </c>
      <c r="AE971" s="8">
        <f t="shared" ca="1" si="158"/>
        <v>41728</v>
      </c>
      <c r="AF971" s="6">
        <f ca="1">RANDBETWEEN(5,COUNTA('Recruitment source'!$A:$A) + 1)</f>
        <v>12</v>
      </c>
      <c r="AG971" s="6" t="str">
        <f ca="1">VLOOKUP($AF971,'Recruitment source'!$A:$B,2,FALSE)</f>
        <v xml:space="preserve"> recommendation of employee</v>
      </c>
      <c r="AH971" s="8"/>
      <c r="AI971" s="1">
        <f t="shared" ca="1" si="150"/>
        <v>1305</v>
      </c>
      <c r="AJ971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967, 1, 'Ana Luiza Russo Cabral', 'F', 5, '03/04/1969', 7, 5, 10, NULL, 1305);</v>
      </c>
    </row>
    <row r="972" spans="1:36" ht="14.25" customHeight="1" x14ac:dyDescent="0.2">
      <c r="A972" s="7" cm="1">
        <f t="array" aca="1" ref="A972" ca="1">INDEX(Companies!$A:$A,RANDBETWEEN(5,COUNTA(Companies!$A:$A) + 1),1)</f>
        <v>5</v>
      </c>
      <c r="B972" s="7" t="str">
        <f ca="1">VLOOKUP($A972,Companies!$A:$B,2,FALSE)</f>
        <v>ACME Corporation</v>
      </c>
      <c r="C972" s="5">
        <f t="shared" si="151"/>
        <v>968</v>
      </c>
      <c r="D972" s="5" t="str" cm="1">
        <f t="array" ref="D972">SHA1HASH($C972)</f>
        <v>b3bf2140cfa214f15ab2fa9fa0d4817cb7dca3ac</v>
      </c>
      <c r="E972" s="6">
        <v>1</v>
      </c>
      <c r="F972" s="7">
        <f ca="1">IF($C972 = 1 + N("Presidente"),
    127,
    IF($C972 = 2 + N("Vice-Presidente"),
        72,
        IF($C972 = 3 + N("Secretária bilíngue"),
            13,
            RANDBETWEEN(5,COUNT(Name!$A:$A) + 1)
        )
    )
)</f>
        <v>95</v>
      </c>
      <c r="G972" s="7" t="str">
        <f ca="1">VLOOKUP($F972,Name!$A:$B,2,FALSE)</f>
        <v>Clarice</v>
      </c>
      <c r="H972" s="7">
        <f ca="1" xml:space="preserve">
IF($C972 = 1,
    0,
    RANDBETWEEN(5,COUNT('Last name'!$A:$A) + 1)
)</f>
        <v>50</v>
      </c>
      <c r="I972" s="7" t="str">
        <f ca="1" xml:space="preserve">
IF($C972 = 1 + N("Presidente"),
    "de Orléans e Bragança",
    VLOOKUP($H972,'Last name'!$A:$B,2,FALSE) &amp; " " &amp; VLOOKUP(RANDBETWEEN(5,COUNT('Last name'!$A:$A) + 1),'Last name'!$A:$B,2,FALSE)
)</f>
        <v>Cabral Oliveira</v>
      </c>
      <c r="J972" s="7" t="str">
        <f t="shared" ca="1" si="152"/>
        <v>Clarice Cabral Oliveira</v>
      </c>
      <c r="K972" s="7" t="str" cm="1">
        <f t="array" aca="1" ref="K972" ca="1">SHA1HASH($J972)</f>
        <v>4a0ec1a98d9eb1a082a01020ae385a5a0b71d0c4</v>
      </c>
      <c r="L972" s="7" cm="1">
        <f t="array" aca="1" ref="L972" ca="1">INDEX(States!$A:$A,N972,1)</f>
        <v>5</v>
      </c>
      <c r="M972" s="7" t="str">
        <f ca="1">VLOOKUP($L972,Countries!$A:$B,2,FALSE)</f>
        <v>Portugal</v>
      </c>
      <c r="N972" s="7" cm="1">
        <f t="array" aca="1" ref="N972" ca="1">INDEX(States!$C:$C,RANDBETWEEN(5,COUNTA(States!$A:$A) + 1),1)</f>
        <v>6</v>
      </c>
      <c r="O972" s="7" t="str">
        <f ca="1">VLOOKUP($N972,States!$C:$D,2,FALSE)</f>
        <v>PORTO</v>
      </c>
      <c r="P972" s="7" t="str">
        <f ca="1">VLOOKUP($F972,Name!$A:$C,3,FALSE)</f>
        <v>F</v>
      </c>
      <c r="Q972" s="7" t="str">
        <f ca="1">VLOOKUP($P972,Genders!$B:$C,2,FALSE)</f>
        <v>Female</v>
      </c>
      <c r="R972" s="7" cm="1">
        <f t="array" aca="1" ref="R972" ca="1">INDEX('Marital status'!$A:$A,RANDBETWEEN(5,COUNTA('Marital status'!$A:$A) + 1),1)</f>
        <v>9</v>
      </c>
      <c r="S972" s="7" t="str">
        <f ca="1">VLOOKUP($R972,'Marital status'!$A:$B,2,FALSE)</f>
        <v>DIVORCED</v>
      </c>
      <c r="T972" s="7">
        <f t="shared" ca="1" si="153"/>
        <v>5</v>
      </c>
      <c r="U972" s="7" t="str">
        <f ca="1">VLOOKUP($T972,Ethnicities!$A:$B,2,FALSE)</f>
        <v xml:space="preserve"> white</v>
      </c>
      <c r="V972" s="8">
        <f t="shared" ca="1" si="154"/>
        <v>22133</v>
      </c>
      <c r="W972" s="6">
        <f t="shared" ca="1" si="155"/>
        <v>7</v>
      </c>
      <c r="X972" s="8" t="str">
        <f ca="1">VLOOKUP($W972,'Background education'!$A:$B,2,FALSE)</f>
        <v>Undergraduate degree</v>
      </c>
      <c r="Y972" s="7">
        <f ca="1" xml:space="preserve">
  IF(OR($AA972 = 5, $AA972 = 6, $AA972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72" s="7" t="str">
        <f ca="1">VLOOKUP($Y972,Departments!$A:$B,2,FALSE)</f>
        <v>Controlling</v>
      </c>
      <c r="AA972" s="6">
        <f t="shared" ca="1" si="156"/>
        <v>11</v>
      </c>
      <c r="AB972" s="7" t="str">
        <f ca="1">VLOOKUP($AA972,Roles!$A:$B,2,FALSE)</f>
        <v>Analyst</v>
      </c>
      <c r="AC972" s="6">
        <f t="shared" ca="1" si="157"/>
        <v>7</v>
      </c>
      <c r="AD972" s="7" t="str">
        <f ca="1" xml:space="preserve">
IF($AC972 &lt;&gt; "",
    VLOOKUP($AC972,Levels!$A:$B,2,FALSE),
    ""
)</f>
        <v>Senior</v>
      </c>
      <c r="AE972" s="8">
        <f t="shared" ca="1" si="158"/>
        <v>38812</v>
      </c>
      <c r="AF972" s="6">
        <f ca="1">RANDBETWEEN(5,COUNTA('Recruitment source'!$A:$A) + 1)</f>
        <v>15</v>
      </c>
      <c r="AG972" s="6" t="str">
        <f ca="1">VLOOKUP($AF972,'Recruitment source'!$A:$B,2,FALSE)</f>
        <v>Website</v>
      </c>
      <c r="AH972" s="8"/>
      <c r="AI972" s="1">
        <f t="shared" ca="1" si="150"/>
        <v>2500</v>
      </c>
      <c r="AJ972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968, 1, 'Clarice Cabral Oliveira', 'F', 5, '05/08/1960', 7, 12, 11, 7, 2500);</v>
      </c>
    </row>
    <row r="973" spans="1:36" ht="14.25" customHeight="1" x14ac:dyDescent="0.2">
      <c r="A973" s="7" cm="1">
        <f t="array" aca="1" ref="A973" ca="1">INDEX(Companies!$A:$A,RANDBETWEEN(5,COUNTA(Companies!$A:$A) + 1),1)</f>
        <v>5</v>
      </c>
      <c r="B973" s="7" t="str">
        <f ca="1">VLOOKUP($A973,Companies!$A:$B,2,FALSE)</f>
        <v>ACME Corporation</v>
      </c>
      <c r="C973" s="5">
        <f t="shared" si="151"/>
        <v>969</v>
      </c>
      <c r="D973" s="5" t="str" cm="1">
        <f t="array" ref="D973">SHA1HASH($C973)</f>
        <v>aa2dcf3d29d072a67b5602eb70a22b35ae79c3e4</v>
      </c>
      <c r="E973" s="6">
        <v>1</v>
      </c>
      <c r="F973" s="7">
        <f ca="1">IF($C973 = 1 + N("Presidente"),
    127,
    IF($C973 = 2 + N("Vice-Presidente"),
        72,
        IF($C973 = 3 + N("Secretária bilíngue"),
            13,
            RANDBETWEEN(5,COUNT(Name!$A:$A) + 1)
        )
    )
)</f>
        <v>247</v>
      </c>
      <c r="G973" s="7" t="str">
        <f ca="1">VLOOKUP($F973,Name!$A:$B,2,FALSE)</f>
        <v>Luiz Otávio</v>
      </c>
      <c r="H973" s="7">
        <f ca="1" xml:space="preserve">
IF($C973 = 1,
    0,
    RANDBETWEEN(5,COUNT('Last name'!$A:$A) + 1)
)</f>
        <v>151</v>
      </c>
      <c r="I973" s="7" t="str">
        <f ca="1" xml:space="preserve">
IF($C973 = 1 + N("Presidente"),
    "de Orléans e Bragança",
    VLOOKUP($H973,'Last name'!$A:$B,2,FALSE) &amp; " " &amp; VLOOKUP(RANDBETWEEN(5,COUNT('Last name'!$A:$A) + 1),'Last name'!$A:$B,2,FALSE)
)</f>
        <v>Pereira Ferreira</v>
      </c>
      <c r="J973" s="7" t="str">
        <f t="shared" ca="1" si="152"/>
        <v>Luiz Otávio Pereira Ferreira</v>
      </c>
      <c r="K973" s="7" t="str" cm="1">
        <f t="array" aca="1" ref="K973" ca="1">SHA1HASH($J973)</f>
        <v>7fef84f17a18078ff5fa942f1cbf21dc991e6593</v>
      </c>
      <c r="L973" s="7" cm="1">
        <f t="array" aca="1" ref="L973" ca="1">INDEX(States!$A:$A,N973,1)</f>
        <v>5</v>
      </c>
      <c r="M973" s="7" t="str">
        <f ca="1">VLOOKUP($L973,Countries!$A:$B,2,FALSE)</f>
        <v>Portugal</v>
      </c>
      <c r="N973" s="7" cm="1">
        <f t="array" aca="1" ref="N973" ca="1">INDEX(States!$C:$C,RANDBETWEEN(5,COUNTA(States!$A:$A) + 1),1)</f>
        <v>10</v>
      </c>
      <c r="O973" s="7" t="str">
        <f ca="1">VLOOKUP($N973,States!$C:$D,2,FALSE)</f>
        <v>Faro</v>
      </c>
      <c r="P973" s="7" t="str">
        <f ca="1">VLOOKUP($F973,Name!$A:$C,3,FALSE)</f>
        <v>M</v>
      </c>
      <c r="Q973" s="7" t="str">
        <f ca="1">VLOOKUP($P973,Genders!$B:$C,2,FALSE)</f>
        <v>Male</v>
      </c>
      <c r="R973" s="7" cm="1">
        <f t="array" aca="1" ref="R973" ca="1">INDEX('Marital status'!$A:$A,RANDBETWEEN(5,COUNTA('Marital status'!$A:$A) + 1),1)</f>
        <v>8</v>
      </c>
      <c r="S973" s="7" t="str">
        <f ca="1">VLOOKUP($R973,'Marital status'!$A:$B,2,FALSE)</f>
        <v xml:space="preserve"> Separated </v>
      </c>
      <c r="T973" s="7">
        <f t="shared" ca="1" si="153"/>
        <v>6</v>
      </c>
      <c r="U973" s="7" t="str">
        <f ca="1">VLOOKUP($T973,Ethnicities!$A:$B,2,FALSE)</f>
        <v>Black or African American</v>
      </c>
      <c r="V973" s="8">
        <f t="shared" ca="1" si="154"/>
        <v>30838</v>
      </c>
      <c r="W973" s="6">
        <f t="shared" ca="1" si="155"/>
        <v>7</v>
      </c>
      <c r="X973" s="8" t="str">
        <f ca="1">VLOOKUP($W973,'Background education'!$A:$B,2,FALSE)</f>
        <v>Undergraduate degree</v>
      </c>
      <c r="Y973" s="7">
        <f ca="1" xml:space="preserve">
  IF(OR($AA973 = 5, $AA973 = 6, $AA973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73" s="7" t="str">
        <f ca="1">VLOOKUP($Y973,Departments!$A:$B,2,FALSE)</f>
        <v>Administration</v>
      </c>
      <c r="AA973" s="6">
        <f t="shared" ca="1" si="156"/>
        <v>9</v>
      </c>
      <c r="AB973" s="7" t="str">
        <f ca="1">VLOOKUP($AA973,Roles!$A:$B,2,FALSE)</f>
        <v>Intern</v>
      </c>
      <c r="AC973" s="6" t="str">
        <f t="shared" ca="1" si="157"/>
        <v/>
      </c>
      <c r="AD973" s="7" t="str">
        <f ca="1" xml:space="preserve">
IF($AC973 &lt;&gt; "",
    VLOOKUP($AC973,Levels!$A:$B,2,FALSE),
    ""
)</f>
        <v/>
      </c>
      <c r="AE973" s="8">
        <f t="shared" ca="1" si="158"/>
        <v>38307</v>
      </c>
      <c r="AF973" s="6">
        <f ca="1">RANDBETWEEN(5,COUNTA('Recruitment source'!$A:$A) + 1)</f>
        <v>7</v>
      </c>
      <c r="AG973" s="6" t="str">
        <f ca="1">VLOOKUP($AF973,'Recruitment source'!$A:$B,2,FALSE)</f>
        <v>SAPO Emprego</v>
      </c>
      <c r="AH973" s="8"/>
      <c r="AI973" s="1">
        <f t="shared" ca="1" si="150"/>
        <v>1205</v>
      </c>
      <c r="AJ973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969, 1, 'Luiz Otávio Pereira Ferreira', 'M', 6, '05/06/1984', 7, 6, 9, NULL, 1205);</v>
      </c>
    </row>
    <row r="974" spans="1:36" ht="14.25" customHeight="1" x14ac:dyDescent="0.2">
      <c r="A974" s="7" cm="1">
        <f t="array" aca="1" ref="A974" ca="1">INDEX(Companies!$A:$A,RANDBETWEEN(5,COUNTA(Companies!$A:$A) + 1),1)</f>
        <v>5</v>
      </c>
      <c r="B974" s="7" t="str">
        <f ca="1">VLOOKUP($A974,Companies!$A:$B,2,FALSE)</f>
        <v>ACME Corporation</v>
      </c>
      <c r="C974" s="5">
        <f t="shared" si="151"/>
        <v>970</v>
      </c>
      <c r="D974" s="5" t="str" cm="1">
        <f t="array" ref="D974">SHA1HASH($C974)</f>
        <v>636fd04ebe81c6118b43c88dba88b3af34ba4c12</v>
      </c>
      <c r="E974" s="6">
        <v>1</v>
      </c>
      <c r="F974" s="7">
        <f ca="1">IF($C974 = 1 + N("Presidente"),
    127,
    IF($C974 = 2 + N("Vice-Presidente"),
        72,
        IF($C974 = 3 + N("Secretária bilíngue"),
            13,
            RANDBETWEEN(5,COUNT(Name!$A:$A) + 1)
        )
    )
)</f>
        <v>230</v>
      </c>
      <c r="G974" s="7" t="str">
        <f ca="1">VLOOKUP($F974,Name!$A:$B,2,FALSE)</f>
        <v>Lorena</v>
      </c>
      <c r="H974" s="7">
        <f ca="1" xml:space="preserve">
IF($C974 = 1,
    0,
    RANDBETWEEN(5,COUNT('Last name'!$A:$A) + 1)
)</f>
        <v>84</v>
      </c>
      <c r="I974" s="7" t="str">
        <f ca="1" xml:space="preserve">
IF($C974 = 1 + N("Presidente"),
    "de Orléans e Bragança",
    VLOOKUP($H974,'Last name'!$A:$B,2,FALSE) &amp; " " &amp; VLOOKUP(RANDBETWEEN(5,COUNT('Last name'!$A:$A) + 1),'Last name'!$A:$B,2,FALSE)
)</f>
        <v>Fernandes Costatini</v>
      </c>
      <c r="J974" s="7" t="str">
        <f t="shared" ca="1" si="152"/>
        <v>Lorena Fernandes Costatini</v>
      </c>
      <c r="K974" s="7" t="str" cm="1">
        <f t="array" aca="1" ref="K974" ca="1">SHA1HASH($J974)</f>
        <v>d6dac25337a28f8388c2497e8e0a9d61bd9f755e</v>
      </c>
      <c r="L974" s="7" cm="1">
        <f t="array" aca="1" ref="L974" ca="1">INDEX(States!$A:$A,N974,1)</f>
        <v>5</v>
      </c>
      <c r="M974" s="7" t="str">
        <f ca="1">VLOOKUP($L974,Countries!$A:$B,2,FALSE)</f>
        <v>Portugal</v>
      </c>
      <c r="N974" s="7" cm="1">
        <f t="array" aca="1" ref="N974" ca="1">INDEX(States!$C:$C,RANDBETWEEN(5,COUNTA(States!$A:$A) + 1),1)</f>
        <v>5</v>
      </c>
      <c r="O974" s="7" t="str">
        <f ca="1">VLOOKUP($N974,States!$C:$D,2,FALSE)</f>
        <v xml:space="preserve"> Lisboa</v>
      </c>
      <c r="P974" s="7" t="str">
        <f ca="1">VLOOKUP($F974,Name!$A:$C,3,FALSE)</f>
        <v>F</v>
      </c>
      <c r="Q974" s="7" t="str">
        <f ca="1">VLOOKUP($P974,Genders!$B:$C,2,FALSE)</f>
        <v>Female</v>
      </c>
      <c r="R974" s="7" cm="1">
        <f t="array" aca="1" ref="R974" ca="1">INDEX('Marital status'!$A:$A,RANDBETWEEN(5,COUNTA('Marital status'!$A:$A) + 1),1)</f>
        <v>9</v>
      </c>
      <c r="S974" s="7" t="str">
        <f ca="1">VLOOKUP($R974,'Marital status'!$A:$B,2,FALSE)</f>
        <v>DIVORCED</v>
      </c>
      <c r="T974" s="7">
        <f t="shared" ca="1" si="153"/>
        <v>5</v>
      </c>
      <c r="U974" s="7" t="str">
        <f ca="1">VLOOKUP($T974,Ethnicities!$A:$B,2,FALSE)</f>
        <v xml:space="preserve"> white</v>
      </c>
      <c r="V974" s="8">
        <f t="shared" ca="1" si="154"/>
        <v>27986</v>
      </c>
      <c r="W974" s="6">
        <f t="shared" ca="1" si="155"/>
        <v>8</v>
      </c>
      <c r="X974" s="8" t="str">
        <f ca="1">VLOOKUP($W974,'Background education'!$A:$B,2,FALSE)</f>
        <v>Graduate school</v>
      </c>
      <c r="Y974" s="7">
        <f ca="1" xml:space="preserve">
  IF(OR($AA974 = 5, $AA974 = 6, $AA974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74" s="7" t="str">
        <f ca="1">VLOOKUP($Y974,Departments!$A:$B,2,FALSE)</f>
        <v>Administration</v>
      </c>
      <c r="AA974" s="6">
        <f t="shared" ca="1" si="156"/>
        <v>11</v>
      </c>
      <c r="AB974" s="7" t="str">
        <f ca="1">VLOOKUP($AA974,Roles!$A:$B,2,FALSE)</f>
        <v>Analyst</v>
      </c>
      <c r="AC974" s="6">
        <f t="shared" ca="1" si="157"/>
        <v>5</v>
      </c>
      <c r="AD974" s="7" t="str">
        <f ca="1" xml:space="preserve">
IF($AC974 &lt;&gt; "",
    VLOOKUP($AC974,Levels!$A:$B,2,FALSE),
    ""
)</f>
        <v>Junior</v>
      </c>
      <c r="AE974" s="8">
        <f t="shared" ca="1" si="158"/>
        <v>38988</v>
      </c>
      <c r="AF974" s="6">
        <f ca="1">RANDBETWEEN(5,COUNTA('Recruitment source'!$A:$A) + 1)</f>
        <v>8</v>
      </c>
      <c r="AG974" s="6" t="str">
        <f ca="1">VLOOKUP($AF974,'Recruitment source'!$A:$B,2,FALSE)</f>
        <v>Net Empregos</v>
      </c>
      <c r="AH974" s="8"/>
      <c r="AI974" s="1">
        <f t="shared" ca="1" si="150"/>
        <v>3000</v>
      </c>
      <c r="AJ974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970, 1, 'Lorena Fernandes Costatini', 'F', 5, '14/08/1976', 8, 6, 11, 5, 3000);</v>
      </c>
    </row>
    <row r="975" spans="1:36" ht="14.25" customHeight="1" x14ac:dyDescent="0.2">
      <c r="A975" s="7" cm="1">
        <f t="array" aca="1" ref="A975" ca="1">INDEX(Companies!$A:$A,RANDBETWEEN(5,COUNTA(Companies!$A:$A) + 1),1)</f>
        <v>5</v>
      </c>
      <c r="B975" s="7" t="str">
        <f ca="1">VLOOKUP($A975,Companies!$A:$B,2,FALSE)</f>
        <v>ACME Corporation</v>
      </c>
      <c r="C975" s="5">
        <f t="shared" si="151"/>
        <v>971</v>
      </c>
      <c r="D975" s="5" t="str" cm="1">
        <f t="array" ref="D975">SHA1HASH($C975)</f>
        <v>a4fc566c789cd0998efce12dbd3513e79eb93bbc</v>
      </c>
      <c r="E975" s="6">
        <v>1</v>
      </c>
      <c r="F975" s="7">
        <f ca="1">IF($C975 = 1 + N("Presidente"),
    127,
    IF($C975 = 2 + N("Vice-Presidente"),
        72,
        IF($C975 = 3 + N("Secretária bilíngue"),
            13,
            RANDBETWEEN(5,COUNT(Name!$A:$A) + 1)
        )
    )
)</f>
        <v>347</v>
      </c>
      <c r="G975" s="7" t="str">
        <f ca="1">VLOOKUP($F975,Name!$A:$B,2,FALSE)</f>
        <v>Tomás</v>
      </c>
      <c r="H975" s="7">
        <f ca="1" xml:space="preserve">
IF($C975 = 1,
    0,
    RANDBETWEEN(5,COUNT('Last name'!$A:$A) + 1)
)</f>
        <v>183</v>
      </c>
      <c r="I975" s="7" t="str">
        <f ca="1" xml:space="preserve">
IF($C975 = 1 + N("Presidente"),
    "de Orléans e Bragança",
    VLOOKUP($H975,'Last name'!$A:$B,2,FALSE) &amp; " " &amp; VLOOKUP(RANDBETWEEN(5,COUNT('Last name'!$A:$A) + 1),'Last name'!$A:$B,2,FALSE)
)</f>
        <v>Soares Nascimento</v>
      </c>
      <c r="J975" s="7" t="str">
        <f t="shared" ca="1" si="152"/>
        <v>Tomás Soares Nascimento</v>
      </c>
      <c r="K975" s="7" t="str" cm="1">
        <f t="array" aca="1" ref="K975" ca="1">SHA1HASH($J975)</f>
        <v>c86f250f27775b70b5146379e36eda19fe439b86</v>
      </c>
      <c r="L975" s="7" cm="1">
        <f t="array" aca="1" ref="L975" ca="1">INDEX(States!$A:$A,N975,1)</f>
        <v>5</v>
      </c>
      <c r="M975" s="7" t="str">
        <f ca="1">VLOOKUP($L975,Countries!$A:$B,2,FALSE)</f>
        <v>Portugal</v>
      </c>
      <c r="N975" s="7" cm="1">
        <f t="array" aca="1" ref="N975" ca="1">INDEX(States!$C:$C,RANDBETWEEN(5,COUNTA(States!$A:$A) + 1),1)</f>
        <v>15</v>
      </c>
      <c r="O975" s="7" t="str">
        <f ca="1">VLOOKUP($N975,States!$C:$D,2,FALSE)</f>
        <v xml:space="preserve"> ÉVORA</v>
      </c>
      <c r="P975" s="7" t="str">
        <f ca="1">VLOOKUP($F975,Name!$A:$C,3,FALSE)</f>
        <v>M</v>
      </c>
      <c r="Q975" s="7" t="str">
        <f ca="1">VLOOKUP($P975,Genders!$B:$C,2,FALSE)</f>
        <v>Male</v>
      </c>
      <c r="R975" s="7" cm="1">
        <f t="array" aca="1" ref="R975" ca="1">INDEX('Marital status'!$A:$A,RANDBETWEEN(5,COUNTA('Marital status'!$A:$A) + 1),1)</f>
        <v>9</v>
      </c>
      <c r="S975" s="7" t="str">
        <f ca="1">VLOOKUP($R975,'Marital status'!$A:$B,2,FALSE)</f>
        <v>DIVORCED</v>
      </c>
      <c r="T975" s="7">
        <f t="shared" ca="1" si="153"/>
        <v>5</v>
      </c>
      <c r="U975" s="7" t="str">
        <f ca="1">VLOOKUP($T975,Ethnicities!$A:$B,2,FALSE)</f>
        <v xml:space="preserve"> white</v>
      </c>
      <c r="V975" s="8">
        <f t="shared" ca="1" si="154"/>
        <v>21817</v>
      </c>
      <c r="W975" s="6">
        <f t="shared" ca="1" si="155"/>
        <v>7</v>
      </c>
      <c r="X975" s="8" t="str">
        <f ca="1">VLOOKUP($W975,'Background education'!$A:$B,2,FALSE)</f>
        <v>Undergraduate degree</v>
      </c>
      <c r="Y975" s="7">
        <f ca="1" xml:space="preserve">
  IF(OR($AA975 = 5, $AA975 = 6, $AA975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75" s="7" t="str">
        <f ca="1">VLOOKUP($Y975,Departments!$A:$B,2,FALSE)</f>
        <v>Controlling</v>
      </c>
      <c r="AA975" s="6">
        <f t="shared" ca="1" si="156"/>
        <v>9</v>
      </c>
      <c r="AB975" s="7" t="str">
        <f ca="1">VLOOKUP($AA975,Roles!$A:$B,2,FALSE)</f>
        <v>Intern</v>
      </c>
      <c r="AC975" s="6" t="str">
        <f t="shared" ca="1" si="157"/>
        <v/>
      </c>
      <c r="AD975" s="7" t="str">
        <f ca="1" xml:space="preserve">
IF($AC975 &lt;&gt; "",
    VLOOKUP($AC975,Levels!$A:$B,2,FALSE),
    ""
)</f>
        <v/>
      </c>
      <c r="AE975" s="8">
        <f t="shared" ca="1" si="158"/>
        <v>38832</v>
      </c>
      <c r="AF975" s="6">
        <f ca="1">RANDBETWEEN(5,COUNTA('Recruitment source'!$A:$A) + 1)</f>
        <v>9</v>
      </c>
      <c r="AG975" s="6" t="str">
        <f ca="1">VLOOKUP($AF975,'Recruitment source'!$A:$B,2,FALSE)</f>
        <v>Empregos Online</v>
      </c>
      <c r="AH975" s="8"/>
      <c r="AI975" s="1">
        <f t="shared" ca="1" si="150"/>
        <v>1205</v>
      </c>
      <c r="AJ975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971, 1, 'Tomás Soares Nascimento', 'M', 5, '24/09/1959', 7, 12, 9, NULL, 1205);</v>
      </c>
    </row>
    <row r="976" spans="1:36" ht="14.25" customHeight="1" x14ac:dyDescent="0.2">
      <c r="A976" s="7" cm="1">
        <f t="array" aca="1" ref="A976" ca="1">INDEX(Companies!$A:$A,RANDBETWEEN(5,COUNTA(Companies!$A:$A) + 1),1)</f>
        <v>5</v>
      </c>
      <c r="B976" s="7" t="str">
        <f ca="1">VLOOKUP($A976,Companies!$A:$B,2,FALSE)</f>
        <v>ACME Corporation</v>
      </c>
      <c r="C976" s="5">
        <f t="shared" si="151"/>
        <v>972</v>
      </c>
      <c r="D976" s="5" t="str" cm="1">
        <f t="array" ref="D976">SHA1HASH($C976)</f>
        <v>5a14ec71168ce0b15c0e9cece3865e308e28e32b</v>
      </c>
      <c r="E976" s="6">
        <v>1</v>
      </c>
      <c r="F976" s="7">
        <f ca="1">IF($C976 = 1 + N("Presidente"),
    127,
    IF($C976 = 2 + N("Vice-Presidente"),
        72,
        IF($C976 = 3 + N("Secretária bilíngue"),
            13,
            RANDBETWEEN(5,COUNT(Name!$A:$A) + 1)
        )
    )
)</f>
        <v>294</v>
      </c>
      <c r="G976" s="7" t="str">
        <f ca="1">VLOOKUP($F976,Name!$A:$B,2,FALSE)</f>
        <v>Michel</v>
      </c>
      <c r="H976" s="7">
        <f ca="1" xml:space="preserve">
IF($C976 = 1,
    0,
    RANDBETWEEN(5,COUNT('Last name'!$A:$A) + 1)
)</f>
        <v>132</v>
      </c>
      <c r="I976" s="7" t="str">
        <f ca="1" xml:space="preserve">
IF($C976 = 1 + N("Presidente"),
    "de Orléans e Bragança",
    VLOOKUP($H976,'Last name'!$A:$B,2,FALSE) &amp; " " &amp; VLOOKUP(RANDBETWEEN(5,COUNT('Last name'!$A:$A) + 1),'Last name'!$A:$B,2,FALSE)
)</f>
        <v>Moraes Simões</v>
      </c>
      <c r="J976" s="7" t="str">
        <f t="shared" ca="1" si="152"/>
        <v>Michel Moraes Simões</v>
      </c>
      <c r="K976" s="7" t="str" cm="1">
        <f t="array" aca="1" ref="K976" ca="1">SHA1HASH($J976)</f>
        <v>22ff06350ae2962c2ed37f7ecf1fc2a8f9c4cc9c</v>
      </c>
      <c r="L976" s="7" cm="1">
        <f t="array" aca="1" ref="L976" ca="1">INDEX(States!$A:$A,N976,1)</f>
        <v>5</v>
      </c>
      <c r="M976" s="7" t="str">
        <f ca="1">VLOOKUP($L976,Countries!$A:$B,2,FALSE)</f>
        <v>Portugal</v>
      </c>
      <c r="N976" s="7" cm="1">
        <f t="array" aca="1" ref="N976" ca="1">INDEX(States!$C:$C,RANDBETWEEN(5,COUNTA(States!$A:$A) + 1),1)</f>
        <v>21</v>
      </c>
      <c r="O976" s="7" t="str">
        <f ca="1">VLOOKUP($N976,States!$C:$D,2,FALSE)</f>
        <v>Guarda</v>
      </c>
      <c r="P976" s="7" t="str">
        <f ca="1">VLOOKUP($F976,Name!$A:$C,3,FALSE)</f>
        <v>M</v>
      </c>
      <c r="Q976" s="7" t="str">
        <f ca="1">VLOOKUP($P976,Genders!$B:$C,2,FALSE)</f>
        <v>Male</v>
      </c>
      <c r="R976" s="7" cm="1">
        <f t="array" aca="1" ref="R976" ca="1">INDEX('Marital status'!$A:$A,RANDBETWEEN(5,COUNTA('Marital status'!$A:$A) + 1),1)</f>
        <v>9</v>
      </c>
      <c r="S976" s="7" t="str">
        <f ca="1">VLOOKUP($R976,'Marital status'!$A:$B,2,FALSE)</f>
        <v>DIVORCED</v>
      </c>
      <c r="T976" s="7">
        <f t="shared" ca="1" si="153"/>
        <v>5</v>
      </c>
      <c r="U976" s="7" t="str">
        <f ca="1">VLOOKUP($T976,Ethnicities!$A:$B,2,FALSE)</f>
        <v xml:space="preserve"> white</v>
      </c>
      <c r="V976" s="8">
        <f t="shared" ca="1" si="154"/>
        <v>31750</v>
      </c>
      <c r="W976" s="6">
        <f t="shared" ca="1" si="155"/>
        <v>7</v>
      </c>
      <c r="X976" s="8" t="str">
        <f ca="1">VLOOKUP($W976,'Background education'!$A:$B,2,FALSE)</f>
        <v>Undergraduate degree</v>
      </c>
      <c r="Y976" s="7">
        <f ca="1" xml:space="preserve">
  IF(OR($AA976 = 5, $AA976 = 6, $AA976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76" s="7" t="str">
        <f ca="1">VLOOKUP($Y976,Departments!$A:$B,2,FALSE)</f>
        <v>Controlling</v>
      </c>
      <c r="AA976" s="6">
        <f t="shared" ca="1" si="156"/>
        <v>11</v>
      </c>
      <c r="AB976" s="7" t="str">
        <f ca="1">VLOOKUP($AA976,Roles!$A:$B,2,FALSE)</f>
        <v>Analyst</v>
      </c>
      <c r="AC976" s="6">
        <f t="shared" ca="1" si="157"/>
        <v>6</v>
      </c>
      <c r="AD976" s="7" t="str">
        <f ca="1" xml:space="preserve">
IF($AC976 &lt;&gt; "",
    VLOOKUP($AC976,Levels!$A:$B,2,FALSE),
    ""
)</f>
        <v>Pleno</v>
      </c>
      <c r="AE976" s="8">
        <f t="shared" ca="1" si="158"/>
        <v>43063</v>
      </c>
      <c r="AF976" s="6">
        <f ca="1">RANDBETWEEN(5,COUNTA('Recruitment source'!$A:$A) + 1)</f>
        <v>15</v>
      </c>
      <c r="AG976" s="6" t="str">
        <f ca="1">VLOOKUP($AF976,'Recruitment source'!$A:$B,2,FALSE)</f>
        <v>Website</v>
      </c>
      <c r="AH976" s="8"/>
      <c r="AI976" s="1">
        <f t="shared" ca="1" si="150"/>
        <v>2500</v>
      </c>
      <c r="AJ976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972, 1, 'Michel Moraes Simões', 'M', 5, '04/12/1986', 7, 12, 11, 6, 2500);</v>
      </c>
    </row>
    <row r="977" spans="1:36" ht="14.25" customHeight="1" x14ac:dyDescent="0.2">
      <c r="A977" s="7" cm="1">
        <f t="array" aca="1" ref="A977" ca="1">INDEX(Companies!$A:$A,RANDBETWEEN(5,COUNTA(Companies!$A:$A) + 1),1)</f>
        <v>5</v>
      </c>
      <c r="B977" s="7" t="str">
        <f ca="1">VLOOKUP($A977,Companies!$A:$B,2,FALSE)</f>
        <v>ACME Corporation</v>
      </c>
      <c r="C977" s="5">
        <f t="shared" si="151"/>
        <v>973</v>
      </c>
      <c r="D977" s="5" t="str" cm="1">
        <f t="array" ref="D977">SHA1HASH($C977)</f>
        <v>12b15c8db6c703fe4c7f4f8b71ca4ead06cca8b5</v>
      </c>
      <c r="E977" s="6">
        <v>1</v>
      </c>
      <c r="F977" s="7">
        <f ca="1">IF($C977 = 1 + N("Presidente"),
    127,
    IF($C977 = 2 + N("Vice-Presidente"),
        72,
        IF($C977 = 3 + N("Secretária bilíngue"),
            13,
            RANDBETWEEN(5,COUNT(Name!$A:$A) + 1)
        )
    )
)</f>
        <v>318</v>
      </c>
      <c r="G977" s="7" t="str">
        <f ca="1">VLOOKUP($F977,Name!$A:$B,2,FALSE)</f>
        <v>Pedro Lucas</v>
      </c>
      <c r="H977" s="7">
        <f ca="1" xml:space="preserve">
IF($C977 = 1,
    0,
    RANDBETWEEN(5,COUNT('Last name'!$A:$A) + 1)
)</f>
        <v>122</v>
      </c>
      <c r="I977" s="7" t="str">
        <f ca="1" xml:space="preserve">
IF($C977 = 1 + N("Presidente"),
    "de Orléans e Bragança",
    VLOOKUP($H977,'Last name'!$A:$B,2,FALSE) &amp; " " &amp; VLOOKUP(RANDBETWEEN(5,COUNT('Last name'!$A:$A) + 1),'Last name'!$A:$B,2,FALSE)
)</f>
        <v>Martini Sousa</v>
      </c>
      <c r="J977" s="7" t="str">
        <f t="shared" ca="1" si="152"/>
        <v>Pedro Lucas Martini Sousa</v>
      </c>
      <c r="K977" s="7" t="str" cm="1">
        <f t="array" aca="1" ref="K977" ca="1">SHA1HASH($J977)</f>
        <v>0ddb05194e7411dc468b1c0ecbf5675f065e3c22</v>
      </c>
      <c r="L977" s="7" cm="1">
        <f t="array" aca="1" ref="L977" ca="1">INDEX(States!$A:$A,N977,1)</f>
        <v>5</v>
      </c>
      <c r="M977" s="7" t="str">
        <f ca="1">VLOOKUP($L977,Countries!$A:$B,2,FALSE)</f>
        <v>Portugal</v>
      </c>
      <c r="N977" s="7" cm="1">
        <f t="array" aca="1" ref="N977" ca="1">INDEX(States!$C:$C,RANDBETWEEN(5,COUNTA(States!$A:$A) + 1),1)</f>
        <v>13</v>
      </c>
      <c r="O977" s="7" t="str">
        <f ca="1">VLOOKUP($N977,States!$C:$D,2,FALSE)</f>
        <v>Coimbra</v>
      </c>
      <c r="P977" s="7" t="str">
        <f ca="1">VLOOKUP($F977,Name!$A:$C,3,FALSE)</f>
        <v>M</v>
      </c>
      <c r="Q977" s="7" t="str">
        <f ca="1">VLOOKUP($P977,Genders!$B:$C,2,FALSE)</f>
        <v>Male</v>
      </c>
      <c r="R977" s="7" cm="1">
        <f t="array" aca="1" ref="R977" ca="1">INDEX('Marital status'!$A:$A,RANDBETWEEN(5,COUNTA('Marital status'!$A:$A) + 1),1)</f>
        <v>5</v>
      </c>
      <c r="S977" s="7" t="str">
        <f ca="1">VLOOKUP($R977,'Marital status'!$A:$B,2,FALSE)</f>
        <v>single</v>
      </c>
      <c r="T977" s="7">
        <f t="shared" ca="1" si="153"/>
        <v>5</v>
      </c>
      <c r="U977" s="7" t="str">
        <f ca="1">VLOOKUP($T977,Ethnicities!$A:$B,2,FALSE)</f>
        <v xml:space="preserve"> white</v>
      </c>
      <c r="V977" s="8">
        <f t="shared" ca="1" si="154"/>
        <v>30667</v>
      </c>
      <c r="W977" s="6">
        <f t="shared" ca="1" si="155"/>
        <v>7</v>
      </c>
      <c r="X977" s="8" t="str">
        <f ca="1">VLOOKUP($W977,'Background education'!$A:$B,2,FALSE)</f>
        <v>Undergraduate degree</v>
      </c>
      <c r="Y977" s="7">
        <f ca="1" xml:space="preserve">
  IF(OR($AA977 = 5, $AA977 = 6, $AA977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77" s="7" t="str">
        <f ca="1">VLOOKUP($Y977,Departments!$A:$B,2,FALSE)</f>
        <v>Controlling</v>
      </c>
      <c r="AA977" s="6">
        <f t="shared" ca="1" si="156"/>
        <v>10</v>
      </c>
      <c r="AB977" s="7" t="str">
        <f ca="1">VLOOKUP($AA977,Roles!$A:$B,2,FALSE)</f>
        <v>Trainee</v>
      </c>
      <c r="AC977" s="6" t="str">
        <f t="shared" ca="1" si="157"/>
        <v/>
      </c>
      <c r="AD977" s="7" t="str">
        <f ca="1" xml:space="preserve">
IF($AC977 &lt;&gt; "",
    VLOOKUP($AC977,Levels!$A:$B,2,FALSE),
    ""
)</f>
        <v/>
      </c>
      <c r="AE977" s="8">
        <f t="shared" ca="1" si="158"/>
        <v>42396</v>
      </c>
      <c r="AF977" s="6">
        <f ca="1">RANDBETWEEN(5,COUNTA('Recruitment source'!$A:$A) + 1)</f>
        <v>10</v>
      </c>
      <c r="AG977" s="6" t="str">
        <f ca="1">VLOOKUP($AF977,'Recruitment source'!$A:$B,2,FALSE)</f>
        <v>Jobs in Lisbon</v>
      </c>
      <c r="AH977" s="8"/>
      <c r="AI977" s="1">
        <f t="shared" ca="1" si="150"/>
        <v>1305</v>
      </c>
      <c r="AJ97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973, 1, 'Pedro Lucas Martini Sousa', 'M', 5, '17/12/1983', 7, 12, 10, NULL, 1305);</v>
      </c>
    </row>
    <row r="978" spans="1:36" ht="14.25" customHeight="1" x14ac:dyDescent="0.2">
      <c r="A978" s="7" cm="1">
        <f t="array" aca="1" ref="A978" ca="1">INDEX(Companies!$A:$A,RANDBETWEEN(5,COUNTA(Companies!$A:$A) + 1),1)</f>
        <v>5</v>
      </c>
      <c r="B978" s="7" t="str">
        <f ca="1">VLOOKUP($A978,Companies!$A:$B,2,FALSE)</f>
        <v>ACME Corporation</v>
      </c>
      <c r="C978" s="5">
        <f t="shared" si="151"/>
        <v>974</v>
      </c>
      <c r="D978" s="5" t="str" cm="1">
        <f t="array" ref="D978">SHA1HASH($C978)</f>
        <v>8383da94fbc3893a50deddfd249fa33c22a1d215</v>
      </c>
      <c r="E978" s="6">
        <v>1</v>
      </c>
      <c r="F978" s="7">
        <f ca="1">IF($C978 = 1 + N("Presidente"),
    127,
    IF($C978 = 2 + N("Vice-Presidente"),
        72,
        IF($C978 = 3 + N("Secretária bilíngue"),
            13,
            RANDBETWEEN(5,COUNT(Name!$A:$A) + 1)
        )
    )
)</f>
        <v>297</v>
      </c>
      <c r="G978" s="7" t="str">
        <f ca="1">VLOOKUP($F978,Name!$A:$B,2,FALSE)</f>
        <v>Miguelito</v>
      </c>
      <c r="H978" s="7">
        <f ca="1" xml:space="preserve">
IF($C978 = 1,
    0,
    RANDBETWEEN(5,COUNT('Last name'!$A:$A) + 1)
)</f>
        <v>41</v>
      </c>
      <c r="I978" s="7" t="str">
        <f ca="1" xml:space="preserve">
IF($C978 = 1 + N("Presidente"),
    "de Orléans e Bragança",
    VLOOKUP($H978,'Last name'!$A:$B,2,FALSE) &amp; " " &amp; VLOOKUP(RANDBETWEEN(5,COUNT('Last name'!$A:$A) + 1),'Last name'!$A:$B,2,FALSE)
)</f>
        <v>Bispo Gomes</v>
      </c>
      <c r="J978" s="7" t="str">
        <f t="shared" ca="1" si="152"/>
        <v>Miguelito Bispo Gomes</v>
      </c>
      <c r="K978" s="7" t="str" cm="1">
        <f t="array" aca="1" ref="K978" ca="1">SHA1HASH($J978)</f>
        <v>e2601d1044de18a23f67369272886833409dcb6f</v>
      </c>
      <c r="L978" s="7" cm="1">
        <f t="array" aca="1" ref="L978" ca="1">INDEX(States!$A:$A,N978,1)</f>
        <v>5</v>
      </c>
      <c r="M978" s="7" t="str">
        <f ca="1">VLOOKUP($L978,Countries!$A:$B,2,FALSE)</f>
        <v>Portugal</v>
      </c>
      <c r="N978" s="7" cm="1">
        <f t="array" aca="1" ref="N978" ca="1">INDEX(States!$C:$C,RANDBETWEEN(5,COUNTA(States!$A:$A) + 1),1)</f>
        <v>7</v>
      </c>
      <c r="O978" s="7" t="str">
        <f ca="1">VLOOKUP($N978,States!$C:$D,2,FALSE)</f>
        <v xml:space="preserve"> Setúbal </v>
      </c>
      <c r="P978" s="7" t="str">
        <f ca="1">VLOOKUP($F978,Name!$A:$C,3,FALSE)</f>
        <v>M</v>
      </c>
      <c r="Q978" s="7" t="str">
        <f ca="1">VLOOKUP($P978,Genders!$B:$C,2,FALSE)</f>
        <v>Male</v>
      </c>
      <c r="R978" s="7" cm="1">
        <f t="array" aca="1" ref="R978" ca="1">INDEX('Marital status'!$A:$A,RANDBETWEEN(5,COUNTA('Marital status'!$A:$A) + 1),1)</f>
        <v>5</v>
      </c>
      <c r="S978" s="7" t="str">
        <f ca="1">VLOOKUP($R978,'Marital status'!$A:$B,2,FALSE)</f>
        <v>single</v>
      </c>
      <c r="T978" s="7">
        <f t="shared" ca="1" si="153"/>
        <v>5</v>
      </c>
      <c r="U978" s="7" t="str">
        <f ca="1">VLOOKUP($T978,Ethnicities!$A:$B,2,FALSE)</f>
        <v xml:space="preserve"> white</v>
      </c>
      <c r="V978" s="8">
        <f t="shared" ca="1" si="154"/>
        <v>21351</v>
      </c>
      <c r="W978" s="6">
        <f t="shared" ca="1" si="155"/>
        <v>7</v>
      </c>
      <c r="X978" s="8" t="str">
        <f ca="1">VLOOKUP($W978,'Background education'!$A:$B,2,FALSE)</f>
        <v>Undergraduate degree</v>
      </c>
      <c r="Y978" s="7">
        <f ca="1" xml:space="preserve">
  IF(OR($AA978 = 5, $AA978 = 6, $AA978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78" s="7" t="str">
        <f ca="1">VLOOKUP($Y978,Departments!$A:$B,2,FALSE)</f>
        <v xml:space="preserve"> Commercial</v>
      </c>
      <c r="AA978" s="6">
        <f t="shared" ca="1" si="156"/>
        <v>11</v>
      </c>
      <c r="AB978" s="7" t="str">
        <f ca="1">VLOOKUP($AA978,Roles!$A:$B,2,FALSE)</f>
        <v>Analyst</v>
      </c>
      <c r="AC978" s="6">
        <f t="shared" ca="1" si="157"/>
        <v>7</v>
      </c>
      <c r="AD978" s="7" t="str">
        <f ca="1" xml:space="preserve">
IF($AC978 &lt;&gt; "",
    VLOOKUP($AC978,Levels!$A:$B,2,FALSE),
    ""
)</f>
        <v>Senior</v>
      </c>
      <c r="AE978" s="8">
        <f t="shared" ca="1" si="158"/>
        <v>40965</v>
      </c>
      <c r="AF978" s="6">
        <f ca="1">RANDBETWEEN(5,COUNTA('Recruitment source'!$A:$A) + 1)</f>
        <v>7</v>
      </c>
      <c r="AG978" s="6" t="str">
        <f ca="1">VLOOKUP($AF978,'Recruitment source'!$A:$B,2,FALSE)</f>
        <v>SAPO Emprego</v>
      </c>
      <c r="AH978" s="8"/>
      <c r="AI978" s="1">
        <f t="shared" ca="1" si="150"/>
        <v>2580</v>
      </c>
      <c r="AJ97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974, 1, 'Miguelito Bispo Gomes', 'M', 5, '15/06/1958', 7, 9, 11, 7, 2580);</v>
      </c>
    </row>
    <row r="979" spans="1:36" ht="14.25" customHeight="1" x14ac:dyDescent="0.2">
      <c r="A979" s="7" cm="1">
        <f t="array" aca="1" ref="A979" ca="1">INDEX(Companies!$A:$A,RANDBETWEEN(5,COUNTA(Companies!$A:$A) + 1),1)</f>
        <v>5</v>
      </c>
      <c r="B979" s="7" t="str">
        <f ca="1">VLOOKUP($A979,Companies!$A:$B,2,FALSE)</f>
        <v>ACME Corporation</v>
      </c>
      <c r="C979" s="5">
        <f t="shared" si="151"/>
        <v>975</v>
      </c>
      <c r="D979" s="5" t="str" cm="1">
        <f t="array" ref="D979">SHA1HASH($C979)</f>
        <v>7698330419d7539e743e9f4985411faf76e64261</v>
      </c>
      <c r="E979" s="6">
        <v>1</v>
      </c>
      <c r="F979" s="7">
        <f ca="1">IF($C979 = 1 + N("Presidente"),
    127,
    IF($C979 = 2 + N("Vice-Presidente"),
        72,
        IF($C979 = 3 + N("Secretária bilíngue"),
            13,
            RANDBETWEEN(5,COUNT(Name!$A:$A) + 1)
        )
    )
)</f>
        <v>322</v>
      </c>
      <c r="G979" s="7" t="str">
        <f ca="1">VLOOKUP($F979,Name!$A:$B,2,FALSE)</f>
        <v>Pietro</v>
      </c>
      <c r="H979" s="7">
        <f ca="1" xml:space="preserve">
IF($C979 = 1,
    0,
    RANDBETWEEN(5,COUNT('Last name'!$A:$A) + 1)
)</f>
        <v>27</v>
      </c>
      <c r="I979" s="7" t="str">
        <f ca="1" xml:space="preserve">
IF($C979 = 1 + N("Presidente"),
    "de Orléans e Bragança",
    VLOOKUP($H979,'Last name'!$A:$B,2,FALSE) &amp; " " &amp; VLOOKUP(RANDBETWEEN(5,COUNT('Last name'!$A:$A) + 1),'Last name'!$A:$B,2,FALSE)
)</f>
        <v>Bactista Rinaldi</v>
      </c>
      <c r="J979" s="7" t="str">
        <f t="shared" ca="1" si="152"/>
        <v>Pietro Bactista Rinaldi</v>
      </c>
      <c r="K979" s="7" t="str" cm="1">
        <f t="array" aca="1" ref="K979" ca="1">SHA1HASH($J979)</f>
        <v>ef527d41b8727bbd0069c91fd17bbd80fb514161</v>
      </c>
      <c r="L979" s="7" cm="1">
        <f t="array" aca="1" ref="L979" ca="1">INDEX(States!$A:$A,N979,1)</f>
        <v>5</v>
      </c>
      <c r="M979" s="7" t="str">
        <f ca="1">VLOOKUP($L979,Countries!$A:$B,2,FALSE)</f>
        <v>Portugal</v>
      </c>
      <c r="N979" s="7" cm="1">
        <f t="array" aca="1" ref="N979" ca="1">INDEX(States!$C:$C,RANDBETWEEN(5,COUNTA(States!$A:$A) + 1),1)</f>
        <v>6</v>
      </c>
      <c r="O979" s="7" t="str">
        <f ca="1">VLOOKUP($N979,States!$C:$D,2,FALSE)</f>
        <v>PORTO</v>
      </c>
      <c r="P979" s="7" t="str">
        <f ca="1">VLOOKUP($F979,Name!$A:$C,3,FALSE)</f>
        <v>M</v>
      </c>
      <c r="Q979" s="7" t="str">
        <f ca="1">VLOOKUP($P979,Genders!$B:$C,2,FALSE)</f>
        <v>Male</v>
      </c>
      <c r="R979" s="7" cm="1">
        <f t="array" aca="1" ref="R979" ca="1">INDEX('Marital status'!$A:$A,RANDBETWEEN(5,COUNTA('Marital status'!$A:$A) + 1),1)</f>
        <v>5</v>
      </c>
      <c r="S979" s="7" t="str">
        <f ca="1">VLOOKUP($R979,'Marital status'!$A:$B,2,FALSE)</f>
        <v>single</v>
      </c>
      <c r="T979" s="7">
        <f t="shared" ca="1" si="153"/>
        <v>7</v>
      </c>
      <c r="U979" s="7" t="str">
        <f ca="1">VLOOKUP($T979,Ethnicities!$A:$B,2,FALSE)</f>
        <v xml:space="preserve">  Hispanic or LATINO</v>
      </c>
      <c r="V979" s="8">
        <f t="shared" ca="1" si="154"/>
        <v>19202</v>
      </c>
      <c r="W979" s="6">
        <f t="shared" ca="1" si="155"/>
        <v>7</v>
      </c>
      <c r="X979" s="8" t="str">
        <f ca="1">VLOOKUP($W979,'Background education'!$A:$B,2,FALSE)</f>
        <v>Undergraduate degree</v>
      </c>
      <c r="Y979" s="7">
        <f ca="1" xml:space="preserve">
  IF(OR($AA979 = 5, $AA979 = 6, $AA979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979" s="7" t="str">
        <f ca="1">VLOOKUP($Y979,Departments!$A:$B,2,FALSE)</f>
        <v>Human Resource</v>
      </c>
      <c r="AA979" s="6">
        <f t="shared" ca="1" si="156"/>
        <v>10</v>
      </c>
      <c r="AB979" s="7" t="str">
        <f ca="1">VLOOKUP($AA979,Roles!$A:$B,2,FALSE)</f>
        <v>Trainee</v>
      </c>
      <c r="AC979" s="6" t="str">
        <f t="shared" ca="1" si="157"/>
        <v/>
      </c>
      <c r="AD979" s="7" t="str">
        <f ca="1" xml:space="preserve">
IF($AC979 &lt;&gt; "",
    VLOOKUP($AC979,Levels!$A:$B,2,FALSE),
    ""
)</f>
        <v/>
      </c>
      <c r="AE979" s="8">
        <f t="shared" ca="1" si="158"/>
        <v>36628</v>
      </c>
      <c r="AF979" s="6">
        <f ca="1">RANDBETWEEN(5,COUNTA('Recruitment source'!$A:$A) + 1)</f>
        <v>7</v>
      </c>
      <c r="AG979" s="6" t="str">
        <f ca="1">VLOOKUP($AF979,'Recruitment source'!$A:$B,2,FALSE)</f>
        <v>SAPO Emprego</v>
      </c>
      <c r="AH979" s="8"/>
      <c r="AI979" s="1">
        <f t="shared" ca="1" si="150"/>
        <v>1385</v>
      </c>
      <c r="AJ97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975, 1, 'Pietro Bactista Rinaldi', 'M', 7, '27/07/1952', 7, 8, 10, NULL, 1385);</v>
      </c>
    </row>
    <row r="980" spans="1:36" ht="14.25" customHeight="1" x14ac:dyDescent="0.2">
      <c r="A980" s="7" cm="1">
        <f t="array" aca="1" ref="A980" ca="1">INDEX(Companies!$A:$A,RANDBETWEEN(5,COUNTA(Companies!$A:$A) + 1),1)</f>
        <v>5</v>
      </c>
      <c r="B980" s="7" t="str">
        <f ca="1">VLOOKUP($A980,Companies!$A:$B,2,FALSE)</f>
        <v>ACME Corporation</v>
      </c>
      <c r="C980" s="5">
        <f t="shared" si="151"/>
        <v>976</v>
      </c>
      <c r="D980" s="5" t="str" cm="1">
        <f t="array" ref="D980">SHA1HASH($C980)</f>
        <v>fbdd85a95ef4b3ec95cdc5580b2883d2ad82f597</v>
      </c>
      <c r="E980" s="6">
        <v>1</v>
      </c>
      <c r="F980" s="7">
        <f ca="1">IF($C980 = 1 + N("Presidente"),
    127,
    IF($C980 = 2 + N("Vice-Presidente"),
        72,
        IF($C980 = 3 + N("Secretária bilíngue"),
            13,
            RANDBETWEEN(5,COUNT(Name!$A:$A) + 1)
        )
    )
)</f>
        <v>28</v>
      </c>
      <c r="G980" s="7" t="str">
        <f ca="1">VLOOKUP($F980,Name!$A:$B,2,FALSE)</f>
        <v>Ana Caroline</v>
      </c>
      <c r="H980" s="7">
        <f ca="1" xml:space="preserve">
IF($C980 = 1,
    0,
    RANDBETWEEN(5,COUNT('Last name'!$A:$A) + 1)
)</f>
        <v>70</v>
      </c>
      <c r="I980" s="7" t="str">
        <f ca="1" xml:space="preserve">
IF($C980 = 1 + N("Presidente"),
    "de Orléans e Bragança",
    VLOOKUP($H980,'Last name'!$A:$B,2,FALSE) &amp; " " &amp; VLOOKUP(RANDBETWEEN(5,COUNT('Last name'!$A:$A) + 1),'Last name'!$A:$B,2,FALSE)
)</f>
        <v>Cunha Testa</v>
      </c>
      <c r="J980" s="7" t="str">
        <f t="shared" ca="1" si="152"/>
        <v>Ana Caroline Cunha Testa</v>
      </c>
      <c r="K980" s="7" t="str" cm="1">
        <f t="array" aca="1" ref="K980" ca="1">SHA1HASH($J980)</f>
        <v>a21395c4fb3ea73a692fe720e429952cba3cfae4</v>
      </c>
      <c r="L980" s="7" cm="1">
        <f t="array" aca="1" ref="L980" ca="1">INDEX(States!$A:$A,N980,1)</f>
        <v>5</v>
      </c>
      <c r="M980" s="7" t="str">
        <f ca="1">VLOOKUP($L980,Countries!$A:$B,2,FALSE)</f>
        <v>Portugal</v>
      </c>
      <c r="N980" s="7" cm="1">
        <f t="array" aca="1" ref="N980" ca="1">INDEX(States!$C:$C,RANDBETWEEN(5,COUNTA(States!$A:$A) + 1),1)</f>
        <v>21</v>
      </c>
      <c r="O980" s="7" t="str">
        <f ca="1">VLOOKUP($N980,States!$C:$D,2,FALSE)</f>
        <v>Guarda</v>
      </c>
      <c r="P980" s="7" t="str">
        <f ca="1">VLOOKUP($F980,Name!$A:$C,3,FALSE)</f>
        <v>F</v>
      </c>
      <c r="Q980" s="7" t="str">
        <f ca="1">VLOOKUP($P980,Genders!$B:$C,2,FALSE)</f>
        <v>Female</v>
      </c>
      <c r="R980" s="7" cm="1">
        <f t="array" aca="1" ref="R980" ca="1">INDEX('Marital status'!$A:$A,RANDBETWEEN(5,COUNTA('Marital status'!$A:$A) + 1),1)</f>
        <v>8</v>
      </c>
      <c r="S980" s="7" t="str">
        <f ca="1">VLOOKUP($R980,'Marital status'!$A:$B,2,FALSE)</f>
        <v xml:space="preserve"> Separated </v>
      </c>
      <c r="T980" s="7">
        <f t="shared" ca="1" si="153"/>
        <v>6</v>
      </c>
      <c r="U980" s="7" t="str">
        <f ca="1">VLOOKUP($T980,Ethnicities!$A:$B,2,FALSE)</f>
        <v>Black or African American</v>
      </c>
      <c r="V980" s="8">
        <f t="shared" ca="1" si="154"/>
        <v>21783</v>
      </c>
      <c r="W980" s="6">
        <f t="shared" ca="1" si="155"/>
        <v>7</v>
      </c>
      <c r="X980" s="8" t="str">
        <f ca="1">VLOOKUP($W980,'Background education'!$A:$B,2,FALSE)</f>
        <v>Undergraduate degree</v>
      </c>
      <c r="Y980" s="7">
        <f ca="1" xml:space="preserve">
  IF(OR($AA980 = 5, $AA980 = 6, $AA980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80" s="7" t="str">
        <f ca="1">VLOOKUP($Y980,Departments!$A:$B,2,FALSE)</f>
        <v xml:space="preserve"> Commercial</v>
      </c>
      <c r="AA980" s="6">
        <f t="shared" ca="1" si="156"/>
        <v>11</v>
      </c>
      <c r="AB980" s="7" t="str">
        <f ca="1">VLOOKUP($AA980,Roles!$A:$B,2,FALSE)</f>
        <v>Analyst</v>
      </c>
      <c r="AC980" s="6">
        <f t="shared" ca="1" si="157"/>
        <v>7</v>
      </c>
      <c r="AD980" s="7" t="str">
        <f ca="1" xml:space="preserve">
IF($AC980 &lt;&gt; "",
    VLOOKUP($AC980,Levels!$A:$B,2,FALSE),
    ""
)</f>
        <v>Senior</v>
      </c>
      <c r="AE980" s="8">
        <f t="shared" ca="1" si="158"/>
        <v>38885</v>
      </c>
      <c r="AF980" s="6">
        <f ca="1">RANDBETWEEN(5,COUNTA('Recruitment source'!$A:$A) + 1)</f>
        <v>5</v>
      </c>
      <c r="AG980" s="6" t="str">
        <f ca="1">VLOOKUP($AF980,'Recruitment source'!$A:$B,2,FALSE)</f>
        <v>Indeed</v>
      </c>
      <c r="AH980" s="8"/>
      <c r="AI980" s="1">
        <f t="shared" ca="1" si="150"/>
        <v>2580</v>
      </c>
      <c r="AJ980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976, 1, 'Ana Caroline Cunha Testa', 'F', 6, '21/08/1959', 7, 9, 11, 7, 2580);</v>
      </c>
    </row>
    <row r="981" spans="1:36" ht="14.25" customHeight="1" x14ac:dyDescent="0.2">
      <c r="A981" s="7" cm="1">
        <f t="array" aca="1" ref="A981" ca="1">INDEX(Companies!$A:$A,RANDBETWEEN(5,COUNTA(Companies!$A:$A) + 1),1)</f>
        <v>5</v>
      </c>
      <c r="B981" s="7" t="str">
        <f ca="1">VLOOKUP($A981,Companies!$A:$B,2,FALSE)</f>
        <v>ACME Corporation</v>
      </c>
      <c r="C981" s="5">
        <f t="shared" si="151"/>
        <v>977</v>
      </c>
      <c r="D981" s="5" t="str" cm="1">
        <f t="array" ref="D981">SHA1HASH($C981)</f>
        <v>46a83636b1307bc646f0de50a607839c3f19d300</v>
      </c>
      <c r="E981" s="6">
        <v>1</v>
      </c>
      <c r="F981" s="7">
        <f ca="1">IF($C981 = 1 + N("Presidente"),
    127,
    IF($C981 = 2 + N("Vice-Presidente"),
        72,
        IF($C981 = 3 + N("Secretária bilíngue"),
            13,
            RANDBETWEEN(5,COUNT(Name!$A:$A) + 1)
        )
    )
)</f>
        <v>56</v>
      </c>
      <c r="G981" s="7" t="str">
        <f ca="1">VLOOKUP($F981,Name!$A:$B,2,FALSE)</f>
        <v>Arthur Gabriel</v>
      </c>
      <c r="H981" s="7">
        <f ca="1" xml:space="preserve">
IF($C981 = 1,
    0,
    RANDBETWEEN(5,COUNT('Last name'!$A:$A) + 1)
)</f>
        <v>30</v>
      </c>
      <c r="I981" s="7" t="str">
        <f ca="1" xml:space="preserve">
IF($C981 = 1 + N("Presidente"),
    "de Orléans e Bragança",
    VLOOKUP($H981,'Last name'!$A:$B,2,FALSE) &amp; " " &amp; VLOOKUP(RANDBETWEEN(5,COUNT('Last name'!$A:$A) + 1),'Last name'!$A:$B,2,FALSE)
)</f>
        <v>Barbieri Leite</v>
      </c>
      <c r="J981" s="7" t="str">
        <f t="shared" ca="1" si="152"/>
        <v>Arthur Gabriel Barbieri Leite</v>
      </c>
      <c r="K981" s="7" t="str" cm="1">
        <f t="array" aca="1" ref="K981" ca="1">SHA1HASH($J981)</f>
        <v>09d7835b46b3b98d1889e476e274a36629cd89fd</v>
      </c>
      <c r="L981" s="7" cm="1">
        <f t="array" aca="1" ref="L981" ca="1">INDEX(States!$A:$A,N981,1)</f>
        <v>5</v>
      </c>
      <c r="M981" s="7" t="str">
        <f ca="1">VLOOKUP($L981,Countries!$A:$B,2,FALSE)</f>
        <v>Portugal</v>
      </c>
      <c r="N981" s="7" cm="1">
        <f t="array" aca="1" ref="N981" ca="1">INDEX(States!$C:$C,RANDBETWEEN(5,COUNTA(States!$A:$A) + 1),1)</f>
        <v>14</v>
      </c>
      <c r="O981" s="7" t="str">
        <f ca="1">VLOOKUP($N981,States!$C:$D,2,FALSE)</f>
        <v>Madeira</v>
      </c>
      <c r="P981" s="7" t="str">
        <f ca="1">VLOOKUP($F981,Name!$A:$C,3,FALSE)</f>
        <v>M</v>
      </c>
      <c r="Q981" s="7" t="str">
        <f ca="1">VLOOKUP($P981,Genders!$B:$C,2,FALSE)</f>
        <v>Male</v>
      </c>
      <c r="R981" s="7" cm="1">
        <f t="array" aca="1" ref="R981" ca="1">INDEX('Marital status'!$A:$A,RANDBETWEEN(5,COUNTA('Marital status'!$A:$A) + 1),1)</f>
        <v>9</v>
      </c>
      <c r="S981" s="7" t="str">
        <f ca="1">VLOOKUP($R981,'Marital status'!$A:$B,2,FALSE)</f>
        <v>DIVORCED</v>
      </c>
      <c r="T981" s="7">
        <f t="shared" ca="1" si="153"/>
        <v>5</v>
      </c>
      <c r="U981" s="7" t="str">
        <f ca="1">VLOOKUP($T981,Ethnicities!$A:$B,2,FALSE)</f>
        <v xml:space="preserve"> white</v>
      </c>
      <c r="V981" s="8">
        <f t="shared" ca="1" si="154"/>
        <v>21449</v>
      </c>
      <c r="W981" s="6">
        <f t="shared" ca="1" si="155"/>
        <v>7</v>
      </c>
      <c r="X981" s="8" t="str">
        <f ca="1">VLOOKUP($W981,'Background education'!$A:$B,2,FALSE)</f>
        <v>Undergraduate degree</v>
      </c>
      <c r="Y981" s="7">
        <f ca="1" xml:space="preserve">
  IF(OR($AA981 = 5, $AA981 = 6, $AA981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981" s="7" t="str">
        <f ca="1">VLOOKUP($Y981,Departments!$A:$B,2,FALSE)</f>
        <v>Audit</v>
      </c>
      <c r="AA981" s="6">
        <f t="shared" ca="1" si="156"/>
        <v>10</v>
      </c>
      <c r="AB981" s="7" t="str">
        <f ca="1">VLOOKUP($AA981,Roles!$A:$B,2,FALSE)</f>
        <v>Trainee</v>
      </c>
      <c r="AC981" s="6" t="str">
        <f t="shared" ca="1" si="157"/>
        <v/>
      </c>
      <c r="AD981" s="7" t="str">
        <f ca="1" xml:space="preserve">
IF($AC981 &lt;&gt; "",
    VLOOKUP($AC981,Levels!$A:$B,2,FALSE),
    ""
)</f>
        <v/>
      </c>
      <c r="AE981" s="8">
        <f t="shared" ca="1" si="158"/>
        <v>39175</v>
      </c>
      <c r="AF981" s="6">
        <f ca="1">RANDBETWEEN(5,COUNTA('Recruitment source'!$A:$A) + 1)</f>
        <v>8</v>
      </c>
      <c r="AG981" s="6" t="str">
        <f ca="1">VLOOKUP($AF981,'Recruitment source'!$A:$B,2,FALSE)</f>
        <v>Net Empregos</v>
      </c>
      <c r="AH981" s="8"/>
      <c r="AI981" s="1">
        <f t="shared" ca="1" si="150"/>
        <v>1305</v>
      </c>
      <c r="AJ981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977, 1, 'Arthur Gabriel Barbieri Leite', 'M', 5, '21/09/1958', 7, 13, 10, NULL, 1305);</v>
      </c>
    </row>
    <row r="982" spans="1:36" ht="14.25" customHeight="1" x14ac:dyDescent="0.2">
      <c r="A982" s="7" cm="1">
        <f t="array" aca="1" ref="A982" ca="1">INDEX(Companies!$A:$A,RANDBETWEEN(5,COUNTA(Companies!$A:$A) + 1),1)</f>
        <v>5</v>
      </c>
      <c r="B982" s="7" t="str">
        <f ca="1">VLOOKUP($A982,Companies!$A:$B,2,FALSE)</f>
        <v>ACME Corporation</v>
      </c>
      <c r="C982" s="5">
        <f t="shared" si="151"/>
        <v>978</v>
      </c>
      <c r="D982" s="5" t="str" cm="1">
        <f t="array" ref="D982">SHA1HASH($C982)</f>
        <v>acca5b51d1713598f4e5a9e2c571e22bffbc235f</v>
      </c>
      <c r="E982" s="6">
        <v>1</v>
      </c>
      <c r="F982" s="7">
        <f ca="1">IF($C982 = 1 + N("Presidente"),
    127,
    IF($C982 = 2 + N("Vice-Presidente"),
        72,
        IF($C982 = 3 + N("Secretária bilíngue"),
            13,
            RANDBETWEEN(5,COUNT(Name!$A:$A) + 1)
        )
    )
)</f>
        <v>206</v>
      </c>
      <c r="G982" s="7" t="str">
        <f ca="1">VLOOKUP($F982,Name!$A:$B,2,FALSE)</f>
        <v>Kamilla</v>
      </c>
      <c r="H982" s="7">
        <f ca="1" xml:space="preserve">
IF($C982 = 1,
    0,
    RANDBETWEEN(5,COUNT('Last name'!$A:$A) + 1)
)</f>
        <v>25</v>
      </c>
      <c r="I982" s="7" t="str">
        <f ca="1" xml:space="preserve">
IF($C982 = 1 + N("Presidente"),
    "de Orléans e Bragança",
    VLOOKUP($H982,'Last name'!$A:$B,2,FALSE) &amp; " " &amp; VLOOKUP(RANDBETWEEN(5,COUNT('Last name'!$A:$A) + 1),'Last name'!$A:$B,2,FALSE)
)</f>
        <v>Auth Barboza</v>
      </c>
      <c r="J982" s="7" t="str">
        <f t="shared" ca="1" si="152"/>
        <v>Kamilla Auth Barboza</v>
      </c>
      <c r="K982" s="7" t="str" cm="1">
        <f t="array" aca="1" ref="K982" ca="1">SHA1HASH($J982)</f>
        <v>b33639facd3a785ab2cf04824dd0faa7d56cd63f</v>
      </c>
      <c r="L982" s="7" cm="1">
        <f t="array" aca="1" ref="L982" ca="1">INDEX(States!$A:$A,N982,1)</f>
        <v>5</v>
      </c>
      <c r="M982" s="7" t="str">
        <f ca="1">VLOOKUP($L982,Countries!$A:$B,2,FALSE)</f>
        <v>Portugal</v>
      </c>
      <c r="N982" s="7" cm="1">
        <f t="array" aca="1" ref="N982" ca="1">INDEX(States!$C:$C,RANDBETWEEN(5,COUNTA(States!$A:$A) + 1),1)</f>
        <v>8</v>
      </c>
      <c r="O982" s="7" t="str">
        <f ca="1">VLOOKUP($N982,States!$C:$D,2,FALSE)</f>
        <v>AveirO</v>
      </c>
      <c r="P982" s="7" t="str">
        <f ca="1">VLOOKUP($F982,Name!$A:$C,3,FALSE)</f>
        <v>F</v>
      </c>
      <c r="Q982" s="7" t="str">
        <f ca="1">VLOOKUP($P982,Genders!$B:$C,2,FALSE)</f>
        <v>Female</v>
      </c>
      <c r="R982" s="7" cm="1">
        <f t="array" aca="1" ref="R982" ca="1">INDEX('Marital status'!$A:$A,RANDBETWEEN(5,COUNTA('Marital status'!$A:$A) + 1),1)</f>
        <v>5</v>
      </c>
      <c r="S982" s="7" t="str">
        <f ca="1">VLOOKUP($R982,'Marital status'!$A:$B,2,FALSE)</f>
        <v>single</v>
      </c>
      <c r="T982" s="7">
        <f t="shared" ca="1" si="153"/>
        <v>5</v>
      </c>
      <c r="U982" s="7" t="str">
        <f ca="1">VLOOKUP($T982,Ethnicities!$A:$B,2,FALSE)</f>
        <v xml:space="preserve"> white</v>
      </c>
      <c r="V982" s="8">
        <f t="shared" ca="1" si="154"/>
        <v>18629</v>
      </c>
      <c r="W982" s="6">
        <f t="shared" ca="1" si="155"/>
        <v>7</v>
      </c>
      <c r="X982" s="8" t="str">
        <f ca="1">VLOOKUP($W982,'Background education'!$A:$B,2,FALSE)</f>
        <v>Undergraduate degree</v>
      </c>
      <c r="Y982" s="7">
        <f ca="1" xml:space="preserve">
  IF(OR($AA982 = 5, $AA982 = 6, $AA982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82" s="7" t="str">
        <f ca="1">VLOOKUP($Y982,Departments!$A:$B,2,FALSE)</f>
        <v>Controlling</v>
      </c>
      <c r="AA982" s="6">
        <f t="shared" ca="1" si="156"/>
        <v>11</v>
      </c>
      <c r="AB982" s="7" t="str">
        <f ca="1">VLOOKUP($AA982,Roles!$A:$B,2,FALSE)</f>
        <v>Analyst</v>
      </c>
      <c r="AC982" s="6">
        <f t="shared" ca="1" si="157"/>
        <v>7</v>
      </c>
      <c r="AD982" s="7" t="str">
        <f ca="1" xml:space="preserve">
IF($AC982 &lt;&gt; "",
    VLOOKUP($AC982,Levels!$A:$B,2,FALSE),
    ""
)</f>
        <v>Senior</v>
      </c>
      <c r="AE982" s="8">
        <f t="shared" ca="1" si="158"/>
        <v>43585</v>
      </c>
      <c r="AF982" s="6">
        <f ca="1">RANDBETWEEN(5,COUNTA('Recruitment source'!$A:$A) + 1)</f>
        <v>5</v>
      </c>
      <c r="AG982" s="6" t="str">
        <f ca="1">VLOOKUP($AF982,'Recruitment source'!$A:$B,2,FALSE)</f>
        <v>Indeed</v>
      </c>
      <c r="AH982" s="8"/>
      <c r="AI982" s="1">
        <f t="shared" ca="1" si="150"/>
        <v>2500</v>
      </c>
      <c r="AJ982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978, 1, 'Kamilla Auth Barboza', 'F', 5, '01/01/1951', 7, 12, 11, 7, 2500);</v>
      </c>
    </row>
    <row r="983" spans="1:36" ht="14.25" customHeight="1" x14ac:dyDescent="0.2">
      <c r="A983" s="7" cm="1">
        <f t="array" aca="1" ref="A983" ca="1">INDEX(Companies!$A:$A,RANDBETWEEN(5,COUNTA(Companies!$A:$A) + 1),1)</f>
        <v>5</v>
      </c>
      <c r="B983" s="7" t="str">
        <f ca="1">VLOOKUP($A983,Companies!$A:$B,2,FALSE)</f>
        <v>ACME Corporation</v>
      </c>
      <c r="C983" s="5">
        <f t="shared" si="151"/>
        <v>979</v>
      </c>
      <c r="D983" s="5" t="str" cm="1">
        <f t="array" ref="D983">SHA1HASH($C983)</f>
        <v>7dcd5ff96b80f1bb263084ecb01e7696484613fd</v>
      </c>
      <c r="E983" s="6">
        <v>1</v>
      </c>
      <c r="F983" s="7">
        <f ca="1">IF($C983 = 1 + N("Presidente"),
    127,
    IF($C983 = 2 + N("Vice-Presidente"),
        72,
        IF($C983 = 3 + N("Secretária bilíngue"),
            13,
            RANDBETWEEN(5,COUNT(Name!$A:$A) + 1)
        )
    )
)</f>
        <v>48</v>
      </c>
      <c r="G983" s="7" t="str">
        <f ca="1">VLOOKUP($F983,Name!$A:$B,2,FALSE)</f>
        <v>Anthony</v>
      </c>
      <c r="H983" s="7">
        <f ca="1" xml:space="preserve">
IF($C983 = 1,
    0,
    RANDBETWEEN(5,COUNT('Last name'!$A:$A) + 1)
)</f>
        <v>69</v>
      </c>
      <c r="I983" s="7" t="str">
        <f ca="1" xml:space="preserve">
IF($C983 = 1 + N("Presidente"),
    "de Orléans e Bragança",
    VLOOKUP($H983,'Last name'!$A:$B,2,FALSE) &amp; " " &amp; VLOOKUP(RANDBETWEEN(5,COUNT('Last name'!$A:$A) + 1),'Last name'!$A:$B,2,FALSE)
)</f>
        <v>Costatini Dias</v>
      </c>
      <c r="J983" s="7" t="str">
        <f t="shared" ca="1" si="152"/>
        <v>Anthony Costatini Dias</v>
      </c>
      <c r="K983" s="7" t="str" cm="1">
        <f t="array" aca="1" ref="K983" ca="1">SHA1HASH($J983)</f>
        <v>cfeacc40652b4dbec0ed2fcaacd862753dbdc488</v>
      </c>
      <c r="L983" s="7" cm="1">
        <f t="array" aca="1" ref="L983" ca="1">INDEX(States!$A:$A,N983,1)</f>
        <v>5</v>
      </c>
      <c r="M983" s="7" t="str">
        <f ca="1">VLOOKUP($L983,Countries!$A:$B,2,FALSE)</f>
        <v>Portugal</v>
      </c>
      <c r="N983" s="7" cm="1">
        <f t="array" aca="1" ref="N983" ca="1">INDEX(States!$C:$C,RANDBETWEEN(5,COUNTA(States!$A:$A) + 1),1)</f>
        <v>10</v>
      </c>
      <c r="O983" s="7" t="str">
        <f ca="1">VLOOKUP($N983,States!$C:$D,2,FALSE)</f>
        <v>Faro</v>
      </c>
      <c r="P983" s="7" t="str">
        <f ca="1">VLOOKUP($F983,Name!$A:$C,3,FALSE)</f>
        <v>M</v>
      </c>
      <c r="Q983" s="7" t="str">
        <f ca="1">VLOOKUP($P983,Genders!$B:$C,2,FALSE)</f>
        <v>Male</v>
      </c>
      <c r="R983" s="7" cm="1">
        <f t="array" aca="1" ref="R983" ca="1">INDEX('Marital status'!$A:$A,RANDBETWEEN(5,COUNTA('Marital status'!$A:$A) + 1),1)</f>
        <v>8</v>
      </c>
      <c r="S983" s="7" t="str">
        <f ca="1">VLOOKUP($R983,'Marital status'!$A:$B,2,FALSE)</f>
        <v xml:space="preserve"> Separated </v>
      </c>
      <c r="T983" s="7">
        <f t="shared" ca="1" si="153"/>
        <v>5</v>
      </c>
      <c r="U983" s="7" t="str">
        <f ca="1">VLOOKUP($T983,Ethnicities!$A:$B,2,FALSE)</f>
        <v xml:space="preserve"> white</v>
      </c>
      <c r="V983" s="8">
        <f t="shared" ca="1" si="154"/>
        <v>27369</v>
      </c>
      <c r="W983" s="6">
        <f t="shared" ca="1" si="155"/>
        <v>7</v>
      </c>
      <c r="X983" s="8" t="str">
        <f ca="1">VLOOKUP($W983,'Background education'!$A:$B,2,FALSE)</f>
        <v>Undergraduate degree</v>
      </c>
      <c r="Y983" s="7">
        <f ca="1" xml:space="preserve">
  IF(OR($AA983 = 5, $AA983 = 6, $AA983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83" s="7" t="str">
        <f ca="1">VLOOKUP($Y983,Departments!$A:$B,2,FALSE)</f>
        <v>Controlling</v>
      </c>
      <c r="AA983" s="6">
        <f t="shared" ca="1" si="156"/>
        <v>9</v>
      </c>
      <c r="AB983" s="7" t="str">
        <f ca="1">VLOOKUP($AA983,Roles!$A:$B,2,FALSE)</f>
        <v>Intern</v>
      </c>
      <c r="AC983" s="6" t="str">
        <f t="shared" ca="1" si="157"/>
        <v/>
      </c>
      <c r="AD983" s="7" t="str">
        <f ca="1" xml:space="preserve">
IF($AC983 &lt;&gt; "",
    VLOOKUP($AC983,Levels!$A:$B,2,FALSE),
    ""
)</f>
        <v/>
      </c>
      <c r="AE983" s="8">
        <f t="shared" ca="1" si="158"/>
        <v>41881</v>
      </c>
      <c r="AF983" s="6">
        <f ca="1">RANDBETWEEN(5,COUNTA('Recruitment source'!$A:$A) + 1)</f>
        <v>11</v>
      </c>
      <c r="AG983" s="6" t="str">
        <f ca="1">VLOOKUP($AF983,'Recruitment source'!$A:$B,2,FALSE)</f>
        <v>Next Station</v>
      </c>
      <c r="AH983" s="8"/>
      <c r="AI983" s="1">
        <f t="shared" ca="1" si="150"/>
        <v>1205</v>
      </c>
      <c r="AJ983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979, 1, 'Anthony Costatini Dias', 'M', 5, '06/12/1974', 7, 12, 9, NULL, 1205);</v>
      </c>
    </row>
    <row r="984" spans="1:36" ht="14.25" customHeight="1" x14ac:dyDescent="0.2">
      <c r="A984" s="7" cm="1">
        <f t="array" aca="1" ref="A984" ca="1">INDEX(Companies!$A:$A,RANDBETWEEN(5,COUNTA(Companies!$A:$A) + 1),1)</f>
        <v>5</v>
      </c>
      <c r="B984" s="7" t="str">
        <f ca="1">VLOOKUP($A984,Companies!$A:$B,2,FALSE)</f>
        <v>ACME Corporation</v>
      </c>
      <c r="C984" s="5">
        <f t="shared" si="151"/>
        <v>980</v>
      </c>
      <c r="D984" s="5" t="str" cm="1">
        <f t="array" ref="D984">SHA1HASH($C984)</f>
        <v>cb6c53bcb82b2a866cdadf97967e79a974478a88</v>
      </c>
      <c r="E984" s="6">
        <v>1</v>
      </c>
      <c r="F984" s="7">
        <f ca="1">IF($C984 = 1 + N("Presidente"),
    127,
    IF($C984 = 2 + N("Vice-Presidente"),
        72,
        IF($C984 = 3 + N("Secretária bilíngue"),
            13,
            RANDBETWEEN(5,COUNT(Name!$A:$A) + 1)
        )
    )
)</f>
        <v>202</v>
      </c>
      <c r="G984" s="7" t="str">
        <f ca="1">VLOOKUP($F984,Name!$A:$B,2,FALSE)</f>
        <v>Júlia Clara</v>
      </c>
      <c r="H984" s="7">
        <f ca="1" xml:space="preserve">
IF($C984 = 1,
    0,
    RANDBETWEEN(5,COUNT('Last name'!$A:$A) + 1)
)</f>
        <v>191</v>
      </c>
      <c r="I984" s="7" t="str">
        <f ca="1" xml:space="preserve">
IF($C984 = 1 + N("Presidente"),
    "de Orléans e Bragança",
    VLOOKUP($H984,'Last name'!$A:$B,2,FALSE) &amp; " " &amp; VLOOKUP(RANDBETWEEN(5,COUNT('Last name'!$A:$A) + 1),'Last name'!$A:$B,2,FALSE)
)</f>
        <v>Trindade Bianchi</v>
      </c>
      <c r="J984" s="7" t="str">
        <f t="shared" ca="1" si="152"/>
        <v>Júlia Clara Trindade Bianchi</v>
      </c>
      <c r="K984" s="7" t="str" cm="1">
        <f t="array" aca="1" ref="K984" ca="1">SHA1HASH($J984)</f>
        <v>6ad9529273f6983b4c9f7e98bf0d4384cca7f804</v>
      </c>
      <c r="L984" s="7" cm="1">
        <f t="array" aca="1" ref="L984" ca="1">INDEX(States!$A:$A,N984,1)</f>
        <v>5</v>
      </c>
      <c r="M984" s="7" t="str">
        <f ca="1">VLOOKUP($L984,Countries!$A:$B,2,FALSE)</f>
        <v>Portugal</v>
      </c>
      <c r="N984" s="7" cm="1">
        <f t="array" aca="1" ref="N984" ca="1">INDEX(States!$C:$C,RANDBETWEEN(5,COUNTA(States!$A:$A) + 1),1)</f>
        <v>8</v>
      </c>
      <c r="O984" s="7" t="str">
        <f ca="1">VLOOKUP($N984,States!$C:$D,2,FALSE)</f>
        <v>AveirO</v>
      </c>
      <c r="P984" s="7" t="str">
        <f ca="1">VLOOKUP($F984,Name!$A:$C,3,FALSE)</f>
        <v>F</v>
      </c>
      <c r="Q984" s="7" t="str">
        <f ca="1">VLOOKUP($P984,Genders!$B:$C,2,FALSE)</f>
        <v>Female</v>
      </c>
      <c r="R984" s="7" cm="1">
        <f t="array" aca="1" ref="R984" ca="1">INDEX('Marital status'!$A:$A,RANDBETWEEN(5,COUNTA('Marital status'!$A:$A) + 1),1)</f>
        <v>6</v>
      </c>
      <c r="S984" s="7" t="str">
        <f ca="1">VLOOKUP($R984,'Marital status'!$A:$B,2,FALSE)</f>
        <v>MarrieD</v>
      </c>
      <c r="T984" s="7">
        <f t="shared" ca="1" si="153"/>
        <v>5</v>
      </c>
      <c r="U984" s="7" t="str">
        <f ca="1">VLOOKUP($T984,Ethnicities!$A:$B,2,FALSE)</f>
        <v xml:space="preserve"> white</v>
      </c>
      <c r="V984" s="8">
        <f t="shared" ca="1" si="154"/>
        <v>20856</v>
      </c>
      <c r="W984" s="6">
        <f t="shared" ca="1" si="155"/>
        <v>7</v>
      </c>
      <c r="X984" s="8" t="str">
        <f ca="1">VLOOKUP($W984,'Background education'!$A:$B,2,FALSE)</f>
        <v>Undergraduate degree</v>
      </c>
      <c r="Y984" s="7">
        <f ca="1" xml:space="preserve">
  IF(OR($AA984 = 5, $AA984 = 6, $AA984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84" s="7" t="str">
        <f ca="1">VLOOKUP($Y984,Departments!$A:$B,2,FALSE)</f>
        <v>Finance</v>
      </c>
      <c r="AA984" s="6">
        <f t="shared" ca="1" si="156"/>
        <v>11</v>
      </c>
      <c r="AB984" s="7" t="str">
        <f ca="1">VLOOKUP($AA984,Roles!$A:$B,2,FALSE)</f>
        <v>Analyst</v>
      </c>
      <c r="AC984" s="6">
        <f t="shared" ca="1" si="157"/>
        <v>6</v>
      </c>
      <c r="AD984" s="7" t="str">
        <f ca="1" xml:space="preserve">
IF($AC984 &lt;&gt; "",
    VLOOKUP($AC984,Levels!$A:$B,2,FALSE),
    ""
)</f>
        <v>Pleno</v>
      </c>
      <c r="AE984" s="8">
        <f t="shared" ca="1" si="158"/>
        <v>38001</v>
      </c>
      <c r="AF984" s="6">
        <f ca="1">RANDBETWEEN(5,COUNTA('Recruitment source'!$A:$A) + 1)</f>
        <v>13</v>
      </c>
      <c r="AG984" s="6" t="str">
        <f ca="1">VLOOKUP($AF984,'Recruitment source'!$A:$B,2,FALSE)</f>
        <v>Google</v>
      </c>
      <c r="AH984" s="8"/>
      <c r="AI984" s="1">
        <f t="shared" ca="1" si="150"/>
        <v>2500</v>
      </c>
      <c r="AJ984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980, 1, 'Júlia Clara Trindade Bianchi', 'F', 5, '05/02/1957', 7, 7, 11, 6, 2500);</v>
      </c>
    </row>
    <row r="985" spans="1:36" ht="14.25" customHeight="1" x14ac:dyDescent="0.2">
      <c r="A985" s="7" cm="1">
        <f t="array" aca="1" ref="A985" ca="1">INDEX(Companies!$A:$A,RANDBETWEEN(5,COUNTA(Companies!$A:$A) + 1),1)</f>
        <v>5</v>
      </c>
      <c r="B985" s="7" t="str">
        <f ca="1">VLOOKUP($A985,Companies!$A:$B,2,FALSE)</f>
        <v>ACME Corporation</v>
      </c>
      <c r="C985" s="5">
        <f t="shared" si="151"/>
        <v>981</v>
      </c>
      <c r="D985" s="5" t="str" cm="1">
        <f t="array" ref="D985">SHA1HASH($C985)</f>
        <v>32f9e6523b5b6b4675045d799fd81b11645b3cfb</v>
      </c>
      <c r="E985" s="6">
        <v>1</v>
      </c>
      <c r="F985" s="7">
        <f ca="1">IF($C985 = 1 + N("Presidente"),
    127,
    IF($C985 = 2 + N("Vice-Presidente"),
        72,
        IF($C985 = 3 + N("Secretária bilíngue"),
            13,
            RANDBETWEEN(5,COUNT(Name!$A:$A) + 1)
        )
    )
)</f>
        <v>185</v>
      </c>
      <c r="G985" s="7" t="str">
        <f ca="1">VLOOKUP($F985,Name!$A:$B,2,FALSE)</f>
        <v>João</v>
      </c>
      <c r="H985" s="7">
        <f ca="1" xml:space="preserve">
IF($C985 = 1,
    0,
    RANDBETWEEN(5,COUNT('Last name'!$A:$A) + 1)
)</f>
        <v>97</v>
      </c>
      <c r="I985" s="7" t="str">
        <f ca="1" xml:space="preserve">
IF($C985 = 1 + N("Presidente"),
    "de Orléans e Bragança",
    VLOOKUP($H985,'Last name'!$A:$B,2,FALSE) &amp; " " &amp; VLOOKUP(RANDBETWEEN(5,COUNT('Last name'!$A:$A) + 1),'Last name'!$A:$B,2,FALSE)
)</f>
        <v>Garcia Tavarez</v>
      </c>
      <c r="J985" s="7" t="str">
        <f t="shared" ca="1" si="152"/>
        <v>João Garcia Tavarez</v>
      </c>
      <c r="K985" s="7" t="str" cm="1">
        <f t="array" aca="1" ref="K985" ca="1">SHA1HASH($J985)</f>
        <v>15329bef04e6541ca9dca5d635f14f6187a61993</v>
      </c>
      <c r="L985" s="7" cm="1">
        <f t="array" aca="1" ref="L985" ca="1">INDEX(States!$A:$A,N985,1)</f>
        <v>5</v>
      </c>
      <c r="M985" s="7" t="str">
        <f ca="1">VLOOKUP($L985,Countries!$A:$B,2,FALSE)</f>
        <v>Portugal</v>
      </c>
      <c r="N985" s="7" cm="1">
        <f t="array" aca="1" ref="N985" ca="1">INDEX(States!$C:$C,RANDBETWEEN(5,COUNTA(States!$A:$A) + 1),1)</f>
        <v>17</v>
      </c>
      <c r="O985" s="7" t="str">
        <f ca="1">VLOOKUP($N985,States!$C:$D,2,FALSE)</f>
        <v>Viseu</v>
      </c>
      <c r="P985" s="7" t="str">
        <f ca="1">VLOOKUP($F985,Name!$A:$C,3,FALSE)</f>
        <v>M</v>
      </c>
      <c r="Q985" s="7" t="str">
        <f ca="1">VLOOKUP($P985,Genders!$B:$C,2,FALSE)</f>
        <v>Male</v>
      </c>
      <c r="R985" s="7" cm="1">
        <f t="array" aca="1" ref="R985" ca="1">INDEX('Marital status'!$A:$A,RANDBETWEEN(5,COUNTA('Marital status'!$A:$A) + 1),1)</f>
        <v>5</v>
      </c>
      <c r="S985" s="7" t="str">
        <f ca="1">VLOOKUP($R985,'Marital status'!$A:$B,2,FALSE)</f>
        <v>single</v>
      </c>
      <c r="T985" s="7">
        <f t="shared" ca="1" si="153"/>
        <v>5</v>
      </c>
      <c r="U985" s="7" t="str">
        <f ca="1">VLOOKUP($T985,Ethnicities!$A:$B,2,FALSE)</f>
        <v xml:space="preserve"> white</v>
      </c>
      <c r="V985" s="8">
        <f t="shared" ca="1" si="154"/>
        <v>30677</v>
      </c>
      <c r="W985" s="6">
        <f t="shared" ca="1" si="155"/>
        <v>7</v>
      </c>
      <c r="X985" s="8" t="str">
        <f ca="1">VLOOKUP($W985,'Background education'!$A:$B,2,FALSE)</f>
        <v>Undergraduate degree</v>
      </c>
      <c r="Y985" s="7">
        <f ca="1" xml:space="preserve">
  IF(OR($AA985 = 5, $AA985 = 6, $AA985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85" s="7" t="str">
        <f ca="1">VLOOKUP($Y985,Departments!$A:$B,2,FALSE)</f>
        <v>Controlling</v>
      </c>
      <c r="AA985" s="6">
        <f t="shared" ca="1" si="156"/>
        <v>9</v>
      </c>
      <c r="AB985" s="7" t="str">
        <f ca="1">VLOOKUP($AA985,Roles!$A:$B,2,FALSE)</f>
        <v>Intern</v>
      </c>
      <c r="AC985" s="6" t="str">
        <f t="shared" ca="1" si="157"/>
        <v/>
      </c>
      <c r="AD985" s="7" t="str">
        <f ca="1" xml:space="preserve">
IF($AC985 &lt;&gt; "",
    VLOOKUP($AC985,Levels!$A:$B,2,FALSE),
    ""
)</f>
        <v/>
      </c>
      <c r="AE985" s="8">
        <f t="shared" ca="1" si="158"/>
        <v>38702</v>
      </c>
      <c r="AF985" s="6">
        <f ca="1">RANDBETWEEN(5,COUNTA('Recruitment source'!$A:$A) + 1)</f>
        <v>14</v>
      </c>
      <c r="AG985" s="6" t="str">
        <f ca="1">VLOOKUP($AF985,'Recruitment source'!$A:$B,2,FALSE)</f>
        <v>LinkedIn</v>
      </c>
      <c r="AH985" s="8"/>
      <c r="AI985" s="1">
        <f t="shared" ca="1" si="150"/>
        <v>1205</v>
      </c>
      <c r="AJ985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981, 1, 'João Garcia Tavarez', 'M', 5, '27/12/1983', 7, 12, 9, NULL, 1205);</v>
      </c>
    </row>
    <row r="986" spans="1:36" ht="14.25" customHeight="1" x14ac:dyDescent="0.2">
      <c r="A986" s="7" cm="1">
        <f t="array" aca="1" ref="A986" ca="1">INDEX(Companies!$A:$A,RANDBETWEEN(5,COUNTA(Companies!$A:$A) + 1),1)</f>
        <v>5</v>
      </c>
      <c r="B986" s="7" t="str">
        <f ca="1">VLOOKUP($A986,Companies!$A:$B,2,FALSE)</f>
        <v>ACME Corporation</v>
      </c>
      <c r="C986" s="5">
        <f t="shared" si="151"/>
        <v>982</v>
      </c>
      <c r="D986" s="5" t="str" cm="1">
        <f t="array" ref="D986">SHA1HASH($C986)</f>
        <v>1047b56881438260286a8e7a57e07c53445ceb19</v>
      </c>
      <c r="E986" s="6">
        <v>1</v>
      </c>
      <c r="F986" s="7">
        <f ca="1">IF($C986 = 1 + N("Presidente"),
    127,
    IF($C986 = 2 + N("Vice-Presidente"),
        72,
        IF($C986 = 3 + N("Secretária bilíngue"),
            13,
            RANDBETWEEN(5,COUNT(Name!$A:$A) + 1)
        )
    )
)</f>
        <v>229</v>
      </c>
      <c r="G986" s="7" t="str">
        <f ca="1">VLOOKUP($F986,Name!$A:$B,2,FALSE)</f>
        <v>Liz</v>
      </c>
      <c r="H986" s="7">
        <f ca="1" xml:space="preserve">
IF($C986 = 1,
    0,
    RANDBETWEEN(5,COUNT('Last name'!$A:$A) + 1)
)</f>
        <v>155</v>
      </c>
      <c r="I986" s="7" t="str">
        <f ca="1" xml:space="preserve">
IF($C986 = 1 + N("Presidente"),
    "de Orléans e Bragança",
    VLOOKUP($H986,'Last name'!$A:$B,2,FALSE) &amp; " " &amp; VLOOKUP(RANDBETWEEN(5,COUNT('Last name'!$A:$A) + 1),'Last name'!$A:$B,2,FALSE)
)</f>
        <v>Pinto Anunciação</v>
      </c>
      <c r="J986" s="7" t="str">
        <f t="shared" ca="1" si="152"/>
        <v>Liz Pinto Anunciação</v>
      </c>
      <c r="K986" s="7" t="str" cm="1">
        <f t="array" aca="1" ref="K986" ca="1">SHA1HASH($J986)</f>
        <v>aab5d2cf869aa809b5520937157790b18865486a</v>
      </c>
      <c r="L986" s="7" cm="1">
        <f t="array" aca="1" ref="L986" ca="1">INDEX(States!$A:$A,N986,1)</f>
        <v>5</v>
      </c>
      <c r="M986" s="7" t="str">
        <f ca="1">VLOOKUP($L986,Countries!$A:$B,2,FALSE)</f>
        <v>Portugal</v>
      </c>
      <c r="N986" s="7" cm="1">
        <f t="array" aca="1" ref="N986" ca="1">INDEX(States!$C:$C,RANDBETWEEN(5,COUNTA(States!$A:$A) + 1),1)</f>
        <v>19</v>
      </c>
      <c r="O986" s="7" t="str">
        <f ca="1">VLOOKUP($N986,States!$C:$D,2,FALSE)</f>
        <v>Beja</v>
      </c>
      <c r="P986" s="7" t="str">
        <f ca="1">VLOOKUP($F986,Name!$A:$C,3,FALSE)</f>
        <v>F</v>
      </c>
      <c r="Q986" s="7" t="str">
        <f ca="1">VLOOKUP($P986,Genders!$B:$C,2,FALSE)</f>
        <v>Female</v>
      </c>
      <c r="R986" s="7" cm="1">
        <f t="array" aca="1" ref="R986" ca="1">INDEX('Marital status'!$A:$A,RANDBETWEEN(5,COUNTA('Marital status'!$A:$A) + 1),1)</f>
        <v>5</v>
      </c>
      <c r="S986" s="7" t="str">
        <f ca="1">VLOOKUP($R986,'Marital status'!$A:$B,2,FALSE)</f>
        <v>single</v>
      </c>
      <c r="T986" s="7">
        <f t="shared" ca="1" si="153"/>
        <v>5</v>
      </c>
      <c r="U986" s="7" t="str">
        <f ca="1">VLOOKUP($T986,Ethnicities!$A:$B,2,FALSE)</f>
        <v xml:space="preserve"> white</v>
      </c>
      <c r="V986" s="8">
        <f t="shared" ca="1" si="154"/>
        <v>29031</v>
      </c>
      <c r="W986" s="6">
        <f t="shared" ca="1" si="155"/>
        <v>8</v>
      </c>
      <c r="X986" s="8" t="str">
        <f ca="1">VLOOKUP($W986,'Background education'!$A:$B,2,FALSE)</f>
        <v>Graduate school</v>
      </c>
      <c r="Y986" s="7">
        <f ca="1" xml:space="preserve">
  IF(OR($AA986 = 5, $AA986 = 6, $AA986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986" s="7" t="str">
        <f ca="1">VLOOKUP($Y986,Departments!$A:$B,2,FALSE)</f>
        <v xml:space="preserve"> Commercial</v>
      </c>
      <c r="AA986" s="6">
        <f t="shared" ca="1" si="156"/>
        <v>11</v>
      </c>
      <c r="AB986" s="7" t="str">
        <f ca="1">VLOOKUP($AA986,Roles!$A:$B,2,FALSE)</f>
        <v>Analyst</v>
      </c>
      <c r="AC986" s="6">
        <f t="shared" ca="1" si="157"/>
        <v>5</v>
      </c>
      <c r="AD986" s="7" t="str">
        <f ca="1" xml:space="preserve">
IF($AC986 &lt;&gt; "",
    VLOOKUP($AC986,Levels!$A:$B,2,FALSE),
    ""
)</f>
        <v>Junior</v>
      </c>
      <c r="AE986" s="8">
        <f t="shared" ca="1" si="158"/>
        <v>39869</v>
      </c>
      <c r="AF986" s="6">
        <f ca="1">RANDBETWEEN(5,COUNTA('Recruitment source'!$A:$A) + 1)</f>
        <v>12</v>
      </c>
      <c r="AG986" s="6" t="str">
        <f ca="1">VLOOKUP($AF986,'Recruitment source'!$A:$B,2,FALSE)</f>
        <v xml:space="preserve"> recommendation of employee</v>
      </c>
      <c r="AH986" s="8"/>
      <c r="AI986" s="1">
        <f t="shared" ca="1" si="150"/>
        <v>3080</v>
      </c>
      <c r="AJ986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982, 1, 'Liz Pinto Anunciação', 'F', 5, '25/06/1979', 8, 9, 11, 5, 3080);</v>
      </c>
    </row>
    <row r="987" spans="1:36" ht="14.25" customHeight="1" x14ac:dyDescent="0.2">
      <c r="A987" s="7" cm="1">
        <f t="array" aca="1" ref="A987" ca="1">INDEX(Companies!$A:$A,RANDBETWEEN(5,COUNTA(Companies!$A:$A) + 1),1)</f>
        <v>5</v>
      </c>
      <c r="B987" s="7" t="str">
        <f ca="1">VLOOKUP($A987,Companies!$A:$B,2,FALSE)</f>
        <v>ACME Corporation</v>
      </c>
      <c r="C987" s="5">
        <f t="shared" si="151"/>
        <v>983</v>
      </c>
      <c r="D987" s="5" t="str" cm="1">
        <f t="array" ref="D987">SHA1HASH($C987)</f>
        <v>0514ab1836089bf8a100d7009abb5c5a02ed9388</v>
      </c>
      <c r="E987" s="6">
        <v>1</v>
      </c>
      <c r="F987" s="7">
        <f ca="1">IF($C987 = 1 + N("Presidente"),
    127,
    IF($C987 = 2 + N("Vice-Presidente"),
        72,
        IF($C987 = 3 + N("Secretária bilíngue"),
            13,
            RANDBETWEEN(5,COUNT(Name!$A:$A) + 1)
        )
    )
)</f>
        <v>48</v>
      </c>
      <c r="G987" s="7" t="str">
        <f ca="1">VLOOKUP($F987,Name!$A:$B,2,FALSE)</f>
        <v>Anthony</v>
      </c>
      <c r="H987" s="7">
        <f ca="1" xml:space="preserve">
IF($C987 = 1,
    0,
    RANDBETWEEN(5,COUNT('Last name'!$A:$A) + 1)
)</f>
        <v>155</v>
      </c>
      <c r="I987" s="7" t="str">
        <f ca="1" xml:space="preserve">
IF($C987 = 1 + N("Presidente"),
    "de Orléans e Bragança",
    VLOOKUP($H987,'Last name'!$A:$B,2,FALSE) &amp; " " &amp; VLOOKUP(RANDBETWEEN(5,COUNT('Last name'!$A:$A) + 1),'Last name'!$A:$B,2,FALSE)
)</f>
        <v>Pinto Pedroso</v>
      </c>
      <c r="J987" s="7" t="str">
        <f t="shared" ca="1" si="152"/>
        <v>Anthony Pinto Pedroso</v>
      </c>
      <c r="K987" s="7" t="str" cm="1">
        <f t="array" aca="1" ref="K987" ca="1">SHA1HASH($J987)</f>
        <v>ca9ea4c7f89a1a92470ea5e2ec03f5ae2947c3ea</v>
      </c>
      <c r="L987" s="7" cm="1">
        <f t="array" aca="1" ref="L987" ca="1">INDEX(States!$A:$A,N987,1)</f>
        <v>5</v>
      </c>
      <c r="M987" s="7" t="str">
        <f ca="1">VLOOKUP($L987,Countries!$A:$B,2,FALSE)</f>
        <v>Portugal</v>
      </c>
      <c r="N987" s="7" cm="1">
        <f t="array" aca="1" ref="N987" ca="1">INDEX(States!$C:$C,RANDBETWEEN(5,COUNTA(States!$A:$A) + 1),1)</f>
        <v>7</v>
      </c>
      <c r="O987" s="7" t="str">
        <f ca="1">VLOOKUP($N987,States!$C:$D,2,FALSE)</f>
        <v xml:space="preserve"> Setúbal </v>
      </c>
      <c r="P987" s="7" t="str">
        <f ca="1">VLOOKUP($F987,Name!$A:$C,3,FALSE)</f>
        <v>M</v>
      </c>
      <c r="Q987" s="7" t="str">
        <f ca="1">VLOOKUP($P987,Genders!$B:$C,2,FALSE)</f>
        <v>Male</v>
      </c>
      <c r="R987" s="7" cm="1">
        <f t="array" aca="1" ref="R987" ca="1">INDEX('Marital status'!$A:$A,RANDBETWEEN(5,COUNTA('Marital status'!$A:$A) + 1),1)</f>
        <v>6</v>
      </c>
      <c r="S987" s="7" t="str">
        <f ca="1">VLOOKUP($R987,'Marital status'!$A:$B,2,FALSE)</f>
        <v>MarrieD</v>
      </c>
      <c r="T987" s="7">
        <f t="shared" ca="1" si="153"/>
        <v>6</v>
      </c>
      <c r="U987" s="7" t="str">
        <f ca="1">VLOOKUP($T987,Ethnicities!$A:$B,2,FALSE)</f>
        <v>Black or African American</v>
      </c>
      <c r="V987" s="8">
        <f t="shared" ca="1" si="154"/>
        <v>21290</v>
      </c>
      <c r="W987" s="6">
        <f t="shared" ca="1" si="155"/>
        <v>7</v>
      </c>
      <c r="X987" s="8" t="str">
        <f ca="1">VLOOKUP($W987,'Background education'!$A:$B,2,FALSE)</f>
        <v>Undergraduate degree</v>
      </c>
      <c r="Y987" s="7">
        <f ca="1" xml:space="preserve">
  IF(OR($AA987 = 5, $AA987 = 6, $AA987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87" s="7" t="str">
        <f ca="1">VLOOKUP($Y987,Departments!$A:$B,2,FALSE)</f>
        <v>Communication &amp; Marketing</v>
      </c>
      <c r="AA987" s="6">
        <f t="shared" ca="1" si="156"/>
        <v>10</v>
      </c>
      <c r="AB987" s="7" t="str">
        <f ca="1">VLOOKUP($AA987,Roles!$A:$B,2,FALSE)</f>
        <v>Trainee</v>
      </c>
      <c r="AC987" s="6" t="str">
        <f t="shared" ca="1" si="157"/>
        <v/>
      </c>
      <c r="AD987" s="7" t="str">
        <f ca="1" xml:space="preserve">
IF($AC987 &lt;&gt; "",
    VLOOKUP($AC987,Levels!$A:$B,2,FALSE),
    ""
)</f>
        <v/>
      </c>
      <c r="AE987" s="8">
        <f t="shared" ca="1" si="158"/>
        <v>41285</v>
      </c>
      <c r="AF987" s="6">
        <f ca="1">RANDBETWEEN(5,COUNTA('Recruitment source'!$A:$A) + 1)</f>
        <v>11</v>
      </c>
      <c r="AG987" s="6" t="str">
        <f ca="1">VLOOKUP($AF987,'Recruitment source'!$A:$B,2,FALSE)</f>
        <v>Next Station</v>
      </c>
      <c r="AH987" s="8"/>
      <c r="AI987" s="1">
        <f t="shared" ca="1" si="150"/>
        <v>1385</v>
      </c>
      <c r="AJ98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983, 1, 'Anthony Pinto Pedroso', 'M', 6, '15/04/1958', 7, 11, 10, NULL, 1385);</v>
      </c>
    </row>
    <row r="988" spans="1:36" ht="14.25" customHeight="1" x14ac:dyDescent="0.2">
      <c r="A988" s="7" cm="1">
        <f t="array" aca="1" ref="A988" ca="1">INDEX(Companies!$A:$A,RANDBETWEEN(5,COUNTA(Companies!$A:$A) + 1),1)</f>
        <v>5</v>
      </c>
      <c r="B988" s="7" t="str">
        <f ca="1">VLOOKUP($A988,Companies!$A:$B,2,FALSE)</f>
        <v>ACME Corporation</v>
      </c>
      <c r="C988" s="5">
        <f t="shared" si="151"/>
        <v>984</v>
      </c>
      <c r="D988" s="5" t="str" cm="1">
        <f t="array" ref="D988">SHA1HASH($C988)</f>
        <v>388e77e8949de491d4cc79ff92ad3b0a4ba7831b</v>
      </c>
      <c r="E988" s="6">
        <v>1</v>
      </c>
      <c r="F988" s="7">
        <f ca="1">IF($C988 = 1 + N("Presidente"),
    127,
    IF($C988 = 2 + N("Vice-Presidente"),
        72,
        IF($C988 = 3 + N("Secretária bilíngue"),
            13,
            RANDBETWEEN(5,COUNT(Name!$A:$A) + 1)
        )
    )
)</f>
        <v>295</v>
      </c>
      <c r="G988" s="7" t="str">
        <f ca="1">VLOOKUP($F988,Name!$A:$B,2,FALSE)</f>
        <v>Miguel</v>
      </c>
      <c r="H988" s="7">
        <f ca="1" xml:space="preserve">
IF($C988 = 1,
    0,
    RANDBETWEEN(5,COUNT('Last name'!$A:$A) + 1)
)</f>
        <v>83</v>
      </c>
      <c r="I988" s="7" t="str">
        <f ca="1" xml:space="preserve">
IF($C988 = 1 + N("Presidente"),
    "de Orléans e Bragança",
    VLOOKUP($H988,'Last name'!$A:$B,2,FALSE) &amp; " " &amp; VLOOKUP(RANDBETWEEN(5,COUNT('Last name'!$A:$A) + 1),'Last name'!$A:$B,2,FALSE)
)</f>
        <v>Faro Reis</v>
      </c>
      <c r="J988" s="7" t="str">
        <f t="shared" ca="1" si="152"/>
        <v>Miguel Faro Reis</v>
      </c>
      <c r="K988" s="7" t="str" cm="1">
        <f t="array" aca="1" ref="K988" ca="1">SHA1HASH($J988)</f>
        <v>65b9ec57918d333b9bd0fc51b8bba6a4fa6b315a</v>
      </c>
      <c r="L988" s="7" cm="1">
        <f t="array" aca="1" ref="L988" ca="1">INDEX(States!$A:$A,N988,1)</f>
        <v>5</v>
      </c>
      <c r="M988" s="7" t="str">
        <f ca="1">VLOOKUP($L988,Countries!$A:$B,2,FALSE)</f>
        <v>Portugal</v>
      </c>
      <c r="N988" s="7" cm="1">
        <f t="array" aca="1" ref="N988" ca="1">INDEX(States!$C:$C,RANDBETWEEN(5,COUNTA(States!$A:$A) + 1),1)</f>
        <v>6</v>
      </c>
      <c r="O988" s="7" t="str">
        <f ca="1">VLOOKUP($N988,States!$C:$D,2,FALSE)</f>
        <v>PORTO</v>
      </c>
      <c r="P988" s="7" t="str">
        <f ca="1">VLOOKUP($F988,Name!$A:$C,3,FALSE)</f>
        <v>M</v>
      </c>
      <c r="Q988" s="7" t="str">
        <f ca="1">VLOOKUP($P988,Genders!$B:$C,2,FALSE)</f>
        <v>Male</v>
      </c>
      <c r="R988" s="7" cm="1">
        <f t="array" aca="1" ref="R988" ca="1">INDEX('Marital status'!$A:$A,RANDBETWEEN(5,COUNTA('Marital status'!$A:$A) + 1),1)</f>
        <v>6</v>
      </c>
      <c r="S988" s="7" t="str">
        <f ca="1">VLOOKUP($R988,'Marital status'!$A:$B,2,FALSE)</f>
        <v>MarrieD</v>
      </c>
      <c r="T988" s="7">
        <f t="shared" ca="1" si="153"/>
        <v>8</v>
      </c>
      <c r="U988" s="7" t="str">
        <f ca="1">VLOOKUP($T988,Ethnicities!$A:$B,2,FALSE)</f>
        <v>ASIAN</v>
      </c>
      <c r="V988" s="8">
        <f t="shared" ca="1" si="154"/>
        <v>25671</v>
      </c>
      <c r="W988" s="6">
        <f t="shared" ca="1" si="155"/>
        <v>8</v>
      </c>
      <c r="X988" s="8" t="str">
        <f ca="1">VLOOKUP($W988,'Background education'!$A:$B,2,FALSE)</f>
        <v>Graduate school</v>
      </c>
      <c r="Y988" s="7">
        <f ca="1" xml:space="preserve">
  IF(OR($AA988 = 5, $AA988 = 6, $AA988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88" s="7" t="str">
        <f ca="1">VLOOKUP($Y988,Departments!$A:$B,2,FALSE)</f>
        <v>Controlling</v>
      </c>
      <c r="AA988" s="6">
        <f t="shared" ca="1" si="156"/>
        <v>11</v>
      </c>
      <c r="AB988" s="7" t="str">
        <f ca="1">VLOOKUP($AA988,Roles!$A:$B,2,FALSE)</f>
        <v>Analyst</v>
      </c>
      <c r="AC988" s="6">
        <f t="shared" ca="1" si="157"/>
        <v>5</v>
      </c>
      <c r="AD988" s="7" t="str">
        <f ca="1" xml:space="preserve">
IF($AC988 &lt;&gt; "",
    VLOOKUP($AC988,Levels!$A:$B,2,FALSE),
    ""
)</f>
        <v>Junior</v>
      </c>
      <c r="AE988" s="8">
        <f t="shared" ca="1" si="158"/>
        <v>37298</v>
      </c>
      <c r="AF988" s="6">
        <f ca="1">RANDBETWEEN(5,COUNTA('Recruitment source'!$A:$A) + 1)</f>
        <v>15</v>
      </c>
      <c r="AG988" s="6" t="str">
        <f ca="1">VLOOKUP($AF988,'Recruitment source'!$A:$B,2,FALSE)</f>
        <v>Website</v>
      </c>
      <c r="AH988" s="8"/>
      <c r="AI988" s="1">
        <f t="shared" ca="1" si="150"/>
        <v>3000</v>
      </c>
      <c r="AJ98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984, 1, 'Miguel Faro Reis', 'M', 8, '13/04/1970', 8, 12, 11, 5, 3000);</v>
      </c>
    </row>
    <row r="989" spans="1:36" ht="14.25" customHeight="1" x14ac:dyDescent="0.2">
      <c r="A989" s="7" cm="1">
        <f t="array" aca="1" ref="A989" ca="1">INDEX(Companies!$A:$A,RANDBETWEEN(5,COUNTA(Companies!$A:$A) + 1),1)</f>
        <v>5</v>
      </c>
      <c r="B989" s="7" t="str">
        <f ca="1">VLOOKUP($A989,Companies!$A:$B,2,FALSE)</f>
        <v>ACME Corporation</v>
      </c>
      <c r="C989" s="5">
        <f t="shared" si="151"/>
        <v>985</v>
      </c>
      <c r="D989" s="5" t="str" cm="1">
        <f t="array" ref="D989">SHA1HASH($C989)</f>
        <v>9486dd60074058ff0fb315c5185d182479035c69</v>
      </c>
      <c r="E989" s="6">
        <v>1</v>
      </c>
      <c r="F989" s="7">
        <f ca="1">IF($C989 = 1 + N("Presidente"),
    127,
    IF($C989 = 2 + N("Vice-Presidente"),
        72,
        IF($C989 = 3 + N("Secretária bilíngue"),
            13,
            RANDBETWEEN(5,COUNT(Name!$A:$A) + 1)
        )
    )
)</f>
        <v>234</v>
      </c>
      <c r="G989" s="7" t="str">
        <f ca="1">VLOOKUP($F989,Name!$A:$B,2,FALSE)</f>
        <v>Louise</v>
      </c>
      <c r="H989" s="7">
        <f ca="1" xml:space="preserve">
IF($C989 = 1,
    0,
    RANDBETWEEN(5,COUNT('Last name'!$A:$A) + 1)
)</f>
        <v>110</v>
      </c>
      <c r="I989" s="7" t="str">
        <f ca="1" xml:space="preserve">
IF($C989 = 1 + N("Presidente"),
    "de Orléans e Bragança",
    VLOOKUP($H989,'Last name'!$A:$B,2,FALSE) &amp; " " &amp; VLOOKUP(RANDBETWEEN(5,COUNT('Last name'!$A:$A) + 1),'Last name'!$A:$B,2,FALSE)
)</f>
        <v>Lombardi Colombo</v>
      </c>
      <c r="J989" s="7" t="str">
        <f t="shared" ca="1" si="152"/>
        <v>Louise Lombardi Colombo</v>
      </c>
      <c r="K989" s="7" t="str" cm="1">
        <f t="array" aca="1" ref="K989" ca="1">SHA1HASH($J989)</f>
        <v>09d9945295f77543fe855cd5dfd178b318c7be77</v>
      </c>
      <c r="L989" s="7" cm="1">
        <f t="array" aca="1" ref="L989" ca="1">INDEX(States!$A:$A,N989,1)</f>
        <v>5</v>
      </c>
      <c r="M989" s="7" t="str">
        <f ca="1">VLOOKUP($L989,Countries!$A:$B,2,FALSE)</f>
        <v>Portugal</v>
      </c>
      <c r="N989" s="7" cm="1">
        <f t="array" aca="1" ref="N989" ca="1">INDEX(States!$C:$C,RANDBETWEEN(5,COUNTA(States!$A:$A) + 1),1)</f>
        <v>10</v>
      </c>
      <c r="O989" s="7" t="str">
        <f ca="1">VLOOKUP($N989,States!$C:$D,2,FALSE)</f>
        <v>Faro</v>
      </c>
      <c r="P989" s="7" t="str">
        <f ca="1">VLOOKUP($F989,Name!$A:$C,3,FALSE)</f>
        <v>F</v>
      </c>
      <c r="Q989" s="7" t="str">
        <f ca="1">VLOOKUP($P989,Genders!$B:$C,2,FALSE)</f>
        <v>Female</v>
      </c>
      <c r="R989" s="7" cm="1">
        <f t="array" aca="1" ref="R989" ca="1">INDEX('Marital status'!$A:$A,RANDBETWEEN(5,COUNTA('Marital status'!$A:$A) + 1),1)</f>
        <v>5</v>
      </c>
      <c r="S989" s="7" t="str">
        <f ca="1">VLOOKUP($R989,'Marital status'!$A:$B,2,FALSE)</f>
        <v>single</v>
      </c>
      <c r="T989" s="7">
        <f t="shared" ca="1" si="153"/>
        <v>5</v>
      </c>
      <c r="U989" s="7" t="str">
        <f ca="1">VLOOKUP($T989,Ethnicities!$A:$B,2,FALSE)</f>
        <v xml:space="preserve"> white</v>
      </c>
      <c r="V989" s="8">
        <f t="shared" ca="1" si="154"/>
        <v>20067</v>
      </c>
      <c r="W989" s="6">
        <f t="shared" ca="1" si="155"/>
        <v>7</v>
      </c>
      <c r="X989" s="8" t="str">
        <f ca="1">VLOOKUP($W989,'Background education'!$A:$B,2,FALSE)</f>
        <v>Undergraduate degree</v>
      </c>
      <c r="Y989" s="7">
        <f ca="1" xml:space="preserve">
  IF(OR($AA989 = 5, $AA989 = 6, $AA989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89" s="7" t="str">
        <f ca="1">VLOOKUP($Y989,Departments!$A:$B,2,FALSE)</f>
        <v>Communication &amp; Marketing</v>
      </c>
      <c r="AA989" s="6">
        <f t="shared" ca="1" si="156"/>
        <v>9</v>
      </c>
      <c r="AB989" s="7" t="str">
        <f ca="1">VLOOKUP($AA989,Roles!$A:$B,2,FALSE)</f>
        <v>Intern</v>
      </c>
      <c r="AC989" s="6" t="str">
        <f t="shared" ca="1" si="157"/>
        <v/>
      </c>
      <c r="AD989" s="7" t="str">
        <f ca="1" xml:space="preserve">
IF($AC989 &lt;&gt; "",
    VLOOKUP($AC989,Levels!$A:$B,2,FALSE),
    ""
)</f>
        <v/>
      </c>
      <c r="AE989" s="8">
        <f t="shared" ca="1" si="158"/>
        <v>40724</v>
      </c>
      <c r="AF989" s="6">
        <f ca="1">RANDBETWEEN(5,COUNTA('Recruitment source'!$A:$A) + 1)</f>
        <v>6</v>
      </c>
      <c r="AG989" s="6" t="str">
        <f ca="1">VLOOKUP($AF989,'Recruitment source'!$A:$B,2,FALSE)</f>
        <v>Learn4Good</v>
      </c>
      <c r="AH989" s="8"/>
      <c r="AI989" s="1">
        <f t="shared" ca="1" si="150"/>
        <v>1285</v>
      </c>
      <c r="AJ98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985, 1, 'Louise Lombardi Colombo', 'F', 5, '09/12/1954', 7, 11, 9, NULL, 1285);</v>
      </c>
    </row>
    <row r="990" spans="1:36" ht="14.25" customHeight="1" x14ac:dyDescent="0.2">
      <c r="A990" s="7" cm="1">
        <f t="array" aca="1" ref="A990" ca="1">INDEX(Companies!$A:$A,RANDBETWEEN(5,COUNTA(Companies!$A:$A) + 1),1)</f>
        <v>5</v>
      </c>
      <c r="B990" s="7" t="str">
        <f ca="1">VLOOKUP($A990,Companies!$A:$B,2,FALSE)</f>
        <v>ACME Corporation</v>
      </c>
      <c r="C990" s="5">
        <f t="shared" si="151"/>
        <v>986</v>
      </c>
      <c r="D990" s="5" t="str" cm="1">
        <f t="array" ref="D990">SHA1HASH($C990)</f>
        <v>cfd97391bd487ee1a2763054678f99f0b9bc94af</v>
      </c>
      <c r="E990" s="6">
        <v>1</v>
      </c>
      <c r="F990" s="7">
        <f ca="1">IF($C990 = 1 + N("Presidente"),
    127,
    IF($C990 = 2 + N("Vice-Presidente"),
        72,
        IF($C990 = 3 + N("Secretária bilíngue"),
            13,
            RANDBETWEEN(5,COUNT(Name!$A:$A) + 1)
        )
    )
)</f>
        <v>313</v>
      </c>
      <c r="G990" s="7" t="str">
        <f ca="1">VLOOKUP($F990,Name!$A:$B,2,FALSE)</f>
        <v>Pablo</v>
      </c>
      <c r="H990" s="7">
        <f ca="1" xml:space="preserve">
IF($C990 = 1,
    0,
    RANDBETWEEN(5,COUNT('Last name'!$A:$A) + 1)
)</f>
        <v>106</v>
      </c>
      <c r="I990" s="7" t="str">
        <f ca="1" xml:space="preserve">
IF($C990 = 1 + N("Presidente"),
    "de Orléans e Bragança",
    VLOOKUP($H990,'Last name'!$A:$B,2,FALSE) &amp; " " &amp; VLOOKUP(RANDBETWEEN(5,COUNT('Last name'!$A:$A) + 1),'Last name'!$A:$B,2,FALSE)
)</f>
        <v>Leitão Costatini</v>
      </c>
      <c r="J990" s="7" t="str">
        <f t="shared" ca="1" si="152"/>
        <v>Pablo Leitão Costatini</v>
      </c>
      <c r="K990" s="7" t="str" cm="1">
        <f t="array" aca="1" ref="K990" ca="1">SHA1HASH($J990)</f>
        <v>a1e0e467d6249185d15d49f57d6c9d1c4fecd9f7</v>
      </c>
      <c r="L990" s="7" cm="1">
        <f t="array" aca="1" ref="L990" ca="1">INDEX(States!$A:$A,N990,1)</f>
        <v>5</v>
      </c>
      <c r="M990" s="7" t="str">
        <f ca="1">VLOOKUP($L990,Countries!$A:$B,2,FALSE)</f>
        <v>Portugal</v>
      </c>
      <c r="N990" s="7" cm="1">
        <f t="array" aca="1" ref="N990" ca="1">INDEX(States!$C:$C,RANDBETWEEN(5,COUNTA(States!$A:$A) + 1),1)</f>
        <v>16</v>
      </c>
      <c r="O990" s="7" t="str">
        <f ca="1">VLOOKUP($N990,States!$C:$D,2,FALSE)</f>
        <v>Azores</v>
      </c>
      <c r="P990" s="7" t="str">
        <f ca="1">VLOOKUP($F990,Name!$A:$C,3,FALSE)</f>
        <v>M</v>
      </c>
      <c r="Q990" s="7" t="str">
        <f ca="1">VLOOKUP($P990,Genders!$B:$C,2,FALSE)</f>
        <v>Male</v>
      </c>
      <c r="R990" s="7" cm="1">
        <f t="array" aca="1" ref="R990" ca="1">INDEX('Marital status'!$A:$A,RANDBETWEEN(5,COUNTA('Marital status'!$A:$A) + 1),1)</f>
        <v>9</v>
      </c>
      <c r="S990" s="7" t="str">
        <f ca="1">VLOOKUP($R990,'Marital status'!$A:$B,2,FALSE)</f>
        <v>DIVORCED</v>
      </c>
      <c r="T990" s="7">
        <f t="shared" ca="1" si="153"/>
        <v>7</v>
      </c>
      <c r="U990" s="7" t="str">
        <f ca="1">VLOOKUP($T990,Ethnicities!$A:$B,2,FALSE)</f>
        <v xml:space="preserve">  Hispanic or LATINO</v>
      </c>
      <c r="V990" s="8">
        <f t="shared" ca="1" si="154"/>
        <v>29643</v>
      </c>
      <c r="W990" s="6">
        <f t="shared" ca="1" si="155"/>
        <v>7</v>
      </c>
      <c r="X990" s="8" t="str">
        <f ca="1">VLOOKUP($W990,'Background education'!$A:$B,2,FALSE)</f>
        <v>Undergraduate degree</v>
      </c>
      <c r="Y990" s="7">
        <f ca="1" xml:space="preserve">
  IF(OR($AA990 = 5, $AA990 = 6, $AA990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90" s="7" t="str">
        <f ca="1">VLOOKUP($Y990,Departments!$A:$B,2,FALSE)</f>
        <v>Communication &amp; Marketing</v>
      </c>
      <c r="AA990" s="6">
        <f t="shared" ca="1" si="156"/>
        <v>11</v>
      </c>
      <c r="AB990" s="7" t="str">
        <f ca="1">VLOOKUP($AA990,Roles!$A:$B,2,FALSE)</f>
        <v>Analyst</v>
      </c>
      <c r="AC990" s="6">
        <f t="shared" ca="1" si="157"/>
        <v>5</v>
      </c>
      <c r="AD990" s="7" t="str">
        <f ca="1" xml:space="preserve">
IF($AC990 &lt;&gt; "",
    VLOOKUP($AC990,Levels!$A:$B,2,FALSE),
    ""
)</f>
        <v>Junior</v>
      </c>
      <c r="AE990" s="8">
        <f t="shared" ca="1" si="158"/>
        <v>42374</v>
      </c>
      <c r="AF990" s="6">
        <f ca="1">RANDBETWEEN(5,COUNTA('Recruitment source'!$A:$A) + 1)</f>
        <v>12</v>
      </c>
      <c r="AG990" s="6" t="str">
        <f ca="1">VLOOKUP($AF990,'Recruitment source'!$A:$B,2,FALSE)</f>
        <v xml:space="preserve"> recommendation of employee</v>
      </c>
      <c r="AH990" s="8"/>
      <c r="AI990" s="1">
        <f t="shared" ca="1" si="150"/>
        <v>2580</v>
      </c>
      <c r="AJ990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986, 1, 'Pablo Leitão Costatini', 'M', 7, '26/02/1981', 7, 11, 11, 5, 2580);</v>
      </c>
    </row>
    <row r="991" spans="1:36" ht="14.25" customHeight="1" x14ac:dyDescent="0.2">
      <c r="A991" s="7" cm="1">
        <f t="array" aca="1" ref="A991" ca="1">INDEX(Companies!$A:$A,RANDBETWEEN(5,COUNTA(Companies!$A:$A) + 1),1)</f>
        <v>5</v>
      </c>
      <c r="B991" s="7" t="str">
        <f ca="1">VLOOKUP($A991,Companies!$A:$B,2,FALSE)</f>
        <v>ACME Corporation</v>
      </c>
      <c r="C991" s="5">
        <f t="shared" si="151"/>
        <v>987</v>
      </c>
      <c r="D991" s="5" t="str" cm="1">
        <f t="array" ref="D991">SHA1HASH($C991)</f>
        <v>8abcda2dba9a5c5c674e659333828582122c5f56</v>
      </c>
      <c r="E991" s="6">
        <v>1</v>
      </c>
      <c r="F991" s="7">
        <f ca="1">IF($C991 = 1 + N("Presidente"),
    127,
    IF($C991 = 2 + N("Vice-Presidente"),
        72,
        IF($C991 = 3 + N("Secretária bilíngue"),
            13,
            RANDBETWEEN(5,COUNT(Name!$A:$A) + 1)
        )
    )
)</f>
        <v>186</v>
      </c>
      <c r="G991" s="7" t="str">
        <f ca="1">VLOOKUP($F991,Name!$A:$B,2,FALSE)</f>
        <v>João Gabriel</v>
      </c>
      <c r="H991" s="7">
        <f ca="1" xml:space="preserve">
IF($C991 = 1,
    0,
    RANDBETWEEN(5,COUNT('Last name'!$A:$A) + 1)
)</f>
        <v>106</v>
      </c>
      <c r="I991" s="7" t="str">
        <f ca="1" xml:space="preserve">
IF($C991 = 1 + N("Presidente"),
    "de Orléans e Bragança",
    VLOOKUP($H991,'Last name'!$A:$B,2,FALSE) &amp; " " &amp; VLOOKUP(RANDBETWEEN(5,COUNT('Last name'!$A:$A) + 1),'Last name'!$A:$B,2,FALSE)
)</f>
        <v>Leitão Evangelista</v>
      </c>
      <c r="J991" s="7" t="str">
        <f t="shared" ca="1" si="152"/>
        <v>João Gabriel Leitão Evangelista</v>
      </c>
      <c r="K991" s="7" t="str" cm="1">
        <f t="array" aca="1" ref="K991" ca="1">SHA1HASH($J991)</f>
        <v>af27b94f00e3d9a95a639402988a83f7a1341aa7</v>
      </c>
      <c r="L991" s="7" cm="1">
        <f t="array" aca="1" ref="L991" ca="1">INDEX(States!$A:$A,N991,1)</f>
        <v>5</v>
      </c>
      <c r="M991" s="7" t="str">
        <f ca="1">VLOOKUP($L991,Countries!$A:$B,2,FALSE)</f>
        <v>Portugal</v>
      </c>
      <c r="N991" s="7" cm="1">
        <f t="array" aca="1" ref="N991" ca="1">INDEX(States!$C:$C,RANDBETWEEN(5,COUNTA(States!$A:$A) + 1),1)</f>
        <v>12</v>
      </c>
      <c r="O991" s="7" t="str">
        <f ca="1">VLOOKUP($N991,States!$C:$D,2,FALSE)</f>
        <v>Leiria</v>
      </c>
      <c r="P991" s="7" t="str">
        <f ca="1">VLOOKUP($F991,Name!$A:$C,3,FALSE)</f>
        <v>M</v>
      </c>
      <c r="Q991" s="7" t="str">
        <f ca="1">VLOOKUP($P991,Genders!$B:$C,2,FALSE)</f>
        <v>Male</v>
      </c>
      <c r="R991" s="7" cm="1">
        <f t="array" aca="1" ref="R991" ca="1">INDEX('Marital status'!$A:$A,RANDBETWEEN(5,COUNTA('Marital status'!$A:$A) + 1),1)</f>
        <v>8</v>
      </c>
      <c r="S991" s="7" t="str">
        <f ca="1">VLOOKUP($R991,'Marital status'!$A:$B,2,FALSE)</f>
        <v xml:space="preserve"> Separated </v>
      </c>
      <c r="T991" s="7">
        <f t="shared" ca="1" si="153"/>
        <v>5</v>
      </c>
      <c r="U991" s="7" t="str">
        <f ca="1">VLOOKUP($T991,Ethnicities!$A:$B,2,FALSE)</f>
        <v xml:space="preserve"> white</v>
      </c>
      <c r="V991" s="8">
        <f t="shared" ca="1" si="154"/>
        <v>20865</v>
      </c>
      <c r="W991" s="6">
        <f t="shared" ca="1" si="155"/>
        <v>7</v>
      </c>
      <c r="X991" s="8" t="str">
        <f ca="1">VLOOKUP($W991,'Background education'!$A:$B,2,FALSE)</f>
        <v>Undergraduate degree</v>
      </c>
      <c r="Y991" s="7">
        <f ca="1" xml:space="preserve">
  IF(OR($AA991 = 5, $AA991 = 6, $AA991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91" s="7" t="str">
        <f ca="1">VLOOKUP($Y991,Departments!$A:$B,2,FALSE)</f>
        <v>Administration</v>
      </c>
      <c r="AA991" s="6">
        <f t="shared" ca="1" si="156"/>
        <v>10</v>
      </c>
      <c r="AB991" s="7" t="str">
        <f ca="1">VLOOKUP($AA991,Roles!$A:$B,2,FALSE)</f>
        <v>Trainee</v>
      </c>
      <c r="AC991" s="6" t="str">
        <f t="shared" ca="1" si="157"/>
        <v/>
      </c>
      <c r="AD991" s="7" t="str">
        <f ca="1" xml:space="preserve">
IF($AC991 &lt;&gt; "",
    VLOOKUP($AC991,Levels!$A:$B,2,FALSE),
    ""
)</f>
        <v/>
      </c>
      <c r="AE991" s="8">
        <f t="shared" ca="1" si="158"/>
        <v>44577</v>
      </c>
      <c r="AF991" s="6">
        <f ca="1">RANDBETWEEN(5,COUNTA('Recruitment source'!$A:$A) + 1)</f>
        <v>12</v>
      </c>
      <c r="AG991" s="6" t="str">
        <f ca="1">VLOOKUP($AF991,'Recruitment source'!$A:$B,2,FALSE)</f>
        <v xml:space="preserve"> recommendation of employee</v>
      </c>
      <c r="AH991" s="8"/>
      <c r="AI991" s="1">
        <f t="shared" ca="1" si="150"/>
        <v>1305</v>
      </c>
      <c r="AJ991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987, 1, 'João Gabriel Leitão Evangelista', 'M', 5, '14/02/1957', 7, 6, 10, NULL, 1305);</v>
      </c>
    </row>
    <row r="992" spans="1:36" ht="14.25" customHeight="1" x14ac:dyDescent="0.2">
      <c r="A992" s="7" cm="1">
        <f t="array" aca="1" ref="A992" ca="1">INDEX(Companies!$A:$A,RANDBETWEEN(5,COUNTA(Companies!$A:$A) + 1),1)</f>
        <v>5</v>
      </c>
      <c r="B992" s="7" t="str">
        <f ca="1">VLOOKUP($A992,Companies!$A:$B,2,FALSE)</f>
        <v>ACME Corporation</v>
      </c>
      <c r="C992" s="5">
        <f t="shared" si="151"/>
        <v>988</v>
      </c>
      <c r="D992" s="5" t="str" cm="1">
        <f t="array" ref="D992">SHA1HASH($C992)</f>
        <v>1368d271ae6a831386917603bd1f80b959a5c7dd</v>
      </c>
      <c r="E992" s="6">
        <v>1</v>
      </c>
      <c r="F992" s="7">
        <f ca="1">IF($C992 = 1 + N("Presidente"),
    127,
    IF($C992 = 2 + N("Vice-Presidente"),
        72,
        IF($C992 = 3 + N("Secretária bilíngue"),
            13,
            RANDBETWEEN(5,COUNT(Name!$A:$A) + 1)
        )
    )
)</f>
        <v>209</v>
      </c>
      <c r="G992" s="7" t="str">
        <f ca="1">VLOOKUP($F992,Name!$A:$B,2,FALSE)</f>
        <v>Katerine</v>
      </c>
      <c r="H992" s="7">
        <f ca="1" xml:space="preserve">
IF($C992 = 1,
    0,
    RANDBETWEEN(5,COUNT('Last name'!$A:$A) + 1)
)</f>
        <v>146</v>
      </c>
      <c r="I992" s="7" t="str">
        <f ca="1" xml:space="preserve">
IF($C992 = 1 + N("Presidente"),
    "de Orléans e Bragança",
    VLOOKUP($H992,'Last name'!$A:$B,2,FALSE) &amp; " " &amp; VLOOKUP(RANDBETWEEN(5,COUNT('Last name'!$A:$A) + 1),'Last name'!$A:$B,2,FALSE)
)</f>
        <v>Paulista Tavares</v>
      </c>
      <c r="J992" s="7" t="str">
        <f t="shared" ca="1" si="152"/>
        <v>Katerine Paulista Tavares</v>
      </c>
      <c r="K992" s="7" t="str" cm="1">
        <f t="array" aca="1" ref="K992" ca="1">SHA1HASH($J992)</f>
        <v>5a2ae5adf6d783c5d160f2709ab7552ac06cb56c</v>
      </c>
      <c r="L992" s="7" cm="1">
        <f t="array" aca="1" ref="L992" ca="1">INDEX(States!$A:$A,N992,1)</f>
        <v>5</v>
      </c>
      <c r="M992" s="7" t="str">
        <f ca="1">VLOOKUP($L992,Countries!$A:$B,2,FALSE)</f>
        <v>Portugal</v>
      </c>
      <c r="N992" s="7" cm="1">
        <f t="array" aca="1" ref="N992" ca="1">INDEX(States!$C:$C,RANDBETWEEN(5,COUNTA(States!$A:$A) + 1),1)</f>
        <v>9</v>
      </c>
      <c r="O992" s="7" t="str">
        <f ca="1">VLOOKUP($N992,States!$C:$D,2,FALSE)</f>
        <v>braga</v>
      </c>
      <c r="P992" s="7" t="str">
        <f ca="1">VLOOKUP($F992,Name!$A:$C,3,FALSE)</f>
        <v>F</v>
      </c>
      <c r="Q992" s="7" t="str">
        <f ca="1">VLOOKUP($P992,Genders!$B:$C,2,FALSE)</f>
        <v>Female</v>
      </c>
      <c r="R992" s="7" cm="1">
        <f t="array" aca="1" ref="R992" ca="1">INDEX('Marital status'!$A:$A,RANDBETWEEN(5,COUNTA('Marital status'!$A:$A) + 1),1)</f>
        <v>8</v>
      </c>
      <c r="S992" s="7" t="str">
        <f ca="1">VLOOKUP($R992,'Marital status'!$A:$B,2,FALSE)</f>
        <v xml:space="preserve"> Separated </v>
      </c>
      <c r="T992" s="7">
        <f t="shared" ca="1" si="153"/>
        <v>5</v>
      </c>
      <c r="U992" s="7" t="str">
        <f ca="1">VLOOKUP($T992,Ethnicities!$A:$B,2,FALSE)</f>
        <v xml:space="preserve"> white</v>
      </c>
      <c r="V992" s="8">
        <f t="shared" ca="1" si="154"/>
        <v>20069</v>
      </c>
      <c r="W992" s="6">
        <f t="shared" ca="1" si="155"/>
        <v>8</v>
      </c>
      <c r="X992" s="8" t="str">
        <f ca="1">VLOOKUP($W992,'Background education'!$A:$B,2,FALSE)</f>
        <v>Graduate school</v>
      </c>
      <c r="Y992" s="7">
        <f ca="1" xml:space="preserve">
  IF(OR($AA992 = 5, $AA992 = 6, $AA992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992" s="7" t="str">
        <f ca="1">VLOOKUP($Y992,Departments!$A:$B,2,FALSE)</f>
        <v>Communication &amp; Marketing</v>
      </c>
      <c r="AA992" s="6">
        <f t="shared" ca="1" si="156"/>
        <v>11</v>
      </c>
      <c r="AB992" s="7" t="str">
        <f ca="1">VLOOKUP($AA992,Roles!$A:$B,2,FALSE)</f>
        <v>Analyst</v>
      </c>
      <c r="AC992" s="6">
        <f t="shared" ca="1" si="157"/>
        <v>6</v>
      </c>
      <c r="AD992" s="7" t="str">
        <f ca="1" xml:space="preserve">
IF($AC992 &lt;&gt; "",
    VLOOKUP($AC992,Levels!$A:$B,2,FALSE),
    ""
)</f>
        <v>Pleno</v>
      </c>
      <c r="AE992" s="8">
        <f t="shared" ca="1" si="158"/>
        <v>36418</v>
      </c>
      <c r="AF992" s="6">
        <f ca="1">RANDBETWEEN(5,COUNTA('Recruitment source'!$A:$A) + 1)</f>
        <v>7</v>
      </c>
      <c r="AG992" s="6" t="str">
        <f ca="1">VLOOKUP($AF992,'Recruitment source'!$A:$B,2,FALSE)</f>
        <v>SAPO Emprego</v>
      </c>
      <c r="AH992" s="8"/>
      <c r="AI992" s="1">
        <f t="shared" ca="1" si="150"/>
        <v>3080</v>
      </c>
      <c r="AJ992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988, 1, 'Katerine Paulista Tavares', 'F', 5, '11/12/1954', 8, 11, 11, 6, 3080);</v>
      </c>
    </row>
    <row r="993" spans="1:36" ht="14.25" customHeight="1" x14ac:dyDescent="0.2">
      <c r="A993" s="7" cm="1">
        <f t="array" aca="1" ref="A993" ca="1">INDEX(Companies!$A:$A,RANDBETWEEN(5,COUNTA(Companies!$A:$A) + 1),1)</f>
        <v>5</v>
      </c>
      <c r="B993" s="7" t="str">
        <f ca="1">VLOOKUP($A993,Companies!$A:$B,2,FALSE)</f>
        <v>ACME Corporation</v>
      </c>
      <c r="C993" s="5">
        <f t="shared" si="151"/>
        <v>989</v>
      </c>
      <c r="D993" s="5" t="str" cm="1">
        <f t="array" ref="D993">SHA1HASH($C993)</f>
        <v>2eab55ee69163f8454c57d780d7e9dbba68f2b0d</v>
      </c>
      <c r="E993" s="6">
        <v>1</v>
      </c>
      <c r="F993" s="7">
        <f ca="1">IF($C993 = 1 + N("Presidente"),
    127,
    IF($C993 = 2 + N("Vice-Presidente"),
        72,
        IF($C993 = 3 + N("Secretária bilíngue"),
            13,
            RANDBETWEEN(5,COUNT(Name!$A:$A) + 1)
        )
    )
)</f>
        <v>137</v>
      </c>
      <c r="G993" s="7" t="str">
        <f ca="1">VLOOKUP($F993,Name!$A:$B,2,FALSE)</f>
        <v>Fernanda</v>
      </c>
      <c r="H993" s="7">
        <f ca="1" xml:space="preserve">
IF($C993 = 1,
    0,
    RANDBETWEEN(5,COUNT('Last name'!$A:$A) + 1)
)</f>
        <v>159</v>
      </c>
      <c r="I993" s="7" t="str">
        <f ca="1" xml:space="preserve">
IF($C993 = 1 + N("Presidente"),
    "de Orléans e Bragança",
    VLOOKUP($H993,'Last name'!$A:$B,2,FALSE) &amp; " " &amp; VLOOKUP(RANDBETWEEN(5,COUNT('Last name'!$A:$A) + 1),'Last name'!$A:$B,2,FALSE)
)</f>
        <v>Reis Lombardi</v>
      </c>
      <c r="J993" s="7" t="str">
        <f t="shared" ca="1" si="152"/>
        <v>Fernanda Reis Lombardi</v>
      </c>
      <c r="K993" s="7" t="str" cm="1">
        <f t="array" aca="1" ref="K993" ca="1">SHA1HASH($J993)</f>
        <v>6a0373c367bda816aa557ec05a46c058c2ed06f5</v>
      </c>
      <c r="L993" s="7" cm="1">
        <f t="array" aca="1" ref="L993" ca="1">INDEX(States!$A:$A,N993,1)</f>
        <v>5</v>
      </c>
      <c r="M993" s="7" t="str">
        <f ca="1">VLOOKUP($L993,Countries!$A:$B,2,FALSE)</f>
        <v>Portugal</v>
      </c>
      <c r="N993" s="7" cm="1">
        <f t="array" aca="1" ref="N993" ca="1">INDEX(States!$C:$C,RANDBETWEEN(5,COUNTA(States!$A:$A) + 1),1)</f>
        <v>12</v>
      </c>
      <c r="O993" s="7" t="str">
        <f ca="1">VLOOKUP($N993,States!$C:$D,2,FALSE)</f>
        <v>Leiria</v>
      </c>
      <c r="P993" s="7" t="str">
        <f ca="1">VLOOKUP($F993,Name!$A:$C,3,FALSE)</f>
        <v>F</v>
      </c>
      <c r="Q993" s="7" t="str">
        <f ca="1">VLOOKUP($P993,Genders!$B:$C,2,FALSE)</f>
        <v>Female</v>
      </c>
      <c r="R993" s="7" cm="1">
        <f t="array" aca="1" ref="R993" ca="1">INDEX('Marital status'!$A:$A,RANDBETWEEN(5,COUNTA('Marital status'!$A:$A) + 1),1)</f>
        <v>9</v>
      </c>
      <c r="S993" s="7" t="str">
        <f ca="1">VLOOKUP($R993,'Marital status'!$A:$B,2,FALSE)</f>
        <v>DIVORCED</v>
      </c>
      <c r="T993" s="7">
        <f t="shared" ca="1" si="153"/>
        <v>5</v>
      </c>
      <c r="U993" s="7" t="str">
        <f ca="1">VLOOKUP($T993,Ethnicities!$A:$B,2,FALSE)</f>
        <v xml:space="preserve"> white</v>
      </c>
      <c r="V993" s="8">
        <f t="shared" ca="1" si="154"/>
        <v>18771</v>
      </c>
      <c r="W993" s="6">
        <f t="shared" ca="1" si="155"/>
        <v>7</v>
      </c>
      <c r="X993" s="8" t="str">
        <f ca="1">VLOOKUP($W993,'Background education'!$A:$B,2,FALSE)</f>
        <v>Undergraduate degree</v>
      </c>
      <c r="Y993" s="7">
        <f ca="1" xml:space="preserve">
  IF(OR($AA993 = 5, $AA993 = 6, $AA993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93" s="7" t="str">
        <f ca="1">VLOOKUP($Y993,Departments!$A:$B,2,FALSE)</f>
        <v>Operations</v>
      </c>
      <c r="AA993" s="6">
        <f t="shared" ca="1" si="156"/>
        <v>10</v>
      </c>
      <c r="AB993" s="7" t="str">
        <f ca="1">VLOOKUP($AA993,Roles!$A:$B,2,FALSE)</f>
        <v>Trainee</v>
      </c>
      <c r="AC993" s="6" t="str">
        <f t="shared" ca="1" si="157"/>
        <v/>
      </c>
      <c r="AD993" s="7" t="str">
        <f ca="1" xml:space="preserve">
IF($AC993 &lt;&gt; "",
    VLOOKUP($AC993,Levels!$A:$B,2,FALSE),
    ""
)</f>
        <v/>
      </c>
      <c r="AE993" s="8">
        <f t="shared" ca="1" si="158"/>
        <v>39894</v>
      </c>
      <c r="AF993" s="6">
        <f ca="1">RANDBETWEEN(5,COUNTA('Recruitment source'!$A:$A) + 1)</f>
        <v>6</v>
      </c>
      <c r="AG993" s="6" t="str">
        <f ca="1">VLOOKUP($AF993,'Recruitment source'!$A:$B,2,FALSE)</f>
        <v>Learn4Good</v>
      </c>
      <c r="AH993" s="8"/>
      <c r="AI993" s="1">
        <f t="shared" ca="1" si="150"/>
        <v>1305</v>
      </c>
      <c r="AJ993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989, 1, 'Fernanda Reis Lombardi', 'F', 5, '23/05/1951', 7, 10, 10, NULL, 1305);</v>
      </c>
    </row>
    <row r="994" spans="1:36" ht="14.25" customHeight="1" x14ac:dyDescent="0.2">
      <c r="A994" s="7" cm="1">
        <f t="array" aca="1" ref="A994" ca="1">INDEX(Companies!$A:$A,RANDBETWEEN(5,COUNTA(Companies!$A:$A) + 1),1)</f>
        <v>5</v>
      </c>
      <c r="B994" s="7" t="str">
        <f ca="1">VLOOKUP($A994,Companies!$A:$B,2,FALSE)</f>
        <v>ACME Corporation</v>
      </c>
      <c r="C994" s="5">
        <f t="shared" si="151"/>
        <v>990</v>
      </c>
      <c r="D994" s="5" t="str" cm="1">
        <f t="array" ref="D994">SHA1HASH($C994)</f>
        <v>639d67af2a68eab848d5a1febd5f8d565abb85ba</v>
      </c>
      <c r="E994" s="6">
        <v>1</v>
      </c>
      <c r="F994" s="7">
        <f ca="1">IF($C994 = 1 + N("Presidente"),
    127,
    IF($C994 = 2 + N("Vice-Presidente"),
        72,
        IF($C994 = 3 + N("Secretária bilíngue"),
            13,
            RANDBETWEEN(5,COUNT(Name!$A:$A) + 1)
        )
    )
)</f>
        <v>174</v>
      </c>
      <c r="G994" s="7" t="str">
        <f ca="1">VLOOKUP($F994,Name!$A:$B,2,FALSE)</f>
        <v>Isabel</v>
      </c>
      <c r="H994" s="7">
        <f ca="1" xml:space="preserve">
IF($C994 = 1,
    0,
    RANDBETWEEN(5,COUNT('Last name'!$A:$A) + 1)
)</f>
        <v>33</v>
      </c>
      <c r="I994" s="7" t="str">
        <f ca="1" xml:space="preserve">
IF($C994 = 1 + N("Presidente"),
    "de Orléans e Bragança",
    VLOOKUP($H994,'Last name'!$A:$B,2,FALSE) &amp; " " &amp; VLOOKUP(RANDBETWEEN(5,COUNT('Last name'!$A:$A) + 1),'Last name'!$A:$B,2,FALSE)
)</f>
        <v>Barreto Sá</v>
      </c>
      <c r="J994" s="7" t="str">
        <f t="shared" ca="1" si="152"/>
        <v>Isabel Barreto Sá</v>
      </c>
      <c r="K994" s="7" t="str" cm="1">
        <f t="array" aca="1" ref="K994" ca="1">SHA1HASH($J994)</f>
        <v>b4ff13499c522222bcdb1ef6a1c0e67682910e8c</v>
      </c>
      <c r="L994" s="7" cm="1">
        <f t="array" aca="1" ref="L994" ca="1">INDEX(States!$A:$A,N994,1)</f>
        <v>5</v>
      </c>
      <c r="M994" s="7" t="str">
        <f ca="1">VLOOKUP($L994,Countries!$A:$B,2,FALSE)</f>
        <v>Portugal</v>
      </c>
      <c r="N994" s="7" cm="1">
        <f t="array" aca="1" ref="N994" ca="1">INDEX(States!$C:$C,RANDBETWEEN(5,COUNTA(States!$A:$A) + 1),1)</f>
        <v>24</v>
      </c>
      <c r="O994" s="7" t="str">
        <f ca="1">VLOOKUP($N994,States!$C:$D,2,FALSE)</f>
        <v>Brangança</v>
      </c>
      <c r="P994" s="7" t="str">
        <f ca="1">VLOOKUP($F994,Name!$A:$C,3,FALSE)</f>
        <v>F</v>
      </c>
      <c r="Q994" s="7" t="str">
        <f ca="1">VLOOKUP($P994,Genders!$B:$C,2,FALSE)</f>
        <v>Female</v>
      </c>
      <c r="R994" s="7" cm="1">
        <f t="array" aca="1" ref="R994" ca="1">INDEX('Marital status'!$A:$A,RANDBETWEEN(5,COUNTA('Marital status'!$A:$A) + 1),1)</f>
        <v>6</v>
      </c>
      <c r="S994" s="7" t="str">
        <f ca="1">VLOOKUP($R994,'Marital status'!$A:$B,2,FALSE)</f>
        <v>MarrieD</v>
      </c>
      <c r="T994" s="7">
        <f t="shared" ca="1" si="153"/>
        <v>6</v>
      </c>
      <c r="U994" s="7" t="str">
        <f ca="1">VLOOKUP($T994,Ethnicities!$A:$B,2,FALSE)</f>
        <v>Black or African American</v>
      </c>
      <c r="V994" s="8">
        <f t="shared" ca="1" si="154"/>
        <v>18480</v>
      </c>
      <c r="W994" s="6">
        <f t="shared" ca="1" si="155"/>
        <v>7</v>
      </c>
      <c r="X994" s="8" t="str">
        <f ca="1">VLOOKUP($W994,'Background education'!$A:$B,2,FALSE)</f>
        <v>Undergraduate degree</v>
      </c>
      <c r="Y994" s="7">
        <f ca="1" xml:space="preserve">
  IF(OR($AA994 = 5, $AA994 = 6, $AA994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994" s="7" t="str">
        <f ca="1">VLOOKUP($Y994,Departments!$A:$B,2,FALSE)</f>
        <v>Administration</v>
      </c>
      <c r="AA994" s="6">
        <f t="shared" ca="1" si="156"/>
        <v>11</v>
      </c>
      <c r="AB994" s="7" t="str">
        <f ca="1">VLOOKUP($AA994,Roles!$A:$B,2,FALSE)</f>
        <v>Analyst</v>
      </c>
      <c r="AC994" s="6">
        <f t="shared" ca="1" si="157"/>
        <v>7</v>
      </c>
      <c r="AD994" s="7" t="str">
        <f ca="1" xml:space="preserve">
IF($AC994 &lt;&gt; "",
    VLOOKUP($AC994,Levels!$A:$B,2,FALSE),
    ""
)</f>
        <v>Senior</v>
      </c>
      <c r="AE994" s="8">
        <f t="shared" ca="1" si="158"/>
        <v>39160</v>
      </c>
      <c r="AF994" s="6">
        <f ca="1">RANDBETWEEN(5,COUNTA('Recruitment source'!$A:$A) + 1)</f>
        <v>6</v>
      </c>
      <c r="AG994" s="6" t="str">
        <f ca="1">VLOOKUP($AF994,'Recruitment source'!$A:$B,2,FALSE)</f>
        <v>Learn4Good</v>
      </c>
      <c r="AH994" s="8"/>
      <c r="AI994" s="1">
        <f t="shared" ca="1" si="150"/>
        <v>2500</v>
      </c>
      <c r="AJ994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990, 1, 'Isabel Barreto Sá', 'F', 6, '05/08/1950', 7, 6, 11, 7, 2500);</v>
      </c>
    </row>
    <row r="995" spans="1:36" ht="14.25" customHeight="1" x14ac:dyDescent="0.2">
      <c r="A995" s="7" cm="1">
        <f t="array" aca="1" ref="A995" ca="1">INDEX(Companies!$A:$A,RANDBETWEEN(5,COUNTA(Companies!$A:$A) + 1),1)</f>
        <v>5</v>
      </c>
      <c r="B995" s="7" t="str">
        <f ca="1">VLOOKUP($A995,Companies!$A:$B,2,FALSE)</f>
        <v>ACME Corporation</v>
      </c>
      <c r="C995" s="5">
        <f t="shared" si="151"/>
        <v>991</v>
      </c>
      <c r="D995" s="5" t="str" cm="1">
        <f t="array" ref="D995">SHA1HASH($C995)</f>
        <v>e9c535583dbe9b33c317f674d1942accca79f1b3</v>
      </c>
      <c r="E995" s="6">
        <v>1</v>
      </c>
      <c r="F995" s="7">
        <f ca="1">IF($C995 = 1 + N("Presidente"),
    127,
    IF($C995 = 2 + N("Vice-Presidente"),
        72,
        IF($C995 = 3 + N("Secretária bilíngue"),
            13,
            RANDBETWEEN(5,COUNT(Name!$A:$A) + 1)
        )
    )
)</f>
        <v>164</v>
      </c>
      <c r="G995" s="7" t="str">
        <f ca="1">VLOOKUP($F995,Name!$A:$B,2,FALSE)</f>
        <v>Heloísa Helena</v>
      </c>
      <c r="H995" s="7">
        <f ca="1" xml:space="preserve">
IF($C995 = 1,
    0,
    RANDBETWEEN(5,COUNT('Last name'!$A:$A) + 1)
)</f>
        <v>126</v>
      </c>
      <c r="I995" s="7" t="str">
        <f ca="1" xml:space="preserve">
IF($C995 = 1 + N("Presidente"),
    "de Orléans e Bragança",
    VLOOKUP($H995,'Last name'!$A:$B,2,FALSE) &amp; " " &amp; VLOOKUP(RANDBETWEEN(5,COUNT('Last name'!$A:$A) + 1),'Last name'!$A:$B,2,FALSE)
)</f>
        <v>Mello Leite</v>
      </c>
      <c r="J995" s="7" t="str">
        <f t="shared" ca="1" si="152"/>
        <v>Heloísa Helena Mello Leite</v>
      </c>
      <c r="K995" s="7" t="str" cm="1">
        <f t="array" aca="1" ref="K995" ca="1">SHA1HASH($J995)</f>
        <v>0dcf0211ba5cea4e2d369866c4b7eee122f93181</v>
      </c>
      <c r="L995" s="7" cm="1">
        <f t="array" aca="1" ref="L995" ca="1">INDEX(States!$A:$A,N995,1)</f>
        <v>5</v>
      </c>
      <c r="M995" s="7" t="str">
        <f ca="1">VLOOKUP($L995,Countries!$A:$B,2,FALSE)</f>
        <v>Portugal</v>
      </c>
      <c r="N995" s="7" cm="1">
        <f t="array" aca="1" ref="N995" ca="1">INDEX(States!$C:$C,RANDBETWEEN(5,COUNTA(States!$A:$A) + 1),1)</f>
        <v>14</v>
      </c>
      <c r="O995" s="7" t="str">
        <f ca="1">VLOOKUP($N995,States!$C:$D,2,FALSE)</f>
        <v>Madeira</v>
      </c>
      <c r="P995" s="7" t="str">
        <f ca="1">VLOOKUP($F995,Name!$A:$C,3,FALSE)</f>
        <v>F</v>
      </c>
      <c r="Q995" s="7" t="str">
        <f ca="1">VLOOKUP($P995,Genders!$B:$C,2,FALSE)</f>
        <v>Female</v>
      </c>
      <c r="R995" s="7" cm="1">
        <f t="array" aca="1" ref="R995" ca="1">INDEX('Marital status'!$A:$A,RANDBETWEEN(5,COUNTA('Marital status'!$A:$A) + 1),1)</f>
        <v>5</v>
      </c>
      <c r="S995" s="7" t="str">
        <f ca="1">VLOOKUP($R995,'Marital status'!$A:$B,2,FALSE)</f>
        <v>single</v>
      </c>
      <c r="T995" s="7">
        <f t="shared" ca="1" si="153"/>
        <v>5</v>
      </c>
      <c r="U995" s="7" t="str">
        <f ca="1">VLOOKUP($T995,Ethnicities!$A:$B,2,FALSE)</f>
        <v xml:space="preserve"> white</v>
      </c>
      <c r="V995" s="8">
        <f t="shared" ca="1" si="154"/>
        <v>20659</v>
      </c>
      <c r="W995" s="6">
        <f t="shared" ca="1" si="155"/>
        <v>7</v>
      </c>
      <c r="X995" s="8" t="str">
        <f ca="1">VLOOKUP($W995,'Background education'!$A:$B,2,FALSE)</f>
        <v>Undergraduate degree</v>
      </c>
      <c r="Y995" s="7">
        <f ca="1" xml:space="preserve">
  IF(OR($AA995 = 5, $AA995 = 6, $AA995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995" s="7" t="str">
        <f ca="1">VLOOKUP($Y995,Departments!$A:$B,2,FALSE)</f>
        <v>Operations</v>
      </c>
      <c r="AA995" s="6">
        <f t="shared" ca="1" si="156"/>
        <v>9</v>
      </c>
      <c r="AB995" s="7" t="str">
        <f ca="1">VLOOKUP($AA995,Roles!$A:$B,2,FALSE)</f>
        <v>Intern</v>
      </c>
      <c r="AC995" s="6" t="str">
        <f t="shared" ca="1" si="157"/>
        <v/>
      </c>
      <c r="AD995" s="7" t="str">
        <f ca="1" xml:space="preserve">
IF($AC995 &lt;&gt; "",
    VLOOKUP($AC995,Levels!$A:$B,2,FALSE),
    ""
)</f>
        <v/>
      </c>
      <c r="AE995" s="8">
        <f t="shared" ca="1" si="158"/>
        <v>43536</v>
      </c>
      <c r="AF995" s="6">
        <f ca="1">RANDBETWEEN(5,COUNTA('Recruitment source'!$A:$A) + 1)</f>
        <v>7</v>
      </c>
      <c r="AG995" s="6" t="str">
        <f ca="1">VLOOKUP($AF995,'Recruitment source'!$A:$B,2,FALSE)</f>
        <v>SAPO Emprego</v>
      </c>
      <c r="AH995" s="8"/>
      <c r="AI995" s="1">
        <f t="shared" ca="1" si="150"/>
        <v>1205</v>
      </c>
      <c r="AJ995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991, 1, 'Heloísa Helena Mello Leite', 'F', 5, '23/07/1956', 7, 10, 9, NULL, 1205);</v>
      </c>
    </row>
    <row r="996" spans="1:36" ht="14.25" customHeight="1" x14ac:dyDescent="0.2">
      <c r="A996" s="7" cm="1">
        <f t="array" aca="1" ref="A996" ca="1">INDEX(Companies!$A:$A,RANDBETWEEN(5,COUNTA(Companies!$A:$A) + 1),1)</f>
        <v>5</v>
      </c>
      <c r="B996" s="7" t="str">
        <f ca="1">VLOOKUP($A996,Companies!$A:$B,2,FALSE)</f>
        <v>ACME Corporation</v>
      </c>
      <c r="C996" s="5">
        <f t="shared" si="151"/>
        <v>992</v>
      </c>
      <c r="D996" s="5" t="str" cm="1">
        <f t="array" ref="D996">SHA1HASH($C996)</f>
        <v>fad3ea4094a1e0792528fd5419b68db5ce72e603</v>
      </c>
      <c r="E996" s="6">
        <v>1</v>
      </c>
      <c r="F996" s="7">
        <f ca="1">IF($C996 = 1 + N("Presidente"),
    127,
    IF($C996 = 2 + N("Vice-Presidente"),
        72,
        IF($C996 = 3 + N("Secretária bilíngue"),
            13,
            RANDBETWEEN(5,COUNT(Name!$A:$A) + 1)
        )
    )
)</f>
        <v>149</v>
      </c>
      <c r="G996" s="7" t="str">
        <f ca="1">VLOOKUP($F996,Name!$A:$B,2,FALSE)</f>
        <v>Gabriel</v>
      </c>
      <c r="H996" s="7">
        <f ca="1" xml:space="preserve">
IF($C996 = 1,
    0,
    RANDBETWEEN(5,COUNT('Last name'!$A:$A) + 1)
)</f>
        <v>67</v>
      </c>
      <c r="I996" s="7" t="str">
        <f ca="1" xml:space="preserve">
IF($C996 = 1 + N("Presidente"),
    "de Orléans e Bragança",
    VLOOKUP($H996,'Last name'!$A:$B,2,FALSE) &amp; " " &amp; VLOOKUP(RANDBETWEEN(5,COUNT('Last name'!$A:$A) + 1),'Last name'!$A:$B,2,FALSE)
)</f>
        <v>Conti Café</v>
      </c>
      <c r="J996" s="7" t="str">
        <f t="shared" ca="1" si="152"/>
        <v>Gabriel Conti Café</v>
      </c>
      <c r="K996" s="7" t="str" cm="1">
        <f t="array" aca="1" ref="K996" ca="1">SHA1HASH($J996)</f>
        <v>e8c2808a95ca3925dd7046d0d737d7ef80186633</v>
      </c>
      <c r="L996" s="7" cm="1">
        <f t="array" aca="1" ref="L996" ca="1">INDEX(States!$A:$A,N996,1)</f>
        <v>5</v>
      </c>
      <c r="M996" s="7" t="str">
        <f ca="1">VLOOKUP($L996,Countries!$A:$B,2,FALSE)</f>
        <v>Portugal</v>
      </c>
      <c r="N996" s="7" cm="1">
        <f t="array" aca="1" ref="N996" ca="1">INDEX(States!$C:$C,RANDBETWEEN(5,COUNTA(States!$A:$A) + 1),1)</f>
        <v>19</v>
      </c>
      <c r="O996" s="7" t="str">
        <f ca="1">VLOOKUP($N996,States!$C:$D,2,FALSE)</f>
        <v>Beja</v>
      </c>
      <c r="P996" s="7" t="str">
        <f ca="1">VLOOKUP($F996,Name!$A:$C,3,FALSE)</f>
        <v>M</v>
      </c>
      <c r="Q996" s="7" t="str">
        <f ca="1">VLOOKUP($P996,Genders!$B:$C,2,FALSE)</f>
        <v>Male</v>
      </c>
      <c r="R996" s="7" cm="1">
        <f t="array" aca="1" ref="R996" ca="1">INDEX('Marital status'!$A:$A,RANDBETWEEN(5,COUNTA('Marital status'!$A:$A) + 1),1)</f>
        <v>8</v>
      </c>
      <c r="S996" s="7" t="str">
        <f ca="1">VLOOKUP($R996,'Marital status'!$A:$B,2,FALSE)</f>
        <v xml:space="preserve"> Separated </v>
      </c>
      <c r="T996" s="7">
        <f t="shared" ca="1" si="153"/>
        <v>5</v>
      </c>
      <c r="U996" s="7" t="str">
        <f ca="1">VLOOKUP($T996,Ethnicities!$A:$B,2,FALSE)</f>
        <v xml:space="preserve"> white</v>
      </c>
      <c r="V996" s="8">
        <f t="shared" ca="1" si="154"/>
        <v>30690</v>
      </c>
      <c r="W996" s="6">
        <f t="shared" ca="1" si="155"/>
        <v>8</v>
      </c>
      <c r="X996" s="8" t="str">
        <f ca="1">VLOOKUP($W996,'Background education'!$A:$B,2,FALSE)</f>
        <v>Graduate school</v>
      </c>
      <c r="Y996" s="7">
        <f ca="1" xml:space="preserve">
  IF(OR($AA996 = 5, $AA996 = 6, $AA996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96" s="7" t="str">
        <f ca="1">VLOOKUP($Y996,Departments!$A:$B,2,FALSE)</f>
        <v>Finance</v>
      </c>
      <c r="AA996" s="6">
        <f t="shared" ca="1" si="156"/>
        <v>11</v>
      </c>
      <c r="AB996" s="7" t="str">
        <f ca="1">VLOOKUP($AA996,Roles!$A:$B,2,FALSE)</f>
        <v>Analyst</v>
      </c>
      <c r="AC996" s="6">
        <f t="shared" ca="1" si="157"/>
        <v>6</v>
      </c>
      <c r="AD996" s="7" t="str">
        <f ca="1" xml:space="preserve">
IF($AC996 &lt;&gt; "",
    VLOOKUP($AC996,Levels!$A:$B,2,FALSE),
    ""
)</f>
        <v>Pleno</v>
      </c>
      <c r="AE996" s="8">
        <f t="shared" ca="1" si="158"/>
        <v>39946</v>
      </c>
      <c r="AF996" s="6">
        <f ca="1">RANDBETWEEN(5,COUNTA('Recruitment source'!$A:$A) + 1)</f>
        <v>11</v>
      </c>
      <c r="AG996" s="6" t="str">
        <f ca="1">VLOOKUP($AF996,'Recruitment source'!$A:$B,2,FALSE)</f>
        <v>Next Station</v>
      </c>
      <c r="AH996" s="8"/>
      <c r="AI996" s="1">
        <f t="shared" ca="1" si="150"/>
        <v>3000</v>
      </c>
      <c r="AJ996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992, 1, 'Gabriel Conti Café', 'M', 5, '09/01/1984', 8, 7, 11, 6, 3000);</v>
      </c>
    </row>
    <row r="997" spans="1:36" ht="14.25" customHeight="1" x14ac:dyDescent="0.2">
      <c r="A997" s="7" cm="1">
        <f t="array" aca="1" ref="A997" ca="1">INDEX(Companies!$A:$A,RANDBETWEEN(5,COUNTA(Companies!$A:$A) + 1),1)</f>
        <v>5</v>
      </c>
      <c r="B997" s="7" t="str">
        <f ca="1">VLOOKUP($A997,Companies!$A:$B,2,FALSE)</f>
        <v>ACME Corporation</v>
      </c>
      <c r="C997" s="5">
        <f t="shared" si="151"/>
        <v>993</v>
      </c>
      <c r="D997" s="5" t="str" cm="1">
        <f t="array" ref="D997">SHA1HASH($C997)</f>
        <v>2c82513e25c553dfece46c99b6462368eb7f1b40</v>
      </c>
      <c r="E997" s="6">
        <v>1</v>
      </c>
      <c r="F997" s="7">
        <f ca="1">IF($C997 = 1 + N("Presidente"),
    127,
    IF($C997 = 2 + N("Vice-Presidente"),
        72,
        IF($C997 = 3 + N("Secretária bilíngue"),
            13,
            RANDBETWEEN(5,COUNT(Name!$A:$A) + 1)
        )
    )
)</f>
        <v>290</v>
      </c>
      <c r="G997" s="7" t="str">
        <f ca="1">VLOOKUP($F997,Name!$A:$B,2,FALSE)</f>
        <v>Melissa</v>
      </c>
      <c r="H997" s="7">
        <f ca="1" xml:space="preserve">
IF($C997 = 1,
    0,
    RANDBETWEEN(5,COUNT('Last name'!$A:$A) + 1)
)</f>
        <v>96</v>
      </c>
      <c r="I997" s="7" t="str">
        <f ca="1" xml:space="preserve">
IF($C997 = 1 + N("Presidente"),
    "de Orléans e Bragança",
    VLOOKUP($H997,'Last name'!$A:$B,2,FALSE) &amp; " " &amp; VLOOKUP(RANDBETWEEN(5,COUNT('Last name'!$A:$A) + 1),'Last name'!$A:$B,2,FALSE)
)</f>
        <v>Gallo Café</v>
      </c>
      <c r="J997" s="7" t="str">
        <f t="shared" ca="1" si="152"/>
        <v>Melissa Gallo Café</v>
      </c>
      <c r="K997" s="7" t="str" cm="1">
        <f t="array" aca="1" ref="K997" ca="1">SHA1HASH($J997)</f>
        <v>d4499bca1ce55021060ccc37a267544e2c5dd15e</v>
      </c>
      <c r="L997" s="7" cm="1">
        <f t="array" aca="1" ref="L997" ca="1">INDEX(States!$A:$A,N997,1)</f>
        <v>5</v>
      </c>
      <c r="M997" s="7" t="str">
        <f ca="1">VLOOKUP($L997,Countries!$A:$B,2,FALSE)</f>
        <v>Portugal</v>
      </c>
      <c r="N997" s="7" cm="1">
        <f t="array" aca="1" ref="N997" ca="1">INDEX(States!$C:$C,RANDBETWEEN(5,COUNTA(States!$A:$A) + 1),1)</f>
        <v>20</v>
      </c>
      <c r="O997" s="7" t="str">
        <f ca="1">VLOOKUP($N997,States!$C:$D,2,FALSE)</f>
        <v>Portalegre</v>
      </c>
      <c r="P997" s="7" t="str">
        <f ca="1">VLOOKUP($F997,Name!$A:$C,3,FALSE)</f>
        <v>F</v>
      </c>
      <c r="Q997" s="7" t="str">
        <f ca="1">VLOOKUP($P997,Genders!$B:$C,2,FALSE)</f>
        <v>Female</v>
      </c>
      <c r="R997" s="7" cm="1">
        <f t="array" aca="1" ref="R997" ca="1">INDEX('Marital status'!$A:$A,RANDBETWEEN(5,COUNTA('Marital status'!$A:$A) + 1),1)</f>
        <v>7</v>
      </c>
      <c r="S997" s="7" t="str">
        <f ca="1">VLOOKUP($R997,'Marital status'!$A:$B,2,FALSE)</f>
        <v xml:space="preserve">Widowed </v>
      </c>
      <c r="T997" s="7">
        <f t="shared" ca="1" si="153"/>
        <v>5</v>
      </c>
      <c r="U997" s="7" t="str">
        <f ca="1">VLOOKUP($T997,Ethnicities!$A:$B,2,FALSE)</f>
        <v xml:space="preserve"> white</v>
      </c>
      <c r="V997" s="8">
        <f t="shared" ca="1" si="154"/>
        <v>32675</v>
      </c>
      <c r="W997" s="6">
        <f t="shared" ca="1" si="155"/>
        <v>7</v>
      </c>
      <c r="X997" s="8" t="str">
        <f ca="1">VLOOKUP($W997,'Background education'!$A:$B,2,FALSE)</f>
        <v>Undergraduate degree</v>
      </c>
      <c r="Y997" s="7">
        <f ca="1" xml:space="preserve">
  IF(OR($AA997 = 5, $AA997 = 6, $AA997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97" s="7" t="str">
        <f ca="1">VLOOKUP($Y997,Departments!$A:$B,2,FALSE)</f>
        <v>Controlling</v>
      </c>
      <c r="AA997" s="6">
        <f t="shared" ca="1" si="156"/>
        <v>9</v>
      </c>
      <c r="AB997" s="7" t="str">
        <f ca="1">VLOOKUP($AA997,Roles!$A:$B,2,FALSE)</f>
        <v>Intern</v>
      </c>
      <c r="AC997" s="6" t="str">
        <f t="shared" ca="1" si="157"/>
        <v/>
      </c>
      <c r="AD997" s="7" t="str">
        <f ca="1" xml:space="preserve">
IF($AC997 &lt;&gt; "",
    VLOOKUP($AC997,Levels!$A:$B,2,FALSE),
    ""
)</f>
        <v/>
      </c>
      <c r="AE997" s="8">
        <f t="shared" ca="1" si="158"/>
        <v>43038</v>
      </c>
      <c r="AF997" s="6">
        <f ca="1">RANDBETWEEN(5,COUNTA('Recruitment source'!$A:$A) + 1)</f>
        <v>11</v>
      </c>
      <c r="AG997" s="6" t="str">
        <f ca="1">VLOOKUP($AF997,'Recruitment source'!$A:$B,2,FALSE)</f>
        <v>Next Station</v>
      </c>
      <c r="AH997" s="8"/>
      <c r="AI997" s="1">
        <f t="shared" ca="1" si="150"/>
        <v>1205</v>
      </c>
      <c r="AJ99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993, 1, 'Melissa Gallo Café', 'F', 5, '16/06/1989', 7, 12, 9, NULL, 1205);</v>
      </c>
    </row>
    <row r="998" spans="1:36" ht="14.25" customHeight="1" x14ac:dyDescent="0.2">
      <c r="A998" s="7" cm="1">
        <f t="array" aca="1" ref="A998" ca="1">INDEX(Companies!$A:$A,RANDBETWEEN(5,COUNTA(Companies!$A:$A) + 1),1)</f>
        <v>5</v>
      </c>
      <c r="B998" s="7" t="str">
        <f ca="1">VLOOKUP($A998,Companies!$A:$B,2,FALSE)</f>
        <v>ACME Corporation</v>
      </c>
      <c r="C998" s="5">
        <f t="shared" si="151"/>
        <v>994</v>
      </c>
      <c r="D998" s="5" t="str" cm="1">
        <f t="array" ref="D998">SHA1HASH($C998)</f>
        <v>f22fe10d168fce2f05483b4520bb3be16826a496</v>
      </c>
      <c r="E998" s="6">
        <v>1</v>
      </c>
      <c r="F998" s="7">
        <f ca="1">IF($C998 = 1 + N("Presidente"),
    127,
    IF($C998 = 2 + N("Vice-Presidente"),
        72,
        IF($C998 = 3 + N("Secretária bilíngue"),
            13,
            RANDBETWEEN(5,COUNT(Name!$A:$A) + 1)
        )
    )
)</f>
        <v>79</v>
      </c>
      <c r="G998" s="7" t="str">
        <f ca="1">VLOOKUP($F998,Name!$A:$B,2,FALSE)</f>
        <v>Byanca</v>
      </c>
      <c r="H998" s="7">
        <f ca="1" xml:space="preserve">
IF($C998 = 1,
    0,
    RANDBETWEEN(5,COUNT('Last name'!$A:$A) + 1)
)</f>
        <v>30</v>
      </c>
      <c r="I998" s="7" t="str">
        <f ca="1" xml:space="preserve">
IF($C998 = 1 + N("Presidente"),
    "de Orléans e Bragança",
    VLOOKUP($H998,'Last name'!$A:$B,2,FALSE) &amp; " " &amp; VLOOKUP(RANDBETWEEN(5,COUNT('Last name'!$A:$A) + 1),'Last name'!$A:$B,2,FALSE)
)</f>
        <v>Barbieri Lombardi</v>
      </c>
      <c r="J998" s="7" t="str">
        <f t="shared" ca="1" si="152"/>
        <v>Byanca Barbieri Lombardi</v>
      </c>
      <c r="K998" s="7" t="str" cm="1">
        <f t="array" aca="1" ref="K998" ca="1">SHA1HASH($J998)</f>
        <v>acc705c81d4cd5fade960e31bb1c27275124f7fa</v>
      </c>
      <c r="L998" s="7" cm="1">
        <f t="array" aca="1" ref="L998" ca="1">INDEX(States!$A:$A,N998,1)</f>
        <v>5</v>
      </c>
      <c r="M998" s="7" t="str">
        <f ca="1">VLOOKUP($L998,Countries!$A:$B,2,FALSE)</f>
        <v>Portugal</v>
      </c>
      <c r="N998" s="7" cm="1">
        <f t="array" aca="1" ref="N998" ca="1">INDEX(States!$C:$C,RANDBETWEEN(5,COUNTA(States!$A:$A) + 1),1)</f>
        <v>15</v>
      </c>
      <c r="O998" s="7" t="str">
        <f ca="1">VLOOKUP($N998,States!$C:$D,2,FALSE)</f>
        <v xml:space="preserve"> ÉVORA</v>
      </c>
      <c r="P998" s="7" t="str">
        <f ca="1">VLOOKUP($F998,Name!$A:$C,3,FALSE)</f>
        <v>F</v>
      </c>
      <c r="Q998" s="7" t="str">
        <f ca="1">VLOOKUP($P998,Genders!$B:$C,2,FALSE)</f>
        <v>Female</v>
      </c>
      <c r="R998" s="7" cm="1">
        <f t="array" aca="1" ref="R998" ca="1">INDEX('Marital status'!$A:$A,RANDBETWEEN(5,COUNTA('Marital status'!$A:$A) + 1),1)</f>
        <v>7</v>
      </c>
      <c r="S998" s="7" t="str">
        <f ca="1">VLOOKUP($R998,'Marital status'!$A:$B,2,FALSE)</f>
        <v xml:space="preserve">Widowed </v>
      </c>
      <c r="T998" s="7">
        <f t="shared" ca="1" si="153"/>
        <v>5</v>
      </c>
      <c r="U998" s="7" t="str">
        <f ca="1">VLOOKUP($T998,Ethnicities!$A:$B,2,FALSE)</f>
        <v xml:space="preserve"> white</v>
      </c>
      <c r="V998" s="8">
        <f t="shared" ca="1" si="154"/>
        <v>18432</v>
      </c>
      <c r="W998" s="6">
        <f t="shared" ca="1" si="155"/>
        <v>8</v>
      </c>
      <c r="X998" s="8" t="str">
        <f ca="1">VLOOKUP($W998,'Background education'!$A:$B,2,FALSE)</f>
        <v>Graduate school</v>
      </c>
      <c r="Y998" s="7">
        <f ca="1" xml:space="preserve">
  IF(OR($AA998 = 5, $AA998 = 6, $AA998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998" s="7" t="str">
        <f ca="1">VLOOKUP($Y998,Departments!$A:$B,2,FALSE)</f>
        <v>Finance</v>
      </c>
      <c r="AA998" s="6">
        <f t="shared" ca="1" si="156"/>
        <v>11</v>
      </c>
      <c r="AB998" s="7" t="str">
        <f ca="1">VLOOKUP($AA998,Roles!$A:$B,2,FALSE)</f>
        <v>Analyst</v>
      </c>
      <c r="AC998" s="6">
        <f t="shared" ca="1" si="157"/>
        <v>6</v>
      </c>
      <c r="AD998" s="7" t="str">
        <f ca="1" xml:space="preserve">
IF($AC998 &lt;&gt; "",
    VLOOKUP($AC998,Levels!$A:$B,2,FALSE),
    ""
)</f>
        <v>Pleno</v>
      </c>
      <c r="AE998" s="8">
        <f t="shared" ca="1" si="158"/>
        <v>43411</v>
      </c>
      <c r="AF998" s="6">
        <f ca="1">RANDBETWEEN(5,COUNTA('Recruitment source'!$A:$A) + 1)</f>
        <v>11</v>
      </c>
      <c r="AG998" s="6" t="str">
        <f ca="1">VLOOKUP($AF998,'Recruitment source'!$A:$B,2,FALSE)</f>
        <v>Next Station</v>
      </c>
      <c r="AH998" s="8"/>
      <c r="AI998" s="1">
        <f t="shared" ca="1" si="150"/>
        <v>3000</v>
      </c>
      <c r="AJ99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994, 1, 'Byanca Barbieri Lombardi', 'F', 5, '18/06/1950', 8, 7, 11, 6, 3000);</v>
      </c>
    </row>
    <row r="999" spans="1:36" ht="14.25" customHeight="1" x14ac:dyDescent="0.2">
      <c r="A999" s="7" cm="1">
        <f t="array" aca="1" ref="A999" ca="1">INDEX(Companies!$A:$A,RANDBETWEEN(5,COUNTA(Companies!$A:$A) + 1),1)</f>
        <v>5</v>
      </c>
      <c r="B999" s="7" t="str">
        <f ca="1">VLOOKUP($A999,Companies!$A:$B,2,FALSE)</f>
        <v>ACME Corporation</v>
      </c>
      <c r="C999" s="5">
        <f t="shared" si="151"/>
        <v>995</v>
      </c>
      <c r="D999" s="5" t="str" cm="1">
        <f t="array" ref="D999">SHA1HASH($C999)</f>
        <v>42405d7bf8a6c5d1cbf57dd8a4411bdf0b188b58</v>
      </c>
      <c r="E999" s="6">
        <v>1</v>
      </c>
      <c r="F999" s="7">
        <f ca="1">IF($C999 = 1 + N("Presidente"),
    127,
    IF($C999 = 2 + N("Vice-Presidente"),
        72,
        IF($C999 = 3 + N("Secretária bilíngue"),
            13,
            RANDBETWEEN(5,COUNT(Name!$A:$A) + 1)
        )
    )
)</f>
        <v>350</v>
      </c>
      <c r="G999" s="7" t="str">
        <f ca="1">VLOOKUP($F999,Name!$A:$B,2,FALSE)</f>
        <v>Vanessa</v>
      </c>
      <c r="H999" s="7">
        <f ca="1" xml:space="preserve">
IF($C999 = 1,
    0,
    RANDBETWEEN(5,COUNT('Last name'!$A:$A) + 1)
)</f>
        <v>140</v>
      </c>
      <c r="I999" s="7" t="str">
        <f ca="1" xml:space="preserve">
IF($C999 = 1 + N("Presidente"),
    "de Orléans e Bragança",
    VLOOKUP($H999,'Last name'!$A:$B,2,FALSE) &amp; " " &amp; VLOOKUP(RANDBETWEEN(5,COUNT('Last name'!$A:$A) + 1),'Last name'!$A:$B,2,FALSE)
)</f>
        <v>Negreiros Farina</v>
      </c>
      <c r="J999" s="7" t="str">
        <f t="shared" ca="1" si="152"/>
        <v>Vanessa Negreiros Farina</v>
      </c>
      <c r="K999" s="7" t="str" cm="1">
        <f t="array" aca="1" ref="K999" ca="1">SHA1HASH($J999)</f>
        <v>52db9e095ffb85edf76afa7321b18e9020576c73</v>
      </c>
      <c r="L999" s="7" cm="1">
        <f t="array" aca="1" ref="L999" ca="1">INDEX(States!$A:$A,N999,1)</f>
        <v>5</v>
      </c>
      <c r="M999" s="7" t="str">
        <f ca="1">VLOOKUP($L999,Countries!$A:$B,2,FALSE)</f>
        <v>Portugal</v>
      </c>
      <c r="N999" s="7" cm="1">
        <f t="array" aca="1" ref="N999" ca="1">INDEX(States!$C:$C,RANDBETWEEN(5,COUNTA(States!$A:$A) + 1),1)</f>
        <v>13</v>
      </c>
      <c r="O999" s="7" t="str">
        <f ca="1">VLOOKUP($N999,States!$C:$D,2,FALSE)</f>
        <v>Coimbra</v>
      </c>
      <c r="P999" s="7" t="str">
        <f ca="1">VLOOKUP($F999,Name!$A:$C,3,FALSE)</f>
        <v>F</v>
      </c>
      <c r="Q999" s="7" t="str">
        <f ca="1">VLOOKUP($P999,Genders!$B:$C,2,FALSE)</f>
        <v>Female</v>
      </c>
      <c r="R999" s="7" cm="1">
        <f t="array" aca="1" ref="R999" ca="1">INDEX('Marital status'!$A:$A,RANDBETWEEN(5,COUNTA('Marital status'!$A:$A) + 1),1)</f>
        <v>8</v>
      </c>
      <c r="S999" s="7" t="str">
        <f ca="1">VLOOKUP($R999,'Marital status'!$A:$B,2,FALSE)</f>
        <v xml:space="preserve"> Separated </v>
      </c>
      <c r="T999" s="7">
        <f t="shared" ca="1" si="153"/>
        <v>5</v>
      </c>
      <c r="U999" s="7" t="str">
        <f ca="1">VLOOKUP($T999,Ethnicities!$A:$B,2,FALSE)</f>
        <v xml:space="preserve"> white</v>
      </c>
      <c r="V999" s="8">
        <f t="shared" ca="1" si="154"/>
        <v>20584</v>
      </c>
      <c r="W999" s="6">
        <f t="shared" ca="1" si="155"/>
        <v>7</v>
      </c>
      <c r="X999" s="8" t="str">
        <f ca="1">VLOOKUP($W999,'Background education'!$A:$B,2,FALSE)</f>
        <v>Undergraduate degree</v>
      </c>
      <c r="Y999" s="7">
        <f ca="1" xml:space="preserve">
  IF(OR($AA999 = 5, $AA999 = 6, $AA999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999" s="7" t="str">
        <f ca="1">VLOOKUP($Y999,Departments!$A:$B,2,FALSE)</f>
        <v>Controlling</v>
      </c>
      <c r="AA999" s="6">
        <f t="shared" ca="1" si="156"/>
        <v>10</v>
      </c>
      <c r="AB999" s="7" t="str">
        <f ca="1">VLOOKUP($AA999,Roles!$A:$B,2,FALSE)</f>
        <v>Trainee</v>
      </c>
      <c r="AC999" s="6" t="str">
        <f t="shared" ca="1" si="157"/>
        <v/>
      </c>
      <c r="AD999" s="7" t="str">
        <f ca="1" xml:space="preserve">
IF($AC999 &lt;&gt; "",
    VLOOKUP($AC999,Levels!$A:$B,2,FALSE),
    ""
)</f>
        <v/>
      </c>
      <c r="AE999" s="8">
        <f t="shared" ca="1" si="158"/>
        <v>37656</v>
      </c>
      <c r="AF999" s="6">
        <f ca="1">RANDBETWEEN(5,COUNTA('Recruitment source'!$A:$A) + 1)</f>
        <v>11</v>
      </c>
      <c r="AG999" s="6" t="str">
        <f ca="1">VLOOKUP($AF999,'Recruitment source'!$A:$B,2,FALSE)</f>
        <v>Next Station</v>
      </c>
      <c r="AH999" s="8"/>
      <c r="AI999" s="1">
        <f t="shared" ca="1" si="150"/>
        <v>1305</v>
      </c>
      <c r="AJ99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995, 1, 'Vanessa Negreiros Farina', 'F', 5, '09/05/1956', 7, 12, 10, NULL, 1305);</v>
      </c>
    </row>
    <row r="1000" spans="1:36" ht="14.25" customHeight="1" x14ac:dyDescent="0.2">
      <c r="A1000" s="7" cm="1">
        <f t="array" aca="1" ref="A1000" ca="1">INDEX(Companies!$A:$A,RANDBETWEEN(5,COUNTA(Companies!$A:$A) + 1),1)</f>
        <v>5</v>
      </c>
      <c r="B1000" s="7" t="str">
        <f ca="1">VLOOKUP($A1000,Companies!$A:$B,2,FALSE)</f>
        <v>ACME Corporation</v>
      </c>
      <c r="C1000" s="5">
        <f t="shared" si="151"/>
        <v>996</v>
      </c>
      <c r="D1000" s="5" t="str" cm="1">
        <f t="array" ref="D1000">SHA1HASH($C1000)</f>
        <v>ae7b4b79bbda7972ec40d8cd085c7875087973cc</v>
      </c>
      <c r="E1000" s="6">
        <v>1</v>
      </c>
      <c r="F1000" s="7">
        <f ca="1">IF($C1000 = 1 + N("Presidente"),
    127,
    IF($C1000 = 2 + N("Vice-Presidente"),
        72,
        IF($C1000 = 3 + N("Secretária bilíngue"),
            13,
            RANDBETWEEN(5,COUNT(Name!$A:$A) + 1)
        )
    )
)</f>
        <v>118</v>
      </c>
      <c r="G1000" s="7" t="str">
        <f ca="1">VLOOKUP($F1000,Name!$A:$B,2,FALSE)</f>
        <v>Eliezer</v>
      </c>
      <c r="H1000" s="7">
        <f ca="1" xml:space="preserve">
IF($C1000 = 1,
    0,
    RANDBETWEEN(5,COUNT('Last name'!$A:$A) + 1)
)</f>
        <v>176</v>
      </c>
      <c r="I1000" s="7" t="str">
        <f ca="1" xml:space="preserve">
IF($C1000 = 1 + N("Presidente"),
    "de Orléans e Bragança",
    VLOOKUP($H1000,'Last name'!$A:$B,2,FALSE) &amp; " " &amp; VLOOKUP(RANDBETWEEN(5,COUNT('Last name'!$A:$A) + 1),'Last name'!$A:$B,2,FALSE)
)</f>
        <v>Santos Seixas</v>
      </c>
      <c r="J1000" s="7" t="str">
        <f t="shared" ca="1" si="152"/>
        <v>Eliezer Santos Seixas</v>
      </c>
      <c r="K1000" s="7" t="str" cm="1">
        <f t="array" aca="1" ref="K1000" ca="1">SHA1HASH($J1000)</f>
        <v>185b40c1ce0fe5cd60f8710b29183b2827237176</v>
      </c>
      <c r="L1000" s="7" cm="1">
        <f t="array" aca="1" ref="L1000" ca="1">INDEX(States!$A:$A,N1000,1)</f>
        <v>5</v>
      </c>
      <c r="M1000" s="7" t="str">
        <f ca="1">VLOOKUP($L1000,Countries!$A:$B,2,FALSE)</f>
        <v>Portugal</v>
      </c>
      <c r="N1000" s="7" cm="1">
        <f t="array" aca="1" ref="N1000" ca="1">INDEX(States!$C:$C,RANDBETWEEN(5,COUNTA(States!$A:$A) + 1),1)</f>
        <v>19</v>
      </c>
      <c r="O1000" s="7" t="str">
        <f ca="1">VLOOKUP($N1000,States!$C:$D,2,FALSE)</f>
        <v>Beja</v>
      </c>
      <c r="P1000" s="7" t="str">
        <f ca="1">VLOOKUP($F1000,Name!$A:$C,3,FALSE)</f>
        <v>M</v>
      </c>
      <c r="Q1000" s="7" t="str">
        <f ca="1">VLOOKUP($P1000,Genders!$B:$C,2,FALSE)</f>
        <v>Male</v>
      </c>
      <c r="R1000" s="7" cm="1">
        <f t="array" aca="1" ref="R1000" ca="1">INDEX('Marital status'!$A:$A,RANDBETWEEN(5,COUNTA('Marital status'!$A:$A) + 1),1)</f>
        <v>5</v>
      </c>
      <c r="S1000" s="7" t="str">
        <f ca="1">VLOOKUP($R1000,'Marital status'!$A:$B,2,FALSE)</f>
        <v>single</v>
      </c>
      <c r="T1000" s="7">
        <f t="shared" ca="1" si="153"/>
        <v>5</v>
      </c>
      <c r="U1000" s="7" t="str">
        <f ca="1">VLOOKUP($T1000,Ethnicities!$A:$B,2,FALSE)</f>
        <v xml:space="preserve"> white</v>
      </c>
      <c r="V1000" s="8">
        <f t="shared" ca="1" si="154"/>
        <v>30382</v>
      </c>
      <c r="W1000" s="6">
        <f t="shared" ca="1" si="155"/>
        <v>8</v>
      </c>
      <c r="X1000" s="8" t="str">
        <f ca="1">VLOOKUP($W1000,'Background education'!$A:$B,2,FALSE)</f>
        <v>Graduate school</v>
      </c>
      <c r="Y1000" s="7">
        <f ca="1" xml:space="preserve">
  IF(OR($AA1000 = 5, $AA1000 = 6, $AA1000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00" s="7" t="str">
        <f ca="1">VLOOKUP($Y1000,Departments!$A:$B,2,FALSE)</f>
        <v xml:space="preserve"> Presidency</v>
      </c>
      <c r="AA1000" s="6">
        <f t="shared" ca="1" si="156"/>
        <v>11</v>
      </c>
      <c r="AB1000" s="7" t="str">
        <f ca="1">VLOOKUP($AA1000,Roles!$A:$B,2,FALSE)</f>
        <v>Analyst</v>
      </c>
      <c r="AC1000" s="6">
        <f t="shared" ca="1" si="157"/>
        <v>6</v>
      </c>
      <c r="AD1000" s="7" t="str">
        <f ca="1" xml:space="preserve">
IF($AC1000 &lt;&gt; "",
    VLOOKUP($AC1000,Levels!$A:$B,2,FALSE),
    ""
)</f>
        <v>Pleno</v>
      </c>
      <c r="AE1000" s="8">
        <f t="shared" ca="1" si="158"/>
        <v>37214</v>
      </c>
      <c r="AF1000" s="6">
        <f ca="1">RANDBETWEEN(5,COUNTA('Recruitment source'!$A:$A) + 1)</f>
        <v>6</v>
      </c>
      <c r="AG1000" s="6" t="str">
        <f ca="1">VLOOKUP($AF1000,'Recruitment source'!$A:$B,2,FALSE)</f>
        <v>Learn4Good</v>
      </c>
      <c r="AH1000" s="8"/>
      <c r="AI1000" s="1">
        <f t="shared" ca="1" si="150"/>
        <v>3000</v>
      </c>
      <c r="AJ1000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996, 1, 'Eliezer Santos Seixas', 'M', 5, '07/03/1983', 8, 5, 11, 6, 3000);</v>
      </c>
    </row>
    <row r="1001" spans="1:36" ht="14.25" customHeight="1" x14ac:dyDescent="0.2">
      <c r="A1001" s="7" cm="1">
        <f t="array" aca="1" ref="A1001" ca="1">INDEX(Companies!$A:$A,RANDBETWEEN(5,COUNTA(Companies!$A:$A) + 1),1)</f>
        <v>5</v>
      </c>
      <c r="B1001" s="7" t="str">
        <f ca="1">VLOOKUP($A1001,Companies!$A:$B,2,FALSE)</f>
        <v>ACME Corporation</v>
      </c>
      <c r="C1001" s="5">
        <f t="shared" si="151"/>
        <v>997</v>
      </c>
      <c r="D1001" s="5" t="str" cm="1">
        <f t="array" ref="D1001">SHA1HASH($C1001)</f>
        <v>4a839f86b122140fda5b48dc57e2f0fc170d0356</v>
      </c>
      <c r="E1001" s="6">
        <v>1</v>
      </c>
      <c r="F1001" s="7">
        <f ca="1">IF($C1001 = 1 + N("Presidente"),
    127,
    IF($C1001 = 2 + N("Vice-Presidente"),
        72,
        IF($C1001 = 3 + N("Secretária bilíngue"),
            13,
            RANDBETWEEN(5,COUNT(Name!$A:$A) + 1)
        )
    )
)</f>
        <v>166</v>
      </c>
      <c r="G1001" s="7" t="str">
        <f ca="1">VLOOKUP($F1001,Name!$A:$B,2,FALSE)</f>
        <v>Henrico</v>
      </c>
      <c r="H1001" s="7">
        <f ca="1" xml:space="preserve">
IF($C1001 = 1,
    0,
    RANDBETWEEN(5,COUNT('Last name'!$A:$A) + 1)
)</f>
        <v>134</v>
      </c>
      <c r="I1001" s="7" t="str">
        <f ca="1" xml:space="preserve">
IF($C1001 = 1 + N("Presidente"),
    "de Orléans e Bragança",
    VLOOKUP($H1001,'Last name'!$A:$B,2,FALSE) &amp; " " &amp; VLOOKUP(RANDBETWEEN(5,COUNT('Last name'!$A:$A) + 1),'Last name'!$A:$B,2,FALSE)
)</f>
        <v>Morato Batista</v>
      </c>
      <c r="J1001" s="7" t="str">
        <f t="shared" ca="1" si="152"/>
        <v>Henrico Morato Batista</v>
      </c>
      <c r="K1001" s="7" t="str" cm="1">
        <f t="array" aca="1" ref="K1001" ca="1">SHA1HASH($J1001)</f>
        <v>f1873650df24779a8f346425053120444454face</v>
      </c>
      <c r="L1001" s="7" cm="1">
        <f t="array" aca="1" ref="L1001" ca="1">INDEX(States!$A:$A,N1001,1)</f>
        <v>5</v>
      </c>
      <c r="M1001" s="7" t="str">
        <f ca="1">VLOOKUP($L1001,Countries!$A:$B,2,FALSE)</f>
        <v>Portugal</v>
      </c>
      <c r="N1001" s="7" cm="1">
        <f t="array" aca="1" ref="N1001" ca="1">INDEX(States!$C:$C,RANDBETWEEN(5,COUNTA(States!$A:$A) + 1),1)</f>
        <v>18</v>
      </c>
      <c r="O1001" s="7" t="str">
        <f ca="1">VLOOKUP($N1001,States!$C:$D,2,FALSE)</f>
        <v>Castelo Branco</v>
      </c>
      <c r="P1001" s="7" t="str">
        <f ca="1">VLOOKUP($F1001,Name!$A:$C,3,FALSE)</f>
        <v>M</v>
      </c>
      <c r="Q1001" s="7" t="str">
        <f ca="1">VLOOKUP($P1001,Genders!$B:$C,2,FALSE)</f>
        <v>Male</v>
      </c>
      <c r="R1001" s="7" cm="1">
        <f t="array" aca="1" ref="R1001" ca="1">INDEX('Marital status'!$A:$A,RANDBETWEEN(5,COUNTA('Marital status'!$A:$A) + 1),1)</f>
        <v>5</v>
      </c>
      <c r="S1001" s="7" t="str">
        <f ca="1">VLOOKUP($R1001,'Marital status'!$A:$B,2,FALSE)</f>
        <v>single</v>
      </c>
      <c r="T1001" s="7">
        <f t="shared" ca="1" si="153"/>
        <v>7</v>
      </c>
      <c r="U1001" s="7" t="str">
        <f ca="1">VLOOKUP($T1001,Ethnicities!$A:$B,2,FALSE)</f>
        <v xml:space="preserve">  Hispanic or LATINO</v>
      </c>
      <c r="V1001" s="8">
        <f t="shared" ca="1" si="154"/>
        <v>28982</v>
      </c>
      <c r="W1001" s="6">
        <f t="shared" ca="1" si="155"/>
        <v>7</v>
      </c>
      <c r="X1001" s="8" t="str">
        <f ca="1">VLOOKUP($W1001,'Background education'!$A:$B,2,FALSE)</f>
        <v>Undergraduate degree</v>
      </c>
      <c r="Y1001" s="7">
        <f ca="1" xml:space="preserve">
  IF(OR($AA1001 = 5, $AA1001 = 6, $AA1001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01" s="7" t="str">
        <f ca="1">VLOOKUP($Y1001,Departments!$A:$B,2,FALSE)</f>
        <v>Finance</v>
      </c>
      <c r="AA1001" s="6">
        <f t="shared" ca="1" si="156"/>
        <v>9</v>
      </c>
      <c r="AB1001" s="7" t="str">
        <f ca="1">VLOOKUP($AA1001,Roles!$A:$B,2,FALSE)</f>
        <v>Intern</v>
      </c>
      <c r="AC1001" s="6" t="str">
        <f t="shared" ca="1" si="157"/>
        <v/>
      </c>
      <c r="AD1001" s="7" t="str">
        <f ca="1" xml:space="preserve">
IF($AC1001 &lt;&gt; "",
    VLOOKUP($AC1001,Levels!$A:$B,2,FALSE),
    ""
)</f>
        <v/>
      </c>
      <c r="AE1001" s="8">
        <f t="shared" ca="1" si="158"/>
        <v>44727</v>
      </c>
      <c r="AF1001" s="6">
        <f ca="1">RANDBETWEEN(5,COUNTA('Recruitment source'!$A:$A) + 1)</f>
        <v>5</v>
      </c>
      <c r="AG1001" s="6" t="str">
        <f ca="1">VLOOKUP($AF1001,'Recruitment source'!$A:$B,2,FALSE)</f>
        <v>Indeed</v>
      </c>
      <c r="AH1001" s="8"/>
      <c r="AI1001" s="1">
        <f t="shared" ca="1" si="150"/>
        <v>1205</v>
      </c>
      <c r="AJ1001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997, 1, 'Henrico Morato Batista', 'M', 7, '07/05/1979', 7, 7, 9, NULL, 1205);</v>
      </c>
    </row>
    <row r="1002" spans="1:36" ht="14.25" customHeight="1" x14ac:dyDescent="0.2">
      <c r="A1002" s="7" cm="1">
        <f t="array" aca="1" ref="A1002" ca="1">INDEX(Companies!$A:$A,RANDBETWEEN(5,COUNTA(Companies!$A:$A) + 1),1)</f>
        <v>5</v>
      </c>
      <c r="B1002" s="7" t="str">
        <f ca="1">VLOOKUP($A1002,Companies!$A:$B,2,FALSE)</f>
        <v>ACME Corporation</v>
      </c>
      <c r="C1002" s="5">
        <f t="shared" si="151"/>
        <v>998</v>
      </c>
      <c r="D1002" s="5" t="str" cm="1">
        <f t="array" ref="D1002">SHA1HASH($C1002)</f>
        <v>f66b7dcd21696a4242e1ff93608c405741802c92</v>
      </c>
      <c r="E1002" s="6">
        <v>1</v>
      </c>
      <c r="F1002" s="7">
        <f ca="1">IF($C1002 = 1 + N("Presidente"),
    127,
    IF($C1002 = 2 + N("Vice-Presidente"),
        72,
        IF($C1002 = 3 + N("Secretária bilíngue"),
            13,
            RANDBETWEEN(5,COUNT(Name!$A:$A) + 1)
        )
    )
)</f>
        <v>283</v>
      </c>
      <c r="G1002" s="7" t="str">
        <f ca="1">VLOOKUP($F1002,Name!$A:$B,2,FALSE)</f>
        <v>Marta</v>
      </c>
      <c r="H1002" s="7">
        <f ca="1" xml:space="preserve">
IF($C1002 = 1,
    0,
    RANDBETWEEN(5,COUNT('Last name'!$A:$A) + 1)
)</f>
        <v>90</v>
      </c>
      <c r="I1002" s="7" t="str">
        <f ca="1" xml:space="preserve">
IF($C1002 = 1 + N("Presidente"),
    "de Orléans e Bragança",
    VLOOKUP($H1002,'Last name'!$A:$B,2,FALSE) &amp; " " &amp; VLOOKUP(RANDBETWEEN(5,COUNT('Last name'!$A:$A) + 1),'Last name'!$A:$B,2,FALSE)
)</f>
        <v>Fontana Tavares</v>
      </c>
      <c r="J1002" s="7" t="str">
        <f t="shared" ca="1" si="152"/>
        <v>Marta Fontana Tavares</v>
      </c>
      <c r="K1002" s="7" t="str" cm="1">
        <f t="array" aca="1" ref="K1002" ca="1">SHA1HASH($J1002)</f>
        <v>caa6e58e807caa9a34e878d12c2df6284f3c216d</v>
      </c>
      <c r="L1002" s="7" cm="1">
        <f t="array" aca="1" ref="L1002" ca="1">INDEX(States!$A:$A,N1002,1)</f>
        <v>5</v>
      </c>
      <c r="M1002" s="7" t="str">
        <f ca="1">VLOOKUP($L1002,Countries!$A:$B,2,FALSE)</f>
        <v>Portugal</v>
      </c>
      <c r="N1002" s="7" cm="1">
        <f t="array" aca="1" ref="N1002" ca="1">INDEX(States!$C:$C,RANDBETWEEN(5,COUNTA(States!$A:$A) + 1),1)</f>
        <v>23</v>
      </c>
      <c r="O1002" s="7" t="str">
        <f ca="1">VLOOKUP($N1002,States!$C:$D,2,FALSE)</f>
        <v>Viana do Castelo</v>
      </c>
      <c r="P1002" s="7" t="str">
        <f ca="1">VLOOKUP($F1002,Name!$A:$C,3,FALSE)</f>
        <v>F</v>
      </c>
      <c r="Q1002" s="7" t="str">
        <f ca="1">VLOOKUP($P1002,Genders!$B:$C,2,FALSE)</f>
        <v>Female</v>
      </c>
      <c r="R1002" s="7" cm="1">
        <f t="array" aca="1" ref="R1002" ca="1">INDEX('Marital status'!$A:$A,RANDBETWEEN(5,COUNTA('Marital status'!$A:$A) + 1),1)</f>
        <v>7</v>
      </c>
      <c r="S1002" s="7" t="str">
        <f ca="1">VLOOKUP($R1002,'Marital status'!$A:$B,2,FALSE)</f>
        <v xml:space="preserve">Widowed </v>
      </c>
      <c r="T1002" s="7">
        <f t="shared" ca="1" si="153"/>
        <v>5</v>
      </c>
      <c r="U1002" s="7" t="str">
        <f ca="1">VLOOKUP($T1002,Ethnicities!$A:$B,2,FALSE)</f>
        <v xml:space="preserve"> white</v>
      </c>
      <c r="V1002" s="8">
        <f t="shared" ca="1" si="154"/>
        <v>21592</v>
      </c>
      <c r="W1002" s="6">
        <f t="shared" ca="1" si="155"/>
        <v>7</v>
      </c>
      <c r="X1002" s="8" t="str">
        <f ca="1">VLOOKUP($W1002,'Background education'!$A:$B,2,FALSE)</f>
        <v>Undergraduate degree</v>
      </c>
      <c r="Y1002" s="7">
        <f ca="1" xml:space="preserve">
  IF(OR($AA1002 = 5, $AA1002 = 6, $AA1002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02" s="7" t="str">
        <f ca="1">VLOOKUP($Y1002,Departments!$A:$B,2,FALSE)</f>
        <v>Administration</v>
      </c>
      <c r="AA1002" s="6">
        <f t="shared" ca="1" si="156"/>
        <v>11</v>
      </c>
      <c r="AB1002" s="7" t="str">
        <f ca="1">VLOOKUP($AA1002,Roles!$A:$B,2,FALSE)</f>
        <v>Analyst</v>
      </c>
      <c r="AC1002" s="6">
        <f t="shared" ca="1" si="157"/>
        <v>5</v>
      </c>
      <c r="AD1002" s="7" t="str">
        <f ca="1" xml:space="preserve">
IF($AC1002 &lt;&gt; "",
    VLOOKUP($AC1002,Levels!$A:$B,2,FALSE),
    ""
)</f>
        <v>Junior</v>
      </c>
      <c r="AE1002" s="8">
        <f t="shared" ca="1" si="158"/>
        <v>43379</v>
      </c>
      <c r="AF1002" s="6">
        <f ca="1">RANDBETWEEN(5,COUNTA('Recruitment source'!$A:$A) + 1)</f>
        <v>13</v>
      </c>
      <c r="AG1002" s="6" t="str">
        <f ca="1">VLOOKUP($AF1002,'Recruitment source'!$A:$B,2,FALSE)</f>
        <v>Google</v>
      </c>
      <c r="AH1002" s="8"/>
      <c r="AI1002" s="1">
        <f t="shared" ca="1" si="150"/>
        <v>2500</v>
      </c>
      <c r="AJ1002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998, 1, 'Marta Fontana Tavares', 'F', 5, '11/02/1959', 7, 6, 11, 5, 2500);</v>
      </c>
    </row>
    <row r="1003" spans="1:36" ht="14.25" customHeight="1" x14ac:dyDescent="0.2">
      <c r="A1003" s="7" cm="1">
        <f t="array" aca="1" ref="A1003" ca="1">INDEX(Companies!$A:$A,RANDBETWEEN(5,COUNTA(Companies!$A:$A) + 1),1)</f>
        <v>5</v>
      </c>
      <c r="B1003" s="7" t="str">
        <f ca="1">VLOOKUP($A1003,Companies!$A:$B,2,FALSE)</f>
        <v>ACME Corporation</v>
      </c>
      <c r="C1003" s="5">
        <f t="shared" si="151"/>
        <v>999</v>
      </c>
      <c r="D1003" s="5" t="str" cm="1">
        <f t="array" ref="D1003">SHA1HASH($C1003)</f>
        <v>afc97ea131fd7e2695a98ef34013608f97f34e1d</v>
      </c>
      <c r="E1003" s="6">
        <v>1</v>
      </c>
      <c r="F1003" s="7">
        <f ca="1">IF($C1003 = 1 + N("Presidente"),
    127,
    IF($C1003 = 2 + N("Vice-Presidente"),
        72,
        IF($C1003 = 3 + N("Secretária bilíngue"),
            13,
            RANDBETWEEN(5,COUNT(Name!$A:$A) + 1)
        )
    )
)</f>
        <v>33</v>
      </c>
      <c r="G1003" s="7" t="str">
        <f ca="1">VLOOKUP($F1003,Name!$A:$B,2,FALSE)</f>
        <v>Ana Lívia</v>
      </c>
      <c r="H1003" s="7">
        <f ca="1" xml:space="preserve">
IF($C1003 = 1,
    0,
    RANDBETWEEN(5,COUNT('Last name'!$A:$A) + 1)
)</f>
        <v>77</v>
      </c>
      <c r="I1003" s="7" t="str">
        <f ca="1" xml:space="preserve">
IF($C1003 = 1 + N("Presidente"),
    "de Orléans e Bragança",
    VLOOKUP($H1003,'Last name'!$A:$B,2,FALSE) &amp; " " &amp; VLOOKUP(RANDBETWEEN(5,COUNT('Last name'!$A:$A) + 1),'Last name'!$A:$B,2,FALSE)
)</f>
        <v>Esposito Lombardi</v>
      </c>
      <c r="J1003" s="7" t="str">
        <f t="shared" ca="1" si="152"/>
        <v>Ana Lívia Esposito Lombardi</v>
      </c>
      <c r="K1003" s="7" t="str" cm="1">
        <f t="array" aca="1" ref="K1003" ca="1">SHA1HASH($J1003)</f>
        <v>12548b652ad28c9d2137a982276cfbdba2102ac9</v>
      </c>
      <c r="L1003" s="7" cm="1">
        <f t="array" aca="1" ref="L1003" ca="1">INDEX(States!$A:$A,N1003,1)</f>
        <v>5</v>
      </c>
      <c r="M1003" s="7" t="str">
        <f ca="1">VLOOKUP($L1003,Countries!$A:$B,2,FALSE)</f>
        <v>Portugal</v>
      </c>
      <c r="N1003" s="7" cm="1">
        <f t="array" aca="1" ref="N1003" ca="1">INDEX(States!$C:$C,RANDBETWEEN(5,COUNTA(States!$A:$A) + 1),1)</f>
        <v>17</v>
      </c>
      <c r="O1003" s="7" t="str">
        <f ca="1">VLOOKUP($N1003,States!$C:$D,2,FALSE)</f>
        <v>Viseu</v>
      </c>
      <c r="P1003" s="7" t="str">
        <f ca="1">VLOOKUP($F1003,Name!$A:$C,3,FALSE)</f>
        <v>F</v>
      </c>
      <c r="Q1003" s="7" t="str">
        <f ca="1">VLOOKUP($P1003,Genders!$B:$C,2,FALSE)</f>
        <v>Female</v>
      </c>
      <c r="R1003" s="7" cm="1">
        <f t="array" aca="1" ref="R1003" ca="1">INDEX('Marital status'!$A:$A,RANDBETWEEN(5,COUNTA('Marital status'!$A:$A) + 1),1)</f>
        <v>7</v>
      </c>
      <c r="S1003" s="7" t="str">
        <f ca="1">VLOOKUP($R1003,'Marital status'!$A:$B,2,FALSE)</f>
        <v xml:space="preserve">Widowed </v>
      </c>
      <c r="T1003" s="7">
        <f t="shared" ca="1" si="153"/>
        <v>5</v>
      </c>
      <c r="U1003" s="7" t="str">
        <f ca="1">VLOOKUP($T1003,Ethnicities!$A:$B,2,FALSE)</f>
        <v xml:space="preserve"> white</v>
      </c>
      <c r="V1003" s="8">
        <f t="shared" ca="1" si="154"/>
        <v>30789</v>
      </c>
      <c r="W1003" s="6">
        <f t="shared" ca="1" si="155"/>
        <v>7</v>
      </c>
      <c r="X1003" s="8" t="str">
        <f ca="1">VLOOKUP($W1003,'Background education'!$A:$B,2,FALSE)</f>
        <v>Undergraduate degree</v>
      </c>
      <c r="Y1003" s="7">
        <f ca="1" xml:space="preserve">
  IF(OR($AA1003 = 5, $AA1003 = 6, $AA1003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03" s="7" t="str">
        <f ca="1">VLOOKUP($Y1003,Departments!$A:$B,2,FALSE)</f>
        <v xml:space="preserve"> Commercial</v>
      </c>
      <c r="AA1003" s="6">
        <f t="shared" ca="1" si="156"/>
        <v>9</v>
      </c>
      <c r="AB1003" s="7" t="str">
        <f ca="1">VLOOKUP($AA1003,Roles!$A:$B,2,FALSE)</f>
        <v>Intern</v>
      </c>
      <c r="AC1003" s="6" t="str">
        <f t="shared" ca="1" si="157"/>
        <v/>
      </c>
      <c r="AD1003" s="7" t="str">
        <f ca="1" xml:space="preserve">
IF($AC1003 &lt;&gt; "",
    VLOOKUP($AC1003,Levels!$A:$B,2,FALSE),
    ""
)</f>
        <v/>
      </c>
      <c r="AE1003" s="8">
        <f t="shared" ca="1" si="158"/>
        <v>43453</v>
      </c>
      <c r="AF1003" s="6">
        <f ca="1">RANDBETWEEN(5,COUNTA('Recruitment source'!$A:$A) + 1)</f>
        <v>12</v>
      </c>
      <c r="AG1003" s="6" t="str">
        <f ca="1">VLOOKUP($AF1003,'Recruitment source'!$A:$B,2,FALSE)</f>
        <v xml:space="preserve"> recommendation of employee</v>
      </c>
      <c r="AH1003" s="8"/>
      <c r="AI1003" s="1">
        <f t="shared" ca="1" si="150"/>
        <v>1285</v>
      </c>
      <c r="AJ1003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999, 1, 'Ana Lívia Esposito Lombardi', 'F', 5, '17/04/1984', 7, 9, 9, NULL, 1285);</v>
      </c>
    </row>
    <row r="1004" spans="1:36" ht="14.25" customHeight="1" x14ac:dyDescent="0.2">
      <c r="A1004" s="7" cm="1">
        <f t="array" aca="1" ref="A1004" ca="1">INDEX(Companies!$A:$A,RANDBETWEEN(5,COUNTA(Companies!$A:$A) + 1),1)</f>
        <v>5</v>
      </c>
      <c r="B1004" s="7" t="str">
        <f ca="1">VLOOKUP($A1004,Companies!$A:$B,2,FALSE)</f>
        <v>ACME Corporation</v>
      </c>
      <c r="C1004" s="5">
        <f t="shared" si="151"/>
        <v>1000</v>
      </c>
      <c r="D1004" s="5" t="str" cm="1">
        <f t="array" ref="D1004">SHA1HASH($C1004)</f>
        <v>e3cbba8883fe746c6e35783c9404b4bc0c7ee9eb</v>
      </c>
      <c r="E1004" s="6">
        <v>1</v>
      </c>
      <c r="F1004" s="7">
        <f ca="1">IF($C1004 = 1 + N("Presidente"),
    127,
    IF($C1004 = 2 + N("Vice-Presidente"),
        72,
        IF($C1004 = 3 + N("Secretária bilíngue"),
            13,
            RANDBETWEEN(5,COUNT(Name!$A:$A) + 1)
        )
    )
)</f>
        <v>45</v>
      </c>
      <c r="G1004" s="7" t="str">
        <f ca="1">VLOOKUP($F1004,Name!$A:$B,2,FALSE)</f>
        <v>Anna Carolinna</v>
      </c>
      <c r="H1004" s="7">
        <f ca="1" xml:space="preserve">
IF($C1004 = 1,
    0,
    RANDBETWEEN(5,COUNT('Last name'!$A:$A) + 1)
)</f>
        <v>137</v>
      </c>
      <c r="I1004" s="7" t="str">
        <f ca="1" xml:space="preserve">
IF($C1004 = 1 + N("Presidente"),
    "de Orléans e Bragança",
    VLOOKUP($H1004,'Last name'!$A:$B,2,FALSE) &amp; " " &amp; VLOOKUP(RANDBETWEEN(5,COUNT('Last name'!$A:$A) + 1),'Last name'!$A:$B,2,FALSE)
)</f>
        <v>Moura Esteves</v>
      </c>
      <c r="J1004" s="7" t="str">
        <f t="shared" ca="1" si="152"/>
        <v>Anna Carolinna Moura Esteves</v>
      </c>
      <c r="K1004" s="7" t="str" cm="1">
        <f t="array" aca="1" ref="K1004" ca="1">SHA1HASH($J1004)</f>
        <v>82ec1b78e8f80e581b8fe79b7526c877ccac4dfb</v>
      </c>
      <c r="L1004" s="7" cm="1">
        <f t="array" aca="1" ref="L1004" ca="1">INDEX(States!$A:$A,N1004,1)</f>
        <v>5</v>
      </c>
      <c r="M1004" s="7" t="str">
        <f ca="1">VLOOKUP($L1004,Countries!$A:$B,2,FALSE)</f>
        <v>Portugal</v>
      </c>
      <c r="N1004" s="7" cm="1">
        <f t="array" aca="1" ref="N1004" ca="1">INDEX(States!$C:$C,RANDBETWEEN(5,COUNTA(States!$A:$A) + 1),1)</f>
        <v>18</v>
      </c>
      <c r="O1004" s="7" t="str">
        <f ca="1">VLOOKUP($N1004,States!$C:$D,2,FALSE)</f>
        <v>Castelo Branco</v>
      </c>
      <c r="P1004" s="7" t="str">
        <f ca="1">VLOOKUP($F1004,Name!$A:$C,3,FALSE)</f>
        <v>F</v>
      </c>
      <c r="Q1004" s="7" t="str">
        <f ca="1">VLOOKUP($P1004,Genders!$B:$C,2,FALSE)</f>
        <v>Female</v>
      </c>
      <c r="R1004" s="7" cm="1">
        <f t="array" aca="1" ref="R1004" ca="1">INDEX('Marital status'!$A:$A,RANDBETWEEN(5,COUNTA('Marital status'!$A:$A) + 1),1)</f>
        <v>5</v>
      </c>
      <c r="S1004" s="7" t="str">
        <f ca="1">VLOOKUP($R1004,'Marital status'!$A:$B,2,FALSE)</f>
        <v>single</v>
      </c>
      <c r="T1004" s="7">
        <f t="shared" ca="1" si="153"/>
        <v>5</v>
      </c>
      <c r="U1004" s="7" t="str">
        <f ca="1">VLOOKUP($T1004,Ethnicities!$A:$B,2,FALSE)</f>
        <v xml:space="preserve"> white</v>
      </c>
      <c r="V1004" s="8">
        <f t="shared" ca="1" si="154"/>
        <v>25816</v>
      </c>
      <c r="W1004" s="6">
        <f t="shared" ca="1" si="155"/>
        <v>7</v>
      </c>
      <c r="X1004" s="8" t="str">
        <f ca="1">VLOOKUP($W1004,'Background education'!$A:$B,2,FALSE)</f>
        <v>Undergraduate degree</v>
      </c>
      <c r="Y1004" s="7">
        <f ca="1" xml:space="preserve">
  IF(OR($AA1004 = 5, $AA1004 = 6, $AA1004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04" s="7" t="str">
        <f ca="1">VLOOKUP($Y1004,Departments!$A:$B,2,FALSE)</f>
        <v>Administration</v>
      </c>
      <c r="AA1004" s="6">
        <f t="shared" ca="1" si="156"/>
        <v>11</v>
      </c>
      <c r="AB1004" s="7" t="str">
        <f ca="1">VLOOKUP($AA1004,Roles!$A:$B,2,FALSE)</f>
        <v>Analyst</v>
      </c>
      <c r="AC1004" s="6">
        <f t="shared" ca="1" si="157"/>
        <v>7</v>
      </c>
      <c r="AD1004" s="7" t="str">
        <f ca="1" xml:space="preserve">
IF($AC1004 &lt;&gt; "",
    VLOOKUP($AC1004,Levels!$A:$B,2,FALSE),
    ""
)</f>
        <v>Senior</v>
      </c>
      <c r="AE1004" s="8">
        <f t="shared" ca="1" si="158"/>
        <v>42458</v>
      </c>
      <c r="AF1004" s="6">
        <f ca="1">RANDBETWEEN(5,COUNTA('Recruitment source'!$A:$A) + 1)</f>
        <v>11</v>
      </c>
      <c r="AG1004" s="6" t="str">
        <f ca="1">VLOOKUP($AF1004,'Recruitment source'!$A:$B,2,FALSE)</f>
        <v>Next Station</v>
      </c>
      <c r="AH1004" s="8"/>
      <c r="AI1004" s="1">
        <f t="shared" ca="1" si="150"/>
        <v>2500</v>
      </c>
      <c r="AJ1004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1000, 1, 'Anna Carolinna Moura Esteves', 'F', 5, '05/09/1970', 7, 6, 11, 7, 2500);</v>
      </c>
    </row>
    <row r="1005" spans="1:36" ht="14.25" customHeight="1" x14ac:dyDescent="0.2">
      <c r="A1005" s="7" cm="1">
        <f t="array" aca="1" ref="A1005" ca="1">INDEX(Companies!$A:$A,RANDBETWEEN(5,COUNTA(Companies!$A:$A) + 1),1)</f>
        <v>5</v>
      </c>
      <c r="B1005" s="7" t="str">
        <f ca="1">VLOOKUP($A1005,Companies!$A:$B,2,FALSE)</f>
        <v>ACME Corporation</v>
      </c>
      <c r="C1005" s="5">
        <f t="shared" si="151"/>
        <v>1001</v>
      </c>
      <c r="D1005" s="5" t="str" cm="1">
        <f t="array" ref="D1005">SHA1HASH($C1005)</f>
        <v>dd01903921ea24941c26a48f2cec24e0bb0e8cc7</v>
      </c>
      <c r="E1005" s="6">
        <v>1</v>
      </c>
      <c r="F1005" s="7">
        <f ca="1">IF($C1005 = 1 + N("Presidente"),
    127,
    IF($C1005 = 2 + N("Vice-Presidente"),
        72,
        IF($C1005 = 3 + N("Secretária bilíngue"),
            13,
            RANDBETWEEN(5,COUNT(Name!$A:$A) + 1)
        )
    )
)</f>
        <v>284</v>
      </c>
      <c r="G1005" s="7" t="str">
        <f ca="1">VLOOKUP($F1005,Name!$A:$B,2,FALSE)</f>
        <v>Martim</v>
      </c>
      <c r="H1005" s="7">
        <f ca="1" xml:space="preserve">
IF($C1005 = 1,
    0,
    RANDBETWEEN(5,COUNT('Last name'!$A:$A) + 1)
)</f>
        <v>181</v>
      </c>
      <c r="I1005" s="7" t="str">
        <f ca="1" xml:space="preserve">
IF($C1005 = 1 + N("Presidente"),
    "de Orléans e Bragança",
    VLOOKUP($H1005,'Last name'!$A:$B,2,FALSE) &amp; " " &amp; VLOOKUP(RANDBETWEEN(5,COUNT('Last name'!$A:$A) + 1),'Last name'!$A:$B,2,FALSE)
)</f>
        <v>Simões Rocha</v>
      </c>
      <c r="J1005" s="7" t="str">
        <f t="shared" ca="1" si="152"/>
        <v>Martim Simões Rocha</v>
      </c>
      <c r="K1005" s="7" t="str" cm="1">
        <f t="array" aca="1" ref="K1005" ca="1">SHA1HASH($J1005)</f>
        <v>ac3fee2f5c022fa45227e4a3dfaa4cf6c49cfe3e</v>
      </c>
      <c r="L1005" s="7" cm="1">
        <f t="array" aca="1" ref="L1005" ca="1">INDEX(States!$A:$A,N1005,1)</f>
        <v>5</v>
      </c>
      <c r="M1005" s="7" t="str">
        <f ca="1">VLOOKUP($L1005,Countries!$A:$B,2,FALSE)</f>
        <v>Portugal</v>
      </c>
      <c r="N1005" s="7" cm="1">
        <f t="array" aca="1" ref="N1005" ca="1">INDEX(States!$C:$C,RANDBETWEEN(5,COUNTA(States!$A:$A) + 1),1)</f>
        <v>12</v>
      </c>
      <c r="O1005" s="7" t="str">
        <f ca="1">VLOOKUP($N1005,States!$C:$D,2,FALSE)</f>
        <v>Leiria</v>
      </c>
      <c r="P1005" s="7" t="str">
        <f ca="1">VLOOKUP($F1005,Name!$A:$C,3,FALSE)</f>
        <v>M</v>
      </c>
      <c r="Q1005" s="7" t="str">
        <f ca="1">VLOOKUP($P1005,Genders!$B:$C,2,FALSE)</f>
        <v>Male</v>
      </c>
      <c r="R1005" s="7" cm="1">
        <f t="array" aca="1" ref="R1005" ca="1">INDEX('Marital status'!$A:$A,RANDBETWEEN(5,COUNTA('Marital status'!$A:$A) + 1),1)</f>
        <v>8</v>
      </c>
      <c r="S1005" s="7" t="str">
        <f ca="1">VLOOKUP($R1005,'Marital status'!$A:$B,2,FALSE)</f>
        <v xml:space="preserve"> Separated </v>
      </c>
      <c r="T1005" s="7">
        <f t="shared" ca="1" si="153"/>
        <v>5</v>
      </c>
      <c r="U1005" s="7" t="str">
        <f ca="1">VLOOKUP($T1005,Ethnicities!$A:$B,2,FALSE)</f>
        <v xml:space="preserve"> white</v>
      </c>
      <c r="V1005" s="8">
        <f t="shared" ca="1" si="154"/>
        <v>22778</v>
      </c>
      <c r="W1005" s="6">
        <f t="shared" ca="1" si="155"/>
        <v>7</v>
      </c>
      <c r="X1005" s="8" t="str">
        <f ca="1">VLOOKUP($W1005,'Background education'!$A:$B,2,FALSE)</f>
        <v>Undergraduate degree</v>
      </c>
      <c r="Y1005" s="7">
        <f ca="1" xml:space="preserve">
  IF(OR($AA1005 = 5, $AA1005 = 6, $AA1005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05" s="7" t="str">
        <f ca="1">VLOOKUP($Y1005,Departments!$A:$B,2,FALSE)</f>
        <v>Human Resource</v>
      </c>
      <c r="AA1005" s="6">
        <f t="shared" ca="1" si="156"/>
        <v>10</v>
      </c>
      <c r="AB1005" s="7" t="str">
        <f ca="1">VLOOKUP($AA1005,Roles!$A:$B,2,FALSE)</f>
        <v>Trainee</v>
      </c>
      <c r="AC1005" s="6" t="str">
        <f t="shared" ca="1" si="157"/>
        <v/>
      </c>
      <c r="AD1005" s="7" t="str">
        <f ca="1" xml:space="preserve">
IF($AC1005 &lt;&gt; "",
    VLOOKUP($AC1005,Levels!$A:$B,2,FALSE),
    ""
)</f>
        <v/>
      </c>
      <c r="AE1005" s="8">
        <f t="shared" ca="1" si="158"/>
        <v>37292</v>
      </c>
      <c r="AF1005" s="6">
        <f ca="1">RANDBETWEEN(5,COUNTA('Recruitment source'!$A:$A) + 1)</f>
        <v>11</v>
      </c>
      <c r="AG1005" s="6" t="str">
        <f ca="1">VLOOKUP($AF1005,'Recruitment source'!$A:$B,2,FALSE)</f>
        <v>Next Station</v>
      </c>
      <c r="AH1005" s="8"/>
      <c r="AI1005" s="1">
        <f t="shared" ca="1" si="150"/>
        <v>1385</v>
      </c>
      <c r="AJ1005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1001, 1, 'Martim Simões Rocha', 'M', 5, '12/05/1962', 7, 8, 10, NULL, 1385);</v>
      </c>
    </row>
    <row r="1006" spans="1:36" ht="14.25" customHeight="1" x14ac:dyDescent="0.2">
      <c r="A1006" s="7" cm="1">
        <f t="array" aca="1" ref="A1006" ca="1">INDEX(Companies!$A:$A,RANDBETWEEN(5,COUNTA(Companies!$A:$A) + 1),1)</f>
        <v>5</v>
      </c>
      <c r="B1006" s="7" t="str">
        <f ca="1">VLOOKUP($A1006,Companies!$A:$B,2,FALSE)</f>
        <v>ACME Corporation</v>
      </c>
      <c r="C1006" s="5">
        <f t="shared" si="151"/>
        <v>1002</v>
      </c>
      <c r="D1006" s="5" t="str" cm="1">
        <f t="array" ref="D1006">SHA1HASH($C1006)</f>
        <v>a5b1d7e217aa227d5b2b8a84920780cf637960e2</v>
      </c>
      <c r="E1006" s="6">
        <v>1</v>
      </c>
      <c r="F1006" s="7">
        <f ca="1">IF($C1006 = 1 + N("Presidente"),
    127,
    IF($C1006 = 2 + N("Vice-Presidente"),
        72,
        IF($C1006 = 3 + N("Secretária bilíngue"),
            13,
            RANDBETWEEN(5,COUNT(Name!$A:$A) + 1)
        )
    )
)</f>
        <v>87</v>
      </c>
      <c r="G1006" s="7" t="str">
        <f ca="1">VLOOKUP($F1006,Name!$A:$B,2,FALSE)</f>
        <v>Caroline</v>
      </c>
      <c r="H1006" s="7">
        <f ca="1" xml:space="preserve">
IF($C1006 = 1,
    0,
    RANDBETWEEN(5,COUNT('Last name'!$A:$A) + 1)
)</f>
        <v>58</v>
      </c>
      <c r="I1006" s="7" t="str">
        <f ca="1" xml:space="preserve">
IF($C1006 = 1 + N("Presidente"),
    "de Orléans e Bragança",
    VLOOKUP($H1006,'Last name'!$A:$B,2,FALSE) &amp; " " &amp; VLOOKUP(RANDBETWEEN(5,COUNT('Last name'!$A:$A) + 1),'Last name'!$A:$B,2,FALSE)
)</f>
        <v>Cardoso Braga</v>
      </c>
      <c r="J1006" s="7" t="str">
        <f t="shared" ca="1" si="152"/>
        <v>Caroline Cardoso Braga</v>
      </c>
      <c r="K1006" s="7" t="str" cm="1">
        <f t="array" aca="1" ref="K1006" ca="1">SHA1HASH($J1006)</f>
        <v>0a8f479ca9a59606b345723aa0b07fada272b1c4</v>
      </c>
      <c r="L1006" s="7" cm="1">
        <f t="array" aca="1" ref="L1006" ca="1">INDEX(States!$A:$A,N1006,1)</f>
        <v>5</v>
      </c>
      <c r="M1006" s="7" t="str">
        <f ca="1">VLOOKUP($L1006,Countries!$A:$B,2,FALSE)</f>
        <v>Portugal</v>
      </c>
      <c r="N1006" s="7" cm="1">
        <f t="array" aca="1" ref="N1006" ca="1">INDEX(States!$C:$C,RANDBETWEEN(5,COUNTA(States!$A:$A) + 1),1)</f>
        <v>13</v>
      </c>
      <c r="O1006" s="7" t="str">
        <f ca="1">VLOOKUP($N1006,States!$C:$D,2,FALSE)</f>
        <v>Coimbra</v>
      </c>
      <c r="P1006" s="7" t="str">
        <f ca="1">VLOOKUP($F1006,Name!$A:$C,3,FALSE)</f>
        <v>F</v>
      </c>
      <c r="Q1006" s="7" t="str">
        <f ca="1">VLOOKUP($P1006,Genders!$B:$C,2,FALSE)</f>
        <v>Female</v>
      </c>
      <c r="R1006" s="7" cm="1">
        <f t="array" aca="1" ref="R1006" ca="1">INDEX('Marital status'!$A:$A,RANDBETWEEN(5,COUNTA('Marital status'!$A:$A) + 1),1)</f>
        <v>7</v>
      </c>
      <c r="S1006" s="7" t="str">
        <f ca="1">VLOOKUP($R1006,'Marital status'!$A:$B,2,FALSE)</f>
        <v xml:space="preserve">Widowed </v>
      </c>
      <c r="T1006" s="7">
        <f t="shared" ca="1" si="153"/>
        <v>5</v>
      </c>
      <c r="U1006" s="7" t="str">
        <f ca="1">VLOOKUP($T1006,Ethnicities!$A:$B,2,FALSE)</f>
        <v xml:space="preserve"> white</v>
      </c>
      <c r="V1006" s="8">
        <f t="shared" ca="1" si="154"/>
        <v>24819</v>
      </c>
      <c r="W1006" s="6">
        <f t="shared" ca="1" si="155"/>
        <v>8</v>
      </c>
      <c r="X1006" s="8" t="str">
        <f ca="1">VLOOKUP($W1006,'Background education'!$A:$B,2,FALSE)</f>
        <v>Graduate school</v>
      </c>
      <c r="Y1006" s="7">
        <f ca="1" xml:space="preserve">
  IF(OR($AA1006 = 5, $AA1006 = 6, $AA1006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006" s="7" t="str">
        <f ca="1">VLOOKUP($Y1006,Departments!$A:$B,2,FALSE)</f>
        <v>Operations</v>
      </c>
      <c r="AA1006" s="6">
        <f t="shared" ca="1" si="156"/>
        <v>11</v>
      </c>
      <c r="AB1006" s="7" t="str">
        <f ca="1">VLOOKUP($AA1006,Roles!$A:$B,2,FALSE)</f>
        <v>Analyst</v>
      </c>
      <c r="AC1006" s="6">
        <f t="shared" ca="1" si="157"/>
        <v>6</v>
      </c>
      <c r="AD1006" s="7" t="str">
        <f ca="1" xml:space="preserve">
IF($AC1006 &lt;&gt; "",
    VLOOKUP($AC1006,Levels!$A:$B,2,FALSE),
    ""
)</f>
        <v>Pleno</v>
      </c>
      <c r="AE1006" s="8">
        <f t="shared" ca="1" si="158"/>
        <v>42053</v>
      </c>
      <c r="AF1006" s="6">
        <f ca="1">RANDBETWEEN(5,COUNTA('Recruitment source'!$A:$A) + 1)</f>
        <v>7</v>
      </c>
      <c r="AG1006" s="6" t="str">
        <f ca="1">VLOOKUP($AF1006,'Recruitment source'!$A:$B,2,FALSE)</f>
        <v>SAPO Emprego</v>
      </c>
      <c r="AH1006" s="8"/>
      <c r="AI1006" s="1">
        <f t="shared" ca="1" si="150"/>
        <v>3000</v>
      </c>
      <c r="AJ1006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1002, 1, 'Caroline Cardoso Braga', 'F', 5, '13/12/1967', 8, 10, 11, 6, 3000);</v>
      </c>
    </row>
    <row r="1007" spans="1:36" ht="14.25" customHeight="1" x14ac:dyDescent="0.2">
      <c r="A1007" s="7" cm="1">
        <f t="array" aca="1" ref="A1007" ca="1">INDEX(Companies!$A:$A,RANDBETWEEN(5,COUNTA(Companies!$A:$A) + 1),1)</f>
        <v>5</v>
      </c>
      <c r="B1007" s="7" t="str">
        <f ca="1">VLOOKUP($A1007,Companies!$A:$B,2,FALSE)</f>
        <v>ACME Corporation</v>
      </c>
      <c r="C1007" s="5">
        <f t="shared" si="151"/>
        <v>1003</v>
      </c>
      <c r="D1007" s="5" t="str" cm="1">
        <f t="array" ref="D1007">SHA1HASH($C1007)</f>
        <v>9f6bf828c80134b8d3e07b058045fba6acd4e9ac</v>
      </c>
      <c r="E1007" s="6">
        <v>1</v>
      </c>
      <c r="F1007" s="7">
        <f ca="1">IF($C1007 = 1 + N("Presidente"),
    127,
    IF($C1007 = 2 + N("Vice-Presidente"),
        72,
        IF($C1007 = 3 + N("Secretária bilíngue"),
            13,
            RANDBETWEEN(5,COUNT(Name!$A:$A) + 1)
        )
    )
)</f>
        <v>220</v>
      </c>
      <c r="G1007" s="7" t="str">
        <f ca="1">VLOOKUP($F1007,Name!$A:$B,2,FALSE)</f>
        <v>Laura</v>
      </c>
      <c r="H1007" s="7">
        <f ca="1" xml:space="preserve">
IF($C1007 = 1,
    0,
    RANDBETWEEN(5,COUNT('Last name'!$A:$A) + 1)
)</f>
        <v>173</v>
      </c>
      <c r="I1007" s="7" t="str">
        <f ca="1" xml:space="preserve">
IF($C1007 = 1 + N("Presidente"),
    "de Orléans e Bragança",
    VLOOKUP($H1007,'Last name'!$A:$B,2,FALSE) &amp; " " &amp; VLOOKUP(RANDBETWEEN(5,COUNT('Last name'!$A:$A) + 1),'Last name'!$A:$B,2,FALSE)
)</f>
        <v>Santacruz Bianchi</v>
      </c>
      <c r="J1007" s="7" t="str">
        <f t="shared" ca="1" si="152"/>
        <v>Laura Santacruz Bianchi</v>
      </c>
      <c r="K1007" s="7" t="str" cm="1">
        <f t="array" aca="1" ref="K1007" ca="1">SHA1HASH($J1007)</f>
        <v>005aa67c31bea9b090b6bbdd8cf1f6a5d9dc7a6f</v>
      </c>
      <c r="L1007" s="7" cm="1">
        <f t="array" aca="1" ref="L1007" ca="1">INDEX(States!$A:$A,N1007,1)</f>
        <v>5</v>
      </c>
      <c r="M1007" s="7" t="str">
        <f ca="1">VLOOKUP($L1007,Countries!$A:$B,2,FALSE)</f>
        <v>Portugal</v>
      </c>
      <c r="N1007" s="7" cm="1">
        <f t="array" aca="1" ref="N1007" ca="1">INDEX(States!$C:$C,RANDBETWEEN(5,COUNTA(States!$A:$A) + 1),1)</f>
        <v>16</v>
      </c>
      <c r="O1007" s="7" t="str">
        <f ca="1">VLOOKUP($N1007,States!$C:$D,2,FALSE)</f>
        <v>Azores</v>
      </c>
      <c r="P1007" s="7" t="str">
        <f ca="1">VLOOKUP($F1007,Name!$A:$C,3,FALSE)</f>
        <v>F</v>
      </c>
      <c r="Q1007" s="7" t="str">
        <f ca="1">VLOOKUP($P1007,Genders!$B:$C,2,FALSE)</f>
        <v>Female</v>
      </c>
      <c r="R1007" s="7" cm="1">
        <f t="array" aca="1" ref="R1007" ca="1">INDEX('Marital status'!$A:$A,RANDBETWEEN(5,COUNTA('Marital status'!$A:$A) + 1),1)</f>
        <v>7</v>
      </c>
      <c r="S1007" s="7" t="str">
        <f ca="1">VLOOKUP($R1007,'Marital status'!$A:$B,2,FALSE)</f>
        <v xml:space="preserve">Widowed </v>
      </c>
      <c r="T1007" s="7">
        <f t="shared" ca="1" si="153"/>
        <v>8</v>
      </c>
      <c r="U1007" s="7" t="str">
        <f ca="1">VLOOKUP($T1007,Ethnicities!$A:$B,2,FALSE)</f>
        <v>ASIAN</v>
      </c>
      <c r="V1007" s="8">
        <f t="shared" ca="1" si="154"/>
        <v>32130</v>
      </c>
      <c r="W1007" s="6">
        <f t="shared" ca="1" si="155"/>
        <v>7</v>
      </c>
      <c r="X1007" s="8" t="str">
        <f ca="1">VLOOKUP($W1007,'Background education'!$A:$B,2,FALSE)</f>
        <v>Undergraduate degree</v>
      </c>
      <c r="Y1007" s="7">
        <f ca="1" xml:space="preserve">
  IF(OR($AA1007 = 5, $AA1007 = 6, $AA1007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07" s="7" t="str">
        <f ca="1">VLOOKUP($Y1007,Departments!$A:$B,2,FALSE)</f>
        <v>Communication &amp; Marketing</v>
      </c>
      <c r="AA1007" s="6">
        <f t="shared" ca="1" si="156"/>
        <v>10</v>
      </c>
      <c r="AB1007" s="7" t="str">
        <f ca="1">VLOOKUP($AA1007,Roles!$A:$B,2,FALSE)</f>
        <v>Trainee</v>
      </c>
      <c r="AC1007" s="6" t="str">
        <f t="shared" ca="1" si="157"/>
        <v/>
      </c>
      <c r="AD1007" s="7" t="str">
        <f ca="1" xml:space="preserve">
IF($AC1007 &lt;&gt; "",
    VLOOKUP($AC1007,Levels!$A:$B,2,FALSE),
    ""
)</f>
        <v/>
      </c>
      <c r="AE1007" s="8">
        <f t="shared" ca="1" si="158"/>
        <v>41402</v>
      </c>
      <c r="AF1007" s="6">
        <f ca="1">RANDBETWEEN(5,COUNTA('Recruitment source'!$A:$A) + 1)</f>
        <v>7</v>
      </c>
      <c r="AG1007" s="6" t="str">
        <f ca="1">VLOOKUP($AF1007,'Recruitment source'!$A:$B,2,FALSE)</f>
        <v>SAPO Emprego</v>
      </c>
      <c r="AH1007" s="8"/>
      <c r="AI1007" s="1">
        <f t="shared" ca="1" si="150"/>
        <v>1385</v>
      </c>
      <c r="AJ100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1003, 1, 'Laura Santacruz Bianchi', 'F', 8, '19/12/1987', 7, 11, 10, NULL, 1385);</v>
      </c>
    </row>
    <row r="1008" spans="1:36" ht="14.25" customHeight="1" x14ac:dyDescent="0.2">
      <c r="A1008" s="7" cm="1">
        <f t="array" aca="1" ref="A1008" ca="1">INDEX(Companies!$A:$A,RANDBETWEEN(5,COUNTA(Companies!$A:$A) + 1),1)</f>
        <v>5</v>
      </c>
      <c r="B1008" s="7" t="str">
        <f ca="1">VLOOKUP($A1008,Companies!$A:$B,2,FALSE)</f>
        <v>ACME Corporation</v>
      </c>
      <c r="C1008" s="5">
        <f t="shared" si="151"/>
        <v>1004</v>
      </c>
      <c r="D1008" s="5" t="str" cm="1">
        <f t="array" ref="D1008">SHA1HASH($C1008)</f>
        <v>70b8dcb93382715a55ce5f2a8356ef5636a2d2da</v>
      </c>
      <c r="E1008" s="6">
        <v>1</v>
      </c>
      <c r="F1008" s="7">
        <f ca="1">IF($C1008 = 1 + N("Presidente"),
    127,
    IF($C1008 = 2 + N("Vice-Presidente"),
        72,
        IF($C1008 = 3 + N("Secretária bilíngue"),
            13,
            RANDBETWEEN(5,COUNT(Name!$A:$A) + 1)
        )
    )
)</f>
        <v>37</v>
      </c>
      <c r="G1008" s="7" t="str">
        <f ca="1">VLOOKUP($F1008,Name!$A:$B,2,FALSE)</f>
        <v>Ana Vitória</v>
      </c>
      <c r="H1008" s="7">
        <f ca="1" xml:space="preserve">
IF($C1008 = 1,
    0,
    RANDBETWEEN(5,COUNT('Last name'!$A:$A) + 1)
)</f>
        <v>122</v>
      </c>
      <c r="I1008" s="7" t="str">
        <f ca="1" xml:space="preserve">
IF($C1008 = 1 + N("Presidente"),
    "de Orléans e Bragança",
    VLOOKUP($H1008,'Last name'!$A:$B,2,FALSE) &amp; " " &amp; VLOOKUP(RANDBETWEEN(5,COUNT('Last name'!$A:$A) + 1),'Last name'!$A:$B,2,FALSE)
)</f>
        <v>Martini Holanda</v>
      </c>
      <c r="J1008" s="7" t="str">
        <f t="shared" ca="1" si="152"/>
        <v>Ana Vitória Martini Holanda</v>
      </c>
      <c r="K1008" s="7" t="str" cm="1">
        <f t="array" aca="1" ref="K1008" ca="1">SHA1HASH($J1008)</f>
        <v>37bb717e0d18e56340484d413ac2c60548bdb235</v>
      </c>
      <c r="L1008" s="7" cm="1">
        <f t="array" aca="1" ref="L1008" ca="1">INDEX(States!$A:$A,N1008,1)</f>
        <v>5</v>
      </c>
      <c r="M1008" s="7" t="str">
        <f ca="1">VLOOKUP($L1008,Countries!$A:$B,2,FALSE)</f>
        <v>Portugal</v>
      </c>
      <c r="N1008" s="7" cm="1">
        <f t="array" aca="1" ref="N1008" ca="1">INDEX(States!$C:$C,RANDBETWEEN(5,COUNTA(States!$A:$A) + 1),1)</f>
        <v>12</v>
      </c>
      <c r="O1008" s="7" t="str">
        <f ca="1">VLOOKUP($N1008,States!$C:$D,2,FALSE)</f>
        <v>Leiria</v>
      </c>
      <c r="P1008" s="7" t="str">
        <f ca="1">VLOOKUP($F1008,Name!$A:$C,3,FALSE)</f>
        <v>F</v>
      </c>
      <c r="Q1008" s="7" t="str">
        <f ca="1">VLOOKUP($P1008,Genders!$B:$C,2,FALSE)</f>
        <v>Female</v>
      </c>
      <c r="R1008" s="7" cm="1">
        <f t="array" aca="1" ref="R1008" ca="1">INDEX('Marital status'!$A:$A,RANDBETWEEN(5,COUNTA('Marital status'!$A:$A) + 1),1)</f>
        <v>7</v>
      </c>
      <c r="S1008" s="7" t="str">
        <f ca="1">VLOOKUP($R1008,'Marital status'!$A:$B,2,FALSE)</f>
        <v xml:space="preserve">Widowed </v>
      </c>
      <c r="T1008" s="7">
        <f t="shared" ca="1" si="153"/>
        <v>6</v>
      </c>
      <c r="U1008" s="7" t="str">
        <f ca="1">VLOOKUP($T1008,Ethnicities!$A:$B,2,FALSE)</f>
        <v>Black or African American</v>
      </c>
      <c r="V1008" s="8">
        <f t="shared" ca="1" si="154"/>
        <v>26013</v>
      </c>
      <c r="W1008" s="6">
        <f t="shared" ca="1" si="155"/>
        <v>8</v>
      </c>
      <c r="X1008" s="8" t="str">
        <f ca="1">VLOOKUP($W1008,'Background education'!$A:$B,2,FALSE)</f>
        <v>Graduate school</v>
      </c>
      <c r="Y1008" s="7">
        <f ca="1" xml:space="preserve">
  IF(OR($AA1008 = 5, $AA1008 = 6, $AA1008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08" s="7" t="str">
        <f ca="1">VLOOKUP($Y1008,Departments!$A:$B,2,FALSE)</f>
        <v xml:space="preserve"> Presidency</v>
      </c>
      <c r="AA1008" s="6">
        <f t="shared" ca="1" si="156"/>
        <v>11</v>
      </c>
      <c r="AB1008" s="7" t="str">
        <f ca="1">VLOOKUP($AA1008,Roles!$A:$B,2,FALSE)</f>
        <v>Analyst</v>
      </c>
      <c r="AC1008" s="6">
        <f t="shared" ca="1" si="157"/>
        <v>7</v>
      </c>
      <c r="AD1008" s="7" t="str">
        <f ca="1" xml:space="preserve">
IF($AC1008 &lt;&gt; "",
    VLOOKUP($AC1008,Levels!$A:$B,2,FALSE),
    ""
)</f>
        <v>Senior</v>
      </c>
      <c r="AE1008" s="8">
        <f t="shared" ca="1" si="158"/>
        <v>43625</v>
      </c>
      <c r="AF1008" s="6">
        <f ca="1">RANDBETWEEN(5,COUNTA('Recruitment source'!$A:$A) + 1)</f>
        <v>12</v>
      </c>
      <c r="AG1008" s="6" t="str">
        <f ca="1">VLOOKUP($AF1008,'Recruitment source'!$A:$B,2,FALSE)</f>
        <v xml:space="preserve"> recommendation of employee</v>
      </c>
      <c r="AH1008" s="8"/>
      <c r="AI1008" s="1">
        <f t="shared" ca="1" si="150"/>
        <v>3000</v>
      </c>
      <c r="AJ100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1004, 1, 'Ana Vitória Martini Holanda', 'F', 6, '21/03/1971', 8, 5, 11, 7, 3000);</v>
      </c>
    </row>
    <row r="1009" spans="1:36" ht="14.25" customHeight="1" x14ac:dyDescent="0.2">
      <c r="A1009" s="7" cm="1">
        <f t="array" aca="1" ref="A1009" ca="1">INDEX(Companies!$A:$A,RANDBETWEEN(5,COUNTA(Companies!$A:$A) + 1),1)</f>
        <v>5</v>
      </c>
      <c r="B1009" s="7" t="str">
        <f ca="1">VLOOKUP($A1009,Companies!$A:$B,2,FALSE)</f>
        <v>ACME Corporation</v>
      </c>
      <c r="C1009" s="5">
        <f t="shared" si="151"/>
        <v>1005</v>
      </c>
      <c r="D1009" s="5" t="str" cm="1">
        <f t="array" ref="D1009">SHA1HASH($C1009)</f>
        <v>0477d720adf7c715b04850723531a5fb1bc5334b</v>
      </c>
      <c r="E1009" s="6">
        <v>1</v>
      </c>
      <c r="F1009" s="7">
        <f ca="1">IF($C1009 = 1 + N("Presidente"),
    127,
    IF($C1009 = 2 + N("Vice-Presidente"),
        72,
        IF($C1009 = 3 + N("Secretária bilíngue"),
            13,
            RANDBETWEEN(5,COUNT(Name!$A:$A) + 1)
        )
    )
)</f>
        <v>246</v>
      </c>
      <c r="G1009" s="7" t="str">
        <f ca="1">VLOOKUP($F1009,Name!$A:$B,2,FALSE)</f>
        <v>Luiz Miguel</v>
      </c>
      <c r="H1009" s="7">
        <f ca="1" xml:space="preserve">
IF($C1009 = 1,
    0,
    RANDBETWEEN(5,COUNT('Last name'!$A:$A) + 1)
)</f>
        <v>48</v>
      </c>
      <c r="I1009" s="7" t="str">
        <f ca="1" xml:space="preserve">
IF($C1009 = 1 + N("Presidente"),
    "de Orléans e Bragança",
    VLOOKUP($H1009,'Last name'!$A:$B,2,FALSE) &amp; " " &amp; VLOOKUP(RANDBETWEEN(5,COUNT('Last name'!$A:$A) + 1),'Last name'!$A:$B,2,FALSE)
)</f>
        <v>Brasil Santoro</v>
      </c>
      <c r="J1009" s="7" t="str">
        <f t="shared" ca="1" si="152"/>
        <v>Luiz Miguel Brasil Santoro</v>
      </c>
      <c r="K1009" s="7" t="str" cm="1">
        <f t="array" aca="1" ref="K1009" ca="1">SHA1HASH($J1009)</f>
        <v>efd14a3ac74ee84b6568347c890a2fe0105732f4</v>
      </c>
      <c r="L1009" s="7" cm="1">
        <f t="array" aca="1" ref="L1009" ca="1">INDEX(States!$A:$A,N1009,1)</f>
        <v>5</v>
      </c>
      <c r="M1009" s="7" t="str">
        <f ca="1">VLOOKUP($L1009,Countries!$A:$B,2,FALSE)</f>
        <v>Portugal</v>
      </c>
      <c r="N1009" s="7" cm="1">
        <f t="array" aca="1" ref="N1009" ca="1">INDEX(States!$C:$C,RANDBETWEEN(5,COUNTA(States!$A:$A) + 1),1)</f>
        <v>7</v>
      </c>
      <c r="O1009" s="7" t="str">
        <f ca="1">VLOOKUP($N1009,States!$C:$D,2,FALSE)</f>
        <v xml:space="preserve"> Setúbal </v>
      </c>
      <c r="P1009" s="7" t="str">
        <f ca="1">VLOOKUP($F1009,Name!$A:$C,3,FALSE)</f>
        <v>M</v>
      </c>
      <c r="Q1009" s="7" t="str">
        <f ca="1">VLOOKUP($P1009,Genders!$B:$C,2,FALSE)</f>
        <v>Male</v>
      </c>
      <c r="R1009" s="7" cm="1">
        <f t="array" aca="1" ref="R1009" ca="1">INDEX('Marital status'!$A:$A,RANDBETWEEN(5,COUNTA('Marital status'!$A:$A) + 1),1)</f>
        <v>5</v>
      </c>
      <c r="S1009" s="7" t="str">
        <f ca="1">VLOOKUP($R1009,'Marital status'!$A:$B,2,FALSE)</f>
        <v>single</v>
      </c>
      <c r="T1009" s="7">
        <f t="shared" ca="1" si="153"/>
        <v>5</v>
      </c>
      <c r="U1009" s="7" t="str">
        <f ca="1">VLOOKUP($T1009,Ethnicities!$A:$B,2,FALSE)</f>
        <v xml:space="preserve"> white</v>
      </c>
      <c r="V1009" s="8">
        <f t="shared" ca="1" si="154"/>
        <v>19276</v>
      </c>
      <c r="W1009" s="6">
        <f t="shared" ca="1" si="155"/>
        <v>7</v>
      </c>
      <c r="X1009" s="8" t="str">
        <f ca="1">VLOOKUP($W1009,'Background education'!$A:$B,2,FALSE)</f>
        <v>Undergraduate degree</v>
      </c>
      <c r="Y1009" s="7">
        <f ca="1" xml:space="preserve">
  IF(OR($AA1009 = 5, $AA1009 = 6, $AA1009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09" s="7" t="str">
        <f ca="1">VLOOKUP($Y1009,Departments!$A:$B,2,FALSE)</f>
        <v>Controlling</v>
      </c>
      <c r="AA1009" s="6">
        <f t="shared" ca="1" si="156"/>
        <v>9</v>
      </c>
      <c r="AB1009" s="7" t="str">
        <f ca="1">VLOOKUP($AA1009,Roles!$A:$B,2,FALSE)</f>
        <v>Intern</v>
      </c>
      <c r="AC1009" s="6" t="str">
        <f t="shared" ca="1" si="157"/>
        <v/>
      </c>
      <c r="AD1009" s="7" t="str">
        <f ca="1" xml:space="preserve">
IF($AC1009 &lt;&gt; "",
    VLOOKUP($AC1009,Levels!$A:$B,2,FALSE),
    ""
)</f>
        <v/>
      </c>
      <c r="AE1009" s="8">
        <f t="shared" ca="1" si="158"/>
        <v>37192</v>
      </c>
      <c r="AF1009" s="6">
        <f ca="1">RANDBETWEEN(5,COUNTA('Recruitment source'!$A:$A) + 1)</f>
        <v>10</v>
      </c>
      <c r="AG1009" s="6" t="str">
        <f ca="1">VLOOKUP($AF1009,'Recruitment source'!$A:$B,2,FALSE)</f>
        <v>Jobs in Lisbon</v>
      </c>
      <c r="AH1009" s="8"/>
      <c r="AI1009" s="1">
        <f t="shared" ca="1" si="150"/>
        <v>1205</v>
      </c>
      <c r="AJ100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1005, 1, 'Luiz Miguel Brasil Santoro', 'M', 5, '09/10/1952', 7, 12, 9, NULL, 1205);</v>
      </c>
    </row>
    <row r="1010" spans="1:36" ht="14.25" customHeight="1" x14ac:dyDescent="0.2">
      <c r="A1010" s="7" cm="1">
        <f t="array" aca="1" ref="A1010" ca="1">INDEX(Companies!$A:$A,RANDBETWEEN(5,COUNTA(Companies!$A:$A) + 1),1)</f>
        <v>5</v>
      </c>
      <c r="B1010" s="7" t="str">
        <f ca="1">VLOOKUP($A1010,Companies!$A:$B,2,FALSE)</f>
        <v>ACME Corporation</v>
      </c>
      <c r="C1010" s="5">
        <f t="shared" si="151"/>
        <v>1006</v>
      </c>
      <c r="D1010" s="5" t="str" cm="1">
        <f t="array" ref="D1010">SHA1HASH($C1010)</f>
        <v>8554fe9ee0ed24d97cc3b500a33d4320c0fcd5a3</v>
      </c>
      <c r="E1010" s="6">
        <v>1</v>
      </c>
      <c r="F1010" s="7">
        <f ca="1">IF($C1010 = 1 + N("Presidente"),
    127,
    IF($C1010 = 2 + N("Vice-Presidente"),
        72,
        IF($C1010 = 3 + N("Secretária bilíngue"),
            13,
            RANDBETWEEN(5,COUNT(Name!$A:$A) + 1)
        )
    )
)</f>
        <v>280</v>
      </c>
      <c r="G1010" s="7" t="str">
        <f ca="1">VLOOKUP($F1010,Name!$A:$B,2,FALSE)</f>
        <v>Marianna</v>
      </c>
      <c r="H1010" s="7">
        <f ca="1" xml:space="preserve">
IF($C1010 = 1,
    0,
    RANDBETWEEN(5,COUNT('Last name'!$A:$A) + 1)
)</f>
        <v>151</v>
      </c>
      <c r="I1010" s="7" t="str">
        <f ca="1" xml:space="preserve">
IF($C1010 = 1 + N("Presidente"),
    "de Orléans e Bragança",
    VLOOKUP($H1010,'Last name'!$A:$B,2,FALSE) &amp; " " &amp; VLOOKUP(RANDBETWEEN(5,COUNT('Last name'!$A:$A) + 1),'Last name'!$A:$B,2,FALSE)
)</f>
        <v>Pereira Mazza</v>
      </c>
      <c r="J1010" s="7" t="str">
        <f t="shared" ca="1" si="152"/>
        <v>Marianna Pereira Mazza</v>
      </c>
      <c r="K1010" s="7" t="str" cm="1">
        <f t="array" aca="1" ref="K1010" ca="1">SHA1HASH($J1010)</f>
        <v>85f56cdd079c30f3c91817bc83f40b8a7e3539e9</v>
      </c>
      <c r="L1010" s="7" cm="1">
        <f t="array" aca="1" ref="L1010" ca="1">INDEX(States!$A:$A,N1010,1)</f>
        <v>5</v>
      </c>
      <c r="M1010" s="7" t="str">
        <f ca="1">VLOOKUP($L1010,Countries!$A:$B,2,FALSE)</f>
        <v>Portugal</v>
      </c>
      <c r="N1010" s="7" cm="1">
        <f t="array" aca="1" ref="N1010" ca="1">INDEX(States!$C:$C,RANDBETWEEN(5,COUNTA(States!$A:$A) + 1),1)</f>
        <v>17</v>
      </c>
      <c r="O1010" s="7" t="str">
        <f ca="1">VLOOKUP($N1010,States!$C:$D,2,FALSE)</f>
        <v>Viseu</v>
      </c>
      <c r="P1010" s="7" t="str">
        <f ca="1">VLOOKUP($F1010,Name!$A:$C,3,FALSE)</f>
        <v>F</v>
      </c>
      <c r="Q1010" s="7" t="str">
        <f ca="1">VLOOKUP($P1010,Genders!$B:$C,2,FALSE)</f>
        <v>Female</v>
      </c>
      <c r="R1010" s="7" cm="1">
        <f t="array" aca="1" ref="R1010" ca="1">INDEX('Marital status'!$A:$A,RANDBETWEEN(5,COUNTA('Marital status'!$A:$A) + 1),1)</f>
        <v>5</v>
      </c>
      <c r="S1010" s="7" t="str">
        <f ca="1">VLOOKUP($R1010,'Marital status'!$A:$B,2,FALSE)</f>
        <v>single</v>
      </c>
      <c r="T1010" s="7">
        <f t="shared" ca="1" si="153"/>
        <v>5</v>
      </c>
      <c r="U1010" s="7" t="str">
        <f ca="1">VLOOKUP($T1010,Ethnicities!$A:$B,2,FALSE)</f>
        <v xml:space="preserve"> white</v>
      </c>
      <c r="V1010" s="8">
        <f t="shared" ca="1" si="154"/>
        <v>27036</v>
      </c>
      <c r="W1010" s="6">
        <f t="shared" ca="1" si="155"/>
        <v>7</v>
      </c>
      <c r="X1010" s="8" t="str">
        <f ca="1">VLOOKUP($W1010,'Background education'!$A:$B,2,FALSE)</f>
        <v>Undergraduate degree</v>
      </c>
      <c r="Y1010" s="7">
        <f ca="1" xml:space="preserve">
  IF(OR($AA1010 = 5, $AA1010 = 6, $AA1010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10" s="7" t="str">
        <f ca="1">VLOOKUP($Y1010,Departments!$A:$B,2,FALSE)</f>
        <v>Human Resource</v>
      </c>
      <c r="AA1010" s="6">
        <f t="shared" ca="1" si="156"/>
        <v>11</v>
      </c>
      <c r="AB1010" s="7" t="str">
        <f ca="1">VLOOKUP($AA1010,Roles!$A:$B,2,FALSE)</f>
        <v>Analyst</v>
      </c>
      <c r="AC1010" s="6">
        <f t="shared" ca="1" si="157"/>
        <v>7</v>
      </c>
      <c r="AD1010" s="7" t="str">
        <f ca="1" xml:space="preserve">
IF($AC1010 &lt;&gt; "",
    VLOOKUP($AC1010,Levels!$A:$B,2,FALSE),
    ""
)</f>
        <v>Senior</v>
      </c>
      <c r="AE1010" s="8">
        <f t="shared" ca="1" si="158"/>
        <v>43370</v>
      </c>
      <c r="AF1010" s="6">
        <f ca="1">RANDBETWEEN(5,COUNTA('Recruitment source'!$A:$A) + 1)</f>
        <v>5</v>
      </c>
      <c r="AG1010" s="6" t="str">
        <f ca="1">VLOOKUP($AF1010,'Recruitment source'!$A:$B,2,FALSE)</f>
        <v>Indeed</v>
      </c>
      <c r="AH1010" s="8"/>
      <c r="AI1010" s="1">
        <f t="shared" ca="1" si="150"/>
        <v>2580</v>
      </c>
      <c r="AJ1010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1006, 1, 'Marianna Pereira Mazza', 'F', 5, '07/01/1974', 7, 8, 11, 7, 2580);</v>
      </c>
    </row>
    <row r="1011" spans="1:36" ht="14.25" customHeight="1" x14ac:dyDescent="0.2">
      <c r="A1011" s="7" cm="1">
        <f t="array" aca="1" ref="A1011" ca="1">INDEX(Companies!$A:$A,RANDBETWEEN(5,COUNTA(Companies!$A:$A) + 1),1)</f>
        <v>5</v>
      </c>
      <c r="B1011" s="7" t="str">
        <f ca="1">VLOOKUP($A1011,Companies!$A:$B,2,FALSE)</f>
        <v>ACME Corporation</v>
      </c>
      <c r="C1011" s="5">
        <f t="shared" si="151"/>
        <v>1007</v>
      </c>
      <c r="D1011" s="5" t="str" cm="1">
        <f t="array" ref="D1011">SHA1HASH($C1011)</f>
        <v>1ccacea16652f70da4bfc9232ee20176fe1dc596</v>
      </c>
      <c r="E1011" s="6">
        <v>1</v>
      </c>
      <c r="F1011" s="7">
        <f ca="1">IF($C1011 = 1 + N("Presidente"),
    127,
    IF($C1011 = 2 + N("Vice-Presidente"),
        72,
        IF($C1011 = 3 + N("Secretária bilíngue"),
            13,
            RANDBETWEEN(5,COUNT(Name!$A:$A) + 1)
        )
    )
)</f>
        <v>146</v>
      </c>
      <c r="G1011" s="7" t="str">
        <f ca="1">VLOOKUP($F1011,Name!$A:$B,2,FALSE)</f>
        <v>Francisco</v>
      </c>
      <c r="H1011" s="7">
        <f ca="1" xml:space="preserve">
IF($C1011 = 1,
    0,
    RANDBETWEEN(5,COUNT('Last name'!$A:$A) + 1)
)</f>
        <v>49</v>
      </c>
      <c r="I1011" s="7" t="str">
        <f ca="1" xml:space="preserve">
IF($C1011 = 1 + N("Presidente"),
    "de Orléans e Bragança",
    VLOOKUP($H1011,'Last name'!$A:$B,2,FALSE) &amp; " " &amp; VLOOKUP(RANDBETWEEN(5,COUNT('Last name'!$A:$A) + 1),'Last name'!$A:$B,2,FALSE)
)</f>
        <v>Brito de Oliveira</v>
      </c>
      <c r="J1011" s="7" t="str">
        <f t="shared" ca="1" si="152"/>
        <v>Francisco Brito de Oliveira</v>
      </c>
      <c r="K1011" s="7" t="str" cm="1">
        <f t="array" aca="1" ref="K1011" ca="1">SHA1HASH($J1011)</f>
        <v>80ff428ee9ae48c6d191204da3bfa1753c061cf0</v>
      </c>
      <c r="L1011" s="7" cm="1">
        <f t="array" aca="1" ref="L1011" ca="1">INDEX(States!$A:$A,N1011,1)</f>
        <v>5</v>
      </c>
      <c r="M1011" s="7" t="str">
        <f ca="1">VLOOKUP($L1011,Countries!$A:$B,2,FALSE)</f>
        <v>Portugal</v>
      </c>
      <c r="N1011" s="7" cm="1">
        <f t="array" aca="1" ref="N1011" ca="1">INDEX(States!$C:$C,RANDBETWEEN(5,COUNTA(States!$A:$A) + 1),1)</f>
        <v>9</v>
      </c>
      <c r="O1011" s="7" t="str">
        <f ca="1">VLOOKUP($N1011,States!$C:$D,2,FALSE)</f>
        <v>braga</v>
      </c>
      <c r="P1011" s="7" t="str">
        <f ca="1">VLOOKUP($F1011,Name!$A:$C,3,FALSE)</f>
        <v>M</v>
      </c>
      <c r="Q1011" s="7" t="str">
        <f ca="1">VLOOKUP($P1011,Genders!$B:$C,2,FALSE)</f>
        <v>Male</v>
      </c>
      <c r="R1011" s="7" cm="1">
        <f t="array" aca="1" ref="R1011" ca="1">INDEX('Marital status'!$A:$A,RANDBETWEEN(5,COUNTA('Marital status'!$A:$A) + 1),1)</f>
        <v>6</v>
      </c>
      <c r="S1011" s="7" t="str">
        <f ca="1">VLOOKUP($R1011,'Marital status'!$A:$B,2,FALSE)</f>
        <v>MarrieD</v>
      </c>
      <c r="T1011" s="7">
        <f t="shared" ca="1" si="153"/>
        <v>5</v>
      </c>
      <c r="U1011" s="7" t="str">
        <f ca="1">VLOOKUP($T1011,Ethnicities!$A:$B,2,FALSE)</f>
        <v xml:space="preserve"> white</v>
      </c>
      <c r="V1011" s="8">
        <f t="shared" ca="1" si="154"/>
        <v>21631</v>
      </c>
      <c r="W1011" s="6">
        <f t="shared" ca="1" si="155"/>
        <v>7</v>
      </c>
      <c r="X1011" s="8" t="str">
        <f ca="1">VLOOKUP($W1011,'Background education'!$A:$B,2,FALSE)</f>
        <v>Undergraduate degree</v>
      </c>
      <c r="Y1011" s="7">
        <f ca="1" xml:space="preserve">
  IF(OR($AA1011 = 5, $AA1011 = 6, $AA1011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11" s="7" t="str">
        <f ca="1">VLOOKUP($Y1011,Departments!$A:$B,2,FALSE)</f>
        <v>Human Resource</v>
      </c>
      <c r="AA1011" s="6">
        <f t="shared" ca="1" si="156"/>
        <v>10</v>
      </c>
      <c r="AB1011" s="7" t="str">
        <f ca="1">VLOOKUP($AA1011,Roles!$A:$B,2,FALSE)</f>
        <v>Trainee</v>
      </c>
      <c r="AC1011" s="6" t="str">
        <f t="shared" ca="1" si="157"/>
        <v/>
      </c>
      <c r="AD1011" s="7" t="str">
        <f ca="1" xml:space="preserve">
IF($AC1011 &lt;&gt; "",
    VLOOKUP($AC1011,Levels!$A:$B,2,FALSE),
    ""
)</f>
        <v/>
      </c>
      <c r="AE1011" s="8">
        <f t="shared" ca="1" si="158"/>
        <v>40090</v>
      </c>
      <c r="AF1011" s="6">
        <f ca="1">RANDBETWEEN(5,COUNTA('Recruitment source'!$A:$A) + 1)</f>
        <v>5</v>
      </c>
      <c r="AG1011" s="6" t="str">
        <f ca="1">VLOOKUP($AF1011,'Recruitment source'!$A:$B,2,FALSE)</f>
        <v>Indeed</v>
      </c>
      <c r="AH1011" s="8"/>
      <c r="AI1011" s="1">
        <f t="shared" ca="1" si="150"/>
        <v>1385</v>
      </c>
      <c r="AJ1011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1007, 1, 'Francisco Brito de Oliveira', 'M', 5, '22/03/1959', 7, 8, 10, NULL, 1385);</v>
      </c>
    </row>
    <row r="1012" spans="1:36" ht="14.25" customHeight="1" x14ac:dyDescent="0.2">
      <c r="A1012" s="7" cm="1">
        <f t="array" aca="1" ref="A1012" ca="1">INDEX(Companies!$A:$A,RANDBETWEEN(5,COUNTA(Companies!$A:$A) + 1),1)</f>
        <v>5</v>
      </c>
      <c r="B1012" s="7" t="str">
        <f ca="1">VLOOKUP($A1012,Companies!$A:$B,2,FALSE)</f>
        <v>ACME Corporation</v>
      </c>
      <c r="C1012" s="5">
        <f t="shared" si="151"/>
        <v>1008</v>
      </c>
      <c r="D1012" s="5" t="str" cm="1">
        <f t="array" ref="D1012">SHA1HASH($C1012)</f>
        <v>ff1eb8bd6cb17940ab78c0eeecf66268772f2061</v>
      </c>
      <c r="E1012" s="6">
        <v>1</v>
      </c>
      <c r="F1012" s="7">
        <f ca="1">IF($C1012 = 1 + N("Presidente"),
    127,
    IF($C1012 = 2 + N("Vice-Presidente"),
        72,
        IF($C1012 = 3 + N("Secretária bilíngue"),
            13,
            RANDBETWEEN(5,COUNT(Name!$A:$A) + 1)
        )
    )
)</f>
        <v>247</v>
      </c>
      <c r="G1012" s="7" t="str">
        <f ca="1">VLOOKUP($F1012,Name!$A:$B,2,FALSE)</f>
        <v>Luiz Otávio</v>
      </c>
      <c r="H1012" s="7">
        <f ca="1" xml:space="preserve">
IF($C1012 = 1,
    0,
    RANDBETWEEN(5,COUNT('Last name'!$A:$A) + 1)
)</f>
        <v>72</v>
      </c>
      <c r="I1012" s="7" t="str">
        <f ca="1" xml:space="preserve">
IF($C1012 = 1 + N("Presidente"),
    "de Orléans e Bragança",
    VLOOKUP($H1012,'Last name'!$A:$B,2,FALSE) &amp; " " &amp; VLOOKUP(RANDBETWEEN(5,COUNT('Last name'!$A:$A) + 1),'Last name'!$A:$B,2,FALSE)
)</f>
        <v>De Luca Galli</v>
      </c>
      <c r="J1012" s="7" t="str">
        <f t="shared" ca="1" si="152"/>
        <v>Luiz Otávio De Luca Galli</v>
      </c>
      <c r="K1012" s="7" t="str" cm="1">
        <f t="array" aca="1" ref="K1012" ca="1">SHA1HASH($J1012)</f>
        <v>3791046a2511d1f8e55328cf2ce3a67258ae0598</v>
      </c>
      <c r="L1012" s="7" cm="1">
        <f t="array" aca="1" ref="L1012" ca="1">INDEX(States!$A:$A,N1012,1)</f>
        <v>5</v>
      </c>
      <c r="M1012" s="7" t="str">
        <f ca="1">VLOOKUP($L1012,Countries!$A:$B,2,FALSE)</f>
        <v>Portugal</v>
      </c>
      <c r="N1012" s="7" cm="1">
        <f t="array" aca="1" ref="N1012" ca="1">INDEX(States!$C:$C,RANDBETWEEN(5,COUNTA(States!$A:$A) + 1),1)</f>
        <v>20</v>
      </c>
      <c r="O1012" s="7" t="str">
        <f ca="1">VLOOKUP($N1012,States!$C:$D,2,FALSE)</f>
        <v>Portalegre</v>
      </c>
      <c r="P1012" s="7" t="str">
        <f ca="1">VLOOKUP($F1012,Name!$A:$C,3,FALSE)</f>
        <v>M</v>
      </c>
      <c r="Q1012" s="7" t="str">
        <f ca="1">VLOOKUP($P1012,Genders!$B:$C,2,FALSE)</f>
        <v>Male</v>
      </c>
      <c r="R1012" s="7" cm="1">
        <f t="array" aca="1" ref="R1012" ca="1">INDEX('Marital status'!$A:$A,RANDBETWEEN(5,COUNTA('Marital status'!$A:$A) + 1),1)</f>
        <v>6</v>
      </c>
      <c r="S1012" s="7" t="str">
        <f ca="1">VLOOKUP($R1012,'Marital status'!$A:$B,2,FALSE)</f>
        <v>MarrieD</v>
      </c>
      <c r="T1012" s="7">
        <f t="shared" ca="1" si="153"/>
        <v>7</v>
      </c>
      <c r="U1012" s="7" t="str">
        <f ca="1">VLOOKUP($T1012,Ethnicities!$A:$B,2,FALSE)</f>
        <v xml:space="preserve">  Hispanic or LATINO</v>
      </c>
      <c r="V1012" s="8">
        <f t="shared" ca="1" si="154"/>
        <v>22789</v>
      </c>
      <c r="W1012" s="6">
        <f t="shared" ca="1" si="155"/>
        <v>7</v>
      </c>
      <c r="X1012" s="8" t="str">
        <f ca="1">VLOOKUP($W1012,'Background education'!$A:$B,2,FALSE)</f>
        <v>Undergraduate degree</v>
      </c>
      <c r="Y1012" s="7">
        <f ca="1" xml:space="preserve">
  IF(OR($AA1012 = 5, $AA1012 = 6, $AA1012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12" s="7" t="str">
        <f ca="1">VLOOKUP($Y1012,Departments!$A:$B,2,FALSE)</f>
        <v>Finance</v>
      </c>
      <c r="AA1012" s="6">
        <f t="shared" ca="1" si="156"/>
        <v>11</v>
      </c>
      <c r="AB1012" s="7" t="str">
        <f ca="1">VLOOKUP($AA1012,Roles!$A:$B,2,FALSE)</f>
        <v>Analyst</v>
      </c>
      <c r="AC1012" s="6">
        <f t="shared" ca="1" si="157"/>
        <v>5</v>
      </c>
      <c r="AD1012" s="7" t="str">
        <f ca="1" xml:space="preserve">
IF($AC1012 &lt;&gt; "",
    VLOOKUP($AC1012,Levels!$A:$B,2,FALSE),
    ""
)</f>
        <v>Junior</v>
      </c>
      <c r="AE1012" s="8">
        <f t="shared" ca="1" si="158"/>
        <v>36649</v>
      </c>
      <c r="AF1012" s="6">
        <f ca="1">RANDBETWEEN(5,COUNTA('Recruitment source'!$A:$A) + 1)</f>
        <v>11</v>
      </c>
      <c r="AG1012" s="6" t="str">
        <f ca="1">VLOOKUP($AF1012,'Recruitment source'!$A:$B,2,FALSE)</f>
        <v>Next Station</v>
      </c>
      <c r="AH1012" s="8"/>
      <c r="AI1012" s="1">
        <f t="shared" ca="1" si="150"/>
        <v>2500</v>
      </c>
      <c r="AJ1012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1008, 1, 'Luiz Otávio De Luca Galli', 'M', 7, '23/05/1962', 7, 7, 11, 5, 2500);</v>
      </c>
    </row>
    <row r="1013" spans="1:36" ht="14.25" customHeight="1" x14ac:dyDescent="0.2">
      <c r="A1013" s="7" cm="1">
        <f t="array" aca="1" ref="A1013" ca="1">INDEX(Companies!$A:$A,RANDBETWEEN(5,COUNTA(Companies!$A:$A) + 1),1)</f>
        <v>5</v>
      </c>
      <c r="B1013" s="7" t="str">
        <f ca="1">VLOOKUP($A1013,Companies!$A:$B,2,FALSE)</f>
        <v>ACME Corporation</v>
      </c>
      <c r="C1013" s="5">
        <f t="shared" si="151"/>
        <v>1009</v>
      </c>
      <c r="D1013" s="5" t="str" cm="1">
        <f t="array" ref="D1013">SHA1HASH($C1013)</f>
        <v>ab68fc51497db0ca21119091a92e418e8a27984f</v>
      </c>
      <c r="E1013" s="6">
        <v>1</v>
      </c>
      <c r="F1013" s="7">
        <f ca="1">IF($C1013 = 1 + N("Presidente"),
    127,
    IF($C1013 = 2 + N("Vice-Presidente"),
        72,
        IF($C1013 = 3 + N("Secretária bilíngue"),
            13,
            RANDBETWEEN(5,COUNT(Name!$A:$A) + 1)
        )
    )
)</f>
        <v>328</v>
      </c>
      <c r="G1013" s="7" t="str">
        <f ca="1">VLOOKUP($F1013,Name!$A:$B,2,FALSE)</f>
        <v>Raul</v>
      </c>
      <c r="H1013" s="7">
        <f ca="1" xml:space="preserve">
IF($C1013 = 1,
    0,
    RANDBETWEEN(5,COUNT('Last name'!$A:$A) + 1)
)</f>
        <v>154</v>
      </c>
      <c r="I1013" s="7" t="str">
        <f ca="1" xml:space="preserve">
IF($C1013 = 1 + N("Presidente"),
    "de Orléans e Bragança",
    VLOOKUP($H1013,'Last name'!$A:$B,2,FALSE) &amp; " " &amp; VLOOKUP(RANDBETWEEN(5,COUNT('Last name'!$A:$A) + 1),'Last name'!$A:$B,2,FALSE)
)</f>
        <v>Pinheiro Colombo</v>
      </c>
      <c r="J1013" s="7" t="str">
        <f t="shared" ca="1" si="152"/>
        <v>Raul Pinheiro Colombo</v>
      </c>
      <c r="K1013" s="7" t="str" cm="1">
        <f t="array" aca="1" ref="K1013" ca="1">SHA1HASH($J1013)</f>
        <v>7808acc61791ee44e669353f0b505f82b324fcbc</v>
      </c>
      <c r="L1013" s="7" cm="1">
        <f t="array" aca="1" ref="L1013" ca="1">INDEX(States!$A:$A,N1013,1)</f>
        <v>5</v>
      </c>
      <c r="M1013" s="7" t="str">
        <f ca="1">VLOOKUP($L1013,Countries!$A:$B,2,FALSE)</f>
        <v>Portugal</v>
      </c>
      <c r="N1013" s="7" cm="1">
        <f t="array" aca="1" ref="N1013" ca="1">INDEX(States!$C:$C,RANDBETWEEN(5,COUNTA(States!$A:$A) + 1),1)</f>
        <v>22</v>
      </c>
      <c r="O1013" s="7" t="str">
        <f ca="1">VLOOKUP($N1013,States!$C:$D,2,FALSE)</f>
        <v>Vila Real</v>
      </c>
      <c r="P1013" s="7" t="str">
        <f ca="1">VLOOKUP($F1013,Name!$A:$C,3,FALSE)</f>
        <v>M</v>
      </c>
      <c r="Q1013" s="7" t="str">
        <f ca="1">VLOOKUP($P1013,Genders!$B:$C,2,FALSE)</f>
        <v>Male</v>
      </c>
      <c r="R1013" s="7" cm="1">
        <f t="array" aca="1" ref="R1013" ca="1">INDEX('Marital status'!$A:$A,RANDBETWEEN(5,COUNTA('Marital status'!$A:$A) + 1),1)</f>
        <v>7</v>
      </c>
      <c r="S1013" s="7" t="str">
        <f ca="1">VLOOKUP($R1013,'Marital status'!$A:$B,2,FALSE)</f>
        <v xml:space="preserve">Widowed </v>
      </c>
      <c r="T1013" s="7">
        <f t="shared" ca="1" si="153"/>
        <v>5</v>
      </c>
      <c r="U1013" s="7" t="str">
        <f ca="1">VLOOKUP($T1013,Ethnicities!$A:$B,2,FALSE)</f>
        <v xml:space="preserve"> white</v>
      </c>
      <c r="V1013" s="8">
        <f t="shared" ca="1" si="154"/>
        <v>31850</v>
      </c>
      <c r="W1013" s="6">
        <f t="shared" ca="1" si="155"/>
        <v>7</v>
      </c>
      <c r="X1013" s="8" t="str">
        <f ca="1">VLOOKUP($W1013,'Background education'!$A:$B,2,FALSE)</f>
        <v>Undergraduate degree</v>
      </c>
      <c r="Y1013" s="7">
        <f ca="1" xml:space="preserve">
  IF(OR($AA1013 = 5, $AA1013 = 6, $AA1013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13" s="7" t="str">
        <f ca="1">VLOOKUP($Y1013,Departments!$A:$B,2,FALSE)</f>
        <v>Audit</v>
      </c>
      <c r="AA1013" s="6">
        <f t="shared" ca="1" si="156"/>
        <v>9</v>
      </c>
      <c r="AB1013" s="7" t="str">
        <f ca="1">VLOOKUP($AA1013,Roles!$A:$B,2,FALSE)</f>
        <v>Intern</v>
      </c>
      <c r="AC1013" s="6" t="str">
        <f t="shared" ca="1" si="157"/>
        <v/>
      </c>
      <c r="AD1013" s="7" t="str">
        <f ca="1" xml:space="preserve">
IF($AC1013 &lt;&gt; "",
    VLOOKUP($AC1013,Levels!$A:$B,2,FALSE),
    ""
)</f>
        <v/>
      </c>
      <c r="AE1013" s="8">
        <f t="shared" ca="1" si="158"/>
        <v>42716</v>
      </c>
      <c r="AF1013" s="6">
        <f ca="1">RANDBETWEEN(5,COUNTA('Recruitment source'!$A:$A) + 1)</f>
        <v>9</v>
      </c>
      <c r="AG1013" s="6" t="str">
        <f ca="1">VLOOKUP($AF1013,'Recruitment source'!$A:$B,2,FALSE)</f>
        <v>Empregos Online</v>
      </c>
      <c r="AH1013" s="8"/>
      <c r="AI1013" s="1">
        <f t="shared" ca="1" si="150"/>
        <v>1205</v>
      </c>
      <c r="AJ1013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1009, 1, 'Raul Pinheiro Colombo', 'M', 5, '14/03/1987', 7, 13, 9, NULL, 1205);</v>
      </c>
    </row>
    <row r="1014" spans="1:36" ht="14.25" customHeight="1" x14ac:dyDescent="0.2">
      <c r="A1014" s="7" cm="1">
        <f t="array" aca="1" ref="A1014" ca="1">INDEX(Companies!$A:$A,RANDBETWEEN(5,COUNTA(Companies!$A:$A) + 1),1)</f>
        <v>5</v>
      </c>
      <c r="B1014" s="7" t="str">
        <f ca="1">VLOOKUP($A1014,Companies!$A:$B,2,FALSE)</f>
        <v>ACME Corporation</v>
      </c>
      <c r="C1014" s="5">
        <f t="shared" si="151"/>
        <v>1010</v>
      </c>
      <c r="D1014" s="5" t="str" cm="1">
        <f t="array" ref="D1014">SHA1HASH($C1014)</f>
        <v>1966e694bad90686516f99cdf432800fdca39290</v>
      </c>
      <c r="E1014" s="6">
        <v>1</v>
      </c>
      <c r="F1014" s="7">
        <f ca="1">IF($C1014 = 1 + N("Presidente"),
    127,
    IF($C1014 = 2 + N("Vice-Presidente"),
        72,
        IF($C1014 = 3 + N("Secretária bilíngue"),
            13,
            RANDBETWEEN(5,COUNT(Name!$A:$A) + 1)
        )
    )
)</f>
        <v>216</v>
      </c>
      <c r="G1014" s="7" t="str">
        <f ca="1">VLOOKUP($F1014,Name!$A:$B,2,FALSE)</f>
        <v>Laís</v>
      </c>
      <c r="H1014" s="7">
        <f ca="1" xml:space="preserve">
IF($C1014 = 1,
    0,
    RANDBETWEEN(5,COUNT('Last name'!$A:$A) + 1)
)</f>
        <v>140</v>
      </c>
      <c r="I1014" s="7" t="str">
        <f ca="1" xml:space="preserve">
IF($C1014 = 1 + N("Presidente"),
    "de Orléans e Bragança",
    VLOOKUP($H1014,'Last name'!$A:$B,2,FALSE) &amp; " " &amp; VLOOKUP(RANDBETWEEN(5,COUNT('Last name'!$A:$A) + 1),'Last name'!$A:$B,2,FALSE)
)</f>
        <v>Negreiros Auth</v>
      </c>
      <c r="J1014" s="7" t="str">
        <f t="shared" ca="1" si="152"/>
        <v>Laís Negreiros Auth</v>
      </c>
      <c r="K1014" s="7" t="str" cm="1">
        <f t="array" aca="1" ref="K1014" ca="1">SHA1HASH($J1014)</f>
        <v>9da69b0fbecb692c3a30443ea409a654a785fa40</v>
      </c>
      <c r="L1014" s="7" cm="1">
        <f t="array" aca="1" ref="L1014" ca="1">INDEX(States!$A:$A,N1014,1)</f>
        <v>5</v>
      </c>
      <c r="M1014" s="7" t="str">
        <f ca="1">VLOOKUP($L1014,Countries!$A:$B,2,FALSE)</f>
        <v>Portugal</v>
      </c>
      <c r="N1014" s="7" cm="1">
        <f t="array" aca="1" ref="N1014" ca="1">INDEX(States!$C:$C,RANDBETWEEN(5,COUNTA(States!$A:$A) + 1),1)</f>
        <v>19</v>
      </c>
      <c r="O1014" s="7" t="str">
        <f ca="1">VLOOKUP($N1014,States!$C:$D,2,FALSE)</f>
        <v>Beja</v>
      </c>
      <c r="P1014" s="7" t="str">
        <f ca="1">VLOOKUP($F1014,Name!$A:$C,3,FALSE)</f>
        <v>F</v>
      </c>
      <c r="Q1014" s="7" t="str">
        <f ca="1">VLOOKUP($P1014,Genders!$B:$C,2,FALSE)</f>
        <v>Female</v>
      </c>
      <c r="R1014" s="7" cm="1">
        <f t="array" aca="1" ref="R1014" ca="1">INDEX('Marital status'!$A:$A,RANDBETWEEN(5,COUNTA('Marital status'!$A:$A) + 1),1)</f>
        <v>8</v>
      </c>
      <c r="S1014" s="7" t="str">
        <f ca="1">VLOOKUP($R1014,'Marital status'!$A:$B,2,FALSE)</f>
        <v xml:space="preserve"> Separated </v>
      </c>
      <c r="T1014" s="7">
        <f t="shared" ca="1" si="153"/>
        <v>5</v>
      </c>
      <c r="U1014" s="7" t="str">
        <f ca="1">VLOOKUP($T1014,Ethnicities!$A:$B,2,FALSE)</f>
        <v xml:space="preserve"> white</v>
      </c>
      <c r="V1014" s="8">
        <f t="shared" ca="1" si="154"/>
        <v>27713</v>
      </c>
      <c r="W1014" s="6">
        <f t="shared" ca="1" si="155"/>
        <v>8</v>
      </c>
      <c r="X1014" s="8" t="str">
        <f ca="1">VLOOKUP($W1014,'Background education'!$A:$B,2,FALSE)</f>
        <v>Graduate school</v>
      </c>
      <c r="Y1014" s="7">
        <f ca="1" xml:space="preserve">
  IF(OR($AA1014 = 5, $AA1014 = 6, $AA1014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14" s="7" t="str">
        <f ca="1">VLOOKUP($Y1014,Departments!$A:$B,2,FALSE)</f>
        <v>Administration</v>
      </c>
      <c r="AA1014" s="6">
        <f t="shared" ca="1" si="156"/>
        <v>11</v>
      </c>
      <c r="AB1014" s="7" t="str">
        <f ca="1">VLOOKUP($AA1014,Roles!$A:$B,2,FALSE)</f>
        <v>Analyst</v>
      </c>
      <c r="AC1014" s="6">
        <f t="shared" ca="1" si="157"/>
        <v>7</v>
      </c>
      <c r="AD1014" s="7" t="str">
        <f ca="1" xml:space="preserve">
IF($AC1014 &lt;&gt; "",
    VLOOKUP($AC1014,Levels!$A:$B,2,FALSE),
    ""
)</f>
        <v>Senior</v>
      </c>
      <c r="AE1014" s="8">
        <f t="shared" ca="1" si="158"/>
        <v>44088</v>
      </c>
      <c r="AF1014" s="6">
        <f ca="1">RANDBETWEEN(5,COUNTA('Recruitment source'!$A:$A) + 1)</f>
        <v>13</v>
      </c>
      <c r="AG1014" s="6" t="str">
        <f ca="1">VLOOKUP($AF1014,'Recruitment source'!$A:$B,2,FALSE)</f>
        <v>Google</v>
      </c>
      <c r="AH1014" s="8"/>
      <c r="AI1014" s="1">
        <f t="shared" ca="1" si="150"/>
        <v>3000</v>
      </c>
      <c r="AJ1014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1010, 1, 'Laís Negreiros Auth', 'F', 5, '15/11/1975', 8, 6, 11, 7, 3000);</v>
      </c>
    </row>
    <row r="1015" spans="1:36" ht="14.25" customHeight="1" x14ac:dyDescent="0.2">
      <c r="A1015" s="7" cm="1">
        <f t="array" aca="1" ref="A1015" ca="1">INDEX(Companies!$A:$A,RANDBETWEEN(5,COUNTA(Companies!$A:$A) + 1),1)</f>
        <v>5</v>
      </c>
      <c r="B1015" s="7" t="str">
        <f ca="1">VLOOKUP($A1015,Companies!$A:$B,2,FALSE)</f>
        <v>ACME Corporation</v>
      </c>
      <c r="C1015" s="5">
        <f t="shared" si="151"/>
        <v>1011</v>
      </c>
      <c r="D1015" s="5" t="str" cm="1">
        <f t="array" ref="D1015">SHA1HASH($C1015)</f>
        <v>dd2dfa50dc8feca1e5303a87b2c6a42db3ebe102</v>
      </c>
      <c r="E1015" s="6">
        <v>1</v>
      </c>
      <c r="F1015" s="7">
        <f ca="1">IF($C1015 = 1 + N("Presidente"),
    127,
    IF($C1015 = 2 + N("Vice-Presidente"),
        72,
        IF($C1015 = 3 + N("Secretária bilíngue"),
            13,
            RANDBETWEEN(5,COUNT(Name!$A:$A) + 1)
        )
    )
)</f>
        <v>265</v>
      </c>
      <c r="G1015" s="7" t="str">
        <f ca="1">VLOOKUP($F1015,Name!$A:$B,2,FALSE)</f>
        <v>Maria Glória</v>
      </c>
      <c r="H1015" s="7">
        <f ca="1" xml:space="preserve">
IF($C1015 = 1,
    0,
    RANDBETWEEN(5,COUNT('Last name'!$A:$A) + 1)
)</f>
        <v>178</v>
      </c>
      <c r="I1015" s="7" t="str">
        <f ca="1" xml:space="preserve">
IF($C1015 = 1 + N("Presidente"),
    "de Orléans e Bragança",
    VLOOKUP($H1015,'Last name'!$A:$B,2,FALSE) &amp; " " &amp; VLOOKUP(RANDBETWEEN(5,COUNT('Last name'!$A:$A) + 1),'Last name'!$A:$B,2,FALSE)
)</f>
        <v>Seixas De Luca</v>
      </c>
      <c r="J1015" s="7" t="str">
        <f t="shared" ca="1" si="152"/>
        <v>Maria Glória Seixas De Luca</v>
      </c>
      <c r="K1015" s="7" t="str" cm="1">
        <f t="array" aca="1" ref="K1015" ca="1">SHA1HASH($J1015)</f>
        <v>e226917916f46bfc9e1f16a538ed6426a628f583</v>
      </c>
      <c r="L1015" s="7" cm="1">
        <f t="array" aca="1" ref="L1015" ca="1">INDEX(States!$A:$A,N1015,1)</f>
        <v>5</v>
      </c>
      <c r="M1015" s="7" t="str">
        <f ca="1">VLOOKUP($L1015,Countries!$A:$B,2,FALSE)</f>
        <v>Portugal</v>
      </c>
      <c r="N1015" s="7" cm="1">
        <f t="array" aca="1" ref="N1015" ca="1">INDEX(States!$C:$C,RANDBETWEEN(5,COUNTA(States!$A:$A) + 1),1)</f>
        <v>17</v>
      </c>
      <c r="O1015" s="7" t="str">
        <f ca="1">VLOOKUP($N1015,States!$C:$D,2,FALSE)</f>
        <v>Viseu</v>
      </c>
      <c r="P1015" s="7" t="str">
        <f ca="1">VLOOKUP($F1015,Name!$A:$C,3,FALSE)</f>
        <v>F</v>
      </c>
      <c r="Q1015" s="7" t="str">
        <f ca="1">VLOOKUP($P1015,Genders!$B:$C,2,FALSE)</f>
        <v>Female</v>
      </c>
      <c r="R1015" s="7" cm="1">
        <f t="array" aca="1" ref="R1015" ca="1">INDEX('Marital status'!$A:$A,RANDBETWEEN(5,COUNTA('Marital status'!$A:$A) + 1),1)</f>
        <v>6</v>
      </c>
      <c r="S1015" s="7" t="str">
        <f ca="1">VLOOKUP($R1015,'Marital status'!$A:$B,2,FALSE)</f>
        <v>MarrieD</v>
      </c>
      <c r="T1015" s="7">
        <f t="shared" ca="1" si="153"/>
        <v>6</v>
      </c>
      <c r="U1015" s="7" t="str">
        <f ca="1">VLOOKUP($T1015,Ethnicities!$A:$B,2,FALSE)</f>
        <v>Black or African American</v>
      </c>
      <c r="V1015" s="8">
        <f t="shared" ca="1" si="154"/>
        <v>33648</v>
      </c>
      <c r="W1015" s="6">
        <f t="shared" ca="1" si="155"/>
        <v>7</v>
      </c>
      <c r="X1015" s="8" t="str">
        <f ca="1">VLOOKUP($W1015,'Background education'!$A:$B,2,FALSE)</f>
        <v>Undergraduate degree</v>
      </c>
      <c r="Y1015" s="7">
        <f ca="1" xml:space="preserve">
  IF(OR($AA1015 = 5, $AA1015 = 6, $AA1015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15" s="7" t="str">
        <f ca="1">VLOOKUP($Y1015,Departments!$A:$B,2,FALSE)</f>
        <v>Communication &amp; Marketing</v>
      </c>
      <c r="AA1015" s="6">
        <f t="shared" ca="1" si="156"/>
        <v>10</v>
      </c>
      <c r="AB1015" s="7" t="str">
        <f ca="1">VLOOKUP($AA1015,Roles!$A:$B,2,FALSE)</f>
        <v>Trainee</v>
      </c>
      <c r="AC1015" s="6" t="str">
        <f t="shared" ca="1" si="157"/>
        <v/>
      </c>
      <c r="AD1015" s="7" t="str">
        <f ca="1" xml:space="preserve">
IF($AC1015 &lt;&gt; "",
    VLOOKUP($AC1015,Levels!$A:$B,2,FALSE),
    ""
)</f>
        <v/>
      </c>
      <c r="AE1015" s="8">
        <f t="shared" ca="1" si="158"/>
        <v>44514</v>
      </c>
      <c r="AF1015" s="6">
        <f ca="1">RANDBETWEEN(5,COUNTA('Recruitment source'!$A:$A) + 1)</f>
        <v>6</v>
      </c>
      <c r="AG1015" s="6" t="str">
        <f ca="1">VLOOKUP($AF1015,'Recruitment source'!$A:$B,2,FALSE)</f>
        <v>Learn4Good</v>
      </c>
      <c r="AH1015" s="8"/>
      <c r="AI1015" s="1">
        <f t="shared" ca="1" si="150"/>
        <v>1385</v>
      </c>
      <c r="AJ1015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1011, 1, 'Maria Glória Seixas De Luca', 'F', 6, '14/02/1992', 7, 11, 10, NULL, 1385);</v>
      </c>
    </row>
    <row r="1016" spans="1:36" ht="14.25" customHeight="1" x14ac:dyDescent="0.2">
      <c r="A1016" s="7" cm="1">
        <f t="array" aca="1" ref="A1016" ca="1">INDEX(Companies!$A:$A,RANDBETWEEN(5,COUNTA(Companies!$A:$A) + 1),1)</f>
        <v>5</v>
      </c>
      <c r="B1016" s="7" t="str">
        <f ca="1">VLOOKUP($A1016,Companies!$A:$B,2,FALSE)</f>
        <v>ACME Corporation</v>
      </c>
      <c r="C1016" s="5">
        <f t="shared" si="151"/>
        <v>1012</v>
      </c>
      <c r="D1016" s="5" t="str" cm="1">
        <f t="array" ref="D1016">SHA1HASH($C1016)</f>
        <v>899a19b6bec5cddc50179f183ba138b628cf94b3</v>
      </c>
      <c r="E1016" s="6">
        <v>1</v>
      </c>
      <c r="F1016" s="7">
        <f ca="1">IF($C1016 = 1 + N("Presidente"),
    127,
    IF($C1016 = 2 + N("Vice-Presidente"),
        72,
        IF($C1016 = 3 + N("Secretária bilíngue"),
            13,
            RANDBETWEEN(5,COUNT(Name!$A:$A) + 1)
        )
    )
)</f>
        <v>140</v>
      </c>
      <c r="G1016" s="7" t="str">
        <f ca="1">VLOOKUP($F1016,Name!$A:$B,2,FALSE)</f>
        <v>Fernando Manuel</v>
      </c>
      <c r="H1016" s="7">
        <f ca="1" xml:space="preserve">
IF($C1016 = 1,
    0,
    RANDBETWEEN(5,COUNT('Last name'!$A:$A) + 1)
)</f>
        <v>24</v>
      </c>
      <c r="I1016" s="7" t="str">
        <f ca="1" xml:space="preserve">
IF($C1016 = 1 + N("Presidente"),
    "de Orléans e Bragança",
    VLOOKUP($H1016,'Last name'!$A:$B,2,FALSE) &amp; " " &amp; VLOOKUP(RANDBETWEEN(5,COUNT('Last name'!$A:$A) + 1),'Last name'!$A:$B,2,FALSE)
)</f>
        <v>Asvilla Farina</v>
      </c>
      <c r="J1016" s="7" t="str">
        <f t="shared" ca="1" si="152"/>
        <v>Fernando Manuel Asvilla Farina</v>
      </c>
      <c r="K1016" s="7" t="str" cm="1">
        <f t="array" aca="1" ref="K1016" ca="1">SHA1HASH($J1016)</f>
        <v>26cfb237eb752c68283ce19a4a6cc669bbb6a2fb</v>
      </c>
      <c r="L1016" s="7" cm="1">
        <f t="array" aca="1" ref="L1016" ca="1">INDEX(States!$A:$A,N1016,1)</f>
        <v>5</v>
      </c>
      <c r="M1016" s="7" t="str">
        <f ca="1">VLOOKUP($L1016,Countries!$A:$B,2,FALSE)</f>
        <v>Portugal</v>
      </c>
      <c r="N1016" s="7" cm="1">
        <f t="array" aca="1" ref="N1016" ca="1">INDEX(States!$C:$C,RANDBETWEEN(5,COUNTA(States!$A:$A) + 1),1)</f>
        <v>7</v>
      </c>
      <c r="O1016" s="7" t="str">
        <f ca="1">VLOOKUP($N1016,States!$C:$D,2,FALSE)</f>
        <v xml:space="preserve"> Setúbal </v>
      </c>
      <c r="P1016" s="7" t="str">
        <f ca="1">VLOOKUP($F1016,Name!$A:$C,3,FALSE)</f>
        <v>M</v>
      </c>
      <c r="Q1016" s="7" t="str">
        <f ca="1">VLOOKUP($P1016,Genders!$B:$C,2,FALSE)</f>
        <v>Male</v>
      </c>
      <c r="R1016" s="7" cm="1">
        <f t="array" aca="1" ref="R1016" ca="1">INDEX('Marital status'!$A:$A,RANDBETWEEN(5,COUNTA('Marital status'!$A:$A) + 1),1)</f>
        <v>8</v>
      </c>
      <c r="S1016" s="7" t="str">
        <f ca="1">VLOOKUP($R1016,'Marital status'!$A:$B,2,FALSE)</f>
        <v xml:space="preserve"> Separated </v>
      </c>
      <c r="T1016" s="7">
        <f t="shared" ca="1" si="153"/>
        <v>5</v>
      </c>
      <c r="U1016" s="7" t="str">
        <f ca="1">VLOOKUP($T1016,Ethnicities!$A:$B,2,FALSE)</f>
        <v xml:space="preserve"> white</v>
      </c>
      <c r="V1016" s="8">
        <f t="shared" ca="1" si="154"/>
        <v>26864</v>
      </c>
      <c r="W1016" s="6">
        <f t="shared" ca="1" si="155"/>
        <v>8</v>
      </c>
      <c r="X1016" s="8" t="str">
        <f ca="1">VLOOKUP($W1016,'Background education'!$A:$B,2,FALSE)</f>
        <v>Graduate school</v>
      </c>
      <c r="Y1016" s="7">
        <f ca="1" xml:space="preserve">
  IF(OR($AA1016 = 5, $AA1016 = 6, $AA1016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16" s="7" t="str">
        <f ca="1">VLOOKUP($Y1016,Departments!$A:$B,2,FALSE)</f>
        <v xml:space="preserve"> Presidency</v>
      </c>
      <c r="AA1016" s="6">
        <f t="shared" ca="1" si="156"/>
        <v>11</v>
      </c>
      <c r="AB1016" s="7" t="str">
        <f ca="1">VLOOKUP($AA1016,Roles!$A:$B,2,FALSE)</f>
        <v>Analyst</v>
      </c>
      <c r="AC1016" s="6">
        <f t="shared" ca="1" si="157"/>
        <v>7</v>
      </c>
      <c r="AD1016" s="7" t="str">
        <f ca="1" xml:space="preserve">
IF($AC1016 &lt;&gt; "",
    VLOOKUP($AC1016,Levels!$A:$B,2,FALSE),
    ""
)</f>
        <v>Senior</v>
      </c>
      <c r="AE1016" s="8">
        <f t="shared" ca="1" si="158"/>
        <v>40163</v>
      </c>
      <c r="AF1016" s="6">
        <f ca="1">RANDBETWEEN(5,COUNTA('Recruitment source'!$A:$A) + 1)</f>
        <v>14</v>
      </c>
      <c r="AG1016" s="6" t="str">
        <f ca="1">VLOOKUP($AF1016,'Recruitment source'!$A:$B,2,FALSE)</f>
        <v>LinkedIn</v>
      </c>
      <c r="AH1016" s="8"/>
      <c r="AI1016" s="1">
        <f t="shared" ca="1" si="150"/>
        <v>3000</v>
      </c>
      <c r="AJ1016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1012, 1, 'Fernando Manuel Asvilla Farina', 'M', 5, '19/07/1973', 8, 5, 11, 7, 3000);</v>
      </c>
    </row>
    <row r="1017" spans="1:36" ht="14.25" customHeight="1" x14ac:dyDescent="0.2">
      <c r="A1017" s="7" cm="1">
        <f t="array" aca="1" ref="A1017" ca="1">INDEX(Companies!$A:$A,RANDBETWEEN(5,COUNTA(Companies!$A:$A) + 1),1)</f>
        <v>5</v>
      </c>
      <c r="B1017" s="7" t="str">
        <f ca="1">VLOOKUP($A1017,Companies!$A:$B,2,FALSE)</f>
        <v>ACME Corporation</v>
      </c>
      <c r="C1017" s="5">
        <f t="shared" si="151"/>
        <v>1013</v>
      </c>
      <c r="D1017" s="5" t="str" cm="1">
        <f t="array" ref="D1017">SHA1HASH($C1017)</f>
        <v>ba5bfc9d29e57bda5c45cf82d9fff043329f313a</v>
      </c>
      <c r="E1017" s="6">
        <v>1</v>
      </c>
      <c r="F1017" s="7">
        <f ca="1">IF($C1017 = 1 + N("Presidente"),
    127,
    IF($C1017 = 2 + N("Vice-Presidente"),
        72,
        IF($C1017 = 3 + N("Secretária bilíngue"),
            13,
            RANDBETWEEN(5,COUNT(Name!$A:$A) + 1)
        )
    )
)</f>
        <v>82</v>
      </c>
      <c r="G1017" s="7" t="str">
        <f ca="1">VLOOKUP($F1017,Name!$A:$B,2,FALSE)</f>
        <v>Caleb</v>
      </c>
      <c r="H1017" s="7">
        <f ca="1" xml:space="preserve">
IF($C1017 = 1,
    0,
    RANDBETWEEN(5,COUNT('Last name'!$A:$A) + 1)
)</f>
        <v>76</v>
      </c>
      <c r="I1017" s="7" t="str">
        <f ca="1" xml:space="preserve">
IF($C1017 = 1 + N("Presidente"),
    "de Orléans e Bragança",
    VLOOKUP($H1017,'Last name'!$A:$B,2,FALSE) &amp; " " &amp; VLOOKUP(RANDBETWEEN(5,COUNT('Last name'!$A:$A) + 1),'Last name'!$A:$B,2,FALSE)
)</f>
        <v>Duarte Seixas</v>
      </c>
      <c r="J1017" s="7" t="str">
        <f t="shared" ca="1" si="152"/>
        <v>Caleb Duarte Seixas</v>
      </c>
      <c r="K1017" s="7" t="str" cm="1">
        <f t="array" aca="1" ref="K1017" ca="1">SHA1HASH($J1017)</f>
        <v>bfa48408e2b16da16b29a073755599851688fb58</v>
      </c>
      <c r="L1017" s="7" cm="1">
        <f t="array" aca="1" ref="L1017" ca="1">INDEX(States!$A:$A,N1017,1)</f>
        <v>5</v>
      </c>
      <c r="M1017" s="7" t="str">
        <f ca="1">VLOOKUP($L1017,Countries!$A:$B,2,FALSE)</f>
        <v>Portugal</v>
      </c>
      <c r="N1017" s="7" cm="1">
        <f t="array" aca="1" ref="N1017" ca="1">INDEX(States!$C:$C,RANDBETWEEN(5,COUNTA(States!$A:$A) + 1),1)</f>
        <v>5</v>
      </c>
      <c r="O1017" s="7" t="str">
        <f ca="1">VLOOKUP($N1017,States!$C:$D,2,FALSE)</f>
        <v xml:space="preserve"> Lisboa</v>
      </c>
      <c r="P1017" s="7" t="str">
        <f ca="1">VLOOKUP($F1017,Name!$A:$C,3,FALSE)</f>
        <v>M</v>
      </c>
      <c r="Q1017" s="7" t="str">
        <f ca="1">VLOOKUP($P1017,Genders!$B:$C,2,FALSE)</f>
        <v>Male</v>
      </c>
      <c r="R1017" s="7" cm="1">
        <f t="array" aca="1" ref="R1017" ca="1">INDEX('Marital status'!$A:$A,RANDBETWEEN(5,COUNTA('Marital status'!$A:$A) + 1),1)</f>
        <v>6</v>
      </c>
      <c r="S1017" s="7" t="str">
        <f ca="1">VLOOKUP($R1017,'Marital status'!$A:$B,2,FALSE)</f>
        <v>MarrieD</v>
      </c>
      <c r="T1017" s="7">
        <f t="shared" ca="1" si="153"/>
        <v>5</v>
      </c>
      <c r="U1017" s="7" t="str">
        <f ca="1">VLOOKUP($T1017,Ethnicities!$A:$B,2,FALSE)</f>
        <v xml:space="preserve"> white</v>
      </c>
      <c r="V1017" s="8">
        <f t="shared" ca="1" si="154"/>
        <v>19016</v>
      </c>
      <c r="W1017" s="6">
        <f t="shared" ca="1" si="155"/>
        <v>7</v>
      </c>
      <c r="X1017" s="8" t="str">
        <f ca="1">VLOOKUP($W1017,'Background education'!$A:$B,2,FALSE)</f>
        <v>Undergraduate degree</v>
      </c>
      <c r="Y1017" s="7">
        <f ca="1" xml:space="preserve">
  IF(OR($AA1017 = 5, $AA1017 = 6, $AA1017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17" s="7" t="str">
        <f ca="1">VLOOKUP($Y1017,Departments!$A:$B,2,FALSE)</f>
        <v>Controlling</v>
      </c>
      <c r="AA1017" s="6">
        <f t="shared" ca="1" si="156"/>
        <v>10</v>
      </c>
      <c r="AB1017" s="7" t="str">
        <f ca="1">VLOOKUP($AA1017,Roles!$A:$B,2,FALSE)</f>
        <v>Trainee</v>
      </c>
      <c r="AC1017" s="6" t="str">
        <f t="shared" ca="1" si="157"/>
        <v/>
      </c>
      <c r="AD1017" s="7" t="str">
        <f ca="1" xml:space="preserve">
IF($AC1017 &lt;&gt; "",
    VLOOKUP($AC1017,Levels!$A:$B,2,FALSE),
    ""
)</f>
        <v/>
      </c>
      <c r="AE1017" s="8">
        <f t="shared" ca="1" si="158"/>
        <v>39195</v>
      </c>
      <c r="AF1017" s="6">
        <f ca="1">RANDBETWEEN(5,COUNTA('Recruitment source'!$A:$A) + 1)</f>
        <v>15</v>
      </c>
      <c r="AG1017" s="6" t="str">
        <f ca="1">VLOOKUP($AF1017,'Recruitment source'!$A:$B,2,FALSE)</f>
        <v>Website</v>
      </c>
      <c r="AH1017" s="8"/>
      <c r="AI1017" s="1">
        <f t="shared" ca="1" si="150"/>
        <v>1305</v>
      </c>
      <c r="AJ101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1013, 1, 'Caleb Duarte Seixas', 'M', 5, '23/01/1952', 7, 12, 10, NULL, 1305);</v>
      </c>
    </row>
    <row r="1018" spans="1:36" ht="14.25" customHeight="1" x14ac:dyDescent="0.2">
      <c r="A1018" s="7" cm="1">
        <f t="array" aca="1" ref="A1018" ca="1">INDEX(Companies!$A:$A,RANDBETWEEN(5,COUNTA(Companies!$A:$A) + 1),1)</f>
        <v>5</v>
      </c>
      <c r="B1018" s="7" t="str">
        <f ca="1">VLOOKUP($A1018,Companies!$A:$B,2,FALSE)</f>
        <v>ACME Corporation</v>
      </c>
      <c r="C1018" s="5">
        <f t="shared" si="151"/>
        <v>1014</v>
      </c>
      <c r="D1018" s="5" t="str" cm="1">
        <f t="array" ref="D1018">SHA1HASH($C1018)</f>
        <v>54ea9be9d0b2076fa355586c14cc03b84ad13c70</v>
      </c>
      <c r="E1018" s="6">
        <v>1</v>
      </c>
      <c r="F1018" s="7">
        <f ca="1">IF($C1018 = 1 + N("Presidente"),
    127,
    IF($C1018 = 2 + N("Vice-Presidente"),
        72,
        IF($C1018 = 3 + N("Secretária bilíngue"),
            13,
            RANDBETWEEN(5,COUNT(Name!$A:$A) + 1)
        )
    )
)</f>
        <v>19</v>
      </c>
      <c r="G1018" s="7" t="str">
        <f ca="1">VLOOKUP($F1018,Name!$A:$B,2,FALSE)</f>
        <v>Aline</v>
      </c>
      <c r="H1018" s="7">
        <f ca="1" xml:space="preserve">
IF($C1018 = 1,
    0,
    RANDBETWEEN(5,COUNT('Last name'!$A:$A) + 1)
)</f>
        <v>8</v>
      </c>
      <c r="I1018" s="7" t="str">
        <f ca="1" xml:space="preserve">
IF($C1018 = 1 + N("Presidente"),
    "de Orléans e Bragança",
    VLOOKUP($H1018,'Last name'!$A:$B,2,FALSE) &amp; " " &amp; VLOOKUP(RANDBETWEEN(5,COUNT('Last name'!$A:$A) + 1),'Last name'!$A:$B,2,FALSE)
)</f>
        <v>Alcantara Madureira</v>
      </c>
      <c r="J1018" s="7" t="str">
        <f t="shared" ca="1" si="152"/>
        <v>Aline Alcantara Madureira</v>
      </c>
      <c r="K1018" s="7" t="str" cm="1">
        <f t="array" aca="1" ref="K1018" ca="1">SHA1HASH($J1018)</f>
        <v>4f3c3243427e280182f4d053ec0f39f913b0e2fa</v>
      </c>
      <c r="L1018" s="7" cm="1">
        <f t="array" aca="1" ref="L1018" ca="1">INDEX(States!$A:$A,N1018,1)</f>
        <v>5</v>
      </c>
      <c r="M1018" s="7" t="str">
        <f ca="1">VLOOKUP($L1018,Countries!$A:$B,2,FALSE)</f>
        <v>Portugal</v>
      </c>
      <c r="N1018" s="7" cm="1">
        <f t="array" aca="1" ref="N1018" ca="1">INDEX(States!$C:$C,RANDBETWEEN(5,COUNTA(States!$A:$A) + 1),1)</f>
        <v>23</v>
      </c>
      <c r="O1018" s="7" t="str">
        <f ca="1">VLOOKUP($N1018,States!$C:$D,2,FALSE)</f>
        <v>Viana do Castelo</v>
      </c>
      <c r="P1018" s="7" t="str">
        <f ca="1">VLOOKUP($F1018,Name!$A:$C,3,FALSE)</f>
        <v>F</v>
      </c>
      <c r="Q1018" s="7" t="str">
        <f ca="1">VLOOKUP($P1018,Genders!$B:$C,2,FALSE)</f>
        <v>Female</v>
      </c>
      <c r="R1018" s="7" cm="1">
        <f t="array" aca="1" ref="R1018" ca="1">INDEX('Marital status'!$A:$A,RANDBETWEEN(5,COUNTA('Marital status'!$A:$A) + 1),1)</f>
        <v>5</v>
      </c>
      <c r="S1018" s="7" t="str">
        <f ca="1">VLOOKUP($R1018,'Marital status'!$A:$B,2,FALSE)</f>
        <v>single</v>
      </c>
      <c r="T1018" s="7">
        <f t="shared" ca="1" si="153"/>
        <v>5</v>
      </c>
      <c r="U1018" s="7" t="str">
        <f ca="1">VLOOKUP($T1018,Ethnicities!$A:$B,2,FALSE)</f>
        <v xml:space="preserve"> white</v>
      </c>
      <c r="V1018" s="8">
        <f t="shared" ca="1" si="154"/>
        <v>25019</v>
      </c>
      <c r="W1018" s="6">
        <f t="shared" ca="1" si="155"/>
        <v>8</v>
      </c>
      <c r="X1018" s="8" t="str">
        <f ca="1">VLOOKUP($W1018,'Background education'!$A:$B,2,FALSE)</f>
        <v>Graduate school</v>
      </c>
      <c r="Y1018" s="7">
        <f ca="1" xml:space="preserve">
  IF(OR($AA1018 = 5, $AA1018 = 6, $AA1018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18" s="7" t="str">
        <f ca="1">VLOOKUP($Y1018,Departments!$A:$B,2,FALSE)</f>
        <v>Audit</v>
      </c>
      <c r="AA1018" s="6">
        <f t="shared" ca="1" si="156"/>
        <v>11</v>
      </c>
      <c r="AB1018" s="7" t="str">
        <f ca="1">VLOOKUP($AA1018,Roles!$A:$B,2,FALSE)</f>
        <v>Analyst</v>
      </c>
      <c r="AC1018" s="6">
        <f t="shared" ca="1" si="157"/>
        <v>6</v>
      </c>
      <c r="AD1018" s="7" t="str">
        <f ca="1" xml:space="preserve">
IF($AC1018 &lt;&gt; "",
    VLOOKUP($AC1018,Levels!$A:$B,2,FALSE),
    ""
)</f>
        <v>Pleno</v>
      </c>
      <c r="AE1018" s="8">
        <f t="shared" ca="1" si="158"/>
        <v>40806</v>
      </c>
      <c r="AF1018" s="6">
        <f ca="1">RANDBETWEEN(5,COUNTA('Recruitment source'!$A:$A) + 1)</f>
        <v>7</v>
      </c>
      <c r="AG1018" s="6" t="str">
        <f ca="1">VLOOKUP($AF1018,'Recruitment source'!$A:$B,2,FALSE)</f>
        <v>SAPO Emprego</v>
      </c>
      <c r="AH1018" s="8"/>
      <c r="AI1018" s="1">
        <f t="shared" ca="1" si="150"/>
        <v>3000</v>
      </c>
      <c r="AJ101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1014, 1, 'Aline Alcantara Madureira', 'F', 5, '30/06/1968', 8, 13, 11, 6, 3000);</v>
      </c>
    </row>
    <row r="1019" spans="1:36" ht="14.25" customHeight="1" x14ac:dyDescent="0.2">
      <c r="A1019" s="7" cm="1">
        <f t="array" aca="1" ref="A1019" ca="1">INDEX(Companies!$A:$A,RANDBETWEEN(5,COUNTA(Companies!$A:$A) + 1),1)</f>
        <v>5</v>
      </c>
      <c r="B1019" s="7" t="str">
        <f ca="1">VLOOKUP($A1019,Companies!$A:$B,2,FALSE)</f>
        <v>ACME Corporation</v>
      </c>
      <c r="C1019" s="5">
        <f t="shared" si="151"/>
        <v>1015</v>
      </c>
      <c r="D1019" s="5" t="str" cm="1">
        <f t="array" ref="D1019">SHA1HASH($C1019)</f>
        <v>6ab9e3dd3a09945b25c4ab04a708c23b087fe7e6</v>
      </c>
      <c r="E1019" s="6">
        <v>1</v>
      </c>
      <c r="F1019" s="7">
        <f ca="1">IF($C1019 = 1 + N("Presidente"),
    127,
    IF($C1019 = 2 + N("Vice-Presidente"),
        72,
        IF($C1019 = 3 + N("Secretária bilíngue"),
            13,
            RANDBETWEEN(5,COUNT(Name!$A:$A) + 1)
        )
    )
)</f>
        <v>96</v>
      </c>
      <c r="G1019" s="7" t="str">
        <f ca="1">VLOOKUP($F1019,Name!$A:$B,2,FALSE)</f>
        <v>Clarisse</v>
      </c>
      <c r="H1019" s="7">
        <f ca="1" xml:space="preserve">
IF($C1019 = 1,
    0,
    RANDBETWEEN(5,COUNT('Last name'!$A:$A) + 1)
)</f>
        <v>74</v>
      </c>
      <c r="I1019" s="7" t="str">
        <f ca="1" xml:space="preserve">
IF($C1019 = 1 + N("Presidente"),
    "de Orléans e Bragança",
    VLOOKUP($H1019,'Last name'!$A:$B,2,FALSE) &amp; " " &amp; VLOOKUP(RANDBETWEEN(5,COUNT('Last name'!$A:$A) + 1),'Last name'!$A:$B,2,FALSE)
)</f>
        <v>Dias Braga</v>
      </c>
      <c r="J1019" s="7" t="str">
        <f t="shared" ca="1" si="152"/>
        <v>Clarisse Dias Braga</v>
      </c>
      <c r="K1019" s="7" t="str" cm="1">
        <f t="array" aca="1" ref="K1019" ca="1">SHA1HASH($J1019)</f>
        <v>190a81bed888fb87c7e39d4a1d1e5cac6c8904e1</v>
      </c>
      <c r="L1019" s="7" cm="1">
        <f t="array" aca="1" ref="L1019" ca="1">INDEX(States!$A:$A,N1019,1)</f>
        <v>5</v>
      </c>
      <c r="M1019" s="7" t="str">
        <f ca="1">VLOOKUP($L1019,Countries!$A:$B,2,FALSE)</f>
        <v>Portugal</v>
      </c>
      <c r="N1019" s="7" cm="1">
        <f t="array" aca="1" ref="N1019" ca="1">INDEX(States!$C:$C,RANDBETWEEN(5,COUNTA(States!$A:$A) + 1),1)</f>
        <v>18</v>
      </c>
      <c r="O1019" s="7" t="str">
        <f ca="1">VLOOKUP($N1019,States!$C:$D,2,FALSE)</f>
        <v>Castelo Branco</v>
      </c>
      <c r="P1019" s="7" t="str">
        <f ca="1">VLOOKUP($F1019,Name!$A:$C,3,FALSE)</f>
        <v>F</v>
      </c>
      <c r="Q1019" s="7" t="str">
        <f ca="1">VLOOKUP($P1019,Genders!$B:$C,2,FALSE)</f>
        <v>Female</v>
      </c>
      <c r="R1019" s="7" cm="1">
        <f t="array" aca="1" ref="R1019" ca="1">INDEX('Marital status'!$A:$A,RANDBETWEEN(5,COUNTA('Marital status'!$A:$A) + 1),1)</f>
        <v>9</v>
      </c>
      <c r="S1019" s="7" t="str">
        <f ca="1">VLOOKUP($R1019,'Marital status'!$A:$B,2,FALSE)</f>
        <v>DIVORCED</v>
      </c>
      <c r="T1019" s="7">
        <f t="shared" ca="1" si="153"/>
        <v>5</v>
      </c>
      <c r="U1019" s="7" t="str">
        <f ca="1">VLOOKUP($T1019,Ethnicities!$A:$B,2,FALSE)</f>
        <v xml:space="preserve"> white</v>
      </c>
      <c r="V1019" s="8">
        <f t="shared" ca="1" si="154"/>
        <v>20693</v>
      </c>
      <c r="W1019" s="6">
        <f t="shared" ca="1" si="155"/>
        <v>7</v>
      </c>
      <c r="X1019" s="8" t="str">
        <f ca="1">VLOOKUP($W1019,'Background education'!$A:$B,2,FALSE)</f>
        <v>Undergraduate degree</v>
      </c>
      <c r="Y1019" s="7">
        <f ca="1" xml:space="preserve">
  IF(OR($AA1019 = 5, $AA1019 = 6, $AA1019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19" s="7" t="str">
        <f ca="1">VLOOKUP($Y1019,Departments!$A:$B,2,FALSE)</f>
        <v xml:space="preserve"> Commercial</v>
      </c>
      <c r="AA1019" s="6">
        <f t="shared" ca="1" si="156"/>
        <v>10</v>
      </c>
      <c r="AB1019" s="7" t="str">
        <f ca="1">VLOOKUP($AA1019,Roles!$A:$B,2,FALSE)</f>
        <v>Trainee</v>
      </c>
      <c r="AC1019" s="6" t="str">
        <f t="shared" ca="1" si="157"/>
        <v/>
      </c>
      <c r="AD1019" s="7" t="str">
        <f ca="1" xml:space="preserve">
IF($AC1019 &lt;&gt; "",
    VLOOKUP($AC1019,Levels!$A:$B,2,FALSE),
    ""
)</f>
        <v/>
      </c>
      <c r="AE1019" s="8">
        <f t="shared" ca="1" si="158"/>
        <v>39181</v>
      </c>
      <c r="AF1019" s="6">
        <f ca="1">RANDBETWEEN(5,COUNTA('Recruitment source'!$A:$A) + 1)</f>
        <v>12</v>
      </c>
      <c r="AG1019" s="6" t="str">
        <f ca="1">VLOOKUP($AF1019,'Recruitment source'!$A:$B,2,FALSE)</f>
        <v xml:space="preserve"> recommendation of employee</v>
      </c>
      <c r="AH1019" s="8"/>
      <c r="AI1019" s="1">
        <f t="shared" ca="1" si="150"/>
        <v>1385</v>
      </c>
      <c r="AJ101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1015, 1, 'Clarisse Dias Braga', 'F', 5, '26/08/1956', 7, 9, 10, NULL, 1385);</v>
      </c>
    </row>
    <row r="1020" spans="1:36" ht="14.25" customHeight="1" x14ac:dyDescent="0.2">
      <c r="A1020" s="7" cm="1">
        <f t="array" aca="1" ref="A1020" ca="1">INDEX(Companies!$A:$A,RANDBETWEEN(5,COUNTA(Companies!$A:$A) + 1),1)</f>
        <v>5</v>
      </c>
      <c r="B1020" s="7" t="str">
        <f ca="1">VLOOKUP($A1020,Companies!$A:$B,2,FALSE)</f>
        <v>ACME Corporation</v>
      </c>
      <c r="C1020" s="5">
        <f t="shared" si="151"/>
        <v>1016</v>
      </c>
      <c r="D1020" s="5" t="str" cm="1">
        <f t="array" ref="D1020">SHA1HASH($C1020)</f>
        <v>49ae64f7fd1d3f88bba01cfdf9cfbf9a68886037</v>
      </c>
      <c r="E1020" s="6">
        <v>1</v>
      </c>
      <c r="F1020" s="7">
        <f ca="1">IF($C1020 = 1 + N("Presidente"),
    127,
    IF($C1020 = 2 + N("Vice-Presidente"),
        72,
        IF($C1020 = 3 + N("Secretária bilíngue"),
            13,
            RANDBETWEEN(5,COUNT(Name!$A:$A) + 1)
        )
    )
)</f>
        <v>345</v>
      </c>
      <c r="G1020" s="7" t="str">
        <f ca="1">VLOOKUP($F1020,Name!$A:$B,2,FALSE)</f>
        <v>Tiago</v>
      </c>
      <c r="H1020" s="7">
        <f ca="1" xml:space="preserve">
IF($C1020 = 1,
    0,
    RANDBETWEEN(5,COUNT('Last name'!$A:$A) + 1)
)</f>
        <v>90</v>
      </c>
      <c r="I1020" s="7" t="str">
        <f ca="1" xml:space="preserve">
IF($C1020 = 1 + N("Presidente"),
    "de Orléans e Bragança",
    VLOOKUP($H1020,'Last name'!$A:$B,2,FALSE) &amp; " " &amp; VLOOKUP(RANDBETWEEN(5,COUNT('Last name'!$A:$A) + 1),'Last name'!$A:$B,2,FALSE)
)</f>
        <v>Fontana Silva</v>
      </c>
      <c r="J1020" s="7" t="str">
        <f t="shared" ca="1" si="152"/>
        <v>Tiago Fontana Silva</v>
      </c>
      <c r="K1020" s="7" t="str" cm="1">
        <f t="array" aca="1" ref="K1020" ca="1">SHA1HASH($J1020)</f>
        <v>c1617a6a0b9b07bc4f5c97defecf8713093e41bf</v>
      </c>
      <c r="L1020" s="7" cm="1">
        <f t="array" aca="1" ref="L1020" ca="1">INDEX(States!$A:$A,N1020,1)</f>
        <v>5</v>
      </c>
      <c r="M1020" s="7" t="str">
        <f ca="1">VLOOKUP($L1020,Countries!$A:$B,2,FALSE)</f>
        <v>Portugal</v>
      </c>
      <c r="N1020" s="7" cm="1">
        <f t="array" aca="1" ref="N1020" ca="1">INDEX(States!$C:$C,RANDBETWEEN(5,COUNTA(States!$A:$A) + 1),1)</f>
        <v>14</v>
      </c>
      <c r="O1020" s="7" t="str">
        <f ca="1">VLOOKUP($N1020,States!$C:$D,2,FALSE)</f>
        <v>Madeira</v>
      </c>
      <c r="P1020" s="7" t="str">
        <f ca="1">VLOOKUP($F1020,Name!$A:$C,3,FALSE)</f>
        <v>M</v>
      </c>
      <c r="Q1020" s="7" t="str">
        <f ca="1">VLOOKUP($P1020,Genders!$B:$C,2,FALSE)</f>
        <v>Male</v>
      </c>
      <c r="R1020" s="7" cm="1">
        <f t="array" aca="1" ref="R1020" ca="1">INDEX('Marital status'!$A:$A,RANDBETWEEN(5,COUNTA('Marital status'!$A:$A) + 1),1)</f>
        <v>6</v>
      </c>
      <c r="S1020" s="7" t="str">
        <f ca="1">VLOOKUP($R1020,'Marital status'!$A:$B,2,FALSE)</f>
        <v>MarrieD</v>
      </c>
      <c r="T1020" s="7">
        <f t="shared" ca="1" si="153"/>
        <v>5</v>
      </c>
      <c r="U1020" s="7" t="str">
        <f ca="1">VLOOKUP($T1020,Ethnicities!$A:$B,2,FALSE)</f>
        <v xml:space="preserve"> white</v>
      </c>
      <c r="V1020" s="8">
        <f t="shared" ca="1" si="154"/>
        <v>24587</v>
      </c>
      <c r="W1020" s="6">
        <f t="shared" ca="1" si="155"/>
        <v>8</v>
      </c>
      <c r="X1020" s="8" t="str">
        <f ca="1">VLOOKUP($W1020,'Background education'!$A:$B,2,FALSE)</f>
        <v>Graduate school</v>
      </c>
      <c r="Y1020" s="7">
        <f ca="1" xml:space="preserve">
  IF(OR($AA1020 = 5, $AA1020 = 6, $AA1020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20" s="7" t="str">
        <f ca="1">VLOOKUP($Y1020,Departments!$A:$B,2,FALSE)</f>
        <v>Communication &amp; Marketing</v>
      </c>
      <c r="AA1020" s="6">
        <f t="shared" ca="1" si="156"/>
        <v>11</v>
      </c>
      <c r="AB1020" s="7" t="str">
        <f ca="1">VLOOKUP($AA1020,Roles!$A:$B,2,FALSE)</f>
        <v>Analyst</v>
      </c>
      <c r="AC1020" s="6">
        <f t="shared" ca="1" si="157"/>
        <v>6</v>
      </c>
      <c r="AD1020" s="7" t="str">
        <f ca="1" xml:space="preserve">
IF($AC1020 &lt;&gt; "",
    VLOOKUP($AC1020,Levels!$A:$B,2,FALSE),
    ""
)</f>
        <v>Pleno</v>
      </c>
      <c r="AE1020" s="8">
        <f t="shared" ca="1" si="158"/>
        <v>41328</v>
      </c>
      <c r="AF1020" s="6">
        <f ca="1">RANDBETWEEN(5,COUNTA('Recruitment source'!$A:$A) + 1)</f>
        <v>12</v>
      </c>
      <c r="AG1020" s="6" t="str">
        <f ca="1">VLOOKUP($AF1020,'Recruitment source'!$A:$B,2,FALSE)</f>
        <v xml:space="preserve"> recommendation of employee</v>
      </c>
      <c r="AH1020" s="8"/>
      <c r="AI1020" s="1">
        <f t="shared" ca="1" si="150"/>
        <v>3080</v>
      </c>
      <c r="AJ1020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1016, 1, 'Tiago Fontana Silva', 'M', 5, '25/04/1967', 8, 11, 11, 6, 3080);</v>
      </c>
    </row>
    <row r="1021" spans="1:36" ht="14.25" customHeight="1" x14ac:dyDescent="0.2">
      <c r="A1021" s="7" cm="1">
        <f t="array" aca="1" ref="A1021" ca="1">INDEX(Companies!$A:$A,RANDBETWEEN(5,COUNTA(Companies!$A:$A) + 1),1)</f>
        <v>5</v>
      </c>
      <c r="B1021" s="7" t="str">
        <f ca="1">VLOOKUP($A1021,Companies!$A:$B,2,FALSE)</f>
        <v>ACME Corporation</v>
      </c>
      <c r="C1021" s="5">
        <f t="shared" si="151"/>
        <v>1017</v>
      </c>
      <c r="D1021" s="5" t="str" cm="1">
        <f t="array" ref="D1021">SHA1HASH($C1021)</f>
        <v>4dd260501dec55caaf354185b0aa99c8e05c045a</v>
      </c>
      <c r="E1021" s="6">
        <v>1</v>
      </c>
      <c r="F1021" s="7">
        <f ca="1">IF($C1021 = 1 + N("Presidente"),
    127,
    IF($C1021 = 2 + N("Vice-Presidente"),
        72,
        IF($C1021 = 3 + N("Secretária bilíngue"),
            13,
            RANDBETWEEN(5,COUNT(Name!$A:$A) + 1)
        )
    )
)</f>
        <v>76</v>
      </c>
      <c r="G1021" s="7" t="str">
        <f ca="1">VLOOKUP($F1021,Name!$A:$B,2,FALSE)</f>
        <v>Bruna</v>
      </c>
      <c r="H1021" s="7">
        <f ca="1" xml:space="preserve">
IF($C1021 = 1,
    0,
    RANDBETWEEN(5,COUNT('Last name'!$A:$A) + 1)
)</f>
        <v>80</v>
      </c>
      <c r="I1021" s="7" t="str">
        <f ca="1" xml:space="preserve">
IF($C1021 = 1 + N("Presidente"),
    "de Orléans e Bragança",
    VLOOKUP($H1021,'Last name'!$A:$B,2,FALSE) &amp; " " &amp; VLOOKUP(RANDBETWEEN(5,COUNT('Last name'!$A:$A) + 1),'Last name'!$A:$B,2,FALSE)
)</f>
        <v>Faria Junqueira</v>
      </c>
      <c r="J1021" s="7" t="str">
        <f t="shared" ca="1" si="152"/>
        <v>Bruna Faria Junqueira</v>
      </c>
      <c r="K1021" s="7" t="str" cm="1">
        <f t="array" aca="1" ref="K1021" ca="1">SHA1HASH($J1021)</f>
        <v>6a9dd77a68ff5c8c4579996ebc2c6a83b757906a</v>
      </c>
      <c r="L1021" s="7" cm="1">
        <f t="array" aca="1" ref="L1021" ca="1">INDEX(States!$A:$A,N1021,1)</f>
        <v>5</v>
      </c>
      <c r="M1021" s="7" t="str">
        <f ca="1">VLOOKUP($L1021,Countries!$A:$B,2,FALSE)</f>
        <v>Portugal</v>
      </c>
      <c r="N1021" s="7" cm="1">
        <f t="array" aca="1" ref="N1021" ca="1">INDEX(States!$C:$C,RANDBETWEEN(5,COUNTA(States!$A:$A) + 1),1)</f>
        <v>19</v>
      </c>
      <c r="O1021" s="7" t="str">
        <f ca="1">VLOOKUP($N1021,States!$C:$D,2,FALSE)</f>
        <v>Beja</v>
      </c>
      <c r="P1021" s="7" t="str">
        <f ca="1">VLOOKUP($F1021,Name!$A:$C,3,FALSE)</f>
        <v>F</v>
      </c>
      <c r="Q1021" s="7" t="str">
        <f ca="1">VLOOKUP($P1021,Genders!$B:$C,2,FALSE)</f>
        <v>Female</v>
      </c>
      <c r="R1021" s="7" cm="1">
        <f t="array" aca="1" ref="R1021" ca="1">INDEX('Marital status'!$A:$A,RANDBETWEEN(5,COUNTA('Marital status'!$A:$A) + 1),1)</f>
        <v>9</v>
      </c>
      <c r="S1021" s="7" t="str">
        <f ca="1">VLOOKUP($R1021,'Marital status'!$A:$B,2,FALSE)</f>
        <v>DIVORCED</v>
      </c>
      <c r="T1021" s="7">
        <f t="shared" ca="1" si="153"/>
        <v>5</v>
      </c>
      <c r="U1021" s="7" t="str">
        <f ca="1">VLOOKUP($T1021,Ethnicities!$A:$B,2,FALSE)</f>
        <v xml:space="preserve"> white</v>
      </c>
      <c r="V1021" s="8">
        <f t="shared" ca="1" si="154"/>
        <v>28475</v>
      </c>
      <c r="W1021" s="6">
        <f t="shared" ca="1" si="155"/>
        <v>7</v>
      </c>
      <c r="X1021" s="8" t="str">
        <f ca="1">VLOOKUP($W1021,'Background education'!$A:$B,2,FALSE)</f>
        <v>Undergraduate degree</v>
      </c>
      <c r="Y1021" s="7">
        <f ca="1" xml:space="preserve">
  IF(OR($AA1021 = 5, $AA1021 = 6, $AA1021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21" s="7" t="str">
        <f ca="1">VLOOKUP($Y1021,Departments!$A:$B,2,FALSE)</f>
        <v>Finance</v>
      </c>
      <c r="AA1021" s="6">
        <f t="shared" ca="1" si="156"/>
        <v>9</v>
      </c>
      <c r="AB1021" s="7" t="str">
        <f ca="1">VLOOKUP($AA1021,Roles!$A:$B,2,FALSE)</f>
        <v>Intern</v>
      </c>
      <c r="AC1021" s="6" t="str">
        <f t="shared" ca="1" si="157"/>
        <v/>
      </c>
      <c r="AD1021" s="7" t="str">
        <f ca="1" xml:space="preserve">
IF($AC1021 &lt;&gt; "",
    VLOOKUP($AC1021,Levels!$A:$B,2,FALSE),
    ""
)</f>
        <v/>
      </c>
      <c r="AE1021" s="8">
        <f t="shared" ca="1" si="158"/>
        <v>44821</v>
      </c>
      <c r="AF1021" s="6">
        <f ca="1">RANDBETWEEN(5,COUNTA('Recruitment source'!$A:$A) + 1)</f>
        <v>7</v>
      </c>
      <c r="AG1021" s="6" t="str">
        <f ca="1">VLOOKUP($AF1021,'Recruitment source'!$A:$B,2,FALSE)</f>
        <v>SAPO Emprego</v>
      </c>
      <c r="AH1021" s="8"/>
      <c r="AI1021" s="1">
        <f t="shared" ca="1" si="150"/>
        <v>1205</v>
      </c>
      <c r="AJ1021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1017, 1, 'Bruna Faria Junqueira', 'F', 5, '16/12/1977', 7, 7, 9, NULL, 1205);</v>
      </c>
    </row>
    <row r="1022" spans="1:36" ht="14.25" customHeight="1" x14ac:dyDescent="0.2">
      <c r="A1022" s="7" cm="1">
        <f t="array" aca="1" ref="A1022" ca="1">INDEX(Companies!$A:$A,RANDBETWEEN(5,COUNTA(Companies!$A:$A) + 1),1)</f>
        <v>5</v>
      </c>
      <c r="B1022" s="7" t="str">
        <f ca="1">VLOOKUP($A1022,Companies!$A:$B,2,FALSE)</f>
        <v>ACME Corporation</v>
      </c>
      <c r="C1022" s="5">
        <f t="shared" si="151"/>
        <v>1018</v>
      </c>
      <c r="D1022" s="5" t="str" cm="1">
        <f t="array" ref="D1022">SHA1HASH($C1022)</f>
        <v>cea8be18f8249fdbaaa535b000505661dd160000</v>
      </c>
      <c r="E1022" s="6">
        <v>1</v>
      </c>
      <c r="F1022" s="7">
        <f ca="1">IF($C1022 = 1 + N("Presidente"),
    127,
    IF($C1022 = 2 + N("Vice-Presidente"),
        72,
        IF($C1022 = 3 + N("Secretária bilíngue"),
            13,
            RANDBETWEEN(5,COUNT(Name!$A:$A) + 1)
        )
    )
)</f>
        <v>163</v>
      </c>
      <c r="G1022" s="7" t="str">
        <f ca="1">VLOOKUP($F1022,Name!$A:$B,2,FALSE)</f>
        <v>Heloísa</v>
      </c>
      <c r="H1022" s="7">
        <f ca="1" xml:space="preserve">
IF($C1022 = 1,
    0,
    RANDBETWEEN(5,COUNT('Last name'!$A:$A) + 1)
)</f>
        <v>118</v>
      </c>
      <c r="I1022" s="7" t="str">
        <f ca="1" xml:space="preserve">
IF($C1022 = 1 + N("Presidente"),
    "de Orléans e Bragança",
    VLOOKUP($H1022,'Last name'!$A:$B,2,FALSE) &amp; " " &amp; VLOOKUP(RANDBETWEEN(5,COUNT('Last name'!$A:$A) + 1),'Last name'!$A:$B,2,FALSE)
)</f>
        <v>Mariani Alvaregna</v>
      </c>
      <c r="J1022" s="7" t="str">
        <f t="shared" ca="1" si="152"/>
        <v>Heloísa Mariani Alvaregna</v>
      </c>
      <c r="K1022" s="7" t="str" cm="1">
        <f t="array" aca="1" ref="K1022" ca="1">SHA1HASH($J1022)</f>
        <v>5f820ed4c0ee704aff9b78beca1059db6ac11b85</v>
      </c>
      <c r="L1022" s="7" cm="1">
        <f t="array" aca="1" ref="L1022" ca="1">INDEX(States!$A:$A,N1022,1)</f>
        <v>5</v>
      </c>
      <c r="M1022" s="7" t="str">
        <f ca="1">VLOOKUP($L1022,Countries!$A:$B,2,FALSE)</f>
        <v>Portugal</v>
      </c>
      <c r="N1022" s="7" cm="1">
        <f t="array" aca="1" ref="N1022" ca="1">INDEX(States!$C:$C,RANDBETWEEN(5,COUNTA(States!$A:$A) + 1),1)</f>
        <v>21</v>
      </c>
      <c r="O1022" s="7" t="str">
        <f ca="1">VLOOKUP($N1022,States!$C:$D,2,FALSE)</f>
        <v>Guarda</v>
      </c>
      <c r="P1022" s="7" t="str">
        <f ca="1">VLOOKUP($F1022,Name!$A:$C,3,FALSE)</f>
        <v>F</v>
      </c>
      <c r="Q1022" s="7" t="str">
        <f ca="1">VLOOKUP($P1022,Genders!$B:$C,2,FALSE)</f>
        <v>Female</v>
      </c>
      <c r="R1022" s="7" cm="1">
        <f t="array" aca="1" ref="R1022" ca="1">INDEX('Marital status'!$A:$A,RANDBETWEEN(5,COUNTA('Marital status'!$A:$A) + 1),1)</f>
        <v>8</v>
      </c>
      <c r="S1022" s="7" t="str">
        <f ca="1">VLOOKUP($R1022,'Marital status'!$A:$B,2,FALSE)</f>
        <v xml:space="preserve"> Separated </v>
      </c>
      <c r="T1022" s="7">
        <f t="shared" ca="1" si="153"/>
        <v>6</v>
      </c>
      <c r="U1022" s="7" t="str">
        <f ca="1">VLOOKUP($T1022,Ethnicities!$A:$B,2,FALSE)</f>
        <v>Black or African American</v>
      </c>
      <c r="V1022" s="8">
        <f t="shared" ca="1" si="154"/>
        <v>29295</v>
      </c>
      <c r="W1022" s="6">
        <f t="shared" ca="1" si="155"/>
        <v>7</v>
      </c>
      <c r="X1022" s="8" t="str">
        <f ca="1">VLOOKUP($W1022,'Background education'!$A:$B,2,FALSE)</f>
        <v>Undergraduate degree</v>
      </c>
      <c r="Y1022" s="7">
        <f ca="1" xml:space="preserve">
  IF(OR($AA1022 = 5, $AA1022 = 6, $AA1022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22" s="7" t="str">
        <f ca="1">VLOOKUP($Y1022,Departments!$A:$B,2,FALSE)</f>
        <v>Finance</v>
      </c>
      <c r="AA1022" s="6">
        <f t="shared" ca="1" si="156"/>
        <v>11</v>
      </c>
      <c r="AB1022" s="7" t="str">
        <f ca="1">VLOOKUP($AA1022,Roles!$A:$B,2,FALSE)</f>
        <v>Analyst</v>
      </c>
      <c r="AC1022" s="6">
        <f t="shared" ca="1" si="157"/>
        <v>7</v>
      </c>
      <c r="AD1022" s="7" t="str">
        <f ca="1" xml:space="preserve">
IF($AC1022 &lt;&gt; "",
    VLOOKUP($AC1022,Levels!$A:$B,2,FALSE),
    ""
)</f>
        <v>Senior</v>
      </c>
      <c r="AE1022" s="8">
        <f t="shared" ca="1" si="158"/>
        <v>38631</v>
      </c>
      <c r="AF1022" s="6">
        <f ca="1">RANDBETWEEN(5,COUNTA('Recruitment source'!$A:$A) + 1)</f>
        <v>12</v>
      </c>
      <c r="AG1022" s="6" t="str">
        <f ca="1">VLOOKUP($AF1022,'Recruitment source'!$A:$B,2,FALSE)</f>
        <v xml:space="preserve"> recommendation of employee</v>
      </c>
      <c r="AH1022" s="8"/>
      <c r="AI1022" s="1">
        <f t="shared" ca="1" si="150"/>
        <v>2500</v>
      </c>
      <c r="AJ1022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1018, 1, 'Heloísa Mariani Alvaregna', 'F', 6, '15/03/1980', 7, 7, 11, 7, 2500);</v>
      </c>
    </row>
    <row r="1023" spans="1:36" ht="14.25" customHeight="1" x14ac:dyDescent="0.2">
      <c r="A1023" s="7" cm="1">
        <f t="array" aca="1" ref="A1023" ca="1">INDEX(Companies!$A:$A,RANDBETWEEN(5,COUNTA(Companies!$A:$A) + 1),1)</f>
        <v>5</v>
      </c>
      <c r="B1023" s="7" t="str">
        <f ca="1">VLOOKUP($A1023,Companies!$A:$B,2,FALSE)</f>
        <v>ACME Corporation</v>
      </c>
      <c r="C1023" s="5">
        <f t="shared" si="151"/>
        <v>1019</v>
      </c>
      <c r="D1023" s="5" t="str" cm="1">
        <f t="array" ref="D1023">SHA1HASH($C1023)</f>
        <v>8b05af0ef2eac32530836bcebd512f38e0beae64</v>
      </c>
      <c r="E1023" s="6">
        <v>1</v>
      </c>
      <c r="F1023" s="7">
        <f ca="1">IF($C1023 = 1 + N("Presidente"),
    127,
    IF($C1023 = 2 + N("Vice-Presidente"),
        72,
        IF($C1023 = 3 + N("Secretária bilíngue"),
            13,
            RANDBETWEEN(5,COUNT(Name!$A:$A) + 1)
        )
    )
)</f>
        <v>169</v>
      </c>
      <c r="G1023" s="7" t="str">
        <f ca="1">VLOOKUP($F1023,Name!$A:$B,2,FALSE)</f>
        <v>Ian</v>
      </c>
      <c r="H1023" s="7">
        <f ca="1" xml:space="preserve">
IF($C1023 = 1,
    0,
    RANDBETWEEN(5,COUNT('Last name'!$A:$A) + 1)
)</f>
        <v>176</v>
      </c>
      <c r="I1023" s="7" t="str">
        <f ca="1" xml:space="preserve">
IF($C1023 = 1 + N("Presidente"),
    "de Orléans e Bragança",
    VLOOKUP($H1023,'Last name'!$A:$B,2,FALSE) &amp; " " &amp; VLOOKUP(RANDBETWEEN(5,COUNT('Last name'!$A:$A) + 1),'Last name'!$A:$B,2,FALSE)
)</f>
        <v>Santos Faro</v>
      </c>
      <c r="J1023" s="7" t="str">
        <f t="shared" ca="1" si="152"/>
        <v>Ian Santos Faro</v>
      </c>
      <c r="K1023" s="7" t="str" cm="1">
        <f t="array" aca="1" ref="K1023" ca="1">SHA1HASH($J1023)</f>
        <v>cb794d7530bf43703b4bb3dbb0bb49649cb1cd6e</v>
      </c>
      <c r="L1023" s="7" cm="1">
        <f t="array" aca="1" ref="L1023" ca="1">INDEX(States!$A:$A,N1023,1)</f>
        <v>5</v>
      </c>
      <c r="M1023" s="7" t="str">
        <f ca="1">VLOOKUP($L1023,Countries!$A:$B,2,FALSE)</f>
        <v>Portugal</v>
      </c>
      <c r="N1023" s="7" cm="1">
        <f t="array" aca="1" ref="N1023" ca="1">INDEX(States!$C:$C,RANDBETWEEN(5,COUNTA(States!$A:$A) + 1),1)</f>
        <v>15</v>
      </c>
      <c r="O1023" s="7" t="str">
        <f ca="1">VLOOKUP($N1023,States!$C:$D,2,FALSE)</f>
        <v xml:space="preserve"> ÉVORA</v>
      </c>
      <c r="P1023" s="7" t="str">
        <f ca="1">VLOOKUP($F1023,Name!$A:$C,3,FALSE)</f>
        <v>M</v>
      </c>
      <c r="Q1023" s="7" t="str">
        <f ca="1">VLOOKUP($P1023,Genders!$B:$C,2,FALSE)</f>
        <v>Male</v>
      </c>
      <c r="R1023" s="7" cm="1">
        <f t="array" aca="1" ref="R1023" ca="1">INDEX('Marital status'!$A:$A,RANDBETWEEN(5,COUNTA('Marital status'!$A:$A) + 1),1)</f>
        <v>6</v>
      </c>
      <c r="S1023" s="7" t="str">
        <f ca="1">VLOOKUP($R1023,'Marital status'!$A:$B,2,FALSE)</f>
        <v>MarrieD</v>
      </c>
      <c r="T1023" s="7">
        <f t="shared" ca="1" si="153"/>
        <v>7</v>
      </c>
      <c r="U1023" s="7" t="str">
        <f ca="1">VLOOKUP($T1023,Ethnicities!$A:$B,2,FALSE)</f>
        <v xml:space="preserve">  Hispanic or LATINO</v>
      </c>
      <c r="V1023" s="8">
        <f t="shared" ca="1" si="154"/>
        <v>33083</v>
      </c>
      <c r="W1023" s="6">
        <f t="shared" ca="1" si="155"/>
        <v>7</v>
      </c>
      <c r="X1023" s="8" t="str">
        <f ca="1">VLOOKUP($W1023,'Background education'!$A:$B,2,FALSE)</f>
        <v>Undergraduate degree</v>
      </c>
      <c r="Y1023" s="7">
        <f ca="1" xml:space="preserve">
  IF(OR($AA1023 = 5, $AA1023 = 6, $AA1023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23" s="7" t="str">
        <f ca="1">VLOOKUP($Y1023,Departments!$A:$B,2,FALSE)</f>
        <v>Controlling</v>
      </c>
      <c r="AA1023" s="6">
        <f t="shared" ca="1" si="156"/>
        <v>9</v>
      </c>
      <c r="AB1023" s="7" t="str">
        <f ca="1">VLOOKUP($AA1023,Roles!$A:$B,2,FALSE)</f>
        <v>Intern</v>
      </c>
      <c r="AC1023" s="6" t="str">
        <f t="shared" ca="1" si="157"/>
        <v/>
      </c>
      <c r="AD1023" s="7" t="str">
        <f ca="1" xml:space="preserve">
IF($AC1023 &lt;&gt; "",
    VLOOKUP($AC1023,Levels!$A:$B,2,FALSE),
    ""
)</f>
        <v/>
      </c>
      <c r="AE1023" s="8">
        <f t="shared" ca="1" si="158"/>
        <v>36622</v>
      </c>
      <c r="AF1023" s="6">
        <f ca="1">RANDBETWEEN(5,COUNTA('Recruitment source'!$A:$A) + 1)</f>
        <v>9</v>
      </c>
      <c r="AG1023" s="6" t="str">
        <f ca="1">VLOOKUP($AF1023,'Recruitment source'!$A:$B,2,FALSE)</f>
        <v>Empregos Online</v>
      </c>
      <c r="AH1023" s="8"/>
      <c r="AI1023" s="1">
        <f t="shared" ca="1" si="150"/>
        <v>1205</v>
      </c>
      <c r="AJ1023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1019, 1, 'Ian Santos Faro', 'M', 7, '29/07/1990', 7, 12, 9, NULL, 1205);</v>
      </c>
    </row>
    <row r="1024" spans="1:36" ht="14.25" customHeight="1" x14ac:dyDescent="0.2">
      <c r="A1024" s="7" cm="1">
        <f t="array" aca="1" ref="A1024" ca="1">INDEX(Companies!$A:$A,RANDBETWEEN(5,COUNTA(Companies!$A:$A) + 1),1)</f>
        <v>5</v>
      </c>
      <c r="B1024" s="7" t="str">
        <f ca="1">VLOOKUP($A1024,Companies!$A:$B,2,FALSE)</f>
        <v>ACME Corporation</v>
      </c>
      <c r="C1024" s="5">
        <f t="shared" si="151"/>
        <v>1020</v>
      </c>
      <c r="D1024" s="5" t="str" cm="1">
        <f t="array" ref="D1024">SHA1HASH($C1024)</f>
        <v>6d1270b059e6137ec41ef691abd46e1c01a3a0f5</v>
      </c>
      <c r="E1024" s="6">
        <v>1</v>
      </c>
      <c r="F1024" s="7">
        <f ca="1">IF($C1024 = 1 + N("Presidente"),
    127,
    IF($C1024 = 2 + N("Vice-Presidente"),
        72,
        IF($C1024 = 3 + N("Secretária bilíngue"),
            13,
            RANDBETWEEN(5,COUNT(Name!$A:$A) + 1)
        )
    )
)</f>
        <v>117</v>
      </c>
      <c r="G1024" s="7" t="str">
        <f ca="1">VLOOKUP($F1024,Name!$A:$B,2,FALSE)</f>
        <v>Eduardo</v>
      </c>
      <c r="H1024" s="7">
        <f ca="1" xml:space="preserve">
IF($C1024 = 1,
    0,
    RANDBETWEEN(5,COUNT('Last name'!$A:$A) + 1)
)</f>
        <v>8</v>
      </c>
      <c r="I1024" s="7" t="str">
        <f ca="1" xml:space="preserve">
IF($C1024 = 1 + N("Presidente"),
    "de Orléans e Bragança",
    VLOOKUP($H1024,'Last name'!$A:$B,2,FALSE) &amp; " " &amp; VLOOKUP(RANDBETWEEN(5,COUNT('Last name'!$A:$A) + 1),'Last name'!$A:$B,2,FALSE)
)</f>
        <v>Alcantara Alves</v>
      </c>
      <c r="J1024" s="7" t="str">
        <f t="shared" ca="1" si="152"/>
        <v>Eduardo Alcantara Alves</v>
      </c>
      <c r="K1024" s="7" t="str" cm="1">
        <f t="array" aca="1" ref="K1024" ca="1">SHA1HASH($J1024)</f>
        <v>145012d284b9339d299fcdec6c9b85fb37a9d803</v>
      </c>
      <c r="L1024" s="7" cm="1">
        <f t="array" aca="1" ref="L1024" ca="1">INDEX(States!$A:$A,N1024,1)</f>
        <v>5</v>
      </c>
      <c r="M1024" s="7" t="str">
        <f ca="1">VLOOKUP($L1024,Countries!$A:$B,2,FALSE)</f>
        <v>Portugal</v>
      </c>
      <c r="N1024" s="7" cm="1">
        <f t="array" aca="1" ref="N1024" ca="1">INDEX(States!$C:$C,RANDBETWEEN(5,COUNTA(States!$A:$A) + 1),1)</f>
        <v>16</v>
      </c>
      <c r="O1024" s="7" t="str">
        <f ca="1">VLOOKUP($N1024,States!$C:$D,2,FALSE)</f>
        <v>Azores</v>
      </c>
      <c r="P1024" s="7" t="str">
        <f ca="1">VLOOKUP($F1024,Name!$A:$C,3,FALSE)</f>
        <v>M</v>
      </c>
      <c r="Q1024" s="7" t="str">
        <f ca="1">VLOOKUP($P1024,Genders!$B:$C,2,FALSE)</f>
        <v>Male</v>
      </c>
      <c r="R1024" s="7" cm="1">
        <f t="array" aca="1" ref="R1024" ca="1">INDEX('Marital status'!$A:$A,RANDBETWEEN(5,COUNTA('Marital status'!$A:$A) + 1),1)</f>
        <v>9</v>
      </c>
      <c r="S1024" s="7" t="str">
        <f ca="1">VLOOKUP($R1024,'Marital status'!$A:$B,2,FALSE)</f>
        <v>DIVORCED</v>
      </c>
      <c r="T1024" s="7">
        <f t="shared" ca="1" si="153"/>
        <v>5</v>
      </c>
      <c r="U1024" s="7" t="str">
        <f ca="1">VLOOKUP($T1024,Ethnicities!$A:$B,2,FALSE)</f>
        <v xml:space="preserve"> white</v>
      </c>
      <c r="V1024" s="8">
        <f t="shared" ca="1" si="154"/>
        <v>20209</v>
      </c>
      <c r="W1024" s="6">
        <f t="shared" ca="1" si="155"/>
        <v>8</v>
      </c>
      <c r="X1024" s="8" t="str">
        <f ca="1">VLOOKUP($W1024,'Background education'!$A:$B,2,FALSE)</f>
        <v>Graduate school</v>
      </c>
      <c r="Y1024" s="7">
        <f ca="1" xml:space="preserve">
  IF(OR($AA1024 = 5, $AA1024 = 6, $AA1024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24" s="7" t="str">
        <f ca="1">VLOOKUP($Y1024,Departments!$A:$B,2,FALSE)</f>
        <v>Administration</v>
      </c>
      <c r="AA1024" s="6">
        <f t="shared" ca="1" si="156"/>
        <v>11</v>
      </c>
      <c r="AB1024" s="7" t="str">
        <f ca="1">VLOOKUP($AA1024,Roles!$A:$B,2,FALSE)</f>
        <v>Analyst</v>
      </c>
      <c r="AC1024" s="6">
        <f t="shared" ca="1" si="157"/>
        <v>5</v>
      </c>
      <c r="AD1024" s="7" t="str">
        <f ca="1" xml:space="preserve">
IF($AC1024 &lt;&gt; "",
    VLOOKUP($AC1024,Levels!$A:$B,2,FALSE),
    ""
)</f>
        <v>Junior</v>
      </c>
      <c r="AE1024" s="8">
        <f t="shared" ca="1" si="158"/>
        <v>40677</v>
      </c>
      <c r="AF1024" s="6">
        <f ca="1">RANDBETWEEN(5,COUNTA('Recruitment source'!$A:$A) + 1)</f>
        <v>12</v>
      </c>
      <c r="AG1024" s="6" t="str">
        <f ca="1">VLOOKUP($AF1024,'Recruitment source'!$A:$B,2,FALSE)</f>
        <v xml:space="preserve"> recommendation of employee</v>
      </c>
      <c r="AH1024" s="8"/>
      <c r="AI1024" s="1">
        <f t="shared" ca="1" si="150"/>
        <v>3000</v>
      </c>
      <c r="AJ1024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1020, 1, 'Eduardo Alcantara Alves', 'M', 5, '30/04/1955', 8, 6, 11, 5, 3000);</v>
      </c>
    </row>
    <row r="1025" spans="1:36" ht="14.25" customHeight="1" x14ac:dyDescent="0.2">
      <c r="A1025" s="7" cm="1">
        <f t="array" aca="1" ref="A1025" ca="1">INDEX(Companies!$A:$A,RANDBETWEEN(5,COUNTA(Companies!$A:$A) + 1),1)</f>
        <v>5</v>
      </c>
      <c r="B1025" s="7" t="str">
        <f ca="1">VLOOKUP($A1025,Companies!$A:$B,2,FALSE)</f>
        <v>ACME Corporation</v>
      </c>
      <c r="C1025" s="5">
        <f t="shared" si="151"/>
        <v>1021</v>
      </c>
      <c r="D1025" s="5" t="str" cm="1">
        <f t="array" ref="D1025">SHA1HASH($C1025)</f>
        <v>00e263ff6806064c016a643c6587b0d607a6a42d</v>
      </c>
      <c r="E1025" s="6">
        <v>1</v>
      </c>
      <c r="F1025" s="7">
        <f ca="1">IF($C1025 = 1 + N("Presidente"),
    127,
    IF($C1025 = 2 + N("Vice-Presidente"),
        72,
        IF($C1025 = 3 + N("Secretária bilíngue"),
            13,
            RANDBETWEEN(5,COUNT(Name!$A:$A) + 1)
        )
    )
)</f>
        <v>268</v>
      </c>
      <c r="G1025" s="7" t="str">
        <f ca="1">VLOOKUP($F1025,Name!$A:$B,2,FALSE)</f>
        <v>Maria Isis</v>
      </c>
      <c r="H1025" s="7">
        <f ca="1" xml:space="preserve">
IF($C1025 = 1,
    0,
    RANDBETWEEN(5,COUNT('Last name'!$A:$A) + 1)
)</f>
        <v>98</v>
      </c>
      <c r="I1025" s="7" t="str">
        <f ca="1" xml:space="preserve">
IF($C1025 = 1 + N("Presidente"),
    "de Orléans e Bragança",
    VLOOKUP($H1025,'Last name'!$A:$B,2,FALSE) &amp; " " &amp; VLOOKUP(RANDBETWEEN(5,COUNT('Last name'!$A:$A) + 1),'Last name'!$A:$B,2,FALSE)
)</f>
        <v>Giordano Saragoça</v>
      </c>
      <c r="J1025" s="7" t="str">
        <f t="shared" ca="1" si="152"/>
        <v>Maria Isis Giordano Saragoça</v>
      </c>
      <c r="K1025" s="7" t="str" cm="1">
        <f t="array" aca="1" ref="K1025" ca="1">SHA1HASH($J1025)</f>
        <v>e95cb8ed3bc330f3e1624cf27b9f03c730807348</v>
      </c>
      <c r="L1025" s="7" cm="1">
        <f t="array" aca="1" ref="L1025" ca="1">INDEX(States!$A:$A,N1025,1)</f>
        <v>5</v>
      </c>
      <c r="M1025" s="7" t="str">
        <f ca="1">VLOOKUP($L1025,Countries!$A:$B,2,FALSE)</f>
        <v>Portugal</v>
      </c>
      <c r="N1025" s="7" cm="1">
        <f t="array" aca="1" ref="N1025" ca="1">INDEX(States!$C:$C,RANDBETWEEN(5,COUNTA(States!$A:$A) + 1),1)</f>
        <v>13</v>
      </c>
      <c r="O1025" s="7" t="str">
        <f ca="1">VLOOKUP($N1025,States!$C:$D,2,FALSE)</f>
        <v>Coimbra</v>
      </c>
      <c r="P1025" s="7" t="str">
        <f ca="1">VLOOKUP($F1025,Name!$A:$C,3,FALSE)</f>
        <v>F</v>
      </c>
      <c r="Q1025" s="7" t="str">
        <f ca="1">VLOOKUP($P1025,Genders!$B:$C,2,FALSE)</f>
        <v>Female</v>
      </c>
      <c r="R1025" s="7" cm="1">
        <f t="array" aca="1" ref="R1025" ca="1">INDEX('Marital status'!$A:$A,RANDBETWEEN(5,COUNTA('Marital status'!$A:$A) + 1),1)</f>
        <v>7</v>
      </c>
      <c r="S1025" s="7" t="str">
        <f ca="1">VLOOKUP($R1025,'Marital status'!$A:$B,2,FALSE)</f>
        <v xml:space="preserve">Widowed </v>
      </c>
      <c r="T1025" s="7">
        <f t="shared" ca="1" si="153"/>
        <v>5</v>
      </c>
      <c r="U1025" s="7" t="str">
        <f ca="1">VLOOKUP($T1025,Ethnicities!$A:$B,2,FALSE)</f>
        <v xml:space="preserve"> white</v>
      </c>
      <c r="V1025" s="8">
        <f t="shared" ca="1" si="154"/>
        <v>26871</v>
      </c>
      <c r="W1025" s="6">
        <f t="shared" ca="1" si="155"/>
        <v>7</v>
      </c>
      <c r="X1025" s="8" t="str">
        <f ca="1">VLOOKUP($W1025,'Background education'!$A:$B,2,FALSE)</f>
        <v>Undergraduate degree</v>
      </c>
      <c r="Y1025" s="7">
        <f ca="1" xml:space="preserve">
  IF(OR($AA1025 = 5, $AA1025 = 6, $AA1025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025" s="7" t="str">
        <f ca="1">VLOOKUP($Y1025,Departments!$A:$B,2,FALSE)</f>
        <v>Operations</v>
      </c>
      <c r="AA1025" s="6">
        <f t="shared" ca="1" si="156"/>
        <v>10</v>
      </c>
      <c r="AB1025" s="7" t="str">
        <f ca="1">VLOOKUP($AA1025,Roles!$A:$B,2,FALSE)</f>
        <v>Trainee</v>
      </c>
      <c r="AC1025" s="6" t="str">
        <f t="shared" ca="1" si="157"/>
        <v/>
      </c>
      <c r="AD1025" s="7" t="str">
        <f ca="1" xml:space="preserve">
IF($AC1025 &lt;&gt; "",
    VLOOKUP($AC1025,Levels!$A:$B,2,FALSE),
    ""
)</f>
        <v/>
      </c>
      <c r="AE1025" s="8">
        <f t="shared" ca="1" si="158"/>
        <v>40858</v>
      </c>
      <c r="AF1025" s="6">
        <f ca="1">RANDBETWEEN(5,COUNTA('Recruitment source'!$A:$A) + 1)</f>
        <v>15</v>
      </c>
      <c r="AG1025" s="6" t="str">
        <f ca="1">VLOOKUP($AF1025,'Recruitment source'!$A:$B,2,FALSE)</f>
        <v>Website</v>
      </c>
      <c r="AH1025" s="8"/>
      <c r="AI1025" s="1">
        <f t="shared" ca="1" si="150"/>
        <v>1305</v>
      </c>
      <c r="AJ1025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1021, 1, 'Maria Isis Giordano Saragoça', 'F', 5, '26/07/1973', 7, 10, 10, NULL, 1305);</v>
      </c>
    </row>
    <row r="1026" spans="1:36" ht="14.25" customHeight="1" x14ac:dyDescent="0.2">
      <c r="A1026" s="7" cm="1">
        <f t="array" aca="1" ref="A1026" ca="1">INDEX(Companies!$A:$A,RANDBETWEEN(5,COUNTA(Companies!$A:$A) + 1),1)</f>
        <v>5</v>
      </c>
      <c r="B1026" s="7" t="str">
        <f ca="1">VLOOKUP($A1026,Companies!$A:$B,2,FALSE)</f>
        <v>ACME Corporation</v>
      </c>
      <c r="C1026" s="5">
        <f t="shared" si="151"/>
        <v>1022</v>
      </c>
      <c r="D1026" s="5" t="str" cm="1">
        <f t="array" ref="D1026">SHA1HASH($C1026)</f>
        <v>2e2f7b99fbabb51ec37d8f54b164f309b2a6fc36</v>
      </c>
      <c r="E1026" s="6">
        <v>1</v>
      </c>
      <c r="F1026" s="7">
        <f ca="1">IF($C1026 = 1 + N("Presidente"),
    127,
    IF($C1026 = 2 + N("Vice-Presidente"),
        72,
        IF($C1026 = 3 + N("Secretária bilíngue"),
            13,
            RANDBETWEEN(5,COUNT(Name!$A:$A) + 1)
        )
    )
)</f>
        <v>66</v>
      </c>
      <c r="G1026" s="7" t="str">
        <f ca="1">VLOOKUP($F1026,Name!$A:$B,2,FALSE)</f>
        <v>Bartolomeo</v>
      </c>
      <c r="H1026" s="7">
        <f ca="1" xml:space="preserve">
IF($C1026 = 1,
    0,
    RANDBETWEEN(5,COUNT('Last name'!$A:$A) + 1)
)</f>
        <v>166</v>
      </c>
      <c r="I1026" s="7" t="str">
        <f ca="1" xml:space="preserve">
IF($C1026 = 1 + N("Presidente"),
    "de Orléans e Bragança",
    VLOOKUP($H1026,'Last name'!$A:$B,2,FALSE) &amp; " " &amp; VLOOKUP(RANDBETWEEN(5,COUNT('Last name'!$A:$A) + 1),'Last name'!$A:$B,2,FALSE)
)</f>
        <v>Rodrigues Asvilla</v>
      </c>
      <c r="J1026" s="7" t="str">
        <f t="shared" ca="1" si="152"/>
        <v>Bartolomeo Rodrigues Asvilla</v>
      </c>
      <c r="K1026" s="7" t="str" cm="1">
        <f t="array" aca="1" ref="K1026" ca="1">SHA1HASH($J1026)</f>
        <v>32b06cd8f39dcf1508adc11346ae161fee385fd4</v>
      </c>
      <c r="L1026" s="7" cm="1">
        <f t="array" aca="1" ref="L1026" ca="1">INDEX(States!$A:$A,N1026,1)</f>
        <v>5</v>
      </c>
      <c r="M1026" s="7" t="str">
        <f ca="1">VLOOKUP($L1026,Countries!$A:$B,2,FALSE)</f>
        <v>Portugal</v>
      </c>
      <c r="N1026" s="7" cm="1">
        <f t="array" aca="1" ref="N1026" ca="1">INDEX(States!$C:$C,RANDBETWEEN(5,COUNTA(States!$A:$A) + 1),1)</f>
        <v>13</v>
      </c>
      <c r="O1026" s="7" t="str">
        <f ca="1">VLOOKUP($N1026,States!$C:$D,2,FALSE)</f>
        <v>Coimbra</v>
      </c>
      <c r="P1026" s="7" t="str">
        <f ca="1">VLOOKUP($F1026,Name!$A:$C,3,FALSE)</f>
        <v>M</v>
      </c>
      <c r="Q1026" s="7" t="str">
        <f ca="1">VLOOKUP($P1026,Genders!$B:$C,2,FALSE)</f>
        <v>Male</v>
      </c>
      <c r="R1026" s="7" cm="1">
        <f t="array" aca="1" ref="R1026" ca="1">INDEX('Marital status'!$A:$A,RANDBETWEEN(5,COUNTA('Marital status'!$A:$A) + 1),1)</f>
        <v>9</v>
      </c>
      <c r="S1026" s="7" t="str">
        <f ca="1">VLOOKUP($R1026,'Marital status'!$A:$B,2,FALSE)</f>
        <v>DIVORCED</v>
      </c>
      <c r="T1026" s="7">
        <f t="shared" ca="1" si="153"/>
        <v>8</v>
      </c>
      <c r="U1026" s="7" t="str">
        <f ca="1">VLOOKUP($T1026,Ethnicities!$A:$B,2,FALSE)</f>
        <v>ASIAN</v>
      </c>
      <c r="V1026" s="8">
        <f t="shared" ca="1" si="154"/>
        <v>31356</v>
      </c>
      <c r="W1026" s="6">
        <f t="shared" ca="1" si="155"/>
        <v>7</v>
      </c>
      <c r="X1026" s="8" t="str">
        <f ca="1">VLOOKUP($W1026,'Background education'!$A:$B,2,FALSE)</f>
        <v>Undergraduate degree</v>
      </c>
      <c r="Y1026" s="7">
        <f ca="1" xml:space="preserve">
  IF(OR($AA1026 = 5, $AA1026 = 6, $AA1026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26" s="7" t="str">
        <f ca="1">VLOOKUP($Y1026,Departments!$A:$B,2,FALSE)</f>
        <v xml:space="preserve"> Commercial</v>
      </c>
      <c r="AA1026" s="6">
        <f t="shared" ca="1" si="156"/>
        <v>11</v>
      </c>
      <c r="AB1026" s="7" t="str">
        <f ca="1">VLOOKUP($AA1026,Roles!$A:$B,2,FALSE)</f>
        <v>Analyst</v>
      </c>
      <c r="AC1026" s="6">
        <f t="shared" ca="1" si="157"/>
        <v>6</v>
      </c>
      <c r="AD1026" s="7" t="str">
        <f ca="1" xml:space="preserve">
IF($AC1026 &lt;&gt; "",
    VLOOKUP($AC1026,Levels!$A:$B,2,FALSE),
    ""
)</f>
        <v>Pleno</v>
      </c>
      <c r="AE1026" s="8">
        <f t="shared" ca="1" si="158"/>
        <v>37616</v>
      </c>
      <c r="AF1026" s="6">
        <f ca="1">RANDBETWEEN(5,COUNTA('Recruitment source'!$A:$A) + 1)</f>
        <v>13</v>
      </c>
      <c r="AG1026" s="6" t="str">
        <f ca="1">VLOOKUP($AF1026,'Recruitment source'!$A:$B,2,FALSE)</f>
        <v>Google</v>
      </c>
      <c r="AH1026" s="8"/>
      <c r="AI1026" s="1">
        <f t="shared" ca="1" si="150"/>
        <v>2580</v>
      </c>
      <c r="AJ1026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1022, 1, 'Bartolomeo Rodrigues Asvilla', 'M', 8, '05/11/1985', 7, 9, 11, 6, 2580);</v>
      </c>
    </row>
    <row r="1027" spans="1:36" ht="14.25" customHeight="1" x14ac:dyDescent="0.2">
      <c r="A1027" s="7" cm="1">
        <f t="array" aca="1" ref="A1027" ca="1">INDEX(Companies!$A:$A,RANDBETWEEN(5,COUNTA(Companies!$A:$A) + 1),1)</f>
        <v>5</v>
      </c>
      <c r="B1027" s="7" t="str">
        <f ca="1">VLOOKUP($A1027,Companies!$A:$B,2,FALSE)</f>
        <v>ACME Corporation</v>
      </c>
      <c r="C1027" s="5">
        <f t="shared" si="151"/>
        <v>1023</v>
      </c>
      <c r="D1027" s="5" t="str" cm="1">
        <f t="array" ref="D1027">SHA1HASH($C1027)</f>
        <v>138825ed8f4199d67f9ca400b795b65fec1158ac</v>
      </c>
      <c r="E1027" s="6">
        <v>1</v>
      </c>
      <c r="F1027" s="7">
        <f ca="1">IF($C1027 = 1 + N("Presidente"),
    127,
    IF($C1027 = 2 + N("Vice-Presidente"),
        72,
        IF($C1027 = 3 + N("Secretária bilíngue"),
            13,
            RANDBETWEEN(5,COUNT(Name!$A:$A) + 1)
        )
    )
)</f>
        <v>141</v>
      </c>
      <c r="G1027" s="7" t="str">
        <f ca="1">VLOOKUP($F1027,Name!$A:$B,2,FALSE)</f>
        <v>Filipe</v>
      </c>
      <c r="H1027" s="7">
        <f ca="1" xml:space="preserve">
IF($C1027 = 1,
    0,
    RANDBETWEEN(5,COUNT('Last name'!$A:$A) + 1)
)</f>
        <v>15</v>
      </c>
      <c r="I1027" s="7" t="str">
        <f ca="1" xml:space="preserve">
IF($C1027 = 1 + N("Presidente"),
    "de Orléans e Bragança",
    VLOOKUP($H1027,'Last name'!$A:$B,2,FALSE) &amp; " " &amp; VLOOKUP(RANDBETWEEN(5,COUNT('Last name'!$A:$A) + 1),'Last name'!$A:$B,2,FALSE)
)</f>
        <v>Alvim Bragança</v>
      </c>
      <c r="J1027" s="7" t="str">
        <f t="shared" ca="1" si="152"/>
        <v>Filipe Alvim Bragança</v>
      </c>
      <c r="K1027" s="7" t="str" cm="1">
        <f t="array" aca="1" ref="K1027" ca="1">SHA1HASH($J1027)</f>
        <v>e30eb42316c816883922feccd98045de13f93409</v>
      </c>
      <c r="L1027" s="7" cm="1">
        <f t="array" aca="1" ref="L1027" ca="1">INDEX(States!$A:$A,N1027,1)</f>
        <v>5</v>
      </c>
      <c r="M1027" s="7" t="str">
        <f ca="1">VLOOKUP($L1027,Countries!$A:$B,2,FALSE)</f>
        <v>Portugal</v>
      </c>
      <c r="N1027" s="7" cm="1">
        <f t="array" aca="1" ref="N1027" ca="1">INDEX(States!$C:$C,RANDBETWEEN(5,COUNTA(States!$A:$A) + 1),1)</f>
        <v>6</v>
      </c>
      <c r="O1027" s="7" t="str">
        <f ca="1">VLOOKUP($N1027,States!$C:$D,2,FALSE)</f>
        <v>PORTO</v>
      </c>
      <c r="P1027" s="7" t="str">
        <f ca="1">VLOOKUP($F1027,Name!$A:$C,3,FALSE)</f>
        <v>M</v>
      </c>
      <c r="Q1027" s="7" t="str">
        <f ca="1">VLOOKUP($P1027,Genders!$B:$C,2,FALSE)</f>
        <v>Male</v>
      </c>
      <c r="R1027" s="7" cm="1">
        <f t="array" aca="1" ref="R1027" ca="1">INDEX('Marital status'!$A:$A,RANDBETWEEN(5,COUNTA('Marital status'!$A:$A) + 1),1)</f>
        <v>7</v>
      </c>
      <c r="S1027" s="7" t="str">
        <f ca="1">VLOOKUP($R1027,'Marital status'!$A:$B,2,FALSE)</f>
        <v xml:space="preserve">Widowed </v>
      </c>
      <c r="T1027" s="7">
        <f t="shared" ca="1" si="153"/>
        <v>5</v>
      </c>
      <c r="U1027" s="7" t="str">
        <f ca="1">VLOOKUP($T1027,Ethnicities!$A:$B,2,FALSE)</f>
        <v xml:space="preserve"> white</v>
      </c>
      <c r="V1027" s="8">
        <f t="shared" ca="1" si="154"/>
        <v>26913</v>
      </c>
      <c r="W1027" s="6">
        <f t="shared" ca="1" si="155"/>
        <v>7</v>
      </c>
      <c r="X1027" s="8" t="str">
        <f ca="1">VLOOKUP($W1027,'Background education'!$A:$B,2,FALSE)</f>
        <v>Undergraduate degree</v>
      </c>
      <c r="Y1027" s="7">
        <f ca="1" xml:space="preserve">
  IF(OR($AA1027 = 5, $AA1027 = 6, $AA1027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27" s="7" t="str">
        <f ca="1">VLOOKUP($Y1027,Departments!$A:$B,2,FALSE)</f>
        <v>Human Resource</v>
      </c>
      <c r="AA1027" s="6">
        <f t="shared" ca="1" si="156"/>
        <v>10</v>
      </c>
      <c r="AB1027" s="7" t="str">
        <f ca="1">VLOOKUP($AA1027,Roles!$A:$B,2,FALSE)</f>
        <v>Trainee</v>
      </c>
      <c r="AC1027" s="6" t="str">
        <f t="shared" ca="1" si="157"/>
        <v/>
      </c>
      <c r="AD1027" s="7" t="str">
        <f ca="1" xml:space="preserve">
IF($AC1027 &lt;&gt; "",
    VLOOKUP($AC1027,Levels!$A:$B,2,FALSE),
    ""
)</f>
        <v/>
      </c>
      <c r="AE1027" s="8">
        <f t="shared" ca="1" si="158"/>
        <v>44247</v>
      </c>
      <c r="AF1027" s="6">
        <f ca="1">RANDBETWEEN(5,COUNTA('Recruitment source'!$A:$A) + 1)</f>
        <v>13</v>
      </c>
      <c r="AG1027" s="6" t="str">
        <f ca="1">VLOOKUP($AF1027,'Recruitment source'!$A:$B,2,FALSE)</f>
        <v>Google</v>
      </c>
      <c r="AH1027" s="8"/>
      <c r="AI1027" s="1">
        <f t="shared" ca="1" si="150"/>
        <v>1385</v>
      </c>
      <c r="AJ1027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1023, 1, 'Filipe Alvim Bragança', 'M', 5, '06/09/1973', 7, 8, 10, NULL, 1385);</v>
      </c>
    </row>
    <row r="1028" spans="1:36" ht="14.25" customHeight="1" x14ac:dyDescent="0.2">
      <c r="A1028" s="7" cm="1">
        <f t="array" aca="1" ref="A1028" ca="1">INDEX(Companies!$A:$A,RANDBETWEEN(5,COUNTA(Companies!$A:$A) + 1),1)</f>
        <v>5</v>
      </c>
      <c r="B1028" s="7" t="str">
        <f ca="1">VLOOKUP($A1028,Companies!$A:$B,2,FALSE)</f>
        <v>ACME Corporation</v>
      </c>
      <c r="C1028" s="5">
        <f t="shared" si="151"/>
        <v>1024</v>
      </c>
      <c r="D1028" s="5" t="str" cm="1">
        <f t="array" ref="D1028">SHA1HASH($C1028)</f>
        <v>128351137a9c47206c4507dcf2e6fbeeca3a9079</v>
      </c>
      <c r="E1028" s="6">
        <v>1</v>
      </c>
      <c r="F1028" s="7">
        <f ca="1">IF($C1028 = 1 + N("Presidente"),
    127,
    IF($C1028 = 2 + N("Vice-Presidente"),
        72,
        IF($C1028 = 3 + N("Secretária bilíngue"),
            13,
            RANDBETWEEN(5,COUNT(Name!$A:$A) + 1)
        )
    )
)</f>
        <v>200</v>
      </c>
      <c r="G1028" s="7" t="str">
        <f ca="1">VLOOKUP($F1028,Name!$A:$B,2,FALSE)</f>
        <v>José Heleno</v>
      </c>
      <c r="H1028" s="7">
        <f ca="1" xml:space="preserve">
IF($C1028 = 1,
    0,
    RANDBETWEEN(5,COUNT('Last name'!$A:$A) + 1)
)</f>
        <v>190</v>
      </c>
      <c r="I1028" s="7" t="str">
        <f ca="1" xml:space="preserve">
IF($C1028 = 1 + N("Presidente"),
    "de Orléans e Bragança",
    VLOOKUP($H1028,'Last name'!$A:$B,2,FALSE) &amp; " " &amp; VLOOKUP(RANDBETWEEN(5,COUNT('Last name'!$A:$A) + 1),'Last name'!$A:$B,2,FALSE)
)</f>
        <v>Testa Reis</v>
      </c>
      <c r="J1028" s="7" t="str">
        <f t="shared" ca="1" si="152"/>
        <v>José Heleno Testa Reis</v>
      </c>
      <c r="K1028" s="7" t="str" cm="1">
        <f t="array" aca="1" ref="K1028" ca="1">SHA1HASH($J1028)</f>
        <v>e933d305f0466eaea7dc36b138ea6d340b20e44b</v>
      </c>
      <c r="L1028" s="7" cm="1">
        <f t="array" aca="1" ref="L1028" ca="1">INDEX(States!$A:$A,N1028,1)</f>
        <v>5</v>
      </c>
      <c r="M1028" s="7" t="str">
        <f ca="1">VLOOKUP($L1028,Countries!$A:$B,2,FALSE)</f>
        <v>Portugal</v>
      </c>
      <c r="N1028" s="7" cm="1">
        <f t="array" aca="1" ref="N1028" ca="1">INDEX(States!$C:$C,RANDBETWEEN(5,COUNTA(States!$A:$A) + 1),1)</f>
        <v>8</v>
      </c>
      <c r="O1028" s="7" t="str">
        <f ca="1">VLOOKUP($N1028,States!$C:$D,2,FALSE)</f>
        <v>AveirO</v>
      </c>
      <c r="P1028" s="7" t="str">
        <f ca="1">VLOOKUP($F1028,Name!$A:$C,3,FALSE)</f>
        <v>M</v>
      </c>
      <c r="Q1028" s="7" t="str">
        <f ca="1">VLOOKUP($P1028,Genders!$B:$C,2,FALSE)</f>
        <v>Male</v>
      </c>
      <c r="R1028" s="7" cm="1">
        <f t="array" aca="1" ref="R1028" ca="1">INDEX('Marital status'!$A:$A,RANDBETWEEN(5,COUNTA('Marital status'!$A:$A) + 1),1)</f>
        <v>5</v>
      </c>
      <c r="S1028" s="7" t="str">
        <f ca="1">VLOOKUP($R1028,'Marital status'!$A:$B,2,FALSE)</f>
        <v>single</v>
      </c>
      <c r="T1028" s="7">
        <f t="shared" ca="1" si="153"/>
        <v>5</v>
      </c>
      <c r="U1028" s="7" t="str">
        <f ca="1">VLOOKUP($T1028,Ethnicities!$A:$B,2,FALSE)</f>
        <v xml:space="preserve"> white</v>
      </c>
      <c r="V1028" s="8">
        <f t="shared" ca="1" si="154"/>
        <v>26641</v>
      </c>
      <c r="W1028" s="6">
        <f t="shared" ca="1" si="155"/>
        <v>8</v>
      </c>
      <c r="X1028" s="8" t="str">
        <f ca="1">VLOOKUP($W1028,'Background education'!$A:$B,2,FALSE)</f>
        <v>Graduate school</v>
      </c>
      <c r="Y1028" s="7">
        <f ca="1" xml:space="preserve">
  IF(OR($AA1028 = 5, $AA1028 = 6, $AA1028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28" s="7" t="str">
        <f ca="1">VLOOKUP($Y1028,Departments!$A:$B,2,FALSE)</f>
        <v>Audit</v>
      </c>
      <c r="AA1028" s="6">
        <f t="shared" ca="1" si="156"/>
        <v>11</v>
      </c>
      <c r="AB1028" s="7" t="str">
        <f ca="1">VLOOKUP($AA1028,Roles!$A:$B,2,FALSE)</f>
        <v>Analyst</v>
      </c>
      <c r="AC1028" s="6">
        <f t="shared" ca="1" si="157"/>
        <v>5</v>
      </c>
      <c r="AD1028" s="7" t="str">
        <f ca="1" xml:space="preserve">
IF($AC1028 &lt;&gt; "",
    VLOOKUP($AC1028,Levels!$A:$B,2,FALSE),
    ""
)</f>
        <v>Junior</v>
      </c>
      <c r="AE1028" s="8">
        <f t="shared" ca="1" si="158"/>
        <v>38740</v>
      </c>
      <c r="AF1028" s="6">
        <f ca="1">RANDBETWEEN(5,COUNTA('Recruitment source'!$A:$A) + 1)</f>
        <v>11</v>
      </c>
      <c r="AG1028" s="6" t="str">
        <f ca="1">VLOOKUP($AF1028,'Recruitment source'!$A:$B,2,FALSE)</f>
        <v>Next Station</v>
      </c>
      <c r="AH1028" s="8"/>
      <c r="AI1028" s="1">
        <f t="shared" ca="1" si="150"/>
        <v>3000</v>
      </c>
      <c r="AJ1028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1024, 1, 'José Heleno Testa Reis', 'M', 5, '08/12/1972', 8, 13, 11, 5, 3000);</v>
      </c>
    </row>
    <row r="1029" spans="1:36" ht="14.25" customHeight="1" x14ac:dyDescent="0.2">
      <c r="A1029" s="7" cm="1">
        <f t="array" aca="1" ref="A1029" ca="1">INDEX(Companies!$A:$A,RANDBETWEEN(5,COUNTA(Companies!$A:$A) + 1),1)</f>
        <v>5</v>
      </c>
      <c r="B1029" s="7" t="str">
        <f ca="1">VLOOKUP($A1029,Companies!$A:$B,2,FALSE)</f>
        <v>ACME Corporation</v>
      </c>
      <c r="C1029" s="5">
        <f t="shared" si="151"/>
        <v>1025</v>
      </c>
      <c r="D1029" s="5" t="str" cm="1">
        <f t="array" ref="D1029">SHA1HASH($C1029)</f>
        <v>bca210f878deb70f0575e974e7640fc5b404f4a1</v>
      </c>
      <c r="E1029" s="6">
        <v>1</v>
      </c>
      <c r="F1029" s="7">
        <f ca="1">IF($C1029 = 1 + N("Presidente"),
    127,
    IF($C1029 = 2 + N("Vice-Presidente"),
        72,
        IF($C1029 = 3 + N("Secretária bilíngue"),
            13,
            RANDBETWEEN(5,COUNT(Name!$A:$A) + 1)
        )
    )
)</f>
        <v>176</v>
      </c>
      <c r="G1029" s="7" t="str">
        <f ca="1">VLOOKUP($F1029,Name!$A:$B,2,FALSE)</f>
        <v>Isabelle</v>
      </c>
      <c r="H1029" s="7">
        <f ca="1" xml:space="preserve">
IF($C1029 = 1,
    0,
    RANDBETWEEN(5,COUNT('Last name'!$A:$A) + 1)
)</f>
        <v>174</v>
      </c>
      <c r="I1029" s="7" t="str">
        <f ca="1" xml:space="preserve">
IF($C1029 = 1 + N("Presidente"),
    "de Orléans e Bragança",
    VLOOKUP($H1029,'Last name'!$A:$B,2,FALSE) &amp; " " &amp; VLOOKUP(RANDBETWEEN(5,COUNT('Last name'!$A:$A) + 1),'Last name'!$A:$B,2,FALSE)
)</f>
        <v>Santana Furtado</v>
      </c>
      <c r="J1029" s="7" t="str">
        <f t="shared" ca="1" si="152"/>
        <v>Isabelle Santana Furtado</v>
      </c>
      <c r="K1029" s="7" t="str" cm="1">
        <f t="array" aca="1" ref="K1029" ca="1">SHA1HASH($J1029)</f>
        <v>295fee9f80b8c42062f493fd7a3730d7cfe27783</v>
      </c>
      <c r="L1029" s="7" cm="1">
        <f t="array" aca="1" ref="L1029" ca="1">INDEX(States!$A:$A,N1029,1)</f>
        <v>5</v>
      </c>
      <c r="M1029" s="7" t="str">
        <f ca="1">VLOOKUP($L1029,Countries!$A:$B,2,FALSE)</f>
        <v>Portugal</v>
      </c>
      <c r="N1029" s="7" cm="1">
        <f t="array" aca="1" ref="N1029" ca="1">INDEX(States!$C:$C,RANDBETWEEN(5,COUNTA(States!$A:$A) + 1),1)</f>
        <v>12</v>
      </c>
      <c r="O1029" s="7" t="str">
        <f ca="1">VLOOKUP($N1029,States!$C:$D,2,FALSE)</f>
        <v>Leiria</v>
      </c>
      <c r="P1029" s="7" t="str">
        <f ca="1">VLOOKUP($F1029,Name!$A:$C,3,FALSE)</f>
        <v>F</v>
      </c>
      <c r="Q1029" s="7" t="str">
        <f ca="1">VLOOKUP($P1029,Genders!$B:$C,2,FALSE)</f>
        <v>Female</v>
      </c>
      <c r="R1029" s="7" cm="1">
        <f t="array" aca="1" ref="R1029" ca="1">INDEX('Marital status'!$A:$A,RANDBETWEEN(5,COUNTA('Marital status'!$A:$A) + 1),1)</f>
        <v>7</v>
      </c>
      <c r="S1029" s="7" t="str">
        <f ca="1">VLOOKUP($R1029,'Marital status'!$A:$B,2,FALSE)</f>
        <v xml:space="preserve">Widowed </v>
      </c>
      <c r="T1029" s="7">
        <f t="shared" ca="1" si="153"/>
        <v>6</v>
      </c>
      <c r="U1029" s="7" t="str">
        <f ca="1">VLOOKUP($T1029,Ethnicities!$A:$B,2,FALSE)</f>
        <v>Black or African American</v>
      </c>
      <c r="V1029" s="8">
        <f t="shared" ca="1" si="154"/>
        <v>30549</v>
      </c>
      <c r="W1029" s="6">
        <f t="shared" ca="1" si="155"/>
        <v>7</v>
      </c>
      <c r="X1029" s="8" t="str">
        <f ca="1">VLOOKUP($W1029,'Background education'!$A:$B,2,FALSE)</f>
        <v>Undergraduate degree</v>
      </c>
      <c r="Y1029" s="7">
        <f ca="1" xml:space="preserve">
  IF(OR($AA1029 = 5, $AA1029 = 6, $AA1029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29" s="7" t="str">
        <f ca="1">VLOOKUP($Y1029,Departments!$A:$B,2,FALSE)</f>
        <v>Finance</v>
      </c>
      <c r="AA1029" s="6">
        <f t="shared" ca="1" si="156"/>
        <v>9</v>
      </c>
      <c r="AB1029" s="7" t="str">
        <f ca="1">VLOOKUP($AA1029,Roles!$A:$B,2,FALSE)</f>
        <v>Intern</v>
      </c>
      <c r="AC1029" s="6" t="str">
        <f t="shared" ca="1" si="157"/>
        <v/>
      </c>
      <c r="AD1029" s="7" t="str">
        <f ca="1" xml:space="preserve">
IF($AC1029 &lt;&gt; "",
    VLOOKUP($AC1029,Levels!$A:$B,2,FALSE),
    ""
)</f>
        <v/>
      </c>
      <c r="AE1029" s="8">
        <f t="shared" ca="1" si="158"/>
        <v>39802</v>
      </c>
      <c r="AF1029" s="6">
        <f ca="1">RANDBETWEEN(5,COUNTA('Recruitment source'!$A:$A) + 1)</f>
        <v>7</v>
      </c>
      <c r="AG1029" s="6" t="str">
        <f ca="1">VLOOKUP($AF1029,'Recruitment source'!$A:$B,2,FALSE)</f>
        <v>SAPO Emprego</v>
      </c>
      <c r="AH1029" s="8"/>
      <c r="AI1029" s="1">
        <f t="shared" ref="AI1029:AI1092" ca="1" si="160" xml:space="preserve">
IF($AA1029 = 5 + N("Presidente"),
    27000,
    IF($AA1029 = 6 + N("Vice-presidente"),
        23000,
        IF(OR($AA1029 = 8, $AA1029= 13, $AA1029 = 12) + N("Secretária bilíngue ou coordenador ou especialista"),
            8000,
            IF($AA1029 = 7 + N("Diretor"),
                15000,
                IF($AA1029 = 14 + N("Gerente"),
                    12000,
                    IF($AA1029 = 9 + N("Estagiário"),
                        705,
                        IF($AA1029 = 10 + N("Trainee"),
                            805,
                            IF($AA1029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IF($W1029 = 7,
  500,
  IF($W1029 = 8,
    1000,
    IF($W1029 = 9,
      1500,
      IF($W1029 = 10,
        2000,
        0
      )
    )
  )
)
+
N("Adicional no salário por área")
+
IF($Y1029 = 14 + N("Tecnologia da Informação"),
  120,
  IF($Y1029 = 16 + N("Vendas"),
    110,
    IF($Y1029 = 15 + N("Jurídico"),
      100,
      IF(OR($Y1029 = 8, $Y1029 = 9, $Y1029 = 11) + N("Recursos humanos ou comercial ou comunicação e marketing"),
        80,
        0
      )
    )
  )
)
+
N("Adicionando pegadinha")
+
IF(AND($Y1029 = 16, $W1029 = 9, $AA1029 = 11, $AC1029 = 5) + N("Se for de vendas, com mestrado, analista sênior"),
  IF($T1029 = 5,
    100,
    0
  )
  +
  IF($P1029 = "M",
    200,
    0
  ),
  0
)</f>
        <v>1205</v>
      </c>
      <c r="AJ1029" s="12" t="str">
        <f t="shared" ca="1" si="159"/>
        <v>INSERT INTO bi4all.fac_employees (id_company_fk, id_employee_pk, flg_active, employee_name, id_gender_fk, id_race_fk, birthday, id_schooling_fk, id_department_fk, id_role_fk, id_level_fk, actual_salary) VALUES (5, 1025, 1, 'Isabelle Santana Furtado', 'F', 6, '21/08/1983', 7, 7, 9, NULL, 1205);</v>
      </c>
    </row>
    <row r="1030" spans="1:36" ht="14.25" customHeight="1" x14ac:dyDescent="0.2">
      <c r="A1030" s="7" cm="1">
        <f t="array" aca="1" ref="A1030" ca="1">INDEX(Companies!$A:$A,RANDBETWEEN(5,COUNTA(Companies!$A:$A) + 1),1)</f>
        <v>5</v>
      </c>
      <c r="B1030" s="7" t="str">
        <f ca="1">VLOOKUP($A1030,Companies!$A:$B,2,FALSE)</f>
        <v>ACME Corporation</v>
      </c>
      <c r="C1030" s="5">
        <f t="shared" ref="C1030:C1093" si="161">ROW() - 4</f>
        <v>1026</v>
      </c>
      <c r="D1030" s="5" t="str" cm="1">
        <f t="array" ref="D1030">SHA1HASH($C1030)</f>
        <v>183723726a927563ad46963f2138cc147d04cea0</v>
      </c>
      <c r="E1030" s="6">
        <v>1</v>
      </c>
      <c r="F1030" s="7">
        <f ca="1">IF($C1030 = 1 + N("Presidente"),
    127,
    IF($C1030 = 2 + N("Vice-Presidente"),
        72,
        IF($C1030 = 3 + N("Secretária bilíngue"),
            13,
            RANDBETWEEN(5,COUNT(Name!$A:$A) + 1)
        )
    )
)</f>
        <v>200</v>
      </c>
      <c r="G1030" s="7" t="str">
        <f ca="1">VLOOKUP($F1030,Name!$A:$B,2,FALSE)</f>
        <v>José Heleno</v>
      </c>
      <c r="H1030" s="7">
        <f ca="1" xml:space="preserve">
IF($C1030 = 1,
    0,
    RANDBETWEEN(5,COUNT('Last name'!$A:$A) + 1)
)</f>
        <v>56</v>
      </c>
      <c r="I1030" s="7" t="str">
        <f ca="1" xml:space="preserve">
IF($C1030 = 1 + N("Presidente"),
    "de Orléans e Bragança",
    VLOOKUP($H1030,'Last name'!$A:$B,2,FALSE) &amp; " " &amp; VLOOKUP(RANDBETWEEN(5,COUNT('Last name'!$A:$A) + 1),'Last name'!$A:$B,2,FALSE)
)</f>
        <v>Campos Trindade</v>
      </c>
      <c r="J1030" s="7" t="str">
        <f t="shared" ref="J1030:J1093" ca="1" si="162">$G1030 &amp; " " &amp; $I1030</f>
        <v>José Heleno Campos Trindade</v>
      </c>
      <c r="K1030" s="7" t="str" cm="1">
        <f t="array" aca="1" ref="K1030" ca="1">SHA1HASH($J1030)</f>
        <v>a599a5f42b3aa10b408e4d06f93541150f3ad83d</v>
      </c>
      <c r="L1030" s="7" cm="1">
        <f t="array" aca="1" ref="L1030" ca="1">INDEX(States!$A:$A,N1030,1)</f>
        <v>5</v>
      </c>
      <c r="M1030" s="7" t="str">
        <f ca="1">VLOOKUP($L1030,Countries!$A:$B,2,FALSE)</f>
        <v>Portugal</v>
      </c>
      <c r="N1030" s="7" cm="1">
        <f t="array" aca="1" ref="N1030" ca="1">INDEX(States!$C:$C,RANDBETWEEN(5,COUNTA(States!$A:$A) + 1),1)</f>
        <v>22</v>
      </c>
      <c r="O1030" s="7" t="str">
        <f ca="1">VLOOKUP($N1030,States!$C:$D,2,FALSE)</f>
        <v>Vila Real</v>
      </c>
      <c r="P1030" s="7" t="str">
        <f ca="1">VLOOKUP($F1030,Name!$A:$C,3,FALSE)</f>
        <v>M</v>
      </c>
      <c r="Q1030" s="7" t="str">
        <f ca="1">VLOOKUP($P1030,Genders!$B:$C,2,FALSE)</f>
        <v>Male</v>
      </c>
      <c r="R1030" s="7" cm="1">
        <f t="array" aca="1" ref="R1030" ca="1">INDEX('Marital status'!$A:$A,RANDBETWEEN(5,COUNTA('Marital status'!$A:$A) + 1),1)</f>
        <v>6</v>
      </c>
      <c r="S1030" s="7" t="str">
        <f ca="1">VLOOKUP($R1030,'Marital status'!$A:$B,2,FALSE)</f>
        <v>MarrieD</v>
      </c>
      <c r="T1030" s="7">
        <f t="shared" ref="T1030:T1093" ca="1" si="163" xml:space="preserve">
IF(AND($AA1030 &gt;= 5, $AA1030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030" s="7" t="str">
        <f ca="1">VLOOKUP($T1030,Ethnicities!$A:$B,2,FALSE)</f>
        <v xml:space="preserve"> white</v>
      </c>
      <c r="V1030" s="8">
        <f t="shared" ref="V1030:V1093" ca="1" si="164" xml:space="preserve">
IF($AA1030 = 5 + N("CEO"),
    TODAY() - 16340,
    IF($AA1030 = 8 + N("Secretary"),
        RANDBETWEEN(TODAY() - 12418.5, TODAY()-6574.5),
        IF(OR($AA1030 = 7, $AA1030 = 14),
            RANDBETWEEN(TODAY() - 16071, TODAY() - 8766),
            IF(OR($AA1030 = 13, $AA1030 = 12, $AA1030 = 11),
                RANDBETWEEN(TODAY() - 27393.75, TODAY() - 12783.75),
                RANDBETWEEN(TODAY() - 27393.75, TODAY()-10957.5)
            )
        )
    )
)</f>
        <v>30234</v>
      </c>
      <c r="W1030" s="6">
        <f t="shared" ref="W1030:W1093" ca="1" si="165" xml:space="preserve">
IF(OR($AA1030 = 5, $AA1030 = 6) + N("Se for presidente ou vice-presidente"),
    10 + N("Doutor"),
    IF($AA1030 = 7 + N("Se for diretor"),
        RANDBETWEEN(8,10) + N("Graduate school or Master’s degree or Doctorate"),
        IF($AA1030 = 14 + N("If a manager"),
            RANDBETWEEN(7,9),
            IF(OR($AA1030 = 13, $AA1030 = 12, $AA1030 = 11) + N("If coordinator or specialist or analyst"),
                RANDBETWEEN(7,8),
                7
            )
        )
    )
)</f>
        <v>8</v>
      </c>
      <c r="X1030" s="8" t="str">
        <f ca="1">VLOOKUP($W1030,'Background education'!$A:$B,2,FALSE)</f>
        <v>Graduate school</v>
      </c>
      <c r="Y1030" s="7">
        <f ca="1" xml:space="preserve">
  IF(OR($AA1030 = 5, $AA1030 = 6, $AA1030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30" s="7" t="str">
        <f ca="1">VLOOKUP($Y1030,Departments!$A:$B,2,FALSE)</f>
        <v xml:space="preserve"> Commercial</v>
      </c>
      <c r="AA1030" s="6">
        <f t="shared" ref="AA1030:AA1093" ca="1" si="166" xml:space="preserve">
IF($C1030 = 1 + N("Se matrícula for 1"),
  5 + N("Presidente"),
  IF($C1030 = 2 + N("Se matrícula for 2"),
    6 + N("Vice-presidente"),
    IF($C1030 = 3 + N("Se matrícula for 3"),
      8 + N("Secretária bilíngue"),
      IF(AND($C1030 &gt;= 4, $C1030 &lt;=14),
        7 + N("Diretor"),
        IF(AND($C1030 &gt;= 15, $C1030 &lt;= 25),
          14 + N("Manager"),
          IF(AND($C1030 &gt;= 26, $C1030 &lt;= 36),
            13 + N("Coordinador"),
            IF(AND($C1030 &gt;= 37, $C1030 &lt;= 47),
              12 + N("Especialista"),
                IF(MOD($C1030,2) = 0,
                  11 + N("Analista"),
                  RANDBETWEEN(9,10) + N("Estagiário ou Trainee")
                )
            )
          )
        )
      )
    )
  )
)</f>
        <v>11</v>
      </c>
      <c r="AB1030" s="7" t="str">
        <f ca="1">VLOOKUP($AA1030,Roles!$A:$B,2,FALSE)</f>
        <v>Analyst</v>
      </c>
      <c r="AC1030" s="6">
        <f t="shared" ref="AC1030:AC1093" ca="1" si="167" xml:space="preserve">
IF($AA1030 = 11 + N("Analyst"),
    RANDBETWEEN(5, 7) + N("Jr, Pleno, Sr"),
    ""
)</f>
        <v>5</v>
      </c>
      <c r="AD1030" s="7" t="str">
        <f ca="1" xml:space="preserve">
IF($AC1030 &lt;&gt; "",
    VLOOKUP($AC1030,Levels!$A:$B,2,FALSE),
    ""
)</f>
        <v>Junior</v>
      </c>
      <c r="AE1030" s="8">
        <f t="shared" ref="AE1030:AE1093" ca="1" si="168" xml:space="preserve">
IF(
  OR(
    $AA1030=5,$AA1030=6,$AA1030=7,$AA1030=8,$AA1030=14
  ),
  36161,
  IF(
     (
      (TODAY() - $V1030) / 365
     ) &lt; 19,
      TODAY(),
      RANDBETWEEN(36161,TODAY())
  )
)</f>
        <v>44489</v>
      </c>
      <c r="AF1030" s="6">
        <f ca="1">RANDBETWEEN(5,COUNTA('Recruitment source'!$A:$A) + 1)</f>
        <v>10</v>
      </c>
      <c r="AG1030" s="6" t="str">
        <f ca="1">VLOOKUP($AF1030,'Recruitment source'!$A:$B,2,FALSE)</f>
        <v>Jobs in Lisbon</v>
      </c>
      <c r="AH1030" s="8"/>
      <c r="AI1030" s="1">
        <f t="shared" ca="1" si="160"/>
        <v>3080</v>
      </c>
      <c r="AJ1030" s="12" t="str">
        <f t="shared" ref="AJ1030:AJ1093" ca="1" si="16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$A1030  &amp; ", "   &amp;
$C1030  &amp; ", "   &amp;
$E1030  &amp; ", '"  &amp;
$J1030  &amp; "', '" &amp;
$P1030  &amp; "', "  &amp;
$T1030  &amp; ", '"  &amp;
TEXT($V1030,"dd/mm/aaaa")  &amp; "', "   &amp;
$W1030  &amp; ", "   &amp;
$Y1030  &amp; ", "   &amp;
$AA1030  &amp; ", "   &amp;
IF($AC1030 &lt;&gt; "", $AC1030, "NULL")  &amp; ", "   &amp;
$AI1030  &amp; ");"</f>
        <v>INSERT INTO bi4all.fac_employees (id_company_fk, id_employee_pk, flg_active, employee_name, id_gender_fk, id_race_fk, birthday, id_schooling_fk, id_department_fk, id_role_fk, id_level_fk, actual_salary) VALUES (5, 1026, 1, 'José Heleno Campos Trindade', 'M', 5, '10/10/1982', 8, 9, 11, 5, 3080);</v>
      </c>
    </row>
    <row r="1031" spans="1:36" ht="14.25" customHeight="1" x14ac:dyDescent="0.2">
      <c r="A1031" s="7" cm="1">
        <f t="array" aca="1" ref="A1031" ca="1">INDEX(Companies!$A:$A,RANDBETWEEN(5,COUNTA(Companies!$A:$A) + 1),1)</f>
        <v>5</v>
      </c>
      <c r="B1031" s="7" t="str">
        <f ca="1">VLOOKUP($A1031,Companies!$A:$B,2,FALSE)</f>
        <v>ACME Corporation</v>
      </c>
      <c r="C1031" s="5">
        <f t="shared" si="161"/>
        <v>1027</v>
      </c>
      <c r="D1031" s="5" t="str" cm="1">
        <f t="array" ref="D1031">SHA1HASH($C1031)</f>
        <v>e194ee413805ba5a6aabf4d34db2066149dc0369</v>
      </c>
      <c r="E1031" s="6">
        <v>1</v>
      </c>
      <c r="F1031" s="7">
        <f ca="1">IF($C1031 = 1 + N("Presidente"),
    127,
    IF($C1031 = 2 + N("Vice-Presidente"),
        72,
        IF($C1031 = 3 + N("Secretária bilíngue"),
            13,
            RANDBETWEEN(5,COUNT(Name!$A:$A) + 1)
        )
    )
)</f>
        <v>6</v>
      </c>
      <c r="G1031" s="7" t="str">
        <f ca="1">VLOOKUP($F1031,Name!$A:$B,2,FALSE)</f>
        <v>Abigail</v>
      </c>
      <c r="H1031" s="7">
        <f ca="1" xml:space="preserve">
IF($C1031 = 1,
    0,
    RANDBETWEEN(5,COUNT('Last name'!$A:$A) + 1)
)</f>
        <v>138</v>
      </c>
      <c r="I1031" s="7" t="str">
        <f ca="1" xml:space="preserve">
IF($C1031 = 1 + N("Presidente"),
    "de Orléans e Bragança",
    VLOOKUP($H1031,'Last name'!$A:$B,2,FALSE) &amp; " " &amp; VLOOKUP(RANDBETWEEN(5,COUNT('Last name'!$A:$A) + 1),'Last name'!$A:$B,2,FALSE)
)</f>
        <v>Nascimento Borba</v>
      </c>
      <c r="J1031" s="7" t="str">
        <f t="shared" ca="1" si="162"/>
        <v>Abigail Nascimento Borba</v>
      </c>
      <c r="K1031" s="7" t="str" cm="1">
        <f t="array" aca="1" ref="K1031" ca="1">SHA1HASH($J1031)</f>
        <v>f9166485e1827696e06b46d7586605a169fe3a8b</v>
      </c>
      <c r="L1031" s="7" cm="1">
        <f t="array" aca="1" ref="L1031" ca="1">INDEX(States!$A:$A,N1031,1)</f>
        <v>5</v>
      </c>
      <c r="M1031" s="7" t="str">
        <f ca="1">VLOOKUP($L1031,Countries!$A:$B,2,FALSE)</f>
        <v>Portugal</v>
      </c>
      <c r="N1031" s="7" cm="1">
        <f t="array" aca="1" ref="N1031" ca="1">INDEX(States!$C:$C,RANDBETWEEN(5,COUNTA(States!$A:$A) + 1),1)</f>
        <v>17</v>
      </c>
      <c r="O1031" s="7" t="str">
        <f ca="1">VLOOKUP($N1031,States!$C:$D,2,FALSE)</f>
        <v>Viseu</v>
      </c>
      <c r="P1031" s="7" t="str">
        <f ca="1">VLOOKUP($F1031,Name!$A:$C,3,FALSE)</f>
        <v>F</v>
      </c>
      <c r="Q1031" s="7" t="str">
        <f ca="1">VLOOKUP($P1031,Genders!$B:$C,2,FALSE)</f>
        <v>Female</v>
      </c>
      <c r="R1031" s="7" cm="1">
        <f t="array" aca="1" ref="R1031" ca="1">INDEX('Marital status'!$A:$A,RANDBETWEEN(5,COUNTA('Marital status'!$A:$A) + 1),1)</f>
        <v>6</v>
      </c>
      <c r="S1031" s="7" t="str">
        <f ca="1">VLOOKUP($R1031,'Marital status'!$A:$B,2,FALSE)</f>
        <v>MarrieD</v>
      </c>
      <c r="T1031" s="7">
        <f t="shared" ca="1" si="163"/>
        <v>5</v>
      </c>
      <c r="U1031" s="7" t="str">
        <f ca="1">VLOOKUP($T1031,Ethnicities!$A:$B,2,FALSE)</f>
        <v xml:space="preserve"> white</v>
      </c>
      <c r="V1031" s="8">
        <f t="shared" ca="1" si="164"/>
        <v>29337</v>
      </c>
      <c r="W1031" s="6">
        <f t="shared" ca="1" si="165"/>
        <v>7</v>
      </c>
      <c r="X1031" s="8" t="str">
        <f ca="1">VLOOKUP($W1031,'Background education'!$A:$B,2,FALSE)</f>
        <v>Undergraduate degree</v>
      </c>
      <c r="Y1031" s="7">
        <f ca="1" xml:space="preserve">
  IF(OR($AA1031 = 5, $AA1031 = 6, $AA1031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31" s="7" t="str">
        <f ca="1">VLOOKUP($Y1031,Departments!$A:$B,2,FALSE)</f>
        <v xml:space="preserve"> Commercial</v>
      </c>
      <c r="AA1031" s="6">
        <f t="shared" ca="1" si="166"/>
        <v>9</v>
      </c>
      <c r="AB1031" s="7" t="str">
        <f ca="1">VLOOKUP($AA1031,Roles!$A:$B,2,FALSE)</f>
        <v>Intern</v>
      </c>
      <c r="AC1031" s="6" t="str">
        <f t="shared" ca="1" si="167"/>
        <v/>
      </c>
      <c r="AD1031" s="7" t="str">
        <f ca="1" xml:space="preserve">
IF($AC1031 &lt;&gt; "",
    VLOOKUP($AC1031,Levels!$A:$B,2,FALSE),
    ""
)</f>
        <v/>
      </c>
      <c r="AE1031" s="8">
        <f t="shared" ca="1" si="168"/>
        <v>42318</v>
      </c>
      <c r="AF1031" s="6">
        <f ca="1">RANDBETWEEN(5,COUNTA('Recruitment source'!$A:$A) + 1)</f>
        <v>15</v>
      </c>
      <c r="AG1031" s="6" t="str">
        <f ca="1">VLOOKUP($AF1031,'Recruitment source'!$A:$B,2,FALSE)</f>
        <v>Website</v>
      </c>
      <c r="AH1031" s="8"/>
      <c r="AI1031" s="1">
        <f t="shared" ca="1" si="160"/>
        <v>1285</v>
      </c>
      <c r="AJ103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1027, 1, 'Abigail Nascimento Borba', 'F', 5, '26/04/1980', 7, 9, 9, NULL, 1285);</v>
      </c>
    </row>
    <row r="1032" spans="1:36" ht="14.25" customHeight="1" x14ac:dyDescent="0.2">
      <c r="A1032" s="7" cm="1">
        <f t="array" aca="1" ref="A1032" ca="1">INDEX(Companies!$A:$A,RANDBETWEEN(5,COUNTA(Companies!$A:$A) + 1),1)</f>
        <v>5</v>
      </c>
      <c r="B1032" s="7" t="str">
        <f ca="1">VLOOKUP($A1032,Companies!$A:$B,2,FALSE)</f>
        <v>ACME Corporation</v>
      </c>
      <c r="C1032" s="5">
        <f t="shared" si="161"/>
        <v>1028</v>
      </c>
      <c r="D1032" s="5" t="str" cm="1">
        <f t="array" ref="D1032">SHA1HASH($C1032)</f>
        <v>d9935e84bd763cd4b8be14cb7861f1266f659f31</v>
      </c>
      <c r="E1032" s="6">
        <v>1</v>
      </c>
      <c r="F1032" s="7">
        <f ca="1">IF($C1032 = 1 + N("Presidente"),
    127,
    IF($C1032 = 2 + N("Vice-Presidente"),
        72,
        IF($C1032 = 3 + N("Secretária bilíngue"),
            13,
            RANDBETWEEN(5,COUNT(Name!$A:$A) + 1)
        )
    )
)</f>
        <v>173</v>
      </c>
      <c r="G1032" s="7" t="str">
        <f ca="1">VLOOKUP($F1032,Name!$A:$B,2,FALSE)</f>
        <v>Isaac</v>
      </c>
      <c r="H1032" s="7">
        <f ca="1" xml:space="preserve">
IF($C1032 = 1,
    0,
    RANDBETWEEN(5,COUNT('Last name'!$A:$A) + 1)
)</f>
        <v>97</v>
      </c>
      <c r="I1032" s="7" t="str">
        <f ca="1" xml:space="preserve">
IF($C1032 = 1 + N("Presidente"),
    "de Orléans e Bragança",
    VLOOKUP($H1032,'Last name'!$A:$B,2,FALSE) &amp; " " &amp; VLOOKUP(RANDBETWEEN(5,COUNT('Last name'!$A:$A) + 1),'Last name'!$A:$B,2,FALSE)
)</f>
        <v>Garcia Santana</v>
      </c>
      <c r="J1032" s="7" t="str">
        <f t="shared" ca="1" si="162"/>
        <v>Isaac Garcia Santana</v>
      </c>
      <c r="K1032" s="7" t="str" cm="1">
        <f t="array" aca="1" ref="K1032" ca="1">SHA1HASH($J1032)</f>
        <v>25ee55cc1e64d6ea27b10c63881795563821d0f4</v>
      </c>
      <c r="L1032" s="7" cm="1">
        <f t="array" aca="1" ref="L1032" ca="1">INDEX(States!$A:$A,N1032,1)</f>
        <v>5</v>
      </c>
      <c r="M1032" s="7" t="str">
        <f ca="1">VLOOKUP($L1032,Countries!$A:$B,2,FALSE)</f>
        <v>Portugal</v>
      </c>
      <c r="N1032" s="7" cm="1">
        <f t="array" aca="1" ref="N1032" ca="1">INDEX(States!$C:$C,RANDBETWEEN(5,COUNTA(States!$A:$A) + 1),1)</f>
        <v>10</v>
      </c>
      <c r="O1032" s="7" t="str">
        <f ca="1">VLOOKUP($N1032,States!$C:$D,2,FALSE)</f>
        <v>Faro</v>
      </c>
      <c r="P1032" s="7" t="str">
        <f ca="1">VLOOKUP($F1032,Name!$A:$C,3,FALSE)</f>
        <v>M</v>
      </c>
      <c r="Q1032" s="7" t="str">
        <f ca="1">VLOOKUP($P1032,Genders!$B:$C,2,FALSE)</f>
        <v>Male</v>
      </c>
      <c r="R1032" s="7" cm="1">
        <f t="array" aca="1" ref="R1032" ca="1">INDEX('Marital status'!$A:$A,RANDBETWEEN(5,COUNTA('Marital status'!$A:$A) + 1),1)</f>
        <v>9</v>
      </c>
      <c r="S1032" s="7" t="str">
        <f ca="1">VLOOKUP($R1032,'Marital status'!$A:$B,2,FALSE)</f>
        <v>DIVORCED</v>
      </c>
      <c r="T1032" s="7">
        <f t="shared" ca="1" si="163"/>
        <v>5</v>
      </c>
      <c r="U1032" s="7" t="str">
        <f ca="1">VLOOKUP($T1032,Ethnicities!$A:$B,2,FALSE)</f>
        <v xml:space="preserve"> white</v>
      </c>
      <c r="V1032" s="8">
        <f t="shared" ca="1" si="164"/>
        <v>28871</v>
      </c>
      <c r="W1032" s="6">
        <f t="shared" ca="1" si="165"/>
        <v>7</v>
      </c>
      <c r="X1032" s="8" t="str">
        <f ca="1">VLOOKUP($W1032,'Background education'!$A:$B,2,FALSE)</f>
        <v>Undergraduate degree</v>
      </c>
      <c r="Y1032" s="7">
        <f ca="1" xml:space="preserve">
  IF(OR($AA1032 = 5, $AA1032 = 6, $AA1032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32" s="7" t="str">
        <f ca="1">VLOOKUP($Y1032,Departments!$A:$B,2,FALSE)</f>
        <v xml:space="preserve"> Presidency</v>
      </c>
      <c r="AA1032" s="6">
        <f t="shared" ca="1" si="166"/>
        <v>11</v>
      </c>
      <c r="AB1032" s="7" t="str">
        <f ca="1">VLOOKUP($AA1032,Roles!$A:$B,2,FALSE)</f>
        <v>Analyst</v>
      </c>
      <c r="AC1032" s="6">
        <f t="shared" ca="1" si="167"/>
        <v>5</v>
      </c>
      <c r="AD1032" s="7" t="str">
        <f ca="1" xml:space="preserve">
IF($AC1032 &lt;&gt; "",
    VLOOKUP($AC1032,Levels!$A:$B,2,FALSE),
    ""
)</f>
        <v>Junior</v>
      </c>
      <c r="AE1032" s="8">
        <f t="shared" ca="1" si="168"/>
        <v>37901</v>
      </c>
      <c r="AF1032" s="6">
        <f ca="1">RANDBETWEEN(5,COUNTA('Recruitment source'!$A:$A) + 1)</f>
        <v>5</v>
      </c>
      <c r="AG1032" s="6" t="str">
        <f ca="1">VLOOKUP($AF1032,'Recruitment source'!$A:$B,2,FALSE)</f>
        <v>Indeed</v>
      </c>
      <c r="AH1032" s="8"/>
      <c r="AI1032" s="1">
        <f t="shared" ca="1" si="160"/>
        <v>2500</v>
      </c>
      <c r="AJ103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1028, 1, 'Isaac Garcia Santana', 'M', 5, '16/01/1979', 7, 5, 11, 5, 2500);</v>
      </c>
    </row>
    <row r="1033" spans="1:36" ht="14.25" customHeight="1" x14ac:dyDescent="0.2">
      <c r="A1033" s="7" cm="1">
        <f t="array" aca="1" ref="A1033" ca="1">INDEX(Companies!$A:$A,RANDBETWEEN(5,COUNTA(Companies!$A:$A) + 1),1)</f>
        <v>5</v>
      </c>
      <c r="B1033" s="7" t="str">
        <f ca="1">VLOOKUP($A1033,Companies!$A:$B,2,FALSE)</f>
        <v>ACME Corporation</v>
      </c>
      <c r="C1033" s="5">
        <f t="shared" si="161"/>
        <v>1029</v>
      </c>
      <c r="D1033" s="5" t="str" cm="1">
        <f t="array" ref="D1033">SHA1HASH($C1033)</f>
        <v>685df181be80ff8d2018d3ff7c61f12c471005d2</v>
      </c>
      <c r="E1033" s="6">
        <v>1</v>
      </c>
      <c r="F1033" s="7">
        <f ca="1">IF($C1033 = 1 + N("Presidente"),
    127,
    IF($C1033 = 2 + N("Vice-Presidente"),
        72,
        IF($C1033 = 3 + N("Secretária bilíngue"),
            13,
            RANDBETWEEN(5,COUNT(Name!$A:$A) + 1)
        )
    )
)</f>
        <v>171</v>
      </c>
      <c r="G1033" s="7" t="str">
        <f ca="1">VLOOKUP($F1033,Name!$A:$B,2,FALSE)</f>
        <v>Íris</v>
      </c>
      <c r="H1033" s="7">
        <f ca="1" xml:space="preserve">
IF($C1033 = 1,
    0,
    RANDBETWEEN(5,COUNT('Last name'!$A:$A) + 1)
)</f>
        <v>192</v>
      </c>
      <c r="I1033" s="7" t="str">
        <f ca="1" xml:space="preserve">
IF($C1033 = 1 + N("Presidente"),
    "de Orléans e Bragança",
    VLOOKUP($H1033,'Last name'!$A:$B,2,FALSE) &amp; " " &amp; VLOOKUP(RANDBETWEEN(5,COUNT('Last name'!$A:$A) + 1),'Last name'!$A:$B,2,FALSE)
)</f>
        <v>Vaz Tavares</v>
      </c>
      <c r="J1033" s="7" t="str">
        <f t="shared" ca="1" si="162"/>
        <v>Íris Vaz Tavares</v>
      </c>
      <c r="K1033" s="7" t="str" cm="1">
        <f t="array" aca="1" ref="K1033" ca="1">SHA1HASH($J1033)</f>
        <v>4f3eec1f834aeb1009d488a1b513e5f7877875c4</v>
      </c>
      <c r="L1033" s="7" cm="1">
        <f t="array" aca="1" ref="L1033" ca="1">INDEX(States!$A:$A,N1033,1)</f>
        <v>5</v>
      </c>
      <c r="M1033" s="7" t="str">
        <f ca="1">VLOOKUP($L1033,Countries!$A:$B,2,FALSE)</f>
        <v>Portugal</v>
      </c>
      <c r="N1033" s="7" cm="1">
        <f t="array" aca="1" ref="N1033" ca="1">INDEX(States!$C:$C,RANDBETWEEN(5,COUNTA(States!$A:$A) + 1),1)</f>
        <v>12</v>
      </c>
      <c r="O1033" s="7" t="str">
        <f ca="1">VLOOKUP($N1033,States!$C:$D,2,FALSE)</f>
        <v>Leiria</v>
      </c>
      <c r="P1033" s="7" t="str">
        <f ca="1">VLOOKUP($F1033,Name!$A:$C,3,FALSE)</f>
        <v>F</v>
      </c>
      <c r="Q1033" s="7" t="str">
        <f ca="1">VLOOKUP($P1033,Genders!$B:$C,2,FALSE)</f>
        <v>Female</v>
      </c>
      <c r="R1033" s="7" cm="1">
        <f t="array" aca="1" ref="R1033" ca="1">INDEX('Marital status'!$A:$A,RANDBETWEEN(5,COUNTA('Marital status'!$A:$A) + 1),1)</f>
        <v>6</v>
      </c>
      <c r="S1033" s="7" t="str">
        <f ca="1">VLOOKUP($R1033,'Marital status'!$A:$B,2,FALSE)</f>
        <v>MarrieD</v>
      </c>
      <c r="T1033" s="7">
        <f t="shared" ca="1" si="163"/>
        <v>5</v>
      </c>
      <c r="U1033" s="7" t="str">
        <f ca="1">VLOOKUP($T1033,Ethnicities!$A:$B,2,FALSE)</f>
        <v xml:space="preserve"> white</v>
      </c>
      <c r="V1033" s="8">
        <f t="shared" ca="1" si="164"/>
        <v>18992</v>
      </c>
      <c r="W1033" s="6">
        <f t="shared" ca="1" si="165"/>
        <v>7</v>
      </c>
      <c r="X1033" s="8" t="str">
        <f ca="1">VLOOKUP($W1033,'Background education'!$A:$B,2,FALSE)</f>
        <v>Undergraduate degree</v>
      </c>
      <c r="Y1033" s="7">
        <f ca="1" xml:space="preserve">
  IF(OR($AA1033 = 5, $AA1033 = 6, $AA1033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33" s="7" t="str">
        <f ca="1">VLOOKUP($Y1033,Departments!$A:$B,2,FALSE)</f>
        <v>Controlling</v>
      </c>
      <c r="AA1033" s="6">
        <f t="shared" ca="1" si="166"/>
        <v>9</v>
      </c>
      <c r="AB1033" s="7" t="str">
        <f ca="1">VLOOKUP($AA1033,Roles!$A:$B,2,FALSE)</f>
        <v>Intern</v>
      </c>
      <c r="AC1033" s="6" t="str">
        <f t="shared" ca="1" si="167"/>
        <v/>
      </c>
      <c r="AD1033" s="7" t="str">
        <f ca="1" xml:space="preserve">
IF($AC1033 &lt;&gt; "",
    VLOOKUP($AC1033,Levels!$A:$B,2,FALSE),
    ""
)</f>
        <v/>
      </c>
      <c r="AE1033" s="8">
        <f t="shared" ca="1" si="168"/>
        <v>42394</v>
      </c>
      <c r="AF1033" s="6">
        <f ca="1">RANDBETWEEN(5,COUNTA('Recruitment source'!$A:$A) + 1)</f>
        <v>11</v>
      </c>
      <c r="AG1033" s="6" t="str">
        <f ca="1">VLOOKUP($AF1033,'Recruitment source'!$A:$B,2,FALSE)</f>
        <v>Next Station</v>
      </c>
      <c r="AH1033" s="8"/>
      <c r="AI1033" s="1">
        <f t="shared" ca="1" si="160"/>
        <v>1205</v>
      </c>
      <c r="AJ103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1029, 1, 'Íris Vaz Tavares', 'F', 5, '30/12/1951', 7, 12, 9, NULL, 1205);</v>
      </c>
    </row>
    <row r="1034" spans="1:36" ht="14.25" customHeight="1" x14ac:dyDescent="0.2">
      <c r="A1034" s="7" cm="1">
        <f t="array" aca="1" ref="A1034" ca="1">INDEX(Companies!$A:$A,RANDBETWEEN(5,COUNTA(Companies!$A:$A) + 1),1)</f>
        <v>5</v>
      </c>
      <c r="B1034" s="7" t="str">
        <f ca="1">VLOOKUP($A1034,Companies!$A:$B,2,FALSE)</f>
        <v>ACME Corporation</v>
      </c>
      <c r="C1034" s="5">
        <f t="shared" si="161"/>
        <v>1030</v>
      </c>
      <c r="D1034" s="5" t="str" cm="1">
        <f t="array" ref="D1034">SHA1HASH($C1034)</f>
        <v>5410535eba45bdd70048c12ae294f3caeddbe6ca</v>
      </c>
      <c r="E1034" s="6">
        <v>1</v>
      </c>
      <c r="F1034" s="7">
        <f ca="1">IF($C1034 = 1 + N("Presidente"),
    127,
    IF($C1034 = 2 + N("Vice-Presidente"),
        72,
        IF($C1034 = 3 + N("Secretária bilíngue"),
            13,
            RANDBETWEEN(5,COUNT(Name!$A:$A) + 1)
        )
    )
)</f>
        <v>190</v>
      </c>
      <c r="G1034" s="7" t="str">
        <f ca="1">VLOOKUP($F1034,Name!$A:$B,2,FALSE)</f>
        <v>João Miguel</v>
      </c>
      <c r="H1034" s="7">
        <f ca="1" xml:space="preserve">
IF($C1034 = 1,
    0,
    RANDBETWEEN(5,COUNT('Last name'!$A:$A) + 1)
)</f>
        <v>59</v>
      </c>
      <c r="I1034" s="7" t="str">
        <f ca="1" xml:space="preserve">
IF($C1034 = 1 + N("Presidente"),
    "de Orléans e Bragança",
    VLOOKUP($H1034,'Last name'!$A:$B,2,FALSE) &amp; " " &amp; VLOOKUP(RANDBETWEEN(5,COUNT('Last name'!$A:$A) + 1),'Last name'!$A:$B,2,FALSE)
)</f>
        <v>Cardozo Aragão</v>
      </c>
      <c r="J1034" s="7" t="str">
        <f t="shared" ca="1" si="162"/>
        <v>João Miguel Cardozo Aragão</v>
      </c>
      <c r="K1034" s="7" t="str" cm="1">
        <f t="array" aca="1" ref="K1034" ca="1">SHA1HASH($J1034)</f>
        <v>8cb22f3e732ca8bae3545c8d82e72c601188f6d8</v>
      </c>
      <c r="L1034" s="7" cm="1">
        <f t="array" aca="1" ref="L1034" ca="1">INDEX(States!$A:$A,N1034,1)</f>
        <v>5</v>
      </c>
      <c r="M1034" s="7" t="str">
        <f ca="1">VLOOKUP($L1034,Countries!$A:$B,2,FALSE)</f>
        <v>Portugal</v>
      </c>
      <c r="N1034" s="7" cm="1">
        <f t="array" aca="1" ref="N1034" ca="1">INDEX(States!$C:$C,RANDBETWEEN(5,COUNTA(States!$A:$A) + 1),1)</f>
        <v>24</v>
      </c>
      <c r="O1034" s="7" t="str">
        <f ca="1">VLOOKUP($N1034,States!$C:$D,2,FALSE)</f>
        <v>Brangança</v>
      </c>
      <c r="P1034" s="7" t="str">
        <f ca="1">VLOOKUP($F1034,Name!$A:$C,3,FALSE)</f>
        <v>M</v>
      </c>
      <c r="Q1034" s="7" t="str">
        <f ca="1">VLOOKUP($P1034,Genders!$B:$C,2,FALSE)</f>
        <v>Male</v>
      </c>
      <c r="R1034" s="7" cm="1">
        <f t="array" aca="1" ref="R1034" ca="1">INDEX('Marital status'!$A:$A,RANDBETWEEN(5,COUNTA('Marital status'!$A:$A) + 1),1)</f>
        <v>5</v>
      </c>
      <c r="S1034" s="7" t="str">
        <f ca="1">VLOOKUP($R1034,'Marital status'!$A:$B,2,FALSE)</f>
        <v>single</v>
      </c>
      <c r="T1034" s="7">
        <f t="shared" ca="1" si="163"/>
        <v>7</v>
      </c>
      <c r="U1034" s="7" t="str">
        <f ca="1">VLOOKUP($T1034,Ethnicities!$A:$B,2,FALSE)</f>
        <v xml:space="preserve">  Hispanic or LATINO</v>
      </c>
      <c r="V1034" s="8">
        <f t="shared" ca="1" si="164"/>
        <v>31911</v>
      </c>
      <c r="W1034" s="6">
        <f t="shared" ca="1" si="165"/>
        <v>7</v>
      </c>
      <c r="X1034" s="8" t="str">
        <f ca="1">VLOOKUP($W1034,'Background education'!$A:$B,2,FALSE)</f>
        <v>Undergraduate degree</v>
      </c>
      <c r="Y1034" s="7">
        <f ca="1" xml:space="preserve">
  IF(OR($AA1034 = 5, $AA1034 = 6, $AA1034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34" s="7" t="str">
        <f ca="1">VLOOKUP($Y1034,Departments!$A:$B,2,FALSE)</f>
        <v xml:space="preserve"> Presidency</v>
      </c>
      <c r="AA1034" s="6">
        <f t="shared" ca="1" si="166"/>
        <v>11</v>
      </c>
      <c r="AB1034" s="7" t="str">
        <f ca="1">VLOOKUP($AA1034,Roles!$A:$B,2,FALSE)</f>
        <v>Analyst</v>
      </c>
      <c r="AC1034" s="6">
        <f t="shared" ca="1" si="167"/>
        <v>7</v>
      </c>
      <c r="AD1034" s="7" t="str">
        <f ca="1" xml:space="preserve">
IF($AC1034 &lt;&gt; "",
    VLOOKUP($AC1034,Levels!$A:$B,2,FALSE),
    ""
)</f>
        <v>Senior</v>
      </c>
      <c r="AE1034" s="8">
        <f t="shared" ca="1" si="168"/>
        <v>39258</v>
      </c>
      <c r="AF1034" s="6">
        <f ca="1">RANDBETWEEN(5,COUNTA('Recruitment source'!$A:$A) + 1)</f>
        <v>10</v>
      </c>
      <c r="AG1034" s="6" t="str">
        <f ca="1">VLOOKUP($AF1034,'Recruitment source'!$A:$B,2,FALSE)</f>
        <v>Jobs in Lisbon</v>
      </c>
      <c r="AH1034" s="8"/>
      <c r="AI1034" s="1">
        <f t="shared" ca="1" si="160"/>
        <v>2500</v>
      </c>
      <c r="AJ1034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1030, 1, 'João Miguel Cardozo Aragão', 'M', 7, '14/05/1987', 7, 5, 11, 7, 2500);</v>
      </c>
    </row>
    <row r="1035" spans="1:36" ht="14.25" customHeight="1" x14ac:dyDescent="0.2">
      <c r="A1035" s="7" cm="1">
        <f t="array" aca="1" ref="A1035" ca="1">INDEX(Companies!$A:$A,RANDBETWEEN(5,COUNTA(Companies!$A:$A) + 1),1)</f>
        <v>5</v>
      </c>
      <c r="B1035" s="7" t="str">
        <f ca="1">VLOOKUP($A1035,Companies!$A:$B,2,FALSE)</f>
        <v>ACME Corporation</v>
      </c>
      <c r="C1035" s="5">
        <f t="shared" si="161"/>
        <v>1031</v>
      </c>
      <c r="D1035" s="5" t="str" cm="1">
        <f t="array" ref="D1035">SHA1HASH($C1035)</f>
        <v>45ce120feaa2c1a2bb53db6c8fb833e58d6bb661</v>
      </c>
      <c r="E1035" s="6">
        <v>1</v>
      </c>
      <c r="F1035" s="7">
        <f ca="1">IF($C1035 = 1 + N("Presidente"),
    127,
    IF($C1035 = 2 + N("Vice-Presidente"),
        72,
        IF($C1035 = 3 + N("Secretária bilíngue"),
            13,
            RANDBETWEEN(5,COUNT(Name!$A:$A) + 1)
        )
    )
)</f>
        <v>154</v>
      </c>
      <c r="G1035" s="7" t="str">
        <f ca="1">VLOOKUP($F1035,Name!$A:$B,2,FALSE)</f>
        <v>Giovanna</v>
      </c>
      <c r="H1035" s="7">
        <f ca="1" xml:space="preserve">
IF($C1035 = 1,
    0,
    RANDBETWEEN(5,COUNT('Last name'!$A:$A) + 1)
)</f>
        <v>34</v>
      </c>
      <c r="I1035" s="7" t="str">
        <f ca="1" xml:space="preserve">
IF($C1035 = 1 + N("Presidente"),
    "de Orléans e Bragança",
    VLOOKUP($H1035,'Last name'!$A:$B,2,FALSE) &amp; " " &amp; VLOOKUP(RANDBETWEEN(5,COUNT('Last name'!$A:$A) + 1),'Last name'!$A:$B,2,FALSE)
)</f>
        <v>Barros Barbosa</v>
      </c>
      <c r="J1035" s="7" t="str">
        <f t="shared" ca="1" si="162"/>
        <v>Giovanna Barros Barbosa</v>
      </c>
      <c r="K1035" s="7" t="str" cm="1">
        <f t="array" aca="1" ref="K1035" ca="1">SHA1HASH($J1035)</f>
        <v>946b9a207db53effe4e1ce0f1066ba756efa7a61</v>
      </c>
      <c r="L1035" s="7" cm="1">
        <f t="array" aca="1" ref="L1035" ca="1">INDEX(States!$A:$A,N1035,1)</f>
        <v>5</v>
      </c>
      <c r="M1035" s="7" t="str">
        <f ca="1">VLOOKUP($L1035,Countries!$A:$B,2,FALSE)</f>
        <v>Portugal</v>
      </c>
      <c r="N1035" s="7" cm="1">
        <f t="array" aca="1" ref="N1035" ca="1">INDEX(States!$C:$C,RANDBETWEEN(5,COUNTA(States!$A:$A) + 1),1)</f>
        <v>15</v>
      </c>
      <c r="O1035" s="7" t="str">
        <f ca="1">VLOOKUP($N1035,States!$C:$D,2,FALSE)</f>
        <v xml:space="preserve"> ÉVORA</v>
      </c>
      <c r="P1035" s="7" t="str">
        <f ca="1">VLOOKUP($F1035,Name!$A:$C,3,FALSE)</f>
        <v>F</v>
      </c>
      <c r="Q1035" s="7" t="str">
        <f ca="1">VLOOKUP($P1035,Genders!$B:$C,2,FALSE)</f>
        <v>Female</v>
      </c>
      <c r="R1035" s="7" cm="1">
        <f t="array" aca="1" ref="R1035" ca="1">INDEX('Marital status'!$A:$A,RANDBETWEEN(5,COUNTA('Marital status'!$A:$A) + 1),1)</f>
        <v>6</v>
      </c>
      <c r="S1035" s="7" t="str">
        <f ca="1">VLOOKUP($R1035,'Marital status'!$A:$B,2,FALSE)</f>
        <v>MarrieD</v>
      </c>
      <c r="T1035" s="7">
        <f t="shared" ca="1" si="163"/>
        <v>5</v>
      </c>
      <c r="U1035" s="7" t="str">
        <f ca="1">VLOOKUP($T1035,Ethnicities!$A:$B,2,FALSE)</f>
        <v xml:space="preserve"> white</v>
      </c>
      <c r="V1035" s="8">
        <f t="shared" ca="1" si="164"/>
        <v>30012</v>
      </c>
      <c r="W1035" s="6">
        <f t="shared" ca="1" si="165"/>
        <v>7</v>
      </c>
      <c r="X1035" s="8" t="str">
        <f ca="1">VLOOKUP($W1035,'Background education'!$A:$B,2,FALSE)</f>
        <v>Undergraduate degree</v>
      </c>
      <c r="Y1035" s="7">
        <f ca="1" xml:space="preserve">
  IF(OR($AA1035 = 5, $AA1035 = 6, $AA1035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35" s="7" t="str">
        <f ca="1">VLOOKUP($Y1035,Departments!$A:$B,2,FALSE)</f>
        <v xml:space="preserve"> Presidency</v>
      </c>
      <c r="AA1035" s="6">
        <f t="shared" ca="1" si="166"/>
        <v>10</v>
      </c>
      <c r="AB1035" s="7" t="str">
        <f ca="1">VLOOKUP($AA1035,Roles!$A:$B,2,FALSE)</f>
        <v>Trainee</v>
      </c>
      <c r="AC1035" s="6" t="str">
        <f t="shared" ca="1" si="167"/>
        <v/>
      </c>
      <c r="AD1035" s="7" t="str">
        <f ca="1" xml:space="preserve">
IF($AC1035 &lt;&gt; "",
    VLOOKUP($AC1035,Levels!$A:$B,2,FALSE),
    ""
)</f>
        <v/>
      </c>
      <c r="AE1035" s="8">
        <f t="shared" ca="1" si="168"/>
        <v>39626</v>
      </c>
      <c r="AF1035" s="6">
        <f ca="1">RANDBETWEEN(5,COUNTA('Recruitment source'!$A:$A) + 1)</f>
        <v>11</v>
      </c>
      <c r="AG1035" s="6" t="str">
        <f ca="1">VLOOKUP($AF1035,'Recruitment source'!$A:$B,2,FALSE)</f>
        <v>Next Station</v>
      </c>
      <c r="AH1035" s="8"/>
      <c r="AI1035" s="1">
        <f t="shared" ca="1" si="160"/>
        <v>1305</v>
      </c>
      <c r="AJ1035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1031, 1, 'Giovanna Barros Barbosa', 'F', 5, '02/03/1982', 7, 5, 10, NULL, 1305);</v>
      </c>
    </row>
    <row r="1036" spans="1:36" ht="14.25" customHeight="1" x14ac:dyDescent="0.2">
      <c r="A1036" s="7" cm="1">
        <f t="array" aca="1" ref="A1036" ca="1">INDEX(Companies!$A:$A,RANDBETWEEN(5,COUNTA(Companies!$A:$A) + 1),1)</f>
        <v>5</v>
      </c>
      <c r="B1036" s="7" t="str">
        <f ca="1">VLOOKUP($A1036,Companies!$A:$B,2,FALSE)</f>
        <v>ACME Corporation</v>
      </c>
      <c r="C1036" s="5">
        <f t="shared" si="161"/>
        <v>1032</v>
      </c>
      <c r="D1036" s="5" t="str" cm="1">
        <f t="array" ref="D1036">SHA1HASH($C1036)</f>
        <v>8422051640d7c9a740564eff35fbdce111c6c557</v>
      </c>
      <c r="E1036" s="6">
        <v>1</v>
      </c>
      <c r="F1036" s="7">
        <f ca="1">IF($C1036 = 1 + N("Presidente"),
    127,
    IF($C1036 = 2 + N("Vice-Presidente"),
        72,
        IF($C1036 = 3 + N("Secretária bilíngue"),
            13,
            RANDBETWEEN(5,COUNT(Name!$A:$A) + 1)
        )
    )
)</f>
        <v>112</v>
      </c>
      <c r="G1036" s="7" t="str">
        <f ca="1">VLOOKUP($F1036,Name!$A:$B,2,FALSE)</f>
        <v>Deborah</v>
      </c>
      <c r="H1036" s="7">
        <f ca="1" xml:space="preserve">
IF($C1036 = 1,
    0,
    RANDBETWEEN(5,COUNT('Last name'!$A:$A) + 1)
)</f>
        <v>150</v>
      </c>
      <c r="I1036" s="7" t="str">
        <f ca="1" xml:space="preserve">
IF($C1036 = 1 + N("Presidente"),
    "de Orléans e Bragança",
    VLOOKUP($H1036,'Last name'!$A:$B,2,FALSE) &amp; " " &amp; VLOOKUP(RANDBETWEEN(5,COUNT('Last name'!$A:$A) + 1),'Last name'!$A:$B,2,FALSE)
)</f>
        <v>Pellegrini Ildelfonso</v>
      </c>
      <c r="J1036" s="7" t="str">
        <f t="shared" ca="1" si="162"/>
        <v>Deborah Pellegrini Ildelfonso</v>
      </c>
      <c r="K1036" s="7" t="str" cm="1">
        <f t="array" aca="1" ref="K1036" ca="1">SHA1HASH($J1036)</f>
        <v>1afca0c333debfe16867612462b870c30e974faa</v>
      </c>
      <c r="L1036" s="7" cm="1">
        <f t="array" aca="1" ref="L1036" ca="1">INDEX(States!$A:$A,N1036,1)</f>
        <v>5</v>
      </c>
      <c r="M1036" s="7" t="str">
        <f ca="1">VLOOKUP($L1036,Countries!$A:$B,2,FALSE)</f>
        <v>Portugal</v>
      </c>
      <c r="N1036" s="7" cm="1">
        <f t="array" aca="1" ref="N1036" ca="1">INDEX(States!$C:$C,RANDBETWEEN(5,COUNTA(States!$A:$A) + 1),1)</f>
        <v>5</v>
      </c>
      <c r="O1036" s="7" t="str">
        <f ca="1">VLOOKUP($N1036,States!$C:$D,2,FALSE)</f>
        <v xml:space="preserve"> Lisboa</v>
      </c>
      <c r="P1036" s="7" t="str">
        <f ca="1">VLOOKUP($F1036,Name!$A:$C,3,FALSE)</f>
        <v>F</v>
      </c>
      <c r="Q1036" s="7" t="str">
        <f ca="1">VLOOKUP($P1036,Genders!$B:$C,2,FALSE)</f>
        <v>Female</v>
      </c>
      <c r="R1036" s="7" cm="1">
        <f t="array" aca="1" ref="R1036" ca="1">INDEX('Marital status'!$A:$A,RANDBETWEEN(5,COUNTA('Marital status'!$A:$A) + 1),1)</f>
        <v>6</v>
      </c>
      <c r="S1036" s="7" t="str">
        <f ca="1">VLOOKUP($R1036,'Marital status'!$A:$B,2,FALSE)</f>
        <v>MarrieD</v>
      </c>
      <c r="T1036" s="7">
        <f t="shared" ca="1" si="163"/>
        <v>6</v>
      </c>
      <c r="U1036" s="7" t="str">
        <f ca="1">VLOOKUP($T1036,Ethnicities!$A:$B,2,FALSE)</f>
        <v>Black or African American</v>
      </c>
      <c r="V1036" s="8">
        <f t="shared" ca="1" si="164"/>
        <v>28529</v>
      </c>
      <c r="W1036" s="6">
        <f t="shared" ca="1" si="165"/>
        <v>7</v>
      </c>
      <c r="X1036" s="8" t="str">
        <f ca="1">VLOOKUP($W1036,'Background education'!$A:$B,2,FALSE)</f>
        <v>Undergraduate degree</v>
      </c>
      <c r="Y1036" s="7">
        <f ca="1" xml:space="preserve">
  IF(OR($AA1036 = 5, $AA1036 = 6, $AA1036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36" s="7" t="str">
        <f ca="1">VLOOKUP($Y1036,Departments!$A:$B,2,FALSE)</f>
        <v xml:space="preserve"> Commercial</v>
      </c>
      <c r="AA1036" s="6">
        <f t="shared" ca="1" si="166"/>
        <v>11</v>
      </c>
      <c r="AB1036" s="7" t="str">
        <f ca="1">VLOOKUP($AA1036,Roles!$A:$B,2,FALSE)</f>
        <v>Analyst</v>
      </c>
      <c r="AC1036" s="6">
        <f t="shared" ca="1" si="167"/>
        <v>5</v>
      </c>
      <c r="AD1036" s="7" t="str">
        <f ca="1" xml:space="preserve">
IF($AC1036 &lt;&gt; "",
    VLOOKUP($AC1036,Levels!$A:$B,2,FALSE),
    ""
)</f>
        <v>Junior</v>
      </c>
      <c r="AE1036" s="8">
        <f t="shared" ca="1" si="168"/>
        <v>36863</v>
      </c>
      <c r="AF1036" s="6">
        <f ca="1">RANDBETWEEN(5,COUNTA('Recruitment source'!$A:$A) + 1)</f>
        <v>5</v>
      </c>
      <c r="AG1036" s="6" t="str">
        <f ca="1">VLOOKUP($AF1036,'Recruitment source'!$A:$B,2,FALSE)</f>
        <v>Indeed</v>
      </c>
      <c r="AH1036" s="8"/>
      <c r="AI1036" s="1">
        <f t="shared" ca="1" si="160"/>
        <v>2580</v>
      </c>
      <c r="AJ1036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1032, 1, 'Deborah Pellegrini Ildelfonso', 'F', 6, '08/02/1978', 7, 9, 11, 5, 2580);</v>
      </c>
    </row>
    <row r="1037" spans="1:36" ht="14.25" customHeight="1" x14ac:dyDescent="0.2">
      <c r="A1037" s="7" cm="1">
        <f t="array" aca="1" ref="A1037" ca="1">INDEX(Companies!$A:$A,RANDBETWEEN(5,COUNTA(Companies!$A:$A) + 1),1)</f>
        <v>5</v>
      </c>
      <c r="B1037" s="7" t="str">
        <f ca="1">VLOOKUP($A1037,Companies!$A:$B,2,FALSE)</f>
        <v>ACME Corporation</v>
      </c>
      <c r="C1037" s="5">
        <f t="shared" si="161"/>
        <v>1033</v>
      </c>
      <c r="D1037" s="5" t="str" cm="1">
        <f t="array" ref="D1037">SHA1HASH($C1037)</f>
        <v>e0f05ed4fd4ffb1af17b55948173bfe2900cefb4</v>
      </c>
      <c r="E1037" s="6">
        <v>1</v>
      </c>
      <c r="F1037" s="7">
        <f ca="1">IF($C1037 = 1 + N("Presidente"),
    127,
    IF($C1037 = 2 + N("Vice-Presidente"),
        72,
        IF($C1037 = 3 + N("Secretária bilíngue"),
            13,
            RANDBETWEEN(5,COUNT(Name!$A:$A) + 1)
        )
    )
)</f>
        <v>70</v>
      </c>
      <c r="G1037" s="7" t="str">
        <f ca="1">VLOOKUP($F1037,Name!$A:$B,2,FALSE)</f>
        <v>Bento</v>
      </c>
      <c r="H1037" s="7">
        <f ca="1" xml:space="preserve">
IF($C1037 = 1,
    0,
    RANDBETWEEN(5,COUNT('Last name'!$A:$A) + 1)
)</f>
        <v>133</v>
      </c>
      <c r="I1037" s="7" t="str">
        <f ca="1" xml:space="preserve">
IF($C1037 = 1 + N("Presidente"),
    "de Orléans e Bragança",
    VLOOKUP($H1037,'Last name'!$A:$B,2,FALSE) &amp; " " &amp; VLOOKUP(RANDBETWEEN(5,COUNT('Last name'!$A:$A) + 1),'Last name'!$A:$B,2,FALSE)
)</f>
        <v>Morais Batista</v>
      </c>
      <c r="J1037" s="7" t="str">
        <f t="shared" ca="1" si="162"/>
        <v>Bento Morais Batista</v>
      </c>
      <c r="K1037" s="7" t="str" cm="1">
        <f t="array" aca="1" ref="K1037" ca="1">SHA1HASH($J1037)</f>
        <v>fc2c64206572c97cdda2b3f17219cc6e81122c60</v>
      </c>
      <c r="L1037" s="7" cm="1">
        <f t="array" aca="1" ref="L1037" ca="1">INDEX(States!$A:$A,N1037,1)</f>
        <v>5</v>
      </c>
      <c r="M1037" s="7" t="str">
        <f ca="1">VLOOKUP($L1037,Countries!$A:$B,2,FALSE)</f>
        <v>Portugal</v>
      </c>
      <c r="N1037" s="7" cm="1">
        <f t="array" aca="1" ref="N1037" ca="1">INDEX(States!$C:$C,RANDBETWEEN(5,COUNTA(States!$A:$A) + 1),1)</f>
        <v>5</v>
      </c>
      <c r="O1037" s="7" t="str">
        <f ca="1">VLOOKUP($N1037,States!$C:$D,2,FALSE)</f>
        <v xml:space="preserve"> Lisboa</v>
      </c>
      <c r="P1037" s="7" t="str">
        <f ca="1">VLOOKUP($F1037,Name!$A:$C,3,FALSE)</f>
        <v>M</v>
      </c>
      <c r="Q1037" s="7" t="str">
        <f ca="1">VLOOKUP($P1037,Genders!$B:$C,2,FALSE)</f>
        <v>Male</v>
      </c>
      <c r="R1037" s="7" cm="1">
        <f t="array" aca="1" ref="R1037" ca="1">INDEX('Marital status'!$A:$A,RANDBETWEEN(5,COUNTA('Marital status'!$A:$A) + 1),1)</f>
        <v>8</v>
      </c>
      <c r="S1037" s="7" t="str">
        <f ca="1">VLOOKUP($R1037,'Marital status'!$A:$B,2,FALSE)</f>
        <v xml:space="preserve"> Separated </v>
      </c>
      <c r="T1037" s="7">
        <f t="shared" ca="1" si="163"/>
        <v>5</v>
      </c>
      <c r="U1037" s="7" t="str">
        <f ca="1">VLOOKUP($T1037,Ethnicities!$A:$B,2,FALSE)</f>
        <v xml:space="preserve"> white</v>
      </c>
      <c r="V1037" s="8">
        <f t="shared" ca="1" si="164"/>
        <v>27087</v>
      </c>
      <c r="W1037" s="6">
        <f t="shared" ca="1" si="165"/>
        <v>7</v>
      </c>
      <c r="X1037" s="8" t="str">
        <f ca="1">VLOOKUP($W1037,'Background education'!$A:$B,2,FALSE)</f>
        <v>Undergraduate degree</v>
      </c>
      <c r="Y1037" s="7">
        <f ca="1" xml:space="preserve">
  IF(OR($AA1037 = 5, $AA1037 = 6, $AA1037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37" s="7" t="str">
        <f ca="1">VLOOKUP($Y1037,Departments!$A:$B,2,FALSE)</f>
        <v xml:space="preserve"> Commercial</v>
      </c>
      <c r="AA1037" s="6">
        <f t="shared" ca="1" si="166"/>
        <v>10</v>
      </c>
      <c r="AB1037" s="7" t="str">
        <f ca="1">VLOOKUP($AA1037,Roles!$A:$B,2,FALSE)</f>
        <v>Trainee</v>
      </c>
      <c r="AC1037" s="6" t="str">
        <f t="shared" ca="1" si="167"/>
        <v/>
      </c>
      <c r="AD1037" s="7" t="str">
        <f ca="1" xml:space="preserve">
IF($AC1037 &lt;&gt; "",
    VLOOKUP($AC1037,Levels!$A:$B,2,FALSE),
    ""
)</f>
        <v/>
      </c>
      <c r="AE1037" s="8">
        <f t="shared" ca="1" si="168"/>
        <v>39936</v>
      </c>
      <c r="AF1037" s="6">
        <f ca="1">RANDBETWEEN(5,COUNTA('Recruitment source'!$A:$A) + 1)</f>
        <v>9</v>
      </c>
      <c r="AG1037" s="6" t="str">
        <f ca="1">VLOOKUP($AF1037,'Recruitment source'!$A:$B,2,FALSE)</f>
        <v>Empregos Online</v>
      </c>
      <c r="AH1037" s="8"/>
      <c r="AI1037" s="1">
        <f t="shared" ca="1" si="160"/>
        <v>1385</v>
      </c>
      <c r="AJ1037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1033, 1, 'Bento Morais Batista', 'M', 5, '27/02/1974', 7, 9, 10, NULL, 1385);</v>
      </c>
    </row>
    <row r="1038" spans="1:36" ht="14.25" customHeight="1" x14ac:dyDescent="0.2">
      <c r="A1038" s="7" cm="1">
        <f t="array" aca="1" ref="A1038" ca="1">INDEX(Companies!$A:$A,RANDBETWEEN(5,COUNTA(Companies!$A:$A) + 1),1)</f>
        <v>5</v>
      </c>
      <c r="B1038" s="7" t="str">
        <f ca="1">VLOOKUP($A1038,Companies!$A:$B,2,FALSE)</f>
        <v>ACME Corporation</v>
      </c>
      <c r="C1038" s="5">
        <f t="shared" si="161"/>
        <v>1034</v>
      </c>
      <c r="D1038" s="5" t="str" cm="1">
        <f t="array" ref="D1038">SHA1HASH($C1038)</f>
        <v>290448489a06c6a2dc62e82491212444bd6e341f</v>
      </c>
      <c r="E1038" s="6">
        <v>1</v>
      </c>
      <c r="F1038" s="7">
        <f ca="1">IF($C1038 = 1 + N("Presidente"),
    127,
    IF($C1038 = 2 + N("Vice-Presidente"),
        72,
        IF($C1038 = 3 + N("Secretária bilíngue"),
            13,
            RANDBETWEEN(5,COUNT(Name!$A:$A) + 1)
        )
    )
)</f>
        <v>143</v>
      </c>
      <c r="G1038" s="7" t="str">
        <f ca="1">VLOOKUP($F1038,Name!$A:$B,2,FALSE)</f>
        <v>Flavio</v>
      </c>
      <c r="H1038" s="7">
        <f ca="1" xml:space="preserve">
IF($C1038 = 1,
    0,
    RANDBETWEEN(5,COUNT('Last name'!$A:$A) + 1)
)</f>
        <v>79</v>
      </c>
      <c r="I1038" s="7" t="str">
        <f ca="1" xml:space="preserve">
IF($C1038 = 1 + N("Presidente"),
    "de Orléans e Bragança",
    VLOOKUP($H1038,'Last name'!$A:$B,2,FALSE) &amp; " " &amp; VLOOKUP(RANDBETWEEN(5,COUNT('Last name'!$A:$A) + 1),'Last name'!$A:$B,2,FALSE)
)</f>
        <v>Evangelista Bandeira</v>
      </c>
      <c r="J1038" s="7" t="str">
        <f t="shared" ca="1" si="162"/>
        <v>Flavio Evangelista Bandeira</v>
      </c>
      <c r="K1038" s="7" t="str" cm="1">
        <f t="array" aca="1" ref="K1038" ca="1">SHA1HASH($J1038)</f>
        <v>6e3e2565fd1603d6f500d0d37303c23518951454</v>
      </c>
      <c r="L1038" s="7" cm="1">
        <f t="array" aca="1" ref="L1038" ca="1">INDEX(States!$A:$A,N1038,1)</f>
        <v>5</v>
      </c>
      <c r="M1038" s="7" t="str">
        <f ca="1">VLOOKUP($L1038,Countries!$A:$B,2,FALSE)</f>
        <v>Portugal</v>
      </c>
      <c r="N1038" s="7" cm="1">
        <f t="array" aca="1" ref="N1038" ca="1">INDEX(States!$C:$C,RANDBETWEEN(5,COUNTA(States!$A:$A) + 1),1)</f>
        <v>8</v>
      </c>
      <c r="O1038" s="7" t="str">
        <f ca="1">VLOOKUP($N1038,States!$C:$D,2,FALSE)</f>
        <v>AveirO</v>
      </c>
      <c r="P1038" s="7" t="str">
        <f ca="1">VLOOKUP($F1038,Name!$A:$C,3,FALSE)</f>
        <v>M</v>
      </c>
      <c r="Q1038" s="7" t="str">
        <f ca="1">VLOOKUP($P1038,Genders!$B:$C,2,FALSE)</f>
        <v>Male</v>
      </c>
      <c r="R1038" s="7" cm="1">
        <f t="array" aca="1" ref="R1038" ca="1">INDEX('Marital status'!$A:$A,RANDBETWEEN(5,COUNTA('Marital status'!$A:$A) + 1),1)</f>
        <v>5</v>
      </c>
      <c r="S1038" s="7" t="str">
        <f ca="1">VLOOKUP($R1038,'Marital status'!$A:$B,2,FALSE)</f>
        <v>single</v>
      </c>
      <c r="T1038" s="7">
        <f t="shared" ca="1" si="163"/>
        <v>5</v>
      </c>
      <c r="U1038" s="7" t="str">
        <f ca="1">VLOOKUP($T1038,Ethnicities!$A:$B,2,FALSE)</f>
        <v xml:space="preserve"> white</v>
      </c>
      <c r="V1038" s="8">
        <f t="shared" ca="1" si="164"/>
        <v>30408</v>
      </c>
      <c r="W1038" s="6">
        <f t="shared" ca="1" si="165"/>
        <v>8</v>
      </c>
      <c r="X1038" s="8" t="str">
        <f ca="1">VLOOKUP($W1038,'Background education'!$A:$B,2,FALSE)</f>
        <v>Graduate school</v>
      </c>
      <c r="Y1038" s="7">
        <f ca="1" xml:space="preserve">
  IF(OR($AA1038 = 5, $AA1038 = 6, $AA1038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038" s="7" t="str">
        <f ca="1">VLOOKUP($Y1038,Departments!$A:$B,2,FALSE)</f>
        <v>Operations</v>
      </c>
      <c r="AA1038" s="6">
        <f t="shared" ca="1" si="166"/>
        <v>11</v>
      </c>
      <c r="AB1038" s="7" t="str">
        <f ca="1">VLOOKUP($AA1038,Roles!$A:$B,2,FALSE)</f>
        <v>Analyst</v>
      </c>
      <c r="AC1038" s="6">
        <f t="shared" ca="1" si="167"/>
        <v>7</v>
      </c>
      <c r="AD1038" s="7" t="str">
        <f ca="1" xml:space="preserve">
IF($AC1038 &lt;&gt; "",
    VLOOKUP($AC1038,Levels!$A:$B,2,FALSE),
    ""
)</f>
        <v>Senior</v>
      </c>
      <c r="AE1038" s="8">
        <f t="shared" ca="1" si="168"/>
        <v>42915</v>
      </c>
      <c r="AF1038" s="6">
        <f ca="1">RANDBETWEEN(5,COUNTA('Recruitment source'!$A:$A) + 1)</f>
        <v>15</v>
      </c>
      <c r="AG1038" s="6" t="str">
        <f ca="1">VLOOKUP($AF1038,'Recruitment source'!$A:$B,2,FALSE)</f>
        <v>Website</v>
      </c>
      <c r="AH1038" s="8"/>
      <c r="AI1038" s="1">
        <f t="shared" ca="1" si="160"/>
        <v>3000</v>
      </c>
      <c r="AJ1038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1034, 1, 'Flavio Evangelista Bandeira', 'M', 5, '02/04/1983', 8, 10, 11, 7, 3000);</v>
      </c>
    </row>
    <row r="1039" spans="1:36" ht="14.25" customHeight="1" x14ac:dyDescent="0.2">
      <c r="A1039" s="7" cm="1">
        <f t="array" aca="1" ref="A1039" ca="1">INDEX(Companies!$A:$A,RANDBETWEEN(5,COUNTA(Companies!$A:$A) + 1),1)</f>
        <v>5</v>
      </c>
      <c r="B1039" s="7" t="str">
        <f ca="1">VLOOKUP($A1039,Companies!$A:$B,2,FALSE)</f>
        <v>ACME Corporation</v>
      </c>
      <c r="C1039" s="5">
        <f t="shared" si="161"/>
        <v>1035</v>
      </c>
      <c r="D1039" s="5" t="str" cm="1">
        <f t="array" ref="D1039">SHA1HASH($C1039)</f>
        <v>0284938375fd54f17c4331b8ef9f686bfbda02c3</v>
      </c>
      <c r="E1039" s="6">
        <v>1</v>
      </c>
      <c r="F1039" s="7">
        <f ca="1">IF($C1039 = 1 + N("Presidente"),
    127,
    IF($C1039 = 2 + N("Vice-Presidente"),
        72,
        IF($C1039 = 3 + N("Secretária bilíngue"),
            13,
            RANDBETWEEN(5,COUNT(Name!$A:$A) + 1)
        )
    )
)</f>
        <v>364</v>
      </c>
      <c r="G1039" s="7" t="str">
        <f ca="1">VLOOKUP($F1039,Name!$A:$B,2,FALSE)</f>
        <v>Yasmin</v>
      </c>
      <c r="H1039" s="7">
        <f ca="1" xml:space="preserve">
IF($C1039 = 1,
    0,
    RANDBETWEEN(5,COUNT('Last name'!$A:$A) + 1)
)</f>
        <v>20</v>
      </c>
      <c r="I1039" s="7" t="str">
        <f ca="1" xml:space="preserve">
IF($C1039 = 1 + N("Presidente"),
    "de Orléans e Bragança",
    VLOOKUP($H1039,'Last name'!$A:$B,2,FALSE) &amp; " " &amp; VLOOKUP(RANDBETWEEN(5,COUNT('Last name'!$A:$A) + 1),'Last name'!$A:$B,2,FALSE)
)</f>
        <v>Anunciação Vaz</v>
      </c>
      <c r="J1039" s="7" t="str">
        <f t="shared" ca="1" si="162"/>
        <v>Yasmin Anunciação Vaz</v>
      </c>
      <c r="K1039" s="7" t="str" cm="1">
        <f t="array" aca="1" ref="K1039" ca="1">SHA1HASH($J1039)</f>
        <v>2853320925ac153c6327e426122910c087f6e187</v>
      </c>
      <c r="L1039" s="7" cm="1">
        <f t="array" aca="1" ref="L1039" ca="1">INDEX(States!$A:$A,N1039,1)</f>
        <v>5</v>
      </c>
      <c r="M1039" s="7" t="str">
        <f ca="1">VLOOKUP($L1039,Countries!$A:$B,2,FALSE)</f>
        <v>Portugal</v>
      </c>
      <c r="N1039" s="7" cm="1">
        <f t="array" aca="1" ref="N1039" ca="1">INDEX(States!$C:$C,RANDBETWEEN(5,COUNTA(States!$A:$A) + 1),1)</f>
        <v>22</v>
      </c>
      <c r="O1039" s="7" t="str">
        <f ca="1">VLOOKUP($N1039,States!$C:$D,2,FALSE)</f>
        <v>Vila Real</v>
      </c>
      <c r="P1039" s="7" t="str">
        <f ca="1">VLOOKUP($F1039,Name!$A:$C,3,FALSE)</f>
        <v>F</v>
      </c>
      <c r="Q1039" s="7" t="str">
        <f ca="1">VLOOKUP($P1039,Genders!$B:$C,2,FALSE)</f>
        <v>Female</v>
      </c>
      <c r="R1039" s="7" cm="1">
        <f t="array" aca="1" ref="R1039" ca="1">INDEX('Marital status'!$A:$A,RANDBETWEEN(5,COUNTA('Marital status'!$A:$A) + 1),1)</f>
        <v>5</v>
      </c>
      <c r="S1039" s="7" t="str">
        <f ca="1">VLOOKUP($R1039,'Marital status'!$A:$B,2,FALSE)</f>
        <v>single</v>
      </c>
      <c r="T1039" s="7">
        <f t="shared" ca="1" si="163"/>
        <v>5</v>
      </c>
      <c r="U1039" s="7" t="str">
        <f ca="1">VLOOKUP($T1039,Ethnicities!$A:$B,2,FALSE)</f>
        <v xml:space="preserve"> white</v>
      </c>
      <c r="V1039" s="8">
        <f t="shared" ca="1" si="164"/>
        <v>31275</v>
      </c>
      <c r="W1039" s="6">
        <f t="shared" ca="1" si="165"/>
        <v>7</v>
      </c>
      <c r="X1039" s="8" t="str">
        <f ca="1">VLOOKUP($W1039,'Background education'!$A:$B,2,FALSE)</f>
        <v>Undergraduate degree</v>
      </c>
      <c r="Y1039" s="7">
        <f ca="1" xml:space="preserve">
  IF(OR($AA1039 = 5, $AA1039 = 6, $AA1039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039" s="7" t="str">
        <f ca="1">VLOOKUP($Y1039,Departments!$A:$B,2,FALSE)</f>
        <v>Operations</v>
      </c>
      <c r="AA1039" s="6">
        <f t="shared" ca="1" si="166"/>
        <v>10</v>
      </c>
      <c r="AB1039" s="7" t="str">
        <f ca="1">VLOOKUP($AA1039,Roles!$A:$B,2,FALSE)</f>
        <v>Trainee</v>
      </c>
      <c r="AC1039" s="6" t="str">
        <f t="shared" ca="1" si="167"/>
        <v/>
      </c>
      <c r="AD1039" s="7" t="str">
        <f ca="1" xml:space="preserve">
IF($AC1039 &lt;&gt; "",
    VLOOKUP($AC1039,Levels!$A:$B,2,FALSE),
    ""
)</f>
        <v/>
      </c>
      <c r="AE1039" s="8">
        <f t="shared" ca="1" si="168"/>
        <v>39856</v>
      </c>
      <c r="AF1039" s="6">
        <f ca="1">RANDBETWEEN(5,COUNTA('Recruitment source'!$A:$A) + 1)</f>
        <v>14</v>
      </c>
      <c r="AG1039" s="6" t="str">
        <f ca="1">VLOOKUP($AF1039,'Recruitment source'!$A:$B,2,FALSE)</f>
        <v>LinkedIn</v>
      </c>
      <c r="AH1039" s="8"/>
      <c r="AI1039" s="1">
        <f t="shared" ca="1" si="160"/>
        <v>1305</v>
      </c>
      <c r="AJ1039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1035, 1, 'Yasmin Anunciação Vaz', 'F', 5, '16/08/1985', 7, 10, 10, NULL, 1305);</v>
      </c>
    </row>
    <row r="1040" spans="1:36" ht="14.25" customHeight="1" x14ac:dyDescent="0.2">
      <c r="A1040" s="7" cm="1">
        <f t="array" aca="1" ref="A1040" ca="1">INDEX(Companies!$A:$A,RANDBETWEEN(5,COUNTA(Companies!$A:$A) + 1),1)</f>
        <v>5</v>
      </c>
      <c r="B1040" s="7" t="str">
        <f ca="1">VLOOKUP($A1040,Companies!$A:$B,2,FALSE)</f>
        <v>ACME Corporation</v>
      </c>
      <c r="C1040" s="5">
        <f t="shared" si="161"/>
        <v>1036</v>
      </c>
      <c r="D1040" s="5" t="str" cm="1">
        <f t="array" ref="D1040">SHA1HASH($C1040)</f>
        <v>3d41b7fd29fc9b4ab18b63e1727b59b9eb5df1e2</v>
      </c>
      <c r="E1040" s="6">
        <v>1</v>
      </c>
      <c r="F1040" s="7">
        <f ca="1">IF($C1040 = 1 + N("Presidente"),
    127,
    IF($C1040 = 2 + N("Vice-Presidente"),
        72,
        IF($C1040 = 3 + N("Secretária bilíngue"),
            13,
            RANDBETWEEN(5,COUNT(Name!$A:$A) + 1)
        )
    )
)</f>
        <v>258</v>
      </c>
      <c r="G1040" s="7" t="str">
        <f ca="1">VLOOKUP($F1040,Name!$A:$B,2,FALSE)</f>
        <v>Maria Alice</v>
      </c>
      <c r="H1040" s="7">
        <f ca="1" xml:space="preserve">
IF($C1040 = 1,
    0,
    RANDBETWEEN(5,COUNT('Last name'!$A:$A) + 1)
)</f>
        <v>48</v>
      </c>
      <c r="I1040" s="7" t="str">
        <f ca="1" xml:space="preserve">
IF($C1040 = 1 + N("Presidente"),
    "de Orléans e Bragança",
    VLOOKUP($H1040,'Last name'!$A:$B,2,FALSE) &amp; " " &amp; VLOOKUP(RANDBETWEEN(5,COUNT('Last name'!$A:$A) + 1),'Last name'!$A:$B,2,FALSE)
)</f>
        <v>Brasil Caruso</v>
      </c>
      <c r="J1040" s="7" t="str">
        <f t="shared" ca="1" si="162"/>
        <v>Maria Alice Brasil Caruso</v>
      </c>
      <c r="K1040" s="7" t="str" cm="1">
        <f t="array" aca="1" ref="K1040" ca="1">SHA1HASH($J1040)</f>
        <v>c67a4cfc8d57a86d2fc5c4b0cb9dfdc8e5a7fd72</v>
      </c>
      <c r="L1040" s="7" cm="1">
        <f t="array" aca="1" ref="L1040" ca="1">INDEX(States!$A:$A,N1040,1)</f>
        <v>5</v>
      </c>
      <c r="M1040" s="7" t="str">
        <f ca="1">VLOOKUP($L1040,Countries!$A:$B,2,FALSE)</f>
        <v>Portugal</v>
      </c>
      <c r="N1040" s="7" cm="1">
        <f t="array" aca="1" ref="N1040" ca="1">INDEX(States!$C:$C,RANDBETWEEN(5,COUNTA(States!$A:$A) + 1),1)</f>
        <v>12</v>
      </c>
      <c r="O1040" s="7" t="str">
        <f ca="1">VLOOKUP($N1040,States!$C:$D,2,FALSE)</f>
        <v>Leiria</v>
      </c>
      <c r="P1040" s="7" t="str">
        <f ca="1">VLOOKUP($F1040,Name!$A:$C,3,FALSE)</f>
        <v>F</v>
      </c>
      <c r="Q1040" s="7" t="str">
        <f ca="1">VLOOKUP($P1040,Genders!$B:$C,2,FALSE)</f>
        <v>Female</v>
      </c>
      <c r="R1040" s="7" cm="1">
        <f t="array" aca="1" ref="R1040" ca="1">INDEX('Marital status'!$A:$A,RANDBETWEEN(5,COUNTA('Marital status'!$A:$A) + 1),1)</f>
        <v>5</v>
      </c>
      <c r="S1040" s="7" t="str">
        <f ca="1">VLOOKUP($R1040,'Marital status'!$A:$B,2,FALSE)</f>
        <v>single</v>
      </c>
      <c r="T1040" s="7">
        <f t="shared" ca="1" si="163"/>
        <v>5</v>
      </c>
      <c r="U1040" s="7" t="str">
        <f ca="1">VLOOKUP($T1040,Ethnicities!$A:$B,2,FALSE)</f>
        <v xml:space="preserve"> white</v>
      </c>
      <c r="V1040" s="8">
        <f t="shared" ca="1" si="164"/>
        <v>28652</v>
      </c>
      <c r="W1040" s="6">
        <f t="shared" ca="1" si="165"/>
        <v>7</v>
      </c>
      <c r="X1040" s="8" t="str">
        <f ca="1">VLOOKUP($W1040,'Background education'!$A:$B,2,FALSE)</f>
        <v>Undergraduate degree</v>
      </c>
      <c r="Y1040" s="7">
        <f ca="1" xml:space="preserve">
  IF(OR($AA1040 = 5, $AA1040 = 6, $AA1040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40" s="7" t="str">
        <f ca="1">VLOOKUP($Y1040,Departments!$A:$B,2,FALSE)</f>
        <v>Communication &amp; Marketing</v>
      </c>
      <c r="AA1040" s="6">
        <f t="shared" ca="1" si="166"/>
        <v>11</v>
      </c>
      <c r="AB1040" s="7" t="str">
        <f ca="1">VLOOKUP($AA1040,Roles!$A:$B,2,FALSE)</f>
        <v>Analyst</v>
      </c>
      <c r="AC1040" s="6">
        <f t="shared" ca="1" si="167"/>
        <v>5</v>
      </c>
      <c r="AD1040" s="7" t="str">
        <f ca="1" xml:space="preserve">
IF($AC1040 &lt;&gt; "",
    VLOOKUP($AC1040,Levels!$A:$B,2,FALSE),
    ""
)</f>
        <v>Junior</v>
      </c>
      <c r="AE1040" s="8">
        <f t="shared" ca="1" si="168"/>
        <v>36564</v>
      </c>
      <c r="AF1040" s="6">
        <f ca="1">RANDBETWEEN(5,COUNTA('Recruitment source'!$A:$A) + 1)</f>
        <v>15</v>
      </c>
      <c r="AG1040" s="6" t="str">
        <f ca="1">VLOOKUP($AF1040,'Recruitment source'!$A:$B,2,FALSE)</f>
        <v>Website</v>
      </c>
      <c r="AH1040" s="8"/>
      <c r="AI1040" s="1">
        <f t="shared" ca="1" si="160"/>
        <v>2580</v>
      </c>
      <c r="AJ1040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1036, 1, 'Maria Alice Brasil Caruso', 'F', 5, '11/06/1978', 7, 11, 11, 5, 2580);</v>
      </c>
    </row>
    <row r="1041" spans="1:36" ht="14.25" customHeight="1" x14ac:dyDescent="0.2">
      <c r="A1041" s="7" cm="1">
        <f t="array" aca="1" ref="A1041" ca="1">INDEX(Companies!$A:$A,RANDBETWEEN(5,COUNTA(Companies!$A:$A) + 1),1)</f>
        <v>5</v>
      </c>
      <c r="B1041" s="7" t="str">
        <f ca="1">VLOOKUP($A1041,Companies!$A:$B,2,FALSE)</f>
        <v>ACME Corporation</v>
      </c>
      <c r="C1041" s="5">
        <f t="shared" si="161"/>
        <v>1037</v>
      </c>
      <c r="D1041" s="5" t="str" cm="1">
        <f t="array" ref="D1041">SHA1HASH($C1041)</f>
        <v>8fe39caeac3a30f1f5d796c87c71d3a53d8e8bce</v>
      </c>
      <c r="E1041" s="6">
        <v>1</v>
      </c>
      <c r="F1041" s="7">
        <f ca="1">IF($C1041 = 1 + N("Presidente"),
    127,
    IF($C1041 = 2 + N("Vice-Presidente"),
        72,
        IF($C1041 = 3 + N("Secretária bilíngue"),
            13,
            RANDBETWEEN(5,COUNT(Name!$A:$A) + 1)
        )
    )
)</f>
        <v>105</v>
      </c>
      <c r="G1041" s="7" t="str">
        <f ca="1">VLOOKUP($F1041,Name!$A:$B,2,FALSE)</f>
        <v>Davi</v>
      </c>
      <c r="H1041" s="7">
        <f ca="1" xml:space="preserve">
IF($C1041 = 1,
    0,
    RANDBETWEEN(5,COUNT('Last name'!$A:$A) + 1)
)</f>
        <v>123</v>
      </c>
      <c r="I1041" s="7" t="str">
        <f ca="1" xml:space="preserve">
IF($C1041 = 1 + N("Presidente"),
    "de Orléans e Bragança",
    VLOOKUP($H1041,'Last name'!$A:$B,2,FALSE) &amp; " " &amp; VLOOKUP(RANDBETWEEN(5,COUNT('Last name'!$A:$A) + 1),'Last name'!$A:$B,2,FALSE)
)</f>
        <v>Martins Martinelli</v>
      </c>
      <c r="J1041" s="7" t="str">
        <f t="shared" ca="1" si="162"/>
        <v>Davi Martins Martinelli</v>
      </c>
      <c r="K1041" s="7" t="str" cm="1">
        <f t="array" aca="1" ref="K1041" ca="1">SHA1HASH($J1041)</f>
        <v>ddf3f9236d458e70fde1cc4314ce203476e0fc3c</v>
      </c>
      <c r="L1041" s="7" cm="1">
        <f t="array" aca="1" ref="L1041" ca="1">INDEX(States!$A:$A,N1041,1)</f>
        <v>5</v>
      </c>
      <c r="M1041" s="7" t="str">
        <f ca="1">VLOOKUP($L1041,Countries!$A:$B,2,FALSE)</f>
        <v>Portugal</v>
      </c>
      <c r="N1041" s="7" cm="1">
        <f t="array" aca="1" ref="N1041" ca="1">INDEX(States!$C:$C,RANDBETWEEN(5,COUNTA(States!$A:$A) + 1),1)</f>
        <v>8</v>
      </c>
      <c r="O1041" s="7" t="str">
        <f ca="1">VLOOKUP($N1041,States!$C:$D,2,FALSE)</f>
        <v>AveirO</v>
      </c>
      <c r="P1041" s="7" t="str">
        <f ca="1">VLOOKUP($F1041,Name!$A:$C,3,FALSE)</f>
        <v>M</v>
      </c>
      <c r="Q1041" s="7" t="str">
        <f ca="1">VLOOKUP($P1041,Genders!$B:$C,2,FALSE)</f>
        <v>Male</v>
      </c>
      <c r="R1041" s="7" cm="1">
        <f t="array" aca="1" ref="R1041" ca="1">INDEX('Marital status'!$A:$A,RANDBETWEEN(5,COUNTA('Marital status'!$A:$A) + 1),1)</f>
        <v>5</v>
      </c>
      <c r="S1041" s="7" t="str">
        <f ca="1">VLOOKUP($R1041,'Marital status'!$A:$B,2,FALSE)</f>
        <v>single</v>
      </c>
      <c r="T1041" s="7">
        <f t="shared" ca="1" si="163"/>
        <v>5</v>
      </c>
      <c r="U1041" s="7" t="str">
        <f ca="1">VLOOKUP($T1041,Ethnicities!$A:$B,2,FALSE)</f>
        <v xml:space="preserve"> white</v>
      </c>
      <c r="V1041" s="8">
        <f t="shared" ca="1" si="164"/>
        <v>29074</v>
      </c>
      <c r="W1041" s="6">
        <f t="shared" ca="1" si="165"/>
        <v>7</v>
      </c>
      <c r="X1041" s="8" t="str">
        <f ca="1">VLOOKUP($W1041,'Background education'!$A:$B,2,FALSE)</f>
        <v>Undergraduate degree</v>
      </c>
      <c r="Y1041" s="7">
        <f ca="1" xml:space="preserve">
  IF(OR($AA1041 = 5, $AA1041 = 6, $AA1041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41" s="7" t="str">
        <f ca="1">VLOOKUP($Y1041,Departments!$A:$B,2,FALSE)</f>
        <v>Audit</v>
      </c>
      <c r="AA1041" s="6">
        <f t="shared" ca="1" si="166"/>
        <v>9</v>
      </c>
      <c r="AB1041" s="7" t="str">
        <f ca="1">VLOOKUP($AA1041,Roles!$A:$B,2,FALSE)</f>
        <v>Intern</v>
      </c>
      <c r="AC1041" s="6" t="str">
        <f t="shared" ca="1" si="167"/>
        <v/>
      </c>
      <c r="AD1041" s="7" t="str">
        <f ca="1" xml:space="preserve">
IF($AC1041 &lt;&gt; "",
    VLOOKUP($AC1041,Levels!$A:$B,2,FALSE),
    ""
)</f>
        <v/>
      </c>
      <c r="AE1041" s="8">
        <f t="shared" ca="1" si="168"/>
        <v>40273</v>
      </c>
      <c r="AF1041" s="6">
        <f ca="1">RANDBETWEEN(5,COUNTA('Recruitment source'!$A:$A) + 1)</f>
        <v>8</v>
      </c>
      <c r="AG1041" s="6" t="str">
        <f ca="1">VLOOKUP($AF1041,'Recruitment source'!$A:$B,2,FALSE)</f>
        <v>Net Empregos</v>
      </c>
      <c r="AH1041" s="8"/>
      <c r="AI1041" s="1">
        <f t="shared" ca="1" si="160"/>
        <v>1205</v>
      </c>
      <c r="AJ104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1037, 1, 'Davi Martins Martinelli', 'M', 5, '07/08/1979', 7, 13, 9, NULL, 1205);</v>
      </c>
    </row>
    <row r="1042" spans="1:36" ht="14.25" customHeight="1" x14ac:dyDescent="0.2">
      <c r="A1042" s="7" cm="1">
        <f t="array" aca="1" ref="A1042" ca="1">INDEX(Companies!$A:$A,RANDBETWEEN(5,COUNTA(Companies!$A:$A) + 1),1)</f>
        <v>5</v>
      </c>
      <c r="B1042" s="7" t="str">
        <f ca="1">VLOOKUP($A1042,Companies!$A:$B,2,FALSE)</f>
        <v>ACME Corporation</v>
      </c>
      <c r="C1042" s="5">
        <f t="shared" si="161"/>
        <v>1038</v>
      </c>
      <c r="D1042" s="5" t="str" cm="1">
        <f t="array" ref="D1042">SHA1HASH($C1042)</f>
        <v>16da813bd551ff6880e9c1bf6ceb03103ef69db4</v>
      </c>
      <c r="E1042" s="6">
        <v>1</v>
      </c>
      <c r="F1042" s="7">
        <f ca="1">IF($C1042 = 1 + N("Presidente"),
    127,
    IF($C1042 = 2 + N("Vice-Presidente"),
        72,
        IF($C1042 = 3 + N("Secretária bilíngue"),
            13,
            RANDBETWEEN(5,COUNT(Name!$A:$A) + 1)
        )
    )
)</f>
        <v>210</v>
      </c>
      <c r="G1042" s="7" t="str">
        <f ca="1">VLOOKUP($F1042,Name!$A:$B,2,FALSE)</f>
        <v>Kauã</v>
      </c>
      <c r="H1042" s="7">
        <f ca="1" xml:space="preserve">
IF($C1042 = 1,
    0,
    RANDBETWEEN(5,COUNT('Last name'!$A:$A) + 1)
)</f>
        <v>171</v>
      </c>
      <c r="I1042" s="7" t="str">
        <f ca="1" xml:space="preserve">
IF($C1042 = 1 + N("Presidente"),
    "de Orléans e Bragança",
    VLOOKUP($H1042,'Last name'!$A:$B,2,FALSE) &amp; " " &amp; VLOOKUP(RANDBETWEEN(5,COUNT('Last name'!$A:$A) + 1),'Last name'!$A:$B,2,FALSE)
)</f>
        <v>Sacramento Pinto</v>
      </c>
      <c r="J1042" s="7" t="str">
        <f t="shared" ca="1" si="162"/>
        <v>Kauã Sacramento Pinto</v>
      </c>
      <c r="K1042" s="7" t="str" cm="1">
        <f t="array" aca="1" ref="K1042" ca="1">SHA1HASH($J1042)</f>
        <v>b83754a32f3c9919535f5b53f43b2f06cc6271f5</v>
      </c>
      <c r="L1042" s="7" cm="1">
        <f t="array" aca="1" ref="L1042" ca="1">INDEX(States!$A:$A,N1042,1)</f>
        <v>5</v>
      </c>
      <c r="M1042" s="7" t="str">
        <f ca="1">VLOOKUP($L1042,Countries!$A:$B,2,FALSE)</f>
        <v>Portugal</v>
      </c>
      <c r="N1042" s="7" cm="1">
        <f t="array" aca="1" ref="N1042" ca="1">INDEX(States!$C:$C,RANDBETWEEN(5,COUNTA(States!$A:$A) + 1),1)</f>
        <v>19</v>
      </c>
      <c r="O1042" s="7" t="str">
        <f ca="1">VLOOKUP($N1042,States!$C:$D,2,FALSE)</f>
        <v>Beja</v>
      </c>
      <c r="P1042" s="7" t="str">
        <f ca="1">VLOOKUP($F1042,Name!$A:$C,3,FALSE)</f>
        <v>M</v>
      </c>
      <c r="Q1042" s="7" t="str">
        <f ca="1">VLOOKUP($P1042,Genders!$B:$C,2,FALSE)</f>
        <v>Male</v>
      </c>
      <c r="R1042" s="7" cm="1">
        <f t="array" aca="1" ref="R1042" ca="1">INDEX('Marital status'!$A:$A,RANDBETWEEN(5,COUNTA('Marital status'!$A:$A) + 1),1)</f>
        <v>5</v>
      </c>
      <c r="S1042" s="7" t="str">
        <f ca="1">VLOOKUP($R1042,'Marital status'!$A:$B,2,FALSE)</f>
        <v>single</v>
      </c>
      <c r="T1042" s="7">
        <f t="shared" ca="1" si="163"/>
        <v>5</v>
      </c>
      <c r="U1042" s="7" t="str">
        <f ca="1">VLOOKUP($T1042,Ethnicities!$A:$B,2,FALSE)</f>
        <v xml:space="preserve"> white</v>
      </c>
      <c r="V1042" s="8">
        <f t="shared" ca="1" si="164"/>
        <v>29674</v>
      </c>
      <c r="W1042" s="6">
        <f t="shared" ca="1" si="165"/>
        <v>7</v>
      </c>
      <c r="X1042" s="8" t="str">
        <f ca="1">VLOOKUP($W1042,'Background education'!$A:$B,2,FALSE)</f>
        <v>Undergraduate degree</v>
      </c>
      <c r="Y1042" s="7">
        <f ca="1" xml:space="preserve">
  IF(OR($AA1042 = 5, $AA1042 = 6, $AA1042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42" s="7" t="str">
        <f ca="1">VLOOKUP($Y1042,Departments!$A:$B,2,FALSE)</f>
        <v>Controlling</v>
      </c>
      <c r="AA1042" s="6">
        <f t="shared" ca="1" si="166"/>
        <v>11</v>
      </c>
      <c r="AB1042" s="7" t="str">
        <f ca="1">VLOOKUP($AA1042,Roles!$A:$B,2,FALSE)</f>
        <v>Analyst</v>
      </c>
      <c r="AC1042" s="6">
        <f t="shared" ca="1" si="167"/>
        <v>7</v>
      </c>
      <c r="AD1042" s="7" t="str">
        <f ca="1" xml:space="preserve">
IF($AC1042 &lt;&gt; "",
    VLOOKUP($AC1042,Levels!$A:$B,2,FALSE),
    ""
)</f>
        <v>Senior</v>
      </c>
      <c r="AE1042" s="8">
        <f t="shared" ca="1" si="168"/>
        <v>43382</v>
      </c>
      <c r="AF1042" s="6">
        <f ca="1">RANDBETWEEN(5,COUNTA('Recruitment source'!$A:$A) + 1)</f>
        <v>13</v>
      </c>
      <c r="AG1042" s="6" t="str">
        <f ca="1">VLOOKUP($AF1042,'Recruitment source'!$A:$B,2,FALSE)</f>
        <v>Google</v>
      </c>
      <c r="AH1042" s="8"/>
      <c r="AI1042" s="1">
        <f t="shared" ca="1" si="160"/>
        <v>2500</v>
      </c>
      <c r="AJ104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1038, 1, 'Kauã Sacramento Pinto', 'M', 5, '29/03/1981', 7, 12, 11, 7, 2500);</v>
      </c>
    </row>
    <row r="1043" spans="1:36" ht="14.25" customHeight="1" x14ac:dyDescent="0.2">
      <c r="A1043" s="7" cm="1">
        <f t="array" aca="1" ref="A1043" ca="1">INDEX(Companies!$A:$A,RANDBETWEEN(5,COUNTA(Companies!$A:$A) + 1),1)</f>
        <v>5</v>
      </c>
      <c r="B1043" s="7" t="str">
        <f ca="1">VLOOKUP($A1043,Companies!$A:$B,2,FALSE)</f>
        <v>ACME Corporation</v>
      </c>
      <c r="C1043" s="5">
        <f t="shared" si="161"/>
        <v>1039</v>
      </c>
      <c r="D1043" s="5" t="str" cm="1">
        <f t="array" ref="D1043">SHA1HASH($C1043)</f>
        <v>dff17a997c0881052e744e1a816ecde7332018a3</v>
      </c>
      <c r="E1043" s="6">
        <v>1</v>
      </c>
      <c r="F1043" s="7">
        <f ca="1">IF($C1043 = 1 + N("Presidente"),
    127,
    IF($C1043 = 2 + N("Vice-Presidente"),
        72,
        IF($C1043 = 3 + N("Secretária bilíngue"),
            13,
            RANDBETWEEN(5,COUNT(Name!$A:$A) + 1)
        )
    )
)</f>
        <v>119</v>
      </c>
      <c r="G1043" s="7" t="str">
        <f ca="1">VLOOKUP($F1043,Name!$A:$B,2,FALSE)</f>
        <v>Elisa</v>
      </c>
      <c r="H1043" s="7">
        <f ca="1" xml:space="preserve">
IF($C1043 = 1,
    0,
    RANDBETWEEN(5,COUNT('Last name'!$A:$A) + 1)
)</f>
        <v>69</v>
      </c>
      <c r="I1043" s="7" t="str">
        <f ca="1" xml:space="preserve">
IF($C1043 = 1 + N("Presidente"),
    "de Orléans e Bragança",
    VLOOKUP($H1043,'Last name'!$A:$B,2,FALSE) &amp; " " &amp; VLOOKUP(RANDBETWEEN(5,COUNT('Last name'!$A:$A) + 1),'Last name'!$A:$B,2,FALSE)
)</f>
        <v>Costatini Gonçalves</v>
      </c>
      <c r="J1043" s="7" t="str">
        <f t="shared" ca="1" si="162"/>
        <v>Elisa Costatini Gonçalves</v>
      </c>
      <c r="K1043" s="7" t="str" cm="1">
        <f t="array" aca="1" ref="K1043" ca="1">SHA1HASH($J1043)</f>
        <v>953ea6d1bc97ec2c750ec210af7ec5c85eec1aeb</v>
      </c>
      <c r="L1043" s="7" cm="1">
        <f t="array" aca="1" ref="L1043" ca="1">INDEX(States!$A:$A,N1043,1)</f>
        <v>5</v>
      </c>
      <c r="M1043" s="7" t="str">
        <f ca="1">VLOOKUP($L1043,Countries!$A:$B,2,FALSE)</f>
        <v>Portugal</v>
      </c>
      <c r="N1043" s="7" cm="1">
        <f t="array" aca="1" ref="N1043" ca="1">INDEX(States!$C:$C,RANDBETWEEN(5,COUNTA(States!$A:$A) + 1),1)</f>
        <v>10</v>
      </c>
      <c r="O1043" s="7" t="str">
        <f ca="1">VLOOKUP($N1043,States!$C:$D,2,FALSE)</f>
        <v>Faro</v>
      </c>
      <c r="P1043" s="7" t="str">
        <f ca="1">VLOOKUP($F1043,Name!$A:$C,3,FALSE)</f>
        <v>F</v>
      </c>
      <c r="Q1043" s="7" t="str">
        <f ca="1">VLOOKUP($P1043,Genders!$B:$C,2,FALSE)</f>
        <v>Female</v>
      </c>
      <c r="R1043" s="7" cm="1">
        <f t="array" aca="1" ref="R1043" ca="1">INDEX('Marital status'!$A:$A,RANDBETWEEN(5,COUNTA('Marital status'!$A:$A) + 1),1)</f>
        <v>6</v>
      </c>
      <c r="S1043" s="7" t="str">
        <f ca="1">VLOOKUP($R1043,'Marital status'!$A:$B,2,FALSE)</f>
        <v>MarrieD</v>
      </c>
      <c r="T1043" s="7">
        <f t="shared" ca="1" si="163"/>
        <v>6</v>
      </c>
      <c r="U1043" s="7" t="str">
        <f ca="1">VLOOKUP($T1043,Ethnicities!$A:$B,2,FALSE)</f>
        <v>Black or African American</v>
      </c>
      <c r="V1043" s="8">
        <f t="shared" ca="1" si="164"/>
        <v>29713</v>
      </c>
      <c r="W1043" s="6">
        <f t="shared" ca="1" si="165"/>
        <v>7</v>
      </c>
      <c r="X1043" s="8" t="str">
        <f ca="1">VLOOKUP($W1043,'Background education'!$A:$B,2,FALSE)</f>
        <v>Undergraduate degree</v>
      </c>
      <c r="Y1043" s="7">
        <f ca="1" xml:space="preserve">
  IF(OR($AA1043 = 5, $AA1043 = 6, $AA1043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43" s="7" t="str">
        <f ca="1">VLOOKUP($Y1043,Departments!$A:$B,2,FALSE)</f>
        <v>Finance</v>
      </c>
      <c r="AA1043" s="6">
        <f t="shared" ca="1" si="166"/>
        <v>10</v>
      </c>
      <c r="AB1043" s="7" t="str">
        <f ca="1">VLOOKUP($AA1043,Roles!$A:$B,2,FALSE)</f>
        <v>Trainee</v>
      </c>
      <c r="AC1043" s="6" t="str">
        <f t="shared" ca="1" si="167"/>
        <v/>
      </c>
      <c r="AD1043" s="7" t="str">
        <f ca="1" xml:space="preserve">
IF($AC1043 &lt;&gt; "",
    VLOOKUP($AC1043,Levels!$A:$B,2,FALSE),
    ""
)</f>
        <v/>
      </c>
      <c r="AE1043" s="8">
        <f t="shared" ca="1" si="168"/>
        <v>43234</v>
      </c>
      <c r="AF1043" s="6">
        <f ca="1">RANDBETWEEN(5,COUNTA('Recruitment source'!$A:$A) + 1)</f>
        <v>9</v>
      </c>
      <c r="AG1043" s="6" t="str">
        <f ca="1">VLOOKUP($AF1043,'Recruitment source'!$A:$B,2,FALSE)</f>
        <v>Empregos Online</v>
      </c>
      <c r="AH1043" s="8"/>
      <c r="AI1043" s="1">
        <f t="shared" ca="1" si="160"/>
        <v>1305</v>
      </c>
      <c r="AJ104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1039, 1, 'Elisa Costatini Gonçalves', 'F', 6, '07/05/1981', 7, 7, 10, NULL, 1305);</v>
      </c>
    </row>
    <row r="1044" spans="1:36" ht="14.25" customHeight="1" x14ac:dyDescent="0.2">
      <c r="A1044" s="7" cm="1">
        <f t="array" aca="1" ref="A1044" ca="1">INDEX(Companies!$A:$A,RANDBETWEEN(5,COUNTA(Companies!$A:$A) + 1),1)</f>
        <v>5</v>
      </c>
      <c r="B1044" s="7" t="str">
        <f ca="1">VLOOKUP($A1044,Companies!$A:$B,2,FALSE)</f>
        <v>ACME Corporation</v>
      </c>
      <c r="C1044" s="5">
        <f t="shared" si="161"/>
        <v>1040</v>
      </c>
      <c r="D1044" s="5" t="str" cm="1">
        <f t="array" ref="D1044">SHA1HASH($C1044)</f>
        <v>ea10e810f96fca6858e37fda9832ace147eed87c</v>
      </c>
      <c r="E1044" s="6">
        <v>1</v>
      </c>
      <c r="F1044" s="7">
        <f ca="1">IF($C1044 = 1 + N("Presidente"),
    127,
    IF($C1044 = 2 + N("Vice-Presidente"),
        72,
        IF($C1044 = 3 + N("Secretária bilíngue"),
            13,
            RANDBETWEEN(5,COUNT(Name!$A:$A) + 1)
        )
    )
)</f>
        <v>76</v>
      </c>
      <c r="G1044" s="7" t="str">
        <f ca="1">VLOOKUP($F1044,Name!$A:$B,2,FALSE)</f>
        <v>Bruna</v>
      </c>
      <c r="H1044" s="7">
        <f ca="1" xml:space="preserve">
IF($C1044 = 1,
    0,
    RANDBETWEEN(5,COUNT('Last name'!$A:$A) + 1)
)</f>
        <v>111</v>
      </c>
      <c r="I1044" s="7" t="str">
        <f ca="1" xml:space="preserve">
IF($C1044 = 1 + N("Presidente"),
    "de Orléans e Bragança",
    VLOOKUP($H1044,'Last name'!$A:$B,2,FALSE) &amp; " " &amp; VLOOKUP(RANDBETWEEN(5,COUNT('Last name'!$A:$A) + 1),'Last name'!$A:$B,2,FALSE)
)</f>
        <v>Longo Santacruz</v>
      </c>
      <c r="J1044" s="7" t="str">
        <f t="shared" ca="1" si="162"/>
        <v>Bruna Longo Santacruz</v>
      </c>
      <c r="K1044" s="7" t="str" cm="1">
        <f t="array" aca="1" ref="K1044" ca="1">SHA1HASH($J1044)</f>
        <v>eb6791716c885b2c1b02165567f68e1baea05e92</v>
      </c>
      <c r="L1044" s="7" cm="1">
        <f t="array" aca="1" ref="L1044" ca="1">INDEX(States!$A:$A,N1044,1)</f>
        <v>5</v>
      </c>
      <c r="M1044" s="7" t="str">
        <f ca="1">VLOOKUP($L1044,Countries!$A:$B,2,FALSE)</f>
        <v>Portugal</v>
      </c>
      <c r="N1044" s="7" cm="1">
        <f t="array" aca="1" ref="N1044" ca="1">INDEX(States!$C:$C,RANDBETWEEN(5,COUNTA(States!$A:$A) + 1),1)</f>
        <v>11</v>
      </c>
      <c r="O1044" s="7" t="str">
        <f ca="1">VLOOKUP($N1044,States!$C:$D,2,FALSE)</f>
        <v>Santarém</v>
      </c>
      <c r="P1044" s="7" t="str">
        <f ca="1">VLOOKUP($F1044,Name!$A:$C,3,FALSE)</f>
        <v>F</v>
      </c>
      <c r="Q1044" s="7" t="str">
        <f ca="1">VLOOKUP($P1044,Genders!$B:$C,2,FALSE)</f>
        <v>Female</v>
      </c>
      <c r="R1044" s="7" cm="1">
        <f t="array" aca="1" ref="R1044" ca="1">INDEX('Marital status'!$A:$A,RANDBETWEEN(5,COUNTA('Marital status'!$A:$A) + 1),1)</f>
        <v>9</v>
      </c>
      <c r="S1044" s="7" t="str">
        <f ca="1">VLOOKUP($R1044,'Marital status'!$A:$B,2,FALSE)</f>
        <v>DIVORCED</v>
      </c>
      <c r="T1044" s="7">
        <f t="shared" ca="1" si="163"/>
        <v>5</v>
      </c>
      <c r="U1044" s="7" t="str">
        <f ca="1">VLOOKUP($T1044,Ethnicities!$A:$B,2,FALSE)</f>
        <v xml:space="preserve"> white</v>
      </c>
      <c r="V1044" s="8">
        <f t="shared" ca="1" si="164"/>
        <v>18375</v>
      </c>
      <c r="W1044" s="6">
        <f t="shared" ca="1" si="165"/>
        <v>8</v>
      </c>
      <c r="X1044" s="8" t="str">
        <f ca="1">VLOOKUP($W1044,'Background education'!$A:$B,2,FALSE)</f>
        <v>Graduate school</v>
      </c>
      <c r="Y1044" s="7">
        <f ca="1" xml:space="preserve">
  IF(OR($AA1044 = 5, $AA1044 = 6, $AA1044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44" s="7" t="str">
        <f ca="1">VLOOKUP($Y1044,Departments!$A:$B,2,FALSE)</f>
        <v xml:space="preserve"> Presidency</v>
      </c>
      <c r="AA1044" s="6">
        <f t="shared" ca="1" si="166"/>
        <v>11</v>
      </c>
      <c r="AB1044" s="7" t="str">
        <f ca="1">VLOOKUP($AA1044,Roles!$A:$B,2,FALSE)</f>
        <v>Analyst</v>
      </c>
      <c r="AC1044" s="6">
        <f t="shared" ca="1" si="167"/>
        <v>5</v>
      </c>
      <c r="AD1044" s="7" t="str">
        <f ca="1" xml:space="preserve">
IF($AC1044 &lt;&gt; "",
    VLOOKUP($AC1044,Levels!$A:$B,2,FALSE),
    ""
)</f>
        <v>Junior</v>
      </c>
      <c r="AE1044" s="8">
        <f t="shared" ca="1" si="168"/>
        <v>41471</v>
      </c>
      <c r="AF1044" s="6">
        <f ca="1">RANDBETWEEN(5,COUNTA('Recruitment source'!$A:$A) + 1)</f>
        <v>14</v>
      </c>
      <c r="AG1044" s="6" t="str">
        <f ca="1">VLOOKUP($AF1044,'Recruitment source'!$A:$B,2,FALSE)</f>
        <v>LinkedIn</v>
      </c>
      <c r="AH1044" s="8"/>
      <c r="AI1044" s="1">
        <f t="shared" ca="1" si="160"/>
        <v>3000</v>
      </c>
      <c r="AJ1044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1040, 1, 'Bruna Longo Santacruz', 'F', 5, '22/04/1950', 8, 5, 11, 5, 3000);</v>
      </c>
    </row>
    <row r="1045" spans="1:36" ht="14.25" customHeight="1" x14ac:dyDescent="0.2">
      <c r="A1045" s="7" cm="1">
        <f t="array" aca="1" ref="A1045" ca="1">INDEX(Companies!$A:$A,RANDBETWEEN(5,COUNTA(Companies!$A:$A) + 1),1)</f>
        <v>5</v>
      </c>
      <c r="B1045" s="7" t="str">
        <f ca="1">VLOOKUP($A1045,Companies!$A:$B,2,FALSE)</f>
        <v>ACME Corporation</v>
      </c>
      <c r="C1045" s="5">
        <f t="shared" si="161"/>
        <v>1041</v>
      </c>
      <c r="D1045" s="5" t="str" cm="1">
        <f t="array" ref="D1045">SHA1HASH($C1045)</f>
        <v>8a8ec485492bb9442e4988518bbf5b62ed8501a1</v>
      </c>
      <c r="E1045" s="6">
        <v>1</v>
      </c>
      <c r="F1045" s="7">
        <f ca="1">IF($C1045 = 1 + N("Presidente"),
    127,
    IF($C1045 = 2 + N("Vice-Presidente"),
        72,
        IF($C1045 = 3 + N("Secretária bilíngue"),
            13,
            RANDBETWEEN(5,COUNT(Name!$A:$A) + 1)
        )
    )
)</f>
        <v>194</v>
      </c>
      <c r="G1045" s="7" t="str">
        <f ca="1">VLOOKUP($F1045,Name!$A:$B,2,FALSE)</f>
        <v>João Vitor</v>
      </c>
      <c r="H1045" s="7">
        <f ca="1" xml:space="preserve">
IF($C1045 = 1,
    0,
    RANDBETWEEN(5,COUNT('Last name'!$A:$A) + 1)
)</f>
        <v>79</v>
      </c>
      <c r="I1045" s="7" t="str">
        <f ca="1" xml:space="preserve">
IF($C1045 = 1 + N("Presidente"),
    "de Orléans e Bragança",
    VLOOKUP($H1045,'Last name'!$A:$B,2,FALSE) &amp; " " &amp; VLOOKUP(RANDBETWEEN(5,COUNT('Last name'!$A:$A) + 1),'Last name'!$A:$B,2,FALSE)
)</f>
        <v>Evangelista Borges</v>
      </c>
      <c r="J1045" s="7" t="str">
        <f t="shared" ca="1" si="162"/>
        <v>João Vitor Evangelista Borges</v>
      </c>
      <c r="K1045" s="7" t="str" cm="1">
        <f t="array" aca="1" ref="K1045" ca="1">SHA1HASH($J1045)</f>
        <v>9d74d4cd3bcb7c4244c1f7389fc4851767240773</v>
      </c>
      <c r="L1045" s="7" cm="1">
        <f t="array" aca="1" ref="L1045" ca="1">INDEX(States!$A:$A,N1045,1)</f>
        <v>5</v>
      </c>
      <c r="M1045" s="7" t="str">
        <f ca="1">VLOOKUP($L1045,Countries!$A:$B,2,FALSE)</f>
        <v>Portugal</v>
      </c>
      <c r="N1045" s="7" cm="1">
        <f t="array" aca="1" ref="N1045" ca="1">INDEX(States!$C:$C,RANDBETWEEN(5,COUNTA(States!$A:$A) + 1),1)</f>
        <v>21</v>
      </c>
      <c r="O1045" s="7" t="str">
        <f ca="1">VLOOKUP($N1045,States!$C:$D,2,FALSE)</f>
        <v>Guarda</v>
      </c>
      <c r="P1045" s="7" t="str">
        <f ca="1">VLOOKUP($F1045,Name!$A:$C,3,FALSE)</f>
        <v>M</v>
      </c>
      <c r="Q1045" s="7" t="str">
        <f ca="1">VLOOKUP($P1045,Genders!$B:$C,2,FALSE)</f>
        <v>Male</v>
      </c>
      <c r="R1045" s="7" cm="1">
        <f t="array" aca="1" ref="R1045" ca="1">INDEX('Marital status'!$A:$A,RANDBETWEEN(5,COUNTA('Marital status'!$A:$A) + 1),1)</f>
        <v>5</v>
      </c>
      <c r="S1045" s="7" t="str">
        <f ca="1">VLOOKUP($R1045,'Marital status'!$A:$B,2,FALSE)</f>
        <v>single</v>
      </c>
      <c r="T1045" s="7">
        <f t="shared" ca="1" si="163"/>
        <v>8</v>
      </c>
      <c r="U1045" s="7" t="str">
        <f ca="1">VLOOKUP($T1045,Ethnicities!$A:$B,2,FALSE)</f>
        <v>ASIAN</v>
      </c>
      <c r="V1045" s="8">
        <f t="shared" ca="1" si="164"/>
        <v>27405</v>
      </c>
      <c r="W1045" s="6">
        <f t="shared" ca="1" si="165"/>
        <v>7</v>
      </c>
      <c r="X1045" s="8" t="str">
        <f ca="1">VLOOKUP($W1045,'Background education'!$A:$B,2,FALSE)</f>
        <v>Undergraduate degree</v>
      </c>
      <c r="Y1045" s="7">
        <f ca="1" xml:space="preserve">
  IF(OR($AA1045 = 5, $AA1045 = 6, $AA1045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45" s="7" t="str">
        <f ca="1">VLOOKUP($Y1045,Departments!$A:$B,2,FALSE)</f>
        <v xml:space="preserve"> Commercial</v>
      </c>
      <c r="AA1045" s="6">
        <f t="shared" ca="1" si="166"/>
        <v>9</v>
      </c>
      <c r="AB1045" s="7" t="str">
        <f ca="1">VLOOKUP($AA1045,Roles!$A:$B,2,FALSE)</f>
        <v>Intern</v>
      </c>
      <c r="AC1045" s="6" t="str">
        <f t="shared" ca="1" si="167"/>
        <v/>
      </c>
      <c r="AD1045" s="7" t="str">
        <f ca="1" xml:space="preserve">
IF($AC1045 &lt;&gt; "",
    VLOOKUP($AC1045,Levels!$A:$B,2,FALSE),
    ""
)</f>
        <v/>
      </c>
      <c r="AE1045" s="8">
        <f t="shared" ca="1" si="168"/>
        <v>41338</v>
      </c>
      <c r="AF1045" s="6">
        <f ca="1">RANDBETWEEN(5,COUNTA('Recruitment source'!$A:$A) + 1)</f>
        <v>11</v>
      </c>
      <c r="AG1045" s="6" t="str">
        <f ca="1">VLOOKUP($AF1045,'Recruitment source'!$A:$B,2,FALSE)</f>
        <v>Next Station</v>
      </c>
      <c r="AH1045" s="8"/>
      <c r="AI1045" s="1">
        <f t="shared" ca="1" si="160"/>
        <v>1285</v>
      </c>
      <c r="AJ1045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1041, 1, 'João Vitor Evangelista Borges', 'M', 8, '11/01/1975', 7, 9, 9, NULL, 1285);</v>
      </c>
    </row>
    <row r="1046" spans="1:36" ht="14.25" customHeight="1" x14ac:dyDescent="0.2">
      <c r="A1046" s="7" cm="1">
        <f t="array" aca="1" ref="A1046" ca="1">INDEX(Companies!$A:$A,RANDBETWEEN(5,COUNTA(Companies!$A:$A) + 1),1)</f>
        <v>5</v>
      </c>
      <c r="B1046" s="7" t="str">
        <f ca="1">VLOOKUP($A1046,Companies!$A:$B,2,FALSE)</f>
        <v>ACME Corporation</v>
      </c>
      <c r="C1046" s="5">
        <f t="shared" si="161"/>
        <v>1042</v>
      </c>
      <c r="D1046" s="5" t="str" cm="1">
        <f t="array" ref="D1046">SHA1HASH($C1046)</f>
        <v>8b2dd04e87577952ed20d966ffb1e252744cdb5f</v>
      </c>
      <c r="E1046" s="6">
        <v>1</v>
      </c>
      <c r="F1046" s="7">
        <f ca="1">IF($C1046 = 1 + N("Presidente"),
    127,
    IF($C1046 = 2 + N("Vice-Presidente"),
        72,
        IF($C1046 = 3 + N("Secretária bilíngue"),
            13,
            RANDBETWEEN(5,COUNT(Name!$A:$A) + 1)
        )
    )
)</f>
        <v>183</v>
      </c>
      <c r="G1046" s="7" t="str">
        <f ca="1">VLOOKUP($F1046,Name!$A:$B,2,FALSE)</f>
        <v>Joanah</v>
      </c>
      <c r="H1046" s="7">
        <f ca="1" xml:space="preserve">
IF($C1046 = 1,
    0,
    RANDBETWEEN(5,COUNT('Last name'!$A:$A) + 1)
)</f>
        <v>83</v>
      </c>
      <c r="I1046" s="7" t="str">
        <f ca="1" xml:space="preserve">
IF($C1046 = 1 + N("Presidente"),
    "de Orléans e Bragança",
    VLOOKUP($H1046,'Last name'!$A:$B,2,FALSE) &amp; " " &amp; VLOOKUP(RANDBETWEEN(5,COUNT('Last name'!$A:$A) + 1),'Last name'!$A:$B,2,FALSE)
)</f>
        <v>Faro Tavares</v>
      </c>
      <c r="J1046" s="7" t="str">
        <f t="shared" ca="1" si="162"/>
        <v>Joanah Faro Tavares</v>
      </c>
      <c r="K1046" s="7" t="str" cm="1">
        <f t="array" aca="1" ref="K1046" ca="1">SHA1HASH($J1046)</f>
        <v>6e5d8047a89ba208644d98157aa0d39458c59fda</v>
      </c>
      <c r="L1046" s="7" cm="1">
        <f t="array" aca="1" ref="L1046" ca="1">INDEX(States!$A:$A,N1046,1)</f>
        <v>5</v>
      </c>
      <c r="M1046" s="7" t="str">
        <f ca="1">VLOOKUP($L1046,Countries!$A:$B,2,FALSE)</f>
        <v>Portugal</v>
      </c>
      <c r="N1046" s="7" cm="1">
        <f t="array" aca="1" ref="N1046" ca="1">INDEX(States!$C:$C,RANDBETWEEN(5,COUNTA(States!$A:$A) + 1),1)</f>
        <v>8</v>
      </c>
      <c r="O1046" s="7" t="str">
        <f ca="1">VLOOKUP($N1046,States!$C:$D,2,FALSE)</f>
        <v>AveirO</v>
      </c>
      <c r="P1046" s="7" t="str">
        <f ca="1">VLOOKUP($F1046,Name!$A:$C,3,FALSE)</f>
        <v>F</v>
      </c>
      <c r="Q1046" s="7" t="str">
        <f ca="1">VLOOKUP($P1046,Genders!$B:$C,2,FALSE)</f>
        <v>Female</v>
      </c>
      <c r="R1046" s="7" cm="1">
        <f t="array" aca="1" ref="R1046" ca="1">INDEX('Marital status'!$A:$A,RANDBETWEEN(5,COUNTA('Marital status'!$A:$A) + 1),1)</f>
        <v>7</v>
      </c>
      <c r="S1046" s="7" t="str">
        <f ca="1">VLOOKUP($R1046,'Marital status'!$A:$B,2,FALSE)</f>
        <v xml:space="preserve">Widowed </v>
      </c>
      <c r="T1046" s="7">
        <f t="shared" ca="1" si="163"/>
        <v>5</v>
      </c>
      <c r="U1046" s="7" t="str">
        <f ca="1">VLOOKUP($T1046,Ethnicities!$A:$B,2,FALSE)</f>
        <v xml:space="preserve"> white</v>
      </c>
      <c r="V1046" s="8">
        <f t="shared" ca="1" si="164"/>
        <v>26127</v>
      </c>
      <c r="W1046" s="6">
        <f t="shared" ca="1" si="165"/>
        <v>8</v>
      </c>
      <c r="X1046" s="8" t="str">
        <f ca="1">VLOOKUP($W1046,'Background education'!$A:$B,2,FALSE)</f>
        <v>Graduate school</v>
      </c>
      <c r="Y1046" s="7">
        <f ca="1" xml:space="preserve">
  IF(OR($AA1046 = 5, $AA1046 = 6, $AA1046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46" s="7" t="str">
        <f ca="1">VLOOKUP($Y1046,Departments!$A:$B,2,FALSE)</f>
        <v>Controlling</v>
      </c>
      <c r="AA1046" s="6">
        <f t="shared" ca="1" si="166"/>
        <v>11</v>
      </c>
      <c r="AB1046" s="7" t="str">
        <f ca="1">VLOOKUP($AA1046,Roles!$A:$B,2,FALSE)</f>
        <v>Analyst</v>
      </c>
      <c r="AC1046" s="6">
        <f t="shared" ca="1" si="167"/>
        <v>6</v>
      </c>
      <c r="AD1046" s="7" t="str">
        <f ca="1" xml:space="preserve">
IF($AC1046 &lt;&gt; "",
    VLOOKUP($AC1046,Levels!$A:$B,2,FALSE),
    ""
)</f>
        <v>Pleno</v>
      </c>
      <c r="AE1046" s="8">
        <f t="shared" ca="1" si="168"/>
        <v>43580</v>
      </c>
      <c r="AF1046" s="6">
        <f ca="1">RANDBETWEEN(5,COUNTA('Recruitment source'!$A:$A) + 1)</f>
        <v>10</v>
      </c>
      <c r="AG1046" s="6" t="str">
        <f ca="1">VLOOKUP($AF1046,'Recruitment source'!$A:$B,2,FALSE)</f>
        <v>Jobs in Lisbon</v>
      </c>
      <c r="AH1046" s="8"/>
      <c r="AI1046" s="1">
        <f t="shared" ca="1" si="160"/>
        <v>3000</v>
      </c>
      <c r="AJ1046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1042, 1, 'Joanah Faro Tavares', 'F', 5, '13/07/1971', 8, 12, 11, 6, 3000);</v>
      </c>
    </row>
    <row r="1047" spans="1:36" ht="14.25" customHeight="1" x14ac:dyDescent="0.2">
      <c r="A1047" s="7" cm="1">
        <f t="array" aca="1" ref="A1047" ca="1">INDEX(Companies!$A:$A,RANDBETWEEN(5,COUNTA(Companies!$A:$A) + 1),1)</f>
        <v>5</v>
      </c>
      <c r="B1047" s="7" t="str">
        <f ca="1">VLOOKUP($A1047,Companies!$A:$B,2,FALSE)</f>
        <v>ACME Corporation</v>
      </c>
      <c r="C1047" s="5">
        <f t="shared" si="161"/>
        <v>1043</v>
      </c>
      <c r="D1047" s="5" t="str" cm="1">
        <f t="array" ref="D1047">SHA1HASH($C1047)</f>
        <v>070dafcb55881e67b7fce04cfb94faa33639b865</v>
      </c>
      <c r="E1047" s="6">
        <v>1</v>
      </c>
      <c r="F1047" s="7">
        <f ca="1">IF($C1047 = 1 + N("Presidente"),
    127,
    IF($C1047 = 2 + N("Vice-Presidente"),
        72,
        IF($C1047 = 3 + N("Secretária bilíngue"),
            13,
            RANDBETWEEN(5,COUNT(Name!$A:$A) + 1)
        )
    )
)</f>
        <v>239</v>
      </c>
      <c r="G1047" s="7" t="str">
        <f ca="1">VLOOKUP($F1047,Name!$A:$B,2,FALSE)</f>
        <v>Lucas Gabriel</v>
      </c>
      <c r="H1047" s="7">
        <f ca="1" xml:space="preserve">
IF($C1047 = 1,
    0,
    RANDBETWEEN(5,COUNT('Last name'!$A:$A) + 1)
)</f>
        <v>113</v>
      </c>
      <c r="I1047" s="7" t="str">
        <f ca="1" xml:space="preserve">
IF($C1047 = 1 + N("Presidente"),
    "de Orléans e Bragança",
    VLOOKUP($H1047,'Last name'!$A:$B,2,FALSE) &amp; " " &amp; VLOOKUP(RANDBETWEEN(5,COUNT('Last name'!$A:$A) + 1),'Last name'!$A:$B,2,FALSE)
)</f>
        <v>Luz Santacruz</v>
      </c>
      <c r="J1047" s="7" t="str">
        <f t="shared" ca="1" si="162"/>
        <v>Lucas Gabriel Luz Santacruz</v>
      </c>
      <c r="K1047" s="7" t="str" cm="1">
        <f t="array" aca="1" ref="K1047" ca="1">SHA1HASH($J1047)</f>
        <v>d9582da2e843b21c7f6c6af619f59e44e7c423d8</v>
      </c>
      <c r="L1047" s="7" cm="1">
        <f t="array" aca="1" ref="L1047" ca="1">INDEX(States!$A:$A,N1047,1)</f>
        <v>5</v>
      </c>
      <c r="M1047" s="7" t="str">
        <f ca="1">VLOOKUP($L1047,Countries!$A:$B,2,FALSE)</f>
        <v>Portugal</v>
      </c>
      <c r="N1047" s="7" cm="1">
        <f t="array" aca="1" ref="N1047" ca="1">INDEX(States!$C:$C,RANDBETWEEN(5,COUNTA(States!$A:$A) + 1),1)</f>
        <v>9</v>
      </c>
      <c r="O1047" s="7" t="str">
        <f ca="1">VLOOKUP($N1047,States!$C:$D,2,FALSE)</f>
        <v>braga</v>
      </c>
      <c r="P1047" s="7" t="str">
        <f ca="1">VLOOKUP($F1047,Name!$A:$C,3,FALSE)</f>
        <v>M</v>
      </c>
      <c r="Q1047" s="7" t="str">
        <f ca="1">VLOOKUP($P1047,Genders!$B:$C,2,FALSE)</f>
        <v>Male</v>
      </c>
      <c r="R1047" s="7" cm="1">
        <f t="array" aca="1" ref="R1047" ca="1">INDEX('Marital status'!$A:$A,RANDBETWEEN(5,COUNTA('Marital status'!$A:$A) + 1),1)</f>
        <v>5</v>
      </c>
      <c r="S1047" s="7" t="str">
        <f ca="1">VLOOKUP($R1047,'Marital status'!$A:$B,2,FALSE)</f>
        <v>single</v>
      </c>
      <c r="T1047" s="7">
        <f t="shared" ca="1" si="163"/>
        <v>5</v>
      </c>
      <c r="U1047" s="7" t="str">
        <f ca="1">VLOOKUP($T1047,Ethnicities!$A:$B,2,FALSE)</f>
        <v xml:space="preserve"> white</v>
      </c>
      <c r="V1047" s="8">
        <f t="shared" ca="1" si="164"/>
        <v>30008</v>
      </c>
      <c r="W1047" s="6">
        <f t="shared" ca="1" si="165"/>
        <v>7</v>
      </c>
      <c r="X1047" s="8" t="str">
        <f ca="1">VLOOKUP($W1047,'Background education'!$A:$B,2,FALSE)</f>
        <v>Undergraduate degree</v>
      </c>
      <c r="Y1047" s="7">
        <f ca="1" xml:space="preserve">
  IF(OR($AA1047 = 5, $AA1047 = 6, $AA1047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47" s="7" t="str">
        <f ca="1">VLOOKUP($Y1047,Departments!$A:$B,2,FALSE)</f>
        <v>Administration</v>
      </c>
      <c r="AA1047" s="6">
        <f t="shared" ca="1" si="166"/>
        <v>9</v>
      </c>
      <c r="AB1047" s="7" t="str">
        <f ca="1">VLOOKUP($AA1047,Roles!$A:$B,2,FALSE)</f>
        <v>Intern</v>
      </c>
      <c r="AC1047" s="6" t="str">
        <f t="shared" ca="1" si="167"/>
        <v/>
      </c>
      <c r="AD1047" s="7" t="str">
        <f ca="1" xml:space="preserve">
IF($AC1047 &lt;&gt; "",
    VLOOKUP($AC1047,Levels!$A:$B,2,FALSE),
    ""
)</f>
        <v/>
      </c>
      <c r="AE1047" s="8">
        <f t="shared" ca="1" si="168"/>
        <v>41129</v>
      </c>
      <c r="AF1047" s="6">
        <f ca="1">RANDBETWEEN(5,COUNTA('Recruitment source'!$A:$A) + 1)</f>
        <v>6</v>
      </c>
      <c r="AG1047" s="6" t="str">
        <f ca="1">VLOOKUP($AF1047,'Recruitment source'!$A:$B,2,FALSE)</f>
        <v>Learn4Good</v>
      </c>
      <c r="AH1047" s="8"/>
      <c r="AI1047" s="1">
        <f t="shared" ca="1" si="160"/>
        <v>1205</v>
      </c>
      <c r="AJ1047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1043, 1, 'Lucas Gabriel Luz Santacruz', 'M', 5, '26/02/1982', 7, 6, 9, NULL, 1205);</v>
      </c>
    </row>
    <row r="1048" spans="1:36" ht="14.25" customHeight="1" x14ac:dyDescent="0.2">
      <c r="A1048" s="7" cm="1">
        <f t="array" aca="1" ref="A1048" ca="1">INDEX(Companies!$A:$A,RANDBETWEEN(5,COUNTA(Companies!$A:$A) + 1),1)</f>
        <v>5</v>
      </c>
      <c r="B1048" s="7" t="str">
        <f ca="1">VLOOKUP($A1048,Companies!$A:$B,2,FALSE)</f>
        <v>ACME Corporation</v>
      </c>
      <c r="C1048" s="5">
        <f t="shared" si="161"/>
        <v>1044</v>
      </c>
      <c r="D1048" s="5" t="str" cm="1">
        <f t="array" ref="D1048">SHA1HASH($C1048)</f>
        <v>f673929b7ae05128dd473c556386a7b585483947</v>
      </c>
      <c r="E1048" s="6">
        <v>1</v>
      </c>
      <c r="F1048" s="7">
        <f ca="1">IF($C1048 = 1 + N("Presidente"),
    127,
    IF($C1048 = 2 + N("Vice-Presidente"),
        72,
        IF($C1048 = 3 + N("Secretária bilíngue"),
            13,
            RANDBETWEEN(5,COUNT(Name!$A:$A) + 1)
        )
    )
)</f>
        <v>115</v>
      </c>
      <c r="G1048" s="7" t="str">
        <f ca="1">VLOOKUP($F1048,Name!$A:$B,2,FALSE)</f>
        <v>Dulce</v>
      </c>
      <c r="H1048" s="7">
        <f ca="1" xml:space="preserve">
IF($C1048 = 1,
    0,
    RANDBETWEEN(5,COUNT('Last name'!$A:$A) + 1)
)</f>
        <v>51</v>
      </c>
      <c r="I1048" s="7" t="str">
        <f ca="1" xml:space="preserve">
IF($C1048 = 1 + N("Presidente"),
    "de Orléans e Bragança",
    VLOOKUP($H1048,'Last name'!$A:$B,2,FALSE) &amp; " " &amp; VLOOKUP(RANDBETWEEN(5,COUNT('Last name'!$A:$A) + 1),'Last name'!$A:$B,2,FALSE)
)</f>
        <v>Café Pasquim</v>
      </c>
      <c r="J1048" s="7" t="str">
        <f t="shared" ca="1" si="162"/>
        <v>Dulce Café Pasquim</v>
      </c>
      <c r="K1048" s="7" t="str" cm="1">
        <f t="array" aca="1" ref="K1048" ca="1">SHA1HASH($J1048)</f>
        <v>ea3d87dec57bc56dd1b1e955e8dd52a64d24589d</v>
      </c>
      <c r="L1048" s="7" cm="1">
        <f t="array" aca="1" ref="L1048" ca="1">INDEX(States!$A:$A,N1048,1)</f>
        <v>5</v>
      </c>
      <c r="M1048" s="7" t="str">
        <f ca="1">VLOOKUP($L1048,Countries!$A:$B,2,FALSE)</f>
        <v>Portugal</v>
      </c>
      <c r="N1048" s="7" cm="1">
        <f t="array" aca="1" ref="N1048" ca="1">INDEX(States!$C:$C,RANDBETWEEN(5,COUNTA(States!$A:$A) + 1),1)</f>
        <v>12</v>
      </c>
      <c r="O1048" s="7" t="str">
        <f ca="1">VLOOKUP($N1048,States!$C:$D,2,FALSE)</f>
        <v>Leiria</v>
      </c>
      <c r="P1048" s="7" t="str">
        <f ca="1">VLOOKUP($F1048,Name!$A:$C,3,FALSE)</f>
        <v>F</v>
      </c>
      <c r="Q1048" s="7" t="str">
        <f ca="1">VLOOKUP($P1048,Genders!$B:$C,2,FALSE)</f>
        <v>Female</v>
      </c>
      <c r="R1048" s="7" cm="1">
        <f t="array" aca="1" ref="R1048" ca="1">INDEX('Marital status'!$A:$A,RANDBETWEEN(5,COUNTA('Marital status'!$A:$A) + 1),1)</f>
        <v>8</v>
      </c>
      <c r="S1048" s="7" t="str">
        <f ca="1">VLOOKUP($R1048,'Marital status'!$A:$B,2,FALSE)</f>
        <v xml:space="preserve"> Separated </v>
      </c>
      <c r="T1048" s="7">
        <f t="shared" ca="1" si="163"/>
        <v>5</v>
      </c>
      <c r="U1048" s="7" t="str">
        <f ca="1">VLOOKUP($T1048,Ethnicities!$A:$B,2,FALSE)</f>
        <v xml:space="preserve"> white</v>
      </c>
      <c r="V1048" s="8">
        <f t="shared" ca="1" si="164"/>
        <v>23427</v>
      </c>
      <c r="W1048" s="6">
        <f t="shared" ca="1" si="165"/>
        <v>8</v>
      </c>
      <c r="X1048" s="8" t="str">
        <f ca="1">VLOOKUP($W1048,'Background education'!$A:$B,2,FALSE)</f>
        <v>Graduate school</v>
      </c>
      <c r="Y1048" s="7">
        <f ca="1" xml:space="preserve">
  IF(OR($AA1048 = 5, $AA1048 = 6, $AA1048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48" s="7" t="str">
        <f ca="1">VLOOKUP($Y1048,Departments!$A:$B,2,FALSE)</f>
        <v>Human Resource</v>
      </c>
      <c r="AA1048" s="6">
        <f t="shared" ca="1" si="166"/>
        <v>11</v>
      </c>
      <c r="AB1048" s="7" t="str">
        <f ca="1">VLOOKUP($AA1048,Roles!$A:$B,2,FALSE)</f>
        <v>Analyst</v>
      </c>
      <c r="AC1048" s="6">
        <f t="shared" ca="1" si="167"/>
        <v>7</v>
      </c>
      <c r="AD1048" s="7" t="str">
        <f ca="1" xml:space="preserve">
IF($AC1048 &lt;&gt; "",
    VLOOKUP($AC1048,Levels!$A:$B,2,FALSE),
    ""
)</f>
        <v>Senior</v>
      </c>
      <c r="AE1048" s="8">
        <f t="shared" ca="1" si="168"/>
        <v>41655</v>
      </c>
      <c r="AF1048" s="6">
        <f ca="1">RANDBETWEEN(5,COUNTA('Recruitment source'!$A:$A) + 1)</f>
        <v>7</v>
      </c>
      <c r="AG1048" s="6" t="str">
        <f ca="1">VLOOKUP($AF1048,'Recruitment source'!$A:$B,2,FALSE)</f>
        <v>SAPO Emprego</v>
      </c>
      <c r="AH1048" s="8"/>
      <c r="AI1048" s="1">
        <f t="shared" ca="1" si="160"/>
        <v>3080</v>
      </c>
      <c r="AJ1048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1044, 1, 'Dulce Café Pasquim', 'F', 5, '20/02/1964', 8, 8, 11, 7, 3080);</v>
      </c>
    </row>
    <row r="1049" spans="1:36" ht="14.25" customHeight="1" x14ac:dyDescent="0.2">
      <c r="A1049" s="7" cm="1">
        <f t="array" aca="1" ref="A1049" ca="1">INDEX(Companies!$A:$A,RANDBETWEEN(5,COUNTA(Companies!$A:$A) + 1),1)</f>
        <v>5</v>
      </c>
      <c r="B1049" s="7" t="str">
        <f ca="1">VLOOKUP($A1049,Companies!$A:$B,2,FALSE)</f>
        <v>ACME Corporation</v>
      </c>
      <c r="C1049" s="5">
        <f t="shared" si="161"/>
        <v>1045</v>
      </c>
      <c r="D1049" s="5" t="str" cm="1">
        <f t="array" ref="D1049">SHA1HASH($C1049)</f>
        <v>ef9cb1abfdb1d45bb08bd2742f179591c8266187</v>
      </c>
      <c r="E1049" s="6">
        <v>1</v>
      </c>
      <c r="F1049" s="7">
        <f ca="1">IF($C1049 = 1 + N("Presidente"),
    127,
    IF($C1049 = 2 + N("Vice-Presidente"),
        72,
        IF($C1049 = 3 + N("Secretária bilíngue"),
            13,
            RANDBETWEEN(5,COUNT(Name!$A:$A) + 1)
        )
    )
)</f>
        <v>167</v>
      </c>
      <c r="G1049" s="7" t="str">
        <f ca="1">VLOOKUP($F1049,Name!$A:$B,2,FALSE)</f>
        <v>Henrique</v>
      </c>
      <c r="H1049" s="7">
        <f ca="1" xml:space="preserve">
IF($C1049 = 1,
    0,
    RANDBETWEEN(5,COUNT('Last name'!$A:$A) + 1)
)</f>
        <v>103</v>
      </c>
      <c r="I1049" s="7" t="str">
        <f ca="1" xml:space="preserve">
IF($C1049 = 1 + N("Presidente"),
    "de Orléans e Bragança",
    VLOOKUP($H1049,'Last name'!$A:$B,2,FALSE) &amp; " " &amp; VLOOKUP(RANDBETWEEN(5,COUNT('Last name'!$A:$A) + 1),'Last name'!$A:$B,2,FALSE)
)</f>
        <v>Holanda Braga</v>
      </c>
      <c r="J1049" s="7" t="str">
        <f t="shared" ca="1" si="162"/>
        <v>Henrique Holanda Braga</v>
      </c>
      <c r="K1049" s="7" t="str" cm="1">
        <f t="array" aca="1" ref="K1049" ca="1">SHA1HASH($J1049)</f>
        <v>d1687e1b92f0d17b573538799c8200c40c6e5393</v>
      </c>
      <c r="L1049" s="7" cm="1">
        <f t="array" aca="1" ref="L1049" ca="1">INDEX(States!$A:$A,N1049,1)</f>
        <v>5</v>
      </c>
      <c r="M1049" s="7" t="str">
        <f ca="1">VLOOKUP($L1049,Countries!$A:$B,2,FALSE)</f>
        <v>Portugal</v>
      </c>
      <c r="N1049" s="7" cm="1">
        <f t="array" aca="1" ref="N1049" ca="1">INDEX(States!$C:$C,RANDBETWEEN(5,COUNTA(States!$A:$A) + 1),1)</f>
        <v>21</v>
      </c>
      <c r="O1049" s="7" t="str">
        <f ca="1">VLOOKUP($N1049,States!$C:$D,2,FALSE)</f>
        <v>Guarda</v>
      </c>
      <c r="P1049" s="7" t="str">
        <f ca="1">VLOOKUP($F1049,Name!$A:$C,3,FALSE)</f>
        <v>M</v>
      </c>
      <c r="Q1049" s="7" t="str">
        <f ca="1">VLOOKUP($P1049,Genders!$B:$C,2,FALSE)</f>
        <v>Male</v>
      </c>
      <c r="R1049" s="7" cm="1">
        <f t="array" aca="1" ref="R1049" ca="1">INDEX('Marital status'!$A:$A,RANDBETWEEN(5,COUNTA('Marital status'!$A:$A) + 1),1)</f>
        <v>8</v>
      </c>
      <c r="S1049" s="7" t="str">
        <f ca="1">VLOOKUP($R1049,'Marital status'!$A:$B,2,FALSE)</f>
        <v xml:space="preserve"> Separated </v>
      </c>
      <c r="T1049" s="7">
        <f t="shared" ca="1" si="163"/>
        <v>5</v>
      </c>
      <c r="U1049" s="7" t="str">
        <f ca="1">VLOOKUP($T1049,Ethnicities!$A:$B,2,FALSE)</f>
        <v xml:space="preserve"> white</v>
      </c>
      <c r="V1049" s="8">
        <f t="shared" ca="1" si="164"/>
        <v>27363</v>
      </c>
      <c r="W1049" s="6">
        <f t="shared" ca="1" si="165"/>
        <v>7</v>
      </c>
      <c r="X1049" s="8" t="str">
        <f ca="1">VLOOKUP($W1049,'Background education'!$A:$B,2,FALSE)</f>
        <v>Undergraduate degree</v>
      </c>
      <c r="Y1049" s="7">
        <f ca="1" xml:space="preserve">
  IF(OR($AA1049 = 5, $AA1049 = 6, $AA1049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49" s="7" t="str">
        <f ca="1">VLOOKUP($Y1049,Departments!$A:$B,2,FALSE)</f>
        <v>Audit</v>
      </c>
      <c r="AA1049" s="6">
        <f t="shared" ca="1" si="166"/>
        <v>10</v>
      </c>
      <c r="AB1049" s="7" t="str">
        <f ca="1">VLOOKUP($AA1049,Roles!$A:$B,2,FALSE)</f>
        <v>Trainee</v>
      </c>
      <c r="AC1049" s="6" t="str">
        <f t="shared" ca="1" si="167"/>
        <v/>
      </c>
      <c r="AD1049" s="7" t="str">
        <f ca="1" xml:space="preserve">
IF($AC1049 &lt;&gt; "",
    VLOOKUP($AC1049,Levels!$A:$B,2,FALSE),
    ""
)</f>
        <v/>
      </c>
      <c r="AE1049" s="8">
        <f t="shared" ca="1" si="168"/>
        <v>37753</v>
      </c>
      <c r="AF1049" s="6">
        <f ca="1">RANDBETWEEN(5,COUNTA('Recruitment source'!$A:$A) + 1)</f>
        <v>6</v>
      </c>
      <c r="AG1049" s="6" t="str">
        <f ca="1">VLOOKUP($AF1049,'Recruitment source'!$A:$B,2,FALSE)</f>
        <v>Learn4Good</v>
      </c>
      <c r="AH1049" s="8"/>
      <c r="AI1049" s="1">
        <f t="shared" ca="1" si="160"/>
        <v>1305</v>
      </c>
      <c r="AJ1049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1045, 1, 'Henrique Holanda Braga', 'M', 5, '30/11/1974', 7, 13, 10, NULL, 1305);</v>
      </c>
    </row>
    <row r="1050" spans="1:36" ht="14.25" customHeight="1" x14ac:dyDescent="0.2">
      <c r="A1050" s="7" cm="1">
        <f t="array" aca="1" ref="A1050" ca="1">INDEX(Companies!$A:$A,RANDBETWEEN(5,COUNTA(Companies!$A:$A) + 1),1)</f>
        <v>5</v>
      </c>
      <c r="B1050" s="7" t="str">
        <f ca="1">VLOOKUP($A1050,Companies!$A:$B,2,FALSE)</f>
        <v>ACME Corporation</v>
      </c>
      <c r="C1050" s="5">
        <f t="shared" si="161"/>
        <v>1046</v>
      </c>
      <c r="D1050" s="5" t="str" cm="1">
        <f t="array" ref="D1050">SHA1HASH($C1050)</f>
        <v>7776f8b9dd913610a9767b419953f947d654c1a7</v>
      </c>
      <c r="E1050" s="6">
        <v>1</v>
      </c>
      <c r="F1050" s="7">
        <f ca="1">IF($C1050 = 1 + N("Presidente"),
    127,
    IF($C1050 = 2 + N("Vice-Presidente"),
        72,
        IF($C1050 = 3 + N("Secretária bilíngue"),
            13,
            RANDBETWEEN(5,COUNT(Name!$A:$A) + 1)
        )
    )
)</f>
        <v>224</v>
      </c>
      <c r="G1050" s="7" t="str">
        <f ca="1">VLOOKUP($F1050,Name!$A:$B,2,FALSE)</f>
        <v>Letícia</v>
      </c>
      <c r="H1050" s="7">
        <f ca="1" xml:space="preserve">
IF($C1050 = 1,
    0,
    RANDBETWEEN(5,COUNT('Last name'!$A:$A) + 1)
)</f>
        <v>159</v>
      </c>
      <c r="I1050" s="7" t="str">
        <f ca="1" xml:space="preserve">
IF($C1050 = 1 + N("Presidente"),
    "de Orléans e Bragança",
    VLOOKUP($H1050,'Last name'!$A:$B,2,FALSE) &amp; " " &amp; VLOOKUP(RANDBETWEEN(5,COUNT('Last name'!$A:$A) + 1),'Last name'!$A:$B,2,FALSE)
)</f>
        <v>Reis Russo</v>
      </c>
      <c r="J1050" s="7" t="str">
        <f t="shared" ca="1" si="162"/>
        <v>Letícia Reis Russo</v>
      </c>
      <c r="K1050" s="7" t="str" cm="1">
        <f t="array" aca="1" ref="K1050" ca="1">SHA1HASH($J1050)</f>
        <v>3009881562a93e8286512c8457927155eb4658e6</v>
      </c>
      <c r="L1050" s="7" cm="1">
        <f t="array" aca="1" ref="L1050" ca="1">INDEX(States!$A:$A,N1050,1)</f>
        <v>5</v>
      </c>
      <c r="M1050" s="7" t="str">
        <f ca="1">VLOOKUP($L1050,Countries!$A:$B,2,FALSE)</f>
        <v>Portugal</v>
      </c>
      <c r="N1050" s="7" cm="1">
        <f t="array" aca="1" ref="N1050" ca="1">INDEX(States!$C:$C,RANDBETWEEN(5,COUNTA(States!$A:$A) + 1),1)</f>
        <v>9</v>
      </c>
      <c r="O1050" s="7" t="str">
        <f ca="1">VLOOKUP($N1050,States!$C:$D,2,FALSE)</f>
        <v>braga</v>
      </c>
      <c r="P1050" s="7" t="str">
        <f ca="1">VLOOKUP($F1050,Name!$A:$C,3,FALSE)</f>
        <v>F</v>
      </c>
      <c r="Q1050" s="7" t="str">
        <f ca="1">VLOOKUP($P1050,Genders!$B:$C,2,FALSE)</f>
        <v>Female</v>
      </c>
      <c r="R1050" s="7" cm="1">
        <f t="array" aca="1" ref="R1050" ca="1">INDEX('Marital status'!$A:$A,RANDBETWEEN(5,COUNTA('Marital status'!$A:$A) + 1),1)</f>
        <v>9</v>
      </c>
      <c r="S1050" s="7" t="str">
        <f ca="1">VLOOKUP($R1050,'Marital status'!$A:$B,2,FALSE)</f>
        <v>DIVORCED</v>
      </c>
      <c r="T1050" s="7">
        <f t="shared" ca="1" si="163"/>
        <v>6</v>
      </c>
      <c r="U1050" s="7" t="str">
        <f ca="1">VLOOKUP($T1050,Ethnicities!$A:$B,2,FALSE)</f>
        <v>Black or African American</v>
      </c>
      <c r="V1050" s="8">
        <f t="shared" ca="1" si="164"/>
        <v>28871</v>
      </c>
      <c r="W1050" s="6">
        <f t="shared" ca="1" si="165"/>
        <v>8</v>
      </c>
      <c r="X1050" s="8" t="str">
        <f ca="1">VLOOKUP($W1050,'Background education'!$A:$B,2,FALSE)</f>
        <v>Graduate school</v>
      </c>
      <c r="Y1050" s="7">
        <f ca="1" xml:space="preserve">
  IF(OR($AA1050 = 5, $AA1050 = 6, $AA1050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50" s="7" t="str">
        <f ca="1">VLOOKUP($Y1050,Departments!$A:$B,2,FALSE)</f>
        <v>Controlling</v>
      </c>
      <c r="AA1050" s="6">
        <f t="shared" ca="1" si="166"/>
        <v>11</v>
      </c>
      <c r="AB1050" s="7" t="str">
        <f ca="1">VLOOKUP($AA1050,Roles!$A:$B,2,FALSE)</f>
        <v>Analyst</v>
      </c>
      <c r="AC1050" s="6">
        <f t="shared" ca="1" si="167"/>
        <v>5</v>
      </c>
      <c r="AD1050" s="7" t="str">
        <f ca="1" xml:space="preserve">
IF($AC1050 &lt;&gt; "",
    VLOOKUP($AC1050,Levels!$A:$B,2,FALSE),
    ""
)</f>
        <v>Junior</v>
      </c>
      <c r="AE1050" s="8">
        <f t="shared" ca="1" si="168"/>
        <v>38079</v>
      </c>
      <c r="AF1050" s="6">
        <f ca="1">RANDBETWEEN(5,COUNTA('Recruitment source'!$A:$A) + 1)</f>
        <v>8</v>
      </c>
      <c r="AG1050" s="6" t="str">
        <f ca="1">VLOOKUP($AF1050,'Recruitment source'!$A:$B,2,FALSE)</f>
        <v>Net Empregos</v>
      </c>
      <c r="AH1050" s="8"/>
      <c r="AI1050" s="1">
        <f t="shared" ca="1" si="160"/>
        <v>3000</v>
      </c>
      <c r="AJ1050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1046, 1, 'Letícia Reis Russo', 'F', 6, '16/01/1979', 8, 12, 11, 5, 3000);</v>
      </c>
    </row>
    <row r="1051" spans="1:36" ht="14.25" customHeight="1" x14ac:dyDescent="0.2">
      <c r="A1051" s="7" cm="1">
        <f t="array" aca="1" ref="A1051" ca="1">INDEX(Companies!$A:$A,RANDBETWEEN(5,COUNTA(Companies!$A:$A) + 1),1)</f>
        <v>5</v>
      </c>
      <c r="B1051" s="7" t="str">
        <f ca="1">VLOOKUP($A1051,Companies!$A:$B,2,FALSE)</f>
        <v>ACME Corporation</v>
      </c>
      <c r="C1051" s="5">
        <f t="shared" si="161"/>
        <v>1047</v>
      </c>
      <c r="D1051" s="5" t="str" cm="1">
        <f t="array" ref="D1051">SHA1HASH($C1051)</f>
        <v>fdcd8c7d50f004639ff415bc2d585fcdd34561b3</v>
      </c>
      <c r="E1051" s="6">
        <v>1</v>
      </c>
      <c r="F1051" s="7">
        <f ca="1">IF($C1051 = 1 + N("Presidente"),
    127,
    IF($C1051 = 2 + N("Vice-Presidente"),
        72,
        IF($C1051 = 3 + N("Secretária bilíngue"),
            13,
            RANDBETWEEN(5,COUNT(Name!$A:$A) + 1)
        )
    )
)</f>
        <v>263</v>
      </c>
      <c r="G1051" s="7" t="str">
        <f ca="1">VLOOKUP($F1051,Name!$A:$B,2,FALSE)</f>
        <v>Maria Fernanda</v>
      </c>
      <c r="H1051" s="7">
        <f ca="1" xml:space="preserve">
IF($C1051 = 1,
    0,
    RANDBETWEEN(5,COUNT('Last name'!$A:$A) + 1)
)</f>
        <v>184</v>
      </c>
      <c r="I1051" s="7" t="str">
        <f ca="1" xml:space="preserve">
IF($C1051 = 1 + N("Presidente"),
    "de Orléans e Bragança",
    VLOOKUP($H1051,'Last name'!$A:$B,2,FALSE) &amp; " " &amp; VLOOKUP(RANDBETWEEN(5,COUNT('Last name'!$A:$A) + 1),'Last name'!$A:$B,2,FALSE)
)</f>
        <v>sobrenome Bicalho</v>
      </c>
      <c r="J1051" s="7" t="str">
        <f t="shared" ca="1" si="162"/>
        <v>Maria Fernanda sobrenome Bicalho</v>
      </c>
      <c r="K1051" s="7" t="str" cm="1">
        <f t="array" aca="1" ref="K1051" ca="1">SHA1HASH($J1051)</f>
        <v>b7327737532a6ab44780edd348ff9c52d8f788a0</v>
      </c>
      <c r="L1051" s="7" cm="1">
        <f t="array" aca="1" ref="L1051" ca="1">INDEX(States!$A:$A,N1051,1)</f>
        <v>5</v>
      </c>
      <c r="M1051" s="7" t="str">
        <f ca="1">VLOOKUP($L1051,Countries!$A:$B,2,FALSE)</f>
        <v>Portugal</v>
      </c>
      <c r="N1051" s="7" cm="1">
        <f t="array" aca="1" ref="N1051" ca="1">INDEX(States!$C:$C,RANDBETWEEN(5,COUNTA(States!$A:$A) + 1),1)</f>
        <v>24</v>
      </c>
      <c r="O1051" s="7" t="str">
        <f ca="1">VLOOKUP($N1051,States!$C:$D,2,FALSE)</f>
        <v>Brangança</v>
      </c>
      <c r="P1051" s="7" t="str">
        <f ca="1">VLOOKUP($F1051,Name!$A:$C,3,FALSE)</f>
        <v>F</v>
      </c>
      <c r="Q1051" s="7" t="str">
        <f ca="1">VLOOKUP($P1051,Genders!$B:$C,2,FALSE)</f>
        <v>Female</v>
      </c>
      <c r="R1051" s="7" cm="1">
        <f t="array" aca="1" ref="R1051" ca="1">INDEX('Marital status'!$A:$A,RANDBETWEEN(5,COUNTA('Marital status'!$A:$A) + 1),1)</f>
        <v>7</v>
      </c>
      <c r="S1051" s="7" t="str">
        <f ca="1">VLOOKUP($R1051,'Marital status'!$A:$B,2,FALSE)</f>
        <v xml:space="preserve">Widowed </v>
      </c>
      <c r="T1051" s="7">
        <f t="shared" ca="1" si="163"/>
        <v>5</v>
      </c>
      <c r="U1051" s="7" t="str">
        <f ca="1">VLOOKUP($T1051,Ethnicities!$A:$B,2,FALSE)</f>
        <v xml:space="preserve"> white</v>
      </c>
      <c r="V1051" s="8">
        <f t="shared" ca="1" si="164"/>
        <v>22517</v>
      </c>
      <c r="W1051" s="6">
        <f t="shared" ca="1" si="165"/>
        <v>7</v>
      </c>
      <c r="X1051" s="8" t="str">
        <f ca="1">VLOOKUP($W1051,'Background education'!$A:$B,2,FALSE)</f>
        <v>Undergraduate degree</v>
      </c>
      <c r="Y1051" s="7">
        <f ca="1" xml:space="preserve">
  IF(OR($AA1051 = 5, $AA1051 = 6, $AA1051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51" s="7" t="str">
        <f ca="1">VLOOKUP($Y1051,Departments!$A:$B,2,FALSE)</f>
        <v>Finance</v>
      </c>
      <c r="AA1051" s="6">
        <f t="shared" ca="1" si="166"/>
        <v>10</v>
      </c>
      <c r="AB1051" s="7" t="str">
        <f ca="1">VLOOKUP($AA1051,Roles!$A:$B,2,FALSE)</f>
        <v>Trainee</v>
      </c>
      <c r="AC1051" s="6" t="str">
        <f t="shared" ca="1" si="167"/>
        <v/>
      </c>
      <c r="AD1051" s="7" t="str">
        <f ca="1" xml:space="preserve">
IF($AC1051 &lt;&gt; "",
    VLOOKUP($AC1051,Levels!$A:$B,2,FALSE),
    ""
)</f>
        <v/>
      </c>
      <c r="AE1051" s="8">
        <f t="shared" ca="1" si="168"/>
        <v>41043</v>
      </c>
      <c r="AF1051" s="6">
        <f ca="1">RANDBETWEEN(5,COUNTA('Recruitment source'!$A:$A) + 1)</f>
        <v>6</v>
      </c>
      <c r="AG1051" s="6" t="str">
        <f ca="1">VLOOKUP($AF1051,'Recruitment source'!$A:$B,2,FALSE)</f>
        <v>Learn4Good</v>
      </c>
      <c r="AH1051" s="8"/>
      <c r="AI1051" s="1">
        <f t="shared" ca="1" si="160"/>
        <v>1305</v>
      </c>
      <c r="AJ105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1047, 1, 'Maria Fernanda sobrenome Bicalho', 'F', 5, '24/08/1961', 7, 7, 10, NULL, 1305);</v>
      </c>
    </row>
    <row r="1052" spans="1:36" ht="14.25" customHeight="1" x14ac:dyDescent="0.2">
      <c r="A1052" s="7" cm="1">
        <f t="array" aca="1" ref="A1052" ca="1">INDEX(Companies!$A:$A,RANDBETWEEN(5,COUNTA(Companies!$A:$A) + 1),1)</f>
        <v>5</v>
      </c>
      <c r="B1052" s="7" t="str">
        <f ca="1">VLOOKUP($A1052,Companies!$A:$B,2,FALSE)</f>
        <v>ACME Corporation</v>
      </c>
      <c r="C1052" s="5">
        <f t="shared" si="161"/>
        <v>1048</v>
      </c>
      <c r="D1052" s="5" t="str" cm="1">
        <f t="array" ref="D1052">SHA1HASH($C1052)</f>
        <v>8d8ebea7b076c177ecd21e2d0d7e52fa74c48f3c</v>
      </c>
      <c r="E1052" s="6">
        <v>1</v>
      </c>
      <c r="F1052" s="7">
        <f ca="1">IF($C1052 = 1 + N("Presidente"),
    127,
    IF($C1052 = 2 + N("Vice-Presidente"),
        72,
        IF($C1052 = 3 + N("Secretária bilíngue"),
            13,
            RANDBETWEEN(5,COUNT(Name!$A:$A) + 1)
        )
    )
)</f>
        <v>315</v>
      </c>
      <c r="G1052" s="7" t="str">
        <f ca="1">VLOOKUP($F1052,Name!$A:$B,2,FALSE)</f>
        <v>Peter</v>
      </c>
      <c r="H1052" s="7">
        <f ca="1" xml:space="preserve">
IF($C1052 = 1,
    0,
    RANDBETWEEN(5,COUNT('Last name'!$A:$A) + 1)
)</f>
        <v>120</v>
      </c>
      <c r="I1052" s="7" t="str">
        <f ca="1" xml:space="preserve">
IF($C1052 = 1 + N("Presidente"),
    "de Orléans e Bragança",
    VLOOKUP($H1052,'Last name'!$A:$B,2,FALSE) &amp; " " &amp; VLOOKUP(RANDBETWEEN(5,COUNT('Last name'!$A:$A) + 1),'Last name'!$A:$B,2,FALSE)
)</f>
        <v>Marques Trindade</v>
      </c>
      <c r="J1052" s="7" t="str">
        <f t="shared" ca="1" si="162"/>
        <v>Peter Marques Trindade</v>
      </c>
      <c r="K1052" s="7" t="str" cm="1">
        <f t="array" aca="1" ref="K1052" ca="1">SHA1HASH($J1052)</f>
        <v>df77308cf9b1a9e36a09fd21235351bbf3d31bca</v>
      </c>
      <c r="L1052" s="7" cm="1">
        <f t="array" aca="1" ref="L1052" ca="1">INDEX(States!$A:$A,N1052,1)</f>
        <v>5</v>
      </c>
      <c r="M1052" s="7" t="str">
        <f ca="1">VLOOKUP($L1052,Countries!$A:$B,2,FALSE)</f>
        <v>Portugal</v>
      </c>
      <c r="N1052" s="7" cm="1">
        <f t="array" aca="1" ref="N1052" ca="1">INDEX(States!$C:$C,RANDBETWEEN(5,COUNTA(States!$A:$A) + 1),1)</f>
        <v>24</v>
      </c>
      <c r="O1052" s="7" t="str">
        <f ca="1">VLOOKUP($N1052,States!$C:$D,2,FALSE)</f>
        <v>Brangança</v>
      </c>
      <c r="P1052" s="7" t="str">
        <f ca="1">VLOOKUP($F1052,Name!$A:$C,3,FALSE)</f>
        <v>M</v>
      </c>
      <c r="Q1052" s="7" t="str">
        <f ca="1">VLOOKUP($P1052,Genders!$B:$C,2,FALSE)</f>
        <v>Male</v>
      </c>
      <c r="R1052" s="7" cm="1">
        <f t="array" aca="1" ref="R1052" ca="1">INDEX('Marital status'!$A:$A,RANDBETWEEN(5,COUNTA('Marital status'!$A:$A) + 1),1)</f>
        <v>9</v>
      </c>
      <c r="S1052" s="7" t="str">
        <f ca="1">VLOOKUP($R1052,'Marital status'!$A:$B,2,FALSE)</f>
        <v>DIVORCED</v>
      </c>
      <c r="T1052" s="7">
        <f t="shared" ca="1" si="163"/>
        <v>5</v>
      </c>
      <c r="U1052" s="7" t="str">
        <f ca="1">VLOOKUP($T1052,Ethnicities!$A:$B,2,FALSE)</f>
        <v xml:space="preserve"> white</v>
      </c>
      <c r="V1052" s="8">
        <f t="shared" ca="1" si="164"/>
        <v>23007</v>
      </c>
      <c r="W1052" s="6">
        <f t="shared" ca="1" si="165"/>
        <v>8</v>
      </c>
      <c r="X1052" s="8" t="str">
        <f ca="1">VLOOKUP($W1052,'Background education'!$A:$B,2,FALSE)</f>
        <v>Graduate school</v>
      </c>
      <c r="Y1052" s="7">
        <f ca="1" xml:space="preserve">
  IF(OR($AA1052 = 5, $AA1052 = 6, $AA1052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52" s="7" t="str">
        <f ca="1">VLOOKUP($Y1052,Departments!$A:$B,2,FALSE)</f>
        <v>Human Resource</v>
      </c>
      <c r="AA1052" s="6">
        <f t="shared" ca="1" si="166"/>
        <v>11</v>
      </c>
      <c r="AB1052" s="7" t="str">
        <f ca="1">VLOOKUP($AA1052,Roles!$A:$B,2,FALSE)</f>
        <v>Analyst</v>
      </c>
      <c r="AC1052" s="6">
        <f t="shared" ca="1" si="167"/>
        <v>7</v>
      </c>
      <c r="AD1052" s="7" t="str">
        <f ca="1" xml:space="preserve">
IF($AC1052 &lt;&gt; "",
    VLOOKUP($AC1052,Levels!$A:$B,2,FALSE),
    ""
)</f>
        <v>Senior</v>
      </c>
      <c r="AE1052" s="8">
        <f t="shared" ca="1" si="168"/>
        <v>43458</v>
      </c>
      <c r="AF1052" s="6">
        <f ca="1">RANDBETWEEN(5,COUNTA('Recruitment source'!$A:$A) + 1)</f>
        <v>8</v>
      </c>
      <c r="AG1052" s="6" t="str">
        <f ca="1">VLOOKUP($AF1052,'Recruitment source'!$A:$B,2,FALSE)</f>
        <v>Net Empregos</v>
      </c>
      <c r="AH1052" s="8"/>
      <c r="AI1052" s="1">
        <f t="shared" ca="1" si="160"/>
        <v>3080</v>
      </c>
      <c r="AJ105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1048, 1, 'Peter Marques Trindade', 'M', 5, '27/12/1962', 8, 8, 11, 7, 3080);</v>
      </c>
    </row>
    <row r="1053" spans="1:36" ht="14.25" customHeight="1" x14ac:dyDescent="0.2">
      <c r="A1053" s="7" cm="1">
        <f t="array" aca="1" ref="A1053" ca="1">INDEX(Companies!$A:$A,RANDBETWEEN(5,COUNTA(Companies!$A:$A) + 1),1)</f>
        <v>5</v>
      </c>
      <c r="B1053" s="7" t="str">
        <f ca="1">VLOOKUP($A1053,Companies!$A:$B,2,FALSE)</f>
        <v>ACME Corporation</v>
      </c>
      <c r="C1053" s="5">
        <f t="shared" si="161"/>
        <v>1049</v>
      </c>
      <c r="D1053" s="5" t="str" cm="1">
        <f t="array" ref="D1053">SHA1HASH($C1053)</f>
        <v>23a63310b8e95a3702b44b2f22f3248de1561e88</v>
      </c>
      <c r="E1053" s="6">
        <v>1</v>
      </c>
      <c r="F1053" s="7">
        <f ca="1">IF($C1053 = 1 + N("Presidente"),
    127,
    IF($C1053 = 2 + N("Vice-Presidente"),
        72,
        IF($C1053 = 3 + N("Secretária bilíngue"),
            13,
            RANDBETWEEN(5,COUNT(Name!$A:$A) + 1)
        )
    )
)</f>
        <v>17</v>
      </c>
      <c r="G1053" s="7" t="str">
        <f ca="1">VLOOKUP($F1053,Name!$A:$B,2,FALSE)</f>
        <v>Alicia</v>
      </c>
      <c r="H1053" s="7">
        <f ca="1" xml:space="preserve">
IF($C1053 = 1,
    0,
    RANDBETWEEN(5,COUNT('Last name'!$A:$A) + 1)
)</f>
        <v>107</v>
      </c>
      <c r="I1053" s="7" t="str">
        <f ca="1" xml:space="preserve">
IF($C1053 = 1 + N("Presidente"),
    "de Orléans e Bragança",
    VLOOKUP($H1053,'Last name'!$A:$B,2,FALSE) &amp; " " &amp; VLOOKUP(RANDBETWEEN(5,COUNT('Last name'!$A:$A) + 1),'Last name'!$A:$B,2,FALSE)
)</f>
        <v>Leite Santos</v>
      </c>
      <c r="J1053" s="7" t="str">
        <f t="shared" ca="1" si="162"/>
        <v>Alicia Leite Santos</v>
      </c>
      <c r="K1053" s="7" t="str" cm="1">
        <f t="array" aca="1" ref="K1053" ca="1">SHA1HASH($J1053)</f>
        <v>138361f2f4e8337e8fcc279776264a3275aac1ef</v>
      </c>
      <c r="L1053" s="7" cm="1">
        <f t="array" aca="1" ref="L1053" ca="1">INDEX(States!$A:$A,N1053,1)</f>
        <v>5</v>
      </c>
      <c r="M1053" s="7" t="str">
        <f ca="1">VLOOKUP($L1053,Countries!$A:$B,2,FALSE)</f>
        <v>Portugal</v>
      </c>
      <c r="N1053" s="7" cm="1">
        <f t="array" aca="1" ref="N1053" ca="1">INDEX(States!$C:$C,RANDBETWEEN(5,COUNTA(States!$A:$A) + 1),1)</f>
        <v>20</v>
      </c>
      <c r="O1053" s="7" t="str">
        <f ca="1">VLOOKUP($N1053,States!$C:$D,2,FALSE)</f>
        <v>Portalegre</v>
      </c>
      <c r="P1053" s="7" t="str">
        <f ca="1">VLOOKUP($F1053,Name!$A:$C,3,FALSE)</f>
        <v>F</v>
      </c>
      <c r="Q1053" s="7" t="str">
        <f ca="1">VLOOKUP($P1053,Genders!$B:$C,2,FALSE)</f>
        <v>Female</v>
      </c>
      <c r="R1053" s="7" cm="1">
        <f t="array" aca="1" ref="R1053" ca="1">INDEX('Marital status'!$A:$A,RANDBETWEEN(5,COUNTA('Marital status'!$A:$A) + 1),1)</f>
        <v>9</v>
      </c>
      <c r="S1053" s="7" t="str">
        <f ca="1">VLOOKUP($R1053,'Marital status'!$A:$B,2,FALSE)</f>
        <v>DIVORCED</v>
      </c>
      <c r="T1053" s="7">
        <f t="shared" ca="1" si="163"/>
        <v>5</v>
      </c>
      <c r="U1053" s="7" t="str">
        <f ca="1">VLOOKUP($T1053,Ethnicities!$A:$B,2,FALSE)</f>
        <v xml:space="preserve"> white</v>
      </c>
      <c r="V1053" s="8">
        <f t="shared" ca="1" si="164"/>
        <v>17898</v>
      </c>
      <c r="W1053" s="6">
        <f t="shared" ca="1" si="165"/>
        <v>7</v>
      </c>
      <c r="X1053" s="8" t="str">
        <f ca="1">VLOOKUP($W1053,'Background education'!$A:$B,2,FALSE)</f>
        <v>Undergraduate degree</v>
      </c>
      <c r="Y1053" s="7">
        <f ca="1" xml:space="preserve">
  IF(OR($AA1053 = 5, $AA1053 = 6, $AA1053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53" s="7" t="str">
        <f ca="1">VLOOKUP($Y1053,Departments!$A:$B,2,FALSE)</f>
        <v>Human Resource</v>
      </c>
      <c r="AA1053" s="6">
        <f t="shared" ca="1" si="166"/>
        <v>10</v>
      </c>
      <c r="AB1053" s="7" t="str">
        <f ca="1">VLOOKUP($AA1053,Roles!$A:$B,2,FALSE)</f>
        <v>Trainee</v>
      </c>
      <c r="AC1053" s="6" t="str">
        <f t="shared" ca="1" si="167"/>
        <v/>
      </c>
      <c r="AD1053" s="7" t="str">
        <f ca="1" xml:space="preserve">
IF($AC1053 &lt;&gt; "",
    VLOOKUP($AC1053,Levels!$A:$B,2,FALSE),
    ""
)</f>
        <v/>
      </c>
      <c r="AE1053" s="8">
        <f t="shared" ca="1" si="168"/>
        <v>44230</v>
      </c>
      <c r="AF1053" s="6">
        <f ca="1">RANDBETWEEN(5,COUNTA('Recruitment source'!$A:$A) + 1)</f>
        <v>13</v>
      </c>
      <c r="AG1053" s="6" t="str">
        <f ca="1">VLOOKUP($AF1053,'Recruitment source'!$A:$B,2,FALSE)</f>
        <v>Google</v>
      </c>
      <c r="AH1053" s="8"/>
      <c r="AI1053" s="1">
        <f t="shared" ca="1" si="160"/>
        <v>1385</v>
      </c>
      <c r="AJ105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1049, 1, 'Alicia Leite Santos', 'F', 5, '31/12/1948', 7, 8, 10, NULL, 1385);</v>
      </c>
    </row>
    <row r="1054" spans="1:36" ht="14.25" customHeight="1" x14ac:dyDescent="0.2">
      <c r="A1054" s="7" cm="1">
        <f t="array" aca="1" ref="A1054" ca="1">INDEX(Companies!$A:$A,RANDBETWEEN(5,COUNTA(Companies!$A:$A) + 1),1)</f>
        <v>5</v>
      </c>
      <c r="B1054" s="7" t="str">
        <f ca="1">VLOOKUP($A1054,Companies!$A:$B,2,FALSE)</f>
        <v>ACME Corporation</v>
      </c>
      <c r="C1054" s="5">
        <f t="shared" si="161"/>
        <v>1050</v>
      </c>
      <c r="D1054" s="5" t="str" cm="1">
        <f t="array" ref="D1054">SHA1HASH($C1054)</f>
        <v>ec883370694191262ca4364fb7b34135e11947b8</v>
      </c>
      <c r="E1054" s="6">
        <v>1</v>
      </c>
      <c r="F1054" s="7">
        <f ca="1">IF($C1054 = 1 + N("Presidente"),
    127,
    IF($C1054 = 2 + N("Vice-Presidente"),
        72,
        IF($C1054 = 3 + N("Secretária bilíngue"),
            13,
            RANDBETWEEN(5,COUNT(Name!$A:$A) + 1)
        )
    )
)</f>
        <v>16</v>
      </c>
      <c r="G1054" s="7" t="str">
        <f ca="1">VLOOKUP($F1054,Name!$A:$B,2,FALSE)</f>
        <v>Alice</v>
      </c>
      <c r="H1054" s="7">
        <f ca="1" xml:space="preserve">
IF($C1054 = 1,
    0,
    RANDBETWEEN(5,COUNT('Last name'!$A:$A) + 1)
)</f>
        <v>72</v>
      </c>
      <c r="I1054" s="7" t="str">
        <f ca="1" xml:space="preserve">
IF($C1054 = 1 + N("Presidente"),
    "de Orléans e Bragança",
    VLOOKUP($H1054,'Last name'!$A:$B,2,FALSE) &amp; " " &amp; VLOOKUP(RANDBETWEEN(5,COUNT('Last name'!$A:$A) + 1),'Last name'!$A:$B,2,FALSE)
)</f>
        <v>De Luca Carvalho</v>
      </c>
      <c r="J1054" s="7" t="str">
        <f t="shared" ca="1" si="162"/>
        <v>Alice De Luca Carvalho</v>
      </c>
      <c r="K1054" s="7" t="str" cm="1">
        <f t="array" aca="1" ref="K1054" ca="1">SHA1HASH($J1054)</f>
        <v>8d26c4529c4ec307b4dbd1e9dbd15e021fe3e8fc</v>
      </c>
      <c r="L1054" s="7" cm="1">
        <f t="array" aca="1" ref="L1054" ca="1">INDEX(States!$A:$A,N1054,1)</f>
        <v>5</v>
      </c>
      <c r="M1054" s="7" t="str">
        <f ca="1">VLOOKUP($L1054,Countries!$A:$B,2,FALSE)</f>
        <v>Portugal</v>
      </c>
      <c r="N1054" s="7" cm="1">
        <f t="array" aca="1" ref="N1054" ca="1">INDEX(States!$C:$C,RANDBETWEEN(5,COUNTA(States!$A:$A) + 1),1)</f>
        <v>21</v>
      </c>
      <c r="O1054" s="7" t="str">
        <f ca="1">VLOOKUP($N1054,States!$C:$D,2,FALSE)</f>
        <v>Guarda</v>
      </c>
      <c r="P1054" s="7" t="str">
        <f ca="1">VLOOKUP($F1054,Name!$A:$C,3,FALSE)</f>
        <v>F</v>
      </c>
      <c r="Q1054" s="7" t="str">
        <f ca="1">VLOOKUP($P1054,Genders!$B:$C,2,FALSE)</f>
        <v>Female</v>
      </c>
      <c r="R1054" s="7" cm="1">
        <f t="array" aca="1" ref="R1054" ca="1">INDEX('Marital status'!$A:$A,RANDBETWEEN(5,COUNTA('Marital status'!$A:$A) + 1),1)</f>
        <v>9</v>
      </c>
      <c r="S1054" s="7" t="str">
        <f ca="1">VLOOKUP($R1054,'Marital status'!$A:$B,2,FALSE)</f>
        <v>DIVORCED</v>
      </c>
      <c r="T1054" s="7">
        <f t="shared" ca="1" si="163"/>
        <v>5</v>
      </c>
      <c r="U1054" s="7" t="str">
        <f ca="1">VLOOKUP($T1054,Ethnicities!$A:$B,2,FALSE)</f>
        <v xml:space="preserve"> white</v>
      </c>
      <c r="V1054" s="8">
        <f t="shared" ca="1" si="164"/>
        <v>27559</v>
      </c>
      <c r="W1054" s="6">
        <f t="shared" ca="1" si="165"/>
        <v>7</v>
      </c>
      <c r="X1054" s="8" t="str">
        <f ca="1">VLOOKUP($W1054,'Background education'!$A:$B,2,FALSE)</f>
        <v>Undergraduate degree</v>
      </c>
      <c r="Y1054" s="7">
        <f ca="1" xml:space="preserve">
  IF(OR($AA1054 = 5, $AA1054 = 6, $AA1054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54" s="7" t="str">
        <f ca="1">VLOOKUP($Y1054,Departments!$A:$B,2,FALSE)</f>
        <v xml:space="preserve"> Presidency</v>
      </c>
      <c r="AA1054" s="6">
        <f t="shared" ca="1" si="166"/>
        <v>11</v>
      </c>
      <c r="AB1054" s="7" t="str">
        <f ca="1">VLOOKUP($AA1054,Roles!$A:$B,2,FALSE)</f>
        <v>Analyst</v>
      </c>
      <c r="AC1054" s="6">
        <f t="shared" ca="1" si="167"/>
        <v>7</v>
      </c>
      <c r="AD1054" s="7" t="str">
        <f ca="1" xml:space="preserve">
IF($AC1054 &lt;&gt; "",
    VLOOKUP($AC1054,Levels!$A:$B,2,FALSE),
    ""
)</f>
        <v>Senior</v>
      </c>
      <c r="AE1054" s="8">
        <f t="shared" ca="1" si="168"/>
        <v>38314</v>
      </c>
      <c r="AF1054" s="6">
        <f ca="1">RANDBETWEEN(5,COUNTA('Recruitment source'!$A:$A) + 1)</f>
        <v>15</v>
      </c>
      <c r="AG1054" s="6" t="str">
        <f ca="1">VLOOKUP($AF1054,'Recruitment source'!$A:$B,2,FALSE)</f>
        <v>Website</v>
      </c>
      <c r="AH1054" s="8"/>
      <c r="AI1054" s="1">
        <f t="shared" ca="1" si="160"/>
        <v>2500</v>
      </c>
      <c r="AJ1054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1050, 1, 'Alice De Luca Carvalho', 'F', 5, '14/06/1975', 7, 5, 11, 7, 2500);</v>
      </c>
    </row>
    <row r="1055" spans="1:36" ht="14.25" customHeight="1" x14ac:dyDescent="0.2">
      <c r="A1055" s="7" cm="1">
        <f t="array" aca="1" ref="A1055" ca="1">INDEX(Companies!$A:$A,RANDBETWEEN(5,COUNTA(Companies!$A:$A) + 1),1)</f>
        <v>5</v>
      </c>
      <c r="B1055" s="7" t="str">
        <f ca="1">VLOOKUP($A1055,Companies!$A:$B,2,FALSE)</f>
        <v>ACME Corporation</v>
      </c>
      <c r="C1055" s="5">
        <f t="shared" si="161"/>
        <v>1051</v>
      </c>
      <c r="D1055" s="5" t="str" cm="1">
        <f t="array" ref="D1055">SHA1HASH($C1055)</f>
        <v>929f9640bc8269918a6209919a8e2cc25ec65bf6</v>
      </c>
      <c r="E1055" s="6">
        <v>1</v>
      </c>
      <c r="F1055" s="7">
        <f ca="1">IF($C1055 = 1 + N("Presidente"),
    127,
    IF($C1055 = 2 + N("Vice-Presidente"),
        72,
        IF($C1055 = 3 + N("Secretária bilíngue"),
            13,
            RANDBETWEEN(5,COUNT(Name!$A:$A) + 1)
        )
    )
)</f>
        <v>162</v>
      </c>
      <c r="G1055" s="7" t="str">
        <f ca="1">VLOOKUP($F1055,Name!$A:$B,2,FALSE)</f>
        <v>Helena</v>
      </c>
      <c r="H1055" s="7">
        <f ca="1" xml:space="preserve">
IF($C1055 = 1,
    0,
    RANDBETWEEN(5,COUNT('Last name'!$A:$A) + 1)
)</f>
        <v>69</v>
      </c>
      <c r="I1055" s="7" t="str">
        <f ca="1" xml:space="preserve">
IF($C1055 = 1 + N("Presidente"),
    "de Orléans e Bragança",
    VLOOKUP($H1055,'Last name'!$A:$B,2,FALSE) &amp; " " &amp; VLOOKUP(RANDBETWEEN(5,COUNT('Last name'!$A:$A) + 1),'Last name'!$A:$B,2,FALSE)
)</f>
        <v>Costatini Gouveia</v>
      </c>
      <c r="J1055" s="7" t="str">
        <f t="shared" ca="1" si="162"/>
        <v>Helena Costatini Gouveia</v>
      </c>
      <c r="K1055" s="7" t="str" cm="1">
        <f t="array" aca="1" ref="K1055" ca="1">SHA1HASH($J1055)</f>
        <v>1eb1ff0815577ec7a26d128d876c56a63df67562</v>
      </c>
      <c r="L1055" s="7" cm="1">
        <f t="array" aca="1" ref="L1055" ca="1">INDEX(States!$A:$A,N1055,1)</f>
        <v>5</v>
      </c>
      <c r="M1055" s="7" t="str">
        <f ca="1">VLOOKUP($L1055,Countries!$A:$B,2,FALSE)</f>
        <v>Portugal</v>
      </c>
      <c r="N1055" s="7" cm="1">
        <f t="array" aca="1" ref="N1055" ca="1">INDEX(States!$C:$C,RANDBETWEEN(5,COUNTA(States!$A:$A) + 1),1)</f>
        <v>11</v>
      </c>
      <c r="O1055" s="7" t="str">
        <f ca="1">VLOOKUP($N1055,States!$C:$D,2,FALSE)</f>
        <v>Santarém</v>
      </c>
      <c r="P1055" s="7" t="str">
        <f ca="1">VLOOKUP($F1055,Name!$A:$C,3,FALSE)</f>
        <v>F</v>
      </c>
      <c r="Q1055" s="7" t="str">
        <f ca="1">VLOOKUP($P1055,Genders!$B:$C,2,FALSE)</f>
        <v>Female</v>
      </c>
      <c r="R1055" s="7" cm="1">
        <f t="array" aca="1" ref="R1055" ca="1">INDEX('Marital status'!$A:$A,RANDBETWEEN(5,COUNTA('Marital status'!$A:$A) + 1),1)</f>
        <v>7</v>
      </c>
      <c r="S1055" s="7" t="str">
        <f ca="1">VLOOKUP($R1055,'Marital status'!$A:$B,2,FALSE)</f>
        <v xml:space="preserve">Widowed </v>
      </c>
      <c r="T1055" s="7">
        <f t="shared" ca="1" si="163"/>
        <v>5</v>
      </c>
      <c r="U1055" s="7" t="str">
        <f ca="1">VLOOKUP($T1055,Ethnicities!$A:$B,2,FALSE)</f>
        <v xml:space="preserve"> white</v>
      </c>
      <c r="V1055" s="8">
        <f t="shared" ca="1" si="164"/>
        <v>30537</v>
      </c>
      <c r="W1055" s="6">
        <f t="shared" ca="1" si="165"/>
        <v>7</v>
      </c>
      <c r="X1055" s="8" t="str">
        <f ca="1">VLOOKUP($W1055,'Background education'!$A:$B,2,FALSE)</f>
        <v>Undergraduate degree</v>
      </c>
      <c r="Y1055" s="7">
        <f ca="1" xml:space="preserve">
  IF(OR($AA1055 = 5, $AA1055 = 6, $AA1055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55" s="7" t="str">
        <f ca="1">VLOOKUP($Y1055,Departments!$A:$B,2,FALSE)</f>
        <v>Finance</v>
      </c>
      <c r="AA1055" s="6">
        <f t="shared" ca="1" si="166"/>
        <v>10</v>
      </c>
      <c r="AB1055" s="7" t="str">
        <f ca="1">VLOOKUP($AA1055,Roles!$A:$B,2,FALSE)</f>
        <v>Trainee</v>
      </c>
      <c r="AC1055" s="6" t="str">
        <f t="shared" ca="1" si="167"/>
        <v/>
      </c>
      <c r="AD1055" s="7" t="str">
        <f ca="1" xml:space="preserve">
IF($AC1055 &lt;&gt; "",
    VLOOKUP($AC1055,Levels!$A:$B,2,FALSE),
    ""
)</f>
        <v/>
      </c>
      <c r="AE1055" s="8">
        <f t="shared" ca="1" si="168"/>
        <v>36492</v>
      </c>
      <c r="AF1055" s="6">
        <f ca="1">RANDBETWEEN(5,COUNTA('Recruitment source'!$A:$A) + 1)</f>
        <v>7</v>
      </c>
      <c r="AG1055" s="6" t="str">
        <f ca="1">VLOOKUP($AF1055,'Recruitment source'!$A:$B,2,FALSE)</f>
        <v>SAPO Emprego</v>
      </c>
      <c r="AH1055" s="8"/>
      <c r="AI1055" s="1">
        <f t="shared" ca="1" si="160"/>
        <v>1305</v>
      </c>
      <c r="AJ1055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1051, 1, 'Helena Costatini Gouveia', 'F', 5, '09/08/1983', 7, 7, 10, NULL, 1305);</v>
      </c>
    </row>
    <row r="1056" spans="1:36" ht="14.25" customHeight="1" x14ac:dyDescent="0.2">
      <c r="A1056" s="7" cm="1">
        <f t="array" aca="1" ref="A1056" ca="1">INDEX(Companies!$A:$A,RANDBETWEEN(5,COUNTA(Companies!$A:$A) + 1),1)</f>
        <v>5</v>
      </c>
      <c r="B1056" s="7" t="str">
        <f ca="1">VLOOKUP($A1056,Companies!$A:$B,2,FALSE)</f>
        <v>ACME Corporation</v>
      </c>
      <c r="C1056" s="5">
        <f t="shared" si="161"/>
        <v>1052</v>
      </c>
      <c r="D1056" s="5" t="str" cm="1">
        <f t="array" ref="D1056">SHA1HASH($C1056)</f>
        <v>6896ddc64ef4051e872b1e3b3b37d25e74f3c335</v>
      </c>
      <c r="E1056" s="6">
        <v>1</v>
      </c>
      <c r="F1056" s="7">
        <f ca="1">IF($C1056 = 1 + N("Presidente"),
    127,
    IF($C1056 = 2 + N("Vice-Presidente"),
        72,
        IF($C1056 = 3 + N("Secretária bilíngue"),
            13,
            RANDBETWEEN(5,COUNT(Name!$A:$A) + 1)
        )
    )
)</f>
        <v>183</v>
      </c>
      <c r="G1056" s="7" t="str">
        <f ca="1">VLOOKUP($F1056,Name!$A:$B,2,FALSE)</f>
        <v>Joanah</v>
      </c>
      <c r="H1056" s="7">
        <f ca="1" xml:space="preserve">
IF($C1056 = 1,
    0,
    RANDBETWEEN(5,COUNT('Last name'!$A:$A) + 1)
)</f>
        <v>128</v>
      </c>
      <c r="I1056" s="7" t="str">
        <f ca="1" xml:space="preserve">
IF($C1056 = 1 + N("Presidente"),
    "de Orléans e Bragança",
    VLOOKUP($H1056,'Last name'!$A:$B,2,FALSE) &amp; " " &amp; VLOOKUP(RANDBETWEEN(5,COUNT('Last name'!$A:$A) + 1),'Last name'!$A:$B,2,FALSE)
)</f>
        <v>Mendes Cunha</v>
      </c>
      <c r="J1056" s="7" t="str">
        <f t="shared" ca="1" si="162"/>
        <v>Joanah Mendes Cunha</v>
      </c>
      <c r="K1056" s="7" t="str" cm="1">
        <f t="array" aca="1" ref="K1056" ca="1">SHA1HASH($J1056)</f>
        <v>ca280b07aa3863d2ecb5c11d615e11977b945da6</v>
      </c>
      <c r="L1056" s="7" cm="1">
        <f t="array" aca="1" ref="L1056" ca="1">INDEX(States!$A:$A,N1056,1)</f>
        <v>5</v>
      </c>
      <c r="M1056" s="7" t="str">
        <f ca="1">VLOOKUP($L1056,Countries!$A:$B,2,FALSE)</f>
        <v>Portugal</v>
      </c>
      <c r="N1056" s="7" cm="1">
        <f t="array" aca="1" ref="N1056" ca="1">INDEX(States!$C:$C,RANDBETWEEN(5,COUNTA(States!$A:$A) + 1),1)</f>
        <v>20</v>
      </c>
      <c r="O1056" s="7" t="str">
        <f ca="1">VLOOKUP($N1056,States!$C:$D,2,FALSE)</f>
        <v>Portalegre</v>
      </c>
      <c r="P1056" s="7" t="str">
        <f ca="1">VLOOKUP($F1056,Name!$A:$C,3,FALSE)</f>
        <v>F</v>
      </c>
      <c r="Q1056" s="7" t="str">
        <f ca="1">VLOOKUP($P1056,Genders!$B:$C,2,FALSE)</f>
        <v>Female</v>
      </c>
      <c r="R1056" s="7" cm="1">
        <f t="array" aca="1" ref="R1056" ca="1">INDEX('Marital status'!$A:$A,RANDBETWEEN(5,COUNTA('Marital status'!$A:$A) + 1),1)</f>
        <v>8</v>
      </c>
      <c r="S1056" s="7" t="str">
        <f ca="1">VLOOKUP($R1056,'Marital status'!$A:$B,2,FALSE)</f>
        <v xml:space="preserve"> Separated </v>
      </c>
      <c r="T1056" s="7">
        <f t="shared" ca="1" si="163"/>
        <v>7</v>
      </c>
      <c r="U1056" s="7" t="str">
        <f ca="1">VLOOKUP($T1056,Ethnicities!$A:$B,2,FALSE)</f>
        <v xml:space="preserve">  Hispanic or LATINO</v>
      </c>
      <c r="V1056" s="8">
        <f t="shared" ca="1" si="164"/>
        <v>18469</v>
      </c>
      <c r="W1056" s="6">
        <f t="shared" ca="1" si="165"/>
        <v>7</v>
      </c>
      <c r="X1056" s="8" t="str">
        <f ca="1">VLOOKUP($W1056,'Background education'!$A:$B,2,FALSE)</f>
        <v>Undergraduate degree</v>
      </c>
      <c r="Y1056" s="7">
        <f ca="1" xml:space="preserve">
  IF(OR($AA1056 = 5, $AA1056 = 6, $AA1056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56" s="7" t="str">
        <f ca="1">VLOOKUP($Y1056,Departments!$A:$B,2,FALSE)</f>
        <v>Controlling</v>
      </c>
      <c r="AA1056" s="6">
        <f t="shared" ca="1" si="166"/>
        <v>11</v>
      </c>
      <c r="AB1056" s="7" t="str">
        <f ca="1">VLOOKUP($AA1056,Roles!$A:$B,2,FALSE)</f>
        <v>Analyst</v>
      </c>
      <c r="AC1056" s="6">
        <f t="shared" ca="1" si="167"/>
        <v>5</v>
      </c>
      <c r="AD1056" s="7" t="str">
        <f ca="1" xml:space="preserve">
IF($AC1056 &lt;&gt; "",
    VLOOKUP($AC1056,Levels!$A:$B,2,FALSE),
    ""
)</f>
        <v>Junior</v>
      </c>
      <c r="AE1056" s="8">
        <f t="shared" ca="1" si="168"/>
        <v>38211</v>
      </c>
      <c r="AF1056" s="6">
        <f ca="1">RANDBETWEEN(5,COUNTA('Recruitment source'!$A:$A) + 1)</f>
        <v>6</v>
      </c>
      <c r="AG1056" s="6" t="str">
        <f ca="1">VLOOKUP($AF1056,'Recruitment source'!$A:$B,2,FALSE)</f>
        <v>Learn4Good</v>
      </c>
      <c r="AH1056" s="8"/>
      <c r="AI1056" s="1">
        <f t="shared" ca="1" si="160"/>
        <v>2500</v>
      </c>
      <c r="AJ1056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1052, 1, 'Joanah Mendes Cunha', 'F', 7, '25/07/1950', 7, 12, 11, 5, 2500);</v>
      </c>
    </row>
    <row r="1057" spans="1:36" ht="14.25" customHeight="1" x14ac:dyDescent="0.2">
      <c r="A1057" s="7" cm="1">
        <f t="array" aca="1" ref="A1057" ca="1">INDEX(Companies!$A:$A,RANDBETWEEN(5,COUNTA(Companies!$A:$A) + 1),1)</f>
        <v>5</v>
      </c>
      <c r="B1057" s="7" t="str">
        <f ca="1">VLOOKUP($A1057,Companies!$A:$B,2,FALSE)</f>
        <v>ACME Corporation</v>
      </c>
      <c r="C1057" s="5">
        <f t="shared" si="161"/>
        <v>1053</v>
      </c>
      <c r="D1057" s="5" t="str" cm="1">
        <f t="array" ref="D1057">SHA1HASH($C1057)</f>
        <v>17cc4efa7bf7d9e63c99683dd9d8f53590b8fbf5</v>
      </c>
      <c r="E1057" s="6">
        <v>1</v>
      </c>
      <c r="F1057" s="7">
        <f ca="1">IF($C1057 = 1 + N("Presidente"),
    127,
    IF($C1057 = 2 + N("Vice-Presidente"),
        72,
        IF($C1057 = 3 + N("Secretária bilíngue"),
            13,
            RANDBETWEEN(5,COUNT(Name!$A:$A) + 1)
        )
    )
)</f>
        <v>12</v>
      </c>
      <c r="G1057" s="7" t="str">
        <f ca="1">VLOOKUP($F1057,Name!$A:$B,2,FALSE)</f>
        <v>Alana</v>
      </c>
      <c r="H1057" s="7">
        <f ca="1" xml:space="preserve">
IF($C1057 = 1,
    0,
    RANDBETWEEN(5,COUNT('Last name'!$A:$A) + 1)
)</f>
        <v>101</v>
      </c>
      <c r="I1057" s="7" t="str">
        <f ca="1" xml:space="preserve">
IF($C1057 = 1 + N("Presidente"),
    "de Orléans e Bragança",
    VLOOKUP($H1057,'Last name'!$A:$B,2,FALSE) &amp; " " &amp; VLOOKUP(RANDBETWEEN(5,COUNT('Last name'!$A:$A) + 1),'Last name'!$A:$B,2,FALSE)
)</f>
        <v>Gouveia Nunes</v>
      </c>
      <c r="J1057" s="7" t="str">
        <f t="shared" ca="1" si="162"/>
        <v>Alana Gouveia Nunes</v>
      </c>
      <c r="K1057" s="7" t="str" cm="1">
        <f t="array" aca="1" ref="K1057" ca="1">SHA1HASH($J1057)</f>
        <v>11c7bc3166d6a9ec43a3a402d76be6b2890b9013</v>
      </c>
      <c r="L1057" s="7" cm="1">
        <f t="array" aca="1" ref="L1057" ca="1">INDEX(States!$A:$A,N1057,1)</f>
        <v>5</v>
      </c>
      <c r="M1057" s="7" t="str">
        <f ca="1">VLOOKUP($L1057,Countries!$A:$B,2,FALSE)</f>
        <v>Portugal</v>
      </c>
      <c r="N1057" s="7" cm="1">
        <f t="array" aca="1" ref="N1057" ca="1">INDEX(States!$C:$C,RANDBETWEEN(5,COUNTA(States!$A:$A) + 1),1)</f>
        <v>15</v>
      </c>
      <c r="O1057" s="7" t="str">
        <f ca="1">VLOOKUP($N1057,States!$C:$D,2,FALSE)</f>
        <v xml:space="preserve"> ÉVORA</v>
      </c>
      <c r="P1057" s="7" t="str">
        <f ca="1">VLOOKUP($F1057,Name!$A:$C,3,FALSE)</f>
        <v>F</v>
      </c>
      <c r="Q1057" s="7" t="str">
        <f ca="1">VLOOKUP($P1057,Genders!$B:$C,2,FALSE)</f>
        <v>Female</v>
      </c>
      <c r="R1057" s="7" cm="1">
        <f t="array" aca="1" ref="R1057" ca="1">INDEX('Marital status'!$A:$A,RANDBETWEEN(5,COUNTA('Marital status'!$A:$A) + 1),1)</f>
        <v>5</v>
      </c>
      <c r="S1057" s="7" t="str">
        <f ca="1">VLOOKUP($R1057,'Marital status'!$A:$B,2,FALSE)</f>
        <v>single</v>
      </c>
      <c r="T1057" s="7">
        <f t="shared" ca="1" si="163"/>
        <v>6</v>
      </c>
      <c r="U1057" s="7" t="str">
        <f ca="1">VLOOKUP($T1057,Ethnicities!$A:$B,2,FALSE)</f>
        <v>Black or African American</v>
      </c>
      <c r="V1057" s="8">
        <f t="shared" ca="1" si="164"/>
        <v>31772</v>
      </c>
      <c r="W1057" s="6">
        <f t="shared" ca="1" si="165"/>
        <v>7</v>
      </c>
      <c r="X1057" s="8" t="str">
        <f ca="1">VLOOKUP($W1057,'Background education'!$A:$B,2,FALSE)</f>
        <v>Undergraduate degree</v>
      </c>
      <c r="Y1057" s="7">
        <f ca="1" xml:space="preserve">
  IF(OR($AA1057 = 5, $AA1057 = 6, $AA1057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57" s="7" t="str">
        <f ca="1">VLOOKUP($Y1057,Departments!$A:$B,2,FALSE)</f>
        <v>Controlling</v>
      </c>
      <c r="AA1057" s="6">
        <f t="shared" ca="1" si="166"/>
        <v>9</v>
      </c>
      <c r="AB1057" s="7" t="str">
        <f ca="1">VLOOKUP($AA1057,Roles!$A:$B,2,FALSE)</f>
        <v>Intern</v>
      </c>
      <c r="AC1057" s="6" t="str">
        <f t="shared" ca="1" si="167"/>
        <v/>
      </c>
      <c r="AD1057" s="7" t="str">
        <f ca="1" xml:space="preserve">
IF($AC1057 &lt;&gt; "",
    VLOOKUP($AC1057,Levels!$A:$B,2,FALSE),
    ""
)</f>
        <v/>
      </c>
      <c r="AE1057" s="8">
        <f t="shared" ca="1" si="168"/>
        <v>37425</v>
      </c>
      <c r="AF1057" s="6">
        <f ca="1">RANDBETWEEN(5,COUNTA('Recruitment source'!$A:$A) + 1)</f>
        <v>8</v>
      </c>
      <c r="AG1057" s="6" t="str">
        <f ca="1">VLOOKUP($AF1057,'Recruitment source'!$A:$B,2,FALSE)</f>
        <v>Net Empregos</v>
      </c>
      <c r="AH1057" s="8"/>
      <c r="AI1057" s="1">
        <f t="shared" ca="1" si="160"/>
        <v>1205</v>
      </c>
      <c r="AJ1057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1053, 1, 'Alana Gouveia Nunes', 'F', 6, '26/12/1986', 7, 12, 9, NULL, 1205);</v>
      </c>
    </row>
    <row r="1058" spans="1:36" ht="14.25" customHeight="1" x14ac:dyDescent="0.2">
      <c r="A1058" s="7" cm="1">
        <f t="array" aca="1" ref="A1058" ca="1">INDEX(Companies!$A:$A,RANDBETWEEN(5,COUNTA(Companies!$A:$A) + 1),1)</f>
        <v>5</v>
      </c>
      <c r="B1058" s="7" t="str">
        <f ca="1">VLOOKUP($A1058,Companies!$A:$B,2,FALSE)</f>
        <v>ACME Corporation</v>
      </c>
      <c r="C1058" s="5">
        <f t="shared" si="161"/>
        <v>1054</v>
      </c>
      <c r="D1058" s="5" t="str" cm="1">
        <f t="array" ref="D1058">SHA1HASH($C1058)</f>
        <v>6c8e459f96d9cf05e1fac5432df1066b42609e52</v>
      </c>
      <c r="E1058" s="6">
        <v>1</v>
      </c>
      <c r="F1058" s="7">
        <f ca="1">IF($C1058 = 1 + N("Presidente"),
    127,
    IF($C1058 = 2 + N("Vice-Presidente"),
        72,
        IF($C1058 = 3 + N("Secretária bilíngue"),
            13,
            RANDBETWEEN(5,COUNT(Name!$A:$A) + 1)
        )
    )
)</f>
        <v>94</v>
      </c>
      <c r="G1058" s="7" t="str">
        <f ca="1">VLOOKUP($F1058,Name!$A:$B,2,FALSE)</f>
        <v>Clara</v>
      </c>
      <c r="H1058" s="7">
        <f ca="1" xml:space="preserve">
IF($C1058 = 1,
    0,
    RANDBETWEEN(5,COUNT('Last name'!$A:$A) + 1)
)</f>
        <v>29</v>
      </c>
      <c r="I1058" s="7" t="str">
        <f ca="1" xml:space="preserve">
IF($C1058 = 1 + N("Presidente"),
    "de Orléans e Bragança",
    VLOOKUP($H1058,'Last name'!$A:$B,2,FALSE) &amp; " " &amp; VLOOKUP(RANDBETWEEN(5,COUNT('Last name'!$A:$A) + 1),'Last name'!$A:$B,2,FALSE)
)</f>
        <v>Bandeira Barreto</v>
      </c>
      <c r="J1058" s="7" t="str">
        <f t="shared" ca="1" si="162"/>
        <v>Clara Bandeira Barreto</v>
      </c>
      <c r="K1058" s="7" t="str" cm="1">
        <f t="array" aca="1" ref="K1058" ca="1">SHA1HASH($J1058)</f>
        <v>be8461d636e8045f8532071e7622cb41e2dc8ba1</v>
      </c>
      <c r="L1058" s="7" cm="1">
        <f t="array" aca="1" ref="L1058" ca="1">INDEX(States!$A:$A,N1058,1)</f>
        <v>5</v>
      </c>
      <c r="M1058" s="7" t="str">
        <f ca="1">VLOOKUP($L1058,Countries!$A:$B,2,FALSE)</f>
        <v>Portugal</v>
      </c>
      <c r="N1058" s="7" cm="1">
        <f t="array" aca="1" ref="N1058" ca="1">INDEX(States!$C:$C,RANDBETWEEN(5,COUNTA(States!$A:$A) + 1),1)</f>
        <v>19</v>
      </c>
      <c r="O1058" s="7" t="str">
        <f ca="1">VLOOKUP($N1058,States!$C:$D,2,FALSE)</f>
        <v>Beja</v>
      </c>
      <c r="P1058" s="7" t="str">
        <f ca="1">VLOOKUP($F1058,Name!$A:$C,3,FALSE)</f>
        <v>F</v>
      </c>
      <c r="Q1058" s="7" t="str">
        <f ca="1">VLOOKUP($P1058,Genders!$B:$C,2,FALSE)</f>
        <v>Female</v>
      </c>
      <c r="R1058" s="7" cm="1">
        <f t="array" aca="1" ref="R1058" ca="1">INDEX('Marital status'!$A:$A,RANDBETWEEN(5,COUNTA('Marital status'!$A:$A) + 1),1)</f>
        <v>7</v>
      </c>
      <c r="S1058" s="7" t="str">
        <f ca="1">VLOOKUP($R1058,'Marital status'!$A:$B,2,FALSE)</f>
        <v xml:space="preserve">Widowed </v>
      </c>
      <c r="T1058" s="7">
        <f t="shared" ca="1" si="163"/>
        <v>5</v>
      </c>
      <c r="U1058" s="7" t="str">
        <f ca="1">VLOOKUP($T1058,Ethnicities!$A:$B,2,FALSE)</f>
        <v xml:space="preserve"> white</v>
      </c>
      <c r="V1058" s="8">
        <f t="shared" ca="1" si="164"/>
        <v>22429</v>
      </c>
      <c r="W1058" s="6">
        <f t="shared" ca="1" si="165"/>
        <v>7</v>
      </c>
      <c r="X1058" s="8" t="str">
        <f ca="1">VLOOKUP($W1058,'Background education'!$A:$B,2,FALSE)</f>
        <v>Undergraduate degree</v>
      </c>
      <c r="Y1058" s="7">
        <f ca="1" xml:space="preserve">
  IF(OR($AA1058 = 5, $AA1058 = 6, $AA1058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58" s="7" t="str">
        <f ca="1">VLOOKUP($Y1058,Departments!$A:$B,2,FALSE)</f>
        <v>Human Resource</v>
      </c>
      <c r="AA1058" s="6">
        <f t="shared" ca="1" si="166"/>
        <v>11</v>
      </c>
      <c r="AB1058" s="7" t="str">
        <f ca="1">VLOOKUP($AA1058,Roles!$A:$B,2,FALSE)</f>
        <v>Analyst</v>
      </c>
      <c r="AC1058" s="6">
        <f t="shared" ca="1" si="167"/>
        <v>6</v>
      </c>
      <c r="AD1058" s="7" t="str">
        <f ca="1" xml:space="preserve">
IF($AC1058 &lt;&gt; "",
    VLOOKUP($AC1058,Levels!$A:$B,2,FALSE),
    ""
)</f>
        <v>Pleno</v>
      </c>
      <c r="AE1058" s="8">
        <f t="shared" ca="1" si="168"/>
        <v>39254</v>
      </c>
      <c r="AF1058" s="6">
        <f ca="1">RANDBETWEEN(5,COUNTA('Recruitment source'!$A:$A) + 1)</f>
        <v>7</v>
      </c>
      <c r="AG1058" s="6" t="str">
        <f ca="1">VLOOKUP($AF1058,'Recruitment source'!$A:$B,2,FALSE)</f>
        <v>SAPO Emprego</v>
      </c>
      <c r="AH1058" s="8"/>
      <c r="AI1058" s="1">
        <f t="shared" ca="1" si="160"/>
        <v>2580</v>
      </c>
      <c r="AJ1058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1054, 1, 'Clara Bandeira Barreto', 'F', 5, '28/05/1961', 7, 8, 11, 6, 2580);</v>
      </c>
    </row>
    <row r="1059" spans="1:36" ht="14.25" customHeight="1" x14ac:dyDescent="0.2">
      <c r="A1059" s="7" cm="1">
        <f t="array" aca="1" ref="A1059" ca="1">INDEX(Companies!$A:$A,RANDBETWEEN(5,COUNTA(Companies!$A:$A) + 1),1)</f>
        <v>5</v>
      </c>
      <c r="B1059" s="7" t="str">
        <f ca="1">VLOOKUP($A1059,Companies!$A:$B,2,FALSE)</f>
        <v>ACME Corporation</v>
      </c>
      <c r="C1059" s="5">
        <f t="shared" si="161"/>
        <v>1055</v>
      </c>
      <c r="D1059" s="5" t="str" cm="1">
        <f t="array" ref="D1059">SHA1HASH($C1059)</f>
        <v>54c1792c99a96a96a2881600f0cce1d81061e8b8</v>
      </c>
      <c r="E1059" s="6">
        <v>1</v>
      </c>
      <c r="F1059" s="7">
        <f ca="1">IF($C1059 = 1 + N("Presidente"),
    127,
    IF($C1059 = 2 + N("Vice-Presidente"),
        72,
        IF($C1059 = 3 + N("Secretária bilíngue"),
            13,
            RANDBETWEEN(5,COUNT(Name!$A:$A) + 1)
        )
    )
)</f>
        <v>204</v>
      </c>
      <c r="G1059" s="7" t="str">
        <f ca="1">VLOOKUP($F1059,Name!$A:$B,2,FALSE)</f>
        <v>Júlio</v>
      </c>
      <c r="H1059" s="7">
        <f ca="1" xml:space="preserve">
IF($C1059 = 1,
    0,
    RANDBETWEEN(5,COUNT('Last name'!$A:$A) + 1)
)</f>
        <v>80</v>
      </c>
      <c r="I1059" s="7" t="str">
        <f ca="1" xml:space="preserve">
IF($C1059 = 1 + N("Presidente"),
    "de Orléans e Bragança",
    VLOOKUP($H1059,'Last name'!$A:$B,2,FALSE) &amp; " " &amp; VLOOKUP(RANDBETWEEN(5,COUNT('Last name'!$A:$A) + 1),'Last name'!$A:$B,2,FALSE)
)</f>
        <v>Faria Coelho</v>
      </c>
      <c r="J1059" s="7" t="str">
        <f t="shared" ca="1" si="162"/>
        <v>Júlio Faria Coelho</v>
      </c>
      <c r="K1059" s="7" t="str" cm="1">
        <f t="array" aca="1" ref="K1059" ca="1">SHA1HASH($J1059)</f>
        <v>98c3253ec3ca331689781d7b34ee6b0e71b052da</v>
      </c>
      <c r="L1059" s="7" cm="1">
        <f t="array" aca="1" ref="L1059" ca="1">INDEX(States!$A:$A,N1059,1)</f>
        <v>5</v>
      </c>
      <c r="M1059" s="7" t="str">
        <f ca="1">VLOOKUP($L1059,Countries!$A:$B,2,FALSE)</f>
        <v>Portugal</v>
      </c>
      <c r="N1059" s="7" cm="1">
        <f t="array" aca="1" ref="N1059" ca="1">INDEX(States!$C:$C,RANDBETWEEN(5,COUNTA(States!$A:$A) + 1),1)</f>
        <v>21</v>
      </c>
      <c r="O1059" s="7" t="str">
        <f ca="1">VLOOKUP($N1059,States!$C:$D,2,FALSE)</f>
        <v>Guarda</v>
      </c>
      <c r="P1059" s="7" t="str">
        <f ca="1">VLOOKUP($F1059,Name!$A:$C,3,FALSE)</f>
        <v>M</v>
      </c>
      <c r="Q1059" s="7" t="str">
        <f ca="1">VLOOKUP($P1059,Genders!$B:$C,2,FALSE)</f>
        <v>Male</v>
      </c>
      <c r="R1059" s="7" cm="1">
        <f t="array" aca="1" ref="R1059" ca="1">INDEX('Marital status'!$A:$A,RANDBETWEEN(5,COUNTA('Marital status'!$A:$A) + 1),1)</f>
        <v>9</v>
      </c>
      <c r="S1059" s="7" t="str">
        <f ca="1">VLOOKUP($R1059,'Marital status'!$A:$B,2,FALSE)</f>
        <v>DIVORCED</v>
      </c>
      <c r="T1059" s="7">
        <f t="shared" ca="1" si="163"/>
        <v>5</v>
      </c>
      <c r="U1059" s="7" t="str">
        <f ca="1">VLOOKUP($T1059,Ethnicities!$A:$B,2,FALSE)</f>
        <v xml:space="preserve"> white</v>
      </c>
      <c r="V1059" s="8">
        <f t="shared" ca="1" si="164"/>
        <v>26275</v>
      </c>
      <c r="W1059" s="6">
        <f t="shared" ca="1" si="165"/>
        <v>7</v>
      </c>
      <c r="X1059" s="8" t="str">
        <f ca="1">VLOOKUP($W1059,'Background education'!$A:$B,2,FALSE)</f>
        <v>Undergraduate degree</v>
      </c>
      <c r="Y1059" s="7">
        <f ca="1" xml:space="preserve">
  IF(OR($AA1059 = 5, $AA1059 = 6, $AA1059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59" s="7" t="str">
        <f ca="1">VLOOKUP($Y1059,Departments!$A:$B,2,FALSE)</f>
        <v>Controlling</v>
      </c>
      <c r="AA1059" s="6">
        <f t="shared" ca="1" si="166"/>
        <v>9</v>
      </c>
      <c r="AB1059" s="7" t="str">
        <f ca="1">VLOOKUP($AA1059,Roles!$A:$B,2,FALSE)</f>
        <v>Intern</v>
      </c>
      <c r="AC1059" s="6" t="str">
        <f t="shared" ca="1" si="167"/>
        <v/>
      </c>
      <c r="AD1059" s="7" t="str">
        <f ca="1" xml:space="preserve">
IF($AC1059 &lt;&gt; "",
    VLOOKUP($AC1059,Levels!$A:$B,2,FALSE),
    ""
)</f>
        <v/>
      </c>
      <c r="AE1059" s="8">
        <f t="shared" ca="1" si="168"/>
        <v>38592</v>
      </c>
      <c r="AF1059" s="6">
        <f ca="1">RANDBETWEEN(5,COUNTA('Recruitment source'!$A:$A) + 1)</f>
        <v>10</v>
      </c>
      <c r="AG1059" s="6" t="str">
        <f ca="1">VLOOKUP($AF1059,'Recruitment source'!$A:$B,2,FALSE)</f>
        <v>Jobs in Lisbon</v>
      </c>
      <c r="AH1059" s="8"/>
      <c r="AI1059" s="1">
        <f t="shared" ca="1" si="160"/>
        <v>1205</v>
      </c>
      <c r="AJ1059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1055, 1, 'Júlio Faria Coelho', 'M', 5, '08/12/1971', 7, 12, 9, NULL, 1205);</v>
      </c>
    </row>
    <row r="1060" spans="1:36" ht="14.25" customHeight="1" x14ac:dyDescent="0.2">
      <c r="A1060" s="7" cm="1">
        <f t="array" aca="1" ref="A1060" ca="1">INDEX(Companies!$A:$A,RANDBETWEEN(5,COUNTA(Companies!$A:$A) + 1),1)</f>
        <v>5</v>
      </c>
      <c r="B1060" s="7" t="str">
        <f ca="1">VLOOKUP($A1060,Companies!$A:$B,2,FALSE)</f>
        <v>ACME Corporation</v>
      </c>
      <c r="C1060" s="5">
        <f t="shared" si="161"/>
        <v>1056</v>
      </c>
      <c r="D1060" s="5" t="str" cm="1">
        <f t="array" ref="D1060">SHA1HASH($C1060)</f>
        <v>99d746fce4f09b8397f84131b830a865ab4308e1</v>
      </c>
      <c r="E1060" s="6">
        <v>1</v>
      </c>
      <c r="F1060" s="7">
        <f ca="1">IF($C1060 = 1 + N("Presidente"),
    127,
    IF($C1060 = 2 + N("Vice-Presidente"),
        72,
        IF($C1060 = 3 + N("Secretária bilíngue"),
            13,
            RANDBETWEEN(5,COUNT(Name!$A:$A) + 1)
        )
    )
)</f>
        <v>313</v>
      </c>
      <c r="G1060" s="7" t="str">
        <f ca="1">VLOOKUP($F1060,Name!$A:$B,2,FALSE)</f>
        <v>Pablo</v>
      </c>
      <c r="H1060" s="7">
        <f ca="1" xml:space="preserve">
IF($C1060 = 1,
    0,
    RANDBETWEEN(5,COUNT('Last name'!$A:$A) + 1)
)</f>
        <v>51</v>
      </c>
      <c r="I1060" s="7" t="str">
        <f ca="1" xml:space="preserve">
IF($C1060 = 1 + N("Presidente"),
    "de Orléans e Bragança",
    VLOOKUP($H1060,'Last name'!$A:$B,2,FALSE) &amp; " " &amp; VLOOKUP(RANDBETWEEN(5,COUNT('Last name'!$A:$A) + 1),'Last name'!$A:$B,2,FALSE)
)</f>
        <v>Café Bactista</v>
      </c>
      <c r="J1060" s="7" t="str">
        <f t="shared" ca="1" si="162"/>
        <v>Pablo Café Bactista</v>
      </c>
      <c r="K1060" s="7" t="str" cm="1">
        <f t="array" aca="1" ref="K1060" ca="1">SHA1HASH($J1060)</f>
        <v>203d65b7394de0da596587c5bb820517c8814d3a</v>
      </c>
      <c r="L1060" s="7" cm="1">
        <f t="array" aca="1" ref="L1060" ca="1">INDEX(States!$A:$A,N1060,1)</f>
        <v>5</v>
      </c>
      <c r="M1060" s="7" t="str">
        <f ca="1">VLOOKUP($L1060,Countries!$A:$B,2,FALSE)</f>
        <v>Portugal</v>
      </c>
      <c r="N1060" s="7" cm="1">
        <f t="array" aca="1" ref="N1060" ca="1">INDEX(States!$C:$C,RANDBETWEEN(5,COUNTA(States!$A:$A) + 1),1)</f>
        <v>20</v>
      </c>
      <c r="O1060" s="7" t="str">
        <f ca="1">VLOOKUP($N1060,States!$C:$D,2,FALSE)</f>
        <v>Portalegre</v>
      </c>
      <c r="P1060" s="7" t="str">
        <f ca="1">VLOOKUP($F1060,Name!$A:$C,3,FALSE)</f>
        <v>M</v>
      </c>
      <c r="Q1060" s="7" t="str">
        <f ca="1">VLOOKUP($P1060,Genders!$B:$C,2,FALSE)</f>
        <v>Male</v>
      </c>
      <c r="R1060" s="7" cm="1">
        <f t="array" aca="1" ref="R1060" ca="1">INDEX('Marital status'!$A:$A,RANDBETWEEN(5,COUNTA('Marital status'!$A:$A) + 1),1)</f>
        <v>9</v>
      </c>
      <c r="S1060" s="7" t="str">
        <f ca="1">VLOOKUP($R1060,'Marital status'!$A:$B,2,FALSE)</f>
        <v>DIVORCED</v>
      </c>
      <c r="T1060" s="7">
        <f t="shared" ca="1" si="163"/>
        <v>5</v>
      </c>
      <c r="U1060" s="7" t="str">
        <f ca="1">VLOOKUP($T1060,Ethnicities!$A:$B,2,FALSE)</f>
        <v xml:space="preserve"> white</v>
      </c>
      <c r="V1060" s="8">
        <f t="shared" ca="1" si="164"/>
        <v>19932</v>
      </c>
      <c r="W1060" s="6">
        <f t="shared" ca="1" si="165"/>
        <v>7</v>
      </c>
      <c r="X1060" s="8" t="str">
        <f ca="1">VLOOKUP($W1060,'Background education'!$A:$B,2,FALSE)</f>
        <v>Undergraduate degree</v>
      </c>
      <c r="Y1060" s="7">
        <f ca="1" xml:space="preserve">
  IF(OR($AA1060 = 5, $AA1060 = 6, $AA1060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60" s="7" t="str">
        <f ca="1">VLOOKUP($Y1060,Departments!$A:$B,2,FALSE)</f>
        <v>Communication &amp; Marketing</v>
      </c>
      <c r="AA1060" s="6">
        <f t="shared" ca="1" si="166"/>
        <v>11</v>
      </c>
      <c r="AB1060" s="7" t="str">
        <f ca="1">VLOOKUP($AA1060,Roles!$A:$B,2,FALSE)</f>
        <v>Analyst</v>
      </c>
      <c r="AC1060" s="6">
        <f t="shared" ca="1" si="167"/>
        <v>5</v>
      </c>
      <c r="AD1060" s="7" t="str">
        <f ca="1" xml:space="preserve">
IF($AC1060 &lt;&gt; "",
    VLOOKUP($AC1060,Levels!$A:$B,2,FALSE),
    ""
)</f>
        <v>Junior</v>
      </c>
      <c r="AE1060" s="8">
        <f t="shared" ca="1" si="168"/>
        <v>42249</v>
      </c>
      <c r="AF1060" s="6">
        <f ca="1">RANDBETWEEN(5,COUNTA('Recruitment source'!$A:$A) + 1)</f>
        <v>8</v>
      </c>
      <c r="AG1060" s="6" t="str">
        <f ca="1">VLOOKUP($AF1060,'Recruitment source'!$A:$B,2,FALSE)</f>
        <v>Net Empregos</v>
      </c>
      <c r="AH1060" s="8"/>
      <c r="AI1060" s="1">
        <f t="shared" ca="1" si="160"/>
        <v>2580</v>
      </c>
      <c r="AJ1060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1056, 1, 'Pablo Café Bactista', 'M', 5, '27/07/1954', 7, 11, 11, 5, 2580);</v>
      </c>
    </row>
    <row r="1061" spans="1:36" ht="14.25" customHeight="1" x14ac:dyDescent="0.2">
      <c r="A1061" s="7" cm="1">
        <f t="array" aca="1" ref="A1061" ca="1">INDEX(Companies!$A:$A,RANDBETWEEN(5,COUNTA(Companies!$A:$A) + 1),1)</f>
        <v>5</v>
      </c>
      <c r="B1061" s="7" t="str">
        <f ca="1">VLOOKUP($A1061,Companies!$A:$B,2,FALSE)</f>
        <v>ACME Corporation</v>
      </c>
      <c r="C1061" s="5">
        <f t="shared" si="161"/>
        <v>1057</v>
      </c>
      <c r="D1061" s="5" t="str" cm="1">
        <f t="array" ref="D1061">SHA1HASH($C1061)</f>
        <v>9587915e367335b4e286dbc435585857db78c0c5</v>
      </c>
      <c r="E1061" s="6">
        <v>1</v>
      </c>
      <c r="F1061" s="7">
        <f ca="1">IF($C1061 = 1 + N("Presidente"),
    127,
    IF($C1061 = 2 + N("Vice-Presidente"),
        72,
        IF($C1061 = 3 + N("Secretária bilíngue"),
            13,
            RANDBETWEEN(5,COUNT(Name!$A:$A) + 1)
        )
    )
)</f>
        <v>39</v>
      </c>
      <c r="G1061" s="7" t="str">
        <f ca="1">VLOOKUP($F1061,Name!$A:$B,2,FALSE)</f>
        <v>Ananda</v>
      </c>
      <c r="H1061" s="7">
        <f ca="1" xml:space="preserve">
IF($C1061 = 1,
    0,
    RANDBETWEEN(5,COUNT('Last name'!$A:$A) + 1)
)</f>
        <v>16</v>
      </c>
      <c r="I1061" s="7" t="str">
        <f ca="1" xml:space="preserve">
IF($C1061 = 1 + N("Presidente"),
    "de Orléans e Bragança",
    VLOOKUP($H1061,'Last name'!$A:$B,2,FALSE) &amp; " " &amp; VLOOKUP(RANDBETWEEN(5,COUNT('Last name'!$A:$A) + 1),'Last name'!$A:$B,2,FALSE)
)</f>
        <v>Amor Soares</v>
      </c>
      <c r="J1061" s="7" t="str">
        <f t="shared" ca="1" si="162"/>
        <v>Ananda Amor Soares</v>
      </c>
      <c r="K1061" s="7" t="str" cm="1">
        <f t="array" aca="1" ref="K1061" ca="1">SHA1HASH($J1061)</f>
        <v>1f2b87ff296b77e3b92c13306776daaf84bdfadd</v>
      </c>
      <c r="L1061" s="7" cm="1">
        <f t="array" aca="1" ref="L1061" ca="1">INDEX(States!$A:$A,N1061,1)</f>
        <v>5</v>
      </c>
      <c r="M1061" s="7" t="str">
        <f ca="1">VLOOKUP($L1061,Countries!$A:$B,2,FALSE)</f>
        <v>Portugal</v>
      </c>
      <c r="N1061" s="7" cm="1">
        <f t="array" aca="1" ref="N1061" ca="1">INDEX(States!$C:$C,RANDBETWEEN(5,COUNTA(States!$A:$A) + 1),1)</f>
        <v>18</v>
      </c>
      <c r="O1061" s="7" t="str">
        <f ca="1">VLOOKUP($N1061,States!$C:$D,2,FALSE)</f>
        <v>Castelo Branco</v>
      </c>
      <c r="P1061" s="7" t="str">
        <f ca="1">VLOOKUP($F1061,Name!$A:$C,3,FALSE)</f>
        <v>F</v>
      </c>
      <c r="Q1061" s="7" t="str">
        <f ca="1">VLOOKUP($P1061,Genders!$B:$C,2,FALSE)</f>
        <v>Female</v>
      </c>
      <c r="R1061" s="7" cm="1">
        <f t="array" aca="1" ref="R1061" ca="1">INDEX('Marital status'!$A:$A,RANDBETWEEN(5,COUNTA('Marital status'!$A:$A) + 1),1)</f>
        <v>7</v>
      </c>
      <c r="S1061" s="7" t="str">
        <f ca="1">VLOOKUP($R1061,'Marital status'!$A:$B,2,FALSE)</f>
        <v xml:space="preserve">Widowed </v>
      </c>
      <c r="T1061" s="7">
        <f t="shared" ca="1" si="163"/>
        <v>5</v>
      </c>
      <c r="U1061" s="7" t="str">
        <f ca="1">VLOOKUP($T1061,Ethnicities!$A:$B,2,FALSE)</f>
        <v xml:space="preserve"> white</v>
      </c>
      <c r="V1061" s="8">
        <f t="shared" ca="1" si="164"/>
        <v>32471</v>
      </c>
      <c r="W1061" s="6">
        <f t="shared" ca="1" si="165"/>
        <v>7</v>
      </c>
      <c r="X1061" s="8" t="str">
        <f ca="1">VLOOKUP($W1061,'Background education'!$A:$B,2,FALSE)</f>
        <v>Undergraduate degree</v>
      </c>
      <c r="Y1061" s="7">
        <f ca="1" xml:space="preserve">
  IF(OR($AA1061 = 5, $AA1061 = 6, $AA1061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61" s="7" t="str">
        <f ca="1">VLOOKUP($Y1061,Departments!$A:$B,2,FALSE)</f>
        <v>Controlling</v>
      </c>
      <c r="AA1061" s="6">
        <f t="shared" ca="1" si="166"/>
        <v>10</v>
      </c>
      <c r="AB1061" s="7" t="str">
        <f ca="1">VLOOKUP($AA1061,Roles!$A:$B,2,FALSE)</f>
        <v>Trainee</v>
      </c>
      <c r="AC1061" s="6" t="str">
        <f t="shared" ca="1" si="167"/>
        <v/>
      </c>
      <c r="AD1061" s="7" t="str">
        <f ca="1" xml:space="preserve">
IF($AC1061 &lt;&gt; "",
    VLOOKUP($AC1061,Levels!$A:$B,2,FALSE),
    ""
)</f>
        <v/>
      </c>
      <c r="AE1061" s="8">
        <f t="shared" ca="1" si="168"/>
        <v>43920</v>
      </c>
      <c r="AF1061" s="6">
        <f ca="1">RANDBETWEEN(5,COUNTA('Recruitment source'!$A:$A) + 1)</f>
        <v>7</v>
      </c>
      <c r="AG1061" s="6" t="str">
        <f ca="1">VLOOKUP($AF1061,'Recruitment source'!$A:$B,2,FALSE)</f>
        <v>SAPO Emprego</v>
      </c>
      <c r="AH1061" s="8"/>
      <c r="AI1061" s="1">
        <f t="shared" ca="1" si="160"/>
        <v>1305</v>
      </c>
      <c r="AJ106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1057, 1, 'Ananda Amor Soares', 'F', 5, '24/11/1988', 7, 12, 10, NULL, 1305);</v>
      </c>
    </row>
    <row r="1062" spans="1:36" ht="14.25" customHeight="1" x14ac:dyDescent="0.2">
      <c r="A1062" s="7" cm="1">
        <f t="array" aca="1" ref="A1062" ca="1">INDEX(Companies!$A:$A,RANDBETWEEN(5,COUNTA(Companies!$A:$A) + 1),1)</f>
        <v>5</v>
      </c>
      <c r="B1062" s="7" t="str">
        <f ca="1">VLOOKUP($A1062,Companies!$A:$B,2,FALSE)</f>
        <v>ACME Corporation</v>
      </c>
      <c r="C1062" s="5">
        <f t="shared" si="161"/>
        <v>1058</v>
      </c>
      <c r="D1062" s="5" t="str" cm="1">
        <f t="array" ref="D1062">SHA1HASH($C1062)</f>
        <v>6185b6dc968a9507570a4bcf063dd40be8d62989</v>
      </c>
      <c r="E1062" s="6">
        <v>1</v>
      </c>
      <c r="F1062" s="7">
        <f ca="1">IF($C1062 = 1 + N("Presidente"),
    127,
    IF($C1062 = 2 + N("Vice-Presidente"),
        72,
        IF($C1062 = 3 + N("Secretária bilíngue"),
            13,
            RANDBETWEEN(5,COUNT(Name!$A:$A) + 1)
        )
    )
)</f>
        <v>238</v>
      </c>
      <c r="G1062" s="7" t="str">
        <f ca="1">VLOOKUP($F1062,Name!$A:$B,2,FALSE)</f>
        <v>Lucas</v>
      </c>
      <c r="H1062" s="7">
        <f ca="1" xml:space="preserve">
IF($C1062 = 1,
    0,
    RANDBETWEEN(5,COUNT('Last name'!$A:$A) + 1)
)</f>
        <v>103</v>
      </c>
      <c r="I1062" s="7" t="str">
        <f ca="1" xml:space="preserve">
IF($C1062 = 1 + N("Presidente"),
    "de Orléans e Bragança",
    VLOOKUP($H1062,'Last name'!$A:$B,2,FALSE) &amp; " " &amp; VLOOKUP(RANDBETWEEN(5,COUNT('Last name'!$A:$A) + 1),'Last name'!$A:$B,2,FALSE)
)</f>
        <v>Holanda Longo</v>
      </c>
      <c r="J1062" s="7" t="str">
        <f t="shared" ca="1" si="162"/>
        <v>Lucas Holanda Longo</v>
      </c>
      <c r="K1062" s="7" t="str" cm="1">
        <f t="array" aca="1" ref="K1062" ca="1">SHA1HASH($J1062)</f>
        <v>a83d554b18999563826852fc2b22f7e58a3c1af6</v>
      </c>
      <c r="L1062" s="7" cm="1">
        <f t="array" aca="1" ref="L1062" ca="1">INDEX(States!$A:$A,N1062,1)</f>
        <v>5</v>
      </c>
      <c r="M1062" s="7" t="str">
        <f ca="1">VLOOKUP($L1062,Countries!$A:$B,2,FALSE)</f>
        <v>Portugal</v>
      </c>
      <c r="N1062" s="7" cm="1">
        <f t="array" aca="1" ref="N1062" ca="1">INDEX(States!$C:$C,RANDBETWEEN(5,COUNTA(States!$A:$A) + 1),1)</f>
        <v>24</v>
      </c>
      <c r="O1062" s="7" t="str">
        <f ca="1">VLOOKUP($N1062,States!$C:$D,2,FALSE)</f>
        <v>Brangança</v>
      </c>
      <c r="P1062" s="7" t="str">
        <f ca="1">VLOOKUP($F1062,Name!$A:$C,3,FALSE)</f>
        <v>M</v>
      </c>
      <c r="Q1062" s="7" t="str">
        <f ca="1">VLOOKUP($P1062,Genders!$B:$C,2,FALSE)</f>
        <v>Male</v>
      </c>
      <c r="R1062" s="7" cm="1">
        <f t="array" aca="1" ref="R1062" ca="1">INDEX('Marital status'!$A:$A,RANDBETWEEN(5,COUNTA('Marital status'!$A:$A) + 1),1)</f>
        <v>5</v>
      </c>
      <c r="S1062" s="7" t="str">
        <f ca="1">VLOOKUP($R1062,'Marital status'!$A:$B,2,FALSE)</f>
        <v>single</v>
      </c>
      <c r="T1062" s="7">
        <f t="shared" ca="1" si="163"/>
        <v>5</v>
      </c>
      <c r="U1062" s="7" t="str">
        <f ca="1">VLOOKUP($T1062,Ethnicities!$A:$B,2,FALSE)</f>
        <v xml:space="preserve"> white</v>
      </c>
      <c r="V1062" s="8">
        <f t="shared" ca="1" si="164"/>
        <v>19789</v>
      </c>
      <c r="W1062" s="6">
        <f t="shared" ca="1" si="165"/>
        <v>8</v>
      </c>
      <c r="X1062" s="8" t="str">
        <f ca="1">VLOOKUP($W1062,'Background education'!$A:$B,2,FALSE)</f>
        <v>Graduate school</v>
      </c>
      <c r="Y1062" s="7">
        <f ca="1" xml:space="preserve">
  IF(OR($AA1062 = 5, $AA1062 = 6, $AA1062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62" s="7" t="str">
        <f ca="1">VLOOKUP($Y1062,Departments!$A:$B,2,FALSE)</f>
        <v>Finance</v>
      </c>
      <c r="AA1062" s="6">
        <f t="shared" ca="1" si="166"/>
        <v>11</v>
      </c>
      <c r="AB1062" s="7" t="str">
        <f ca="1">VLOOKUP($AA1062,Roles!$A:$B,2,FALSE)</f>
        <v>Analyst</v>
      </c>
      <c r="AC1062" s="6">
        <f t="shared" ca="1" si="167"/>
        <v>5</v>
      </c>
      <c r="AD1062" s="7" t="str">
        <f ca="1" xml:space="preserve">
IF($AC1062 &lt;&gt; "",
    VLOOKUP($AC1062,Levels!$A:$B,2,FALSE),
    ""
)</f>
        <v>Junior</v>
      </c>
      <c r="AE1062" s="8">
        <f t="shared" ca="1" si="168"/>
        <v>44341</v>
      </c>
      <c r="AF1062" s="6">
        <f ca="1">RANDBETWEEN(5,COUNTA('Recruitment source'!$A:$A) + 1)</f>
        <v>11</v>
      </c>
      <c r="AG1062" s="6" t="str">
        <f ca="1">VLOOKUP($AF1062,'Recruitment source'!$A:$B,2,FALSE)</f>
        <v>Next Station</v>
      </c>
      <c r="AH1062" s="8"/>
      <c r="AI1062" s="1">
        <f t="shared" ca="1" si="160"/>
        <v>3000</v>
      </c>
      <c r="AJ106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1058, 1, 'Lucas Holanda Longo', 'M', 5, '06/03/1954', 8, 7, 11, 5, 3000);</v>
      </c>
    </row>
    <row r="1063" spans="1:36" ht="14.25" customHeight="1" x14ac:dyDescent="0.2">
      <c r="A1063" s="7" cm="1">
        <f t="array" aca="1" ref="A1063" ca="1">INDEX(Companies!$A:$A,RANDBETWEEN(5,COUNTA(Companies!$A:$A) + 1),1)</f>
        <v>5</v>
      </c>
      <c r="B1063" s="7" t="str">
        <f ca="1">VLOOKUP($A1063,Companies!$A:$B,2,FALSE)</f>
        <v>ACME Corporation</v>
      </c>
      <c r="C1063" s="5">
        <f t="shared" si="161"/>
        <v>1059</v>
      </c>
      <c r="D1063" s="5" t="str" cm="1">
        <f t="array" ref="D1063">SHA1HASH($C1063)</f>
        <v>2b669c9296380e84b1308058c9c5e6917a9510e9</v>
      </c>
      <c r="E1063" s="6">
        <v>1</v>
      </c>
      <c r="F1063" s="7">
        <f ca="1">IF($C1063 = 1 + N("Presidente"),
    127,
    IF($C1063 = 2 + N("Vice-Presidente"),
        72,
        IF($C1063 = 3 + N("Secretária bilíngue"),
            13,
            RANDBETWEEN(5,COUNT(Name!$A:$A) + 1)
        )
    )
)</f>
        <v>104</v>
      </c>
      <c r="G1063" s="7" t="str">
        <f ca="1">VLOOKUP($F1063,Name!$A:$B,2,FALSE)</f>
        <v>Danylo</v>
      </c>
      <c r="H1063" s="7">
        <f ca="1" xml:space="preserve">
IF($C1063 = 1,
    0,
    RANDBETWEEN(5,COUNT('Last name'!$A:$A) + 1)
)</f>
        <v>122</v>
      </c>
      <c r="I1063" s="7" t="str">
        <f ca="1" xml:space="preserve">
IF($C1063 = 1 + N("Presidente"),
    "de Orléans e Bragança",
    VLOOKUP($H1063,'Last name'!$A:$B,2,FALSE) &amp; " " &amp; VLOOKUP(RANDBETWEEN(5,COUNT('Last name'!$A:$A) + 1),'Last name'!$A:$B,2,FALSE)
)</f>
        <v>Martini Fontana</v>
      </c>
      <c r="J1063" s="7" t="str">
        <f t="shared" ca="1" si="162"/>
        <v>Danylo Martini Fontana</v>
      </c>
      <c r="K1063" s="7" t="str" cm="1">
        <f t="array" aca="1" ref="K1063" ca="1">SHA1HASH($J1063)</f>
        <v>a94cae201e500f7b8c0a87c07813dfe6bcc9b9f0</v>
      </c>
      <c r="L1063" s="7" cm="1">
        <f t="array" aca="1" ref="L1063" ca="1">INDEX(States!$A:$A,N1063,1)</f>
        <v>5</v>
      </c>
      <c r="M1063" s="7" t="str">
        <f ca="1">VLOOKUP($L1063,Countries!$A:$B,2,FALSE)</f>
        <v>Portugal</v>
      </c>
      <c r="N1063" s="7" cm="1">
        <f t="array" aca="1" ref="N1063" ca="1">INDEX(States!$C:$C,RANDBETWEEN(5,COUNTA(States!$A:$A) + 1),1)</f>
        <v>5</v>
      </c>
      <c r="O1063" s="7" t="str">
        <f ca="1">VLOOKUP($N1063,States!$C:$D,2,FALSE)</f>
        <v xml:space="preserve"> Lisboa</v>
      </c>
      <c r="P1063" s="7" t="str">
        <f ca="1">VLOOKUP($F1063,Name!$A:$C,3,FALSE)</f>
        <v>M</v>
      </c>
      <c r="Q1063" s="7" t="str">
        <f ca="1">VLOOKUP($P1063,Genders!$B:$C,2,FALSE)</f>
        <v>Male</v>
      </c>
      <c r="R1063" s="7" cm="1">
        <f t="array" aca="1" ref="R1063" ca="1">INDEX('Marital status'!$A:$A,RANDBETWEEN(5,COUNTA('Marital status'!$A:$A) + 1),1)</f>
        <v>5</v>
      </c>
      <c r="S1063" s="7" t="str">
        <f ca="1">VLOOKUP($R1063,'Marital status'!$A:$B,2,FALSE)</f>
        <v>single</v>
      </c>
      <c r="T1063" s="7">
        <f t="shared" ca="1" si="163"/>
        <v>5</v>
      </c>
      <c r="U1063" s="7" t="str">
        <f ca="1">VLOOKUP($T1063,Ethnicities!$A:$B,2,FALSE)</f>
        <v xml:space="preserve"> white</v>
      </c>
      <c r="V1063" s="8">
        <f t="shared" ca="1" si="164"/>
        <v>26374</v>
      </c>
      <c r="W1063" s="6">
        <f t="shared" ca="1" si="165"/>
        <v>7</v>
      </c>
      <c r="X1063" s="8" t="str">
        <f ca="1">VLOOKUP($W1063,'Background education'!$A:$B,2,FALSE)</f>
        <v>Undergraduate degree</v>
      </c>
      <c r="Y1063" s="7">
        <f ca="1" xml:space="preserve">
  IF(OR($AA1063 = 5, $AA1063 = 6, $AA1063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63" s="7" t="str">
        <f ca="1">VLOOKUP($Y1063,Departments!$A:$B,2,FALSE)</f>
        <v xml:space="preserve"> Commercial</v>
      </c>
      <c r="AA1063" s="6">
        <f t="shared" ca="1" si="166"/>
        <v>9</v>
      </c>
      <c r="AB1063" s="7" t="str">
        <f ca="1">VLOOKUP($AA1063,Roles!$A:$B,2,FALSE)</f>
        <v>Intern</v>
      </c>
      <c r="AC1063" s="6" t="str">
        <f t="shared" ca="1" si="167"/>
        <v/>
      </c>
      <c r="AD1063" s="7" t="str">
        <f ca="1" xml:space="preserve">
IF($AC1063 &lt;&gt; "",
    VLOOKUP($AC1063,Levels!$A:$B,2,FALSE),
    ""
)</f>
        <v/>
      </c>
      <c r="AE1063" s="8">
        <f t="shared" ca="1" si="168"/>
        <v>37168</v>
      </c>
      <c r="AF1063" s="6">
        <f ca="1">RANDBETWEEN(5,COUNTA('Recruitment source'!$A:$A) + 1)</f>
        <v>10</v>
      </c>
      <c r="AG1063" s="6" t="str">
        <f ca="1">VLOOKUP($AF1063,'Recruitment source'!$A:$B,2,FALSE)</f>
        <v>Jobs in Lisbon</v>
      </c>
      <c r="AH1063" s="8"/>
      <c r="AI1063" s="1">
        <f t="shared" ca="1" si="160"/>
        <v>1285</v>
      </c>
      <c r="AJ106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1059, 1, 'Danylo Martini Fontana', 'M', 5, '16/03/1972', 7, 9, 9, NULL, 1285);</v>
      </c>
    </row>
    <row r="1064" spans="1:36" ht="14.25" customHeight="1" x14ac:dyDescent="0.2">
      <c r="A1064" s="7" cm="1">
        <f t="array" aca="1" ref="A1064" ca="1">INDEX(Companies!$A:$A,RANDBETWEEN(5,COUNTA(Companies!$A:$A) + 1),1)</f>
        <v>5</v>
      </c>
      <c r="B1064" s="7" t="str">
        <f ca="1">VLOOKUP($A1064,Companies!$A:$B,2,FALSE)</f>
        <v>ACME Corporation</v>
      </c>
      <c r="C1064" s="5">
        <f t="shared" si="161"/>
        <v>1060</v>
      </c>
      <c r="D1064" s="5" t="str" cm="1">
        <f t="array" ref="D1064">SHA1HASH($C1064)</f>
        <v>02f84308fab673d8332e1ab780a8ade20987e925</v>
      </c>
      <c r="E1064" s="6">
        <v>1</v>
      </c>
      <c r="F1064" s="7">
        <f ca="1">IF($C1064 = 1 + N("Presidente"),
    127,
    IF($C1064 = 2 + N("Vice-Presidente"),
        72,
        IF($C1064 = 3 + N("Secretária bilíngue"),
            13,
            RANDBETWEEN(5,COUNT(Name!$A:$A) + 1)
        )
    )
)</f>
        <v>44</v>
      </c>
      <c r="G1064" s="7" t="str">
        <f ca="1">VLOOKUP($F1064,Name!$A:$B,2,FALSE)</f>
        <v>Anna Carolina</v>
      </c>
      <c r="H1064" s="7">
        <f ca="1" xml:space="preserve">
IF($C1064 = 1,
    0,
    RANDBETWEEN(5,COUNT('Last name'!$A:$A) + 1)
)</f>
        <v>108</v>
      </c>
      <c r="I1064" s="7" t="str">
        <f ca="1" xml:space="preserve">
IF($C1064 = 1 + N("Presidente"),
    "de Orléans e Bragança",
    VLOOKUP($H1064,'Last name'!$A:$B,2,FALSE) &amp; " " &amp; VLOOKUP(RANDBETWEEN(5,COUNT('Last name'!$A:$A) + 1),'Last name'!$A:$B,2,FALSE)
)</f>
        <v>Leone Barbieri</v>
      </c>
      <c r="J1064" s="7" t="str">
        <f t="shared" ca="1" si="162"/>
        <v>Anna Carolina Leone Barbieri</v>
      </c>
      <c r="K1064" s="7" t="str" cm="1">
        <f t="array" aca="1" ref="K1064" ca="1">SHA1HASH($J1064)</f>
        <v>6477fac587e8f092d6ae8801d24ec6ae08c2e916</v>
      </c>
      <c r="L1064" s="7" cm="1">
        <f t="array" aca="1" ref="L1064" ca="1">INDEX(States!$A:$A,N1064,1)</f>
        <v>5</v>
      </c>
      <c r="M1064" s="7" t="str">
        <f ca="1">VLOOKUP($L1064,Countries!$A:$B,2,FALSE)</f>
        <v>Portugal</v>
      </c>
      <c r="N1064" s="7" cm="1">
        <f t="array" aca="1" ref="N1064" ca="1">INDEX(States!$C:$C,RANDBETWEEN(5,COUNTA(States!$A:$A) + 1),1)</f>
        <v>6</v>
      </c>
      <c r="O1064" s="7" t="str">
        <f ca="1">VLOOKUP($N1064,States!$C:$D,2,FALSE)</f>
        <v>PORTO</v>
      </c>
      <c r="P1064" s="7" t="str">
        <f ca="1">VLOOKUP($F1064,Name!$A:$C,3,FALSE)</f>
        <v>F</v>
      </c>
      <c r="Q1064" s="7" t="str">
        <f ca="1">VLOOKUP($P1064,Genders!$B:$C,2,FALSE)</f>
        <v>Female</v>
      </c>
      <c r="R1064" s="7" cm="1">
        <f t="array" aca="1" ref="R1064" ca="1">INDEX('Marital status'!$A:$A,RANDBETWEEN(5,COUNTA('Marital status'!$A:$A) + 1),1)</f>
        <v>9</v>
      </c>
      <c r="S1064" s="7" t="str">
        <f ca="1">VLOOKUP($R1064,'Marital status'!$A:$B,2,FALSE)</f>
        <v>DIVORCED</v>
      </c>
      <c r="T1064" s="7">
        <f t="shared" ca="1" si="163"/>
        <v>8</v>
      </c>
      <c r="U1064" s="7" t="str">
        <f ca="1">VLOOKUP($T1064,Ethnicities!$A:$B,2,FALSE)</f>
        <v>ASIAN</v>
      </c>
      <c r="V1064" s="8">
        <f t="shared" ca="1" si="164"/>
        <v>17788</v>
      </c>
      <c r="W1064" s="6">
        <f t="shared" ca="1" si="165"/>
        <v>7</v>
      </c>
      <c r="X1064" s="8" t="str">
        <f ca="1">VLOOKUP($W1064,'Background education'!$A:$B,2,FALSE)</f>
        <v>Undergraduate degree</v>
      </c>
      <c r="Y1064" s="7">
        <f ca="1" xml:space="preserve">
  IF(OR($AA1064 = 5, $AA1064 = 6, $AA1064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64" s="7" t="str">
        <f ca="1">VLOOKUP($Y1064,Departments!$A:$B,2,FALSE)</f>
        <v>Communication &amp; Marketing</v>
      </c>
      <c r="AA1064" s="6">
        <f t="shared" ca="1" si="166"/>
        <v>11</v>
      </c>
      <c r="AB1064" s="7" t="str">
        <f ca="1">VLOOKUP($AA1064,Roles!$A:$B,2,FALSE)</f>
        <v>Analyst</v>
      </c>
      <c r="AC1064" s="6">
        <f t="shared" ca="1" si="167"/>
        <v>7</v>
      </c>
      <c r="AD1064" s="7" t="str">
        <f ca="1" xml:space="preserve">
IF($AC1064 &lt;&gt; "",
    VLOOKUP($AC1064,Levels!$A:$B,2,FALSE),
    ""
)</f>
        <v>Senior</v>
      </c>
      <c r="AE1064" s="8">
        <f t="shared" ca="1" si="168"/>
        <v>36708</v>
      </c>
      <c r="AF1064" s="6">
        <f ca="1">RANDBETWEEN(5,COUNTA('Recruitment source'!$A:$A) + 1)</f>
        <v>12</v>
      </c>
      <c r="AG1064" s="6" t="str">
        <f ca="1">VLOOKUP($AF1064,'Recruitment source'!$A:$B,2,FALSE)</f>
        <v xml:space="preserve"> recommendation of employee</v>
      </c>
      <c r="AH1064" s="8"/>
      <c r="AI1064" s="1">
        <f t="shared" ca="1" si="160"/>
        <v>2580</v>
      </c>
      <c r="AJ1064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1060, 1, 'Anna Carolina Leone Barbieri', 'F', 8, '12/09/1948', 7, 11, 11, 7, 2580);</v>
      </c>
    </row>
    <row r="1065" spans="1:36" ht="14.25" customHeight="1" x14ac:dyDescent="0.2">
      <c r="A1065" s="7" cm="1">
        <f t="array" aca="1" ref="A1065" ca="1">INDEX(Companies!$A:$A,RANDBETWEEN(5,COUNTA(Companies!$A:$A) + 1),1)</f>
        <v>5</v>
      </c>
      <c r="B1065" s="7" t="str">
        <f ca="1">VLOOKUP($A1065,Companies!$A:$B,2,FALSE)</f>
        <v>ACME Corporation</v>
      </c>
      <c r="C1065" s="5">
        <f t="shared" si="161"/>
        <v>1061</v>
      </c>
      <c r="D1065" s="5" t="str" cm="1">
        <f t="array" ref="D1065">SHA1HASH($C1065)</f>
        <v>415d2e4353963c539961c46ad289844f4093ba96</v>
      </c>
      <c r="E1065" s="6">
        <v>1</v>
      </c>
      <c r="F1065" s="7">
        <f ca="1">IF($C1065 = 1 + N("Presidente"),
    127,
    IF($C1065 = 2 + N("Vice-Presidente"),
        72,
        IF($C1065 = 3 + N("Secretária bilíngue"),
            13,
            RANDBETWEEN(5,COUNT(Name!$A:$A) + 1)
        )
    )
)</f>
        <v>161</v>
      </c>
      <c r="G1065" s="7" t="str">
        <f ca="1">VLOOKUP($F1065,Name!$A:$B,2,FALSE)</f>
        <v>Heitor</v>
      </c>
      <c r="H1065" s="7">
        <f ca="1" xml:space="preserve">
IF($C1065 = 1,
    0,
    RANDBETWEEN(5,COUNT('Last name'!$A:$A) + 1)
)</f>
        <v>44</v>
      </c>
      <c r="I1065" s="7" t="str">
        <f ca="1" xml:space="preserve">
IF($C1065 = 1 + N("Presidente"),
    "de Orléans e Bragança",
    VLOOKUP($H1065,'Last name'!$A:$B,2,FALSE) &amp; " " &amp; VLOOKUP(RANDBETWEEN(5,COUNT('Last name'!$A:$A) + 1),'Last name'!$A:$B,2,FALSE)
)</f>
        <v>Botelho Santos</v>
      </c>
      <c r="J1065" s="7" t="str">
        <f t="shared" ca="1" si="162"/>
        <v>Heitor Botelho Santos</v>
      </c>
      <c r="K1065" s="7" t="str" cm="1">
        <f t="array" aca="1" ref="K1065" ca="1">SHA1HASH($J1065)</f>
        <v>24a256c2d45891c9dc727117bb78d6cabd5eb781</v>
      </c>
      <c r="L1065" s="7" cm="1">
        <f t="array" aca="1" ref="L1065" ca="1">INDEX(States!$A:$A,N1065,1)</f>
        <v>5</v>
      </c>
      <c r="M1065" s="7" t="str">
        <f ca="1">VLOOKUP($L1065,Countries!$A:$B,2,FALSE)</f>
        <v>Portugal</v>
      </c>
      <c r="N1065" s="7" cm="1">
        <f t="array" aca="1" ref="N1065" ca="1">INDEX(States!$C:$C,RANDBETWEEN(5,COUNTA(States!$A:$A) + 1),1)</f>
        <v>11</v>
      </c>
      <c r="O1065" s="7" t="str">
        <f ca="1">VLOOKUP($N1065,States!$C:$D,2,FALSE)</f>
        <v>Santarém</v>
      </c>
      <c r="P1065" s="7" t="str">
        <f ca="1">VLOOKUP($F1065,Name!$A:$C,3,FALSE)</f>
        <v>M</v>
      </c>
      <c r="Q1065" s="7" t="str">
        <f ca="1">VLOOKUP($P1065,Genders!$B:$C,2,FALSE)</f>
        <v>Male</v>
      </c>
      <c r="R1065" s="7" cm="1">
        <f t="array" aca="1" ref="R1065" ca="1">INDEX('Marital status'!$A:$A,RANDBETWEEN(5,COUNTA('Marital status'!$A:$A) + 1),1)</f>
        <v>5</v>
      </c>
      <c r="S1065" s="7" t="str">
        <f ca="1">VLOOKUP($R1065,'Marital status'!$A:$B,2,FALSE)</f>
        <v>single</v>
      </c>
      <c r="T1065" s="7">
        <f t="shared" ca="1" si="163"/>
        <v>5</v>
      </c>
      <c r="U1065" s="7" t="str">
        <f ca="1">VLOOKUP($T1065,Ethnicities!$A:$B,2,FALSE)</f>
        <v xml:space="preserve"> white</v>
      </c>
      <c r="V1065" s="8">
        <f t="shared" ca="1" si="164"/>
        <v>26293</v>
      </c>
      <c r="W1065" s="6">
        <f t="shared" ca="1" si="165"/>
        <v>7</v>
      </c>
      <c r="X1065" s="8" t="str">
        <f ca="1">VLOOKUP($W1065,'Background education'!$A:$B,2,FALSE)</f>
        <v>Undergraduate degree</v>
      </c>
      <c r="Y1065" s="7">
        <f ca="1" xml:space="preserve">
  IF(OR($AA1065 = 5, $AA1065 = 6, $AA1065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65" s="7" t="str">
        <f ca="1">VLOOKUP($Y1065,Departments!$A:$B,2,FALSE)</f>
        <v xml:space="preserve"> Commercial</v>
      </c>
      <c r="AA1065" s="6">
        <f t="shared" ca="1" si="166"/>
        <v>9</v>
      </c>
      <c r="AB1065" s="7" t="str">
        <f ca="1">VLOOKUP($AA1065,Roles!$A:$B,2,FALSE)</f>
        <v>Intern</v>
      </c>
      <c r="AC1065" s="6" t="str">
        <f t="shared" ca="1" si="167"/>
        <v/>
      </c>
      <c r="AD1065" s="7" t="str">
        <f ca="1" xml:space="preserve">
IF($AC1065 &lt;&gt; "",
    VLOOKUP($AC1065,Levels!$A:$B,2,FALSE),
    ""
)</f>
        <v/>
      </c>
      <c r="AE1065" s="8">
        <f t="shared" ca="1" si="168"/>
        <v>36250</v>
      </c>
      <c r="AF1065" s="6">
        <f ca="1">RANDBETWEEN(5,COUNTA('Recruitment source'!$A:$A) + 1)</f>
        <v>11</v>
      </c>
      <c r="AG1065" s="6" t="str">
        <f ca="1">VLOOKUP($AF1065,'Recruitment source'!$A:$B,2,FALSE)</f>
        <v>Next Station</v>
      </c>
      <c r="AH1065" s="8"/>
      <c r="AI1065" s="1">
        <f t="shared" ca="1" si="160"/>
        <v>1285</v>
      </c>
      <c r="AJ1065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1061, 1, 'Heitor Botelho Santos', 'M', 5, '26/12/1971', 7, 9, 9, NULL, 1285);</v>
      </c>
    </row>
    <row r="1066" spans="1:36" ht="14.25" customHeight="1" x14ac:dyDescent="0.2">
      <c r="A1066" s="7" cm="1">
        <f t="array" aca="1" ref="A1066" ca="1">INDEX(Companies!$A:$A,RANDBETWEEN(5,COUNTA(Companies!$A:$A) + 1),1)</f>
        <v>5</v>
      </c>
      <c r="B1066" s="7" t="str">
        <f ca="1">VLOOKUP($A1066,Companies!$A:$B,2,FALSE)</f>
        <v>ACME Corporation</v>
      </c>
      <c r="C1066" s="5">
        <f t="shared" si="161"/>
        <v>1062</v>
      </c>
      <c r="D1066" s="5" t="str" cm="1">
        <f t="array" ref="D1066">SHA1HASH($C1066)</f>
        <v>f69e508a40c73a21d4d2b63aaa03339fe7dbd165</v>
      </c>
      <c r="E1066" s="6">
        <v>1</v>
      </c>
      <c r="F1066" s="7">
        <f ca="1">IF($C1066 = 1 + N("Presidente"),
    127,
    IF($C1066 = 2 + N("Vice-Presidente"),
        72,
        IF($C1066 = 3 + N("Secretária bilíngue"),
            13,
            RANDBETWEEN(5,COUNT(Name!$A:$A) + 1)
        )
    )
)</f>
        <v>107</v>
      </c>
      <c r="G1066" s="7" t="str">
        <f ca="1">VLOOKUP($F1066,Name!$A:$B,2,FALSE)</f>
        <v>Davi Lucca</v>
      </c>
      <c r="H1066" s="7">
        <f ca="1" xml:space="preserve">
IF($C1066 = 1,
    0,
    RANDBETWEEN(5,COUNT('Last name'!$A:$A) + 1)
)</f>
        <v>155</v>
      </c>
      <c r="I1066" s="7" t="str">
        <f ca="1" xml:space="preserve">
IF($C1066 = 1 + N("Presidente"),
    "de Orléans e Bragança",
    VLOOKUP($H1066,'Last name'!$A:$B,2,FALSE) &amp; " " &amp; VLOOKUP(RANDBETWEEN(5,COUNT('Last name'!$A:$A) + 1),'Last name'!$A:$B,2,FALSE)
)</f>
        <v>Pinto Frois</v>
      </c>
      <c r="J1066" s="7" t="str">
        <f t="shared" ca="1" si="162"/>
        <v>Davi Lucca Pinto Frois</v>
      </c>
      <c r="K1066" s="7" t="str" cm="1">
        <f t="array" aca="1" ref="K1066" ca="1">SHA1HASH($J1066)</f>
        <v>e393d4f1c5a3281e99f04679f72bb20dfe714267</v>
      </c>
      <c r="L1066" s="7" cm="1">
        <f t="array" aca="1" ref="L1066" ca="1">INDEX(States!$A:$A,N1066,1)</f>
        <v>5</v>
      </c>
      <c r="M1066" s="7" t="str">
        <f ca="1">VLOOKUP($L1066,Countries!$A:$B,2,FALSE)</f>
        <v>Portugal</v>
      </c>
      <c r="N1066" s="7" cm="1">
        <f t="array" aca="1" ref="N1066" ca="1">INDEX(States!$C:$C,RANDBETWEEN(5,COUNTA(States!$A:$A) + 1),1)</f>
        <v>8</v>
      </c>
      <c r="O1066" s="7" t="str">
        <f ca="1">VLOOKUP($N1066,States!$C:$D,2,FALSE)</f>
        <v>AveirO</v>
      </c>
      <c r="P1066" s="7" t="str">
        <f ca="1">VLOOKUP($F1066,Name!$A:$C,3,FALSE)</f>
        <v>M</v>
      </c>
      <c r="Q1066" s="7" t="str">
        <f ca="1">VLOOKUP($P1066,Genders!$B:$C,2,FALSE)</f>
        <v>Male</v>
      </c>
      <c r="R1066" s="7" cm="1">
        <f t="array" aca="1" ref="R1066" ca="1">INDEX('Marital status'!$A:$A,RANDBETWEEN(5,COUNTA('Marital status'!$A:$A) + 1),1)</f>
        <v>5</v>
      </c>
      <c r="S1066" s="7" t="str">
        <f ca="1">VLOOKUP($R1066,'Marital status'!$A:$B,2,FALSE)</f>
        <v>single</v>
      </c>
      <c r="T1066" s="7">
        <f t="shared" ca="1" si="163"/>
        <v>5</v>
      </c>
      <c r="U1066" s="7" t="str">
        <f ca="1">VLOOKUP($T1066,Ethnicities!$A:$B,2,FALSE)</f>
        <v xml:space="preserve"> white</v>
      </c>
      <c r="V1066" s="8">
        <f t="shared" ca="1" si="164"/>
        <v>19994</v>
      </c>
      <c r="W1066" s="6">
        <f t="shared" ca="1" si="165"/>
        <v>7</v>
      </c>
      <c r="X1066" s="8" t="str">
        <f ca="1">VLOOKUP($W1066,'Background education'!$A:$B,2,FALSE)</f>
        <v>Undergraduate degree</v>
      </c>
      <c r="Y1066" s="7">
        <f ca="1" xml:space="preserve">
  IF(OR($AA1066 = 5, $AA1066 = 6, $AA1066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66" s="7" t="str">
        <f ca="1">VLOOKUP($Y1066,Departments!$A:$B,2,FALSE)</f>
        <v>Communication &amp; Marketing</v>
      </c>
      <c r="AA1066" s="6">
        <f t="shared" ca="1" si="166"/>
        <v>11</v>
      </c>
      <c r="AB1066" s="7" t="str">
        <f ca="1">VLOOKUP($AA1066,Roles!$A:$B,2,FALSE)</f>
        <v>Analyst</v>
      </c>
      <c r="AC1066" s="6">
        <f t="shared" ca="1" si="167"/>
        <v>7</v>
      </c>
      <c r="AD1066" s="7" t="str">
        <f ca="1" xml:space="preserve">
IF($AC1066 &lt;&gt; "",
    VLOOKUP($AC1066,Levels!$A:$B,2,FALSE),
    ""
)</f>
        <v>Senior</v>
      </c>
      <c r="AE1066" s="8">
        <f t="shared" ca="1" si="168"/>
        <v>36309</v>
      </c>
      <c r="AF1066" s="6">
        <f ca="1">RANDBETWEEN(5,COUNTA('Recruitment source'!$A:$A) + 1)</f>
        <v>12</v>
      </c>
      <c r="AG1066" s="6" t="str">
        <f ca="1">VLOOKUP($AF1066,'Recruitment source'!$A:$B,2,FALSE)</f>
        <v xml:space="preserve"> recommendation of employee</v>
      </c>
      <c r="AH1066" s="8"/>
      <c r="AI1066" s="1">
        <f t="shared" ca="1" si="160"/>
        <v>2580</v>
      </c>
      <c r="AJ1066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1062, 1, 'Davi Lucca Pinto Frois', 'M', 5, '27/09/1954', 7, 11, 11, 7, 2580);</v>
      </c>
    </row>
    <row r="1067" spans="1:36" ht="14.25" customHeight="1" x14ac:dyDescent="0.2">
      <c r="A1067" s="7" cm="1">
        <f t="array" aca="1" ref="A1067" ca="1">INDEX(Companies!$A:$A,RANDBETWEEN(5,COUNTA(Companies!$A:$A) + 1),1)</f>
        <v>5</v>
      </c>
      <c r="B1067" s="7" t="str">
        <f ca="1">VLOOKUP($A1067,Companies!$A:$B,2,FALSE)</f>
        <v>ACME Corporation</v>
      </c>
      <c r="C1067" s="5">
        <f t="shared" si="161"/>
        <v>1063</v>
      </c>
      <c r="D1067" s="5" t="str" cm="1">
        <f t="array" ref="D1067">SHA1HASH($C1067)</f>
        <v>578d9283ca503d77b707716d16f3ae71036236d2</v>
      </c>
      <c r="E1067" s="6">
        <v>1</v>
      </c>
      <c r="F1067" s="7">
        <f ca="1">IF($C1067 = 1 + N("Presidente"),
    127,
    IF($C1067 = 2 + N("Vice-Presidente"),
        72,
        IF($C1067 = 3 + N("Secretária bilíngue"),
            13,
            RANDBETWEEN(5,COUNT(Name!$A:$A) + 1)
        )
    )
)</f>
        <v>307</v>
      </c>
      <c r="G1067" s="7" t="str">
        <f ca="1">VLOOKUP($F1067,Name!$A:$B,2,FALSE)</f>
        <v>Nicole</v>
      </c>
      <c r="H1067" s="7">
        <f ca="1" xml:space="preserve">
IF($C1067 = 1,
    0,
    RANDBETWEEN(5,COUNT('Last name'!$A:$A) + 1)
)</f>
        <v>138</v>
      </c>
      <c r="I1067" s="7" t="str">
        <f ca="1" xml:space="preserve">
IF($C1067 = 1 + N("Presidente"),
    "de Orléans e Bragança",
    VLOOKUP($H1067,'Last name'!$A:$B,2,FALSE) &amp; " " &amp; VLOOKUP(RANDBETWEEN(5,COUNT('Last name'!$A:$A) + 1),'Last name'!$A:$B,2,FALSE)
)</f>
        <v>Nascimento Figo</v>
      </c>
      <c r="J1067" s="7" t="str">
        <f t="shared" ca="1" si="162"/>
        <v>Nicole Nascimento Figo</v>
      </c>
      <c r="K1067" s="7" t="str" cm="1">
        <f t="array" aca="1" ref="K1067" ca="1">SHA1HASH($J1067)</f>
        <v>5f83be54fc8cdd88a81d5d964a768974c97f1c88</v>
      </c>
      <c r="L1067" s="7" cm="1">
        <f t="array" aca="1" ref="L1067" ca="1">INDEX(States!$A:$A,N1067,1)</f>
        <v>5</v>
      </c>
      <c r="M1067" s="7" t="str">
        <f ca="1">VLOOKUP($L1067,Countries!$A:$B,2,FALSE)</f>
        <v>Portugal</v>
      </c>
      <c r="N1067" s="7" cm="1">
        <f t="array" aca="1" ref="N1067" ca="1">INDEX(States!$C:$C,RANDBETWEEN(5,COUNTA(States!$A:$A) + 1),1)</f>
        <v>16</v>
      </c>
      <c r="O1067" s="7" t="str">
        <f ca="1">VLOOKUP($N1067,States!$C:$D,2,FALSE)</f>
        <v>Azores</v>
      </c>
      <c r="P1067" s="7" t="str">
        <f ca="1">VLOOKUP($F1067,Name!$A:$C,3,FALSE)</f>
        <v>F</v>
      </c>
      <c r="Q1067" s="7" t="str">
        <f ca="1">VLOOKUP($P1067,Genders!$B:$C,2,FALSE)</f>
        <v>Female</v>
      </c>
      <c r="R1067" s="7" cm="1">
        <f t="array" aca="1" ref="R1067" ca="1">INDEX('Marital status'!$A:$A,RANDBETWEEN(5,COUNTA('Marital status'!$A:$A) + 1),1)</f>
        <v>8</v>
      </c>
      <c r="S1067" s="7" t="str">
        <f ca="1">VLOOKUP($R1067,'Marital status'!$A:$B,2,FALSE)</f>
        <v xml:space="preserve"> Separated </v>
      </c>
      <c r="T1067" s="7">
        <f t="shared" ca="1" si="163"/>
        <v>7</v>
      </c>
      <c r="U1067" s="7" t="str">
        <f ca="1">VLOOKUP($T1067,Ethnicities!$A:$B,2,FALSE)</f>
        <v xml:space="preserve">  Hispanic or LATINO</v>
      </c>
      <c r="V1067" s="8">
        <f t="shared" ca="1" si="164"/>
        <v>24566</v>
      </c>
      <c r="W1067" s="6">
        <f t="shared" ca="1" si="165"/>
        <v>7</v>
      </c>
      <c r="X1067" s="8" t="str">
        <f ca="1">VLOOKUP($W1067,'Background education'!$A:$B,2,FALSE)</f>
        <v>Undergraduate degree</v>
      </c>
      <c r="Y1067" s="7">
        <f ca="1" xml:space="preserve">
  IF(OR($AA1067 = 5, $AA1067 = 6, $AA1067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067" s="7" t="str">
        <f ca="1">VLOOKUP($Y1067,Departments!$A:$B,2,FALSE)</f>
        <v>Operations</v>
      </c>
      <c r="AA1067" s="6">
        <f t="shared" ca="1" si="166"/>
        <v>9</v>
      </c>
      <c r="AB1067" s="7" t="str">
        <f ca="1">VLOOKUP($AA1067,Roles!$A:$B,2,FALSE)</f>
        <v>Intern</v>
      </c>
      <c r="AC1067" s="6" t="str">
        <f t="shared" ca="1" si="167"/>
        <v/>
      </c>
      <c r="AD1067" s="7" t="str">
        <f ca="1" xml:space="preserve">
IF($AC1067 &lt;&gt; "",
    VLOOKUP($AC1067,Levels!$A:$B,2,FALSE),
    ""
)</f>
        <v/>
      </c>
      <c r="AE1067" s="8">
        <f t="shared" ca="1" si="168"/>
        <v>40221</v>
      </c>
      <c r="AF1067" s="6">
        <f ca="1">RANDBETWEEN(5,COUNTA('Recruitment source'!$A:$A) + 1)</f>
        <v>5</v>
      </c>
      <c r="AG1067" s="6" t="str">
        <f ca="1">VLOOKUP($AF1067,'Recruitment source'!$A:$B,2,FALSE)</f>
        <v>Indeed</v>
      </c>
      <c r="AH1067" s="8"/>
      <c r="AI1067" s="1">
        <f t="shared" ca="1" si="160"/>
        <v>1205</v>
      </c>
      <c r="AJ1067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1063, 1, 'Nicole Nascimento Figo', 'F', 7, '04/04/1967', 7, 10, 9, NULL, 1205);</v>
      </c>
    </row>
    <row r="1068" spans="1:36" ht="14.25" customHeight="1" x14ac:dyDescent="0.2">
      <c r="A1068" s="7" cm="1">
        <f t="array" aca="1" ref="A1068" ca="1">INDEX(Companies!$A:$A,RANDBETWEEN(5,COUNTA(Companies!$A:$A) + 1),1)</f>
        <v>5</v>
      </c>
      <c r="B1068" s="7" t="str">
        <f ca="1">VLOOKUP($A1068,Companies!$A:$B,2,FALSE)</f>
        <v>ACME Corporation</v>
      </c>
      <c r="C1068" s="5">
        <f t="shared" si="161"/>
        <v>1064</v>
      </c>
      <c r="D1068" s="5" t="str" cm="1">
        <f t="array" ref="D1068">SHA1HASH($C1068)</f>
        <v>76a9e39fc0fb7fefce78c4940c4aa5468c8c8df4</v>
      </c>
      <c r="E1068" s="6">
        <v>1</v>
      </c>
      <c r="F1068" s="7">
        <f ca="1">IF($C1068 = 1 + N("Presidente"),
    127,
    IF($C1068 = 2 + N("Vice-Presidente"),
        72,
        IF($C1068 = 3 + N("Secretária bilíngue"),
            13,
            RANDBETWEEN(5,COUNT(Name!$A:$A) + 1)
        )
    )
)</f>
        <v>65</v>
      </c>
      <c r="G1068" s="7" t="str">
        <f ca="1">VLOOKUP($F1068,Name!$A:$B,2,FALSE)</f>
        <v>Bárbara</v>
      </c>
      <c r="H1068" s="7">
        <f ca="1" xml:space="preserve">
IF($C1068 = 1,
    0,
    RANDBETWEEN(5,COUNT('Last name'!$A:$A) + 1)
)</f>
        <v>156</v>
      </c>
      <c r="I1068" s="7" t="str">
        <f ca="1" xml:space="preserve">
IF($C1068 = 1 + N("Presidente"),
    "de Orléans e Bragança",
    VLOOKUP($H1068,'Last name'!$A:$B,2,FALSE) &amp; " " &amp; VLOOKUP(RANDBETWEEN(5,COUNT('Last name'!$A:$A) + 1),'Last name'!$A:$B,2,FALSE)
)</f>
        <v>Poeta Cunha</v>
      </c>
      <c r="J1068" s="7" t="str">
        <f t="shared" ca="1" si="162"/>
        <v>Bárbara Poeta Cunha</v>
      </c>
      <c r="K1068" s="7" t="str" cm="1">
        <f t="array" aca="1" ref="K1068" ca="1">SHA1HASH($J1068)</f>
        <v>7d55ff2ecc9d52754b6ffdeba52e4e826f97f35c</v>
      </c>
      <c r="L1068" s="7" cm="1">
        <f t="array" aca="1" ref="L1068" ca="1">INDEX(States!$A:$A,N1068,1)</f>
        <v>5</v>
      </c>
      <c r="M1068" s="7" t="str">
        <f ca="1">VLOOKUP($L1068,Countries!$A:$B,2,FALSE)</f>
        <v>Portugal</v>
      </c>
      <c r="N1068" s="7" cm="1">
        <f t="array" aca="1" ref="N1068" ca="1">INDEX(States!$C:$C,RANDBETWEEN(5,COUNTA(States!$A:$A) + 1),1)</f>
        <v>11</v>
      </c>
      <c r="O1068" s="7" t="str">
        <f ca="1">VLOOKUP($N1068,States!$C:$D,2,FALSE)</f>
        <v>Santarém</v>
      </c>
      <c r="P1068" s="7" t="str">
        <f ca="1">VLOOKUP($F1068,Name!$A:$C,3,FALSE)</f>
        <v>F</v>
      </c>
      <c r="Q1068" s="7" t="str">
        <f ca="1">VLOOKUP($P1068,Genders!$B:$C,2,FALSE)</f>
        <v>Female</v>
      </c>
      <c r="R1068" s="7" cm="1">
        <f t="array" aca="1" ref="R1068" ca="1">INDEX('Marital status'!$A:$A,RANDBETWEEN(5,COUNTA('Marital status'!$A:$A) + 1),1)</f>
        <v>9</v>
      </c>
      <c r="S1068" s="7" t="str">
        <f ca="1">VLOOKUP($R1068,'Marital status'!$A:$B,2,FALSE)</f>
        <v>DIVORCED</v>
      </c>
      <c r="T1068" s="7">
        <f t="shared" ca="1" si="163"/>
        <v>5</v>
      </c>
      <c r="U1068" s="7" t="str">
        <f ca="1">VLOOKUP($T1068,Ethnicities!$A:$B,2,FALSE)</f>
        <v xml:space="preserve"> white</v>
      </c>
      <c r="V1068" s="8">
        <f t="shared" ca="1" si="164"/>
        <v>17911</v>
      </c>
      <c r="W1068" s="6">
        <f t="shared" ca="1" si="165"/>
        <v>7</v>
      </c>
      <c r="X1068" s="8" t="str">
        <f ca="1">VLOOKUP($W1068,'Background education'!$A:$B,2,FALSE)</f>
        <v>Undergraduate degree</v>
      </c>
      <c r="Y1068" s="7">
        <f ca="1" xml:space="preserve">
  IF(OR($AA1068 = 5, $AA1068 = 6, $AA1068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68" s="7" t="str">
        <f ca="1">VLOOKUP($Y1068,Departments!$A:$B,2,FALSE)</f>
        <v>Human Resource</v>
      </c>
      <c r="AA1068" s="6">
        <f t="shared" ca="1" si="166"/>
        <v>11</v>
      </c>
      <c r="AB1068" s="7" t="str">
        <f ca="1">VLOOKUP($AA1068,Roles!$A:$B,2,FALSE)</f>
        <v>Analyst</v>
      </c>
      <c r="AC1068" s="6">
        <f t="shared" ca="1" si="167"/>
        <v>7</v>
      </c>
      <c r="AD1068" s="7" t="str">
        <f ca="1" xml:space="preserve">
IF($AC1068 &lt;&gt; "",
    VLOOKUP($AC1068,Levels!$A:$B,2,FALSE),
    ""
)</f>
        <v>Senior</v>
      </c>
      <c r="AE1068" s="8">
        <f t="shared" ca="1" si="168"/>
        <v>38708</v>
      </c>
      <c r="AF1068" s="6">
        <f ca="1">RANDBETWEEN(5,COUNTA('Recruitment source'!$A:$A) + 1)</f>
        <v>11</v>
      </c>
      <c r="AG1068" s="6" t="str">
        <f ca="1">VLOOKUP($AF1068,'Recruitment source'!$A:$B,2,FALSE)</f>
        <v>Next Station</v>
      </c>
      <c r="AH1068" s="8"/>
      <c r="AI1068" s="1">
        <f t="shared" ca="1" si="160"/>
        <v>2580</v>
      </c>
      <c r="AJ1068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1064, 1, 'Bárbara Poeta Cunha', 'F', 5, '13/01/1949', 7, 8, 11, 7, 2580);</v>
      </c>
    </row>
    <row r="1069" spans="1:36" ht="14.25" customHeight="1" x14ac:dyDescent="0.2">
      <c r="A1069" s="7" cm="1">
        <f t="array" aca="1" ref="A1069" ca="1">INDEX(Companies!$A:$A,RANDBETWEEN(5,COUNTA(Companies!$A:$A) + 1),1)</f>
        <v>5</v>
      </c>
      <c r="B1069" s="7" t="str">
        <f ca="1">VLOOKUP($A1069,Companies!$A:$B,2,FALSE)</f>
        <v>ACME Corporation</v>
      </c>
      <c r="C1069" s="5">
        <f t="shared" si="161"/>
        <v>1065</v>
      </c>
      <c r="D1069" s="5" t="str" cm="1">
        <f t="array" ref="D1069">SHA1HASH($C1069)</f>
        <v>3c19eb2961d9d449e857615c28aa47615562bc87</v>
      </c>
      <c r="E1069" s="6">
        <v>1</v>
      </c>
      <c r="F1069" s="7">
        <f ca="1">IF($C1069 = 1 + N("Presidente"),
    127,
    IF($C1069 = 2 + N("Vice-Presidente"),
        72,
        IF($C1069 = 3 + N("Secretária bilíngue"),
            13,
            RANDBETWEEN(5,COUNT(Name!$A:$A) + 1)
        )
    )
)</f>
        <v>91</v>
      </c>
      <c r="G1069" s="7" t="str">
        <f ca="1">VLOOKUP($F1069,Name!$A:$B,2,FALSE)</f>
        <v>Cecilia</v>
      </c>
      <c r="H1069" s="7">
        <f ca="1" xml:space="preserve">
IF($C1069 = 1,
    0,
    RANDBETWEEN(5,COUNT('Last name'!$A:$A) + 1)
)</f>
        <v>124</v>
      </c>
      <c r="I1069" s="7" t="str">
        <f ca="1" xml:space="preserve">
IF($C1069 = 1 + N("Presidente"),
    "de Orléans e Bragança",
    VLOOKUP($H1069,'Last name'!$A:$B,2,FALSE) &amp; " " &amp; VLOOKUP(RANDBETWEEN(5,COUNT('Last name'!$A:$A) + 1),'Last name'!$A:$B,2,FALSE)
)</f>
        <v>Mazza Frois</v>
      </c>
      <c r="J1069" s="7" t="str">
        <f t="shared" ca="1" si="162"/>
        <v>Cecilia Mazza Frois</v>
      </c>
      <c r="K1069" s="7" t="str" cm="1">
        <f t="array" aca="1" ref="K1069" ca="1">SHA1HASH($J1069)</f>
        <v>dc54c83c7ded34fce215a03324dd419e60e2d0ea</v>
      </c>
      <c r="L1069" s="7" cm="1">
        <f t="array" aca="1" ref="L1069" ca="1">INDEX(States!$A:$A,N1069,1)</f>
        <v>5</v>
      </c>
      <c r="M1069" s="7" t="str">
        <f ca="1">VLOOKUP($L1069,Countries!$A:$B,2,FALSE)</f>
        <v>Portugal</v>
      </c>
      <c r="N1069" s="7" cm="1">
        <f t="array" aca="1" ref="N1069" ca="1">INDEX(States!$C:$C,RANDBETWEEN(5,COUNTA(States!$A:$A) + 1),1)</f>
        <v>17</v>
      </c>
      <c r="O1069" s="7" t="str">
        <f ca="1">VLOOKUP($N1069,States!$C:$D,2,FALSE)</f>
        <v>Viseu</v>
      </c>
      <c r="P1069" s="7" t="str">
        <f ca="1">VLOOKUP($F1069,Name!$A:$C,3,FALSE)</f>
        <v>F</v>
      </c>
      <c r="Q1069" s="7" t="str">
        <f ca="1">VLOOKUP($P1069,Genders!$B:$C,2,FALSE)</f>
        <v>Female</v>
      </c>
      <c r="R1069" s="7" cm="1">
        <f t="array" aca="1" ref="R1069" ca="1">INDEX('Marital status'!$A:$A,RANDBETWEEN(5,COUNTA('Marital status'!$A:$A) + 1),1)</f>
        <v>8</v>
      </c>
      <c r="S1069" s="7" t="str">
        <f ca="1">VLOOKUP($R1069,'Marital status'!$A:$B,2,FALSE)</f>
        <v xml:space="preserve"> Separated </v>
      </c>
      <c r="T1069" s="7">
        <f t="shared" ca="1" si="163"/>
        <v>5</v>
      </c>
      <c r="U1069" s="7" t="str">
        <f ca="1">VLOOKUP($T1069,Ethnicities!$A:$B,2,FALSE)</f>
        <v xml:space="preserve"> white</v>
      </c>
      <c r="V1069" s="8">
        <f t="shared" ca="1" si="164"/>
        <v>33240</v>
      </c>
      <c r="W1069" s="6">
        <f t="shared" ca="1" si="165"/>
        <v>7</v>
      </c>
      <c r="X1069" s="8" t="str">
        <f ca="1">VLOOKUP($W1069,'Background education'!$A:$B,2,FALSE)</f>
        <v>Undergraduate degree</v>
      </c>
      <c r="Y1069" s="7">
        <f ca="1" xml:space="preserve">
  IF(OR($AA1069 = 5, $AA1069 = 6, $AA1069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69" s="7" t="str">
        <f ca="1">VLOOKUP($Y1069,Departments!$A:$B,2,FALSE)</f>
        <v>Communication &amp; Marketing</v>
      </c>
      <c r="AA1069" s="6">
        <f t="shared" ca="1" si="166"/>
        <v>9</v>
      </c>
      <c r="AB1069" s="7" t="str">
        <f ca="1">VLOOKUP($AA1069,Roles!$A:$B,2,FALSE)</f>
        <v>Intern</v>
      </c>
      <c r="AC1069" s="6" t="str">
        <f t="shared" ca="1" si="167"/>
        <v/>
      </c>
      <c r="AD1069" s="7" t="str">
        <f ca="1" xml:space="preserve">
IF($AC1069 &lt;&gt; "",
    VLOOKUP($AC1069,Levels!$A:$B,2,FALSE),
    ""
)</f>
        <v/>
      </c>
      <c r="AE1069" s="8">
        <f t="shared" ca="1" si="168"/>
        <v>39237</v>
      </c>
      <c r="AF1069" s="6">
        <f ca="1">RANDBETWEEN(5,COUNTA('Recruitment source'!$A:$A) + 1)</f>
        <v>5</v>
      </c>
      <c r="AG1069" s="6" t="str">
        <f ca="1">VLOOKUP($AF1069,'Recruitment source'!$A:$B,2,FALSE)</f>
        <v>Indeed</v>
      </c>
      <c r="AH1069" s="8"/>
      <c r="AI1069" s="1">
        <f t="shared" ca="1" si="160"/>
        <v>1285</v>
      </c>
      <c r="AJ1069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1065, 1, 'Cecilia Mazza Frois', 'F', 5, '02/01/1991', 7, 11, 9, NULL, 1285);</v>
      </c>
    </row>
    <row r="1070" spans="1:36" ht="14.25" customHeight="1" x14ac:dyDescent="0.2">
      <c r="A1070" s="7" cm="1">
        <f t="array" aca="1" ref="A1070" ca="1">INDEX(Companies!$A:$A,RANDBETWEEN(5,COUNTA(Companies!$A:$A) + 1),1)</f>
        <v>5</v>
      </c>
      <c r="B1070" s="7" t="str">
        <f ca="1">VLOOKUP($A1070,Companies!$A:$B,2,FALSE)</f>
        <v>ACME Corporation</v>
      </c>
      <c r="C1070" s="5">
        <f t="shared" si="161"/>
        <v>1066</v>
      </c>
      <c r="D1070" s="5" t="str" cm="1">
        <f t="array" ref="D1070">SHA1HASH($C1070)</f>
        <v>dc543d2abbb092d676b4e412354e0d2e0d7bf91b</v>
      </c>
      <c r="E1070" s="6">
        <v>1</v>
      </c>
      <c r="F1070" s="7">
        <f ca="1">IF($C1070 = 1 + N("Presidente"),
    127,
    IF($C1070 = 2 + N("Vice-Presidente"),
        72,
        IF($C1070 = 3 + N("Secretária bilíngue"),
            13,
            RANDBETWEEN(5,COUNT(Name!$A:$A) + 1)
        )
    )
)</f>
        <v>29</v>
      </c>
      <c r="G1070" s="7" t="str">
        <f ca="1">VLOOKUP($F1070,Name!$A:$B,2,FALSE)</f>
        <v>Ana Cecília</v>
      </c>
      <c r="H1070" s="7">
        <f ca="1" xml:space="preserve">
IF($C1070 = 1,
    0,
    RANDBETWEEN(5,COUNT('Last name'!$A:$A) + 1)
)</f>
        <v>46</v>
      </c>
      <c r="I1070" s="7" t="str">
        <f ca="1" xml:space="preserve">
IF($C1070 = 1 + N("Presidente"),
    "de Orléans e Bragança",
    VLOOKUP($H1070,'Last name'!$A:$B,2,FALSE) &amp; " " &amp; VLOOKUP(RANDBETWEEN(5,COUNT('Last name'!$A:$A) + 1),'Last name'!$A:$B,2,FALSE)
)</f>
        <v>Bragança Gallo</v>
      </c>
      <c r="J1070" s="7" t="str">
        <f t="shared" ca="1" si="162"/>
        <v>Ana Cecília Bragança Gallo</v>
      </c>
      <c r="K1070" s="7" t="str" cm="1">
        <f t="array" aca="1" ref="K1070" ca="1">SHA1HASH($J1070)</f>
        <v>b4d30c933201535fed1f2ececcdd0126fbbb8bf0</v>
      </c>
      <c r="L1070" s="7" cm="1">
        <f t="array" aca="1" ref="L1070" ca="1">INDEX(States!$A:$A,N1070,1)</f>
        <v>5</v>
      </c>
      <c r="M1070" s="7" t="str">
        <f ca="1">VLOOKUP($L1070,Countries!$A:$B,2,FALSE)</f>
        <v>Portugal</v>
      </c>
      <c r="N1070" s="7" cm="1">
        <f t="array" aca="1" ref="N1070" ca="1">INDEX(States!$C:$C,RANDBETWEEN(5,COUNTA(States!$A:$A) + 1),1)</f>
        <v>6</v>
      </c>
      <c r="O1070" s="7" t="str">
        <f ca="1">VLOOKUP($N1070,States!$C:$D,2,FALSE)</f>
        <v>PORTO</v>
      </c>
      <c r="P1070" s="7" t="str">
        <f ca="1">VLOOKUP($F1070,Name!$A:$C,3,FALSE)</f>
        <v>F</v>
      </c>
      <c r="Q1070" s="7" t="str">
        <f ca="1">VLOOKUP($P1070,Genders!$B:$C,2,FALSE)</f>
        <v>Female</v>
      </c>
      <c r="R1070" s="7" cm="1">
        <f t="array" aca="1" ref="R1070" ca="1">INDEX('Marital status'!$A:$A,RANDBETWEEN(5,COUNTA('Marital status'!$A:$A) + 1),1)</f>
        <v>6</v>
      </c>
      <c r="S1070" s="7" t="str">
        <f ca="1">VLOOKUP($R1070,'Marital status'!$A:$B,2,FALSE)</f>
        <v>MarrieD</v>
      </c>
      <c r="T1070" s="7">
        <f t="shared" ca="1" si="163"/>
        <v>5</v>
      </c>
      <c r="U1070" s="7" t="str">
        <f ca="1">VLOOKUP($T1070,Ethnicities!$A:$B,2,FALSE)</f>
        <v xml:space="preserve"> white</v>
      </c>
      <c r="V1070" s="8">
        <f t="shared" ca="1" si="164"/>
        <v>25604</v>
      </c>
      <c r="W1070" s="6">
        <f t="shared" ca="1" si="165"/>
        <v>8</v>
      </c>
      <c r="X1070" s="8" t="str">
        <f ca="1">VLOOKUP($W1070,'Background education'!$A:$B,2,FALSE)</f>
        <v>Graduate school</v>
      </c>
      <c r="Y1070" s="7">
        <f ca="1" xml:space="preserve">
  IF(OR($AA1070 = 5, $AA1070 = 6, $AA1070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70" s="7" t="str">
        <f ca="1">VLOOKUP($Y1070,Departments!$A:$B,2,FALSE)</f>
        <v>Administration</v>
      </c>
      <c r="AA1070" s="6">
        <f t="shared" ca="1" si="166"/>
        <v>11</v>
      </c>
      <c r="AB1070" s="7" t="str">
        <f ca="1">VLOOKUP($AA1070,Roles!$A:$B,2,FALSE)</f>
        <v>Analyst</v>
      </c>
      <c r="AC1070" s="6">
        <f t="shared" ca="1" si="167"/>
        <v>5</v>
      </c>
      <c r="AD1070" s="7" t="str">
        <f ca="1" xml:space="preserve">
IF($AC1070 &lt;&gt; "",
    VLOOKUP($AC1070,Levels!$A:$B,2,FALSE),
    ""
)</f>
        <v>Junior</v>
      </c>
      <c r="AE1070" s="8">
        <f t="shared" ca="1" si="168"/>
        <v>40584</v>
      </c>
      <c r="AF1070" s="6">
        <f ca="1">RANDBETWEEN(5,COUNTA('Recruitment source'!$A:$A) + 1)</f>
        <v>12</v>
      </c>
      <c r="AG1070" s="6" t="str">
        <f ca="1">VLOOKUP($AF1070,'Recruitment source'!$A:$B,2,FALSE)</f>
        <v xml:space="preserve"> recommendation of employee</v>
      </c>
      <c r="AH1070" s="8"/>
      <c r="AI1070" s="1">
        <f t="shared" ca="1" si="160"/>
        <v>3000</v>
      </c>
      <c r="AJ1070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1066, 1, 'Ana Cecília Bragança Gallo', 'F', 5, '05/02/1970', 8, 6, 11, 5, 3000);</v>
      </c>
    </row>
    <row r="1071" spans="1:36" ht="14.25" customHeight="1" x14ac:dyDescent="0.2">
      <c r="A1071" s="7" cm="1">
        <f t="array" aca="1" ref="A1071" ca="1">INDEX(Companies!$A:$A,RANDBETWEEN(5,COUNTA(Companies!$A:$A) + 1),1)</f>
        <v>5</v>
      </c>
      <c r="B1071" s="7" t="str">
        <f ca="1">VLOOKUP($A1071,Companies!$A:$B,2,FALSE)</f>
        <v>ACME Corporation</v>
      </c>
      <c r="C1071" s="5">
        <f t="shared" si="161"/>
        <v>1067</v>
      </c>
      <c r="D1071" s="5" t="str" cm="1">
        <f t="array" ref="D1071">SHA1HASH($C1071)</f>
        <v>418e19155782fc7f12ced8332c8ed025aec227a5</v>
      </c>
      <c r="E1071" s="6">
        <v>1</v>
      </c>
      <c r="F1071" s="7">
        <f ca="1">IF($C1071 = 1 + N("Presidente"),
    127,
    IF($C1071 = 2 + N("Vice-Presidente"),
        72,
        IF($C1071 = 3 + N("Secretária bilíngue"),
            13,
            RANDBETWEEN(5,COUNT(Name!$A:$A) + 1)
        )
    )
)</f>
        <v>316</v>
      </c>
      <c r="G1071" s="7" t="str">
        <f ca="1">VLOOKUP($F1071,Name!$A:$B,2,FALSE)</f>
        <v>Pedro</v>
      </c>
      <c r="H1071" s="7">
        <f ca="1" xml:space="preserve">
IF($C1071 = 1,
    0,
    RANDBETWEEN(5,COUNT('Last name'!$A:$A) + 1)
)</f>
        <v>130</v>
      </c>
      <c r="I1071" s="7" t="str">
        <f ca="1" xml:space="preserve">
IF($C1071 = 1 + N("Presidente"),
    "de Orléans e Bragança",
    VLOOKUP($H1071,'Last name'!$A:$B,2,FALSE) &amp; " " &amp; VLOOKUP(RANDBETWEEN(5,COUNT('Last name'!$A:$A) + 1),'Last name'!$A:$B,2,FALSE)
)</f>
        <v>Monteiro Furtado</v>
      </c>
      <c r="J1071" s="7" t="str">
        <f t="shared" ca="1" si="162"/>
        <v>Pedro Monteiro Furtado</v>
      </c>
      <c r="K1071" s="7" t="str" cm="1">
        <f t="array" aca="1" ref="K1071" ca="1">SHA1HASH($J1071)</f>
        <v>c86acdcf6ca35c6916d28147f3f27379a6549fab</v>
      </c>
      <c r="L1071" s="7" cm="1">
        <f t="array" aca="1" ref="L1071" ca="1">INDEX(States!$A:$A,N1071,1)</f>
        <v>5</v>
      </c>
      <c r="M1071" s="7" t="str">
        <f ca="1">VLOOKUP($L1071,Countries!$A:$B,2,FALSE)</f>
        <v>Portugal</v>
      </c>
      <c r="N1071" s="7" cm="1">
        <f t="array" aca="1" ref="N1071" ca="1">INDEX(States!$C:$C,RANDBETWEEN(5,COUNTA(States!$A:$A) + 1),1)</f>
        <v>24</v>
      </c>
      <c r="O1071" s="7" t="str">
        <f ca="1">VLOOKUP($N1071,States!$C:$D,2,FALSE)</f>
        <v>Brangança</v>
      </c>
      <c r="P1071" s="7" t="str">
        <f ca="1">VLOOKUP($F1071,Name!$A:$C,3,FALSE)</f>
        <v>M</v>
      </c>
      <c r="Q1071" s="7" t="str">
        <f ca="1">VLOOKUP($P1071,Genders!$B:$C,2,FALSE)</f>
        <v>Male</v>
      </c>
      <c r="R1071" s="7" cm="1">
        <f t="array" aca="1" ref="R1071" ca="1">INDEX('Marital status'!$A:$A,RANDBETWEEN(5,COUNTA('Marital status'!$A:$A) + 1),1)</f>
        <v>5</v>
      </c>
      <c r="S1071" s="7" t="str">
        <f ca="1">VLOOKUP($R1071,'Marital status'!$A:$B,2,FALSE)</f>
        <v>single</v>
      </c>
      <c r="T1071" s="7">
        <f t="shared" ca="1" si="163"/>
        <v>6</v>
      </c>
      <c r="U1071" s="7" t="str">
        <f ca="1">VLOOKUP($T1071,Ethnicities!$A:$B,2,FALSE)</f>
        <v>Black or African American</v>
      </c>
      <c r="V1071" s="8">
        <f t="shared" ca="1" si="164"/>
        <v>19330</v>
      </c>
      <c r="W1071" s="6">
        <f t="shared" ca="1" si="165"/>
        <v>7</v>
      </c>
      <c r="X1071" s="8" t="str">
        <f ca="1">VLOOKUP($W1071,'Background education'!$A:$B,2,FALSE)</f>
        <v>Undergraduate degree</v>
      </c>
      <c r="Y1071" s="7">
        <f ca="1" xml:space="preserve">
  IF(OR($AA1071 = 5, $AA1071 = 6, $AA1071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71" s="7" t="str">
        <f ca="1">VLOOKUP($Y1071,Departments!$A:$B,2,FALSE)</f>
        <v>Communication &amp; Marketing</v>
      </c>
      <c r="AA1071" s="6">
        <f t="shared" ca="1" si="166"/>
        <v>9</v>
      </c>
      <c r="AB1071" s="7" t="str">
        <f ca="1">VLOOKUP($AA1071,Roles!$A:$B,2,FALSE)</f>
        <v>Intern</v>
      </c>
      <c r="AC1071" s="6" t="str">
        <f t="shared" ca="1" si="167"/>
        <v/>
      </c>
      <c r="AD1071" s="7" t="str">
        <f ca="1" xml:space="preserve">
IF($AC1071 &lt;&gt; "",
    VLOOKUP($AC1071,Levels!$A:$B,2,FALSE),
    ""
)</f>
        <v/>
      </c>
      <c r="AE1071" s="8">
        <f t="shared" ca="1" si="168"/>
        <v>39668</v>
      </c>
      <c r="AF1071" s="6">
        <f ca="1">RANDBETWEEN(5,COUNTA('Recruitment source'!$A:$A) + 1)</f>
        <v>6</v>
      </c>
      <c r="AG1071" s="6" t="str">
        <f ca="1">VLOOKUP($AF1071,'Recruitment source'!$A:$B,2,FALSE)</f>
        <v>Learn4Good</v>
      </c>
      <c r="AH1071" s="8"/>
      <c r="AI1071" s="1">
        <f t="shared" ca="1" si="160"/>
        <v>1285</v>
      </c>
      <c r="AJ107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1067, 1, 'Pedro Monteiro Furtado', 'M', 6, '02/12/1952', 7, 11, 9, NULL, 1285);</v>
      </c>
    </row>
    <row r="1072" spans="1:36" ht="14.25" customHeight="1" x14ac:dyDescent="0.2">
      <c r="A1072" s="7" cm="1">
        <f t="array" aca="1" ref="A1072" ca="1">INDEX(Companies!$A:$A,RANDBETWEEN(5,COUNTA(Companies!$A:$A) + 1),1)</f>
        <v>5</v>
      </c>
      <c r="B1072" s="7" t="str">
        <f ca="1">VLOOKUP($A1072,Companies!$A:$B,2,FALSE)</f>
        <v>ACME Corporation</v>
      </c>
      <c r="C1072" s="5">
        <f t="shared" si="161"/>
        <v>1068</v>
      </c>
      <c r="D1072" s="5" t="str" cm="1">
        <f t="array" ref="D1072">SHA1HASH($C1072)</f>
        <v>b77fb0e4f8c1ae7d38d10a6c3333722cba42b1ab</v>
      </c>
      <c r="E1072" s="6">
        <v>1</v>
      </c>
      <c r="F1072" s="7">
        <f ca="1">IF($C1072 = 1 + N("Presidente"),
    127,
    IF($C1072 = 2 + N("Vice-Presidente"),
        72,
        IF($C1072 = 3 + N("Secretária bilíngue"),
            13,
            RANDBETWEEN(5,COUNT(Name!$A:$A) + 1)
        )
    )
)</f>
        <v>29</v>
      </c>
      <c r="G1072" s="7" t="str">
        <f ca="1">VLOOKUP($F1072,Name!$A:$B,2,FALSE)</f>
        <v>Ana Cecília</v>
      </c>
      <c r="H1072" s="7">
        <f ca="1" xml:space="preserve">
IF($C1072 = 1,
    0,
    RANDBETWEEN(5,COUNT('Last name'!$A:$A) + 1)
)</f>
        <v>90</v>
      </c>
      <c r="I1072" s="7" t="str">
        <f ca="1" xml:space="preserve">
IF($C1072 = 1 + N("Presidente"),
    "de Orléans e Bragança",
    VLOOKUP($H1072,'Last name'!$A:$B,2,FALSE) &amp; " " &amp; VLOOKUP(RANDBETWEEN(5,COUNT('Last name'!$A:$A) + 1),'Last name'!$A:$B,2,FALSE)
)</f>
        <v>Fontana Aleluia</v>
      </c>
      <c r="J1072" s="7" t="str">
        <f t="shared" ca="1" si="162"/>
        <v>Ana Cecília Fontana Aleluia</v>
      </c>
      <c r="K1072" s="7" t="str" cm="1">
        <f t="array" aca="1" ref="K1072" ca="1">SHA1HASH($J1072)</f>
        <v>8b733ec626a27350511e0c80ec3234787635e576</v>
      </c>
      <c r="L1072" s="7" cm="1">
        <f t="array" aca="1" ref="L1072" ca="1">INDEX(States!$A:$A,N1072,1)</f>
        <v>5</v>
      </c>
      <c r="M1072" s="7" t="str">
        <f ca="1">VLOOKUP($L1072,Countries!$A:$B,2,FALSE)</f>
        <v>Portugal</v>
      </c>
      <c r="N1072" s="7" cm="1">
        <f t="array" aca="1" ref="N1072" ca="1">INDEX(States!$C:$C,RANDBETWEEN(5,COUNTA(States!$A:$A) + 1),1)</f>
        <v>9</v>
      </c>
      <c r="O1072" s="7" t="str">
        <f ca="1">VLOOKUP($N1072,States!$C:$D,2,FALSE)</f>
        <v>braga</v>
      </c>
      <c r="P1072" s="7" t="str">
        <f ca="1">VLOOKUP($F1072,Name!$A:$C,3,FALSE)</f>
        <v>F</v>
      </c>
      <c r="Q1072" s="7" t="str">
        <f ca="1">VLOOKUP($P1072,Genders!$B:$C,2,FALSE)</f>
        <v>Female</v>
      </c>
      <c r="R1072" s="7" cm="1">
        <f t="array" aca="1" ref="R1072" ca="1">INDEX('Marital status'!$A:$A,RANDBETWEEN(5,COUNTA('Marital status'!$A:$A) + 1),1)</f>
        <v>8</v>
      </c>
      <c r="S1072" s="7" t="str">
        <f ca="1">VLOOKUP($R1072,'Marital status'!$A:$B,2,FALSE)</f>
        <v xml:space="preserve"> Separated </v>
      </c>
      <c r="T1072" s="7">
        <f t="shared" ca="1" si="163"/>
        <v>5</v>
      </c>
      <c r="U1072" s="7" t="str">
        <f ca="1">VLOOKUP($T1072,Ethnicities!$A:$B,2,FALSE)</f>
        <v xml:space="preserve"> white</v>
      </c>
      <c r="V1072" s="8">
        <f t="shared" ca="1" si="164"/>
        <v>25201</v>
      </c>
      <c r="W1072" s="6">
        <f t="shared" ca="1" si="165"/>
        <v>7</v>
      </c>
      <c r="X1072" s="8" t="str">
        <f ca="1">VLOOKUP($W1072,'Background education'!$A:$B,2,FALSE)</f>
        <v>Undergraduate degree</v>
      </c>
      <c r="Y1072" s="7">
        <f ca="1" xml:space="preserve">
  IF(OR($AA1072 = 5, $AA1072 = 6, $AA1072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72" s="7" t="str">
        <f ca="1">VLOOKUP($Y1072,Departments!$A:$B,2,FALSE)</f>
        <v>Audit</v>
      </c>
      <c r="AA1072" s="6">
        <f t="shared" ca="1" si="166"/>
        <v>11</v>
      </c>
      <c r="AB1072" s="7" t="str">
        <f ca="1">VLOOKUP($AA1072,Roles!$A:$B,2,FALSE)</f>
        <v>Analyst</v>
      </c>
      <c r="AC1072" s="6">
        <f t="shared" ca="1" si="167"/>
        <v>5</v>
      </c>
      <c r="AD1072" s="7" t="str">
        <f ca="1" xml:space="preserve">
IF($AC1072 &lt;&gt; "",
    VLOOKUP($AC1072,Levels!$A:$B,2,FALSE),
    ""
)</f>
        <v>Junior</v>
      </c>
      <c r="AE1072" s="8">
        <f t="shared" ca="1" si="168"/>
        <v>43610</v>
      </c>
      <c r="AF1072" s="6">
        <f ca="1">RANDBETWEEN(5,COUNTA('Recruitment source'!$A:$A) + 1)</f>
        <v>6</v>
      </c>
      <c r="AG1072" s="6" t="str">
        <f ca="1">VLOOKUP($AF1072,'Recruitment source'!$A:$B,2,FALSE)</f>
        <v>Learn4Good</v>
      </c>
      <c r="AH1072" s="8"/>
      <c r="AI1072" s="1">
        <f t="shared" ca="1" si="160"/>
        <v>2500</v>
      </c>
      <c r="AJ107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1068, 1, 'Ana Cecília Fontana Aleluia', 'F', 5, '29/12/1968', 7, 13, 11, 5, 2500);</v>
      </c>
    </row>
    <row r="1073" spans="1:36" ht="14.25" customHeight="1" x14ac:dyDescent="0.2">
      <c r="A1073" s="7" cm="1">
        <f t="array" aca="1" ref="A1073" ca="1">INDEX(Companies!$A:$A,RANDBETWEEN(5,COUNTA(Companies!$A:$A) + 1),1)</f>
        <v>5</v>
      </c>
      <c r="B1073" s="7" t="str">
        <f ca="1">VLOOKUP($A1073,Companies!$A:$B,2,FALSE)</f>
        <v>ACME Corporation</v>
      </c>
      <c r="C1073" s="5">
        <f t="shared" si="161"/>
        <v>1069</v>
      </c>
      <c r="D1073" s="5" t="str" cm="1">
        <f t="array" ref="D1073">SHA1HASH($C1073)</f>
        <v>2b9a620b52d24fbdc2b34fb350a34367af53f3c8</v>
      </c>
      <c r="E1073" s="6">
        <v>1</v>
      </c>
      <c r="F1073" s="7">
        <f ca="1">IF($C1073 = 1 + N("Presidente"),
    127,
    IF($C1073 = 2 + N("Vice-Presidente"),
        72,
        IF($C1073 = 3 + N("Secretária bilíngue"),
            13,
            RANDBETWEEN(5,COUNT(Name!$A:$A) + 1)
        )
    )
)</f>
        <v>60</v>
      </c>
      <c r="G1073" s="7" t="str">
        <f ca="1">VLOOKUP($F1073,Name!$A:$B,2,FALSE)</f>
        <v>Augusta</v>
      </c>
      <c r="H1073" s="7">
        <f ca="1" xml:space="preserve">
IF($C1073 = 1,
    0,
    RANDBETWEEN(5,COUNT('Last name'!$A:$A) + 1)
)</f>
        <v>163</v>
      </c>
      <c r="I1073" s="7" t="str">
        <f ca="1" xml:space="preserve">
IF($C1073 = 1 + N("Presidente"),
    "de Orléans e Bragança",
    VLOOKUP($H1073,'Last name'!$A:$B,2,FALSE) &amp; " " &amp; VLOOKUP(RANDBETWEEN(5,COUNT('Last name'!$A:$A) + 1),'Last name'!$A:$B,2,FALSE)
)</f>
        <v>Rinaldi Pedroso</v>
      </c>
      <c r="J1073" s="7" t="str">
        <f t="shared" ca="1" si="162"/>
        <v>Augusta Rinaldi Pedroso</v>
      </c>
      <c r="K1073" s="7" t="str" cm="1">
        <f t="array" aca="1" ref="K1073" ca="1">SHA1HASH($J1073)</f>
        <v>96eb40932f7d1fe6ff99de48c5063d29850c76e4</v>
      </c>
      <c r="L1073" s="7" cm="1">
        <f t="array" aca="1" ref="L1073" ca="1">INDEX(States!$A:$A,N1073,1)</f>
        <v>5</v>
      </c>
      <c r="M1073" s="7" t="str">
        <f ca="1">VLOOKUP($L1073,Countries!$A:$B,2,FALSE)</f>
        <v>Portugal</v>
      </c>
      <c r="N1073" s="7" cm="1">
        <f t="array" aca="1" ref="N1073" ca="1">INDEX(States!$C:$C,RANDBETWEEN(5,COUNTA(States!$A:$A) + 1),1)</f>
        <v>20</v>
      </c>
      <c r="O1073" s="7" t="str">
        <f ca="1">VLOOKUP($N1073,States!$C:$D,2,FALSE)</f>
        <v>Portalegre</v>
      </c>
      <c r="P1073" s="7" t="str">
        <f ca="1">VLOOKUP($F1073,Name!$A:$C,3,FALSE)</f>
        <v>F</v>
      </c>
      <c r="Q1073" s="7" t="str">
        <f ca="1">VLOOKUP($P1073,Genders!$B:$C,2,FALSE)</f>
        <v>Female</v>
      </c>
      <c r="R1073" s="7" cm="1">
        <f t="array" aca="1" ref="R1073" ca="1">INDEX('Marital status'!$A:$A,RANDBETWEEN(5,COUNTA('Marital status'!$A:$A) + 1),1)</f>
        <v>5</v>
      </c>
      <c r="S1073" s="7" t="str">
        <f ca="1">VLOOKUP($R1073,'Marital status'!$A:$B,2,FALSE)</f>
        <v>single</v>
      </c>
      <c r="T1073" s="7">
        <f t="shared" ca="1" si="163"/>
        <v>5</v>
      </c>
      <c r="U1073" s="7" t="str">
        <f ca="1">VLOOKUP($T1073,Ethnicities!$A:$B,2,FALSE)</f>
        <v xml:space="preserve"> white</v>
      </c>
      <c r="V1073" s="8">
        <f t="shared" ca="1" si="164"/>
        <v>18678</v>
      </c>
      <c r="W1073" s="6">
        <f t="shared" ca="1" si="165"/>
        <v>7</v>
      </c>
      <c r="X1073" s="8" t="str">
        <f ca="1">VLOOKUP($W1073,'Background education'!$A:$B,2,FALSE)</f>
        <v>Undergraduate degree</v>
      </c>
      <c r="Y1073" s="7">
        <f ca="1" xml:space="preserve">
  IF(OR($AA1073 = 5, $AA1073 = 6, $AA1073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73" s="7" t="str">
        <f ca="1">VLOOKUP($Y1073,Departments!$A:$B,2,FALSE)</f>
        <v>Communication &amp; Marketing</v>
      </c>
      <c r="AA1073" s="6">
        <f t="shared" ca="1" si="166"/>
        <v>9</v>
      </c>
      <c r="AB1073" s="7" t="str">
        <f ca="1">VLOOKUP($AA1073,Roles!$A:$B,2,FALSE)</f>
        <v>Intern</v>
      </c>
      <c r="AC1073" s="6" t="str">
        <f t="shared" ca="1" si="167"/>
        <v/>
      </c>
      <c r="AD1073" s="7" t="str">
        <f ca="1" xml:space="preserve">
IF($AC1073 &lt;&gt; "",
    VLOOKUP($AC1073,Levels!$A:$B,2,FALSE),
    ""
)</f>
        <v/>
      </c>
      <c r="AE1073" s="8">
        <f t="shared" ca="1" si="168"/>
        <v>43315</v>
      </c>
      <c r="AF1073" s="6">
        <f ca="1">RANDBETWEEN(5,COUNTA('Recruitment source'!$A:$A) + 1)</f>
        <v>12</v>
      </c>
      <c r="AG1073" s="6" t="str">
        <f ca="1">VLOOKUP($AF1073,'Recruitment source'!$A:$B,2,FALSE)</f>
        <v xml:space="preserve"> recommendation of employee</v>
      </c>
      <c r="AH1073" s="8"/>
      <c r="AI1073" s="1">
        <f t="shared" ca="1" si="160"/>
        <v>1285</v>
      </c>
      <c r="AJ107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1069, 1, 'Augusta Rinaldi Pedroso', 'F', 5, '19/02/1951', 7, 11, 9, NULL, 1285);</v>
      </c>
    </row>
    <row r="1074" spans="1:36" ht="14.25" customHeight="1" x14ac:dyDescent="0.2">
      <c r="A1074" s="7" cm="1">
        <f t="array" aca="1" ref="A1074" ca="1">INDEX(Companies!$A:$A,RANDBETWEEN(5,COUNTA(Companies!$A:$A) + 1),1)</f>
        <v>5</v>
      </c>
      <c r="B1074" s="7" t="str">
        <f ca="1">VLOOKUP($A1074,Companies!$A:$B,2,FALSE)</f>
        <v>ACME Corporation</v>
      </c>
      <c r="C1074" s="5">
        <f t="shared" si="161"/>
        <v>1070</v>
      </c>
      <c r="D1074" s="5" t="str" cm="1">
        <f t="array" ref="D1074">SHA1HASH($C1074)</f>
        <v>cad61ca1c4fbad3be96e27e0b1ecd5de3b4d5c25</v>
      </c>
      <c r="E1074" s="6">
        <v>1</v>
      </c>
      <c r="F1074" s="7">
        <f ca="1">IF($C1074 = 1 + N("Presidente"),
    127,
    IF($C1074 = 2 + N("Vice-Presidente"),
        72,
        IF($C1074 = 3 + N("Secretária bilíngue"),
            13,
            RANDBETWEEN(5,COUNT(Name!$A:$A) + 1)
        )
    )
)</f>
        <v>76</v>
      </c>
      <c r="G1074" s="7" t="str">
        <f ca="1">VLOOKUP($F1074,Name!$A:$B,2,FALSE)</f>
        <v>Bruna</v>
      </c>
      <c r="H1074" s="7">
        <f ca="1" xml:space="preserve">
IF($C1074 = 1,
    0,
    RANDBETWEEN(5,COUNT('Last name'!$A:$A) + 1)
)</f>
        <v>147</v>
      </c>
      <c r="I1074" s="7" t="str">
        <f ca="1" xml:space="preserve">
IF($C1074 = 1 + N("Presidente"),
    "de Orléans e Bragança",
    VLOOKUP($H1074,'Last name'!$A:$B,2,FALSE) &amp; " " &amp; VLOOKUP(RANDBETWEEN(5,COUNT('Last name'!$A:$A) + 1),'Last name'!$A:$B,2,FALSE)
)</f>
        <v>Peçanha Luz</v>
      </c>
      <c r="J1074" s="7" t="str">
        <f t="shared" ca="1" si="162"/>
        <v>Bruna Peçanha Luz</v>
      </c>
      <c r="K1074" s="7" t="str" cm="1">
        <f t="array" aca="1" ref="K1074" ca="1">SHA1HASH($J1074)</f>
        <v>8617f548ea925f7bcf17cff6801afbc1e9bb6b9f</v>
      </c>
      <c r="L1074" s="7" cm="1">
        <f t="array" aca="1" ref="L1074" ca="1">INDEX(States!$A:$A,N1074,1)</f>
        <v>5</v>
      </c>
      <c r="M1074" s="7" t="str">
        <f ca="1">VLOOKUP($L1074,Countries!$A:$B,2,FALSE)</f>
        <v>Portugal</v>
      </c>
      <c r="N1074" s="7" cm="1">
        <f t="array" aca="1" ref="N1074" ca="1">INDEX(States!$C:$C,RANDBETWEEN(5,COUNTA(States!$A:$A) + 1),1)</f>
        <v>19</v>
      </c>
      <c r="O1074" s="7" t="str">
        <f ca="1">VLOOKUP($N1074,States!$C:$D,2,FALSE)</f>
        <v>Beja</v>
      </c>
      <c r="P1074" s="7" t="str">
        <f ca="1">VLOOKUP($F1074,Name!$A:$C,3,FALSE)</f>
        <v>F</v>
      </c>
      <c r="Q1074" s="7" t="str">
        <f ca="1">VLOOKUP($P1074,Genders!$B:$C,2,FALSE)</f>
        <v>Female</v>
      </c>
      <c r="R1074" s="7" cm="1">
        <f t="array" aca="1" ref="R1074" ca="1">INDEX('Marital status'!$A:$A,RANDBETWEEN(5,COUNTA('Marital status'!$A:$A) + 1),1)</f>
        <v>6</v>
      </c>
      <c r="S1074" s="7" t="str">
        <f ca="1">VLOOKUP($R1074,'Marital status'!$A:$B,2,FALSE)</f>
        <v>MarrieD</v>
      </c>
      <c r="T1074" s="7">
        <f t="shared" ca="1" si="163"/>
        <v>5</v>
      </c>
      <c r="U1074" s="7" t="str">
        <f ca="1">VLOOKUP($T1074,Ethnicities!$A:$B,2,FALSE)</f>
        <v xml:space="preserve"> white</v>
      </c>
      <c r="V1074" s="8">
        <f t="shared" ca="1" si="164"/>
        <v>28522</v>
      </c>
      <c r="W1074" s="6">
        <f t="shared" ca="1" si="165"/>
        <v>7</v>
      </c>
      <c r="X1074" s="8" t="str">
        <f ca="1">VLOOKUP($W1074,'Background education'!$A:$B,2,FALSE)</f>
        <v>Undergraduate degree</v>
      </c>
      <c r="Y1074" s="7">
        <f ca="1" xml:space="preserve">
  IF(OR($AA1074 = 5, $AA1074 = 6, $AA1074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74" s="7" t="str">
        <f ca="1">VLOOKUP($Y1074,Departments!$A:$B,2,FALSE)</f>
        <v>Finance</v>
      </c>
      <c r="AA1074" s="6">
        <f t="shared" ca="1" si="166"/>
        <v>11</v>
      </c>
      <c r="AB1074" s="7" t="str">
        <f ca="1">VLOOKUP($AA1074,Roles!$A:$B,2,FALSE)</f>
        <v>Analyst</v>
      </c>
      <c r="AC1074" s="6">
        <f t="shared" ca="1" si="167"/>
        <v>7</v>
      </c>
      <c r="AD1074" s="7" t="str">
        <f ca="1" xml:space="preserve">
IF($AC1074 &lt;&gt; "",
    VLOOKUP($AC1074,Levels!$A:$B,2,FALSE),
    ""
)</f>
        <v>Senior</v>
      </c>
      <c r="AE1074" s="8">
        <f t="shared" ca="1" si="168"/>
        <v>37020</v>
      </c>
      <c r="AF1074" s="6">
        <f ca="1">RANDBETWEEN(5,COUNTA('Recruitment source'!$A:$A) + 1)</f>
        <v>13</v>
      </c>
      <c r="AG1074" s="6" t="str">
        <f ca="1">VLOOKUP($AF1074,'Recruitment source'!$A:$B,2,FALSE)</f>
        <v>Google</v>
      </c>
      <c r="AH1074" s="8"/>
      <c r="AI1074" s="1">
        <f t="shared" ca="1" si="160"/>
        <v>2500</v>
      </c>
      <c r="AJ1074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1070, 1, 'Bruna Peçanha Luz', 'F', 5, '01/02/1978', 7, 7, 11, 7, 2500);</v>
      </c>
    </row>
    <row r="1075" spans="1:36" ht="14.25" customHeight="1" x14ac:dyDescent="0.2">
      <c r="A1075" s="7" cm="1">
        <f t="array" aca="1" ref="A1075" ca="1">INDEX(Companies!$A:$A,RANDBETWEEN(5,COUNTA(Companies!$A:$A) + 1),1)</f>
        <v>5</v>
      </c>
      <c r="B1075" s="7" t="str">
        <f ca="1">VLOOKUP($A1075,Companies!$A:$B,2,FALSE)</f>
        <v>ACME Corporation</v>
      </c>
      <c r="C1075" s="5">
        <f t="shared" si="161"/>
        <v>1071</v>
      </c>
      <c r="D1075" s="5" t="str" cm="1">
        <f t="array" ref="D1075">SHA1HASH($C1075)</f>
        <v>2ce518699373ae57c7868a65c4c16d869de5e99b</v>
      </c>
      <c r="E1075" s="6">
        <v>1</v>
      </c>
      <c r="F1075" s="7">
        <f ca="1">IF($C1075 = 1 + N("Presidente"),
    127,
    IF($C1075 = 2 + N("Vice-Presidente"),
        72,
        IF($C1075 = 3 + N("Secretária bilíngue"),
            13,
            RANDBETWEEN(5,COUNT(Name!$A:$A) + 1)
        )
    )
)</f>
        <v>61</v>
      </c>
      <c r="G1075" s="7" t="str">
        <f ca="1">VLOOKUP($F1075,Name!$A:$B,2,FALSE)</f>
        <v>Augusto</v>
      </c>
      <c r="H1075" s="7">
        <f ca="1" xml:space="preserve">
IF($C1075 = 1,
    0,
    RANDBETWEEN(5,COUNT('Last name'!$A:$A) + 1)
)</f>
        <v>61</v>
      </c>
      <c r="I1075" s="7" t="str">
        <f ca="1" xml:space="preserve">
IF($C1075 = 1 + N("Presidente"),
    "de Orléans e Bragança",
    VLOOKUP($H1075,'Last name'!$A:$B,2,FALSE) &amp; " " &amp; VLOOKUP(RANDBETWEEN(5,COUNT('Last name'!$A:$A) + 1),'Last name'!$A:$B,2,FALSE)
)</f>
        <v>Caruso Barreto</v>
      </c>
      <c r="J1075" s="7" t="str">
        <f t="shared" ca="1" si="162"/>
        <v>Augusto Caruso Barreto</v>
      </c>
      <c r="K1075" s="7" t="str" cm="1">
        <f t="array" aca="1" ref="K1075" ca="1">SHA1HASH($J1075)</f>
        <v>47a6be83e7ce3452550e0a993c7f16f5326ea1f3</v>
      </c>
      <c r="L1075" s="7" cm="1">
        <f t="array" aca="1" ref="L1075" ca="1">INDEX(States!$A:$A,N1075,1)</f>
        <v>5</v>
      </c>
      <c r="M1075" s="7" t="str">
        <f ca="1">VLOOKUP($L1075,Countries!$A:$B,2,FALSE)</f>
        <v>Portugal</v>
      </c>
      <c r="N1075" s="7" cm="1">
        <f t="array" aca="1" ref="N1075" ca="1">INDEX(States!$C:$C,RANDBETWEEN(5,COUNTA(States!$A:$A) + 1),1)</f>
        <v>20</v>
      </c>
      <c r="O1075" s="7" t="str">
        <f ca="1">VLOOKUP($N1075,States!$C:$D,2,FALSE)</f>
        <v>Portalegre</v>
      </c>
      <c r="P1075" s="7" t="str">
        <f ca="1">VLOOKUP($F1075,Name!$A:$C,3,FALSE)</f>
        <v>M</v>
      </c>
      <c r="Q1075" s="7" t="str">
        <f ca="1">VLOOKUP($P1075,Genders!$B:$C,2,FALSE)</f>
        <v>Male</v>
      </c>
      <c r="R1075" s="7" cm="1">
        <f t="array" aca="1" ref="R1075" ca="1">INDEX('Marital status'!$A:$A,RANDBETWEEN(5,COUNTA('Marital status'!$A:$A) + 1),1)</f>
        <v>6</v>
      </c>
      <c r="S1075" s="7" t="str">
        <f ca="1">VLOOKUP($R1075,'Marital status'!$A:$B,2,FALSE)</f>
        <v>MarrieD</v>
      </c>
      <c r="T1075" s="7">
        <f t="shared" ca="1" si="163"/>
        <v>5</v>
      </c>
      <c r="U1075" s="7" t="str">
        <f ca="1">VLOOKUP($T1075,Ethnicities!$A:$B,2,FALSE)</f>
        <v xml:space="preserve"> white</v>
      </c>
      <c r="V1075" s="8">
        <f t="shared" ca="1" si="164"/>
        <v>23967</v>
      </c>
      <c r="W1075" s="6">
        <f t="shared" ca="1" si="165"/>
        <v>7</v>
      </c>
      <c r="X1075" s="8" t="str">
        <f ca="1">VLOOKUP($W1075,'Background education'!$A:$B,2,FALSE)</f>
        <v>Undergraduate degree</v>
      </c>
      <c r="Y1075" s="7">
        <f ca="1" xml:space="preserve">
  IF(OR($AA1075 = 5, $AA1075 = 6, $AA1075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75" s="7" t="str">
        <f ca="1">VLOOKUP($Y1075,Departments!$A:$B,2,FALSE)</f>
        <v>Audit</v>
      </c>
      <c r="AA1075" s="6">
        <f t="shared" ca="1" si="166"/>
        <v>10</v>
      </c>
      <c r="AB1075" s="7" t="str">
        <f ca="1">VLOOKUP($AA1075,Roles!$A:$B,2,FALSE)</f>
        <v>Trainee</v>
      </c>
      <c r="AC1075" s="6" t="str">
        <f t="shared" ca="1" si="167"/>
        <v/>
      </c>
      <c r="AD1075" s="7" t="str">
        <f ca="1" xml:space="preserve">
IF($AC1075 &lt;&gt; "",
    VLOOKUP($AC1075,Levels!$A:$B,2,FALSE),
    ""
)</f>
        <v/>
      </c>
      <c r="AE1075" s="8">
        <f t="shared" ca="1" si="168"/>
        <v>41628</v>
      </c>
      <c r="AF1075" s="6">
        <f ca="1">RANDBETWEEN(5,COUNTA('Recruitment source'!$A:$A) + 1)</f>
        <v>15</v>
      </c>
      <c r="AG1075" s="6" t="str">
        <f ca="1">VLOOKUP($AF1075,'Recruitment source'!$A:$B,2,FALSE)</f>
        <v>Website</v>
      </c>
      <c r="AH1075" s="8"/>
      <c r="AI1075" s="1">
        <f t="shared" ca="1" si="160"/>
        <v>1305</v>
      </c>
      <c r="AJ1075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1071, 1, 'Augusto Caruso Barreto', 'M', 5, '13/08/1965', 7, 13, 10, NULL, 1305);</v>
      </c>
    </row>
    <row r="1076" spans="1:36" ht="14.25" customHeight="1" x14ac:dyDescent="0.2">
      <c r="A1076" s="7" cm="1">
        <f t="array" aca="1" ref="A1076" ca="1">INDEX(Companies!$A:$A,RANDBETWEEN(5,COUNTA(Companies!$A:$A) + 1),1)</f>
        <v>5</v>
      </c>
      <c r="B1076" s="7" t="str">
        <f ca="1">VLOOKUP($A1076,Companies!$A:$B,2,FALSE)</f>
        <v>ACME Corporation</v>
      </c>
      <c r="C1076" s="5">
        <f t="shared" si="161"/>
        <v>1072</v>
      </c>
      <c r="D1076" s="5" t="str" cm="1">
        <f t="array" ref="D1076">SHA1HASH($C1076)</f>
        <v>6b4142e2e97b851a319b0fcab23709b40e3fc19f</v>
      </c>
      <c r="E1076" s="6">
        <v>1</v>
      </c>
      <c r="F1076" s="7">
        <f ca="1">IF($C1076 = 1 + N("Presidente"),
    127,
    IF($C1076 = 2 + N("Vice-Presidente"),
        72,
        IF($C1076 = 3 + N("Secretária bilíngue"),
            13,
            RANDBETWEEN(5,COUNT(Name!$A:$A) + 1)
        )
    )
)</f>
        <v>50</v>
      </c>
      <c r="G1076" s="7" t="str">
        <f ca="1">VLOOKUP($F1076,Name!$A:$B,2,FALSE)</f>
        <v>Antonella</v>
      </c>
      <c r="H1076" s="7">
        <f ca="1" xml:space="preserve">
IF($C1076 = 1,
    0,
    RANDBETWEEN(5,COUNT('Last name'!$A:$A) + 1)
)</f>
        <v>45</v>
      </c>
      <c r="I1076" s="7" t="str">
        <f ca="1" xml:space="preserve">
IF($C1076 = 1 + N("Presidente"),
    "de Orléans e Bragança",
    VLOOKUP($H1076,'Last name'!$A:$B,2,FALSE) &amp; " " &amp; VLOOKUP(RANDBETWEEN(5,COUNT('Last name'!$A:$A) + 1),'Last name'!$A:$B,2,FALSE)
)</f>
        <v>Braga Aguiar</v>
      </c>
      <c r="J1076" s="7" t="str">
        <f t="shared" ca="1" si="162"/>
        <v>Antonella Braga Aguiar</v>
      </c>
      <c r="K1076" s="7" t="str" cm="1">
        <f t="array" aca="1" ref="K1076" ca="1">SHA1HASH($J1076)</f>
        <v>d7bbc272fc32a2242b16b2d07936e6da1d6679e2</v>
      </c>
      <c r="L1076" s="7" cm="1">
        <f t="array" aca="1" ref="L1076" ca="1">INDEX(States!$A:$A,N1076,1)</f>
        <v>5</v>
      </c>
      <c r="M1076" s="7" t="str">
        <f ca="1">VLOOKUP($L1076,Countries!$A:$B,2,FALSE)</f>
        <v>Portugal</v>
      </c>
      <c r="N1076" s="7" cm="1">
        <f t="array" aca="1" ref="N1076" ca="1">INDEX(States!$C:$C,RANDBETWEEN(5,COUNTA(States!$A:$A) + 1),1)</f>
        <v>20</v>
      </c>
      <c r="O1076" s="7" t="str">
        <f ca="1">VLOOKUP($N1076,States!$C:$D,2,FALSE)</f>
        <v>Portalegre</v>
      </c>
      <c r="P1076" s="7" t="str">
        <f ca="1">VLOOKUP($F1076,Name!$A:$C,3,FALSE)</f>
        <v>F</v>
      </c>
      <c r="Q1076" s="7" t="str">
        <f ca="1">VLOOKUP($P1076,Genders!$B:$C,2,FALSE)</f>
        <v>Female</v>
      </c>
      <c r="R1076" s="7" cm="1">
        <f t="array" aca="1" ref="R1076" ca="1">INDEX('Marital status'!$A:$A,RANDBETWEEN(5,COUNTA('Marital status'!$A:$A) + 1),1)</f>
        <v>7</v>
      </c>
      <c r="S1076" s="7" t="str">
        <f ca="1">VLOOKUP($R1076,'Marital status'!$A:$B,2,FALSE)</f>
        <v xml:space="preserve">Widowed </v>
      </c>
      <c r="T1076" s="7">
        <f t="shared" ca="1" si="163"/>
        <v>5</v>
      </c>
      <c r="U1076" s="7" t="str">
        <f ca="1">VLOOKUP($T1076,Ethnicities!$A:$B,2,FALSE)</f>
        <v xml:space="preserve"> white</v>
      </c>
      <c r="V1076" s="8">
        <f t="shared" ca="1" si="164"/>
        <v>22339</v>
      </c>
      <c r="W1076" s="6">
        <f t="shared" ca="1" si="165"/>
        <v>8</v>
      </c>
      <c r="X1076" s="8" t="str">
        <f ca="1">VLOOKUP($W1076,'Background education'!$A:$B,2,FALSE)</f>
        <v>Graduate school</v>
      </c>
      <c r="Y1076" s="7">
        <f ca="1" xml:space="preserve">
  IF(OR($AA1076 = 5, $AA1076 = 6, $AA1076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76" s="7" t="str">
        <f ca="1">VLOOKUP($Y1076,Departments!$A:$B,2,FALSE)</f>
        <v>Human Resource</v>
      </c>
      <c r="AA1076" s="6">
        <f t="shared" ca="1" si="166"/>
        <v>11</v>
      </c>
      <c r="AB1076" s="7" t="str">
        <f ca="1">VLOOKUP($AA1076,Roles!$A:$B,2,FALSE)</f>
        <v>Analyst</v>
      </c>
      <c r="AC1076" s="6">
        <f t="shared" ca="1" si="167"/>
        <v>7</v>
      </c>
      <c r="AD1076" s="7" t="str">
        <f ca="1" xml:space="preserve">
IF($AC1076 &lt;&gt; "",
    VLOOKUP($AC1076,Levels!$A:$B,2,FALSE),
    ""
)</f>
        <v>Senior</v>
      </c>
      <c r="AE1076" s="8">
        <f t="shared" ca="1" si="168"/>
        <v>40197</v>
      </c>
      <c r="AF1076" s="6">
        <f ca="1">RANDBETWEEN(5,COUNTA('Recruitment source'!$A:$A) + 1)</f>
        <v>10</v>
      </c>
      <c r="AG1076" s="6" t="str">
        <f ca="1">VLOOKUP($AF1076,'Recruitment source'!$A:$B,2,FALSE)</f>
        <v>Jobs in Lisbon</v>
      </c>
      <c r="AH1076" s="8"/>
      <c r="AI1076" s="1">
        <f t="shared" ca="1" si="160"/>
        <v>3080</v>
      </c>
      <c r="AJ1076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1072, 1, 'Antonella Braga Aguiar', 'F', 5, '27/02/1961', 8, 8, 11, 7, 3080);</v>
      </c>
    </row>
    <row r="1077" spans="1:36" ht="14.25" customHeight="1" x14ac:dyDescent="0.2">
      <c r="A1077" s="7" cm="1">
        <f t="array" aca="1" ref="A1077" ca="1">INDEX(Companies!$A:$A,RANDBETWEEN(5,COUNTA(Companies!$A:$A) + 1),1)</f>
        <v>5</v>
      </c>
      <c r="B1077" s="7" t="str">
        <f ca="1">VLOOKUP($A1077,Companies!$A:$B,2,FALSE)</f>
        <v>ACME Corporation</v>
      </c>
      <c r="C1077" s="5">
        <f t="shared" si="161"/>
        <v>1073</v>
      </c>
      <c r="D1077" s="5" t="str" cm="1">
        <f t="array" ref="D1077">SHA1HASH($C1077)</f>
        <v>2b348a807fba80c79943ffd86758097907a6af79</v>
      </c>
      <c r="E1077" s="6">
        <v>1</v>
      </c>
      <c r="F1077" s="7">
        <f ca="1">IF($C1077 = 1 + N("Presidente"),
    127,
    IF($C1077 = 2 + N("Vice-Presidente"),
        72,
        IF($C1077 = 3 + N("Secretária bilíngue"),
            13,
            RANDBETWEEN(5,COUNT(Name!$A:$A) + 1)
        )
    )
)</f>
        <v>172</v>
      </c>
      <c r="G1077" s="7" t="str">
        <f ca="1">VLOOKUP($F1077,Name!$A:$B,2,FALSE)</f>
        <v>Isa</v>
      </c>
      <c r="H1077" s="7">
        <f ca="1" xml:space="preserve">
IF($C1077 = 1,
    0,
    RANDBETWEEN(5,COUNT('Last name'!$A:$A) + 1)
)</f>
        <v>75</v>
      </c>
      <c r="I1077" s="7" t="str">
        <f ca="1" xml:space="preserve">
IF($C1077 = 1 + N("Presidente"),
    "de Orléans e Bragança",
    VLOOKUP($H1077,'Last name'!$A:$B,2,FALSE) &amp; " " &amp; VLOOKUP(RANDBETWEEN(5,COUNT('Last name'!$A:$A) + 1),'Last name'!$A:$B,2,FALSE)
)</f>
        <v>dos Santos Dias</v>
      </c>
      <c r="J1077" s="7" t="str">
        <f t="shared" ca="1" si="162"/>
        <v>Isa dos Santos Dias</v>
      </c>
      <c r="K1077" s="7" t="str" cm="1">
        <f t="array" aca="1" ref="K1077" ca="1">SHA1HASH($J1077)</f>
        <v>b627cc382caff0f384680e24fa597e6b54248e21</v>
      </c>
      <c r="L1077" s="7" cm="1">
        <f t="array" aca="1" ref="L1077" ca="1">INDEX(States!$A:$A,N1077,1)</f>
        <v>5</v>
      </c>
      <c r="M1077" s="7" t="str">
        <f ca="1">VLOOKUP($L1077,Countries!$A:$B,2,FALSE)</f>
        <v>Portugal</v>
      </c>
      <c r="N1077" s="7" cm="1">
        <f t="array" aca="1" ref="N1077" ca="1">INDEX(States!$C:$C,RANDBETWEEN(5,COUNTA(States!$A:$A) + 1),1)</f>
        <v>7</v>
      </c>
      <c r="O1077" s="7" t="str">
        <f ca="1">VLOOKUP($N1077,States!$C:$D,2,FALSE)</f>
        <v xml:space="preserve"> Setúbal </v>
      </c>
      <c r="P1077" s="7" t="str">
        <f ca="1">VLOOKUP($F1077,Name!$A:$C,3,FALSE)</f>
        <v>F</v>
      </c>
      <c r="Q1077" s="7" t="str">
        <f ca="1">VLOOKUP($P1077,Genders!$B:$C,2,FALSE)</f>
        <v>Female</v>
      </c>
      <c r="R1077" s="7" cm="1">
        <f t="array" aca="1" ref="R1077" ca="1">INDEX('Marital status'!$A:$A,RANDBETWEEN(5,COUNTA('Marital status'!$A:$A) + 1),1)</f>
        <v>5</v>
      </c>
      <c r="S1077" s="7" t="str">
        <f ca="1">VLOOKUP($R1077,'Marital status'!$A:$B,2,FALSE)</f>
        <v>single</v>
      </c>
      <c r="T1077" s="7">
        <f t="shared" ca="1" si="163"/>
        <v>5</v>
      </c>
      <c r="U1077" s="7" t="str">
        <f ca="1">VLOOKUP($T1077,Ethnicities!$A:$B,2,FALSE)</f>
        <v xml:space="preserve"> white</v>
      </c>
      <c r="V1077" s="8">
        <f t="shared" ca="1" si="164"/>
        <v>17768</v>
      </c>
      <c r="W1077" s="6">
        <f t="shared" ca="1" si="165"/>
        <v>7</v>
      </c>
      <c r="X1077" s="8" t="str">
        <f ca="1">VLOOKUP($W1077,'Background education'!$A:$B,2,FALSE)</f>
        <v>Undergraduate degree</v>
      </c>
      <c r="Y1077" s="7">
        <f ca="1" xml:space="preserve">
  IF(OR($AA1077 = 5, $AA1077 = 6, $AA1077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77" s="7" t="str">
        <f ca="1">VLOOKUP($Y1077,Departments!$A:$B,2,FALSE)</f>
        <v xml:space="preserve"> Presidency</v>
      </c>
      <c r="AA1077" s="6">
        <f t="shared" ca="1" si="166"/>
        <v>10</v>
      </c>
      <c r="AB1077" s="7" t="str">
        <f ca="1">VLOOKUP($AA1077,Roles!$A:$B,2,FALSE)</f>
        <v>Trainee</v>
      </c>
      <c r="AC1077" s="6" t="str">
        <f t="shared" ca="1" si="167"/>
        <v/>
      </c>
      <c r="AD1077" s="7" t="str">
        <f ca="1" xml:space="preserve">
IF($AC1077 &lt;&gt; "",
    VLOOKUP($AC1077,Levels!$A:$B,2,FALSE),
    ""
)</f>
        <v/>
      </c>
      <c r="AE1077" s="8">
        <f t="shared" ca="1" si="168"/>
        <v>37361</v>
      </c>
      <c r="AF1077" s="6">
        <f ca="1">RANDBETWEEN(5,COUNTA('Recruitment source'!$A:$A) + 1)</f>
        <v>5</v>
      </c>
      <c r="AG1077" s="6" t="str">
        <f ca="1">VLOOKUP($AF1077,'Recruitment source'!$A:$B,2,FALSE)</f>
        <v>Indeed</v>
      </c>
      <c r="AH1077" s="8"/>
      <c r="AI1077" s="1">
        <f t="shared" ca="1" si="160"/>
        <v>1305</v>
      </c>
      <c r="AJ1077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1073, 1, 'Isa dos Santos Dias', 'F', 5, '23/08/1948', 7, 5, 10, NULL, 1305);</v>
      </c>
    </row>
    <row r="1078" spans="1:36" ht="14.25" customHeight="1" x14ac:dyDescent="0.2">
      <c r="A1078" s="7" cm="1">
        <f t="array" aca="1" ref="A1078" ca="1">INDEX(Companies!$A:$A,RANDBETWEEN(5,COUNTA(Companies!$A:$A) + 1),1)</f>
        <v>5</v>
      </c>
      <c r="B1078" s="7" t="str">
        <f ca="1">VLOOKUP($A1078,Companies!$A:$B,2,FALSE)</f>
        <v>ACME Corporation</v>
      </c>
      <c r="C1078" s="5">
        <f t="shared" si="161"/>
        <v>1074</v>
      </c>
      <c r="D1078" s="5" t="str" cm="1">
        <f t="array" ref="D1078">SHA1HASH($C1078)</f>
        <v>1c602ebc50cdb2284e1383ee41edcfe2344b11b5</v>
      </c>
      <c r="E1078" s="6">
        <v>1</v>
      </c>
      <c r="F1078" s="7">
        <f ca="1">IF($C1078 = 1 + N("Presidente"),
    127,
    IF($C1078 = 2 + N("Vice-Presidente"),
        72,
        IF($C1078 = 3 + N("Secretária bilíngue"),
            13,
            RANDBETWEEN(5,COUNT(Name!$A:$A) + 1)
        )
    )
)</f>
        <v>355</v>
      </c>
      <c r="G1078" s="7" t="str">
        <f ca="1">VLOOKUP($F1078,Name!$A:$B,2,FALSE)</f>
        <v>Victor Hugo</v>
      </c>
      <c r="H1078" s="7">
        <f ca="1" xml:space="preserve">
IF($C1078 = 1,
    0,
    RANDBETWEEN(5,COUNT('Last name'!$A:$A) + 1)
)</f>
        <v>151</v>
      </c>
      <c r="I1078" s="7" t="str">
        <f ca="1" xml:space="preserve">
IF($C1078 = 1 + N("Presidente"),
    "de Orléans e Bragança",
    VLOOKUP($H1078,'Last name'!$A:$B,2,FALSE) &amp; " " &amp; VLOOKUP(RANDBETWEEN(5,COUNT('Last name'!$A:$A) + 1),'Last name'!$A:$B,2,FALSE)
)</f>
        <v>Pereira Marques</v>
      </c>
      <c r="J1078" s="7" t="str">
        <f t="shared" ca="1" si="162"/>
        <v>Victor Hugo Pereira Marques</v>
      </c>
      <c r="K1078" s="7" t="str" cm="1">
        <f t="array" aca="1" ref="K1078" ca="1">SHA1HASH($J1078)</f>
        <v>4b95767a7b5cc4dd7409bd9012d9d4db90f4c187</v>
      </c>
      <c r="L1078" s="7" cm="1">
        <f t="array" aca="1" ref="L1078" ca="1">INDEX(States!$A:$A,N1078,1)</f>
        <v>5</v>
      </c>
      <c r="M1078" s="7" t="str">
        <f ca="1">VLOOKUP($L1078,Countries!$A:$B,2,FALSE)</f>
        <v>Portugal</v>
      </c>
      <c r="N1078" s="7" cm="1">
        <f t="array" aca="1" ref="N1078" ca="1">INDEX(States!$C:$C,RANDBETWEEN(5,COUNTA(States!$A:$A) + 1),1)</f>
        <v>21</v>
      </c>
      <c r="O1078" s="7" t="str">
        <f ca="1">VLOOKUP($N1078,States!$C:$D,2,FALSE)</f>
        <v>Guarda</v>
      </c>
      <c r="P1078" s="7" t="str">
        <f ca="1">VLOOKUP($F1078,Name!$A:$C,3,FALSE)</f>
        <v>M</v>
      </c>
      <c r="Q1078" s="7" t="str">
        <f ca="1">VLOOKUP($P1078,Genders!$B:$C,2,FALSE)</f>
        <v>Male</v>
      </c>
      <c r="R1078" s="7" cm="1">
        <f t="array" aca="1" ref="R1078" ca="1">INDEX('Marital status'!$A:$A,RANDBETWEEN(5,COUNTA('Marital status'!$A:$A) + 1),1)</f>
        <v>5</v>
      </c>
      <c r="S1078" s="7" t="str">
        <f ca="1">VLOOKUP($R1078,'Marital status'!$A:$B,2,FALSE)</f>
        <v>single</v>
      </c>
      <c r="T1078" s="7">
        <f t="shared" ca="1" si="163"/>
        <v>7</v>
      </c>
      <c r="U1078" s="7" t="str">
        <f ca="1">VLOOKUP($T1078,Ethnicities!$A:$B,2,FALSE)</f>
        <v xml:space="preserve">  Hispanic or LATINO</v>
      </c>
      <c r="V1078" s="8">
        <f t="shared" ca="1" si="164"/>
        <v>29275</v>
      </c>
      <c r="W1078" s="6">
        <f t="shared" ca="1" si="165"/>
        <v>8</v>
      </c>
      <c r="X1078" s="8" t="str">
        <f ca="1">VLOOKUP($W1078,'Background education'!$A:$B,2,FALSE)</f>
        <v>Graduate school</v>
      </c>
      <c r="Y1078" s="7">
        <f ca="1" xml:space="preserve">
  IF(OR($AA1078 = 5, $AA1078 = 6, $AA1078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78" s="7" t="str">
        <f ca="1">VLOOKUP($Y1078,Departments!$A:$B,2,FALSE)</f>
        <v xml:space="preserve"> Commercial</v>
      </c>
      <c r="AA1078" s="6">
        <f t="shared" ca="1" si="166"/>
        <v>11</v>
      </c>
      <c r="AB1078" s="7" t="str">
        <f ca="1">VLOOKUP($AA1078,Roles!$A:$B,2,FALSE)</f>
        <v>Analyst</v>
      </c>
      <c r="AC1078" s="6">
        <f t="shared" ca="1" si="167"/>
        <v>7</v>
      </c>
      <c r="AD1078" s="7" t="str">
        <f ca="1" xml:space="preserve">
IF($AC1078 &lt;&gt; "",
    VLOOKUP($AC1078,Levels!$A:$B,2,FALSE),
    ""
)</f>
        <v>Senior</v>
      </c>
      <c r="AE1078" s="8">
        <f t="shared" ca="1" si="168"/>
        <v>36942</v>
      </c>
      <c r="AF1078" s="6">
        <f ca="1">RANDBETWEEN(5,COUNTA('Recruitment source'!$A:$A) + 1)</f>
        <v>5</v>
      </c>
      <c r="AG1078" s="6" t="str">
        <f ca="1">VLOOKUP($AF1078,'Recruitment source'!$A:$B,2,FALSE)</f>
        <v>Indeed</v>
      </c>
      <c r="AH1078" s="8"/>
      <c r="AI1078" s="1">
        <f t="shared" ca="1" si="160"/>
        <v>3080</v>
      </c>
      <c r="AJ1078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1074, 1, 'Victor Hugo Pereira Marques', 'M', 7, '24/02/1980', 8, 9, 11, 7, 3080);</v>
      </c>
    </row>
    <row r="1079" spans="1:36" ht="14.25" customHeight="1" x14ac:dyDescent="0.2">
      <c r="A1079" s="7" cm="1">
        <f t="array" aca="1" ref="A1079" ca="1">INDEX(Companies!$A:$A,RANDBETWEEN(5,COUNTA(Companies!$A:$A) + 1),1)</f>
        <v>5</v>
      </c>
      <c r="B1079" s="7" t="str">
        <f ca="1">VLOOKUP($A1079,Companies!$A:$B,2,FALSE)</f>
        <v>ACME Corporation</v>
      </c>
      <c r="C1079" s="5">
        <f t="shared" si="161"/>
        <v>1075</v>
      </c>
      <c r="D1079" s="5" t="str" cm="1">
        <f t="array" ref="D1079">SHA1HASH($C1079)</f>
        <v>69981d3a5bbf8a2ba25db9541830318a04450ec5</v>
      </c>
      <c r="E1079" s="6">
        <v>1</v>
      </c>
      <c r="F1079" s="7">
        <f ca="1">IF($C1079 = 1 + N("Presidente"),
    127,
    IF($C1079 = 2 + N("Vice-Presidente"),
        72,
        IF($C1079 = 3 + N("Secretária bilíngue"),
            13,
            RANDBETWEEN(5,COUNT(Name!$A:$A) + 1)
        )
    )
)</f>
        <v>303</v>
      </c>
      <c r="G1079" s="7" t="str">
        <f ca="1">VLOOKUP($F1079,Name!$A:$B,2,FALSE)</f>
        <v>Nathália</v>
      </c>
      <c r="H1079" s="7">
        <f ca="1" xml:space="preserve">
IF($C1079 = 1,
    0,
    RANDBETWEEN(5,COUNT('Last name'!$A:$A) + 1)
)</f>
        <v>41</v>
      </c>
      <c r="I1079" s="7" t="str">
        <f ca="1" xml:space="preserve">
IF($C1079 = 1 + N("Presidente"),
    "de Orléans e Bragança",
    VLOOKUP($H1079,'Last name'!$A:$B,2,FALSE) &amp; " " &amp; VLOOKUP(RANDBETWEEN(5,COUNT('Last name'!$A:$A) + 1),'Last name'!$A:$B,2,FALSE)
)</f>
        <v>Bispo Santoro</v>
      </c>
      <c r="J1079" s="7" t="str">
        <f t="shared" ca="1" si="162"/>
        <v>Nathália Bispo Santoro</v>
      </c>
      <c r="K1079" s="7" t="str" cm="1">
        <f t="array" aca="1" ref="K1079" ca="1">SHA1HASH($J1079)</f>
        <v>227bd1b5a86f5c79f6cad90f7aabb3952cbacc50</v>
      </c>
      <c r="L1079" s="7" cm="1">
        <f t="array" aca="1" ref="L1079" ca="1">INDEX(States!$A:$A,N1079,1)</f>
        <v>5</v>
      </c>
      <c r="M1079" s="7" t="str">
        <f ca="1">VLOOKUP($L1079,Countries!$A:$B,2,FALSE)</f>
        <v>Portugal</v>
      </c>
      <c r="N1079" s="7" cm="1">
        <f t="array" aca="1" ref="N1079" ca="1">INDEX(States!$C:$C,RANDBETWEEN(5,COUNTA(States!$A:$A) + 1),1)</f>
        <v>21</v>
      </c>
      <c r="O1079" s="7" t="str">
        <f ca="1">VLOOKUP($N1079,States!$C:$D,2,FALSE)</f>
        <v>Guarda</v>
      </c>
      <c r="P1079" s="7" t="str">
        <f ca="1">VLOOKUP($F1079,Name!$A:$C,3,FALSE)</f>
        <v>F</v>
      </c>
      <c r="Q1079" s="7" t="str">
        <f ca="1">VLOOKUP($P1079,Genders!$B:$C,2,FALSE)</f>
        <v>Female</v>
      </c>
      <c r="R1079" s="7" cm="1">
        <f t="array" aca="1" ref="R1079" ca="1">INDEX('Marital status'!$A:$A,RANDBETWEEN(5,COUNTA('Marital status'!$A:$A) + 1),1)</f>
        <v>7</v>
      </c>
      <c r="S1079" s="7" t="str">
        <f ca="1">VLOOKUP($R1079,'Marital status'!$A:$B,2,FALSE)</f>
        <v xml:space="preserve">Widowed </v>
      </c>
      <c r="T1079" s="7">
        <f t="shared" ca="1" si="163"/>
        <v>5</v>
      </c>
      <c r="U1079" s="7" t="str">
        <f ca="1">VLOOKUP($T1079,Ethnicities!$A:$B,2,FALSE)</f>
        <v xml:space="preserve"> white</v>
      </c>
      <c r="V1079" s="8">
        <f t="shared" ca="1" si="164"/>
        <v>27534</v>
      </c>
      <c r="W1079" s="6">
        <f t="shared" ca="1" si="165"/>
        <v>7</v>
      </c>
      <c r="X1079" s="8" t="str">
        <f ca="1">VLOOKUP($W1079,'Background education'!$A:$B,2,FALSE)</f>
        <v>Undergraduate degree</v>
      </c>
      <c r="Y1079" s="7">
        <f ca="1" xml:space="preserve">
  IF(OR($AA1079 = 5, $AA1079 = 6, $AA1079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79" s="7" t="str">
        <f ca="1">VLOOKUP($Y1079,Departments!$A:$B,2,FALSE)</f>
        <v>Audit</v>
      </c>
      <c r="AA1079" s="6">
        <f t="shared" ca="1" si="166"/>
        <v>10</v>
      </c>
      <c r="AB1079" s="7" t="str">
        <f ca="1">VLOOKUP($AA1079,Roles!$A:$B,2,FALSE)</f>
        <v>Trainee</v>
      </c>
      <c r="AC1079" s="6" t="str">
        <f t="shared" ca="1" si="167"/>
        <v/>
      </c>
      <c r="AD1079" s="7" t="str">
        <f ca="1" xml:space="preserve">
IF($AC1079 &lt;&gt; "",
    VLOOKUP($AC1079,Levels!$A:$B,2,FALSE),
    ""
)</f>
        <v/>
      </c>
      <c r="AE1079" s="8">
        <f t="shared" ca="1" si="168"/>
        <v>40045</v>
      </c>
      <c r="AF1079" s="6">
        <f ca="1">RANDBETWEEN(5,COUNTA('Recruitment source'!$A:$A) + 1)</f>
        <v>10</v>
      </c>
      <c r="AG1079" s="6" t="str">
        <f ca="1">VLOOKUP($AF1079,'Recruitment source'!$A:$B,2,FALSE)</f>
        <v>Jobs in Lisbon</v>
      </c>
      <c r="AH1079" s="8"/>
      <c r="AI1079" s="1">
        <f t="shared" ca="1" si="160"/>
        <v>1305</v>
      </c>
      <c r="AJ1079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1075, 1, 'Nathália Bispo Santoro', 'F', 5, '20/05/1975', 7, 13, 10, NULL, 1305);</v>
      </c>
    </row>
    <row r="1080" spans="1:36" ht="14.25" customHeight="1" x14ac:dyDescent="0.2">
      <c r="A1080" s="7" cm="1">
        <f t="array" aca="1" ref="A1080" ca="1">INDEX(Companies!$A:$A,RANDBETWEEN(5,COUNTA(Companies!$A:$A) + 1),1)</f>
        <v>5</v>
      </c>
      <c r="B1080" s="7" t="str">
        <f ca="1">VLOOKUP($A1080,Companies!$A:$B,2,FALSE)</f>
        <v>ACME Corporation</v>
      </c>
      <c r="C1080" s="5">
        <f t="shared" si="161"/>
        <v>1076</v>
      </c>
      <c r="D1080" s="5" t="str" cm="1">
        <f t="array" ref="D1080">SHA1HASH($C1080)</f>
        <v>8d25b4c973c5dafa021036664b080a79e0bb69a0</v>
      </c>
      <c r="E1080" s="6">
        <v>1</v>
      </c>
      <c r="F1080" s="7">
        <f ca="1">IF($C1080 = 1 + N("Presidente"),
    127,
    IF($C1080 = 2 + N("Vice-Presidente"),
        72,
        IF($C1080 = 3 + N("Secretária bilíngue"),
            13,
            RANDBETWEEN(5,COUNT(Name!$A:$A) + 1)
        )
    )
)</f>
        <v>111</v>
      </c>
      <c r="G1080" s="7" t="str">
        <f ca="1">VLOOKUP($F1080,Name!$A:$B,2,FALSE)</f>
        <v>Débora</v>
      </c>
      <c r="H1080" s="7">
        <f ca="1" xml:space="preserve">
IF($C1080 = 1,
    0,
    RANDBETWEEN(5,COUNT('Last name'!$A:$A) + 1)
)</f>
        <v>13</v>
      </c>
      <c r="I1080" s="7" t="str">
        <f ca="1" xml:space="preserve">
IF($C1080 = 1 + N("Presidente"),
    "de Orléans e Bragança",
    VLOOKUP($H1080,'Last name'!$A:$B,2,FALSE) &amp; " " &amp; VLOOKUP(RANDBETWEEN(5,COUNT('Last name'!$A:$A) + 1),'Last name'!$A:$B,2,FALSE)
)</f>
        <v>Alvarenga Faro</v>
      </c>
      <c r="J1080" s="7" t="str">
        <f t="shared" ca="1" si="162"/>
        <v>Débora Alvarenga Faro</v>
      </c>
      <c r="K1080" s="7" t="str" cm="1">
        <f t="array" aca="1" ref="K1080" ca="1">SHA1HASH($J1080)</f>
        <v>77d9a71d5866c456e910d2194849ac3d0f1eb6a7</v>
      </c>
      <c r="L1080" s="7" cm="1">
        <f t="array" aca="1" ref="L1080" ca="1">INDEX(States!$A:$A,N1080,1)</f>
        <v>5</v>
      </c>
      <c r="M1080" s="7" t="str">
        <f ca="1">VLOOKUP($L1080,Countries!$A:$B,2,FALSE)</f>
        <v>Portugal</v>
      </c>
      <c r="N1080" s="7" cm="1">
        <f t="array" aca="1" ref="N1080" ca="1">INDEX(States!$C:$C,RANDBETWEEN(5,COUNTA(States!$A:$A) + 1),1)</f>
        <v>10</v>
      </c>
      <c r="O1080" s="7" t="str">
        <f ca="1">VLOOKUP($N1080,States!$C:$D,2,FALSE)</f>
        <v>Faro</v>
      </c>
      <c r="P1080" s="7" t="str">
        <f ca="1">VLOOKUP($F1080,Name!$A:$C,3,FALSE)</f>
        <v>F</v>
      </c>
      <c r="Q1080" s="7" t="str">
        <f ca="1">VLOOKUP($P1080,Genders!$B:$C,2,FALSE)</f>
        <v>Female</v>
      </c>
      <c r="R1080" s="7" cm="1">
        <f t="array" aca="1" ref="R1080" ca="1">INDEX('Marital status'!$A:$A,RANDBETWEEN(5,COUNTA('Marital status'!$A:$A) + 1),1)</f>
        <v>9</v>
      </c>
      <c r="S1080" s="7" t="str">
        <f ca="1">VLOOKUP($R1080,'Marital status'!$A:$B,2,FALSE)</f>
        <v>DIVORCED</v>
      </c>
      <c r="T1080" s="7">
        <f t="shared" ca="1" si="163"/>
        <v>5</v>
      </c>
      <c r="U1080" s="7" t="str">
        <f ca="1">VLOOKUP($T1080,Ethnicities!$A:$B,2,FALSE)</f>
        <v xml:space="preserve"> white</v>
      </c>
      <c r="V1080" s="8">
        <f t="shared" ca="1" si="164"/>
        <v>25334</v>
      </c>
      <c r="W1080" s="6">
        <f t="shared" ca="1" si="165"/>
        <v>7</v>
      </c>
      <c r="X1080" s="8" t="str">
        <f ca="1">VLOOKUP($W1080,'Background education'!$A:$B,2,FALSE)</f>
        <v>Undergraduate degree</v>
      </c>
      <c r="Y1080" s="7">
        <f ca="1" xml:space="preserve">
  IF(OR($AA1080 = 5, $AA1080 = 6, $AA1080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80" s="7" t="str">
        <f ca="1">VLOOKUP($Y1080,Departments!$A:$B,2,FALSE)</f>
        <v>Controlling</v>
      </c>
      <c r="AA1080" s="6">
        <f t="shared" ca="1" si="166"/>
        <v>11</v>
      </c>
      <c r="AB1080" s="7" t="str">
        <f ca="1">VLOOKUP($AA1080,Roles!$A:$B,2,FALSE)</f>
        <v>Analyst</v>
      </c>
      <c r="AC1080" s="6">
        <f t="shared" ca="1" si="167"/>
        <v>6</v>
      </c>
      <c r="AD1080" s="7" t="str">
        <f ca="1" xml:space="preserve">
IF($AC1080 &lt;&gt; "",
    VLOOKUP($AC1080,Levels!$A:$B,2,FALSE),
    ""
)</f>
        <v>Pleno</v>
      </c>
      <c r="AE1080" s="8">
        <f t="shared" ca="1" si="168"/>
        <v>39165</v>
      </c>
      <c r="AF1080" s="6">
        <f ca="1">RANDBETWEEN(5,COUNTA('Recruitment source'!$A:$A) + 1)</f>
        <v>13</v>
      </c>
      <c r="AG1080" s="6" t="str">
        <f ca="1">VLOOKUP($AF1080,'Recruitment source'!$A:$B,2,FALSE)</f>
        <v>Google</v>
      </c>
      <c r="AH1080" s="8"/>
      <c r="AI1080" s="1">
        <f t="shared" ca="1" si="160"/>
        <v>2500</v>
      </c>
      <c r="AJ1080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1076, 1, 'Débora Alvarenga Faro', 'F', 5, '11/05/1969', 7, 12, 11, 6, 2500);</v>
      </c>
    </row>
    <row r="1081" spans="1:36" ht="14.25" customHeight="1" x14ac:dyDescent="0.2">
      <c r="A1081" s="7" cm="1">
        <f t="array" aca="1" ref="A1081" ca="1">INDEX(Companies!$A:$A,RANDBETWEEN(5,COUNTA(Companies!$A:$A) + 1),1)</f>
        <v>5</v>
      </c>
      <c r="B1081" s="7" t="str">
        <f ca="1">VLOOKUP($A1081,Companies!$A:$B,2,FALSE)</f>
        <v>ACME Corporation</v>
      </c>
      <c r="C1081" s="5">
        <f t="shared" si="161"/>
        <v>1077</v>
      </c>
      <c r="D1081" s="5" t="str" cm="1">
        <f t="array" ref="D1081">SHA1HASH($C1081)</f>
        <v>bab750c63a16012fe1e06fd51c0f4954fb54b098</v>
      </c>
      <c r="E1081" s="6">
        <v>1</v>
      </c>
      <c r="F1081" s="7">
        <f ca="1">IF($C1081 = 1 + N("Presidente"),
    127,
    IF($C1081 = 2 + N("Vice-Presidente"),
        72,
        IF($C1081 = 3 + N("Secretária bilíngue"),
            13,
            RANDBETWEEN(5,COUNT(Name!$A:$A) + 1)
        )
    )
)</f>
        <v>120</v>
      </c>
      <c r="G1081" s="7" t="str">
        <f ca="1">VLOOKUP($F1081,Name!$A:$B,2,FALSE)</f>
        <v>Eliza</v>
      </c>
      <c r="H1081" s="7">
        <f ca="1" xml:space="preserve">
IF($C1081 = 1,
    0,
    RANDBETWEEN(5,COUNT('Last name'!$A:$A) + 1)
)</f>
        <v>64</v>
      </c>
      <c r="I1081" s="7" t="str">
        <f ca="1" xml:space="preserve">
IF($C1081 = 1 + N("Presidente"),
    "de Orléans e Bragança",
    VLOOKUP($H1081,'Last name'!$A:$B,2,FALSE) &amp; " " &amp; VLOOKUP(RANDBETWEEN(5,COUNT('Last name'!$A:$A) + 1),'Last name'!$A:$B,2,FALSE)
)</f>
        <v>Chaves Amor</v>
      </c>
      <c r="J1081" s="7" t="str">
        <f t="shared" ca="1" si="162"/>
        <v>Eliza Chaves Amor</v>
      </c>
      <c r="K1081" s="7" t="str" cm="1">
        <f t="array" aca="1" ref="K1081" ca="1">SHA1HASH($J1081)</f>
        <v>51b5f36095121215655df5464f387083eac7601e</v>
      </c>
      <c r="L1081" s="7" cm="1">
        <f t="array" aca="1" ref="L1081" ca="1">INDEX(States!$A:$A,N1081,1)</f>
        <v>5</v>
      </c>
      <c r="M1081" s="7" t="str">
        <f ca="1">VLOOKUP($L1081,Countries!$A:$B,2,FALSE)</f>
        <v>Portugal</v>
      </c>
      <c r="N1081" s="7" cm="1">
        <f t="array" aca="1" ref="N1081" ca="1">INDEX(States!$C:$C,RANDBETWEEN(5,COUNTA(States!$A:$A) + 1),1)</f>
        <v>10</v>
      </c>
      <c r="O1081" s="7" t="str">
        <f ca="1">VLOOKUP($N1081,States!$C:$D,2,FALSE)</f>
        <v>Faro</v>
      </c>
      <c r="P1081" s="7" t="str">
        <f ca="1">VLOOKUP($F1081,Name!$A:$C,3,FALSE)</f>
        <v>F</v>
      </c>
      <c r="Q1081" s="7" t="str">
        <f ca="1">VLOOKUP($P1081,Genders!$B:$C,2,FALSE)</f>
        <v>Female</v>
      </c>
      <c r="R1081" s="7" cm="1">
        <f t="array" aca="1" ref="R1081" ca="1">INDEX('Marital status'!$A:$A,RANDBETWEEN(5,COUNTA('Marital status'!$A:$A) + 1),1)</f>
        <v>9</v>
      </c>
      <c r="S1081" s="7" t="str">
        <f ca="1">VLOOKUP($R1081,'Marital status'!$A:$B,2,FALSE)</f>
        <v>DIVORCED</v>
      </c>
      <c r="T1081" s="7">
        <f t="shared" ca="1" si="163"/>
        <v>5</v>
      </c>
      <c r="U1081" s="7" t="str">
        <f ca="1">VLOOKUP($T1081,Ethnicities!$A:$B,2,FALSE)</f>
        <v xml:space="preserve"> white</v>
      </c>
      <c r="V1081" s="8">
        <f t="shared" ca="1" si="164"/>
        <v>24771</v>
      </c>
      <c r="W1081" s="6">
        <f t="shared" ca="1" si="165"/>
        <v>7</v>
      </c>
      <c r="X1081" s="8" t="str">
        <f ca="1">VLOOKUP($W1081,'Background education'!$A:$B,2,FALSE)</f>
        <v>Undergraduate degree</v>
      </c>
      <c r="Y1081" s="7">
        <f ca="1" xml:space="preserve">
  IF(OR($AA1081 = 5, $AA1081 = 6, $AA1081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81" s="7" t="str">
        <f ca="1">VLOOKUP($Y1081,Departments!$A:$B,2,FALSE)</f>
        <v>Administration</v>
      </c>
      <c r="AA1081" s="6">
        <f t="shared" ca="1" si="166"/>
        <v>10</v>
      </c>
      <c r="AB1081" s="7" t="str">
        <f ca="1">VLOOKUP($AA1081,Roles!$A:$B,2,FALSE)</f>
        <v>Trainee</v>
      </c>
      <c r="AC1081" s="6" t="str">
        <f t="shared" ca="1" si="167"/>
        <v/>
      </c>
      <c r="AD1081" s="7" t="str">
        <f ca="1" xml:space="preserve">
IF($AC1081 &lt;&gt; "",
    VLOOKUP($AC1081,Levels!$A:$B,2,FALSE),
    ""
)</f>
        <v/>
      </c>
      <c r="AE1081" s="8">
        <f t="shared" ca="1" si="168"/>
        <v>41558</v>
      </c>
      <c r="AF1081" s="6">
        <f ca="1">RANDBETWEEN(5,COUNTA('Recruitment source'!$A:$A) + 1)</f>
        <v>5</v>
      </c>
      <c r="AG1081" s="6" t="str">
        <f ca="1">VLOOKUP($AF1081,'Recruitment source'!$A:$B,2,FALSE)</f>
        <v>Indeed</v>
      </c>
      <c r="AH1081" s="8"/>
      <c r="AI1081" s="1">
        <f t="shared" ca="1" si="160"/>
        <v>1305</v>
      </c>
      <c r="AJ108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1077, 1, 'Eliza Chaves Amor', 'F', 5, '26/10/1967', 7, 6, 10, NULL, 1305);</v>
      </c>
    </row>
    <row r="1082" spans="1:36" ht="14.25" customHeight="1" x14ac:dyDescent="0.2">
      <c r="A1082" s="7" cm="1">
        <f t="array" aca="1" ref="A1082" ca="1">INDEX(Companies!$A:$A,RANDBETWEEN(5,COUNTA(Companies!$A:$A) + 1),1)</f>
        <v>5</v>
      </c>
      <c r="B1082" s="7" t="str">
        <f ca="1">VLOOKUP($A1082,Companies!$A:$B,2,FALSE)</f>
        <v>ACME Corporation</v>
      </c>
      <c r="C1082" s="5">
        <f t="shared" si="161"/>
        <v>1078</v>
      </c>
      <c r="D1082" s="5" t="str" cm="1">
        <f t="array" ref="D1082">SHA1HASH($C1082)</f>
        <v>09203a0b810d0c054f3f15d6db42aa850bea9174</v>
      </c>
      <c r="E1082" s="6">
        <v>1</v>
      </c>
      <c r="F1082" s="7">
        <f ca="1">IF($C1082 = 1 + N("Presidente"),
    127,
    IF($C1082 = 2 + N("Vice-Presidente"),
        72,
        IF($C1082 = 3 + N("Secretária bilíngue"),
            13,
            RANDBETWEEN(5,COUNT(Name!$A:$A) + 1)
        )
    )
)</f>
        <v>98</v>
      </c>
      <c r="G1082" s="7" t="str">
        <f ca="1">VLOOKUP($F1082,Name!$A:$B,2,FALSE)</f>
        <v>Claudio</v>
      </c>
      <c r="H1082" s="7">
        <f ca="1" xml:space="preserve">
IF($C1082 = 1,
    0,
    RANDBETWEEN(5,COUNT('Last name'!$A:$A) + 1)
)</f>
        <v>111</v>
      </c>
      <c r="I1082" s="7" t="str">
        <f ca="1" xml:space="preserve">
IF($C1082 = 1 + N("Presidente"),
    "de Orléans e Bragança",
    VLOOKUP($H1082,'Last name'!$A:$B,2,FALSE) &amp; " " &amp; VLOOKUP(RANDBETWEEN(5,COUNT('Last name'!$A:$A) + 1),'Last name'!$A:$B,2,FALSE)
)</f>
        <v>Longo Salvador</v>
      </c>
      <c r="J1082" s="7" t="str">
        <f t="shared" ca="1" si="162"/>
        <v>Claudio Longo Salvador</v>
      </c>
      <c r="K1082" s="7" t="str" cm="1">
        <f t="array" aca="1" ref="K1082" ca="1">SHA1HASH($J1082)</f>
        <v>e1701aafd5438c1ba4fcf3b9debc5d2eaa290e22</v>
      </c>
      <c r="L1082" s="7" cm="1">
        <f t="array" aca="1" ref="L1082" ca="1">INDEX(States!$A:$A,N1082,1)</f>
        <v>5</v>
      </c>
      <c r="M1082" s="7" t="str">
        <f ca="1">VLOOKUP($L1082,Countries!$A:$B,2,FALSE)</f>
        <v>Portugal</v>
      </c>
      <c r="N1082" s="7" cm="1">
        <f t="array" aca="1" ref="N1082" ca="1">INDEX(States!$C:$C,RANDBETWEEN(5,COUNTA(States!$A:$A) + 1),1)</f>
        <v>9</v>
      </c>
      <c r="O1082" s="7" t="str">
        <f ca="1">VLOOKUP($N1082,States!$C:$D,2,FALSE)</f>
        <v>braga</v>
      </c>
      <c r="P1082" s="7" t="str">
        <f ca="1">VLOOKUP($F1082,Name!$A:$C,3,FALSE)</f>
        <v>M</v>
      </c>
      <c r="Q1082" s="7" t="str">
        <f ca="1">VLOOKUP($P1082,Genders!$B:$C,2,FALSE)</f>
        <v>Male</v>
      </c>
      <c r="R1082" s="7" cm="1">
        <f t="array" aca="1" ref="R1082" ca="1">INDEX('Marital status'!$A:$A,RANDBETWEEN(5,COUNTA('Marital status'!$A:$A) + 1),1)</f>
        <v>5</v>
      </c>
      <c r="S1082" s="7" t="str">
        <f ca="1">VLOOKUP($R1082,'Marital status'!$A:$B,2,FALSE)</f>
        <v>single</v>
      </c>
      <c r="T1082" s="7">
        <f t="shared" ca="1" si="163"/>
        <v>5</v>
      </c>
      <c r="U1082" s="7" t="str">
        <f ca="1">VLOOKUP($T1082,Ethnicities!$A:$B,2,FALSE)</f>
        <v xml:space="preserve"> white</v>
      </c>
      <c r="V1082" s="8">
        <f t="shared" ca="1" si="164"/>
        <v>29698</v>
      </c>
      <c r="W1082" s="6">
        <f t="shared" ca="1" si="165"/>
        <v>7</v>
      </c>
      <c r="X1082" s="8" t="str">
        <f ca="1">VLOOKUP($W1082,'Background education'!$A:$B,2,FALSE)</f>
        <v>Undergraduate degree</v>
      </c>
      <c r="Y1082" s="7">
        <f ca="1" xml:space="preserve">
  IF(OR($AA1082 = 5, $AA1082 = 6, $AA1082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82" s="7" t="str">
        <f ca="1">VLOOKUP($Y1082,Departments!$A:$B,2,FALSE)</f>
        <v>Human Resource</v>
      </c>
      <c r="AA1082" s="6">
        <f t="shared" ca="1" si="166"/>
        <v>11</v>
      </c>
      <c r="AB1082" s="7" t="str">
        <f ca="1">VLOOKUP($AA1082,Roles!$A:$B,2,FALSE)</f>
        <v>Analyst</v>
      </c>
      <c r="AC1082" s="6">
        <f t="shared" ca="1" si="167"/>
        <v>6</v>
      </c>
      <c r="AD1082" s="7" t="str">
        <f ca="1" xml:space="preserve">
IF($AC1082 &lt;&gt; "",
    VLOOKUP($AC1082,Levels!$A:$B,2,FALSE),
    ""
)</f>
        <v>Pleno</v>
      </c>
      <c r="AE1082" s="8">
        <f t="shared" ca="1" si="168"/>
        <v>40504</v>
      </c>
      <c r="AF1082" s="6">
        <f ca="1">RANDBETWEEN(5,COUNTA('Recruitment source'!$A:$A) + 1)</f>
        <v>6</v>
      </c>
      <c r="AG1082" s="6" t="str">
        <f ca="1">VLOOKUP($AF1082,'Recruitment source'!$A:$B,2,FALSE)</f>
        <v>Learn4Good</v>
      </c>
      <c r="AH1082" s="8"/>
      <c r="AI1082" s="1">
        <f t="shared" ca="1" si="160"/>
        <v>2580</v>
      </c>
      <c r="AJ108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1078, 1, 'Claudio Longo Salvador', 'M', 5, '22/04/1981', 7, 8, 11, 6, 2580);</v>
      </c>
    </row>
    <row r="1083" spans="1:36" ht="14.25" customHeight="1" x14ac:dyDescent="0.2">
      <c r="A1083" s="7" cm="1">
        <f t="array" aca="1" ref="A1083" ca="1">INDEX(Companies!$A:$A,RANDBETWEEN(5,COUNTA(Companies!$A:$A) + 1),1)</f>
        <v>5</v>
      </c>
      <c r="B1083" s="7" t="str">
        <f ca="1">VLOOKUP($A1083,Companies!$A:$B,2,FALSE)</f>
        <v>ACME Corporation</v>
      </c>
      <c r="C1083" s="5">
        <f t="shared" si="161"/>
        <v>1079</v>
      </c>
      <c r="D1083" s="5" t="str" cm="1">
        <f t="array" ref="D1083">SHA1HASH($C1083)</f>
        <v>05fa2de99c48086b28d6e7a491a75f6f313af79d</v>
      </c>
      <c r="E1083" s="6">
        <v>1</v>
      </c>
      <c r="F1083" s="7">
        <f ca="1">IF($C1083 = 1 + N("Presidente"),
    127,
    IF($C1083 = 2 + N("Vice-Presidente"),
        72,
        IF($C1083 = 3 + N("Secretária bilíngue"),
            13,
            RANDBETWEEN(5,COUNT(Name!$A:$A) + 1)
        )
    )
)</f>
        <v>354</v>
      </c>
      <c r="G1083" s="7" t="str">
        <f ca="1">VLOOKUP($F1083,Name!$A:$B,2,FALSE)</f>
        <v>Victor</v>
      </c>
      <c r="H1083" s="7">
        <f ca="1" xml:space="preserve">
IF($C1083 = 1,
    0,
    RANDBETWEEN(5,COUNT('Last name'!$A:$A) + 1)
)</f>
        <v>9</v>
      </c>
      <c r="I1083" s="7" t="str">
        <f ca="1" xml:space="preserve">
IF($C1083 = 1 + N("Presidente"),
    "de Orléans e Bragança",
    VLOOKUP($H1083,'Last name'!$A:$B,2,FALSE) &amp; " " &amp; VLOOKUP(RANDBETWEEN(5,COUNT('Last name'!$A:$A) + 1),'Last name'!$A:$B,2,FALSE)
)</f>
        <v>Aleluia Carneiro</v>
      </c>
      <c r="J1083" s="7" t="str">
        <f t="shared" ca="1" si="162"/>
        <v>Victor Aleluia Carneiro</v>
      </c>
      <c r="K1083" s="7" t="str" cm="1">
        <f t="array" aca="1" ref="K1083" ca="1">SHA1HASH($J1083)</f>
        <v>d37970226001d24511a916da73a1771ce02b697d</v>
      </c>
      <c r="L1083" s="7" cm="1">
        <f t="array" aca="1" ref="L1083" ca="1">INDEX(States!$A:$A,N1083,1)</f>
        <v>5</v>
      </c>
      <c r="M1083" s="7" t="str">
        <f ca="1">VLOOKUP($L1083,Countries!$A:$B,2,FALSE)</f>
        <v>Portugal</v>
      </c>
      <c r="N1083" s="7" cm="1">
        <f t="array" aca="1" ref="N1083" ca="1">INDEX(States!$C:$C,RANDBETWEEN(5,COUNTA(States!$A:$A) + 1),1)</f>
        <v>19</v>
      </c>
      <c r="O1083" s="7" t="str">
        <f ca="1">VLOOKUP($N1083,States!$C:$D,2,FALSE)</f>
        <v>Beja</v>
      </c>
      <c r="P1083" s="7" t="str">
        <f ca="1">VLOOKUP($F1083,Name!$A:$C,3,FALSE)</f>
        <v>M</v>
      </c>
      <c r="Q1083" s="7" t="str">
        <f ca="1">VLOOKUP($P1083,Genders!$B:$C,2,FALSE)</f>
        <v>Male</v>
      </c>
      <c r="R1083" s="7" cm="1">
        <f t="array" aca="1" ref="R1083" ca="1">INDEX('Marital status'!$A:$A,RANDBETWEEN(5,COUNTA('Marital status'!$A:$A) + 1),1)</f>
        <v>9</v>
      </c>
      <c r="S1083" s="7" t="str">
        <f ca="1">VLOOKUP($R1083,'Marital status'!$A:$B,2,FALSE)</f>
        <v>DIVORCED</v>
      </c>
      <c r="T1083" s="7">
        <f t="shared" ca="1" si="163"/>
        <v>8</v>
      </c>
      <c r="U1083" s="7" t="str">
        <f ca="1">VLOOKUP($T1083,Ethnicities!$A:$B,2,FALSE)</f>
        <v>ASIAN</v>
      </c>
      <c r="V1083" s="8">
        <f t="shared" ca="1" si="164"/>
        <v>18719</v>
      </c>
      <c r="W1083" s="6">
        <f t="shared" ca="1" si="165"/>
        <v>7</v>
      </c>
      <c r="X1083" s="8" t="str">
        <f ca="1">VLOOKUP($W1083,'Background education'!$A:$B,2,FALSE)</f>
        <v>Undergraduate degree</v>
      </c>
      <c r="Y1083" s="7">
        <f ca="1" xml:space="preserve">
  IF(OR($AA1083 = 5, $AA1083 = 6, $AA1083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83" s="7" t="str">
        <f ca="1">VLOOKUP($Y1083,Departments!$A:$B,2,FALSE)</f>
        <v xml:space="preserve"> Presidency</v>
      </c>
      <c r="AA1083" s="6">
        <f t="shared" ca="1" si="166"/>
        <v>9</v>
      </c>
      <c r="AB1083" s="7" t="str">
        <f ca="1">VLOOKUP($AA1083,Roles!$A:$B,2,FALSE)</f>
        <v>Intern</v>
      </c>
      <c r="AC1083" s="6" t="str">
        <f t="shared" ca="1" si="167"/>
        <v/>
      </c>
      <c r="AD1083" s="7" t="str">
        <f ca="1" xml:space="preserve">
IF($AC1083 &lt;&gt; "",
    VLOOKUP($AC1083,Levels!$A:$B,2,FALSE),
    ""
)</f>
        <v/>
      </c>
      <c r="AE1083" s="8">
        <f t="shared" ca="1" si="168"/>
        <v>42366</v>
      </c>
      <c r="AF1083" s="6">
        <f ca="1">RANDBETWEEN(5,COUNTA('Recruitment source'!$A:$A) + 1)</f>
        <v>14</v>
      </c>
      <c r="AG1083" s="6" t="str">
        <f ca="1">VLOOKUP($AF1083,'Recruitment source'!$A:$B,2,FALSE)</f>
        <v>LinkedIn</v>
      </c>
      <c r="AH1083" s="8"/>
      <c r="AI1083" s="1">
        <f t="shared" ca="1" si="160"/>
        <v>1205</v>
      </c>
      <c r="AJ108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1079, 1, 'Victor Aleluia Carneiro', 'M', 8, '01/04/1951', 7, 5, 9, NULL, 1205);</v>
      </c>
    </row>
    <row r="1084" spans="1:36" ht="14.25" customHeight="1" x14ac:dyDescent="0.2">
      <c r="A1084" s="7" cm="1">
        <f t="array" aca="1" ref="A1084" ca="1">INDEX(Companies!$A:$A,RANDBETWEEN(5,COUNTA(Companies!$A:$A) + 1),1)</f>
        <v>5</v>
      </c>
      <c r="B1084" s="7" t="str">
        <f ca="1">VLOOKUP($A1084,Companies!$A:$B,2,FALSE)</f>
        <v>ACME Corporation</v>
      </c>
      <c r="C1084" s="5">
        <f t="shared" si="161"/>
        <v>1080</v>
      </c>
      <c r="D1084" s="5" t="str" cm="1">
        <f t="array" ref="D1084">SHA1HASH($C1084)</f>
        <v>0cf950b5e4d2ebd7c978c76091ddce6176845697</v>
      </c>
      <c r="E1084" s="6">
        <v>1</v>
      </c>
      <c r="F1084" s="7">
        <f ca="1">IF($C1084 = 1 + N("Presidente"),
    127,
    IF($C1084 = 2 + N("Vice-Presidente"),
        72,
        IF($C1084 = 3 + N("Secretária bilíngue"),
            13,
            RANDBETWEEN(5,COUNT(Name!$A:$A) + 1)
        )
    )
)</f>
        <v>65</v>
      </c>
      <c r="G1084" s="7" t="str">
        <f ca="1">VLOOKUP($F1084,Name!$A:$B,2,FALSE)</f>
        <v>Bárbara</v>
      </c>
      <c r="H1084" s="7">
        <f ca="1" xml:space="preserve">
IF($C1084 = 1,
    0,
    RANDBETWEEN(5,COUNT('Last name'!$A:$A) + 1)
)</f>
        <v>173</v>
      </c>
      <c r="I1084" s="7" t="str">
        <f ca="1" xml:space="preserve">
IF($C1084 = 1 + N("Presidente"),
    "de Orléans e Bragança",
    VLOOKUP($H1084,'Last name'!$A:$B,2,FALSE) &amp; " " &amp; VLOOKUP(RANDBETWEEN(5,COUNT('Last name'!$A:$A) + 1),'Last name'!$A:$B,2,FALSE)
)</f>
        <v>Santacruz Botelho</v>
      </c>
      <c r="J1084" s="7" t="str">
        <f t="shared" ca="1" si="162"/>
        <v>Bárbara Santacruz Botelho</v>
      </c>
      <c r="K1084" s="7" t="str" cm="1">
        <f t="array" aca="1" ref="K1084" ca="1">SHA1HASH($J1084)</f>
        <v>acbd5cd223297e2fb3ec61eabe2581956a38d43f</v>
      </c>
      <c r="L1084" s="7" cm="1">
        <f t="array" aca="1" ref="L1084" ca="1">INDEX(States!$A:$A,N1084,1)</f>
        <v>5</v>
      </c>
      <c r="M1084" s="7" t="str">
        <f ca="1">VLOOKUP($L1084,Countries!$A:$B,2,FALSE)</f>
        <v>Portugal</v>
      </c>
      <c r="N1084" s="7" cm="1">
        <f t="array" aca="1" ref="N1084" ca="1">INDEX(States!$C:$C,RANDBETWEEN(5,COUNTA(States!$A:$A) + 1),1)</f>
        <v>23</v>
      </c>
      <c r="O1084" s="7" t="str">
        <f ca="1">VLOOKUP($N1084,States!$C:$D,2,FALSE)</f>
        <v>Viana do Castelo</v>
      </c>
      <c r="P1084" s="7" t="str">
        <f ca="1">VLOOKUP($F1084,Name!$A:$C,3,FALSE)</f>
        <v>F</v>
      </c>
      <c r="Q1084" s="7" t="str">
        <f ca="1">VLOOKUP($P1084,Genders!$B:$C,2,FALSE)</f>
        <v>Female</v>
      </c>
      <c r="R1084" s="7" cm="1">
        <f t="array" aca="1" ref="R1084" ca="1">INDEX('Marital status'!$A:$A,RANDBETWEEN(5,COUNTA('Marital status'!$A:$A) + 1),1)</f>
        <v>8</v>
      </c>
      <c r="S1084" s="7" t="str">
        <f ca="1">VLOOKUP($R1084,'Marital status'!$A:$B,2,FALSE)</f>
        <v xml:space="preserve"> Separated </v>
      </c>
      <c r="T1084" s="7">
        <f t="shared" ca="1" si="163"/>
        <v>5</v>
      </c>
      <c r="U1084" s="7" t="str">
        <f ca="1">VLOOKUP($T1084,Ethnicities!$A:$B,2,FALSE)</f>
        <v xml:space="preserve"> white</v>
      </c>
      <c r="V1084" s="8">
        <f t="shared" ca="1" si="164"/>
        <v>23431</v>
      </c>
      <c r="W1084" s="6">
        <f t="shared" ca="1" si="165"/>
        <v>7</v>
      </c>
      <c r="X1084" s="8" t="str">
        <f ca="1">VLOOKUP($W1084,'Background education'!$A:$B,2,FALSE)</f>
        <v>Undergraduate degree</v>
      </c>
      <c r="Y1084" s="7">
        <f ca="1" xml:space="preserve">
  IF(OR($AA1084 = 5, $AA1084 = 6, $AA1084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84" s="7" t="str">
        <f ca="1">VLOOKUP($Y1084,Departments!$A:$B,2,FALSE)</f>
        <v>Administration</v>
      </c>
      <c r="AA1084" s="6">
        <f t="shared" ca="1" si="166"/>
        <v>11</v>
      </c>
      <c r="AB1084" s="7" t="str">
        <f ca="1">VLOOKUP($AA1084,Roles!$A:$B,2,FALSE)</f>
        <v>Analyst</v>
      </c>
      <c r="AC1084" s="6">
        <f t="shared" ca="1" si="167"/>
        <v>7</v>
      </c>
      <c r="AD1084" s="7" t="str">
        <f ca="1" xml:space="preserve">
IF($AC1084 &lt;&gt; "",
    VLOOKUP($AC1084,Levels!$A:$B,2,FALSE),
    ""
)</f>
        <v>Senior</v>
      </c>
      <c r="AE1084" s="8">
        <f t="shared" ca="1" si="168"/>
        <v>36172</v>
      </c>
      <c r="AF1084" s="6">
        <f ca="1">RANDBETWEEN(5,COUNTA('Recruitment source'!$A:$A) + 1)</f>
        <v>8</v>
      </c>
      <c r="AG1084" s="6" t="str">
        <f ca="1">VLOOKUP($AF1084,'Recruitment source'!$A:$B,2,FALSE)</f>
        <v>Net Empregos</v>
      </c>
      <c r="AH1084" s="8"/>
      <c r="AI1084" s="1">
        <f t="shared" ca="1" si="160"/>
        <v>2500</v>
      </c>
      <c r="AJ1084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1080, 1, 'Bárbara Santacruz Botelho', 'F', 5, '24/02/1964', 7, 6, 11, 7, 2500);</v>
      </c>
    </row>
    <row r="1085" spans="1:36" ht="14.25" customHeight="1" x14ac:dyDescent="0.2">
      <c r="A1085" s="7" cm="1">
        <f t="array" aca="1" ref="A1085" ca="1">INDEX(Companies!$A:$A,RANDBETWEEN(5,COUNTA(Companies!$A:$A) + 1),1)</f>
        <v>5</v>
      </c>
      <c r="B1085" s="7" t="str">
        <f ca="1">VLOOKUP($A1085,Companies!$A:$B,2,FALSE)</f>
        <v>ACME Corporation</v>
      </c>
      <c r="C1085" s="5">
        <f t="shared" si="161"/>
        <v>1081</v>
      </c>
      <c r="D1085" s="5" t="str" cm="1">
        <f t="array" ref="D1085">SHA1HASH($C1085)</f>
        <v>a874f83e95a94266c7d2856a7cbb42ee5af2e01a</v>
      </c>
      <c r="E1085" s="6">
        <v>1</v>
      </c>
      <c r="F1085" s="7">
        <f ca="1">IF($C1085 = 1 + N("Presidente"),
    127,
    IF($C1085 = 2 + N("Vice-Presidente"),
        72,
        IF($C1085 = 3 + N("Secretária bilíngue"),
            13,
            RANDBETWEEN(5,COUNT(Name!$A:$A) + 1)
        )
    )
)</f>
        <v>183</v>
      </c>
      <c r="G1085" s="7" t="str">
        <f ca="1">VLOOKUP($F1085,Name!$A:$B,2,FALSE)</f>
        <v>Joanah</v>
      </c>
      <c r="H1085" s="7">
        <f ca="1" xml:space="preserve">
IF($C1085 = 1,
    0,
    RANDBETWEEN(5,COUNT('Last name'!$A:$A) + 1)
)</f>
        <v>168</v>
      </c>
      <c r="I1085" s="7" t="str">
        <f ca="1" xml:space="preserve">
IF($C1085 = 1 + N("Presidente"),
    "de Orléans e Bragança",
    VLOOKUP($H1085,'Last name'!$A:$B,2,FALSE) &amp; " " &amp; VLOOKUP(RANDBETWEEN(5,COUNT('Last name'!$A:$A) + 1),'Last name'!$A:$B,2,FALSE)
)</f>
        <v>Rossi Castro</v>
      </c>
      <c r="J1085" s="7" t="str">
        <f t="shared" ca="1" si="162"/>
        <v>Joanah Rossi Castro</v>
      </c>
      <c r="K1085" s="7" t="str" cm="1">
        <f t="array" aca="1" ref="K1085" ca="1">SHA1HASH($J1085)</f>
        <v>684a29872c263f957ec5e31d1d99f4091315c4e0</v>
      </c>
      <c r="L1085" s="7" cm="1">
        <f t="array" aca="1" ref="L1085" ca="1">INDEX(States!$A:$A,N1085,1)</f>
        <v>5</v>
      </c>
      <c r="M1085" s="7" t="str">
        <f ca="1">VLOOKUP($L1085,Countries!$A:$B,2,FALSE)</f>
        <v>Portugal</v>
      </c>
      <c r="N1085" s="7" cm="1">
        <f t="array" aca="1" ref="N1085" ca="1">INDEX(States!$C:$C,RANDBETWEEN(5,COUNTA(States!$A:$A) + 1),1)</f>
        <v>12</v>
      </c>
      <c r="O1085" s="7" t="str">
        <f ca="1">VLOOKUP($N1085,States!$C:$D,2,FALSE)</f>
        <v>Leiria</v>
      </c>
      <c r="P1085" s="7" t="str">
        <f ca="1">VLOOKUP($F1085,Name!$A:$C,3,FALSE)</f>
        <v>F</v>
      </c>
      <c r="Q1085" s="7" t="str">
        <f ca="1">VLOOKUP($P1085,Genders!$B:$C,2,FALSE)</f>
        <v>Female</v>
      </c>
      <c r="R1085" s="7" cm="1">
        <f t="array" aca="1" ref="R1085" ca="1">INDEX('Marital status'!$A:$A,RANDBETWEEN(5,COUNTA('Marital status'!$A:$A) + 1),1)</f>
        <v>7</v>
      </c>
      <c r="S1085" s="7" t="str">
        <f ca="1">VLOOKUP($R1085,'Marital status'!$A:$B,2,FALSE)</f>
        <v xml:space="preserve">Widowed </v>
      </c>
      <c r="T1085" s="7">
        <f t="shared" ca="1" si="163"/>
        <v>6</v>
      </c>
      <c r="U1085" s="7" t="str">
        <f ca="1">VLOOKUP($T1085,Ethnicities!$A:$B,2,FALSE)</f>
        <v>Black or African American</v>
      </c>
      <c r="V1085" s="8">
        <f t="shared" ca="1" si="164"/>
        <v>19038</v>
      </c>
      <c r="W1085" s="6">
        <f t="shared" ca="1" si="165"/>
        <v>7</v>
      </c>
      <c r="X1085" s="8" t="str">
        <f ca="1">VLOOKUP($W1085,'Background education'!$A:$B,2,FALSE)</f>
        <v>Undergraduate degree</v>
      </c>
      <c r="Y1085" s="7">
        <f ca="1" xml:space="preserve">
  IF(OR($AA1085 = 5, $AA1085 = 6, $AA1085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85" s="7" t="str">
        <f ca="1">VLOOKUP($Y1085,Departments!$A:$B,2,FALSE)</f>
        <v>Administration</v>
      </c>
      <c r="AA1085" s="6">
        <f t="shared" ca="1" si="166"/>
        <v>9</v>
      </c>
      <c r="AB1085" s="7" t="str">
        <f ca="1">VLOOKUP($AA1085,Roles!$A:$B,2,FALSE)</f>
        <v>Intern</v>
      </c>
      <c r="AC1085" s="6" t="str">
        <f t="shared" ca="1" si="167"/>
        <v/>
      </c>
      <c r="AD1085" s="7" t="str">
        <f ca="1" xml:space="preserve">
IF($AC1085 &lt;&gt; "",
    VLOOKUP($AC1085,Levels!$A:$B,2,FALSE),
    ""
)</f>
        <v/>
      </c>
      <c r="AE1085" s="8">
        <f t="shared" ca="1" si="168"/>
        <v>37357</v>
      </c>
      <c r="AF1085" s="6">
        <f ca="1">RANDBETWEEN(5,COUNTA('Recruitment source'!$A:$A) + 1)</f>
        <v>9</v>
      </c>
      <c r="AG1085" s="6" t="str">
        <f ca="1">VLOOKUP($AF1085,'Recruitment source'!$A:$B,2,FALSE)</f>
        <v>Empregos Online</v>
      </c>
      <c r="AH1085" s="8"/>
      <c r="AI1085" s="1">
        <f t="shared" ca="1" si="160"/>
        <v>1205</v>
      </c>
      <c r="AJ1085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1081, 1, 'Joanah Rossi Castro', 'F', 6, '14/02/1952', 7, 6, 9, NULL, 1205);</v>
      </c>
    </row>
    <row r="1086" spans="1:36" ht="14.25" customHeight="1" x14ac:dyDescent="0.2">
      <c r="A1086" s="7" cm="1">
        <f t="array" aca="1" ref="A1086" ca="1">INDEX(Companies!$A:$A,RANDBETWEEN(5,COUNTA(Companies!$A:$A) + 1),1)</f>
        <v>5</v>
      </c>
      <c r="B1086" s="7" t="str">
        <f ca="1">VLOOKUP($A1086,Companies!$A:$B,2,FALSE)</f>
        <v>ACME Corporation</v>
      </c>
      <c r="C1086" s="5">
        <f t="shared" si="161"/>
        <v>1082</v>
      </c>
      <c r="D1086" s="5" t="str" cm="1">
        <f t="array" ref="D1086">SHA1HASH($C1086)</f>
        <v>662791b56c06d86d3c0cb16e8163662dd014fd9f</v>
      </c>
      <c r="E1086" s="6">
        <v>1</v>
      </c>
      <c r="F1086" s="7">
        <f ca="1">IF($C1086 = 1 + N("Presidente"),
    127,
    IF($C1086 = 2 + N("Vice-Presidente"),
        72,
        IF($C1086 = 3 + N("Secretária bilíngue"),
            13,
            RANDBETWEEN(5,COUNT(Name!$A:$A) + 1)
        )
    )
)</f>
        <v>144</v>
      </c>
      <c r="G1086" s="7" t="str">
        <f ca="1">VLOOKUP($F1086,Name!$A:$B,2,FALSE)</f>
        <v>Flávio</v>
      </c>
      <c r="H1086" s="7">
        <f ca="1" xml:space="preserve">
IF($C1086 = 1,
    0,
    RANDBETWEEN(5,COUNT('Last name'!$A:$A) + 1)
)</f>
        <v>107</v>
      </c>
      <c r="I1086" s="7" t="str">
        <f ca="1" xml:space="preserve">
IF($C1086 = 1 + N("Presidente"),
    "de Orléans e Bragança",
    VLOOKUP($H1086,'Last name'!$A:$B,2,FALSE) &amp; " " &amp; VLOOKUP(RANDBETWEEN(5,COUNT('Last name'!$A:$A) + 1),'Last name'!$A:$B,2,FALSE)
)</f>
        <v>Leite Badu</v>
      </c>
      <c r="J1086" s="7" t="str">
        <f t="shared" ca="1" si="162"/>
        <v>Flávio Leite Badu</v>
      </c>
      <c r="K1086" s="7" t="str" cm="1">
        <f t="array" aca="1" ref="K1086" ca="1">SHA1HASH($J1086)</f>
        <v>9f58b72eeac67dbde2e3631f71b05fe8559119da</v>
      </c>
      <c r="L1086" s="7" cm="1">
        <f t="array" aca="1" ref="L1086" ca="1">INDEX(States!$A:$A,N1086,1)</f>
        <v>5</v>
      </c>
      <c r="M1086" s="7" t="str">
        <f ca="1">VLOOKUP($L1086,Countries!$A:$B,2,FALSE)</f>
        <v>Portugal</v>
      </c>
      <c r="N1086" s="7" cm="1">
        <f t="array" aca="1" ref="N1086" ca="1">INDEX(States!$C:$C,RANDBETWEEN(5,COUNTA(States!$A:$A) + 1),1)</f>
        <v>21</v>
      </c>
      <c r="O1086" s="7" t="str">
        <f ca="1">VLOOKUP($N1086,States!$C:$D,2,FALSE)</f>
        <v>Guarda</v>
      </c>
      <c r="P1086" s="7" t="str">
        <f ca="1">VLOOKUP($F1086,Name!$A:$C,3,FALSE)</f>
        <v>M</v>
      </c>
      <c r="Q1086" s="7" t="str">
        <f ca="1">VLOOKUP($P1086,Genders!$B:$C,2,FALSE)</f>
        <v>Male</v>
      </c>
      <c r="R1086" s="7" cm="1">
        <f t="array" aca="1" ref="R1086" ca="1">INDEX('Marital status'!$A:$A,RANDBETWEEN(5,COUNTA('Marital status'!$A:$A) + 1),1)</f>
        <v>9</v>
      </c>
      <c r="S1086" s="7" t="str">
        <f ca="1">VLOOKUP($R1086,'Marital status'!$A:$B,2,FALSE)</f>
        <v>DIVORCED</v>
      </c>
      <c r="T1086" s="7">
        <f t="shared" ca="1" si="163"/>
        <v>5</v>
      </c>
      <c r="U1086" s="7" t="str">
        <f ca="1">VLOOKUP($T1086,Ethnicities!$A:$B,2,FALSE)</f>
        <v xml:space="preserve"> white</v>
      </c>
      <c r="V1086" s="8">
        <f t="shared" ca="1" si="164"/>
        <v>24201</v>
      </c>
      <c r="W1086" s="6">
        <f t="shared" ca="1" si="165"/>
        <v>7</v>
      </c>
      <c r="X1086" s="8" t="str">
        <f ca="1">VLOOKUP($W1086,'Background education'!$A:$B,2,FALSE)</f>
        <v>Undergraduate degree</v>
      </c>
      <c r="Y1086" s="7">
        <f ca="1" xml:space="preserve">
  IF(OR($AA1086 = 5, $AA1086 = 6, $AA1086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086" s="7" t="str">
        <f ca="1">VLOOKUP($Y1086,Departments!$A:$B,2,FALSE)</f>
        <v>Controlling</v>
      </c>
      <c r="AA1086" s="6">
        <f t="shared" ca="1" si="166"/>
        <v>11</v>
      </c>
      <c r="AB1086" s="7" t="str">
        <f ca="1">VLOOKUP($AA1086,Roles!$A:$B,2,FALSE)</f>
        <v>Analyst</v>
      </c>
      <c r="AC1086" s="6">
        <f t="shared" ca="1" si="167"/>
        <v>6</v>
      </c>
      <c r="AD1086" s="7" t="str">
        <f ca="1" xml:space="preserve">
IF($AC1086 &lt;&gt; "",
    VLOOKUP($AC1086,Levels!$A:$B,2,FALSE),
    ""
)</f>
        <v>Pleno</v>
      </c>
      <c r="AE1086" s="8">
        <f t="shared" ca="1" si="168"/>
        <v>40101</v>
      </c>
      <c r="AF1086" s="6">
        <f ca="1">RANDBETWEEN(5,COUNTA('Recruitment source'!$A:$A) + 1)</f>
        <v>8</v>
      </c>
      <c r="AG1086" s="6" t="str">
        <f ca="1">VLOOKUP($AF1086,'Recruitment source'!$A:$B,2,FALSE)</f>
        <v>Net Empregos</v>
      </c>
      <c r="AH1086" s="8"/>
      <c r="AI1086" s="1">
        <f t="shared" ca="1" si="160"/>
        <v>2500</v>
      </c>
      <c r="AJ1086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1082, 1, 'Flávio Leite Badu', 'M', 5, '04/04/1966', 7, 12, 11, 6, 2500);</v>
      </c>
    </row>
    <row r="1087" spans="1:36" ht="14.25" customHeight="1" x14ac:dyDescent="0.2">
      <c r="A1087" s="7" cm="1">
        <f t="array" aca="1" ref="A1087" ca="1">INDEX(Companies!$A:$A,RANDBETWEEN(5,COUNTA(Companies!$A:$A) + 1),1)</f>
        <v>5</v>
      </c>
      <c r="B1087" s="7" t="str">
        <f ca="1">VLOOKUP($A1087,Companies!$A:$B,2,FALSE)</f>
        <v>ACME Corporation</v>
      </c>
      <c r="C1087" s="5">
        <f t="shared" si="161"/>
        <v>1083</v>
      </c>
      <c r="D1087" s="5" t="str" cm="1">
        <f t="array" ref="D1087">SHA1HASH($C1087)</f>
        <v>9bda887d240782244c93a03f3cf7f2727c71daf5</v>
      </c>
      <c r="E1087" s="6">
        <v>1</v>
      </c>
      <c r="F1087" s="7">
        <f ca="1">IF($C1087 = 1 + N("Presidente"),
    127,
    IF($C1087 = 2 + N("Vice-Presidente"),
        72,
        IF($C1087 = 3 + N("Secretária bilíngue"),
            13,
            RANDBETWEEN(5,COUNT(Name!$A:$A) + 1)
        )
    )
)</f>
        <v>98</v>
      </c>
      <c r="G1087" s="7" t="str">
        <f ca="1">VLOOKUP($F1087,Name!$A:$B,2,FALSE)</f>
        <v>Claudio</v>
      </c>
      <c r="H1087" s="7">
        <f ca="1" xml:space="preserve">
IF($C1087 = 1,
    0,
    RANDBETWEEN(5,COUNT('Last name'!$A:$A) + 1)
)</f>
        <v>18</v>
      </c>
      <c r="I1087" s="7" t="str">
        <f ca="1" xml:space="preserve">
IF($C1087 = 1 + N("Presidente"),
    "de Orléans e Bragança",
    VLOOKUP($H1087,'Last name'!$A:$B,2,FALSE) &amp; " " &amp; VLOOKUP(RANDBETWEEN(5,COUNT('Last name'!$A:$A) + 1),'Last name'!$A:$B,2,FALSE)
)</f>
        <v>Andrioli Brasil</v>
      </c>
      <c r="J1087" s="7" t="str">
        <f t="shared" ca="1" si="162"/>
        <v>Claudio Andrioli Brasil</v>
      </c>
      <c r="K1087" s="7" t="str" cm="1">
        <f t="array" aca="1" ref="K1087" ca="1">SHA1HASH($J1087)</f>
        <v>d360410fcba881f5b3f6c8fe217857c463d74cc8</v>
      </c>
      <c r="L1087" s="7" cm="1">
        <f t="array" aca="1" ref="L1087" ca="1">INDEX(States!$A:$A,N1087,1)</f>
        <v>5</v>
      </c>
      <c r="M1087" s="7" t="str">
        <f ca="1">VLOOKUP($L1087,Countries!$A:$B,2,FALSE)</f>
        <v>Portugal</v>
      </c>
      <c r="N1087" s="7" cm="1">
        <f t="array" aca="1" ref="N1087" ca="1">INDEX(States!$C:$C,RANDBETWEEN(5,COUNTA(States!$A:$A) + 1),1)</f>
        <v>24</v>
      </c>
      <c r="O1087" s="7" t="str">
        <f ca="1">VLOOKUP($N1087,States!$C:$D,2,FALSE)</f>
        <v>Brangança</v>
      </c>
      <c r="P1087" s="7" t="str">
        <f ca="1">VLOOKUP($F1087,Name!$A:$C,3,FALSE)</f>
        <v>M</v>
      </c>
      <c r="Q1087" s="7" t="str">
        <f ca="1">VLOOKUP($P1087,Genders!$B:$C,2,FALSE)</f>
        <v>Male</v>
      </c>
      <c r="R1087" s="7" cm="1">
        <f t="array" aca="1" ref="R1087" ca="1">INDEX('Marital status'!$A:$A,RANDBETWEEN(5,COUNTA('Marital status'!$A:$A) + 1),1)</f>
        <v>8</v>
      </c>
      <c r="S1087" s="7" t="str">
        <f ca="1">VLOOKUP($R1087,'Marital status'!$A:$B,2,FALSE)</f>
        <v xml:space="preserve"> Separated </v>
      </c>
      <c r="T1087" s="7">
        <f t="shared" ca="1" si="163"/>
        <v>5</v>
      </c>
      <c r="U1087" s="7" t="str">
        <f ca="1">VLOOKUP($T1087,Ethnicities!$A:$B,2,FALSE)</f>
        <v xml:space="preserve"> white</v>
      </c>
      <c r="V1087" s="8">
        <f t="shared" ca="1" si="164"/>
        <v>30227</v>
      </c>
      <c r="W1087" s="6">
        <f t="shared" ca="1" si="165"/>
        <v>7</v>
      </c>
      <c r="X1087" s="8" t="str">
        <f ca="1">VLOOKUP($W1087,'Background education'!$A:$B,2,FALSE)</f>
        <v>Undergraduate degree</v>
      </c>
      <c r="Y1087" s="7">
        <f ca="1" xml:space="preserve">
  IF(OR($AA1087 = 5, $AA1087 = 6, $AA1087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087" s="7" t="str">
        <f ca="1">VLOOKUP($Y1087,Departments!$A:$B,2,FALSE)</f>
        <v>Administration</v>
      </c>
      <c r="AA1087" s="6">
        <f t="shared" ca="1" si="166"/>
        <v>10</v>
      </c>
      <c r="AB1087" s="7" t="str">
        <f ca="1">VLOOKUP($AA1087,Roles!$A:$B,2,FALSE)</f>
        <v>Trainee</v>
      </c>
      <c r="AC1087" s="6" t="str">
        <f t="shared" ca="1" si="167"/>
        <v/>
      </c>
      <c r="AD1087" s="7" t="str">
        <f ca="1" xml:space="preserve">
IF($AC1087 &lt;&gt; "",
    VLOOKUP($AC1087,Levels!$A:$B,2,FALSE),
    ""
)</f>
        <v/>
      </c>
      <c r="AE1087" s="8">
        <f t="shared" ca="1" si="168"/>
        <v>39603</v>
      </c>
      <c r="AF1087" s="6">
        <f ca="1">RANDBETWEEN(5,COUNTA('Recruitment source'!$A:$A) + 1)</f>
        <v>13</v>
      </c>
      <c r="AG1087" s="6" t="str">
        <f ca="1">VLOOKUP($AF1087,'Recruitment source'!$A:$B,2,FALSE)</f>
        <v>Google</v>
      </c>
      <c r="AH1087" s="8"/>
      <c r="AI1087" s="1">
        <f t="shared" ca="1" si="160"/>
        <v>1305</v>
      </c>
      <c r="AJ1087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1083, 1, 'Claudio Andrioli Brasil', 'M', 5, '03/10/1982', 7, 6, 10, NULL, 1305);</v>
      </c>
    </row>
    <row r="1088" spans="1:36" ht="14.25" customHeight="1" x14ac:dyDescent="0.2">
      <c r="A1088" s="7" cm="1">
        <f t="array" aca="1" ref="A1088" ca="1">INDEX(Companies!$A:$A,RANDBETWEEN(5,COUNTA(Companies!$A:$A) + 1),1)</f>
        <v>5</v>
      </c>
      <c r="B1088" s="7" t="str">
        <f ca="1">VLOOKUP($A1088,Companies!$A:$B,2,FALSE)</f>
        <v>ACME Corporation</v>
      </c>
      <c r="C1088" s="5">
        <f t="shared" si="161"/>
        <v>1084</v>
      </c>
      <c r="D1088" s="5" t="str" cm="1">
        <f t="array" ref="D1088">SHA1HASH($C1088)</f>
        <v>ec99f53e14fdfe8dbd7ffc6455a4b4cf46e5c609</v>
      </c>
      <c r="E1088" s="6">
        <v>1</v>
      </c>
      <c r="F1088" s="7">
        <f ca="1">IF($C1088 = 1 + N("Presidente"),
    127,
    IF($C1088 = 2 + N("Vice-Presidente"),
        72,
        IF($C1088 = 3 + N("Secretária bilíngue"),
            13,
            RANDBETWEEN(5,COUNT(Name!$A:$A) + 1)
        )
    )
)</f>
        <v>38</v>
      </c>
      <c r="G1088" s="7" t="str">
        <f ca="1">VLOOKUP($F1088,Name!$A:$B,2,FALSE)</f>
        <v>Analu</v>
      </c>
      <c r="H1088" s="7">
        <f ca="1" xml:space="preserve">
IF($C1088 = 1,
    0,
    RANDBETWEEN(5,COUNT('Last name'!$A:$A) + 1)
)</f>
        <v>92</v>
      </c>
      <c r="I1088" s="7" t="str">
        <f ca="1" xml:space="preserve">
IF($C1088 = 1 + N("Presidente"),
    "de Orléans e Bragança",
    VLOOKUP($H1088,'Last name'!$A:$B,2,FALSE) &amp; " " &amp; VLOOKUP(RANDBETWEEN(5,COUNT('Last name'!$A:$A) + 1),'Last name'!$A:$B,2,FALSE)
)</f>
        <v>Freitas Monteiro</v>
      </c>
      <c r="J1088" s="7" t="str">
        <f t="shared" ca="1" si="162"/>
        <v>Analu Freitas Monteiro</v>
      </c>
      <c r="K1088" s="7" t="str" cm="1">
        <f t="array" aca="1" ref="K1088" ca="1">SHA1HASH($J1088)</f>
        <v>5d0444481b12c74119b06ea053cf7d16377a3d7d</v>
      </c>
      <c r="L1088" s="7" cm="1">
        <f t="array" aca="1" ref="L1088" ca="1">INDEX(States!$A:$A,N1088,1)</f>
        <v>5</v>
      </c>
      <c r="M1088" s="7" t="str">
        <f ca="1">VLOOKUP($L1088,Countries!$A:$B,2,FALSE)</f>
        <v>Portugal</v>
      </c>
      <c r="N1088" s="7" cm="1">
        <f t="array" aca="1" ref="N1088" ca="1">INDEX(States!$C:$C,RANDBETWEEN(5,COUNTA(States!$A:$A) + 1),1)</f>
        <v>23</v>
      </c>
      <c r="O1088" s="7" t="str">
        <f ca="1">VLOOKUP($N1088,States!$C:$D,2,FALSE)</f>
        <v>Viana do Castelo</v>
      </c>
      <c r="P1088" s="7" t="str">
        <f ca="1">VLOOKUP($F1088,Name!$A:$C,3,FALSE)</f>
        <v>F</v>
      </c>
      <c r="Q1088" s="7" t="str">
        <f ca="1">VLOOKUP($P1088,Genders!$B:$C,2,FALSE)</f>
        <v>Female</v>
      </c>
      <c r="R1088" s="7" cm="1">
        <f t="array" aca="1" ref="R1088" ca="1">INDEX('Marital status'!$A:$A,RANDBETWEEN(5,COUNTA('Marital status'!$A:$A) + 1),1)</f>
        <v>9</v>
      </c>
      <c r="S1088" s="7" t="str">
        <f ca="1">VLOOKUP($R1088,'Marital status'!$A:$B,2,FALSE)</f>
        <v>DIVORCED</v>
      </c>
      <c r="T1088" s="7">
        <f t="shared" ca="1" si="163"/>
        <v>5</v>
      </c>
      <c r="U1088" s="7" t="str">
        <f ca="1">VLOOKUP($T1088,Ethnicities!$A:$B,2,FALSE)</f>
        <v xml:space="preserve"> white</v>
      </c>
      <c r="V1088" s="8">
        <f t="shared" ca="1" si="164"/>
        <v>18987</v>
      </c>
      <c r="W1088" s="6">
        <f t="shared" ca="1" si="165"/>
        <v>7</v>
      </c>
      <c r="X1088" s="8" t="str">
        <f ca="1">VLOOKUP($W1088,'Background education'!$A:$B,2,FALSE)</f>
        <v>Undergraduate degree</v>
      </c>
      <c r="Y1088" s="7">
        <f ca="1" xml:space="preserve">
  IF(OR($AA1088 = 5, $AA1088 = 6, $AA1088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88" s="7" t="str">
        <f ca="1">VLOOKUP($Y1088,Departments!$A:$B,2,FALSE)</f>
        <v>Finance</v>
      </c>
      <c r="AA1088" s="6">
        <f t="shared" ca="1" si="166"/>
        <v>11</v>
      </c>
      <c r="AB1088" s="7" t="str">
        <f ca="1">VLOOKUP($AA1088,Roles!$A:$B,2,FALSE)</f>
        <v>Analyst</v>
      </c>
      <c r="AC1088" s="6">
        <f t="shared" ca="1" si="167"/>
        <v>7</v>
      </c>
      <c r="AD1088" s="7" t="str">
        <f ca="1" xml:space="preserve">
IF($AC1088 &lt;&gt; "",
    VLOOKUP($AC1088,Levels!$A:$B,2,FALSE),
    ""
)</f>
        <v>Senior</v>
      </c>
      <c r="AE1088" s="8">
        <f t="shared" ca="1" si="168"/>
        <v>37184</v>
      </c>
      <c r="AF1088" s="6">
        <f ca="1">RANDBETWEEN(5,COUNTA('Recruitment source'!$A:$A) + 1)</f>
        <v>11</v>
      </c>
      <c r="AG1088" s="6" t="str">
        <f ca="1">VLOOKUP($AF1088,'Recruitment source'!$A:$B,2,FALSE)</f>
        <v>Next Station</v>
      </c>
      <c r="AH1088" s="8"/>
      <c r="AI1088" s="1">
        <f t="shared" ca="1" si="160"/>
        <v>2500</v>
      </c>
      <c r="AJ1088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1084, 1, 'Analu Freitas Monteiro', 'F', 5, '25/12/1951', 7, 7, 11, 7, 2500);</v>
      </c>
    </row>
    <row r="1089" spans="1:36" ht="14.25" customHeight="1" x14ac:dyDescent="0.2">
      <c r="A1089" s="7" cm="1">
        <f t="array" aca="1" ref="A1089" ca="1">INDEX(Companies!$A:$A,RANDBETWEEN(5,COUNTA(Companies!$A:$A) + 1),1)</f>
        <v>5</v>
      </c>
      <c r="B1089" s="7" t="str">
        <f ca="1">VLOOKUP($A1089,Companies!$A:$B,2,FALSE)</f>
        <v>ACME Corporation</v>
      </c>
      <c r="C1089" s="5">
        <f t="shared" si="161"/>
        <v>1085</v>
      </c>
      <c r="D1089" s="5" t="str" cm="1">
        <f t="array" ref="D1089">SHA1HASH($C1089)</f>
        <v>97e3d7dde9cfe479809108e9e82145a7912a08a2</v>
      </c>
      <c r="E1089" s="6">
        <v>1</v>
      </c>
      <c r="F1089" s="7">
        <f ca="1">IF($C1089 = 1 + N("Presidente"),
    127,
    IF($C1089 = 2 + N("Vice-Presidente"),
        72,
        IF($C1089 = 3 + N("Secretária bilíngue"),
            13,
            RANDBETWEEN(5,COUNT(Name!$A:$A) + 1)
        )
    )
)</f>
        <v>27</v>
      </c>
      <c r="G1089" s="7" t="str">
        <f ca="1">VLOOKUP($F1089,Name!$A:$B,2,FALSE)</f>
        <v>Ana Carolina</v>
      </c>
      <c r="H1089" s="7">
        <f ca="1" xml:space="preserve">
IF($C1089 = 1,
    0,
    RANDBETWEEN(5,COUNT('Last name'!$A:$A) + 1)
)</f>
        <v>116</v>
      </c>
      <c r="I1089" s="7" t="str">
        <f ca="1" xml:space="preserve">
IF($C1089 = 1 + N("Presidente"),
    "de Orléans e Bragança",
    VLOOKUP($H1089,'Last name'!$A:$B,2,FALSE) &amp; " " &amp; VLOOKUP(RANDBETWEEN(5,COUNT('Last name'!$A:$A) + 1),'Last name'!$A:$B,2,FALSE)
)</f>
        <v>Malafaia Barbieri</v>
      </c>
      <c r="J1089" s="7" t="str">
        <f t="shared" ca="1" si="162"/>
        <v>Ana Carolina Malafaia Barbieri</v>
      </c>
      <c r="K1089" s="7" t="str" cm="1">
        <f t="array" aca="1" ref="K1089" ca="1">SHA1HASH($J1089)</f>
        <v>f727c98c24c15865a1e5d72ef709dea5dccac908</v>
      </c>
      <c r="L1089" s="7" cm="1">
        <f t="array" aca="1" ref="L1089" ca="1">INDEX(States!$A:$A,N1089,1)</f>
        <v>5</v>
      </c>
      <c r="M1089" s="7" t="str">
        <f ca="1">VLOOKUP($L1089,Countries!$A:$B,2,FALSE)</f>
        <v>Portugal</v>
      </c>
      <c r="N1089" s="7" cm="1">
        <f t="array" aca="1" ref="N1089" ca="1">INDEX(States!$C:$C,RANDBETWEEN(5,COUNTA(States!$A:$A) + 1),1)</f>
        <v>16</v>
      </c>
      <c r="O1089" s="7" t="str">
        <f ca="1">VLOOKUP($N1089,States!$C:$D,2,FALSE)</f>
        <v>Azores</v>
      </c>
      <c r="P1089" s="7" t="str">
        <f ca="1">VLOOKUP($F1089,Name!$A:$C,3,FALSE)</f>
        <v>F</v>
      </c>
      <c r="Q1089" s="7" t="str">
        <f ca="1">VLOOKUP($P1089,Genders!$B:$C,2,FALSE)</f>
        <v>Female</v>
      </c>
      <c r="R1089" s="7" cm="1">
        <f t="array" aca="1" ref="R1089" ca="1">INDEX('Marital status'!$A:$A,RANDBETWEEN(5,COUNTA('Marital status'!$A:$A) + 1),1)</f>
        <v>6</v>
      </c>
      <c r="S1089" s="7" t="str">
        <f ca="1">VLOOKUP($R1089,'Marital status'!$A:$B,2,FALSE)</f>
        <v>MarrieD</v>
      </c>
      <c r="T1089" s="7">
        <f t="shared" ca="1" si="163"/>
        <v>7</v>
      </c>
      <c r="U1089" s="7" t="str">
        <f ca="1">VLOOKUP($T1089,Ethnicities!$A:$B,2,FALSE)</f>
        <v xml:space="preserve">  Hispanic or LATINO</v>
      </c>
      <c r="V1089" s="8">
        <f t="shared" ca="1" si="164"/>
        <v>26944</v>
      </c>
      <c r="W1089" s="6">
        <f t="shared" ca="1" si="165"/>
        <v>7</v>
      </c>
      <c r="X1089" s="8" t="str">
        <f ca="1">VLOOKUP($W1089,'Background education'!$A:$B,2,FALSE)</f>
        <v>Undergraduate degree</v>
      </c>
      <c r="Y1089" s="7">
        <f ca="1" xml:space="preserve">
  IF(OR($AA1089 = 5, $AA1089 = 6, $AA1089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89" s="7" t="str">
        <f ca="1">VLOOKUP($Y1089,Departments!$A:$B,2,FALSE)</f>
        <v>Finance</v>
      </c>
      <c r="AA1089" s="6">
        <f t="shared" ca="1" si="166"/>
        <v>10</v>
      </c>
      <c r="AB1089" s="7" t="str">
        <f ca="1">VLOOKUP($AA1089,Roles!$A:$B,2,FALSE)</f>
        <v>Trainee</v>
      </c>
      <c r="AC1089" s="6" t="str">
        <f t="shared" ca="1" si="167"/>
        <v/>
      </c>
      <c r="AD1089" s="7" t="str">
        <f ca="1" xml:space="preserve">
IF($AC1089 &lt;&gt; "",
    VLOOKUP($AC1089,Levels!$A:$B,2,FALSE),
    ""
)</f>
        <v/>
      </c>
      <c r="AE1089" s="8">
        <f t="shared" ca="1" si="168"/>
        <v>44034</v>
      </c>
      <c r="AF1089" s="6">
        <f ca="1">RANDBETWEEN(5,COUNTA('Recruitment source'!$A:$A) + 1)</f>
        <v>8</v>
      </c>
      <c r="AG1089" s="6" t="str">
        <f ca="1">VLOOKUP($AF1089,'Recruitment source'!$A:$B,2,FALSE)</f>
        <v>Net Empregos</v>
      </c>
      <c r="AH1089" s="8"/>
      <c r="AI1089" s="1">
        <f t="shared" ca="1" si="160"/>
        <v>1305</v>
      </c>
      <c r="AJ1089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1085, 1, 'Ana Carolina Malafaia Barbieri', 'F', 7, '07/10/1973', 7, 7, 10, NULL, 1305);</v>
      </c>
    </row>
    <row r="1090" spans="1:36" ht="14.25" customHeight="1" x14ac:dyDescent="0.2">
      <c r="A1090" s="7" cm="1">
        <f t="array" aca="1" ref="A1090" ca="1">INDEX(Companies!$A:$A,RANDBETWEEN(5,COUNTA(Companies!$A:$A) + 1),1)</f>
        <v>5</v>
      </c>
      <c r="B1090" s="7" t="str">
        <f ca="1">VLOOKUP($A1090,Companies!$A:$B,2,FALSE)</f>
        <v>ACME Corporation</v>
      </c>
      <c r="C1090" s="5">
        <f t="shared" si="161"/>
        <v>1086</v>
      </c>
      <c r="D1090" s="5" t="str" cm="1">
        <f t="array" ref="D1090">SHA1HASH($C1090)</f>
        <v>8d4f80df0d37819cde3e3d2bb9982d111ebac97c</v>
      </c>
      <c r="E1090" s="6">
        <v>1</v>
      </c>
      <c r="F1090" s="7">
        <f ca="1">IF($C1090 = 1 + N("Presidente"),
    127,
    IF($C1090 = 2 + N("Vice-Presidente"),
        72,
        IF($C1090 = 3 + N("Secretária bilíngue"),
            13,
            RANDBETWEEN(5,COUNT(Name!$A:$A) + 1)
        )
    )
)</f>
        <v>92</v>
      </c>
      <c r="G1090" s="7" t="str">
        <f ca="1">VLOOKUP($F1090,Name!$A:$B,2,FALSE)</f>
        <v>Cecília</v>
      </c>
      <c r="H1090" s="7">
        <f ca="1" xml:space="preserve">
IF($C1090 = 1,
    0,
    RANDBETWEEN(5,COUNT('Last name'!$A:$A) + 1)
)</f>
        <v>6</v>
      </c>
      <c r="I1090" s="7" t="str">
        <f ca="1" xml:space="preserve">
IF($C1090 = 1 + N("Presidente"),
    "de Orléans e Bragança",
    VLOOKUP($H1090,'Last name'!$A:$B,2,FALSE) &amp; " " &amp; VLOOKUP(RANDBETWEEN(5,COUNT('Last name'!$A:$A) + 1),'Last name'!$A:$B,2,FALSE)
)</f>
        <v>Aguiar Freitas</v>
      </c>
      <c r="J1090" s="7" t="str">
        <f t="shared" ca="1" si="162"/>
        <v>Cecília Aguiar Freitas</v>
      </c>
      <c r="K1090" s="7" t="str" cm="1">
        <f t="array" aca="1" ref="K1090" ca="1">SHA1HASH($J1090)</f>
        <v>f5658d0d0ec6c470cdc528e229294c65f66dba04</v>
      </c>
      <c r="L1090" s="7" cm="1">
        <f t="array" aca="1" ref="L1090" ca="1">INDEX(States!$A:$A,N1090,1)</f>
        <v>5</v>
      </c>
      <c r="M1090" s="7" t="str">
        <f ca="1">VLOOKUP($L1090,Countries!$A:$B,2,FALSE)</f>
        <v>Portugal</v>
      </c>
      <c r="N1090" s="7" cm="1">
        <f t="array" aca="1" ref="N1090" ca="1">INDEX(States!$C:$C,RANDBETWEEN(5,COUNTA(States!$A:$A) + 1),1)</f>
        <v>7</v>
      </c>
      <c r="O1090" s="7" t="str">
        <f ca="1">VLOOKUP($N1090,States!$C:$D,2,FALSE)</f>
        <v xml:space="preserve"> Setúbal </v>
      </c>
      <c r="P1090" s="7" t="str">
        <f ca="1">VLOOKUP($F1090,Name!$A:$C,3,FALSE)</f>
        <v>F</v>
      </c>
      <c r="Q1090" s="7" t="str">
        <f ca="1">VLOOKUP($P1090,Genders!$B:$C,2,FALSE)</f>
        <v>Female</v>
      </c>
      <c r="R1090" s="7" cm="1">
        <f t="array" aca="1" ref="R1090" ca="1">INDEX('Marital status'!$A:$A,RANDBETWEEN(5,COUNTA('Marital status'!$A:$A) + 1),1)</f>
        <v>6</v>
      </c>
      <c r="S1090" s="7" t="str">
        <f ca="1">VLOOKUP($R1090,'Marital status'!$A:$B,2,FALSE)</f>
        <v>MarrieD</v>
      </c>
      <c r="T1090" s="7">
        <f t="shared" ca="1" si="163"/>
        <v>5</v>
      </c>
      <c r="U1090" s="7" t="str">
        <f ca="1">VLOOKUP($T1090,Ethnicities!$A:$B,2,FALSE)</f>
        <v xml:space="preserve"> white</v>
      </c>
      <c r="V1090" s="8">
        <f t="shared" ca="1" si="164"/>
        <v>21473</v>
      </c>
      <c r="W1090" s="6">
        <f t="shared" ca="1" si="165"/>
        <v>7</v>
      </c>
      <c r="X1090" s="8" t="str">
        <f ca="1">VLOOKUP($W1090,'Background education'!$A:$B,2,FALSE)</f>
        <v>Undergraduate degree</v>
      </c>
      <c r="Y1090" s="7">
        <f ca="1" xml:space="preserve">
  IF(OR($AA1090 = 5, $AA1090 = 6, $AA1090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090" s="7" t="str">
        <f ca="1">VLOOKUP($Y1090,Departments!$A:$B,2,FALSE)</f>
        <v>Human Resource</v>
      </c>
      <c r="AA1090" s="6">
        <f t="shared" ca="1" si="166"/>
        <v>11</v>
      </c>
      <c r="AB1090" s="7" t="str">
        <f ca="1">VLOOKUP($AA1090,Roles!$A:$B,2,FALSE)</f>
        <v>Analyst</v>
      </c>
      <c r="AC1090" s="6">
        <f t="shared" ca="1" si="167"/>
        <v>7</v>
      </c>
      <c r="AD1090" s="7" t="str">
        <f ca="1" xml:space="preserve">
IF($AC1090 &lt;&gt; "",
    VLOOKUP($AC1090,Levels!$A:$B,2,FALSE),
    ""
)</f>
        <v>Senior</v>
      </c>
      <c r="AE1090" s="8">
        <f t="shared" ca="1" si="168"/>
        <v>36978</v>
      </c>
      <c r="AF1090" s="6">
        <f ca="1">RANDBETWEEN(5,COUNTA('Recruitment source'!$A:$A) + 1)</f>
        <v>13</v>
      </c>
      <c r="AG1090" s="6" t="str">
        <f ca="1">VLOOKUP($AF1090,'Recruitment source'!$A:$B,2,FALSE)</f>
        <v>Google</v>
      </c>
      <c r="AH1090" s="8"/>
      <c r="AI1090" s="1">
        <f t="shared" ca="1" si="160"/>
        <v>2580</v>
      </c>
      <c r="AJ1090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1086, 1, 'Cecília Aguiar Freitas', 'F', 5, '15/10/1958', 7, 8, 11, 7, 2580);</v>
      </c>
    </row>
    <row r="1091" spans="1:36" ht="14.25" customHeight="1" x14ac:dyDescent="0.2">
      <c r="A1091" s="7" cm="1">
        <f t="array" aca="1" ref="A1091" ca="1">INDEX(Companies!$A:$A,RANDBETWEEN(5,COUNTA(Companies!$A:$A) + 1),1)</f>
        <v>5</v>
      </c>
      <c r="B1091" s="7" t="str">
        <f ca="1">VLOOKUP($A1091,Companies!$A:$B,2,FALSE)</f>
        <v>ACME Corporation</v>
      </c>
      <c r="C1091" s="5">
        <f t="shared" si="161"/>
        <v>1087</v>
      </c>
      <c r="D1091" s="5" t="str" cm="1">
        <f t="array" ref="D1091">SHA1HASH($C1091)</f>
        <v>07f97cc68eebf81afcd32f6fc0aad7e1f17e0c00</v>
      </c>
      <c r="E1091" s="6">
        <v>1</v>
      </c>
      <c r="F1091" s="7">
        <f ca="1">IF($C1091 = 1 + N("Presidente"),
    127,
    IF($C1091 = 2 + N("Vice-Presidente"),
        72,
        IF($C1091 = 3 + N("Secretária bilíngue"),
            13,
            RANDBETWEEN(5,COUNT(Name!$A:$A) + 1)
        )
    )
)</f>
        <v>126</v>
      </c>
      <c r="G1091" s="7" t="str">
        <f ca="1">VLOOKUP($F1091,Name!$A:$B,2,FALSE)</f>
        <v>Enrico</v>
      </c>
      <c r="H1091" s="7">
        <f ca="1" xml:space="preserve">
IF($C1091 = 1,
    0,
    RANDBETWEEN(5,COUNT('Last name'!$A:$A) + 1)
)</f>
        <v>17</v>
      </c>
      <c r="I1091" s="7" t="str">
        <f ca="1" xml:space="preserve">
IF($C1091 = 1 + N("Presidente"),
    "de Orléans e Bragança",
    VLOOKUP($H1091,'Last name'!$A:$B,2,FALSE) &amp; " " &amp; VLOOKUP(RANDBETWEEN(5,COUNT('Last name'!$A:$A) + 1),'Last name'!$A:$B,2,FALSE)
)</f>
        <v>Andrade Alves</v>
      </c>
      <c r="J1091" s="7" t="str">
        <f t="shared" ca="1" si="162"/>
        <v>Enrico Andrade Alves</v>
      </c>
      <c r="K1091" s="7" t="str" cm="1">
        <f t="array" aca="1" ref="K1091" ca="1">SHA1HASH($J1091)</f>
        <v>0b804edae620106986a3b4dcfbfda5e8ab51e06b</v>
      </c>
      <c r="L1091" s="7" cm="1">
        <f t="array" aca="1" ref="L1091" ca="1">INDEX(States!$A:$A,N1091,1)</f>
        <v>5</v>
      </c>
      <c r="M1091" s="7" t="str">
        <f ca="1">VLOOKUP($L1091,Countries!$A:$B,2,FALSE)</f>
        <v>Portugal</v>
      </c>
      <c r="N1091" s="7" cm="1">
        <f t="array" aca="1" ref="N1091" ca="1">INDEX(States!$C:$C,RANDBETWEEN(5,COUNTA(States!$A:$A) + 1),1)</f>
        <v>11</v>
      </c>
      <c r="O1091" s="7" t="str">
        <f ca="1">VLOOKUP($N1091,States!$C:$D,2,FALSE)</f>
        <v>Santarém</v>
      </c>
      <c r="P1091" s="7" t="str">
        <f ca="1">VLOOKUP($F1091,Name!$A:$C,3,FALSE)</f>
        <v>M</v>
      </c>
      <c r="Q1091" s="7" t="str">
        <f ca="1">VLOOKUP($P1091,Genders!$B:$C,2,FALSE)</f>
        <v>Male</v>
      </c>
      <c r="R1091" s="7" cm="1">
        <f t="array" aca="1" ref="R1091" ca="1">INDEX('Marital status'!$A:$A,RANDBETWEEN(5,COUNTA('Marital status'!$A:$A) + 1),1)</f>
        <v>9</v>
      </c>
      <c r="S1091" s="7" t="str">
        <f ca="1">VLOOKUP($R1091,'Marital status'!$A:$B,2,FALSE)</f>
        <v>DIVORCED</v>
      </c>
      <c r="T1091" s="7">
        <f t="shared" ca="1" si="163"/>
        <v>5</v>
      </c>
      <c r="U1091" s="7" t="str">
        <f ca="1">VLOOKUP($T1091,Ethnicities!$A:$B,2,FALSE)</f>
        <v xml:space="preserve"> white</v>
      </c>
      <c r="V1091" s="8">
        <f t="shared" ca="1" si="164"/>
        <v>17968</v>
      </c>
      <c r="W1091" s="6">
        <f t="shared" ca="1" si="165"/>
        <v>7</v>
      </c>
      <c r="X1091" s="8" t="str">
        <f ca="1">VLOOKUP($W1091,'Background education'!$A:$B,2,FALSE)</f>
        <v>Undergraduate degree</v>
      </c>
      <c r="Y1091" s="7">
        <f ca="1" xml:space="preserve">
  IF(OR($AA1091 = 5, $AA1091 = 6, $AA1091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91" s="7" t="str">
        <f ca="1">VLOOKUP($Y1091,Departments!$A:$B,2,FALSE)</f>
        <v xml:space="preserve"> Presidency</v>
      </c>
      <c r="AA1091" s="6">
        <f t="shared" ca="1" si="166"/>
        <v>9</v>
      </c>
      <c r="AB1091" s="7" t="str">
        <f ca="1">VLOOKUP($AA1091,Roles!$A:$B,2,FALSE)</f>
        <v>Intern</v>
      </c>
      <c r="AC1091" s="6" t="str">
        <f t="shared" ca="1" si="167"/>
        <v/>
      </c>
      <c r="AD1091" s="7" t="str">
        <f ca="1" xml:space="preserve">
IF($AC1091 &lt;&gt; "",
    VLOOKUP($AC1091,Levels!$A:$B,2,FALSE),
    ""
)</f>
        <v/>
      </c>
      <c r="AE1091" s="8">
        <f t="shared" ca="1" si="168"/>
        <v>37530</v>
      </c>
      <c r="AF1091" s="6">
        <f ca="1">RANDBETWEEN(5,COUNTA('Recruitment source'!$A:$A) + 1)</f>
        <v>7</v>
      </c>
      <c r="AG1091" s="6" t="str">
        <f ca="1">VLOOKUP($AF1091,'Recruitment source'!$A:$B,2,FALSE)</f>
        <v>SAPO Emprego</v>
      </c>
      <c r="AH1091" s="8"/>
      <c r="AI1091" s="1">
        <f t="shared" ca="1" si="160"/>
        <v>1205</v>
      </c>
      <c r="AJ1091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1087, 1, 'Enrico Andrade Alves', 'M', 5, '11/03/1949', 7, 5, 9, NULL, 1205);</v>
      </c>
    </row>
    <row r="1092" spans="1:36" ht="14.25" customHeight="1" x14ac:dyDescent="0.2">
      <c r="A1092" s="7" cm="1">
        <f t="array" aca="1" ref="A1092" ca="1">INDEX(Companies!$A:$A,RANDBETWEEN(5,COUNTA(Companies!$A:$A) + 1),1)</f>
        <v>5</v>
      </c>
      <c r="B1092" s="7" t="str">
        <f ca="1">VLOOKUP($A1092,Companies!$A:$B,2,FALSE)</f>
        <v>ACME Corporation</v>
      </c>
      <c r="C1092" s="5">
        <f t="shared" si="161"/>
        <v>1088</v>
      </c>
      <c r="D1092" s="5" t="str" cm="1">
        <f t="array" ref="D1092">SHA1HASH($C1092)</f>
        <v>831376f92ed066e803751a5a0c0ecd90a104915a</v>
      </c>
      <c r="E1092" s="6">
        <v>1</v>
      </c>
      <c r="F1092" s="7">
        <f ca="1">IF($C1092 = 1 + N("Presidente"),
    127,
    IF($C1092 = 2 + N("Vice-Presidente"),
        72,
        IF($C1092 = 3 + N("Secretária bilíngue"),
            13,
            RANDBETWEEN(5,COUNT(Name!$A:$A) + 1)
        )
    )
)</f>
        <v>287</v>
      </c>
      <c r="G1092" s="7" t="str">
        <f ca="1">VLOOKUP($F1092,Name!$A:$B,2,FALSE)</f>
        <v>Matheus</v>
      </c>
      <c r="H1092" s="7">
        <f ca="1" xml:space="preserve">
IF($C1092 = 1,
    0,
    RANDBETWEEN(5,COUNT('Last name'!$A:$A) + 1)
)</f>
        <v>35</v>
      </c>
      <c r="I1092" s="7" t="str">
        <f ca="1" xml:space="preserve">
IF($C1092 = 1 + N("Presidente"),
    "de Orléans e Bragança",
    VLOOKUP($H1092,'Last name'!$A:$B,2,FALSE) &amp; " " &amp; VLOOKUP(RANDBETWEEN(5,COUNT('Last name'!$A:$A) + 1),'Last name'!$A:$B,2,FALSE)
)</f>
        <v>Barroso Barbosa</v>
      </c>
      <c r="J1092" s="7" t="str">
        <f t="shared" ca="1" si="162"/>
        <v>Matheus Barroso Barbosa</v>
      </c>
      <c r="K1092" s="7" t="str" cm="1">
        <f t="array" aca="1" ref="K1092" ca="1">SHA1HASH($J1092)</f>
        <v>044ba60e79417bec0f3d1863aa4ce8ae56337c77</v>
      </c>
      <c r="L1092" s="7" cm="1">
        <f t="array" aca="1" ref="L1092" ca="1">INDEX(States!$A:$A,N1092,1)</f>
        <v>5</v>
      </c>
      <c r="M1092" s="7" t="str">
        <f ca="1">VLOOKUP($L1092,Countries!$A:$B,2,FALSE)</f>
        <v>Portugal</v>
      </c>
      <c r="N1092" s="7" cm="1">
        <f t="array" aca="1" ref="N1092" ca="1">INDEX(States!$C:$C,RANDBETWEEN(5,COUNTA(States!$A:$A) + 1),1)</f>
        <v>9</v>
      </c>
      <c r="O1092" s="7" t="str">
        <f ca="1">VLOOKUP($N1092,States!$C:$D,2,FALSE)</f>
        <v>braga</v>
      </c>
      <c r="P1092" s="7" t="str">
        <f ca="1">VLOOKUP($F1092,Name!$A:$C,3,FALSE)</f>
        <v>M</v>
      </c>
      <c r="Q1092" s="7" t="str">
        <f ca="1">VLOOKUP($P1092,Genders!$B:$C,2,FALSE)</f>
        <v>Male</v>
      </c>
      <c r="R1092" s="7" cm="1">
        <f t="array" aca="1" ref="R1092" ca="1">INDEX('Marital status'!$A:$A,RANDBETWEEN(5,COUNTA('Marital status'!$A:$A) + 1),1)</f>
        <v>8</v>
      </c>
      <c r="S1092" s="7" t="str">
        <f ca="1">VLOOKUP($R1092,'Marital status'!$A:$B,2,FALSE)</f>
        <v xml:space="preserve"> Separated </v>
      </c>
      <c r="T1092" s="7">
        <f t="shared" ca="1" si="163"/>
        <v>6</v>
      </c>
      <c r="U1092" s="7" t="str">
        <f ca="1">VLOOKUP($T1092,Ethnicities!$A:$B,2,FALSE)</f>
        <v>Black or African American</v>
      </c>
      <c r="V1092" s="8">
        <f t="shared" ca="1" si="164"/>
        <v>22734</v>
      </c>
      <c r="W1092" s="6">
        <f t="shared" ca="1" si="165"/>
        <v>8</v>
      </c>
      <c r="X1092" s="8" t="str">
        <f ca="1">VLOOKUP($W1092,'Background education'!$A:$B,2,FALSE)</f>
        <v>Graduate school</v>
      </c>
      <c r="Y1092" s="7">
        <f ca="1" xml:space="preserve">
  IF(OR($AA1092 = 5, $AA1092 = 6, $AA1092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92" s="7" t="str">
        <f ca="1">VLOOKUP($Y1092,Departments!$A:$B,2,FALSE)</f>
        <v>Audit</v>
      </c>
      <c r="AA1092" s="6">
        <f t="shared" ca="1" si="166"/>
        <v>11</v>
      </c>
      <c r="AB1092" s="7" t="str">
        <f ca="1">VLOOKUP($AA1092,Roles!$A:$B,2,FALSE)</f>
        <v>Analyst</v>
      </c>
      <c r="AC1092" s="6">
        <f t="shared" ca="1" si="167"/>
        <v>5</v>
      </c>
      <c r="AD1092" s="7" t="str">
        <f ca="1" xml:space="preserve">
IF($AC1092 &lt;&gt; "",
    VLOOKUP($AC1092,Levels!$A:$B,2,FALSE),
    ""
)</f>
        <v>Junior</v>
      </c>
      <c r="AE1092" s="8">
        <f t="shared" ca="1" si="168"/>
        <v>41676</v>
      </c>
      <c r="AF1092" s="6">
        <f ca="1">RANDBETWEEN(5,COUNTA('Recruitment source'!$A:$A) + 1)</f>
        <v>6</v>
      </c>
      <c r="AG1092" s="6" t="str">
        <f ca="1">VLOOKUP($AF1092,'Recruitment source'!$A:$B,2,FALSE)</f>
        <v>Learn4Good</v>
      </c>
      <c r="AH1092" s="8"/>
      <c r="AI1092" s="1">
        <f t="shared" ca="1" si="160"/>
        <v>3000</v>
      </c>
      <c r="AJ1092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1088, 1, 'Matheus Barroso Barbosa', 'M', 6, '29/03/1962', 8, 13, 11, 5, 3000);</v>
      </c>
    </row>
    <row r="1093" spans="1:36" ht="14.25" customHeight="1" x14ac:dyDescent="0.2">
      <c r="A1093" s="7" cm="1">
        <f t="array" aca="1" ref="A1093" ca="1">INDEX(Companies!$A:$A,RANDBETWEEN(5,COUNTA(Companies!$A:$A) + 1),1)</f>
        <v>5</v>
      </c>
      <c r="B1093" s="7" t="str">
        <f ca="1">VLOOKUP($A1093,Companies!$A:$B,2,FALSE)</f>
        <v>ACME Corporation</v>
      </c>
      <c r="C1093" s="5">
        <f t="shared" si="161"/>
        <v>1089</v>
      </c>
      <c r="D1093" s="5" t="str" cm="1">
        <f t="array" ref="D1093">SHA1HASH($C1093)</f>
        <v>785a7925363bf133a7c5413c563f331c5e02cc69</v>
      </c>
      <c r="E1093" s="6">
        <v>1</v>
      </c>
      <c r="F1093" s="7">
        <f ca="1">IF($C1093 = 1 + N("Presidente"),
    127,
    IF($C1093 = 2 + N("Vice-Presidente"),
        72,
        IF($C1093 = 3 + N("Secretária bilíngue"),
            13,
            RANDBETWEEN(5,COUNT(Name!$A:$A) + 1)
        )
    )
)</f>
        <v>330</v>
      </c>
      <c r="G1093" s="7" t="str">
        <f ca="1">VLOOKUP($F1093,Name!$A:$B,2,FALSE)</f>
        <v>Rebecca</v>
      </c>
      <c r="H1093" s="7">
        <f ca="1" xml:space="preserve">
IF($C1093 = 1,
    0,
    RANDBETWEEN(5,COUNT('Last name'!$A:$A) + 1)
)</f>
        <v>185</v>
      </c>
      <c r="I1093" s="7" t="str">
        <f ca="1" xml:space="preserve">
IF($C1093 = 1 + N("Presidente"),
    "de Orléans e Bragança",
    VLOOKUP($H1093,'Last name'!$A:$B,2,FALSE) &amp; " " &amp; VLOOKUP(RANDBETWEEN(5,COUNT('Last name'!$A:$A) + 1),'Last name'!$A:$B,2,FALSE)
)</f>
        <v>Sousa Braga</v>
      </c>
      <c r="J1093" s="7" t="str">
        <f t="shared" ca="1" si="162"/>
        <v>Rebecca Sousa Braga</v>
      </c>
      <c r="K1093" s="7" t="str" cm="1">
        <f t="array" aca="1" ref="K1093" ca="1">SHA1HASH($J1093)</f>
        <v>a3df285fc897f1a32ca178276910e7bff9ffc8dc</v>
      </c>
      <c r="L1093" s="7" cm="1">
        <f t="array" aca="1" ref="L1093" ca="1">INDEX(States!$A:$A,N1093,1)</f>
        <v>5</v>
      </c>
      <c r="M1093" s="7" t="str">
        <f ca="1">VLOOKUP($L1093,Countries!$A:$B,2,FALSE)</f>
        <v>Portugal</v>
      </c>
      <c r="N1093" s="7" cm="1">
        <f t="array" aca="1" ref="N1093" ca="1">INDEX(States!$C:$C,RANDBETWEEN(5,COUNTA(States!$A:$A) + 1),1)</f>
        <v>10</v>
      </c>
      <c r="O1093" s="7" t="str">
        <f ca="1">VLOOKUP($N1093,States!$C:$D,2,FALSE)</f>
        <v>Faro</v>
      </c>
      <c r="P1093" s="7" t="str">
        <f ca="1">VLOOKUP($F1093,Name!$A:$C,3,FALSE)</f>
        <v>F</v>
      </c>
      <c r="Q1093" s="7" t="str">
        <f ca="1">VLOOKUP($P1093,Genders!$B:$C,2,FALSE)</f>
        <v>Female</v>
      </c>
      <c r="R1093" s="7" cm="1">
        <f t="array" aca="1" ref="R1093" ca="1">INDEX('Marital status'!$A:$A,RANDBETWEEN(5,COUNTA('Marital status'!$A:$A) + 1),1)</f>
        <v>7</v>
      </c>
      <c r="S1093" s="7" t="str">
        <f ca="1">VLOOKUP($R1093,'Marital status'!$A:$B,2,FALSE)</f>
        <v xml:space="preserve">Widowed </v>
      </c>
      <c r="T1093" s="7">
        <f t="shared" ca="1" si="163"/>
        <v>5</v>
      </c>
      <c r="U1093" s="7" t="str">
        <f ca="1">VLOOKUP($T1093,Ethnicities!$A:$B,2,FALSE)</f>
        <v xml:space="preserve"> white</v>
      </c>
      <c r="V1093" s="8">
        <f t="shared" ca="1" si="164"/>
        <v>26506</v>
      </c>
      <c r="W1093" s="6">
        <f t="shared" ca="1" si="165"/>
        <v>7</v>
      </c>
      <c r="X1093" s="8" t="str">
        <f ca="1">VLOOKUP($W1093,'Background education'!$A:$B,2,FALSE)</f>
        <v>Undergraduate degree</v>
      </c>
      <c r="Y1093" s="7">
        <f ca="1" xml:space="preserve">
  IF(OR($AA1093 = 5, $AA1093 = 6, $AA1093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93" s="7" t="str">
        <f ca="1">VLOOKUP($Y1093,Departments!$A:$B,2,FALSE)</f>
        <v>Finance</v>
      </c>
      <c r="AA1093" s="6">
        <f t="shared" ca="1" si="166"/>
        <v>9</v>
      </c>
      <c r="AB1093" s="7" t="str">
        <f ca="1">VLOOKUP($AA1093,Roles!$A:$B,2,FALSE)</f>
        <v>Intern</v>
      </c>
      <c r="AC1093" s="6" t="str">
        <f t="shared" ca="1" si="167"/>
        <v/>
      </c>
      <c r="AD1093" s="7" t="str">
        <f ca="1" xml:space="preserve">
IF($AC1093 &lt;&gt; "",
    VLOOKUP($AC1093,Levels!$A:$B,2,FALSE),
    ""
)</f>
        <v/>
      </c>
      <c r="AE1093" s="8">
        <f t="shared" ca="1" si="168"/>
        <v>44041</v>
      </c>
      <c r="AF1093" s="6">
        <f ca="1">RANDBETWEEN(5,COUNTA('Recruitment source'!$A:$A) + 1)</f>
        <v>14</v>
      </c>
      <c r="AG1093" s="6" t="str">
        <f ca="1">VLOOKUP($AF1093,'Recruitment source'!$A:$B,2,FALSE)</f>
        <v>LinkedIn</v>
      </c>
      <c r="AH1093" s="8"/>
      <c r="AI1093" s="1">
        <f t="shared" ref="AI1093:AI1156" ca="1" si="170" xml:space="preserve">
IF($AA1093 = 5 + N("Presidente"),
    27000,
    IF($AA1093 = 6 + N("Vice-presidente"),
        23000,
        IF(OR($AA1093 = 8, $AA1093= 13, $AA1093 = 12) + N("Secretária bilíngue ou coordenador ou especialista"),
            8000,
            IF($AA1093 = 7 + N("Diretor"),
                15000,
                IF($AA1093 = 14 + N("Gerente"),
                    12000,
                    IF($AA1093 = 9 + N("Estagiário"),
                        705,
                        IF($AA1093 = 10 + N("Trainee"),
                            805,
                            IF($AA1093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IF($W1093 = 7,
  500,
  IF($W1093 = 8,
    1000,
    IF($W1093 = 9,
      1500,
      IF($W1093 = 10,
        2000,
        0
      )
    )
  )
)
+
N("Adicional no salário por área")
+
IF($Y1093 = 14 + N("Tecnologia da Informação"),
  120,
  IF($Y1093 = 16 + N("Vendas"),
    110,
    IF($Y1093 = 15 + N("Jurídico"),
      100,
      IF(OR($Y1093 = 8, $Y1093 = 9, $Y1093 = 11) + N("Recursos humanos ou comercial ou comunicação e marketing"),
        80,
        0
      )
    )
  )
)
+
N("Adicionando pegadinha")
+
IF(AND($Y1093 = 16, $W1093 = 9, $AA1093 = 11, $AC1093 = 5) + N("Se for de vendas, com mestrado, analista sênior"),
  IF($T1093 = 5,
    100,
    0
  )
  +
  IF($P1093 = "M",
    200,
    0
  ),
  0
)</f>
        <v>1205</v>
      </c>
      <c r="AJ1093" s="12" t="str">
        <f t="shared" ca="1" si="169"/>
        <v>INSERT INTO bi4all.fac_employees (id_company_fk, id_employee_pk, flg_active, employee_name, id_gender_fk, id_race_fk, birthday, id_schooling_fk, id_department_fk, id_role_fk, id_level_fk, actual_salary) VALUES (5, 1089, 1, 'Rebecca Sousa Braga', 'F', 5, '26/07/1972', 7, 7, 9, NULL, 1205);</v>
      </c>
    </row>
    <row r="1094" spans="1:36" ht="14.25" customHeight="1" x14ac:dyDescent="0.2">
      <c r="A1094" s="7" cm="1">
        <f t="array" aca="1" ref="A1094" ca="1">INDEX(Companies!$A:$A,RANDBETWEEN(5,COUNTA(Companies!$A:$A) + 1),1)</f>
        <v>5</v>
      </c>
      <c r="B1094" s="7" t="str">
        <f ca="1">VLOOKUP($A1094,Companies!$A:$B,2,FALSE)</f>
        <v>ACME Corporation</v>
      </c>
      <c r="C1094" s="5">
        <f t="shared" ref="C1094:C1157" si="171">ROW() - 4</f>
        <v>1090</v>
      </c>
      <c r="D1094" s="5" t="str" cm="1">
        <f t="array" ref="D1094">SHA1HASH($C1094)</f>
        <v>befa2b19820da7401dbf672069d4af99a040c200</v>
      </c>
      <c r="E1094" s="6">
        <v>1</v>
      </c>
      <c r="F1094" s="7">
        <f ca="1">IF($C1094 = 1 + N("Presidente"),
    127,
    IF($C1094 = 2 + N("Vice-Presidente"),
        72,
        IF($C1094 = 3 + N("Secretária bilíngue"),
            13,
            RANDBETWEEN(5,COUNT(Name!$A:$A) + 1)
        )
    )
)</f>
        <v>190</v>
      </c>
      <c r="G1094" s="7" t="str">
        <f ca="1">VLOOKUP($F1094,Name!$A:$B,2,FALSE)</f>
        <v>João Miguel</v>
      </c>
      <c r="H1094" s="7">
        <f ca="1" xml:space="preserve">
IF($C1094 = 1,
    0,
    RANDBETWEEN(5,COUNT('Last name'!$A:$A) + 1)
)</f>
        <v>176</v>
      </c>
      <c r="I1094" s="7" t="str">
        <f ca="1" xml:space="preserve">
IF($C1094 = 1 + N("Presidente"),
    "de Orléans e Bragança",
    VLOOKUP($H1094,'Last name'!$A:$B,2,FALSE) &amp; " " &amp; VLOOKUP(RANDBETWEEN(5,COUNT('Last name'!$A:$A) + 1),'Last name'!$A:$B,2,FALSE)
)</f>
        <v>Santos Sousa</v>
      </c>
      <c r="J1094" s="7" t="str">
        <f t="shared" ref="J1094:J1157" ca="1" si="172">$G1094 &amp; " " &amp; $I1094</f>
        <v>João Miguel Santos Sousa</v>
      </c>
      <c r="K1094" s="7" t="str" cm="1">
        <f t="array" aca="1" ref="K1094" ca="1">SHA1HASH($J1094)</f>
        <v>81e8ce4590936084407bab8630c5816b1daedf2c</v>
      </c>
      <c r="L1094" s="7" cm="1">
        <f t="array" aca="1" ref="L1094" ca="1">INDEX(States!$A:$A,N1094,1)</f>
        <v>5</v>
      </c>
      <c r="M1094" s="7" t="str">
        <f ca="1">VLOOKUP($L1094,Countries!$A:$B,2,FALSE)</f>
        <v>Portugal</v>
      </c>
      <c r="N1094" s="7" cm="1">
        <f t="array" aca="1" ref="N1094" ca="1">INDEX(States!$C:$C,RANDBETWEEN(5,COUNTA(States!$A:$A) + 1),1)</f>
        <v>6</v>
      </c>
      <c r="O1094" s="7" t="str">
        <f ca="1">VLOOKUP($N1094,States!$C:$D,2,FALSE)</f>
        <v>PORTO</v>
      </c>
      <c r="P1094" s="7" t="str">
        <f ca="1">VLOOKUP($F1094,Name!$A:$C,3,FALSE)</f>
        <v>M</v>
      </c>
      <c r="Q1094" s="7" t="str">
        <f ca="1">VLOOKUP($P1094,Genders!$B:$C,2,FALSE)</f>
        <v>Male</v>
      </c>
      <c r="R1094" s="7" cm="1">
        <f t="array" aca="1" ref="R1094" ca="1">INDEX('Marital status'!$A:$A,RANDBETWEEN(5,COUNTA('Marital status'!$A:$A) + 1),1)</f>
        <v>9</v>
      </c>
      <c r="S1094" s="7" t="str">
        <f ca="1">VLOOKUP($R1094,'Marital status'!$A:$B,2,FALSE)</f>
        <v>DIVORCED</v>
      </c>
      <c r="T1094" s="7">
        <f t="shared" ref="T1094:T1157" ca="1" si="173" xml:space="preserve">
IF(AND($AA1094 &gt;= 5, $AA1094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094" s="7" t="str">
        <f ca="1">VLOOKUP($T1094,Ethnicities!$A:$B,2,FALSE)</f>
        <v xml:space="preserve"> white</v>
      </c>
      <c r="V1094" s="8">
        <f t="shared" ref="V1094:V1157" ca="1" si="174" xml:space="preserve">
IF($AA1094 = 5 + N("CEO"),
    TODAY() - 16340,
    IF($AA1094 = 8 + N("Secretary"),
        RANDBETWEEN(TODAY() - 12418.5, TODAY()-6574.5),
        IF(OR($AA1094 = 7, $AA1094 = 14),
            RANDBETWEEN(TODAY() - 16071, TODAY() - 8766),
            IF(OR($AA1094 = 13, $AA1094 = 12, $AA1094 = 11),
                RANDBETWEEN(TODAY() - 27393.75, TODAY() - 12783.75),
                RANDBETWEEN(TODAY() - 27393.75, TODAY()-10957.5)
            )
        )
    )
)</f>
        <v>25732</v>
      </c>
      <c r="W1094" s="6">
        <f t="shared" ref="W1094:W1157" ca="1" si="175" xml:space="preserve">
IF(OR($AA1094 = 5, $AA1094 = 6) + N("Se for presidente ou vice-presidente"),
    10 + N("Doutor"),
    IF($AA1094 = 7 + N("Se for diretor"),
        RANDBETWEEN(8,10) + N("Graduate school or Master’s degree or Doctorate"),
        IF($AA1094 = 14 + N("If a manager"),
            RANDBETWEEN(7,9),
            IF(OR($AA1094 = 13, $AA1094 = 12, $AA1094 = 11) + N("If coordinator or specialist or analyst"),
                RANDBETWEEN(7,8),
                7
            )
        )
    )
)</f>
        <v>8</v>
      </c>
      <c r="X1094" s="8" t="str">
        <f ca="1">VLOOKUP($W1094,'Background education'!$A:$B,2,FALSE)</f>
        <v>Graduate school</v>
      </c>
      <c r="Y1094" s="7">
        <f ca="1" xml:space="preserve">
  IF(OR($AA1094 = 5, $AA1094 = 6, $AA1094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094" s="7" t="str">
        <f ca="1">VLOOKUP($Y1094,Departments!$A:$B,2,FALSE)</f>
        <v>Communication &amp; Marketing</v>
      </c>
      <c r="AA1094" s="6">
        <f t="shared" ref="AA1094:AA1157" ca="1" si="176" xml:space="preserve">
IF($C1094 = 1 + N("Se matrícula for 1"),
  5 + N("Presidente"),
  IF($C1094 = 2 + N("Se matrícula for 2"),
    6 + N("Vice-presidente"),
    IF($C1094 = 3 + N("Se matrícula for 3"),
      8 + N("Secretária bilíngue"),
      IF(AND($C1094 &gt;= 4, $C1094 &lt;=14),
        7 + N("Diretor"),
        IF(AND($C1094 &gt;= 15, $C1094 &lt;= 25),
          14 + N("Manager"),
          IF(AND($C1094 &gt;= 26, $C1094 &lt;= 36),
            13 + N("Coordinador"),
            IF(AND($C1094 &gt;= 37, $C1094 &lt;= 47),
              12 + N("Especialista"),
                IF(MOD($C1094,2) = 0,
                  11 + N("Analista"),
                  RANDBETWEEN(9,10) + N("Estagiário ou Trainee")
                )
            )
          )
        )
      )
    )
  )
)</f>
        <v>11</v>
      </c>
      <c r="AB1094" s="7" t="str">
        <f ca="1">VLOOKUP($AA1094,Roles!$A:$B,2,FALSE)</f>
        <v>Analyst</v>
      </c>
      <c r="AC1094" s="6">
        <f t="shared" ref="AC1094:AC1157" ca="1" si="177" xml:space="preserve">
IF($AA1094 = 11 + N("Analyst"),
    RANDBETWEEN(5, 7) + N("Jr, Pleno, Sr"),
    ""
)</f>
        <v>5</v>
      </c>
      <c r="AD1094" s="7" t="str">
        <f ca="1" xml:space="preserve">
IF($AC1094 &lt;&gt; "",
    VLOOKUP($AC1094,Levels!$A:$B,2,FALSE),
    ""
)</f>
        <v>Junior</v>
      </c>
      <c r="AE1094" s="8">
        <f t="shared" ref="AE1094:AE1157" ca="1" si="178" xml:space="preserve">
IF(
  OR(
    $AA1094=5,$AA1094=6,$AA1094=7,$AA1094=8,$AA1094=14
  ),
  36161,
  IF(
     (
      (TODAY() - $V1094) / 365
     ) &lt; 19,
      TODAY(),
      RANDBETWEEN(36161,TODAY())
  )
)</f>
        <v>40413</v>
      </c>
      <c r="AF1094" s="6">
        <f ca="1">RANDBETWEEN(5,COUNTA('Recruitment source'!$A:$A) + 1)</f>
        <v>11</v>
      </c>
      <c r="AG1094" s="6" t="str">
        <f ca="1">VLOOKUP($AF1094,'Recruitment source'!$A:$B,2,FALSE)</f>
        <v>Next Station</v>
      </c>
      <c r="AH1094" s="8"/>
      <c r="AI1094" s="1">
        <f t="shared" ca="1" si="170"/>
        <v>3080</v>
      </c>
      <c r="AJ1094" s="12" t="str">
        <f t="shared" ref="AJ1094:AJ1157" ca="1" si="17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$A1094  &amp; ", "   &amp;
$C1094  &amp; ", "   &amp;
$E1094  &amp; ", '"  &amp;
$J1094  &amp; "', '" &amp;
$P1094  &amp; "', "  &amp;
$T1094  &amp; ", '"  &amp;
TEXT($V1094,"dd/mm/aaaa")  &amp; "', "   &amp;
$W1094  &amp; ", "   &amp;
$Y1094  &amp; ", "   &amp;
$AA1094  &amp; ", "   &amp;
IF($AC1094 &lt;&gt; "", $AC1094, "NULL")  &amp; ", "   &amp;
$AI1094  &amp; ");"</f>
        <v>INSERT INTO bi4all.fac_employees (id_company_fk, id_employee_pk, flg_active, employee_name, id_gender_fk, id_race_fk, birthday, id_schooling_fk, id_department_fk, id_role_fk, id_level_fk, actual_salary) VALUES (5, 1090, 1, 'João Miguel Santos Sousa', 'M', 5, '13/06/1970', 8, 11, 11, 5, 3080);</v>
      </c>
    </row>
    <row r="1095" spans="1:36" ht="14.25" customHeight="1" x14ac:dyDescent="0.2">
      <c r="A1095" s="7" cm="1">
        <f t="array" aca="1" ref="A1095" ca="1">INDEX(Companies!$A:$A,RANDBETWEEN(5,COUNTA(Companies!$A:$A) + 1),1)</f>
        <v>5</v>
      </c>
      <c r="B1095" s="7" t="str">
        <f ca="1">VLOOKUP($A1095,Companies!$A:$B,2,FALSE)</f>
        <v>ACME Corporation</v>
      </c>
      <c r="C1095" s="5">
        <f t="shared" si="171"/>
        <v>1091</v>
      </c>
      <c r="D1095" s="5" t="str" cm="1">
        <f t="array" ref="D1095">SHA1HASH($C1095)</f>
        <v>789ef3d6e1196152c1e7ccadc639c306254a305e</v>
      </c>
      <c r="E1095" s="6">
        <v>1</v>
      </c>
      <c r="F1095" s="7">
        <f ca="1">IF($C1095 = 1 + N("Presidente"),
    127,
    IF($C1095 = 2 + N("Vice-Presidente"),
        72,
        IF($C1095 = 3 + N("Secretária bilíngue"),
            13,
            RANDBETWEEN(5,COUNT(Name!$A:$A) + 1)
        )
    )
)</f>
        <v>113</v>
      </c>
      <c r="G1095" s="7" t="str">
        <f ca="1">VLOOKUP($F1095,Name!$A:$B,2,FALSE)</f>
        <v>Desiré</v>
      </c>
      <c r="H1095" s="7">
        <f ca="1" xml:space="preserve">
IF($C1095 = 1,
    0,
    RANDBETWEEN(5,COUNT('Last name'!$A:$A) + 1)
)</f>
        <v>100</v>
      </c>
      <c r="I1095" s="7" t="str">
        <f ca="1" xml:space="preserve">
IF($C1095 = 1 + N("Presidente"),
    "de Orléans e Bragança",
    VLOOKUP($H1095,'Last name'!$A:$B,2,FALSE) &amp; " " &amp; VLOOKUP(RANDBETWEEN(5,COUNT('Last name'!$A:$A) + 1),'Last name'!$A:$B,2,FALSE)
)</f>
        <v>Gonçalves Nascimento</v>
      </c>
      <c r="J1095" s="7" t="str">
        <f t="shared" ca="1" si="172"/>
        <v>Desiré Gonçalves Nascimento</v>
      </c>
      <c r="K1095" s="7" t="str" cm="1">
        <f t="array" aca="1" ref="K1095" ca="1">SHA1HASH($J1095)</f>
        <v>b9524b657aae9b2e34af764b1cd18f82d6d7a64c</v>
      </c>
      <c r="L1095" s="7" cm="1">
        <f t="array" aca="1" ref="L1095" ca="1">INDEX(States!$A:$A,N1095,1)</f>
        <v>5</v>
      </c>
      <c r="M1095" s="7" t="str">
        <f ca="1">VLOOKUP($L1095,Countries!$A:$B,2,FALSE)</f>
        <v>Portugal</v>
      </c>
      <c r="N1095" s="7" cm="1">
        <f t="array" aca="1" ref="N1095" ca="1">INDEX(States!$C:$C,RANDBETWEEN(5,COUNTA(States!$A:$A) + 1),1)</f>
        <v>13</v>
      </c>
      <c r="O1095" s="7" t="str">
        <f ca="1">VLOOKUP($N1095,States!$C:$D,2,FALSE)</f>
        <v>Coimbra</v>
      </c>
      <c r="P1095" s="7" t="str">
        <f ca="1">VLOOKUP($F1095,Name!$A:$C,3,FALSE)</f>
        <v>F</v>
      </c>
      <c r="Q1095" s="7" t="str">
        <f ca="1">VLOOKUP($P1095,Genders!$B:$C,2,FALSE)</f>
        <v>Female</v>
      </c>
      <c r="R1095" s="7" cm="1">
        <f t="array" aca="1" ref="R1095" ca="1">INDEX('Marital status'!$A:$A,RANDBETWEEN(5,COUNTA('Marital status'!$A:$A) + 1),1)</f>
        <v>6</v>
      </c>
      <c r="S1095" s="7" t="str">
        <f ca="1">VLOOKUP($R1095,'Marital status'!$A:$B,2,FALSE)</f>
        <v>MarrieD</v>
      </c>
      <c r="T1095" s="7">
        <f t="shared" ca="1" si="173"/>
        <v>5</v>
      </c>
      <c r="U1095" s="7" t="str">
        <f ca="1">VLOOKUP($T1095,Ethnicities!$A:$B,2,FALSE)</f>
        <v xml:space="preserve"> white</v>
      </c>
      <c r="V1095" s="8">
        <f t="shared" ca="1" si="174"/>
        <v>28501</v>
      </c>
      <c r="W1095" s="6">
        <f t="shared" ca="1" si="175"/>
        <v>7</v>
      </c>
      <c r="X1095" s="8" t="str">
        <f ca="1">VLOOKUP($W1095,'Background education'!$A:$B,2,FALSE)</f>
        <v>Undergraduate degree</v>
      </c>
      <c r="Y1095" s="7">
        <f ca="1" xml:space="preserve">
  IF(OR($AA1095 = 5, $AA1095 = 6, $AA1095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095" s="7" t="str">
        <f ca="1">VLOOKUP($Y1095,Departments!$A:$B,2,FALSE)</f>
        <v xml:space="preserve"> Presidency</v>
      </c>
      <c r="AA1095" s="6">
        <f t="shared" ca="1" si="176"/>
        <v>9</v>
      </c>
      <c r="AB1095" s="7" t="str">
        <f ca="1">VLOOKUP($AA1095,Roles!$A:$B,2,FALSE)</f>
        <v>Intern</v>
      </c>
      <c r="AC1095" s="6" t="str">
        <f t="shared" ca="1" si="177"/>
        <v/>
      </c>
      <c r="AD1095" s="7" t="str">
        <f ca="1" xml:space="preserve">
IF($AC1095 &lt;&gt; "",
    VLOOKUP($AC1095,Levels!$A:$B,2,FALSE),
    ""
)</f>
        <v/>
      </c>
      <c r="AE1095" s="8">
        <f t="shared" ca="1" si="178"/>
        <v>36390</v>
      </c>
      <c r="AF1095" s="6">
        <f ca="1">RANDBETWEEN(5,COUNTA('Recruitment source'!$A:$A) + 1)</f>
        <v>12</v>
      </c>
      <c r="AG1095" s="6" t="str">
        <f ca="1">VLOOKUP($AF1095,'Recruitment source'!$A:$B,2,FALSE)</f>
        <v xml:space="preserve"> recommendation of employee</v>
      </c>
      <c r="AH1095" s="8"/>
      <c r="AI1095" s="1">
        <f t="shared" ca="1" si="170"/>
        <v>1205</v>
      </c>
      <c r="AJ109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1091, 1, 'Desiré Gonçalves Nascimento', 'F', 5, '11/01/1978', 7, 5, 9, NULL, 1205);</v>
      </c>
    </row>
    <row r="1096" spans="1:36" ht="14.25" customHeight="1" x14ac:dyDescent="0.2">
      <c r="A1096" s="7" cm="1">
        <f t="array" aca="1" ref="A1096" ca="1">INDEX(Companies!$A:$A,RANDBETWEEN(5,COUNTA(Companies!$A:$A) + 1),1)</f>
        <v>5</v>
      </c>
      <c r="B1096" s="7" t="str">
        <f ca="1">VLOOKUP($A1096,Companies!$A:$B,2,FALSE)</f>
        <v>ACME Corporation</v>
      </c>
      <c r="C1096" s="5">
        <f t="shared" si="171"/>
        <v>1092</v>
      </c>
      <c r="D1096" s="5" t="str" cm="1">
        <f t="array" ref="D1096">SHA1HASH($C1096)</f>
        <v>14b21325096dd31c90a39900a910122c4d9fe3d9</v>
      </c>
      <c r="E1096" s="6">
        <v>1</v>
      </c>
      <c r="F1096" s="7">
        <f ca="1">IF($C1096 = 1 + N("Presidente"),
    127,
    IF($C1096 = 2 + N("Vice-Presidente"),
        72,
        IF($C1096 = 3 + N("Secretária bilíngue"),
            13,
            RANDBETWEEN(5,COUNT(Name!$A:$A) + 1)
        )
    )
)</f>
        <v>253</v>
      </c>
      <c r="G1096" s="7" t="str">
        <f ca="1">VLOOKUP($F1096,Name!$A:$B,2,FALSE)</f>
        <v>Malu</v>
      </c>
      <c r="H1096" s="7">
        <f ca="1" xml:space="preserve">
IF($C1096 = 1,
    0,
    RANDBETWEEN(5,COUNT('Last name'!$A:$A) + 1)
)</f>
        <v>83</v>
      </c>
      <c r="I1096" s="7" t="str">
        <f ca="1" xml:space="preserve">
IF($C1096 = 1 + N("Presidente"),
    "de Orléans e Bragança",
    VLOOKUP($H1096,'Last name'!$A:$B,2,FALSE) &amp; " " &amp; VLOOKUP(RANDBETWEEN(5,COUNT('Last name'!$A:$A) + 1),'Last name'!$A:$B,2,FALSE)
)</f>
        <v>Faro Serra</v>
      </c>
      <c r="J1096" s="7" t="str">
        <f t="shared" ca="1" si="172"/>
        <v>Malu Faro Serra</v>
      </c>
      <c r="K1096" s="7" t="str" cm="1">
        <f t="array" aca="1" ref="K1096" ca="1">SHA1HASH($J1096)</f>
        <v>e97ceadb6bf50d29e958c8c7b1a35f97dec9a971</v>
      </c>
      <c r="L1096" s="7" cm="1">
        <f t="array" aca="1" ref="L1096" ca="1">INDEX(States!$A:$A,N1096,1)</f>
        <v>5</v>
      </c>
      <c r="M1096" s="7" t="str">
        <f ca="1">VLOOKUP($L1096,Countries!$A:$B,2,FALSE)</f>
        <v>Portugal</v>
      </c>
      <c r="N1096" s="7" cm="1">
        <f t="array" aca="1" ref="N1096" ca="1">INDEX(States!$C:$C,RANDBETWEEN(5,COUNTA(States!$A:$A) + 1),1)</f>
        <v>13</v>
      </c>
      <c r="O1096" s="7" t="str">
        <f ca="1">VLOOKUP($N1096,States!$C:$D,2,FALSE)</f>
        <v>Coimbra</v>
      </c>
      <c r="P1096" s="7" t="str">
        <f ca="1">VLOOKUP($F1096,Name!$A:$C,3,FALSE)</f>
        <v>F</v>
      </c>
      <c r="Q1096" s="7" t="str">
        <f ca="1">VLOOKUP($P1096,Genders!$B:$C,2,FALSE)</f>
        <v>Female</v>
      </c>
      <c r="R1096" s="7" cm="1">
        <f t="array" aca="1" ref="R1096" ca="1">INDEX('Marital status'!$A:$A,RANDBETWEEN(5,COUNTA('Marital status'!$A:$A) + 1),1)</f>
        <v>8</v>
      </c>
      <c r="S1096" s="7" t="str">
        <f ca="1">VLOOKUP($R1096,'Marital status'!$A:$B,2,FALSE)</f>
        <v xml:space="preserve"> Separated </v>
      </c>
      <c r="T1096" s="7">
        <f t="shared" ca="1" si="173"/>
        <v>5</v>
      </c>
      <c r="U1096" s="7" t="str">
        <f ca="1">VLOOKUP($T1096,Ethnicities!$A:$B,2,FALSE)</f>
        <v xml:space="preserve"> white</v>
      </c>
      <c r="V1096" s="8">
        <f t="shared" ca="1" si="174"/>
        <v>29946</v>
      </c>
      <c r="W1096" s="6">
        <f t="shared" ca="1" si="175"/>
        <v>8</v>
      </c>
      <c r="X1096" s="8" t="str">
        <f ca="1">VLOOKUP($W1096,'Background education'!$A:$B,2,FALSE)</f>
        <v>Graduate school</v>
      </c>
      <c r="Y1096" s="7">
        <f ca="1" xml:space="preserve">
  IF(OR($AA1096 = 5, $AA1096 = 6, $AA1096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096" s="7" t="str">
        <f ca="1">VLOOKUP($Y1096,Departments!$A:$B,2,FALSE)</f>
        <v xml:space="preserve"> Commercial</v>
      </c>
      <c r="AA1096" s="6">
        <f t="shared" ca="1" si="176"/>
        <v>11</v>
      </c>
      <c r="AB1096" s="7" t="str">
        <f ca="1">VLOOKUP($AA1096,Roles!$A:$B,2,FALSE)</f>
        <v>Analyst</v>
      </c>
      <c r="AC1096" s="6">
        <f t="shared" ca="1" si="177"/>
        <v>6</v>
      </c>
      <c r="AD1096" s="7" t="str">
        <f ca="1" xml:space="preserve">
IF($AC1096 &lt;&gt; "",
    VLOOKUP($AC1096,Levels!$A:$B,2,FALSE),
    ""
)</f>
        <v>Pleno</v>
      </c>
      <c r="AE1096" s="8">
        <f t="shared" ca="1" si="178"/>
        <v>40866</v>
      </c>
      <c r="AF1096" s="6">
        <f ca="1">RANDBETWEEN(5,COUNTA('Recruitment source'!$A:$A) + 1)</f>
        <v>9</v>
      </c>
      <c r="AG1096" s="6" t="str">
        <f ca="1">VLOOKUP($AF1096,'Recruitment source'!$A:$B,2,FALSE)</f>
        <v>Empregos Online</v>
      </c>
      <c r="AH1096" s="8"/>
      <c r="AI1096" s="1">
        <f t="shared" ca="1" si="170"/>
        <v>3080</v>
      </c>
      <c r="AJ109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1092, 1, 'Malu Faro Serra', 'F', 5, '26/12/1981', 8, 9, 11, 6, 3080);</v>
      </c>
    </row>
    <row r="1097" spans="1:36" ht="14.25" customHeight="1" x14ac:dyDescent="0.2">
      <c r="A1097" s="7" cm="1">
        <f t="array" aca="1" ref="A1097" ca="1">INDEX(Companies!$A:$A,RANDBETWEEN(5,COUNTA(Companies!$A:$A) + 1),1)</f>
        <v>5</v>
      </c>
      <c r="B1097" s="7" t="str">
        <f ca="1">VLOOKUP($A1097,Companies!$A:$B,2,FALSE)</f>
        <v>ACME Corporation</v>
      </c>
      <c r="C1097" s="5">
        <f t="shared" si="171"/>
        <v>1093</v>
      </c>
      <c r="D1097" s="5" t="str" cm="1">
        <f t="array" ref="D1097">SHA1HASH($C1097)</f>
        <v>27b37cbcd1da7b04f8f78c990fe964c5804e0506</v>
      </c>
      <c r="E1097" s="6">
        <v>1</v>
      </c>
      <c r="F1097" s="7">
        <f ca="1">IF($C1097 = 1 + N("Presidente"),
    127,
    IF($C1097 = 2 + N("Vice-Presidente"),
        72,
        IF($C1097 = 3 + N("Secretária bilíngue"),
            13,
            RANDBETWEEN(5,COUNT(Name!$A:$A) + 1)
        )
    )
)</f>
        <v>190</v>
      </c>
      <c r="G1097" s="7" t="str">
        <f ca="1">VLOOKUP($F1097,Name!$A:$B,2,FALSE)</f>
        <v>João Miguel</v>
      </c>
      <c r="H1097" s="7">
        <f ca="1" xml:space="preserve">
IF($C1097 = 1,
    0,
    RANDBETWEEN(5,COUNT('Last name'!$A:$A) + 1)
)</f>
        <v>51</v>
      </c>
      <c r="I1097" s="7" t="str">
        <f ca="1" xml:space="preserve">
IF($C1097 = 1 + N("Presidente"),
    "de Orléans e Bragança",
    VLOOKUP($H1097,'Last name'!$A:$B,2,FALSE) &amp; " " &amp; VLOOKUP(RANDBETWEEN(5,COUNT('Last name'!$A:$A) + 1),'Last name'!$A:$B,2,FALSE)
)</f>
        <v>Café Badu</v>
      </c>
      <c r="J1097" s="7" t="str">
        <f t="shared" ca="1" si="172"/>
        <v>João Miguel Café Badu</v>
      </c>
      <c r="K1097" s="7" t="str" cm="1">
        <f t="array" aca="1" ref="K1097" ca="1">SHA1HASH($J1097)</f>
        <v>5141a01f7e102f35d3303009b6141e247e6ae86b</v>
      </c>
      <c r="L1097" s="7" cm="1">
        <f t="array" aca="1" ref="L1097" ca="1">INDEX(States!$A:$A,N1097,1)</f>
        <v>5</v>
      </c>
      <c r="M1097" s="7" t="str">
        <f ca="1">VLOOKUP($L1097,Countries!$A:$B,2,FALSE)</f>
        <v>Portugal</v>
      </c>
      <c r="N1097" s="7" cm="1">
        <f t="array" aca="1" ref="N1097" ca="1">INDEX(States!$C:$C,RANDBETWEEN(5,COUNTA(States!$A:$A) + 1),1)</f>
        <v>11</v>
      </c>
      <c r="O1097" s="7" t="str">
        <f ca="1">VLOOKUP($N1097,States!$C:$D,2,FALSE)</f>
        <v>Santarém</v>
      </c>
      <c r="P1097" s="7" t="str">
        <f ca="1">VLOOKUP($F1097,Name!$A:$C,3,FALSE)</f>
        <v>M</v>
      </c>
      <c r="Q1097" s="7" t="str">
        <f ca="1">VLOOKUP($P1097,Genders!$B:$C,2,FALSE)</f>
        <v>Male</v>
      </c>
      <c r="R1097" s="7" cm="1">
        <f t="array" aca="1" ref="R1097" ca="1">INDEX('Marital status'!$A:$A,RANDBETWEEN(5,COUNTA('Marital status'!$A:$A) + 1),1)</f>
        <v>8</v>
      </c>
      <c r="S1097" s="7" t="str">
        <f ca="1">VLOOKUP($R1097,'Marital status'!$A:$B,2,FALSE)</f>
        <v xml:space="preserve"> Separated </v>
      </c>
      <c r="T1097" s="7">
        <f t="shared" ca="1" si="173"/>
        <v>5</v>
      </c>
      <c r="U1097" s="7" t="str">
        <f ca="1">VLOOKUP($T1097,Ethnicities!$A:$B,2,FALSE)</f>
        <v xml:space="preserve"> white</v>
      </c>
      <c r="V1097" s="8">
        <f t="shared" ca="1" si="174"/>
        <v>21752</v>
      </c>
      <c r="W1097" s="6">
        <f t="shared" ca="1" si="175"/>
        <v>7</v>
      </c>
      <c r="X1097" s="8" t="str">
        <f ca="1">VLOOKUP($W1097,'Background education'!$A:$B,2,FALSE)</f>
        <v>Undergraduate degree</v>
      </c>
      <c r="Y1097" s="7">
        <f ca="1" xml:space="preserve">
  IF(OR($AA1097 = 5, $AA1097 = 6, $AA1097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097" s="7" t="str">
        <f ca="1">VLOOKUP($Y1097,Departments!$A:$B,2,FALSE)</f>
        <v>Operations</v>
      </c>
      <c r="AA1097" s="6">
        <f t="shared" ca="1" si="176"/>
        <v>9</v>
      </c>
      <c r="AB1097" s="7" t="str">
        <f ca="1">VLOOKUP($AA1097,Roles!$A:$B,2,FALSE)</f>
        <v>Intern</v>
      </c>
      <c r="AC1097" s="6" t="str">
        <f t="shared" ca="1" si="177"/>
        <v/>
      </c>
      <c r="AD1097" s="7" t="str">
        <f ca="1" xml:space="preserve">
IF($AC1097 &lt;&gt; "",
    VLOOKUP($AC1097,Levels!$A:$B,2,FALSE),
    ""
)</f>
        <v/>
      </c>
      <c r="AE1097" s="8">
        <f t="shared" ca="1" si="178"/>
        <v>44503</v>
      </c>
      <c r="AF1097" s="6">
        <f ca="1">RANDBETWEEN(5,COUNTA('Recruitment source'!$A:$A) + 1)</f>
        <v>10</v>
      </c>
      <c r="AG1097" s="6" t="str">
        <f ca="1">VLOOKUP($AF1097,'Recruitment source'!$A:$B,2,FALSE)</f>
        <v>Jobs in Lisbon</v>
      </c>
      <c r="AH1097" s="8"/>
      <c r="AI1097" s="1">
        <f t="shared" ca="1" si="170"/>
        <v>1205</v>
      </c>
      <c r="AJ109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1093, 1, 'João Miguel Café Badu', 'M', 5, '21/07/1959', 7, 10, 9, NULL, 1205);</v>
      </c>
    </row>
    <row r="1098" spans="1:36" ht="14.25" customHeight="1" x14ac:dyDescent="0.2">
      <c r="A1098" s="7" cm="1">
        <f t="array" aca="1" ref="A1098" ca="1">INDEX(Companies!$A:$A,RANDBETWEEN(5,COUNTA(Companies!$A:$A) + 1),1)</f>
        <v>5</v>
      </c>
      <c r="B1098" s="7" t="str">
        <f ca="1">VLOOKUP($A1098,Companies!$A:$B,2,FALSE)</f>
        <v>ACME Corporation</v>
      </c>
      <c r="C1098" s="5">
        <f t="shared" si="171"/>
        <v>1094</v>
      </c>
      <c r="D1098" s="5" t="str" cm="1">
        <f t="array" ref="D1098">SHA1HASH($C1098)</f>
        <v>d3a3c101936b93dbf9eb710e611c2cf58c806137</v>
      </c>
      <c r="E1098" s="6">
        <v>1</v>
      </c>
      <c r="F1098" s="7">
        <f ca="1">IF($C1098 = 1 + N("Presidente"),
    127,
    IF($C1098 = 2 + N("Vice-Presidente"),
        72,
        IF($C1098 = 3 + N("Secretária bilíngue"),
            13,
            RANDBETWEEN(5,COUNT(Name!$A:$A) + 1)
        )
    )
)</f>
        <v>80</v>
      </c>
      <c r="G1098" s="7" t="str">
        <f ca="1">VLOOKUP($F1098,Name!$A:$B,2,FALSE)</f>
        <v>Byatriz</v>
      </c>
      <c r="H1098" s="7">
        <f ca="1" xml:space="preserve">
IF($C1098 = 1,
    0,
    RANDBETWEEN(5,COUNT('Last name'!$A:$A) + 1)
)</f>
        <v>89</v>
      </c>
      <c r="I1098" s="7" t="str">
        <f ca="1" xml:space="preserve">
IF($C1098 = 1 + N("Presidente"),
    "de Orléans e Bragança",
    VLOOKUP($H1098,'Last name'!$A:$B,2,FALSE) &amp; " " &amp; VLOOKUP(RANDBETWEEN(5,COUNT('Last name'!$A:$A) + 1),'Last name'!$A:$B,2,FALSE)
)</f>
        <v>Figo Aguiar</v>
      </c>
      <c r="J1098" s="7" t="str">
        <f t="shared" ca="1" si="172"/>
        <v>Byatriz Figo Aguiar</v>
      </c>
      <c r="K1098" s="7" t="str" cm="1">
        <f t="array" aca="1" ref="K1098" ca="1">SHA1HASH($J1098)</f>
        <v>0eded16e358ba00eafeaa5896a438fda1f3bbf6e</v>
      </c>
      <c r="L1098" s="7" cm="1">
        <f t="array" aca="1" ref="L1098" ca="1">INDEX(States!$A:$A,N1098,1)</f>
        <v>5</v>
      </c>
      <c r="M1098" s="7" t="str">
        <f ca="1">VLOOKUP($L1098,Countries!$A:$B,2,FALSE)</f>
        <v>Portugal</v>
      </c>
      <c r="N1098" s="7" cm="1">
        <f t="array" aca="1" ref="N1098" ca="1">INDEX(States!$C:$C,RANDBETWEEN(5,COUNTA(States!$A:$A) + 1),1)</f>
        <v>10</v>
      </c>
      <c r="O1098" s="7" t="str">
        <f ca="1">VLOOKUP($N1098,States!$C:$D,2,FALSE)</f>
        <v>Faro</v>
      </c>
      <c r="P1098" s="7" t="str">
        <f ca="1">VLOOKUP($F1098,Name!$A:$C,3,FALSE)</f>
        <v>F</v>
      </c>
      <c r="Q1098" s="7" t="str">
        <f ca="1">VLOOKUP($P1098,Genders!$B:$C,2,FALSE)</f>
        <v>Female</v>
      </c>
      <c r="R1098" s="7" cm="1">
        <f t="array" aca="1" ref="R1098" ca="1">INDEX('Marital status'!$A:$A,RANDBETWEEN(5,COUNTA('Marital status'!$A:$A) + 1),1)</f>
        <v>5</v>
      </c>
      <c r="S1098" s="7" t="str">
        <f ca="1">VLOOKUP($R1098,'Marital status'!$A:$B,2,FALSE)</f>
        <v>single</v>
      </c>
      <c r="T1098" s="7">
        <f t="shared" ca="1" si="173"/>
        <v>5</v>
      </c>
      <c r="U1098" s="7" t="str">
        <f ca="1">VLOOKUP($T1098,Ethnicities!$A:$B,2,FALSE)</f>
        <v xml:space="preserve"> white</v>
      </c>
      <c r="V1098" s="8">
        <f t="shared" ca="1" si="174"/>
        <v>19976</v>
      </c>
      <c r="W1098" s="6">
        <f t="shared" ca="1" si="175"/>
        <v>8</v>
      </c>
      <c r="X1098" s="8" t="str">
        <f ca="1">VLOOKUP($W1098,'Background education'!$A:$B,2,FALSE)</f>
        <v>Graduate school</v>
      </c>
      <c r="Y1098" s="7">
        <f ca="1" xml:space="preserve">
  IF(OR($AA1098 = 5, $AA1098 = 6, $AA1098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098" s="7" t="str">
        <f ca="1">VLOOKUP($Y1098,Departments!$A:$B,2,FALSE)</f>
        <v>Finance</v>
      </c>
      <c r="AA1098" s="6">
        <f t="shared" ca="1" si="176"/>
        <v>11</v>
      </c>
      <c r="AB1098" s="7" t="str">
        <f ca="1">VLOOKUP($AA1098,Roles!$A:$B,2,FALSE)</f>
        <v>Analyst</v>
      </c>
      <c r="AC1098" s="6">
        <f t="shared" ca="1" si="177"/>
        <v>6</v>
      </c>
      <c r="AD1098" s="7" t="str">
        <f ca="1" xml:space="preserve">
IF($AC1098 &lt;&gt; "",
    VLOOKUP($AC1098,Levels!$A:$B,2,FALSE),
    ""
)</f>
        <v>Pleno</v>
      </c>
      <c r="AE1098" s="8">
        <f t="shared" ca="1" si="178"/>
        <v>43552</v>
      </c>
      <c r="AF1098" s="6">
        <f ca="1">RANDBETWEEN(5,COUNTA('Recruitment source'!$A:$A) + 1)</f>
        <v>13</v>
      </c>
      <c r="AG1098" s="6" t="str">
        <f ca="1">VLOOKUP($AF1098,'Recruitment source'!$A:$B,2,FALSE)</f>
        <v>Google</v>
      </c>
      <c r="AH1098" s="8"/>
      <c r="AI1098" s="1">
        <f t="shared" ca="1" si="170"/>
        <v>3000</v>
      </c>
      <c r="AJ1098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1094, 1, 'Byatriz Figo Aguiar', 'F', 5, '09/09/1954', 8, 7, 11, 6, 3000);</v>
      </c>
    </row>
    <row r="1099" spans="1:36" ht="14.25" customHeight="1" x14ac:dyDescent="0.2">
      <c r="A1099" s="7" cm="1">
        <f t="array" aca="1" ref="A1099" ca="1">INDEX(Companies!$A:$A,RANDBETWEEN(5,COUNTA(Companies!$A:$A) + 1),1)</f>
        <v>5</v>
      </c>
      <c r="B1099" s="7" t="str">
        <f ca="1">VLOOKUP($A1099,Companies!$A:$B,2,FALSE)</f>
        <v>ACME Corporation</v>
      </c>
      <c r="C1099" s="5">
        <f t="shared" si="171"/>
        <v>1095</v>
      </c>
      <c r="D1099" s="5" t="str" cm="1">
        <f t="array" ref="D1099">SHA1HASH($C1099)</f>
        <v>1f6ae7aaf57c91eff8b09946b2fdf0abd67ac2cf</v>
      </c>
      <c r="E1099" s="6">
        <v>1</v>
      </c>
      <c r="F1099" s="7">
        <f ca="1">IF($C1099 = 1 + N("Presidente"),
    127,
    IF($C1099 = 2 + N("Vice-Presidente"),
        72,
        IF($C1099 = 3 + N("Secretária bilíngue"),
            13,
            RANDBETWEEN(5,COUNT(Name!$A:$A) + 1)
        )
    )
)</f>
        <v>47</v>
      </c>
      <c r="G1099" s="7" t="str">
        <f ca="1">VLOOKUP($F1099,Name!$A:$B,2,FALSE)</f>
        <v>Anne Caroline</v>
      </c>
      <c r="H1099" s="7">
        <f ca="1" xml:space="preserve">
IF($C1099 = 1,
    0,
    RANDBETWEEN(5,COUNT('Last name'!$A:$A) + 1)
)</f>
        <v>76</v>
      </c>
      <c r="I1099" s="7" t="str">
        <f ca="1" xml:space="preserve">
IF($C1099 = 1 + N("Presidente"),
    "de Orléans e Bragança",
    VLOOKUP($H1099,'Last name'!$A:$B,2,FALSE) &amp; " " &amp; VLOOKUP(RANDBETWEEN(5,COUNT('Last name'!$A:$A) + 1),'Last name'!$A:$B,2,FALSE)
)</f>
        <v>Duarte Auth</v>
      </c>
      <c r="J1099" s="7" t="str">
        <f t="shared" ca="1" si="172"/>
        <v>Anne Caroline Duarte Auth</v>
      </c>
      <c r="K1099" s="7" t="str" cm="1">
        <f t="array" aca="1" ref="K1099" ca="1">SHA1HASH($J1099)</f>
        <v>7fad38ae1b96a4b3fc460bad265526ecd2f322d8</v>
      </c>
      <c r="L1099" s="7" cm="1">
        <f t="array" aca="1" ref="L1099" ca="1">INDEX(States!$A:$A,N1099,1)</f>
        <v>5</v>
      </c>
      <c r="M1099" s="7" t="str">
        <f ca="1">VLOOKUP($L1099,Countries!$A:$B,2,FALSE)</f>
        <v>Portugal</v>
      </c>
      <c r="N1099" s="7" cm="1">
        <f t="array" aca="1" ref="N1099" ca="1">INDEX(States!$C:$C,RANDBETWEEN(5,COUNTA(States!$A:$A) + 1),1)</f>
        <v>7</v>
      </c>
      <c r="O1099" s="7" t="str">
        <f ca="1">VLOOKUP($N1099,States!$C:$D,2,FALSE)</f>
        <v xml:space="preserve"> Setúbal </v>
      </c>
      <c r="P1099" s="7" t="str">
        <f ca="1">VLOOKUP($F1099,Name!$A:$C,3,FALSE)</f>
        <v>F</v>
      </c>
      <c r="Q1099" s="7" t="str">
        <f ca="1">VLOOKUP($P1099,Genders!$B:$C,2,FALSE)</f>
        <v>Female</v>
      </c>
      <c r="R1099" s="7" cm="1">
        <f t="array" aca="1" ref="R1099" ca="1">INDEX('Marital status'!$A:$A,RANDBETWEEN(5,COUNTA('Marital status'!$A:$A) + 1),1)</f>
        <v>7</v>
      </c>
      <c r="S1099" s="7" t="str">
        <f ca="1">VLOOKUP($R1099,'Marital status'!$A:$B,2,FALSE)</f>
        <v xml:space="preserve">Widowed </v>
      </c>
      <c r="T1099" s="7">
        <f t="shared" ca="1" si="173"/>
        <v>6</v>
      </c>
      <c r="U1099" s="7" t="str">
        <f ca="1">VLOOKUP($T1099,Ethnicities!$A:$B,2,FALSE)</f>
        <v>Black or African American</v>
      </c>
      <c r="V1099" s="8">
        <f t="shared" ca="1" si="174"/>
        <v>33491</v>
      </c>
      <c r="W1099" s="6">
        <f t="shared" ca="1" si="175"/>
        <v>7</v>
      </c>
      <c r="X1099" s="8" t="str">
        <f ca="1">VLOOKUP($W1099,'Background education'!$A:$B,2,FALSE)</f>
        <v>Undergraduate degree</v>
      </c>
      <c r="Y1099" s="7">
        <f ca="1" xml:space="preserve">
  IF(OR($AA1099 = 5, $AA1099 = 6, $AA1099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099" s="7" t="str">
        <f ca="1">VLOOKUP($Y1099,Departments!$A:$B,2,FALSE)</f>
        <v>Audit</v>
      </c>
      <c r="AA1099" s="6">
        <f t="shared" ca="1" si="176"/>
        <v>10</v>
      </c>
      <c r="AB1099" s="7" t="str">
        <f ca="1">VLOOKUP($AA1099,Roles!$A:$B,2,FALSE)</f>
        <v>Trainee</v>
      </c>
      <c r="AC1099" s="6" t="str">
        <f t="shared" ca="1" si="177"/>
        <v/>
      </c>
      <c r="AD1099" s="7" t="str">
        <f ca="1" xml:space="preserve">
IF($AC1099 &lt;&gt; "",
    VLOOKUP($AC1099,Levels!$A:$B,2,FALSE),
    ""
)</f>
        <v/>
      </c>
      <c r="AE1099" s="8">
        <f t="shared" ca="1" si="178"/>
        <v>38748</v>
      </c>
      <c r="AF1099" s="6">
        <f ca="1">RANDBETWEEN(5,COUNTA('Recruitment source'!$A:$A) + 1)</f>
        <v>8</v>
      </c>
      <c r="AG1099" s="6" t="str">
        <f ca="1">VLOOKUP($AF1099,'Recruitment source'!$A:$B,2,FALSE)</f>
        <v>Net Empregos</v>
      </c>
      <c r="AH1099" s="8"/>
      <c r="AI1099" s="1">
        <f t="shared" ca="1" si="170"/>
        <v>1305</v>
      </c>
      <c r="AJ1099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1095, 1, 'Anne Caroline Duarte Auth', 'F', 6, '10/09/1991', 7, 13, 10, NULL, 1305);</v>
      </c>
    </row>
    <row r="1100" spans="1:36" ht="14.25" customHeight="1" x14ac:dyDescent="0.2">
      <c r="A1100" s="7" cm="1">
        <f t="array" aca="1" ref="A1100" ca="1">INDEX(Companies!$A:$A,RANDBETWEEN(5,COUNTA(Companies!$A:$A) + 1),1)</f>
        <v>5</v>
      </c>
      <c r="B1100" s="7" t="str">
        <f ca="1">VLOOKUP($A1100,Companies!$A:$B,2,FALSE)</f>
        <v>ACME Corporation</v>
      </c>
      <c r="C1100" s="5">
        <f t="shared" si="171"/>
        <v>1096</v>
      </c>
      <c r="D1100" s="5" t="str" cm="1">
        <f t="array" ref="D1100">SHA1HASH($C1100)</f>
        <v>6c201efaf928c4db315bee1e4002a646d5714f13</v>
      </c>
      <c r="E1100" s="6">
        <v>1</v>
      </c>
      <c r="F1100" s="7">
        <f ca="1">IF($C1100 = 1 + N("Presidente"),
    127,
    IF($C1100 = 2 + N("Vice-Presidente"),
        72,
        IF($C1100 = 3 + N("Secretária bilíngue"),
            13,
            RANDBETWEEN(5,COUNT(Name!$A:$A) + 1)
        )
    )
)</f>
        <v>179</v>
      </c>
      <c r="G1100" s="7" t="str">
        <f ca="1">VLOOKUP($F1100,Name!$A:$B,2,FALSE)</f>
        <v>Isadora</v>
      </c>
      <c r="H1100" s="7">
        <f ca="1" xml:space="preserve">
IF($C1100 = 1,
    0,
    RANDBETWEEN(5,COUNT('Last name'!$A:$A) + 1)
)</f>
        <v>122</v>
      </c>
      <c r="I1100" s="7" t="str">
        <f ca="1" xml:space="preserve">
IF($C1100 = 1 + N("Presidente"),
    "de Orléans e Bragança",
    VLOOKUP($H1100,'Last name'!$A:$B,2,FALSE) &amp; " " &amp; VLOOKUP(RANDBETWEEN(5,COUNT('Last name'!$A:$A) + 1),'Last name'!$A:$B,2,FALSE)
)</f>
        <v>Martini Anjos</v>
      </c>
      <c r="J1100" s="7" t="str">
        <f t="shared" ca="1" si="172"/>
        <v>Isadora Martini Anjos</v>
      </c>
      <c r="K1100" s="7" t="str" cm="1">
        <f t="array" aca="1" ref="K1100" ca="1">SHA1HASH($J1100)</f>
        <v>f346b5b28c7293b990d9e676bc7c827e81face6e</v>
      </c>
      <c r="L1100" s="7" cm="1">
        <f t="array" aca="1" ref="L1100" ca="1">INDEX(States!$A:$A,N1100,1)</f>
        <v>5</v>
      </c>
      <c r="M1100" s="7" t="str">
        <f ca="1">VLOOKUP($L1100,Countries!$A:$B,2,FALSE)</f>
        <v>Portugal</v>
      </c>
      <c r="N1100" s="7" cm="1">
        <f t="array" aca="1" ref="N1100" ca="1">INDEX(States!$C:$C,RANDBETWEEN(5,COUNTA(States!$A:$A) + 1),1)</f>
        <v>20</v>
      </c>
      <c r="O1100" s="7" t="str">
        <f ca="1">VLOOKUP($N1100,States!$C:$D,2,FALSE)</f>
        <v>Portalegre</v>
      </c>
      <c r="P1100" s="7" t="str">
        <f ca="1">VLOOKUP($F1100,Name!$A:$C,3,FALSE)</f>
        <v>F</v>
      </c>
      <c r="Q1100" s="7" t="str">
        <f ca="1">VLOOKUP($P1100,Genders!$B:$C,2,FALSE)</f>
        <v>Female</v>
      </c>
      <c r="R1100" s="7" cm="1">
        <f t="array" aca="1" ref="R1100" ca="1">INDEX('Marital status'!$A:$A,RANDBETWEEN(5,COUNTA('Marital status'!$A:$A) + 1),1)</f>
        <v>8</v>
      </c>
      <c r="S1100" s="7" t="str">
        <f ca="1">VLOOKUP($R1100,'Marital status'!$A:$B,2,FALSE)</f>
        <v xml:space="preserve"> Separated </v>
      </c>
      <c r="T1100" s="7">
        <f t="shared" ca="1" si="173"/>
        <v>7</v>
      </c>
      <c r="U1100" s="7" t="str">
        <f ca="1">VLOOKUP($T1100,Ethnicities!$A:$B,2,FALSE)</f>
        <v xml:space="preserve">  Hispanic or LATINO</v>
      </c>
      <c r="V1100" s="8">
        <f t="shared" ca="1" si="174"/>
        <v>20591</v>
      </c>
      <c r="W1100" s="6">
        <f t="shared" ca="1" si="175"/>
        <v>8</v>
      </c>
      <c r="X1100" s="8" t="str">
        <f ca="1">VLOOKUP($W1100,'Background education'!$A:$B,2,FALSE)</f>
        <v>Graduate school</v>
      </c>
      <c r="Y1100" s="7">
        <f ca="1" xml:space="preserve">
  IF(OR($AA1100 = 5, $AA1100 = 6, $AA1100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00" s="7" t="str">
        <f ca="1">VLOOKUP($Y1100,Departments!$A:$B,2,FALSE)</f>
        <v>Communication &amp; Marketing</v>
      </c>
      <c r="AA1100" s="6">
        <f t="shared" ca="1" si="176"/>
        <v>11</v>
      </c>
      <c r="AB1100" s="7" t="str">
        <f ca="1">VLOOKUP($AA1100,Roles!$A:$B,2,FALSE)</f>
        <v>Analyst</v>
      </c>
      <c r="AC1100" s="6">
        <f t="shared" ca="1" si="177"/>
        <v>7</v>
      </c>
      <c r="AD1100" s="7" t="str">
        <f ca="1" xml:space="preserve">
IF($AC1100 &lt;&gt; "",
    VLOOKUP($AC1100,Levels!$A:$B,2,FALSE),
    ""
)</f>
        <v>Senior</v>
      </c>
      <c r="AE1100" s="8">
        <f t="shared" ca="1" si="178"/>
        <v>38925</v>
      </c>
      <c r="AF1100" s="6">
        <f ca="1">RANDBETWEEN(5,COUNTA('Recruitment source'!$A:$A) + 1)</f>
        <v>13</v>
      </c>
      <c r="AG1100" s="6" t="str">
        <f ca="1">VLOOKUP($AF1100,'Recruitment source'!$A:$B,2,FALSE)</f>
        <v>Google</v>
      </c>
      <c r="AH1100" s="8"/>
      <c r="AI1100" s="1">
        <f t="shared" ca="1" si="170"/>
        <v>3080</v>
      </c>
      <c r="AJ1100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1096, 1, 'Isadora Martini Anjos', 'F', 7, '16/05/1956', 8, 11, 11, 7, 3080);</v>
      </c>
    </row>
    <row r="1101" spans="1:36" ht="14.25" customHeight="1" x14ac:dyDescent="0.2">
      <c r="A1101" s="7" cm="1">
        <f t="array" aca="1" ref="A1101" ca="1">INDEX(Companies!$A:$A,RANDBETWEEN(5,COUNTA(Companies!$A:$A) + 1),1)</f>
        <v>5</v>
      </c>
      <c r="B1101" s="7" t="str">
        <f ca="1">VLOOKUP($A1101,Companies!$A:$B,2,FALSE)</f>
        <v>ACME Corporation</v>
      </c>
      <c r="C1101" s="5">
        <f t="shared" si="171"/>
        <v>1097</v>
      </c>
      <c r="D1101" s="5" t="str" cm="1">
        <f t="array" ref="D1101">SHA1HASH($C1101)</f>
        <v>9d9859ef101e69d0b68952447676060a3591dc47</v>
      </c>
      <c r="E1101" s="6">
        <v>1</v>
      </c>
      <c r="F1101" s="7">
        <f ca="1">IF($C1101 = 1 + N("Presidente"),
    127,
    IF($C1101 = 2 + N("Vice-Presidente"),
        72,
        IF($C1101 = 3 + N("Secretária bilíngue"),
            13,
            RANDBETWEEN(5,COUNT(Name!$A:$A) + 1)
        )
    )
)</f>
        <v>60</v>
      </c>
      <c r="G1101" s="7" t="str">
        <f ca="1">VLOOKUP($F1101,Name!$A:$B,2,FALSE)</f>
        <v>Augusta</v>
      </c>
      <c r="H1101" s="7">
        <f ca="1" xml:space="preserve">
IF($C1101 = 1,
    0,
    RANDBETWEEN(5,COUNT('Last name'!$A:$A) + 1)
)</f>
        <v>111</v>
      </c>
      <c r="I1101" s="7" t="str">
        <f ca="1" xml:space="preserve">
IF($C1101 = 1 + N("Presidente"),
    "de Orléans e Bragança",
    VLOOKUP($H1101,'Last name'!$A:$B,2,FALSE) &amp; " " &amp; VLOOKUP(RANDBETWEEN(5,COUNT('Last name'!$A:$A) + 1),'Last name'!$A:$B,2,FALSE)
)</f>
        <v>Longo Madureira</v>
      </c>
      <c r="J1101" s="7" t="str">
        <f t="shared" ca="1" si="172"/>
        <v>Augusta Longo Madureira</v>
      </c>
      <c r="K1101" s="7" t="str" cm="1">
        <f t="array" aca="1" ref="K1101" ca="1">SHA1HASH($J1101)</f>
        <v>8b0ba02d6e84d2525cb02df8add86b2b17a5722a</v>
      </c>
      <c r="L1101" s="7" cm="1">
        <f t="array" aca="1" ref="L1101" ca="1">INDEX(States!$A:$A,N1101,1)</f>
        <v>5</v>
      </c>
      <c r="M1101" s="7" t="str">
        <f ca="1">VLOOKUP($L1101,Countries!$A:$B,2,FALSE)</f>
        <v>Portugal</v>
      </c>
      <c r="N1101" s="7" cm="1">
        <f t="array" aca="1" ref="N1101" ca="1">INDEX(States!$C:$C,RANDBETWEEN(5,COUNTA(States!$A:$A) + 1),1)</f>
        <v>6</v>
      </c>
      <c r="O1101" s="7" t="str">
        <f ca="1">VLOOKUP($N1101,States!$C:$D,2,FALSE)</f>
        <v>PORTO</v>
      </c>
      <c r="P1101" s="7" t="str">
        <f ca="1">VLOOKUP($F1101,Name!$A:$C,3,FALSE)</f>
        <v>F</v>
      </c>
      <c r="Q1101" s="7" t="str">
        <f ca="1">VLOOKUP($P1101,Genders!$B:$C,2,FALSE)</f>
        <v>Female</v>
      </c>
      <c r="R1101" s="7" cm="1">
        <f t="array" aca="1" ref="R1101" ca="1">INDEX('Marital status'!$A:$A,RANDBETWEEN(5,COUNTA('Marital status'!$A:$A) + 1),1)</f>
        <v>7</v>
      </c>
      <c r="S1101" s="7" t="str">
        <f ca="1">VLOOKUP($R1101,'Marital status'!$A:$B,2,FALSE)</f>
        <v xml:space="preserve">Widowed </v>
      </c>
      <c r="T1101" s="7">
        <f t="shared" ca="1" si="173"/>
        <v>5</v>
      </c>
      <c r="U1101" s="7" t="str">
        <f ca="1">VLOOKUP($T1101,Ethnicities!$A:$B,2,FALSE)</f>
        <v xml:space="preserve"> white</v>
      </c>
      <c r="V1101" s="8">
        <f t="shared" ca="1" si="174"/>
        <v>23017</v>
      </c>
      <c r="W1101" s="6">
        <f t="shared" ca="1" si="175"/>
        <v>7</v>
      </c>
      <c r="X1101" s="8" t="str">
        <f ca="1">VLOOKUP($W1101,'Background education'!$A:$B,2,FALSE)</f>
        <v>Undergraduate degree</v>
      </c>
      <c r="Y1101" s="7">
        <f ca="1" xml:space="preserve">
  IF(OR($AA1101 = 5, $AA1101 = 6, $AA1101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01" s="7" t="str">
        <f ca="1">VLOOKUP($Y1101,Departments!$A:$B,2,FALSE)</f>
        <v>Operations</v>
      </c>
      <c r="AA1101" s="6">
        <f t="shared" ca="1" si="176"/>
        <v>10</v>
      </c>
      <c r="AB1101" s="7" t="str">
        <f ca="1">VLOOKUP($AA1101,Roles!$A:$B,2,FALSE)</f>
        <v>Trainee</v>
      </c>
      <c r="AC1101" s="6" t="str">
        <f t="shared" ca="1" si="177"/>
        <v/>
      </c>
      <c r="AD1101" s="7" t="str">
        <f ca="1" xml:space="preserve">
IF($AC1101 &lt;&gt; "",
    VLOOKUP($AC1101,Levels!$A:$B,2,FALSE),
    ""
)</f>
        <v/>
      </c>
      <c r="AE1101" s="8">
        <f t="shared" ca="1" si="178"/>
        <v>40967</v>
      </c>
      <c r="AF1101" s="6">
        <f ca="1">RANDBETWEEN(5,COUNTA('Recruitment source'!$A:$A) + 1)</f>
        <v>14</v>
      </c>
      <c r="AG1101" s="6" t="str">
        <f ca="1">VLOOKUP($AF1101,'Recruitment source'!$A:$B,2,FALSE)</f>
        <v>LinkedIn</v>
      </c>
      <c r="AH1101" s="8"/>
      <c r="AI1101" s="1">
        <f t="shared" ca="1" si="170"/>
        <v>1305</v>
      </c>
      <c r="AJ1101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1097, 1, 'Augusta Longo Madureira', 'F', 5, '06/01/1963', 7, 10, 10, NULL, 1305);</v>
      </c>
    </row>
    <row r="1102" spans="1:36" ht="14.25" customHeight="1" x14ac:dyDescent="0.2">
      <c r="A1102" s="7" cm="1">
        <f t="array" aca="1" ref="A1102" ca="1">INDEX(Companies!$A:$A,RANDBETWEEN(5,COUNTA(Companies!$A:$A) + 1),1)</f>
        <v>5</v>
      </c>
      <c r="B1102" s="7" t="str">
        <f ca="1">VLOOKUP($A1102,Companies!$A:$B,2,FALSE)</f>
        <v>ACME Corporation</v>
      </c>
      <c r="C1102" s="5">
        <f t="shared" si="171"/>
        <v>1098</v>
      </c>
      <c r="D1102" s="5" t="str" cm="1">
        <f t="array" ref="D1102">SHA1HASH($C1102)</f>
        <v>9ae17b153a32567d1646caa8c4010174c30ac349</v>
      </c>
      <c r="E1102" s="6">
        <v>1</v>
      </c>
      <c r="F1102" s="7">
        <f ca="1">IF($C1102 = 1 + N("Presidente"),
    127,
    IF($C1102 = 2 + N("Vice-Presidente"),
        72,
        IF($C1102 = 3 + N("Secretária bilíngue"),
            13,
            RANDBETWEEN(5,COUNT(Name!$A:$A) + 1)
        )
    )
)</f>
        <v>46</v>
      </c>
      <c r="G1102" s="7" t="str">
        <f ca="1">VLOOKUP($F1102,Name!$A:$B,2,FALSE)</f>
        <v>Anna Julia</v>
      </c>
      <c r="H1102" s="7">
        <f ca="1" xml:space="preserve">
IF($C1102 = 1,
    0,
    RANDBETWEEN(5,COUNT('Last name'!$A:$A) + 1)
)</f>
        <v>151</v>
      </c>
      <c r="I1102" s="7" t="str">
        <f ca="1" xml:space="preserve">
IF($C1102 = 1 + N("Presidente"),
    "de Orléans e Bragança",
    VLOOKUP($H1102,'Last name'!$A:$B,2,FALSE) &amp; " " &amp; VLOOKUP(RANDBETWEEN(5,COUNT('Last name'!$A:$A) + 1),'Last name'!$A:$B,2,FALSE)
)</f>
        <v>Pereira Leone</v>
      </c>
      <c r="J1102" s="7" t="str">
        <f t="shared" ca="1" si="172"/>
        <v>Anna Julia Pereira Leone</v>
      </c>
      <c r="K1102" s="7" t="str" cm="1">
        <f t="array" aca="1" ref="K1102" ca="1">SHA1HASH($J1102)</f>
        <v>7fc546582010d356d2bf149f0fe739ba239733b4</v>
      </c>
      <c r="L1102" s="7" cm="1">
        <f t="array" aca="1" ref="L1102" ca="1">INDEX(States!$A:$A,N1102,1)</f>
        <v>5</v>
      </c>
      <c r="M1102" s="7" t="str">
        <f ca="1">VLOOKUP($L1102,Countries!$A:$B,2,FALSE)</f>
        <v>Portugal</v>
      </c>
      <c r="N1102" s="7" cm="1">
        <f t="array" aca="1" ref="N1102" ca="1">INDEX(States!$C:$C,RANDBETWEEN(5,COUNTA(States!$A:$A) + 1),1)</f>
        <v>18</v>
      </c>
      <c r="O1102" s="7" t="str">
        <f ca="1">VLOOKUP($N1102,States!$C:$D,2,FALSE)</f>
        <v>Castelo Branco</v>
      </c>
      <c r="P1102" s="7" t="str">
        <f ca="1">VLOOKUP($F1102,Name!$A:$C,3,FALSE)</f>
        <v>F</v>
      </c>
      <c r="Q1102" s="7" t="str">
        <f ca="1">VLOOKUP($P1102,Genders!$B:$C,2,FALSE)</f>
        <v>Female</v>
      </c>
      <c r="R1102" s="7" cm="1">
        <f t="array" aca="1" ref="R1102" ca="1">INDEX('Marital status'!$A:$A,RANDBETWEEN(5,COUNTA('Marital status'!$A:$A) + 1),1)</f>
        <v>7</v>
      </c>
      <c r="S1102" s="7" t="str">
        <f ca="1">VLOOKUP($R1102,'Marital status'!$A:$B,2,FALSE)</f>
        <v xml:space="preserve">Widowed </v>
      </c>
      <c r="T1102" s="7">
        <f t="shared" ca="1" si="173"/>
        <v>8</v>
      </c>
      <c r="U1102" s="7" t="str">
        <f ca="1">VLOOKUP($T1102,Ethnicities!$A:$B,2,FALSE)</f>
        <v>ASIAN</v>
      </c>
      <c r="V1102" s="8">
        <f t="shared" ca="1" si="174"/>
        <v>18402</v>
      </c>
      <c r="W1102" s="6">
        <f t="shared" ca="1" si="175"/>
        <v>8</v>
      </c>
      <c r="X1102" s="8" t="str">
        <f ca="1">VLOOKUP($W1102,'Background education'!$A:$B,2,FALSE)</f>
        <v>Graduate school</v>
      </c>
      <c r="Y1102" s="7">
        <f ca="1" xml:space="preserve">
  IF(OR($AA1102 = 5, $AA1102 = 6, $AA1102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02" s="7" t="str">
        <f ca="1">VLOOKUP($Y1102,Departments!$A:$B,2,FALSE)</f>
        <v xml:space="preserve"> Presidency</v>
      </c>
      <c r="AA1102" s="6">
        <f t="shared" ca="1" si="176"/>
        <v>11</v>
      </c>
      <c r="AB1102" s="7" t="str">
        <f ca="1">VLOOKUP($AA1102,Roles!$A:$B,2,FALSE)</f>
        <v>Analyst</v>
      </c>
      <c r="AC1102" s="6">
        <f t="shared" ca="1" si="177"/>
        <v>6</v>
      </c>
      <c r="AD1102" s="7" t="str">
        <f ca="1" xml:space="preserve">
IF($AC1102 &lt;&gt; "",
    VLOOKUP($AC1102,Levels!$A:$B,2,FALSE),
    ""
)</f>
        <v>Pleno</v>
      </c>
      <c r="AE1102" s="8">
        <f t="shared" ca="1" si="178"/>
        <v>42076</v>
      </c>
      <c r="AF1102" s="6">
        <f ca="1">RANDBETWEEN(5,COUNTA('Recruitment source'!$A:$A) + 1)</f>
        <v>12</v>
      </c>
      <c r="AG1102" s="6" t="str">
        <f ca="1">VLOOKUP($AF1102,'Recruitment source'!$A:$B,2,FALSE)</f>
        <v xml:space="preserve"> recommendation of employee</v>
      </c>
      <c r="AH1102" s="8"/>
      <c r="AI1102" s="1">
        <f t="shared" ca="1" si="170"/>
        <v>3000</v>
      </c>
      <c r="AJ1102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1098, 1, 'Anna Julia Pereira Leone', 'F', 8, '19/05/1950', 8, 5, 11, 6, 3000);</v>
      </c>
    </row>
    <row r="1103" spans="1:36" ht="14.25" customHeight="1" x14ac:dyDescent="0.2">
      <c r="A1103" s="7" cm="1">
        <f t="array" aca="1" ref="A1103" ca="1">INDEX(Companies!$A:$A,RANDBETWEEN(5,COUNTA(Companies!$A:$A) + 1),1)</f>
        <v>5</v>
      </c>
      <c r="B1103" s="7" t="str">
        <f ca="1">VLOOKUP($A1103,Companies!$A:$B,2,FALSE)</f>
        <v>ACME Corporation</v>
      </c>
      <c r="C1103" s="5">
        <f t="shared" si="171"/>
        <v>1099</v>
      </c>
      <c r="D1103" s="5" t="str" cm="1">
        <f t="array" ref="D1103">SHA1HASH($C1103)</f>
        <v>0200320ae3bc247e747ef93e3259bc29ddf53392</v>
      </c>
      <c r="E1103" s="6">
        <v>1</v>
      </c>
      <c r="F1103" s="7">
        <f ca="1">IF($C1103 = 1 + N("Presidente"),
    127,
    IF($C1103 = 2 + N("Vice-Presidente"),
        72,
        IF($C1103 = 3 + N("Secretária bilíngue"),
            13,
            RANDBETWEEN(5,COUNT(Name!$A:$A) + 1)
        )
    )
)</f>
        <v>327</v>
      </c>
      <c r="G1103" s="7" t="str">
        <f ca="1">VLOOKUP($F1103,Name!$A:$B,2,FALSE)</f>
        <v>Raquel</v>
      </c>
      <c r="H1103" s="7">
        <f ca="1" xml:space="preserve">
IF($C1103 = 1,
    0,
    RANDBETWEEN(5,COUNT('Last name'!$A:$A) + 1)
)</f>
        <v>22</v>
      </c>
      <c r="I1103" s="7" t="str">
        <f ca="1" xml:space="preserve">
IF($C1103 = 1 + N("Presidente"),
    "de Orléans e Bragança",
    VLOOKUP($H1103,'Last name'!$A:$B,2,FALSE) &amp; " " &amp; VLOOKUP(RANDBETWEEN(5,COUNT('Last name'!$A:$A) + 1),'Last name'!$A:$B,2,FALSE)
)</f>
        <v>Araújo Brasão</v>
      </c>
      <c r="J1103" s="7" t="str">
        <f t="shared" ca="1" si="172"/>
        <v>Raquel Araújo Brasão</v>
      </c>
      <c r="K1103" s="7" t="str" cm="1">
        <f t="array" aca="1" ref="K1103" ca="1">SHA1HASH($J1103)</f>
        <v>ca16025eb7eb2630ddc334d4d4f804b969377cf4</v>
      </c>
      <c r="L1103" s="7" cm="1">
        <f t="array" aca="1" ref="L1103" ca="1">INDEX(States!$A:$A,N1103,1)</f>
        <v>5</v>
      </c>
      <c r="M1103" s="7" t="str">
        <f ca="1">VLOOKUP($L1103,Countries!$A:$B,2,FALSE)</f>
        <v>Portugal</v>
      </c>
      <c r="N1103" s="7" cm="1">
        <f t="array" aca="1" ref="N1103" ca="1">INDEX(States!$C:$C,RANDBETWEEN(5,COUNTA(States!$A:$A) + 1),1)</f>
        <v>15</v>
      </c>
      <c r="O1103" s="7" t="str">
        <f ca="1">VLOOKUP($N1103,States!$C:$D,2,FALSE)</f>
        <v xml:space="preserve"> ÉVORA</v>
      </c>
      <c r="P1103" s="7" t="str">
        <f ca="1">VLOOKUP($F1103,Name!$A:$C,3,FALSE)</f>
        <v>F</v>
      </c>
      <c r="Q1103" s="7" t="str">
        <f ca="1">VLOOKUP($P1103,Genders!$B:$C,2,FALSE)</f>
        <v>Female</v>
      </c>
      <c r="R1103" s="7" cm="1">
        <f t="array" aca="1" ref="R1103" ca="1">INDEX('Marital status'!$A:$A,RANDBETWEEN(5,COUNTA('Marital status'!$A:$A) + 1),1)</f>
        <v>7</v>
      </c>
      <c r="S1103" s="7" t="str">
        <f ca="1">VLOOKUP($R1103,'Marital status'!$A:$B,2,FALSE)</f>
        <v xml:space="preserve">Widowed </v>
      </c>
      <c r="T1103" s="7">
        <f t="shared" ca="1" si="173"/>
        <v>5</v>
      </c>
      <c r="U1103" s="7" t="str">
        <f ca="1">VLOOKUP($T1103,Ethnicities!$A:$B,2,FALSE)</f>
        <v xml:space="preserve"> white</v>
      </c>
      <c r="V1103" s="8">
        <f t="shared" ca="1" si="174"/>
        <v>24940</v>
      </c>
      <c r="W1103" s="6">
        <f t="shared" ca="1" si="175"/>
        <v>7</v>
      </c>
      <c r="X1103" s="8" t="str">
        <f ca="1">VLOOKUP($W1103,'Background education'!$A:$B,2,FALSE)</f>
        <v>Undergraduate degree</v>
      </c>
      <c r="Y1103" s="7">
        <f ca="1" xml:space="preserve">
  IF(OR($AA1103 = 5, $AA1103 = 6, $AA1103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03" s="7" t="str">
        <f ca="1">VLOOKUP($Y1103,Departments!$A:$B,2,FALSE)</f>
        <v>Administration</v>
      </c>
      <c r="AA1103" s="6">
        <f t="shared" ca="1" si="176"/>
        <v>10</v>
      </c>
      <c r="AB1103" s="7" t="str">
        <f ca="1">VLOOKUP($AA1103,Roles!$A:$B,2,FALSE)</f>
        <v>Trainee</v>
      </c>
      <c r="AC1103" s="6" t="str">
        <f t="shared" ca="1" si="177"/>
        <v/>
      </c>
      <c r="AD1103" s="7" t="str">
        <f ca="1" xml:space="preserve">
IF($AC1103 &lt;&gt; "",
    VLOOKUP($AC1103,Levels!$A:$B,2,FALSE),
    ""
)</f>
        <v/>
      </c>
      <c r="AE1103" s="8">
        <f t="shared" ca="1" si="178"/>
        <v>39347</v>
      </c>
      <c r="AF1103" s="6">
        <f ca="1">RANDBETWEEN(5,COUNTA('Recruitment source'!$A:$A) + 1)</f>
        <v>14</v>
      </c>
      <c r="AG1103" s="6" t="str">
        <f ca="1">VLOOKUP($AF1103,'Recruitment source'!$A:$B,2,FALSE)</f>
        <v>LinkedIn</v>
      </c>
      <c r="AH1103" s="8"/>
      <c r="AI1103" s="1">
        <f t="shared" ca="1" si="170"/>
        <v>1305</v>
      </c>
      <c r="AJ1103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1099, 1, 'Raquel Araújo Brasão', 'F', 5, '12/04/1968', 7, 6, 10, NULL, 1305);</v>
      </c>
    </row>
    <row r="1104" spans="1:36" ht="14.25" customHeight="1" x14ac:dyDescent="0.2">
      <c r="A1104" s="7" cm="1">
        <f t="array" aca="1" ref="A1104" ca="1">INDEX(Companies!$A:$A,RANDBETWEEN(5,COUNTA(Companies!$A:$A) + 1),1)</f>
        <v>5</v>
      </c>
      <c r="B1104" s="7" t="str">
        <f ca="1">VLOOKUP($A1104,Companies!$A:$B,2,FALSE)</f>
        <v>ACME Corporation</v>
      </c>
      <c r="C1104" s="5">
        <f t="shared" si="171"/>
        <v>1100</v>
      </c>
      <c r="D1104" s="5" t="str" cm="1">
        <f t="array" ref="D1104">SHA1HASH($C1104)</f>
        <v>b124524c4b1ade45d1deecbcdef614fadb3ec205</v>
      </c>
      <c r="E1104" s="6">
        <v>1</v>
      </c>
      <c r="F1104" s="7">
        <f ca="1">IF($C1104 = 1 + N("Presidente"),
    127,
    IF($C1104 = 2 + N("Vice-Presidente"),
        72,
        IF($C1104 = 3 + N("Secretária bilíngue"),
            13,
            RANDBETWEEN(5,COUNT(Name!$A:$A) + 1)
        )
    )
)</f>
        <v>116</v>
      </c>
      <c r="G1104" s="7" t="str">
        <f ca="1">VLOOKUP($F1104,Name!$A:$B,2,FALSE)</f>
        <v>Eduarda</v>
      </c>
      <c r="H1104" s="7">
        <f ca="1" xml:space="preserve">
IF($C1104 = 1,
    0,
    RANDBETWEEN(5,COUNT('Last name'!$A:$A) + 1)
)</f>
        <v>169</v>
      </c>
      <c r="I1104" s="7" t="str">
        <f ca="1" xml:space="preserve">
IF($C1104 = 1 + N("Presidente"),
    "de Orléans e Bragança",
    VLOOKUP($H1104,'Last name'!$A:$B,2,FALSE) &amp; " " &amp; VLOOKUP(RANDBETWEEN(5,COUNT('Last name'!$A:$A) + 1),'Last name'!$A:$B,2,FALSE)
)</f>
        <v>Russo Barros</v>
      </c>
      <c r="J1104" s="7" t="str">
        <f t="shared" ca="1" si="172"/>
        <v>Eduarda Russo Barros</v>
      </c>
      <c r="K1104" s="7" t="str" cm="1">
        <f t="array" aca="1" ref="K1104" ca="1">SHA1HASH($J1104)</f>
        <v>da2c448bc88f260819e3cece4ef5d697bab0abc6</v>
      </c>
      <c r="L1104" s="7" cm="1">
        <f t="array" aca="1" ref="L1104" ca="1">INDEX(States!$A:$A,N1104,1)</f>
        <v>5</v>
      </c>
      <c r="M1104" s="7" t="str">
        <f ca="1">VLOOKUP($L1104,Countries!$A:$B,2,FALSE)</f>
        <v>Portugal</v>
      </c>
      <c r="N1104" s="7" cm="1">
        <f t="array" aca="1" ref="N1104" ca="1">INDEX(States!$C:$C,RANDBETWEEN(5,COUNTA(States!$A:$A) + 1),1)</f>
        <v>7</v>
      </c>
      <c r="O1104" s="7" t="str">
        <f ca="1">VLOOKUP($N1104,States!$C:$D,2,FALSE)</f>
        <v xml:space="preserve"> Setúbal </v>
      </c>
      <c r="P1104" s="7" t="str">
        <f ca="1">VLOOKUP($F1104,Name!$A:$C,3,FALSE)</f>
        <v>F</v>
      </c>
      <c r="Q1104" s="7" t="str">
        <f ca="1">VLOOKUP($P1104,Genders!$B:$C,2,FALSE)</f>
        <v>Female</v>
      </c>
      <c r="R1104" s="7" cm="1">
        <f t="array" aca="1" ref="R1104" ca="1">INDEX('Marital status'!$A:$A,RANDBETWEEN(5,COUNTA('Marital status'!$A:$A) + 1),1)</f>
        <v>9</v>
      </c>
      <c r="S1104" s="7" t="str">
        <f ca="1">VLOOKUP($R1104,'Marital status'!$A:$B,2,FALSE)</f>
        <v>DIVORCED</v>
      </c>
      <c r="T1104" s="7">
        <f t="shared" ca="1" si="173"/>
        <v>5</v>
      </c>
      <c r="U1104" s="7" t="str">
        <f ca="1">VLOOKUP($T1104,Ethnicities!$A:$B,2,FALSE)</f>
        <v xml:space="preserve"> white</v>
      </c>
      <c r="V1104" s="8">
        <f t="shared" ca="1" si="174"/>
        <v>30565</v>
      </c>
      <c r="W1104" s="6">
        <f t="shared" ca="1" si="175"/>
        <v>8</v>
      </c>
      <c r="X1104" s="8" t="str">
        <f ca="1">VLOOKUP($W1104,'Background education'!$A:$B,2,FALSE)</f>
        <v>Graduate school</v>
      </c>
      <c r="Y1104" s="7">
        <f ca="1" xml:space="preserve">
  IF(OR($AA1104 = 5, $AA1104 = 6, $AA1104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04" s="7" t="str">
        <f ca="1">VLOOKUP($Y1104,Departments!$A:$B,2,FALSE)</f>
        <v>Finance</v>
      </c>
      <c r="AA1104" s="6">
        <f t="shared" ca="1" si="176"/>
        <v>11</v>
      </c>
      <c r="AB1104" s="7" t="str">
        <f ca="1">VLOOKUP($AA1104,Roles!$A:$B,2,FALSE)</f>
        <v>Analyst</v>
      </c>
      <c r="AC1104" s="6">
        <f t="shared" ca="1" si="177"/>
        <v>6</v>
      </c>
      <c r="AD1104" s="7" t="str">
        <f ca="1" xml:space="preserve">
IF($AC1104 &lt;&gt; "",
    VLOOKUP($AC1104,Levels!$A:$B,2,FALSE),
    ""
)</f>
        <v>Pleno</v>
      </c>
      <c r="AE1104" s="8">
        <f t="shared" ca="1" si="178"/>
        <v>42861</v>
      </c>
      <c r="AF1104" s="6">
        <f ca="1">RANDBETWEEN(5,COUNTA('Recruitment source'!$A:$A) + 1)</f>
        <v>6</v>
      </c>
      <c r="AG1104" s="6" t="str">
        <f ca="1">VLOOKUP($AF1104,'Recruitment source'!$A:$B,2,FALSE)</f>
        <v>Learn4Good</v>
      </c>
      <c r="AH1104" s="8"/>
      <c r="AI1104" s="1">
        <f t="shared" ca="1" si="170"/>
        <v>3000</v>
      </c>
      <c r="AJ1104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1100, 1, 'Eduarda Russo Barros', 'F', 5, '06/09/1983', 8, 7, 11, 6, 3000);</v>
      </c>
    </row>
    <row r="1105" spans="1:36" ht="14.25" customHeight="1" x14ac:dyDescent="0.2">
      <c r="A1105" s="7" cm="1">
        <f t="array" aca="1" ref="A1105" ca="1">INDEX(Companies!$A:$A,RANDBETWEEN(5,COUNTA(Companies!$A:$A) + 1),1)</f>
        <v>5</v>
      </c>
      <c r="B1105" s="7" t="str">
        <f ca="1">VLOOKUP($A1105,Companies!$A:$B,2,FALSE)</f>
        <v>ACME Corporation</v>
      </c>
      <c r="C1105" s="5">
        <f t="shared" si="171"/>
        <v>1101</v>
      </c>
      <c r="D1105" s="5" t="str" cm="1">
        <f t="array" ref="D1105">SHA1HASH($C1105)</f>
        <v>551220deeb362077f5df356bdebaf94f34f93f0c</v>
      </c>
      <c r="E1105" s="6">
        <v>1</v>
      </c>
      <c r="F1105" s="7">
        <f ca="1">IF($C1105 = 1 + N("Presidente"),
    127,
    IF($C1105 = 2 + N("Vice-Presidente"),
        72,
        IF($C1105 = 3 + N("Secretária bilíngue"),
            13,
            RANDBETWEEN(5,COUNT(Name!$A:$A) + 1)
        )
    )
)</f>
        <v>289</v>
      </c>
      <c r="G1105" s="7" t="str">
        <f ca="1">VLOOKUP($F1105,Name!$A:$B,2,FALSE)</f>
        <v>Maya</v>
      </c>
      <c r="H1105" s="7">
        <f ca="1" xml:space="preserve">
IF($C1105 = 1,
    0,
    RANDBETWEEN(5,COUNT('Last name'!$A:$A) + 1)
)</f>
        <v>93</v>
      </c>
      <c r="I1105" s="7" t="str">
        <f ca="1" xml:space="preserve">
IF($C1105 = 1 + N("Presidente"),
    "de Orléans e Bragança",
    VLOOKUP($H1105,'Last name'!$A:$B,2,FALSE) &amp; " " &amp; VLOOKUP(RANDBETWEEN(5,COUNT('Last name'!$A:$A) + 1),'Last name'!$A:$B,2,FALSE)
)</f>
        <v>Frois Galli</v>
      </c>
      <c r="J1105" s="7" t="str">
        <f t="shared" ca="1" si="172"/>
        <v>Maya Frois Galli</v>
      </c>
      <c r="K1105" s="7" t="str" cm="1">
        <f t="array" aca="1" ref="K1105" ca="1">SHA1HASH($J1105)</f>
        <v>83f9a27d7ff804d05e45ad08374e922fc6c2154b</v>
      </c>
      <c r="L1105" s="7" cm="1">
        <f t="array" aca="1" ref="L1105" ca="1">INDEX(States!$A:$A,N1105,1)</f>
        <v>5</v>
      </c>
      <c r="M1105" s="7" t="str">
        <f ca="1">VLOOKUP($L1105,Countries!$A:$B,2,FALSE)</f>
        <v>Portugal</v>
      </c>
      <c r="N1105" s="7" cm="1">
        <f t="array" aca="1" ref="N1105" ca="1">INDEX(States!$C:$C,RANDBETWEEN(5,COUNTA(States!$A:$A) + 1),1)</f>
        <v>15</v>
      </c>
      <c r="O1105" s="7" t="str">
        <f ca="1">VLOOKUP($N1105,States!$C:$D,2,FALSE)</f>
        <v xml:space="preserve"> ÉVORA</v>
      </c>
      <c r="P1105" s="7" t="str">
        <f ca="1">VLOOKUP($F1105,Name!$A:$C,3,FALSE)</f>
        <v>F</v>
      </c>
      <c r="Q1105" s="7" t="str">
        <f ca="1">VLOOKUP($P1105,Genders!$B:$C,2,FALSE)</f>
        <v>Female</v>
      </c>
      <c r="R1105" s="7" cm="1">
        <f t="array" aca="1" ref="R1105" ca="1">INDEX('Marital status'!$A:$A,RANDBETWEEN(5,COUNTA('Marital status'!$A:$A) + 1),1)</f>
        <v>9</v>
      </c>
      <c r="S1105" s="7" t="str">
        <f ca="1">VLOOKUP($R1105,'Marital status'!$A:$B,2,FALSE)</f>
        <v>DIVORCED</v>
      </c>
      <c r="T1105" s="7">
        <f t="shared" ca="1" si="173"/>
        <v>5</v>
      </c>
      <c r="U1105" s="7" t="str">
        <f ca="1">VLOOKUP($T1105,Ethnicities!$A:$B,2,FALSE)</f>
        <v xml:space="preserve"> white</v>
      </c>
      <c r="V1105" s="8">
        <f t="shared" ca="1" si="174"/>
        <v>20881</v>
      </c>
      <c r="W1105" s="6">
        <f t="shared" ca="1" si="175"/>
        <v>7</v>
      </c>
      <c r="X1105" s="8" t="str">
        <f ca="1">VLOOKUP($W1105,'Background education'!$A:$B,2,FALSE)</f>
        <v>Undergraduate degree</v>
      </c>
      <c r="Y1105" s="7">
        <f ca="1" xml:space="preserve">
  IF(OR($AA1105 = 5, $AA1105 = 6, $AA1105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05" s="7" t="str">
        <f ca="1">VLOOKUP($Y1105,Departments!$A:$B,2,FALSE)</f>
        <v xml:space="preserve"> Presidency</v>
      </c>
      <c r="AA1105" s="6">
        <f t="shared" ca="1" si="176"/>
        <v>9</v>
      </c>
      <c r="AB1105" s="7" t="str">
        <f ca="1">VLOOKUP($AA1105,Roles!$A:$B,2,FALSE)</f>
        <v>Intern</v>
      </c>
      <c r="AC1105" s="6" t="str">
        <f t="shared" ca="1" si="177"/>
        <v/>
      </c>
      <c r="AD1105" s="7" t="str">
        <f ca="1" xml:space="preserve">
IF($AC1105 &lt;&gt; "",
    VLOOKUP($AC1105,Levels!$A:$B,2,FALSE),
    ""
)</f>
        <v/>
      </c>
      <c r="AE1105" s="8">
        <f t="shared" ca="1" si="178"/>
        <v>38890</v>
      </c>
      <c r="AF1105" s="6">
        <f ca="1">RANDBETWEEN(5,COUNTA('Recruitment source'!$A:$A) + 1)</f>
        <v>11</v>
      </c>
      <c r="AG1105" s="6" t="str">
        <f ca="1">VLOOKUP($AF1105,'Recruitment source'!$A:$B,2,FALSE)</f>
        <v>Next Station</v>
      </c>
      <c r="AH1105" s="8"/>
      <c r="AI1105" s="1">
        <f t="shared" ca="1" si="170"/>
        <v>1205</v>
      </c>
      <c r="AJ110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1101, 1, 'Maya Frois Galli', 'F', 5, '02/03/1957', 7, 5, 9, NULL, 1205);</v>
      </c>
    </row>
    <row r="1106" spans="1:36" ht="14.25" customHeight="1" x14ac:dyDescent="0.2">
      <c r="A1106" s="7" cm="1">
        <f t="array" aca="1" ref="A1106" ca="1">INDEX(Companies!$A:$A,RANDBETWEEN(5,COUNTA(Companies!$A:$A) + 1),1)</f>
        <v>5</v>
      </c>
      <c r="B1106" s="7" t="str">
        <f ca="1">VLOOKUP($A1106,Companies!$A:$B,2,FALSE)</f>
        <v>ACME Corporation</v>
      </c>
      <c r="C1106" s="5">
        <f t="shared" si="171"/>
        <v>1102</v>
      </c>
      <c r="D1106" s="5" t="str" cm="1">
        <f t="array" ref="D1106">SHA1HASH($C1106)</f>
        <v>7c9fe6831f52e30e0ede4f8c54fd9bba673e8d8b</v>
      </c>
      <c r="E1106" s="6">
        <v>1</v>
      </c>
      <c r="F1106" s="7">
        <f ca="1">IF($C1106 = 1 + N("Presidente"),
    127,
    IF($C1106 = 2 + N("Vice-Presidente"),
        72,
        IF($C1106 = 3 + N("Secretária bilíngue"),
            13,
            RANDBETWEEN(5,COUNT(Name!$A:$A) + 1)
        )
    )
)</f>
        <v>60</v>
      </c>
      <c r="G1106" s="7" t="str">
        <f ca="1">VLOOKUP($F1106,Name!$A:$B,2,FALSE)</f>
        <v>Augusta</v>
      </c>
      <c r="H1106" s="7">
        <f ca="1" xml:space="preserve">
IF($C1106 = 1,
    0,
    RANDBETWEEN(5,COUNT('Last name'!$A:$A) + 1)
)</f>
        <v>187</v>
      </c>
      <c r="I1106" s="7" t="str">
        <f ca="1" xml:space="preserve">
IF($C1106 = 1 + N("Presidente"),
    "de Orléans e Bragança",
    VLOOKUP($H1106,'Last name'!$A:$B,2,FALSE) &amp; " " &amp; VLOOKUP(RANDBETWEEN(5,COUNT('Last name'!$A:$A) + 1),'Last name'!$A:$B,2,FALSE)
)</f>
        <v>Tavares Martins</v>
      </c>
      <c r="J1106" s="7" t="str">
        <f t="shared" ca="1" si="172"/>
        <v>Augusta Tavares Martins</v>
      </c>
      <c r="K1106" s="7" t="str" cm="1">
        <f t="array" aca="1" ref="K1106" ca="1">SHA1HASH($J1106)</f>
        <v>5588536874495aaada47e2cb2754de886cc6d2b4</v>
      </c>
      <c r="L1106" s="7" cm="1">
        <f t="array" aca="1" ref="L1106" ca="1">INDEX(States!$A:$A,N1106,1)</f>
        <v>5</v>
      </c>
      <c r="M1106" s="7" t="str">
        <f ca="1">VLOOKUP($L1106,Countries!$A:$B,2,FALSE)</f>
        <v>Portugal</v>
      </c>
      <c r="N1106" s="7" cm="1">
        <f t="array" aca="1" ref="N1106" ca="1">INDEX(States!$C:$C,RANDBETWEEN(5,COUNTA(States!$A:$A) + 1),1)</f>
        <v>11</v>
      </c>
      <c r="O1106" s="7" t="str">
        <f ca="1">VLOOKUP($N1106,States!$C:$D,2,FALSE)</f>
        <v>Santarém</v>
      </c>
      <c r="P1106" s="7" t="str">
        <f ca="1">VLOOKUP($F1106,Name!$A:$C,3,FALSE)</f>
        <v>F</v>
      </c>
      <c r="Q1106" s="7" t="str">
        <f ca="1">VLOOKUP($P1106,Genders!$B:$C,2,FALSE)</f>
        <v>Female</v>
      </c>
      <c r="R1106" s="7" cm="1">
        <f t="array" aca="1" ref="R1106" ca="1">INDEX('Marital status'!$A:$A,RANDBETWEEN(5,COUNTA('Marital status'!$A:$A) + 1),1)</f>
        <v>8</v>
      </c>
      <c r="S1106" s="7" t="str">
        <f ca="1">VLOOKUP($R1106,'Marital status'!$A:$B,2,FALSE)</f>
        <v xml:space="preserve"> Separated </v>
      </c>
      <c r="T1106" s="7">
        <f t="shared" ca="1" si="173"/>
        <v>6</v>
      </c>
      <c r="U1106" s="7" t="str">
        <f ca="1">VLOOKUP($T1106,Ethnicities!$A:$B,2,FALSE)</f>
        <v>Black or African American</v>
      </c>
      <c r="V1106" s="8">
        <f t="shared" ca="1" si="174"/>
        <v>22877</v>
      </c>
      <c r="W1106" s="6">
        <f t="shared" ca="1" si="175"/>
        <v>8</v>
      </c>
      <c r="X1106" s="8" t="str">
        <f ca="1">VLOOKUP($W1106,'Background education'!$A:$B,2,FALSE)</f>
        <v>Graduate school</v>
      </c>
      <c r="Y1106" s="7">
        <f ca="1" xml:space="preserve">
  IF(OR($AA1106 = 5, $AA1106 = 6, $AA1106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06" s="7" t="str">
        <f ca="1">VLOOKUP($Y1106,Departments!$A:$B,2,FALSE)</f>
        <v>Controlling</v>
      </c>
      <c r="AA1106" s="6">
        <f t="shared" ca="1" si="176"/>
        <v>11</v>
      </c>
      <c r="AB1106" s="7" t="str">
        <f ca="1">VLOOKUP($AA1106,Roles!$A:$B,2,FALSE)</f>
        <v>Analyst</v>
      </c>
      <c r="AC1106" s="6">
        <f t="shared" ca="1" si="177"/>
        <v>6</v>
      </c>
      <c r="AD1106" s="7" t="str">
        <f ca="1" xml:space="preserve">
IF($AC1106 &lt;&gt; "",
    VLOOKUP($AC1106,Levels!$A:$B,2,FALSE),
    ""
)</f>
        <v>Pleno</v>
      </c>
      <c r="AE1106" s="8">
        <f t="shared" ca="1" si="178"/>
        <v>43070</v>
      </c>
      <c r="AF1106" s="6">
        <f ca="1">RANDBETWEEN(5,COUNTA('Recruitment source'!$A:$A) + 1)</f>
        <v>5</v>
      </c>
      <c r="AG1106" s="6" t="str">
        <f ca="1">VLOOKUP($AF1106,'Recruitment source'!$A:$B,2,FALSE)</f>
        <v>Indeed</v>
      </c>
      <c r="AH1106" s="8"/>
      <c r="AI1106" s="1">
        <f t="shared" ca="1" si="170"/>
        <v>3000</v>
      </c>
      <c r="AJ110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1102, 1, 'Augusta Tavares Martins', 'F', 6, '19/08/1962', 8, 12, 11, 6, 3000);</v>
      </c>
    </row>
    <row r="1107" spans="1:36" ht="14.25" customHeight="1" x14ac:dyDescent="0.2">
      <c r="A1107" s="7" cm="1">
        <f t="array" aca="1" ref="A1107" ca="1">INDEX(Companies!$A:$A,RANDBETWEEN(5,COUNTA(Companies!$A:$A) + 1),1)</f>
        <v>5</v>
      </c>
      <c r="B1107" s="7" t="str">
        <f ca="1">VLOOKUP($A1107,Companies!$A:$B,2,FALSE)</f>
        <v>ACME Corporation</v>
      </c>
      <c r="C1107" s="5">
        <f t="shared" si="171"/>
        <v>1103</v>
      </c>
      <c r="D1107" s="5" t="str" cm="1">
        <f t="array" ref="D1107">SHA1HASH($C1107)</f>
        <v>e0837d45b42d05c84938a39fde34641ff3bc328d</v>
      </c>
      <c r="E1107" s="6">
        <v>1</v>
      </c>
      <c r="F1107" s="7">
        <f ca="1">IF($C1107 = 1 + N("Presidente"),
    127,
    IF($C1107 = 2 + N("Vice-Presidente"),
        72,
        IF($C1107 = 3 + N("Secretária bilíngue"),
            13,
            RANDBETWEEN(5,COUNT(Name!$A:$A) + 1)
        )
    )
)</f>
        <v>112</v>
      </c>
      <c r="G1107" s="7" t="str">
        <f ca="1">VLOOKUP($F1107,Name!$A:$B,2,FALSE)</f>
        <v>Deborah</v>
      </c>
      <c r="H1107" s="7">
        <f ca="1" xml:space="preserve">
IF($C1107 = 1,
    0,
    RANDBETWEEN(5,COUNT('Last name'!$A:$A) + 1)
)</f>
        <v>74</v>
      </c>
      <c r="I1107" s="7" t="str">
        <f ca="1" xml:space="preserve">
IF($C1107 = 1 + N("Presidente"),
    "de Orléans e Bragança",
    VLOOKUP($H1107,'Last name'!$A:$B,2,FALSE) &amp; " " &amp; VLOOKUP(RANDBETWEEN(5,COUNT('Last name'!$A:$A) + 1),'Last name'!$A:$B,2,FALSE)
)</f>
        <v>Dias Bactista</v>
      </c>
      <c r="J1107" s="7" t="str">
        <f t="shared" ca="1" si="172"/>
        <v>Deborah Dias Bactista</v>
      </c>
      <c r="K1107" s="7" t="str" cm="1">
        <f t="array" aca="1" ref="K1107" ca="1">SHA1HASH($J1107)</f>
        <v>691c4416fb65688d103b2e598785ad1cd2ecc6bd</v>
      </c>
      <c r="L1107" s="7" cm="1">
        <f t="array" aca="1" ref="L1107" ca="1">INDEX(States!$A:$A,N1107,1)</f>
        <v>5</v>
      </c>
      <c r="M1107" s="7" t="str">
        <f ca="1">VLOOKUP($L1107,Countries!$A:$B,2,FALSE)</f>
        <v>Portugal</v>
      </c>
      <c r="N1107" s="7" cm="1">
        <f t="array" aca="1" ref="N1107" ca="1">INDEX(States!$C:$C,RANDBETWEEN(5,COUNTA(States!$A:$A) + 1),1)</f>
        <v>8</v>
      </c>
      <c r="O1107" s="7" t="str">
        <f ca="1">VLOOKUP($N1107,States!$C:$D,2,FALSE)</f>
        <v>AveirO</v>
      </c>
      <c r="P1107" s="7" t="str">
        <f ca="1">VLOOKUP($F1107,Name!$A:$C,3,FALSE)</f>
        <v>F</v>
      </c>
      <c r="Q1107" s="7" t="str">
        <f ca="1">VLOOKUP($P1107,Genders!$B:$C,2,FALSE)</f>
        <v>Female</v>
      </c>
      <c r="R1107" s="7" cm="1">
        <f t="array" aca="1" ref="R1107" ca="1">INDEX('Marital status'!$A:$A,RANDBETWEEN(5,COUNTA('Marital status'!$A:$A) + 1),1)</f>
        <v>6</v>
      </c>
      <c r="S1107" s="7" t="str">
        <f ca="1">VLOOKUP($R1107,'Marital status'!$A:$B,2,FALSE)</f>
        <v>MarrieD</v>
      </c>
      <c r="T1107" s="7">
        <f t="shared" ca="1" si="173"/>
        <v>5</v>
      </c>
      <c r="U1107" s="7" t="str">
        <f ca="1">VLOOKUP($T1107,Ethnicities!$A:$B,2,FALSE)</f>
        <v xml:space="preserve"> white</v>
      </c>
      <c r="V1107" s="8">
        <f t="shared" ca="1" si="174"/>
        <v>24004</v>
      </c>
      <c r="W1107" s="6">
        <f t="shared" ca="1" si="175"/>
        <v>7</v>
      </c>
      <c r="X1107" s="8" t="str">
        <f ca="1">VLOOKUP($W1107,'Background education'!$A:$B,2,FALSE)</f>
        <v>Undergraduate degree</v>
      </c>
      <c r="Y1107" s="7">
        <f ca="1" xml:space="preserve">
  IF(OR($AA1107 = 5, $AA1107 = 6, $AA1107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107" s="7" t="str">
        <f ca="1">VLOOKUP($Y1107,Departments!$A:$B,2,FALSE)</f>
        <v>Human Resource</v>
      </c>
      <c r="AA1107" s="6">
        <f t="shared" ca="1" si="176"/>
        <v>10</v>
      </c>
      <c r="AB1107" s="7" t="str">
        <f ca="1">VLOOKUP($AA1107,Roles!$A:$B,2,FALSE)</f>
        <v>Trainee</v>
      </c>
      <c r="AC1107" s="6" t="str">
        <f t="shared" ca="1" si="177"/>
        <v/>
      </c>
      <c r="AD1107" s="7" t="str">
        <f ca="1" xml:space="preserve">
IF($AC1107 &lt;&gt; "",
    VLOOKUP($AC1107,Levels!$A:$B,2,FALSE),
    ""
)</f>
        <v/>
      </c>
      <c r="AE1107" s="8">
        <f t="shared" ca="1" si="178"/>
        <v>44415</v>
      </c>
      <c r="AF1107" s="6">
        <f ca="1">RANDBETWEEN(5,COUNTA('Recruitment source'!$A:$A) + 1)</f>
        <v>12</v>
      </c>
      <c r="AG1107" s="6" t="str">
        <f ca="1">VLOOKUP($AF1107,'Recruitment source'!$A:$B,2,FALSE)</f>
        <v xml:space="preserve"> recommendation of employee</v>
      </c>
      <c r="AH1107" s="8"/>
      <c r="AI1107" s="1">
        <f t="shared" ca="1" si="170"/>
        <v>1385</v>
      </c>
      <c r="AJ110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1103, 1, 'Deborah Dias Bactista', 'F', 5, '19/09/1965', 7, 8, 10, NULL, 1385);</v>
      </c>
    </row>
    <row r="1108" spans="1:36" ht="14.25" customHeight="1" x14ac:dyDescent="0.2">
      <c r="A1108" s="7" cm="1">
        <f t="array" aca="1" ref="A1108" ca="1">INDEX(Companies!$A:$A,RANDBETWEEN(5,COUNTA(Companies!$A:$A) + 1),1)</f>
        <v>5</v>
      </c>
      <c r="B1108" s="7" t="str">
        <f ca="1">VLOOKUP($A1108,Companies!$A:$B,2,FALSE)</f>
        <v>ACME Corporation</v>
      </c>
      <c r="C1108" s="5">
        <f t="shared" si="171"/>
        <v>1104</v>
      </c>
      <c r="D1108" s="5" t="str" cm="1">
        <f t="array" ref="D1108">SHA1HASH($C1108)</f>
        <v>a6990ed96e2c5acac92acdcc3f83ba4e2893ad76</v>
      </c>
      <c r="E1108" s="6">
        <v>1</v>
      </c>
      <c r="F1108" s="7">
        <f ca="1">IF($C1108 = 1 + N("Presidente"),
    127,
    IF($C1108 = 2 + N("Vice-Presidente"),
        72,
        IF($C1108 = 3 + N("Secretária bilíngue"),
            13,
            RANDBETWEEN(5,COUNT(Name!$A:$A) + 1)
        )
    )
)</f>
        <v>360</v>
      </c>
      <c r="G1108" s="7" t="str">
        <f ca="1">VLOOKUP($F1108,Name!$A:$B,2,FALSE)</f>
        <v>Vitória</v>
      </c>
      <c r="H1108" s="7">
        <f ca="1" xml:space="preserve">
IF($C1108 = 1,
    0,
    RANDBETWEEN(5,COUNT('Last name'!$A:$A) + 1)
)</f>
        <v>181</v>
      </c>
      <c r="I1108" s="7" t="str">
        <f ca="1" xml:space="preserve">
IF($C1108 = 1 + N("Presidente"),
    "de Orléans e Bragança",
    VLOOKUP($H1108,'Last name'!$A:$B,2,FALSE) &amp; " " &amp; VLOOKUP(RANDBETWEEN(5,COUNT('Last name'!$A:$A) + 1),'Last name'!$A:$B,2,FALSE)
)</f>
        <v>Simões Oliveira</v>
      </c>
      <c r="J1108" s="7" t="str">
        <f t="shared" ca="1" si="172"/>
        <v>Vitória Simões Oliveira</v>
      </c>
      <c r="K1108" s="7" t="str" cm="1">
        <f t="array" aca="1" ref="K1108" ca="1">SHA1HASH($J1108)</f>
        <v>40173c9892e776b58eca9665ab8ad0204a8fc10f</v>
      </c>
      <c r="L1108" s="7" cm="1">
        <f t="array" aca="1" ref="L1108" ca="1">INDEX(States!$A:$A,N1108,1)</f>
        <v>5</v>
      </c>
      <c r="M1108" s="7" t="str">
        <f ca="1">VLOOKUP($L1108,Countries!$A:$B,2,FALSE)</f>
        <v>Portugal</v>
      </c>
      <c r="N1108" s="7" cm="1">
        <f t="array" aca="1" ref="N1108" ca="1">INDEX(States!$C:$C,RANDBETWEEN(5,COUNTA(States!$A:$A) + 1),1)</f>
        <v>24</v>
      </c>
      <c r="O1108" s="7" t="str">
        <f ca="1">VLOOKUP($N1108,States!$C:$D,2,FALSE)</f>
        <v>Brangança</v>
      </c>
      <c r="P1108" s="7" t="str">
        <f ca="1">VLOOKUP($F1108,Name!$A:$C,3,FALSE)</f>
        <v>F</v>
      </c>
      <c r="Q1108" s="7" t="str">
        <f ca="1">VLOOKUP($P1108,Genders!$B:$C,2,FALSE)</f>
        <v>Female</v>
      </c>
      <c r="R1108" s="7" cm="1">
        <f t="array" aca="1" ref="R1108" ca="1">INDEX('Marital status'!$A:$A,RANDBETWEEN(5,COUNTA('Marital status'!$A:$A) + 1),1)</f>
        <v>7</v>
      </c>
      <c r="S1108" s="7" t="str">
        <f ca="1">VLOOKUP($R1108,'Marital status'!$A:$B,2,FALSE)</f>
        <v xml:space="preserve">Widowed </v>
      </c>
      <c r="T1108" s="7">
        <f t="shared" ca="1" si="173"/>
        <v>5</v>
      </c>
      <c r="U1108" s="7" t="str">
        <f ca="1">VLOOKUP($T1108,Ethnicities!$A:$B,2,FALSE)</f>
        <v xml:space="preserve"> white</v>
      </c>
      <c r="V1108" s="8">
        <f t="shared" ca="1" si="174"/>
        <v>21976</v>
      </c>
      <c r="W1108" s="6">
        <f t="shared" ca="1" si="175"/>
        <v>7</v>
      </c>
      <c r="X1108" s="8" t="str">
        <f ca="1">VLOOKUP($W1108,'Background education'!$A:$B,2,FALSE)</f>
        <v>Undergraduate degree</v>
      </c>
      <c r="Y1108" s="7">
        <f ca="1" xml:space="preserve">
  IF(OR($AA1108 = 5, $AA1108 = 6, $AA1108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08" s="7" t="str">
        <f ca="1">VLOOKUP($Y1108,Departments!$A:$B,2,FALSE)</f>
        <v>Operations</v>
      </c>
      <c r="AA1108" s="6">
        <f t="shared" ca="1" si="176"/>
        <v>11</v>
      </c>
      <c r="AB1108" s="7" t="str">
        <f ca="1">VLOOKUP($AA1108,Roles!$A:$B,2,FALSE)</f>
        <v>Analyst</v>
      </c>
      <c r="AC1108" s="6">
        <f t="shared" ca="1" si="177"/>
        <v>7</v>
      </c>
      <c r="AD1108" s="7" t="str">
        <f ca="1" xml:space="preserve">
IF($AC1108 &lt;&gt; "",
    VLOOKUP($AC1108,Levels!$A:$B,2,FALSE),
    ""
)</f>
        <v>Senior</v>
      </c>
      <c r="AE1108" s="8">
        <f t="shared" ca="1" si="178"/>
        <v>37265</v>
      </c>
      <c r="AF1108" s="6">
        <f ca="1">RANDBETWEEN(5,COUNTA('Recruitment source'!$A:$A) + 1)</f>
        <v>9</v>
      </c>
      <c r="AG1108" s="6" t="str">
        <f ca="1">VLOOKUP($AF1108,'Recruitment source'!$A:$B,2,FALSE)</f>
        <v>Empregos Online</v>
      </c>
      <c r="AH1108" s="8"/>
      <c r="AI1108" s="1">
        <f t="shared" ca="1" si="170"/>
        <v>2500</v>
      </c>
      <c r="AJ1108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1104, 1, 'Vitória Simões Oliveira', 'F', 5, '01/03/1960', 7, 10, 11, 7, 2500);</v>
      </c>
    </row>
    <row r="1109" spans="1:36" ht="14.25" customHeight="1" x14ac:dyDescent="0.2">
      <c r="A1109" s="7" cm="1">
        <f t="array" aca="1" ref="A1109" ca="1">INDEX(Companies!$A:$A,RANDBETWEEN(5,COUNTA(Companies!$A:$A) + 1),1)</f>
        <v>5</v>
      </c>
      <c r="B1109" s="7" t="str">
        <f ca="1">VLOOKUP($A1109,Companies!$A:$B,2,FALSE)</f>
        <v>ACME Corporation</v>
      </c>
      <c r="C1109" s="5">
        <f t="shared" si="171"/>
        <v>1105</v>
      </c>
      <c r="D1109" s="5" t="str" cm="1">
        <f t="array" ref="D1109">SHA1HASH($C1109)</f>
        <v>7cb3f42379df52fb7c22a44c27399c3177bd99d2</v>
      </c>
      <c r="E1109" s="6">
        <v>1</v>
      </c>
      <c r="F1109" s="7">
        <f ca="1">IF($C1109 = 1 + N("Presidente"),
    127,
    IF($C1109 = 2 + N("Vice-Presidente"),
        72,
        IF($C1109 = 3 + N("Secretária bilíngue"),
            13,
            RANDBETWEEN(5,COUNT(Name!$A:$A) + 1)
        )
    )
)</f>
        <v>202</v>
      </c>
      <c r="G1109" s="7" t="str">
        <f ca="1">VLOOKUP($F1109,Name!$A:$B,2,FALSE)</f>
        <v>Júlia Clara</v>
      </c>
      <c r="H1109" s="7">
        <f ca="1" xml:space="preserve">
IF($C1109 = 1,
    0,
    RANDBETWEEN(5,COUNT('Last name'!$A:$A) + 1)
)</f>
        <v>65</v>
      </c>
      <c r="I1109" s="7" t="str">
        <f ca="1" xml:space="preserve">
IF($C1109 = 1 + N("Presidente"),
    "de Orléans e Bragança",
    VLOOKUP($H1109,'Last name'!$A:$B,2,FALSE) &amp; " " &amp; VLOOKUP(RANDBETWEEN(5,COUNT('Last name'!$A:$A) + 1),'Last name'!$A:$B,2,FALSE)
)</f>
        <v>Coelho Leitão</v>
      </c>
      <c r="J1109" s="7" t="str">
        <f t="shared" ca="1" si="172"/>
        <v>Júlia Clara Coelho Leitão</v>
      </c>
      <c r="K1109" s="7" t="str" cm="1">
        <f t="array" aca="1" ref="K1109" ca="1">SHA1HASH($J1109)</f>
        <v>3c8710fac3e4693dc820105c3c26771e49a39214</v>
      </c>
      <c r="L1109" s="7" cm="1">
        <f t="array" aca="1" ref="L1109" ca="1">INDEX(States!$A:$A,N1109,1)</f>
        <v>5</v>
      </c>
      <c r="M1109" s="7" t="str">
        <f ca="1">VLOOKUP($L1109,Countries!$A:$B,2,FALSE)</f>
        <v>Portugal</v>
      </c>
      <c r="N1109" s="7" cm="1">
        <f t="array" aca="1" ref="N1109" ca="1">INDEX(States!$C:$C,RANDBETWEEN(5,COUNTA(States!$A:$A) + 1),1)</f>
        <v>15</v>
      </c>
      <c r="O1109" s="7" t="str">
        <f ca="1">VLOOKUP($N1109,States!$C:$D,2,FALSE)</f>
        <v xml:space="preserve"> ÉVORA</v>
      </c>
      <c r="P1109" s="7" t="str">
        <f ca="1">VLOOKUP($F1109,Name!$A:$C,3,FALSE)</f>
        <v>F</v>
      </c>
      <c r="Q1109" s="7" t="str">
        <f ca="1">VLOOKUP($P1109,Genders!$B:$C,2,FALSE)</f>
        <v>Female</v>
      </c>
      <c r="R1109" s="7" cm="1">
        <f t="array" aca="1" ref="R1109" ca="1">INDEX('Marital status'!$A:$A,RANDBETWEEN(5,COUNTA('Marital status'!$A:$A) + 1),1)</f>
        <v>7</v>
      </c>
      <c r="S1109" s="7" t="str">
        <f ca="1">VLOOKUP($R1109,'Marital status'!$A:$B,2,FALSE)</f>
        <v xml:space="preserve">Widowed </v>
      </c>
      <c r="T1109" s="7">
        <f t="shared" ca="1" si="173"/>
        <v>5</v>
      </c>
      <c r="U1109" s="7" t="str">
        <f ca="1">VLOOKUP($T1109,Ethnicities!$A:$B,2,FALSE)</f>
        <v xml:space="preserve"> white</v>
      </c>
      <c r="V1109" s="8">
        <f t="shared" ca="1" si="174"/>
        <v>23359</v>
      </c>
      <c r="W1109" s="6">
        <f t="shared" ca="1" si="175"/>
        <v>7</v>
      </c>
      <c r="X1109" s="8" t="str">
        <f ca="1">VLOOKUP($W1109,'Background education'!$A:$B,2,FALSE)</f>
        <v>Undergraduate degree</v>
      </c>
      <c r="Y1109" s="7">
        <f ca="1" xml:space="preserve">
  IF(OR($AA1109 = 5, $AA1109 = 6, $AA1109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09" s="7" t="str">
        <f ca="1">VLOOKUP($Y1109,Departments!$A:$B,2,FALSE)</f>
        <v xml:space="preserve"> Commercial</v>
      </c>
      <c r="AA1109" s="6">
        <f t="shared" ca="1" si="176"/>
        <v>9</v>
      </c>
      <c r="AB1109" s="7" t="str">
        <f ca="1">VLOOKUP($AA1109,Roles!$A:$B,2,FALSE)</f>
        <v>Intern</v>
      </c>
      <c r="AC1109" s="6" t="str">
        <f t="shared" ca="1" si="177"/>
        <v/>
      </c>
      <c r="AD1109" s="7" t="str">
        <f ca="1" xml:space="preserve">
IF($AC1109 &lt;&gt; "",
    VLOOKUP($AC1109,Levels!$A:$B,2,FALSE),
    ""
)</f>
        <v/>
      </c>
      <c r="AE1109" s="8">
        <f t="shared" ca="1" si="178"/>
        <v>43667</v>
      </c>
      <c r="AF1109" s="6">
        <f ca="1">RANDBETWEEN(5,COUNTA('Recruitment source'!$A:$A) + 1)</f>
        <v>13</v>
      </c>
      <c r="AG1109" s="6" t="str">
        <f ca="1">VLOOKUP($AF1109,'Recruitment source'!$A:$B,2,FALSE)</f>
        <v>Google</v>
      </c>
      <c r="AH1109" s="8"/>
      <c r="AI1109" s="1">
        <f t="shared" ca="1" si="170"/>
        <v>1285</v>
      </c>
      <c r="AJ1109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1105, 1, 'Júlia Clara Coelho Leitão', 'F', 5, '14/12/1963', 7, 9, 9, NULL, 1285);</v>
      </c>
    </row>
    <row r="1110" spans="1:36" ht="14.25" customHeight="1" x14ac:dyDescent="0.2">
      <c r="A1110" s="7" cm="1">
        <f t="array" aca="1" ref="A1110" ca="1">INDEX(Companies!$A:$A,RANDBETWEEN(5,COUNTA(Companies!$A:$A) + 1),1)</f>
        <v>5</v>
      </c>
      <c r="B1110" s="7" t="str">
        <f ca="1">VLOOKUP($A1110,Companies!$A:$B,2,FALSE)</f>
        <v>ACME Corporation</v>
      </c>
      <c r="C1110" s="5">
        <f t="shared" si="171"/>
        <v>1106</v>
      </c>
      <c r="D1110" s="5" t="str" cm="1">
        <f t="array" ref="D1110">SHA1HASH($C1110)</f>
        <v>9b42c60dfb2b5a8e1c588b0ec793752aa4f299f3</v>
      </c>
      <c r="E1110" s="6">
        <v>1</v>
      </c>
      <c r="F1110" s="7">
        <f ca="1">IF($C1110 = 1 + N("Presidente"),
    127,
    IF($C1110 = 2 + N("Vice-Presidente"),
        72,
        IF($C1110 = 3 + N("Secretária bilíngue"),
            13,
            RANDBETWEEN(5,COUNT(Name!$A:$A) + 1)
        )
    )
)</f>
        <v>271</v>
      </c>
      <c r="G1110" s="7" t="str">
        <f ca="1">VLOOKUP($F1110,Name!$A:$B,2,FALSE)</f>
        <v>Maria Luiza</v>
      </c>
      <c r="H1110" s="7">
        <f ca="1" xml:space="preserve">
IF($C1110 = 1,
    0,
    RANDBETWEEN(5,COUNT('Last name'!$A:$A) + 1)
)</f>
        <v>166</v>
      </c>
      <c r="I1110" s="7" t="str">
        <f ca="1" xml:space="preserve">
IF($C1110 = 1 + N("Presidente"),
    "de Orléans e Bragança",
    VLOOKUP($H1110,'Last name'!$A:$B,2,FALSE) &amp; " " &amp; VLOOKUP(RANDBETWEEN(5,COUNT('Last name'!$A:$A) + 1),'Last name'!$A:$B,2,FALSE)
)</f>
        <v>Rodrigues Sacramento</v>
      </c>
      <c r="J1110" s="7" t="str">
        <f t="shared" ca="1" si="172"/>
        <v>Maria Luiza Rodrigues Sacramento</v>
      </c>
      <c r="K1110" s="7" t="str" cm="1">
        <f t="array" aca="1" ref="K1110" ca="1">SHA1HASH($J1110)</f>
        <v>f13e7445b5a835fa24c0143b0bff5053babc7608</v>
      </c>
      <c r="L1110" s="7" cm="1">
        <f t="array" aca="1" ref="L1110" ca="1">INDEX(States!$A:$A,N1110,1)</f>
        <v>5</v>
      </c>
      <c r="M1110" s="7" t="str">
        <f ca="1">VLOOKUP($L1110,Countries!$A:$B,2,FALSE)</f>
        <v>Portugal</v>
      </c>
      <c r="N1110" s="7" cm="1">
        <f t="array" aca="1" ref="N1110" ca="1">INDEX(States!$C:$C,RANDBETWEEN(5,COUNTA(States!$A:$A) + 1),1)</f>
        <v>21</v>
      </c>
      <c r="O1110" s="7" t="str">
        <f ca="1">VLOOKUP($N1110,States!$C:$D,2,FALSE)</f>
        <v>Guarda</v>
      </c>
      <c r="P1110" s="7" t="str">
        <f ca="1">VLOOKUP($F1110,Name!$A:$C,3,FALSE)</f>
        <v>F</v>
      </c>
      <c r="Q1110" s="7" t="str">
        <f ca="1">VLOOKUP($P1110,Genders!$B:$C,2,FALSE)</f>
        <v>Female</v>
      </c>
      <c r="R1110" s="7" cm="1">
        <f t="array" aca="1" ref="R1110" ca="1">INDEX('Marital status'!$A:$A,RANDBETWEEN(5,COUNTA('Marital status'!$A:$A) + 1),1)</f>
        <v>7</v>
      </c>
      <c r="S1110" s="7" t="str">
        <f ca="1">VLOOKUP($R1110,'Marital status'!$A:$B,2,FALSE)</f>
        <v xml:space="preserve">Widowed </v>
      </c>
      <c r="T1110" s="7">
        <f t="shared" ca="1" si="173"/>
        <v>5</v>
      </c>
      <c r="U1110" s="7" t="str">
        <f ca="1">VLOOKUP($T1110,Ethnicities!$A:$B,2,FALSE)</f>
        <v xml:space="preserve"> white</v>
      </c>
      <c r="V1110" s="8">
        <f t="shared" ca="1" si="174"/>
        <v>17858</v>
      </c>
      <c r="W1110" s="6">
        <f t="shared" ca="1" si="175"/>
        <v>8</v>
      </c>
      <c r="X1110" s="8" t="str">
        <f ca="1">VLOOKUP($W1110,'Background education'!$A:$B,2,FALSE)</f>
        <v>Graduate school</v>
      </c>
      <c r="Y1110" s="7">
        <f ca="1" xml:space="preserve">
  IF(OR($AA1110 = 5, $AA1110 = 6, $AA1110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10" s="7" t="str">
        <f ca="1">VLOOKUP($Y1110,Departments!$A:$B,2,FALSE)</f>
        <v>Audit</v>
      </c>
      <c r="AA1110" s="6">
        <f t="shared" ca="1" si="176"/>
        <v>11</v>
      </c>
      <c r="AB1110" s="7" t="str">
        <f ca="1">VLOOKUP($AA1110,Roles!$A:$B,2,FALSE)</f>
        <v>Analyst</v>
      </c>
      <c r="AC1110" s="6">
        <f t="shared" ca="1" si="177"/>
        <v>7</v>
      </c>
      <c r="AD1110" s="7" t="str">
        <f ca="1" xml:space="preserve">
IF($AC1110 &lt;&gt; "",
    VLOOKUP($AC1110,Levels!$A:$B,2,FALSE),
    ""
)</f>
        <v>Senior</v>
      </c>
      <c r="AE1110" s="8">
        <f t="shared" ca="1" si="178"/>
        <v>41438</v>
      </c>
      <c r="AF1110" s="6">
        <f ca="1">RANDBETWEEN(5,COUNTA('Recruitment source'!$A:$A) + 1)</f>
        <v>14</v>
      </c>
      <c r="AG1110" s="6" t="str">
        <f ca="1">VLOOKUP($AF1110,'Recruitment source'!$A:$B,2,FALSE)</f>
        <v>LinkedIn</v>
      </c>
      <c r="AH1110" s="8"/>
      <c r="AI1110" s="1">
        <f t="shared" ca="1" si="170"/>
        <v>3000</v>
      </c>
      <c r="AJ1110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1106, 1, 'Maria Luiza Rodrigues Sacramento', 'F', 5, '21/11/1948', 8, 13, 11, 7, 3000);</v>
      </c>
    </row>
    <row r="1111" spans="1:36" ht="14.25" customHeight="1" x14ac:dyDescent="0.2">
      <c r="A1111" s="7" cm="1">
        <f t="array" aca="1" ref="A1111" ca="1">INDEX(Companies!$A:$A,RANDBETWEEN(5,COUNTA(Companies!$A:$A) + 1),1)</f>
        <v>5</v>
      </c>
      <c r="B1111" s="7" t="str">
        <f ca="1">VLOOKUP($A1111,Companies!$A:$B,2,FALSE)</f>
        <v>ACME Corporation</v>
      </c>
      <c r="C1111" s="5">
        <f t="shared" si="171"/>
        <v>1107</v>
      </c>
      <c r="D1111" s="5" t="str" cm="1">
        <f t="array" ref="D1111">SHA1HASH($C1111)</f>
        <v>fee8346a5a401a9c314846811346613d2ddf998c</v>
      </c>
      <c r="E1111" s="6">
        <v>1</v>
      </c>
      <c r="F1111" s="7">
        <f ca="1">IF($C1111 = 1 + N("Presidente"),
    127,
    IF($C1111 = 2 + N("Vice-Presidente"),
        72,
        IF($C1111 = 3 + N("Secretária bilíngue"),
            13,
            RANDBETWEEN(5,COUNT(Name!$A:$A) + 1)
        )
    )
)</f>
        <v>200</v>
      </c>
      <c r="G1111" s="7" t="str">
        <f ca="1">VLOOKUP($F1111,Name!$A:$B,2,FALSE)</f>
        <v>José Heleno</v>
      </c>
      <c r="H1111" s="7">
        <f ca="1" xml:space="preserve">
IF($C1111 = 1,
    0,
    RANDBETWEEN(5,COUNT('Last name'!$A:$A) + 1)
)</f>
        <v>105</v>
      </c>
      <c r="I1111" s="7" t="str">
        <f ca="1" xml:space="preserve">
IF($C1111 = 1 + N("Presidente"),
    "de Orléans e Bragança",
    VLOOKUP($H1111,'Last name'!$A:$B,2,FALSE) &amp; " " &amp; VLOOKUP(RANDBETWEEN(5,COUNT('Last name'!$A:$A) + 1),'Last name'!$A:$B,2,FALSE)
)</f>
        <v>Junqueira Anjos</v>
      </c>
      <c r="J1111" s="7" t="str">
        <f t="shared" ca="1" si="172"/>
        <v>José Heleno Junqueira Anjos</v>
      </c>
      <c r="K1111" s="7" t="str" cm="1">
        <f t="array" aca="1" ref="K1111" ca="1">SHA1HASH($J1111)</f>
        <v>65941b8a540595f4dd9b5e6c8497f9b5fcfbe757</v>
      </c>
      <c r="L1111" s="7" cm="1">
        <f t="array" aca="1" ref="L1111" ca="1">INDEX(States!$A:$A,N1111,1)</f>
        <v>5</v>
      </c>
      <c r="M1111" s="7" t="str">
        <f ca="1">VLOOKUP($L1111,Countries!$A:$B,2,FALSE)</f>
        <v>Portugal</v>
      </c>
      <c r="N1111" s="7" cm="1">
        <f t="array" aca="1" ref="N1111" ca="1">INDEX(States!$C:$C,RANDBETWEEN(5,COUNTA(States!$A:$A) + 1),1)</f>
        <v>9</v>
      </c>
      <c r="O1111" s="7" t="str">
        <f ca="1">VLOOKUP($N1111,States!$C:$D,2,FALSE)</f>
        <v>braga</v>
      </c>
      <c r="P1111" s="7" t="str">
        <f ca="1">VLOOKUP($F1111,Name!$A:$C,3,FALSE)</f>
        <v>M</v>
      </c>
      <c r="Q1111" s="7" t="str">
        <f ca="1">VLOOKUP($P1111,Genders!$B:$C,2,FALSE)</f>
        <v>Male</v>
      </c>
      <c r="R1111" s="7" cm="1">
        <f t="array" aca="1" ref="R1111" ca="1">INDEX('Marital status'!$A:$A,RANDBETWEEN(5,COUNTA('Marital status'!$A:$A) + 1),1)</f>
        <v>5</v>
      </c>
      <c r="S1111" s="7" t="str">
        <f ca="1">VLOOKUP($R1111,'Marital status'!$A:$B,2,FALSE)</f>
        <v>single</v>
      </c>
      <c r="T1111" s="7">
        <f t="shared" ca="1" si="173"/>
        <v>7</v>
      </c>
      <c r="U1111" s="7" t="str">
        <f ca="1">VLOOKUP($T1111,Ethnicities!$A:$B,2,FALSE)</f>
        <v xml:space="preserve">  Hispanic or LATINO</v>
      </c>
      <c r="V1111" s="8">
        <f t="shared" ca="1" si="174"/>
        <v>28653</v>
      </c>
      <c r="W1111" s="6">
        <f t="shared" ca="1" si="175"/>
        <v>7</v>
      </c>
      <c r="X1111" s="8" t="str">
        <f ca="1">VLOOKUP($W1111,'Background education'!$A:$B,2,FALSE)</f>
        <v>Undergraduate degree</v>
      </c>
      <c r="Y1111" s="7">
        <f ca="1" xml:space="preserve">
  IF(OR($AA1111 = 5, $AA1111 = 6, $AA1111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11" s="7" t="str">
        <f ca="1">VLOOKUP($Y1111,Departments!$A:$B,2,FALSE)</f>
        <v>Administration</v>
      </c>
      <c r="AA1111" s="6">
        <f t="shared" ca="1" si="176"/>
        <v>9</v>
      </c>
      <c r="AB1111" s="7" t="str">
        <f ca="1">VLOOKUP($AA1111,Roles!$A:$B,2,FALSE)</f>
        <v>Intern</v>
      </c>
      <c r="AC1111" s="6" t="str">
        <f t="shared" ca="1" si="177"/>
        <v/>
      </c>
      <c r="AD1111" s="7" t="str">
        <f ca="1" xml:space="preserve">
IF($AC1111 &lt;&gt; "",
    VLOOKUP($AC1111,Levels!$A:$B,2,FALSE),
    ""
)</f>
        <v/>
      </c>
      <c r="AE1111" s="8">
        <f t="shared" ca="1" si="178"/>
        <v>44752</v>
      </c>
      <c r="AF1111" s="6">
        <f ca="1">RANDBETWEEN(5,COUNTA('Recruitment source'!$A:$A) + 1)</f>
        <v>14</v>
      </c>
      <c r="AG1111" s="6" t="str">
        <f ca="1">VLOOKUP($AF1111,'Recruitment source'!$A:$B,2,FALSE)</f>
        <v>LinkedIn</v>
      </c>
      <c r="AH1111" s="8"/>
      <c r="AI1111" s="1">
        <f t="shared" ca="1" si="170"/>
        <v>1205</v>
      </c>
      <c r="AJ1111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1107, 1, 'José Heleno Junqueira Anjos', 'M', 7, '12/06/1978', 7, 6, 9, NULL, 1205);</v>
      </c>
    </row>
    <row r="1112" spans="1:36" ht="14.25" customHeight="1" x14ac:dyDescent="0.2">
      <c r="A1112" s="7" cm="1">
        <f t="array" aca="1" ref="A1112" ca="1">INDEX(Companies!$A:$A,RANDBETWEEN(5,COUNTA(Companies!$A:$A) + 1),1)</f>
        <v>5</v>
      </c>
      <c r="B1112" s="7" t="str">
        <f ca="1">VLOOKUP($A1112,Companies!$A:$B,2,FALSE)</f>
        <v>ACME Corporation</v>
      </c>
      <c r="C1112" s="5">
        <f t="shared" si="171"/>
        <v>1108</v>
      </c>
      <c r="D1112" s="5" t="str" cm="1">
        <f t="array" ref="D1112">SHA1HASH($C1112)</f>
        <v>282c0a20f0520a152c89d8c0489426c0668ca495</v>
      </c>
      <c r="E1112" s="6">
        <v>1</v>
      </c>
      <c r="F1112" s="7">
        <f ca="1">IF($C1112 = 1 + N("Presidente"),
    127,
    IF($C1112 = 2 + N("Vice-Presidente"),
        72,
        IF($C1112 = 3 + N("Secretária bilíngue"),
            13,
            RANDBETWEEN(5,COUNT(Name!$A:$A) + 1)
        )
    )
)</f>
        <v>344</v>
      </c>
      <c r="G1112" s="7" t="str">
        <f ca="1">VLOOKUP($F1112,Name!$A:$B,2,FALSE)</f>
        <v>Thomas</v>
      </c>
      <c r="H1112" s="7">
        <f ca="1" xml:space="preserve">
IF($C1112 = 1,
    0,
    RANDBETWEEN(5,COUNT('Last name'!$A:$A) + 1)
)</f>
        <v>189</v>
      </c>
      <c r="I1112" s="7" t="str">
        <f ca="1" xml:space="preserve">
IF($C1112 = 1 + N("Presidente"),
    "de Orléans e Bragança",
    VLOOKUP($H1112,'Last name'!$A:$B,2,FALSE) &amp; " " &amp; VLOOKUP(RANDBETWEEN(5,COUNT('Last name'!$A:$A) + 1),'Last name'!$A:$B,2,FALSE)
)</f>
        <v>Teixeira Esposito</v>
      </c>
      <c r="J1112" s="7" t="str">
        <f t="shared" ca="1" si="172"/>
        <v>Thomas Teixeira Esposito</v>
      </c>
      <c r="K1112" s="7" t="str" cm="1">
        <f t="array" aca="1" ref="K1112" ca="1">SHA1HASH($J1112)</f>
        <v>73d7c34af83e717ad174a4e90c80e142ba1fae37</v>
      </c>
      <c r="L1112" s="7" cm="1">
        <f t="array" aca="1" ref="L1112" ca="1">INDEX(States!$A:$A,N1112,1)</f>
        <v>5</v>
      </c>
      <c r="M1112" s="7" t="str">
        <f ca="1">VLOOKUP($L1112,Countries!$A:$B,2,FALSE)</f>
        <v>Portugal</v>
      </c>
      <c r="N1112" s="7" cm="1">
        <f t="array" aca="1" ref="N1112" ca="1">INDEX(States!$C:$C,RANDBETWEEN(5,COUNTA(States!$A:$A) + 1),1)</f>
        <v>15</v>
      </c>
      <c r="O1112" s="7" t="str">
        <f ca="1">VLOOKUP($N1112,States!$C:$D,2,FALSE)</f>
        <v xml:space="preserve"> ÉVORA</v>
      </c>
      <c r="P1112" s="7" t="str">
        <f ca="1">VLOOKUP($F1112,Name!$A:$C,3,FALSE)</f>
        <v>M</v>
      </c>
      <c r="Q1112" s="7" t="str">
        <f ca="1">VLOOKUP($P1112,Genders!$B:$C,2,FALSE)</f>
        <v>Male</v>
      </c>
      <c r="R1112" s="7" cm="1">
        <f t="array" aca="1" ref="R1112" ca="1">INDEX('Marital status'!$A:$A,RANDBETWEEN(5,COUNTA('Marital status'!$A:$A) + 1),1)</f>
        <v>6</v>
      </c>
      <c r="S1112" s="7" t="str">
        <f ca="1">VLOOKUP($R1112,'Marital status'!$A:$B,2,FALSE)</f>
        <v>MarrieD</v>
      </c>
      <c r="T1112" s="7">
        <f t="shared" ca="1" si="173"/>
        <v>5</v>
      </c>
      <c r="U1112" s="7" t="str">
        <f ca="1">VLOOKUP($T1112,Ethnicities!$A:$B,2,FALSE)</f>
        <v xml:space="preserve"> white</v>
      </c>
      <c r="V1112" s="8">
        <f t="shared" ca="1" si="174"/>
        <v>18516</v>
      </c>
      <c r="W1112" s="6">
        <f t="shared" ca="1" si="175"/>
        <v>7</v>
      </c>
      <c r="X1112" s="8" t="str">
        <f ca="1">VLOOKUP($W1112,'Background education'!$A:$B,2,FALSE)</f>
        <v>Undergraduate degree</v>
      </c>
      <c r="Y1112" s="7">
        <f ca="1" xml:space="preserve">
  IF(OR($AA1112 = 5, $AA1112 = 6, $AA1112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12" s="7" t="str">
        <f ca="1">VLOOKUP($Y1112,Departments!$A:$B,2,FALSE)</f>
        <v xml:space="preserve"> Presidency</v>
      </c>
      <c r="AA1112" s="6">
        <f t="shared" ca="1" si="176"/>
        <v>11</v>
      </c>
      <c r="AB1112" s="7" t="str">
        <f ca="1">VLOOKUP($AA1112,Roles!$A:$B,2,FALSE)</f>
        <v>Analyst</v>
      </c>
      <c r="AC1112" s="6">
        <f t="shared" ca="1" si="177"/>
        <v>5</v>
      </c>
      <c r="AD1112" s="7" t="str">
        <f ca="1" xml:space="preserve">
IF($AC1112 &lt;&gt; "",
    VLOOKUP($AC1112,Levels!$A:$B,2,FALSE),
    ""
)</f>
        <v>Junior</v>
      </c>
      <c r="AE1112" s="8">
        <f t="shared" ca="1" si="178"/>
        <v>44216</v>
      </c>
      <c r="AF1112" s="6">
        <f ca="1">RANDBETWEEN(5,COUNTA('Recruitment source'!$A:$A) + 1)</f>
        <v>13</v>
      </c>
      <c r="AG1112" s="6" t="str">
        <f ca="1">VLOOKUP($AF1112,'Recruitment source'!$A:$B,2,FALSE)</f>
        <v>Google</v>
      </c>
      <c r="AH1112" s="8"/>
      <c r="AI1112" s="1">
        <f t="shared" ca="1" si="170"/>
        <v>2500</v>
      </c>
      <c r="AJ1112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1108, 1, 'Thomas Teixeira Esposito', 'M', 5, '10/09/1950', 7, 5, 11, 5, 2500);</v>
      </c>
    </row>
    <row r="1113" spans="1:36" ht="14.25" customHeight="1" x14ac:dyDescent="0.2">
      <c r="A1113" s="7" cm="1">
        <f t="array" aca="1" ref="A1113" ca="1">INDEX(Companies!$A:$A,RANDBETWEEN(5,COUNTA(Companies!$A:$A) + 1),1)</f>
        <v>5</v>
      </c>
      <c r="B1113" s="7" t="str">
        <f ca="1">VLOOKUP($A1113,Companies!$A:$B,2,FALSE)</f>
        <v>ACME Corporation</v>
      </c>
      <c r="C1113" s="5">
        <f t="shared" si="171"/>
        <v>1109</v>
      </c>
      <c r="D1113" s="5" t="str" cm="1">
        <f t="array" ref="D1113">SHA1HASH($C1113)</f>
        <v>2f70e239c7a5d80384275be451075e4cb7125e9e</v>
      </c>
      <c r="E1113" s="6">
        <v>1</v>
      </c>
      <c r="F1113" s="7">
        <f ca="1">IF($C1113 = 1 + N("Presidente"),
    127,
    IF($C1113 = 2 + N("Vice-Presidente"),
        72,
        IF($C1113 = 3 + N("Secretária bilíngue"),
            13,
            RANDBETWEEN(5,COUNT(Name!$A:$A) + 1)
        )
    )
)</f>
        <v>122</v>
      </c>
      <c r="G1113" s="7" t="str">
        <f ca="1">VLOOKUP($F1113,Name!$A:$B,2,FALSE)</f>
        <v>Emanuel</v>
      </c>
      <c r="H1113" s="7">
        <f ca="1" xml:space="preserve">
IF($C1113 = 1,
    0,
    RANDBETWEEN(5,COUNT('Last name'!$A:$A) + 1)
)</f>
        <v>176</v>
      </c>
      <c r="I1113" s="7" t="str">
        <f ca="1" xml:space="preserve">
IF($C1113 = 1 + N("Presidente"),
    "de Orléans e Bragança",
    VLOOKUP($H1113,'Last name'!$A:$B,2,FALSE) &amp; " " &amp; VLOOKUP(RANDBETWEEN(5,COUNT('Last name'!$A:$A) + 1),'Last name'!$A:$B,2,FALSE)
)</f>
        <v>Santos De Luca</v>
      </c>
      <c r="J1113" s="7" t="str">
        <f t="shared" ca="1" si="172"/>
        <v>Emanuel Santos De Luca</v>
      </c>
      <c r="K1113" s="7" t="str" cm="1">
        <f t="array" aca="1" ref="K1113" ca="1">SHA1HASH($J1113)</f>
        <v>423194c9dfb708c101de9433195a40721b139aa7</v>
      </c>
      <c r="L1113" s="7" cm="1">
        <f t="array" aca="1" ref="L1113" ca="1">INDEX(States!$A:$A,N1113,1)</f>
        <v>5</v>
      </c>
      <c r="M1113" s="7" t="str">
        <f ca="1">VLOOKUP($L1113,Countries!$A:$B,2,FALSE)</f>
        <v>Portugal</v>
      </c>
      <c r="N1113" s="7" cm="1">
        <f t="array" aca="1" ref="N1113" ca="1">INDEX(States!$C:$C,RANDBETWEEN(5,COUNTA(States!$A:$A) + 1),1)</f>
        <v>20</v>
      </c>
      <c r="O1113" s="7" t="str">
        <f ca="1">VLOOKUP($N1113,States!$C:$D,2,FALSE)</f>
        <v>Portalegre</v>
      </c>
      <c r="P1113" s="7" t="str">
        <f ca="1">VLOOKUP($F1113,Name!$A:$C,3,FALSE)</f>
        <v>M</v>
      </c>
      <c r="Q1113" s="7" t="str">
        <f ca="1">VLOOKUP($P1113,Genders!$B:$C,2,FALSE)</f>
        <v>Male</v>
      </c>
      <c r="R1113" s="7" cm="1">
        <f t="array" aca="1" ref="R1113" ca="1">INDEX('Marital status'!$A:$A,RANDBETWEEN(5,COUNTA('Marital status'!$A:$A) + 1),1)</f>
        <v>5</v>
      </c>
      <c r="S1113" s="7" t="str">
        <f ca="1">VLOOKUP($R1113,'Marital status'!$A:$B,2,FALSE)</f>
        <v>single</v>
      </c>
      <c r="T1113" s="7">
        <f t="shared" ca="1" si="173"/>
        <v>6</v>
      </c>
      <c r="U1113" s="7" t="str">
        <f ca="1">VLOOKUP($T1113,Ethnicities!$A:$B,2,FALSE)</f>
        <v>Black or African American</v>
      </c>
      <c r="V1113" s="8">
        <f t="shared" ca="1" si="174"/>
        <v>32367</v>
      </c>
      <c r="W1113" s="6">
        <f t="shared" ca="1" si="175"/>
        <v>7</v>
      </c>
      <c r="X1113" s="8" t="str">
        <f ca="1">VLOOKUP($W1113,'Background education'!$A:$B,2,FALSE)</f>
        <v>Undergraduate degree</v>
      </c>
      <c r="Y1113" s="7">
        <f ca="1" xml:space="preserve">
  IF(OR($AA1113 = 5, $AA1113 = 6, $AA1113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13" s="7" t="str">
        <f ca="1">VLOOKUP($Y1113,Departments!$A:$B,2,FALSE)</f>
        <v>Administration</v>
      </c>
      <c r="AA1113" s="6">
        <f t="shared" ca="1" si="176"/>
        <v>9</v>
      </c>
      <c r="AB1113" s="7" t="str">
        <f ca="1">VLOOKUP($AA1113,Roles!$A:$B,2,FALSE)</f>
        <v>Intern</v>
      </c>
      <c r="AC1113" s="6" t="str">
        <f t="shared" ca="1" si="177"/>
        <v/>
      </c>
      <c r="AD1113" s="7" t="str">
        <f ca="1" xml:space="preserve">
IF($AC1113 &lt;&gt; "",
    VLOOKUP($AC1113,Levels!$A:$B,2,FALSE),
    ""
)</f>
        <v/>
      </c>
      <c r="AE1113" s="8">
        <f t="shared" ca="1" si="178"/>
        <v>40877</v>
      </c>
      <c r="AF1113" s="6">
        <f ca="1">RANDBETWEEN(5,COUNTA('Recruitment source'!$A:$A) + 1)</f>
        <v>6</v>
      </c>
      <c r="AG1113" s="6" t="str">
        <f ca="1">VLOOKUP($AF1113,'Recruitment source'!$A:$B,2,FALSE)</f>
        <v>Learn4Good</v>
      </c>
      <c r="AH1113" s="8"/>
      <c r="AI1113" s="1">
        <f t="shared" ca="1" si="170"/>
        <v>1205</v>
      </c>
      <c r="AJ1113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1109, 1, 'Emanuel Santos De Luca', 'M', 6, '12/08/1988', 7, 6, 9, NULL, 1205);</v>
      </c>
    </row>
    <row r="1114" spans="1:36" ht="14.25" customHeight="1" x14ac:dyDescent="0.2">
      <c r="A1114" s="7" cm="1">
        <f t="array" aca="1" ref="A1114" ca="1">INDEX(Companies!$A:$A,RANDBETWEEN(5,COUNTA(Companies!$A:$A) + 1),1)</f>
        <v>5</v>
      </c>
      <c r="B1114" s="7" t="str">
        <f ca="1">VLOOKUP($A1114,Companies!$A:$B,2,FALSE)</f>
        <v>ACME Corporation</v>
      </c>
      <c r="C1114" s="5">
        <f t="shared" si="171"/>
        <v>1110</v>
      </c>
      <c r="D1114" s="5" t="str" cm="1">
        <f t="array" ref="D1114">SHA1HASH($C1114)</f>
        <v>533958a2148aa8a3466fa3a8340d51e28294f41d</v>
      </c>
      <c r="E1114" s="6">
        <v>1</v>
      </c>
      <c r="F1114" s="7">
        <f ca="1">IF($C1114 = 1 + N("Presidente"),
    127,
    IF($C1114 = 2 + N("Vice-Presidente"),
        72,
        IF($C1114 = 3 + N("Secretária bilíngue"),
            13,
            RANDBETWEEN(5,COUNT(Name!$A:$A) + 1)
        )
    )
)</f>
        <v>146</v>
      </c>
      <c r="G1114" s="7" t="str">
        <f ca="1">VLOOKUP($F1114,Name!$A:$B,2,FALSE)</f>
        <v>Francisco</v>
      </c>
      <c r="H1114" s="7">
        <f ca="1" xml:space="preserve">
IF($C1114 = 1,
    0,
    RANDBETWEEN(5,COUNT('Last name'!$A:$A) + 1)
)</f>
        <v>24</v>
      </c>
      <c r="I1114" s="7" t="str">
        <f ca="1" xml:space="preserve">
IF($C1114 = 1 + N("Presidente"),
    "de Orléans e Bragança",
    VLOOKUP($H1114,'Last name'!$A:$B,2,FALSE) &amp; " " &amp; VLOOKUP(RANDBETWEEN(5,COUNT('Last name'!$A:$A) + 1),'Last name'!$A:$B,2,FALSE)
)</f>
        <v>Asvilla Esposito</v>
      </c>
      <c r="J1114" s="7" t="str">
        <f t="shared" ca="1" si="172"/>
        <v>Francisco Asvilla Esposito</v>
      </c>
      <c r="K1114" s="7" t="str" cm="1">
        <f t="array" aca="1" ref="K1114" ca="1">SHA1HASH($J1114)</f>
        <v>f5efd64b4c266e1ced4c3ff13f7a59d30b712620</v>
      </c>
      <c r="L1114" s="7" cm="1">
        <f t="array" aca="1" ref="L1114" ca="1">INDEX(States!$A:$A,N1114,1)</f>
        <v>5</v>
      </c>
      <c r="M1114" s="7" t="str">
        <f ca="1">VLOOKUP($L1114,Countries!$A:$B,2,FALSE)</f>
        <v>Portugal</v>
      </c>
      <c r="N1114" s="7" cm="1">
        <f t="array" aca="1" ref="N1114" ca="1">INDEX(States!$C:$C,RANDBETWEEN(5,COUNTA(States!$A:$A) + 1),1)</f>
        <v>15</v>
      </c>
      <c r="O1114" s="7" t="str">
        <f ca="1">VLOOKUP($N1114,States!$C:$D,2,FALSE)</f>
        <v xml:space="preserve"> ÉVORA</v>
      </c>
      <c r="P1114" s="7" t="str">
        <f ca="1">VLOOKUP($F1114,Name!$A:$C,3,FALSE)</f>
        <v>M</v>
      </c>
      <c r="Q1114" s="7" t="str">
        <f ca="1">VLOOKUP($P1114,Genders!$B:$C,2,FALSE)</f>
        <v>Male</v>
      </c>
      <c r="R1114" s="7" cm="1">
        <f t="array" aca="1" ref="R1114" ca="1">INDEX('Marital status'!$A:$A,RANDBETWEEN(5,COUNTA('Marital status'!$A:$A) + 1),1)</f>
        <v>7</v>
      </c>
      <c r="S1114" s="7" t="str">
        <f ca="1">VLOOKUP($R1114,'Marital status'!$A:$B,2,FALSE)</f>
        <v xml:space="preserve">Widowed </v>
      </c>
      <c r="T1114" s="7">
        <f t="shared" ca="1" si="173"/>
        <v>5</v>
      </c>
      <c r="U1114" s="7" t="str">
        <f ca="1">VLOOKUP($T1114,Ethnicities!$A:$B,2,FALSE)</f>
        <v xml:space="preserve"> white</v>
      </c>
      <c r="V1114" s="8">
        <f t="shared" ca="1" si="174"/>
        <v>24135</v>
      </c>
      <c r="W1114" s="6">
        <f t="shared" ca="1" si="175"/>
        <v>8</v>
      </c>
      <c r="X1114" s="8" t="str">
        <f ca="1">VLOOKUP($W1114,'Background education'!$A:$B,2,FALSE)</f>
        <v>Graduate school</v>
      </c>
      <c r="Y1114" s="7">
        <f ca="1" xml:space="preserve">
  IF(OR($AA1114 = 5, $AA1114 = 6, $AA1114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14" s="7" t="str">
        <f ca="1">VLOOKUP($Y1114,Departments!$A:$B,2,FALSE)</f>
        <v>Controlling</v>
      </c>
      <c r="AA1114" s="6">
        <f t="shared" ca="1" si="176"/>
        <v>11</v>
      </c>
      <c r="AB1114" s="7" t="str">
        <f ca="1">VLOOKUP($AA1114,Roles!$A:$B,2,FALSE)</f>
        <v>Analyst</v>
      </c>
      <c r="AC1114" s="6">
        <f t="shared" ca="1" si="177"/>
        <v>7</v>
      </c>
      <c r="AD1114" s="7" t="str">
        <f ca="1" xml:space="preserve">
IF($AC1114 &lt;&gt; "",
    VLOOKUP($AC1114,Levels!$A:$B,2,FALSE),
    ""
)</f>
        <v>Senior</v>
      </c>
      <c r="AE1114" s="8">
        <f t="shared" ca="1" si="178"/>
        <v>44811</v>
      </c>
      <c r="AF1114" s="6">
        <f ca="1">RANDBETWEEN(5,COUNTA('Recruitment source'!$A:$A) + 1)</f>
        <v>6</v>
      </c>
      <c r="AG1114" s="6" t="str">
        <f ca="1">VLOOKUP($AF1114,'Recruitment source'!$A:$B,2,FALSE)</f>
        <v>Learn4Good</v>
      </c>
      <c r="AH1114" s="8"/>
      <c r="AI1114" s="1">
        <f t="shared" ca="1" si="170"/>
        <v>3000</v>
      </c>
      <c r="AJ1114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1110, 1, 'Francisco Asvilla Esposito', 'M', 5, '28/01/1966', 8, 12, 11, 7, 3000);</v>
      </c>
    </row>
    <row r="1115" spans="1:36" ht="14.25" customHeight="1" x14ac:dyDescent="0.2">
      <c r="A1115" s="7" cm="1">
        <f t="array" aca="1" ref="A1115" ca="1">INDEX(Companies!$A:$A,RANDBETWEEN(5,COUNTA(Companies!$A:$A) + 1),1)</f>
        <v>5</v>
      </c>
      <c r="B1115" s="7" t="str">
        <f ca="1">VLOOKUP($A1115,Companies!$A:$B,2,FALSE)</f>
        <v>ACME Corporation</v>
      </c>
      <c r="C1115" s="5">
        <f t="shared" si="171"/>
        <v>1111</v>
      </c>
      <c r="D1115" s="5" t="str" cm="1">
        <f t="array" ref="D1115">SHA1HASH($C1115)</f>
        <v>011c945f30ce2cbafc452f39840f025693339c42</v>
      </c>
      <c r="E1115" s="6">
        <v>1</v>
      </c>
      <c r="F1115" s="7">
        <f ca="1">IF($C1115 = 1 + N("Presidente"),
    127,
    IF($C1115 = 2 + N("Vice-Presidente"),
        72,
        IF($C1115 = 3 + N("Secretária bilíngue"),
            13,
            RANDBETWEEN(5,COUNT(Name!$A:$A) + 1)
        )
    )
)</f>
        <v>181</v>
      </c>
      <c r="G1115" s="7" t="str">
        <f ca="1">VLOOKUP($F1115,Name!$A:$B,2,FALSE)</f>
        <v>Isys</v>
      </c>
      <c r="H1115" s="7">
        <f ca="1" xml:space="preserve">
IF($C1115 = 1,
    0,
    RANDBETWEEN(5,COUNT('Last name'!$A:$A) + 1)
)</f>
        <v>109</v>
      </c>
      <c r="I1115" s="7" t="str">
        <f ca="1" xml:space="preserve">
IF($C1115 = 1 + N("Presidente"),
    "de Orléans e Bragança",
    VLOOKUP($H1115,'Last name'!$A:$B,2,FALSE) &amp; " " &amp; VLOOKUP(RANDBETWEEN(5,COUNT('Last name'!$A:$A) + 1),'Last name'!$A:$B,2,FALSE)
)</f>
        <v>Lima Chaves</v>
      </c>
      <c r="J1115" s="7" t="str">
        <f t="shared" ca="1" si="172"/>
        <v>Isys Lima Chaves</v>
      </c>
      <c r="K1115" s="7" t="str" cm="1">
        <f t="array" aca="1" ref="K1115" ca="1">SHA1HASH($J1115)</f>
        <v>4d88f872bb0bc97bb83f9efab74049b614729048</v>
      </c>
      <c r="L1115" s="7" cm="1">
        <f t="array" aca="1" ref="L1115" ca="1">INDEX(States!$A:$A,N1115,1)</f>
        <v>5</v>
      </c>
      <c r="M1115" s="7" t="str">
        <f ca="1">VLOOKUP($L1115,Countries!$A:$B,2,FALSE)</f>
        <v>Portugal</v>
      </c>
      <c r="N1115" s="7" cm="1">
        <f t="array" aca="1" ref="N1115" ca="1">INDEX(States!$C:$C,RANDBETWEEN(5,COUNTA(States!$A:$A) + 1),1)</f>
        <v>9</v>
      </c>
      <c r="O1115" s="7" t="str">
        <f ca="1">VLOOKUP($N1115,States!$C:$D,2,FALSE)</f>
        <v>braga</v>
      </c>
      <c r="P1115" s="7" t="str">
        <f ca="1">VLOOKUP($F1115,Name!$A:$C,3,FALSE)</f>
        <v>F</v>
      </c>
      <c r="Q1115" s="7" t="str">
        <f ca="1">VLOOKUP($P1115,Genders!$B:$C,2,FALSE)</f>
        <v>Female</v>
      </c>
      <c r="R1115" s="7" cm="1">
        <f t="array" aca="1" ref="R1115" ca="1">INDEX('Marital status'!$A:$A,RANDBETWEEN(5,COUNTA('Marital status'!$A:$A) + 1),1)</f>
        <v>5</v>
      </c>
      <c r="S1115" s="7" t="str">
        <f ca="1">VLOOKUP($R1115,'Marital status'!$A:$B,2,FALSE)</f>
        <v>single</v>
      </c>
      <c r="T1115" s="7">
        <f t="shared" ca="1" si="173"/>
        <v>5</v>
      </c>
      <c r="U1115" s="7" t="str">
        <f ca="1">VLOOKUP($T1115,Ethnicities!$A:$B,2,FALSE)</f>
        <v xml:space="preserve"> white</v>
      </c>
      <c r="V1115" s="8">
        <f t="shared" ca="1" si="174"/>
        <v>22859</v>
      </c>
      <c r="W1115" s="6">
        <f t="shared" ca="1" si="175"/>
        <v>7</v>
      </c>
      <c r="X1115" s="8" t="str">
        <f ca="1">VLOOKUP($W1115,'Background education'!$A:$B,2,FALSE)</f>
        <v>Undergraduate degree</v>
      </c>
      <c r="Y1115" s="7">
        <f ca="1" xml:space="preserve">
  IF(OR($AA1115 = 5, $AA1115 = 6, $AA1115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15" s="7" t="str">
        <f ca="1">VLOOKUP($Y1115,Departments!$A:$B,2,FALSE)</f>
        <v>Administration</v>
      </c>
      <c r="AA1115" s="6">
        <f t="shared" ca="1" si="176"/>
        <v>9</v>
      </c>
      <c r="AB1115" s="7" t="str">
        <f ca="1">VLOOKUP($AA1115,Roles!$A:$B,2,FALSE)</f>
        <v>Intern</v>
      </c>
      <c r="AC1115" s="6" t="str">
        <f t="shared" ca="1" si="177"/>
        <v/>
      </c>
      <c r="AD1115" s="7" t="str">
        <f ca="1" xml:space="preserve">
IF($AC1115 &lt;&gt; "",
    VLOOKUP($AC1115,Levels!$A:$B,2,FALSE),
    ""
)</f>
        <v/>
      </c>
      <c r="AE1115" s="8">
        <f t="shared" ca="1" si="178"/>
        <v>39608</v>
      </c>
      <c r="AF1115" s="6">
        <f ca="1">RANDBETWEEN(5,COUNTA('Recruitment source'!$A:$A) + 1)</f>
        <v>5</v>
      </c>
      <c r="AG1115" s="6" t="str">
        <f ca="1">VLOOKUP($AF1115,'Recruitment source'!$A:$B,2,FALSE)</f>
        <v>Indeed</v>
      </c>
      <c r="AH1115" s="8"/>
      <c r="AI1115" s="1">
        <f t="shared" ca="1" si="170"/>
        <v>1205</v>
      </c>
      <c r="AJ111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1111, 1, 'Isys Lima Chaves', 'F', 5, '01/08/1962', 7, 6, 9, NULL, 1205);</v>
      </c>
    </row>
    <row r="1116" spans="1:36" ht="14.25" customHeight="1" x14ac:dyDescent="0.2">
      <c r="A1116" s="7" cm="1">
        <f t="array" aca="1" ref="A1116" ca="1">INDEX(Companies!$A:$A,RANDBETWEEN(5,COUNTA(Companies!$A:$A) + 1),1)</f>
        <v>5</v>
      </c>
      <c r="B1116" s="7" t="str">
        <f ca="1">VLOOKUP($A1116,Companies!$A:$B,2,FALSE)</f>
        <v>ACME Corporation</v>
      </c>
      <c r="C1116" s="5">
        <f t="shared" si="171"/>
        <v>1112</v>
      </c>
      <c r="D1116" s="5" t="str" cm="1">
        <f t="array" ref="D1116">SHA1HASH($C1116)</f>
        <v>7161a2409087e392cf68559ddac9f1b64b07510c</v>
      </c>
      <c r="E1116" s="6">
        <v>1</v>
      </c>
      <c r="F1116" s="7">
        <f ca="1">IF($C1116 = 1 + N("Presidente"),
    127,
    IF($C1116 = 2 + N("Vice-Presidente"),
        72,
        IF($C1116 = 3 + N("Secretária bilíngue"),
            13,
            RANDBETWEEN(5,COUNT(Name!$A:$A) + 1)
        )
    )
)</f>
        <v>350</v>
      </c>
      <c r="G1116" s="7" t="str">
        <f ca="1">VLOOKUP($F1116,Name!$A:$B,2,FALSE)</f>
        <v>Vanessa</v>
      </c>
      <c r="H1116" s="7">
        <f ca="1" xml:space="preserve">
IF($C1116 = 1,
    0,
    RANDBETWEEN(5,COUNT('Last name'!$A:$A) + 1)
)</f>
        <v>17</v>
      </c>
      <c r="I1116" s="7" t="str">
        <f ca="1" xml:space="preserve">
IF($C1116 = 1 + N("Presidente"),
    "de Orléans e Bragança",
    VLOOKUP($H1116,'Last name'!$A:$B,2,FALSE) &amp; " " &amp; VLOOKUP(RANDBETWEEN(5,COUNT('Last name'!$A:$A) + 1),'Last name'!$A:$B,2,FALSE)
)</f>
        <v>Andrade Tavarez</v>
      </c>
      <c r="J1116" s="7" t="str">
        <f t="shared" ca="1" si="172"/>
        <v>Vanessa Andrade Tavarez</v>
      </c>
      <c r="K1116" s="7" t="str" cm="1">
        <f t="array" aca="1" ref="K1116" ca="1">SHA1HASH($J1116)</f>
        <v>d389fe165c6b26799d0fec4b2a531330b3e971c6</v>
      </c>
      <c r="L1116" s="7" cm="1">
        <f t="array" aca="1" ref="L1116" ca="1">INDEX(States!$A:$A,N1116,1)</f>
        <v>5</v>
      </c>
      <c r="M1116" s="7" t="str">
        <f ca="1">VLOOKUP($L1116,Countries!$A:$B,2,FALSE)</f>
        <v>Portugal</v>
      </c>
      <c r="N1116" s="7" cm="1">
        <f t="array" aca="1" ref="N1116" ca="1">INDEX(States!$C:$C,RANDBETWEEN(5,COUNTA(States!$A:$A) + 1),1)</f>
        <v>16</v>
      </c>
      <c r="O1116" s="7" t="str">
        <f ca="1">VLOOKUP($N1116,States!$C:$D,2,FALSE)</f>
        <v>Azores</v>
      </c>
      <c r="P1116" s="7" t="str">
        <f ca="1">VLOOKUP($F1116,Name!$A:$C,3,FALSE)</f>
        <v>F</v>
      </c>
      <c r="Q1116" s="7" t="str">
        <f ca="1">VLOOKUP($P1116,Genders!$B:$C,2,FALSE)</f>
        <v>Female</v>
      </c>
      <c r="R1116" s="7" cm="1">
        <f t="array" aca="1" ref="R1116" ca="1">INDEX('Marital status'!$A:$A,RANDBETWEEN(5,COUNTA('Marital status'!$A:$A) + 1),1)</f>
        <v>8</v>
      </c>
      <c r="S1116" s="7" t="str">
        <f ca="1">VLOOKUP($R1116,'Marital status'!$A:$B,2,FALSE)</f>
        <v xml:space="preserve"> Separated </v>
      </c>
      <c r="T1116" s="7">
        <f t="shared" ca="1" si="173"/>
        <v>5</v>
      </c>
      <c r="U1116" s="7" t="str">
        <f ca="1">VLOOKUP($T1116,Ethnicities!$A:$B,2,FALSE)</f>
        <v xml:space="preserve"> white</v>
      </c>
      <c r="V1116" s="8">
        <f t="shared" ca="1" si="174"/>
        <v>27405</v>
      </c>
      <c r="W1116" s="6">
        <f t="shared" ca="1" si="175"/>
        <v>8</v>
      </c>
      <c r="X1116" s="8" t="str">
        <f ca="1">VLOOKUP($W1116,'Background education'!$A:$B,2,FALSE)</f>
        <v>Graduate school</v>
      </c>
      <c r="Y1116" s="7">
        <f ca="1" xml:space="preserve">
  IF(OR($AA1116 = 5, $AA1116 = 6, $AA1116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16" s="7" t="str">
        <f ca="1">VLOOKUP($Y1116,Departments!$A:$B,2,FALSE)</f>
        <v>Finance</v>
      </c>
      <c r="AA1116" s="6">
        <f t="shared" ca="1" si="176"/>
        <v>11</v>
      </c>
      <c r="AB1116" s="7" t="str">
        <f ca="1">VLOOKUP($AA1116,Roles!$A:$B,2,FALSE)</f>
        <v>Analyst</v>
      </c>
      <c r="AC1116" s="6">
        <f t="shared" ca="1" si="177"/>
        <v>6</v>
      </c>
      <c r="AD1116" s="7" t="str">
        <f ca="1" xml:space="preserve">
IF($AC1116 &lt;&gt; "",
    VLOOKUP($AC1116,Levels!$A:$B,2,FALSE),
    ""
)</f>
        <v>Pleno</v>
      </c>
      <c r="AE1116" s="8">
        <f t="shared" ca="1" si="178"/>
        <v>44578</v>
      </c>
      <c r="AF1116" s="6">
        <f ca="1">RANDBETWEEN(5,COUNTA('Recruitment source'!$A:$A) + 1)</f>
        <v>8</v>
      </c>
      <c r="AG1116" s="6" t="str">
        <f ca="1">VLOOKUP($AF1116,'Recruitment source'!$A:$B,2,FALSE)</f>
        <v>Net Empregos</v>
      </c>
      <c r="AH1116" s="8"/>
      <c r="AI1116" s="1">
        <f t="shared" ca="1" si="170"/>
        <v>3000</v>
      </c>
      <c r="AJ111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1112, 1, 'Vanessa Andrade Tavarez', 'F', 5, '11/01/1975', 8, 7, 11, 6, 3000);</v>
      </c>
    </row>
    <row r="1117" spans="1:36" ht="14.25" customHeight="1" x14ac:dyDescent="0.2">
      <c r="A1117" s="7" cm="1">
        <f t="array" aca="1" ref="A1117" ca="1">INDEX(Companies!$A:$A,RANDBETWEEN(5,COUNTA(Companies!$A:$A) + 1),1)</f>
        <v>5</v>
      </c>
      <c r="B1117" s="7" t="str">
        <f ca="1">VLOOKUP($A1117,Companies!$A:$B,2,FALSE)</f>
        <v>ACME Corporation</v>
      </c>
      <c r="C1117" s="5">
        <f t="shared" si="171"/>
        <v>1113</v>
      </c>
      <c r="D1117" s="5" t="str" cm="1">
        <f t="array" ref="D1117">SHA1HASH($C1117)</f>
        <v>3ca192bd7558780793444f73366c58d60c9d7775</v>
      </c>
      <c r="E1117" s="6">
        <v>1</v>
      </c>
      <c r="F1117" s="7">
        <f ca="1">IF($C1117 = 1 + N("Presidente"),
    127,
    IF($C1117 = 2 + N("Vice-Presidente"),
        72,
        IF($C1117 = 3 + N("Secretária bilíngue"),
            13,
            RANDBETWEEN(5,COUNT(Name!$A:$A) + 1)
        )
    )
)</f>
        <v>162</v>
      </c>
      <c r="G1117" s="7" t="str">
        <f ca="1">VLOOKUP($F1117,Name!$A:$B,2,FALSE)</f>
        <v>Helena</v>
      </c>
      <c r="H1117" s="7">
        <f ca="1" xml:space="preserve">
IF($C1117 = 1,
    0,
    RANDBETWEEN(5,COUNT('Last name'!$A:$A) + 1)
)</f>
        <v>40</v>
      </c>
      <c r="I1117" s="7" t="str">
        <f ca="1" xml:space="preserve">
IF($C1117 = 1 + N("Presidente"),
    "de Orléans e Bragança",
    VLOOKUP($H1117,'Last name'!$A:$B,2,FALSE) &amp; " " &amp; VLOOKUP(RANDBETWEEN(5,COUNT('Last name'!$A:$A) + 1),'Last name'!$A:$B,2,FALSE)
)</f>
        <v>Bicalho Almeida</v>
      </c>
      <c r="J1117" s="7" t="str">
        <f t="shared" ca="1" si="172"/>
        <v>Helena Bicalho Almeida</v>
      </c>
      <c r="K1117" s="7" t="str" cm="1">
        <f t="array" aca="1" ref="K1117" ca="1">SHA1HASH($J1117)</f>
        <v>bab3e823749156ae85bc379e08d3e43db5633ab8</v>
      </c>
      <c r="L1117" s="7" cm="1">
        <f t="array" aca="1" ref="L1117" ca="1">INDEX(States!$A:$A,N1117,1)</f>
        <v>5</v>
      </c>
      <c r="M1117" s="7" t="str">
        <f ca="1">VLOOKUP($L1117,Countries!$A:$B,2,FALSE)</f>
        <v>Portugal</v>
      </c>
      <c r="N1117" s="7" cm="1">
        <f t="array" aca="1" ref="N1117" ca="1">INDEX(States!$C:$C,RANDBETWEEN(5,COUNTA(States!$A:$A) + 1),1)</f>
        <v>19</v>
      </c>
      <c r="O1117" s="7" t="str">
        <f ca="1">VLOOKUP($N1117,States!$C:$D,2,FALSE)</f>
        <v>Beja</v>
      </c>
      <c r="P1117" s="7" t="str">
        <f ca="1">VLOOKUP($F1117,Name!$A:$C,3,FALSE)</f>
        <v>F</v>
      </c>
      <c r="Q1117" s="7" t="str">
        <f ca="1">VLOOKUP($P1117,Genders!$B:$C,2,FALSE)</f>
        <v>Female</v>
      </c>
      <c r="R1117" s="7" cm="1">
        <f t="array" aca="1" ref="R1117" ca="1">INDEX('Marital status'!$A:$A,RANDBETWEEN(5,COUNTA('Marital status'!$A:$A) + 1),1)</f>
        <v>9</v>
      </c>
      <c r="S1117" s="7" t="str">
        <f ca="1">VLOOKUP($R1117,'Marital status'!$A:$B,2,FALSE)</f>
        <v>DIVORCED</v>
      </c>
      <c r="T1117" s="7">
        <f t="shared" ca="1" si="173"/>
        <v>5</v>
      </c>
      <c r="U1117" s="7" t="str">
        <f ca="1">VLOOKUP($T1117,Ethnicities!$A:$B,2,FALSE)</f>
        <v xml:space="preserve"> white</v>
      </c>
      <c r="V1117" s="8">
        <f t="shared" ca="1" si="174"/>
        <v>23182</v>
      </c>
      <c r="W1117" s="6">
        <f t="shared" ca="1" si="175"/>
        <v>7</v>
      </c>
      <c r="X1117" s="8" t="str">
        <f ca="1">VLOOKUP($W1117,'Background education'!$A:$B,2,FALSE)</f>
        <v>Undergraduate degree</v>
      </c>
      <c r="Y1117" s="7">
        <f ca="1" xml:space="preserve">
  IF(OR($AA1117 = 5, $AA1117 = 6, $AA1117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17" s="7" t="str">
        <f ca="1">VLOOKUP($Y1117,Departments!$A:$B,2,FALSE)</f>
        <v xml:space="preserve"> Presidency</v>
      </c>
      <c r="AA1117" s="6">
        <f t="shared" ca="1" si="176"/>
        <v>9</v>
      </c>
      <c r="AB1117" s="7" t="str">
        <f ca="1">VLOOKUP($AA1117,Roles!$A:$B,2,FALSE)</f>
        <v>Intern</v>
      </c>
      <c r="AC1117" s="6" t="str">
        <f t="shared" ca="1" si="177"/>
        <v/>
      </c>
      <c r="AD1117" s="7" t="str">
        <f ca="1" xml:space="preserve">
IF($AC1117 &lt;&gt; "",
    VLOOKUP($AC1117,Levels!$A:$B,2,FALSE),
    ""
)</f>
        <v/>
      </c>
      <c r="AE1117" s="8">
        <f t="shared" ca="1" si="178"/>
        <v>38282</v>
      </c>
      <c r="AF1117" s="6">
        <f ca="1">RANDBETWEEN(5,COUNTA('Recruitment source'!$A:$A) + 1)</f>
        <v>7</v>
      </c>
      <c r="AG1117" s="6" t="str">
        <f ca="1">VLOOKUP($AF1117,'Recruitment source'!$A:$B,2,FALSE)</f>
        <v>SAPO Emprego</v>
      </c>
      <c r="AH1117" s="8"/>
      <c r="AI1117" s="1">
        <f t="shared" ca="1" si="170"/>
        <v>1205</v>
      </c>
      <c r="AJ111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1113, 1, 'Helena Bicalho Almeida', 'F', 5, '20/06/1963', 7, 5, 9, NULL, 1205);</v>
      </c>
    </row>
    <row r="1118" spans="1:36" ht="14.25" customHeight="1" x14ac:dyDescent="0.2">
      <c r="A1118" s="7" cm="1">
        <f t="array" aca="1" ref="A1118" ca="1">INDEX(Companies!$A:$A,RANDBETWEEN(5,COUNTA(Companies!$A:$A) + 1),1)</f>
        <v>5</v>
      </c>
      <c r="B1118" s="7" t="str">
        <f ca="1">VLOOKUP($A1118,Companies!$A:$B,2,FALSE)</f>
        <v>ACME Corporation</v>
      </c>
      <c r="C1118" s="5">
        <f t="shared" si="171"/>
        <v>1114</v>
      </c>
      <c r="D1118" s="5" t="str" cm="1">
        <f t="array" ref="D1118">SHA1HASH($C1118)</f>
        <v>870f1bf229da5eb26e5e5a7c1d69d9451fa7906a</v>
      </c>
      <c r="E1118" s="6">
        <v>1</v>
      </c>
      <c r="F1118" s="7">
        <f ca="1">IF($C1118 = 1 + N("Presidente"),
    127,
    IF($C1118 = 2 + N("Vice-Presidente"),
        72,
        IF($C1118 = 3 + N("Secretária bilíngue"),
            13,
            RANDBETWEEN(5,COUNT(Name!$A:$A) + 1)
        )
    )
)</f>
        <v>28</v>
      </c>
      <c r="G1118" s="7" t="str">
        <f ca="1">VLOOKUP($F1118,Name!$A:$B,2,FALSE)</f>
        <v>Ana Caroline</v>
      </c>
      <c r="H1118" s="7">
        <f ca="1" xml:space="preserve">
IF($C1118 = 1,
    0,
    RANDBETWEEN(5,COUNT('Last name'!$A:$A) + 1)
)</f>
        <v>139</v>
      </c>
      <c r="I1118" s="7" t="str">
        <f ca="1" xml:space="preserve">
IF($C1118 = 1 + N("Presidente"),
    "de Orléans e Bragança",
    VLOOKUP($H1118,'Last name'!$A:$B,2,FALSE) &amp; " " &amp; VLOOKUP(RANDBETWEEN(5,COUNT('Last name'!$A:$A) + 1),'Last name'!$A:$B,2,FALSE)
)</f>
        <v>Negrão Gouveia</v>
      </c>
      <c r="J1118" s="7" t="str">
        <f t="shared" ca="1" si="172"/>
        <v>Ana Caroline Negrão Gouveia</v>
      </c>
      <c r="K1118" s="7" t="str" cm="1">
        <f t="array" aca="1" ref="K1118" ca="1">SHA1HASH($J1118)</f>
        <v>288aa05fb918e341b46f6cfcce98e6b9b62b6cec</v>
      </c>
      <c r="L1118" s="7" cm="1">
        <f t="array" aca="1" ref="L1118" ca="1">INDEX(States!$A:$A,N1118,1)</f>
        <v>5</v>
      </c>
      <c r="M1118" s="7" t="str">
        <f ca="1">VLOOKUP($L1118,Countries!$A:$B,2,FALSE)</f>
        <v>Portugal</v>
      </c>
      <c r="N1118" s="7" cm="1">
        <f t="array" aca="1" ref="N1118" ca="1">INDEX(States!$C:$C,RANDBETWEEN(5,COUNTA(States!$A:$A) + 1),1)</f>
        <v>9</v>
      </c>
      <c r="O1118" s="7" t="str">
        <f ca="1">VLOOKUP($N1118,States!$C:$D,2,FALSE)</f>
        <v>braga</v>
      </c>
      <c r="P1118" s="7" t="str">
        <f ca="1">VLOOKUP($F1118,Name!$A:$C,3,FALSE)</f>
        <v>F</v>
      </c>
      <c r="Q1118" s="7" t="str">
        <f ca="1">VLOOKUP($P1118,Genders!$B:$C,2,FALSE)</f>
        <v>Female</v>
      </c>
      <c r="R1118" s="7" cm="1">
        <f t="array" aca="1" ref="R1118" ca="1">INDEX('Marital status'!$A:$A,RANDBETWEEN(5,COUNTA('Marital status'!$A:$A) + 1),1)</f>
        <v>6</v>
      </c>
      <c r="S1118" s="7" t="str">
        <f ca="1">VLOOKUP($R1118,'Marital status'!$A:$B,2,FALSE)</f>
        <v>MarrieD</v>
      </c>
      <c r="T1118" s="7">
        <f t="shared" ca="1" si="173"/>
        <v>5</v>
      </c>
      <c r="U1118" s="7" t="str">
        <f ca="1">VLOOKUP($T1118,Ethnicities!$A:$B,2,FALSE)</f>
        <v xml:space="preserve"> white</v>
      </c>
      <c r="V1118" s="8">
        <f t="shared" ca="1" si="174"/>
        <v>18402</v>
      </c>
      <c r="W1118" s="6">
        <f t="shared" ca="1" si="175"/>
        <v>8</v>
      </c>
      <c r="X1118" s="8" t="str">
        <f ca="1">VLOOKUP($W1118,'Background education'!$A:$B,2,FALSE)</f>
        <v>Graduate school</v>
      </c>
      <c r="Y1118" s="7">
        <f ca="1" xml:space="preserve">
  IF(OR($AA1118 = 5, $AA1118 = 6, $AA1118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18" s="7" t="str">
        <f ca="1">VLOOKUP($Y1118,Departments!$A:$B,2,FALSE)</f>
        <v>Communication &amp; Marketing</v>
      </c>
      <c r="AA1118" s="6">
        <f t="shared" ca="1" si="176"/>
        <v>11</v>
      </c>
      <c r="AB1118" s="7" t="str">
        <f ca="1">VLOOKUP($AA1118,Roles!$A:$B,2,FALSE)</f>
        <v>Analyst</v>
      </c>
      <c r="AC1118" s="6">
        <f t="shared" ca="1" si="177"/>
        <v>7</v>
      </c>
      <c r="AD1118" s="7" t="str">
        <f ca="1" xml:space="preserve">
IF($AC1118 &lt;&gt; "",
    VLOOKUP($AC1118,Levels!$A:$B,2,FALSE),
    ""
)</f>
        <v>Senior</v>
      </c>
      <c r="AE1118" s="8">
        <f t="shared" ca="1" si="178"/>
        <v>37325</v>
      </c>
      <c r="AF1118" s="6">
        <f ca="1">RANDBETWEEN(5,COUNTA('Recruitment source'!$A:$A) + 1)</f>
        <v>6</v>
      </c>
      <c r="AG1118" s="6" t="str">
        <f ca="1">VLOOKUP($AF1118,'Recruitment source'!$A:$B,2,FALSE)</f>
        <v>Learn4Good</v>
      </c>
      <c r="AH1118" s="8"/>
      <c r="AI1118" s="1">
        <f t="shared" ca="1" si="170"/>
        <v>3080</v>
      </c>
      <c r="AJ1118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1114, 1, 'Ana Caroline Negrão Gouveia', 'F', 5, '19/05/1950', 8, 11, 11, 7, 3080);</v>
      </c>
    </row>
    <row r="1119" spans="1:36" ht="14.25" customHeight="1" x14ac:dyDescent="0.2">
      <c r="A1119" s="7" cm="1">
        <f t="array" aca="1" ref="A1119" ca="1">INDEX(Companies!$A:$A,RANDBETWEEN(5,COUNTA(Companies!$A:$A) + 1),1)</f>
        <v>5</v>
      </c>
      <c r="B1119" s="7" t="str">
        <f ca="1">VLOOKUP($A1119,Companies!$A:$B,2,FALSE)</f>
        <v>ACME Corporation</v>
      </c>
      <c r="C1119" s="5">
        <f t="shared" si="171"/>
        <v>1115</v>
      </c>
      <c r="D1119" s="5" t="str" cm="1">
        <f t="array" ref="D1119">SHA1HASH($C1119)</f>
        <v>04b69e5006d308a60f286c6d87138324d3c745c6</v>
      </c>
      <c r="E1119" s="6">
        <v>1</v>
      </c>
      <c r="F1119" s="7">
        <f ca="1">IF($C1119 = 1 + N("Presidente"),
    127,
    IF($C1119 = 2 + N("Vice-Presidente"),
        72,
        IF($C1119 = 3 + N("Secretária bilíngue"),
            13,
            RANDBETWEEN(5,COUNT(Name!$A:$A) + 1)
        )
    )
)</f>
        <v>317</v>
      </c>
      <c r="G1119" s="7" t="str">
        <f ca="1">VLOOKUP($F1119,Name!$A:$B,2,FALSE)</f>
        <v>Pedro Henrique</v>
      </c>
      <c r="H1119" s="7">
        <f ca="1" xml:space="preserve">
IF($C1119 = 1,
    0,
    RANDBETWEEN(5,COUNT('Last name'!$A:$A) + 1)
)</f>
        <v>25</v>
      </c>
      <c r="I1119" s="7" t="str">
        <f ca="1" xml:space="preserve">
IF($C1119 = 1 + N("Presidente"),
    "de Orléans e Bragança",
    VLOOKUP($H1119,'Last name'!$A:$B,2,FALSE) &amp; " " &amp; VLOOKUP(RANDBETWEEN(5,COUNT('Last name'!$A:$A) + 1),'Last name'!$A:$B,2,FALSE)
)</f>
        <v>Auth Junqueira</v>
      </c>
      <c r="J1119" s="7" t="str">
        <f t="shared" ca="1" si="172"/>
        <v>Pedro Henrique Auth Junqueira</v>
      </c>
      <c r="K1119" s="7" t="str" cm="1">
        <f t="array" aca="1" ref="K1119" ca="1">SHA1HASH($J1119)</f>
        <v>874323a479b00518203390235d94c93cc5aa4cfd</v>
      </c>
      <c r="L1119" s="7" cm="1">
        <f t="array" aca="1" ref="L1119" ca="1">INDEX(States!$A:$A,N1119,1)</f>
        <v>5</v>
      </c>
      <c r="M1119" s="7" t="str">
        <f ca="1">VLOOKUP($L1119,Countries!$A:$B,2,FALSE)</f>
        <v>Portugal</v>
      </c>
      <c r="N1119" s="7" cm="1">
        <f t="array" aca="1" ref="N1119" ca="1">INDEX(States!$C:$C,RANDBETWEEN(5,COUNTA(States!$A:$A) + 1),1)</f>
        <v>17</v>
      </c>
      <c r="O1119" s="7" t="str">
        <f ca="1">VLOOKUP($N1119,States!$C:$D,2,FALSE)</f>
        <v>Viseu</v>
      </c>
      <c r="P1119" s="7" t="str">
        <f ca="1">VLOOKUP($F1119,Name!$A:$C,3,FALSE)</f>
        <v>M</v>
      </c>
      <c r="Q1119" s="7" t="str">
        <f ca="1">VLOOKUP($P1119,Genders!$B:$C,2,FALSE)</f>
        <v>Male</v>
      </c>
      <c r="R1119" s="7" cm="1">
        <f t="array" aca="1" ref="R1119" ca="1">INDEX('Marital status'!$A:$A,RANDBETWEEN(5,COUNTA('Marital status'!$A:$A) + 1),1)</f>
        <v>6</v>
      </c>
      <c r="S1119" s="7" t="str">
        <f ca="1">VLOOKUP($R1119,'Marital status'!$A:$B,2,FALSE)</f>
        <v>MarrieD</v>
      </c>
      <c r="T1119" s="7">
        <f t="shared" ca="1" si="173"/>
        <v>5</v>
      </c>
      <c r="U1119" s="7" t="str">
        <f ca="1">VLOOKUP($T1119,Ethnicities!$A:$B,2,FALSE)</f>
        <v xml:space="preserve"> white</v>
      </c>
      <c r="V1119" s="8">
        <f t="shared" ca="1" si="174"/>
        <v>21546</v>
      </c>
      <c r="W1119" s="6">
        <f t="shared" ca="1" si="175"/>
        <v>7</v>
      </c>
      <c r="X1119" s="8" t="str">
        <f ca="1">VLOOKUP($W1119,'Background education'!$A:$B,2,FALSE)</f>
        <v>Undergraduate degree</v>
      </c>
      <c r="Y1119" s="7">
        <f ca="1" xml:space="preserve">
  IF(OR($AA1119 = 5, $AA1119 = 6, $AA1119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19" s="7" t="str">
        <f ca="1">VLOOKUP($Y1119,Departments!$A:$B,2,FALSE)</f>
        <v>Communication &amp; Marketing</v>
      </c>
      <c r="AA1119" s="6">
        <f t="shared" ca="1" si="176"/>
        <v>9</v>
      </c>
      <c r="AB1119" s="7" t="str">
        <f ca="1">VLOOKUP($AA1119,Roles!$A:$B,2,FALSE)</f>
        <v>Intern</v>
      </c>
      <c r="AC1119" s="6" t="str">
        <f t="shared" ca="1" si="177"/>
        <v/>
      </c>
      <c r="AD1119" s="7" t="str">
        <f ca="1" xml:space="preserve">
IF($AC1119 &lt;&gt; "",
    VLOOKUP($AC1119,Levels!$A:$B,2,FALSE),
    ""
)</f>
        <v/>
      </c>
      <c r="AE1119" s="8">
        <f t="shared" ca="1" si="178"/>
        <v>39143</v>
      </c>
      <c r="AF1119" s="6">
        <f ca="1">RANDBETWEEN(5,COUNTA('Recruitment source'!$A:$A) + 1)</f>
        <v>10</v>
      </c>
      <c r="AG1119" s="6" t="str">
        <f ca="1">VLOOKUP($AF1119,'Recruitment source'!$A:$B,2,FALSE)</f>
        <v>Jobs in Lisbon</v>
      </c>
      <c r="AH1119" s="8"/>
      <c r="AI1119" s="1">
        <f t="shared" ca="1" si="170"/>
        <v>1285</v>
      </c>
      <c r="AJ1119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1115, 1, 'Pedro Henrique Auth Junqueira', 'M', 5, '27/12/1958', 7, 11, 9, NULL, 1285);</v>
      </c>
    </row>
    <row r="1120" spans="1:36" ht="14.25" customHeight="1" x14ac:dyDescent="0.2">
      <c r="A1120" s="7" cm="1">
        <f t="array" aca="1" ref="A1120" ca="1">INDEX(Companies!$A:$A,RANDBETWEEN(5,COUNTA(Companies!$A:$A) + 1),1)</f>
        <v>5</v>
      </c>
      <c r="B1120" s="7" t="str">
        <f ca="1">VLOOKUP($A1120,Companies!$A:$B,2,FALSE)</f>
        <v>ACME Corporation</v>
      </c>
      <c r="C1120" s="5">
        <f t="shared" si="171"/>
        <v>1116</v>
      </c>
      <c r="D1120" s="5" t="str" cm="1">
        <f t="array" ref="D1120">SHA1HASH($C1120)</f>
        <v>259fe583ddd64df1efa6b2cbf7a1afae427cfa5d</v>
      </c>
      <c r="E1120" s="6">
        <v>1</v>
      </c>
      <c r="F1120" s="7">
        <f ca="1">IF($C1120 = 1 + N("Presidente"),
    127,
    IF($C1120 = 2 + N("Vice-Presidente"),
        72,
        IF($C1120 = 3 + N("Secretária bilíngue"),
            13,
            RANDBETWEEN(5,COUNT(Name!$A:$A) + 1)
        )
    )
)</f>
        <v>55</v>
      </c>
      <c r="G1120" s="7" t="str">
        <f ca="1">VLOOKUP($F1120,Name!$A:$B,2,FALSE)</f>
        <v>Arthur</v>
      </c>
      <c r="H1120" s="7">
        <f ca="1" xml:space="preserve">
IF($C1120 = 1,
    0,
    RANDBETWEEN(5,COUNT('Last name'!$A:$A) + 1)
)</f>
        <v>107</v>
      </c>
      <c r="I1120" s="7" t="str">
        <f ca="1" xml:space="preserve">
IF($C1120 = 1 + N("Presidente"),
    "de Orléans e Bragança",
    VLOOKUP($H1120,'Last name'!$A:$B,2,FALSE) &amp; " " &amp; VLOOKUP(RANDBETWEEN(5,COUNT('Last name'!$A:$A) + 1),'Last name'!$A:$B,2,FALSE)
)</f>
        <v>Leite Souza</v>
      </c>
      <c r="J1120" s="7" t="str">
        <f t="shared" ca="1" si="172"/>
        <v>Arthur Leite Souza</v>
      </c>
      <c r="K1120" s="7" t="str" cm="1">
        <f t="array" aca="1" ref="K1120" ca="1">SHA1HASH($J1120)</f>
        <v>3e199dbc81e101a28ceec9b6c1236d29e0d49c1c</v>
      </c>
      <c r="L1120" s="7" cm="1">
        <f t="array" aca="1" ref="L1120" ca="1">INDEX(States!$A:$A,N1120,1)</f>
        <v>5</v>
      </c>
      <c r="M1120" s="7" t="str">
        <f ca="1">VLOOKUP($L1120,Countries!$A:$B,2,FALSE)</f>
        <v>Portugal</v>
      </c>
      <c r="N1120" s="7" cm="1">
        <f t="array" aca="1" ref="N1120" ca="1">INDEX(States!$C:$C,RANDBETWEEN(5,COUNTA(States!$A:$A) + 1),1)</f>
        <v>19</v>
      </c>
      <c r="O1120" s="7" t="str">
        <f ca="1">VLOOKUP($N1120,States!$C:$D,2,FALSE)</f>
        <v>Beja</v>
      </c>
      <c r="P1120" s="7" t="str">
        <f ca="1">VLOOKUP($F1120,Name!$A:$C,3,FALSE)</f>
        <v>M</v>
      </c>
      <c r="Q1120" s="7" t="str">
        <f ca="1">VLOOKUP($P1120,Genders!$B:$C,2,FALSE)</f>
        <v>Male</v>
      </c>
      <c r="R1120" s="7" cm="1">
        <f t="array" aca="1" ref="R1120" ca="1">INDEX('Marital status'!$A:$A,RANDBETWEEN(5,COUNTA('Marital status'!$A:$A) + 1),1)</f>
        <v>7</v>
      </c>
      <c r="S1120" s="7" t="str">
        <f ca="1">VLOOKUP($R1120,'Marital status'!$A:$B,2,FALSE)</f>
        <v xml:space="preserve">Widowed </v>
      </c>
      <c r="T1120" s="7">
        <f t="shared" ca="1" si="173"/>
        <v>6</v>
      </c>
      <c r="U1120" s="7" t="str">
        <f ca="1">VLOOKUP($T1120,Ethnicities!$A:$B,2,FALSE)</f>
        <v>Black or African American</v>
      </c>
      <c r="V1120" s="8">
        <f t="shared" ca="1" si="174"/>
        <v>21266</v>
      </c>
      <c r="W1120" s="6">
        <f t="shared" ca="1" si="175"/>
        <v>7</v>
      </c>
      <c r="X1120" s="8" t="str">
        <f ca="1">VLOOKUP($W1120,'Background education'!$A:$B,2,FALSE)</f>
        <v>Undergraduate degree</v>
      </c>
      <c r="Y1120" s="7">
        <f ca="1" xml:space="preserve">
  IF(OR($AA1120 = 5, $AA1120 = 6, $AA1120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20" s="7" t="str">
        <f ca="1">VLOOKUP($Y1120,Departments!$A:$B,2,FALSE)</f>
        <v>Controlling</v>
      </c>
      <c r="AA1120" s="6">
        <f t="shared" ca="1" si="176"/>
        <v>11</v>
      </c>
      <c r="AB1120" s="7" t="str">
        <f ca="1">VLOOKUP($AA1120,Roles!$A:$B,2,FALSE)</f>
        <v>Analyst</v>
      </c>
      <c r="AC1120" s="6">
        <f t="shared" ca="1" si="177"/>
        <v>7</v>
      </c>
      <c r="AD1120" s="7" t="str">
        <f ca="1" xml:space="preserve">
IF($AC1120 &lt;&gt; "",
    VLOOKUP($AC1120,Levels!$A:$B,2,FALSE),
    ""
)</f>
        <v>Senior</v>
      </c>
      <c r="AE1120" s="8">
        <f t="shared" ca="1" si="178"/>
        <v>40398</v>
      </c>
      <c r="AF1120" s="6">
        <f ca="1">RANDBETWEEN(5,COUNTA('Recruitment source'!$A:$A) + 1)</f>
        <v>9</v>
      </c>
      <c r="AG1120" s="6" t="str">
        <f ca="1">VLOOKUP($AF1120,'Recruitment source'!$A:$B,2,FALSE)</f>
        <v>Empregos Online</v>
      </c>
      <c r="AH1120" s="8"/>
      <c r="AI1120" s="1">
        <f t="shared" ca="1" si="170"/>
        <v>2500</v>
      </c>
      <c r="AJ1120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1116, 1, 'Arthur Leite Souza', 'M', 6, '22/03/1958', 7, 12, 11, 7, 2500);</v>
      </c>
    </row>
    <row r="1121" spans="1:36" ht="14.25" customHeight="1" x14ac:dyDescent="0.2">
      <c r="A1121" s="7" cm="1">
        <f t="array" aca="1" ref="A1121" ca="1">INDEX(Companies!$A:$A,RANDBETWEEN(5,COUNTA(Companies!$A:$A) + 1),1)</f>
        <v>5</v>
      </c>
      <c r="B1121" s="7" t="str">
        <f ca="1">VLOOKUP($A1121,Companies!$A:$B,2,FALSE)</f>
        <v>ACME Corporation</v>
      </c>
      <c r="C1121" s="5">
        <f t="shared" si="171"/>
        <v>1117</v>
      </c>
      <c r="D1121" s="5" t="str" cm="1">
        <f t="array" ref="D1121">SHA1HASH($C1121)</f>
        <v>e6ba73dc9533e190c71bfc3877414870457f1533</v>
      </c>
      <c r="E1121" s="6">
        <v>1</v>
      </c>
      <c r="F1121" s="7">
        <f ca="1">IF($C1121 = 1 + N("Presidente"),
    127,
    IF($C1121 = 2 + N("Vice-Presidente"),
        72,
        IF($C1121 = 3 + N("Secretária bilíngue"),
            13,
            RANDBETWEEN(5,COUNT(Name!$A:$A) + 1)
        )
    )
)</f>
        <v>15</v>
      </c>
      <c r="G1121" s="7" t="str">
        <f ca="1">VLOOKUP($F1121,Name!$A:$B,2,FALSE)</f>
        <v>Alexandre</v>
      </c>
      <c r="H1121" s="7">
        <f ca="1" xml:space="preserve">
IF($C1121 = 1,
    0,
    RANDBETWEEN(5,COUNT('Last name'!$A:$A) + 1)
)</f>
        <v>99</v>
      </c>
      <c r="I1121" s="7" t="str">
        <f ca="1" xml:space="preserve">
IF($C1121 = 1 + N("Presidente"),
    "de Orléans e Bragança",
    VLOOKUP($H1121,'Last name'!$A:$B,2,FALSE) &amp; " " &amp; VLOOKUP(RANDBETWEEN(5,COUNT('Last name'!$A:$A) + 1),'Last name'!$A:$B,2,FALSE)
)</f>
        <v>Gomes Salvador</v>
      </c>
      <c r="J1121" s="7" t="str">
        <f t="shared" ca="1" si="172"/>
        <v>Alexandre Gomes Salvador</v>
      </c>
      <c r="K1121" s="7" t="str" cm="1">
        <f t="array" aca="1" ref="K1121" ca="1">SHA1HASH($J1121)</f>
        <v>3d03a15668ca878ae970124fa34af832ae314fd9</v>
      </c>
      <c r="L1121" s="7" cm="1">
        <f t="array" aca="1" ref="L1121" ca="1">INDEX(States!$A:$A,N1121,1)</f>
        <v>5</v>
      </c>
      <c r="M1121" s="7" t="str">
        <f ca="1">VLOOKUP($L1121,Countries!$A:$B,2,FALSE)</f>
        <v>Portugal</v>
      </c>
      <c r="N1121" s="7" cm="1">
        <f t="array" aca="1" ref="N1121" ca="1">INDEX(States!$C:$C,RANDBETWEEN(5,COUNTA(States!$A:$A) + 1),1)</f>
        <v>16</v>
      </c>
      <c r="O1121" s="7" t="str">
        <f ca="1">VLOOKUP($N1121,States!$C:$D,2,FALSE)</f>
        <v>Azores</v>
      </c>
      <c r="P1121" s="7" t="str">
        <f ca="1">VLOOKUP($F1121,Name!$A:$C,3,FALSE)</f>
        <v>M</v>
      </c>
      <c r="Q1121" s="7" t="str">
        <f ca="1">VLOOKUP($P1121,Genders!$B:$C,2,FALSE)</f>
        <v>Male</v>
      </c>
      <c r="R1121" s="7" cm="1">
        <f t="array" aca="1" ref="R1121" ca="1">INDEX('Marital status'!$A:$A,RANDBETWEEN(5,COUNTA('Marital status'!$A:$A) + 1),1)</f>
        <v>7</v>
      </c>
      <c r="S1121" s="7" t="str">
        <f ca="1">VLOOKUP($R1121,'Marital status'!$A:$B,2,FALSE)</f>
        <v xml:space="preserve">Widowed </v>
      </c>
      <c r="T1121" s="7">
        <f t="shared" ca="1" si="173"/>
        <v>8</v>
      </c>
      <c r="U1121" s="7" t="str">
        <f ca="1">VLOOKUP($T1121,Ethnicities!$A:$B,2,FALSE)</f>
        <v>ASIAN</v>
      </c>
      <c r="V1121" s="8">
        <f t="shared" ca="1" si="174"/>
        <v>22779</v>
      </c>
      <c r="W1121" s="6">
        <f t="shared" ca="1" si="175"/>
        <v>7</v>
      </c>
      <c r="X1121" s="8" t="str">
        <f ca="1">VLOOKUP($W1121,'Background education'!$A:$B,2,FALSE)</f>
        <v>Undergraduate degree</v>
      </c>
      <c r="Y1121" s="7">
        <f ca="1" xml:space="preserve">
  IF(OR($AA1121 = 5, $AA1121 = 6, $AA1121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21" s="7" t="str">
        <f ca="1">VLOOKUP($Y1121,Departments!$A:$B,2,FALSE)</f>
        <v>Finance</v>
      </c>
      <c r="AA1121" s="6">
        <f t="shared" ca="1" si="176"/>
        <v>10</v>
      </c>
      <c r="AB1121" s="7" t="str">
        <f ca="1">VLOOKUP($AA1121,Roles!$A:$B,2,FALSE)</f>
        <v>Trainee</v>
      </c>
      <c r="AC1121" s="6" t="str">
        <f t="shared" ca="1" si="177"/>
        <v/>
      </c>
      <c r="AD1121" s="7" t="str">
        <f ca="1" xml:space="preserve">
IF($AC1121 &lt;&gt; "",
    VLOOKUP($AC1121,Levels!$A:$B,2,FALSE),
    ""
)</f>
        <v/>
      </c>
      <c r="AE1121" s="8">
        <f t="shared" ca="1" si="178"/>
        <v>42459</v>
      </c>
      <c r="AF1121" s="6">
        <f ca="1">RANDBETWEEN(5,COUNTA('Recruitment source'!$A:$A) + 1)</f>
        <v>9</v>
      </c>
      <c r="AG1121" s="6" t="str">
        <f ca="1">VLOOKUP($AF1121,'Recruitment source'!$A:$B,2,FALSE)</f>
        <v>Empregos Online</v>
      </c>
      <c r="AH1121" s="8"/>
      <c r="AI1121" s="1">
        <f t="shared" ca="1" si="170"/>
        <v>1305</v>
      </c>
      <c r="AJ1121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1117, 1, 'Alexandre Gomes Salvador', 'M', 8, '13/05/1962', 7, 7, 10, NULL, 1305);</v>
      </c>
    </row>
    <row r="1122" spans="1:36" ht="14.25" customHeight="1" x14ac:dyDescent="0.2">
      <c r="A1122" s="7" cm="1">
        <f t="array" aca="1" ref="A1122" ca="1">INDEX(Companies!$A:$A,RANDBETWEEN(5,COUNTA(Companies!$A:$A) + 1),1)</f>
        <v>5</v>
      </c>
      <c r="B1122" s="7" t="str">
        <f ca="1">VLOOKUP($A1122,Companies!$A:$B,2,FALSE)</f>
        <v>ACME Corporation</v>
      </c>
      <c r="C1122" s="5">
        <f t="shared" si="171"/>
        <v>1118</v>
      </c>
      <c r="D1122" s="5" t="str" cm="1">
        <f t="array" ref="D1122">SHA1HASH($C1122)</f>
        <v>fbaacb960902382e4f6c96f2d8f225c24eecadb4</v>
      </c>
      <c r="E1122" s="6">
        <v>1</v>
      </c>
      <c r="F1122" s="7">
        <f ca="1">IF($C1122 = 1 + N("Presidente"),
    127,
    IF($C1122 = 2 + N("Vice-Presidente"),
        72,
        IF($C1122 = 3 + N("Secretária bilíngue"),
            13,
            RANDBETWEEN(5,COUNT(Name!$A:$A) + 1)
        )
    )
)</f>
        <v>238</v>
      </c>
      <c r="G1122" s="7" t="str">
        <f ca="1">VLOOKUP($F1122,Name!$A:$B,2,FALSE)</f>
        <v>Lucas</v>
      </c>
      <c r="H1122" s="7">
        <f ca="1" xml:space="preserve">
IF($C1122 = 1,
    0,
    RANDBETWEEN(5,COUNT('Last name'!$A:$A) + 1)
)</f>
        <v>180</v>
      </c>
      <c r="I1122" s="7" t="str">
        <f ca="1" xml:space="preserve">
IF($C1122 = 1 + N("Presidente"),
    "de Orléans e Bragança",
    VLOOKUP($H1122,'Last name'!$A:$B,2,FALSE) &amp; " " &amp; VLOOKUP(RANDBETWEEN(5,COUNT('Last name'!$A:$A) + 1),'Last name'!$A:$B,2,FALSE)
)</f>
        <v>Silva Brasil</v>
      </c>
      <c r="J1122" s="7" t="str">
        <f t="shared" ca="1" si="172"/>
        <v>Lucas Silva Brasil</v>
      </c>
      <c r="K1122" s="7" t="str" cm="1">
        <f t="array" aca="1" ref="K1122" ca="1">SHA1HASH($J1122)</f>
        <v>218f5db8ba4a5f109c0ae6c3f846b5c078eea54e</v>
      </c>
      <c r="L1122" s="7" cm="1">
        <f t="array" aca="1" ref="L1122" ca="1">INDEX(States!$A:$A,N1122,1)</f>
        <v>5</v>
      </c>
      <c r="M1122" s="7" t="str">
        <f ca="1">VLOOKUP($L1122,Countries!$A:$B,2,FALSE)</f>
        <v>Portugal</v>
      </c>
      <c r="N1122" s="7" cm="1">
        <f t="array" aca="1" ref="N1122" ca="1">INDEX(States!$C:$C,RANDBETWEEN(5,COUNTA(States!$A:$A) + 1),1)</f>
        <v>18</v>
      </c>
      <c r="O1122" s="7" t="str">
        <f ca="1">VLOOKUP($N1122,States!$C:$D,2,FALSE)</f>
        <v>Castelo Branco</v>
      </c>
      <c r="P1122" s="7" t="str">
        <f ca="1">VLOOKUP($F1122,Name!$A:$C,3,FALSE)</f>
        <v>M</v>
      </c>
      <c r="Q1122" s="7" t="str">
        <f ca="1">VLOOKUP($P1122,Genders!$B:$C,2,FALSE)</f>
        <v>Male</v>
      </c>
      <c r="R1122" s="7" cm="1">
        <f t="array" aca="1" ref="R1122" ca="1">INDEX('Marital status'!$A:$A,RANDBETWEEN(5,COUNTA('Marital status'!$A:$A) + 1),1)</f>
        <v>6</v>
      </c>
      <c r="S1122" s="7" t="str">
        <f ca="1">VLOOKUP($R1122,'Marital status'!$A:$B,2,FALSE)</f>
        <v>MarrieD</v>
      </c>
      <c r="T1122" s="7">
        <f t="shared" ca="1" si="173"/>
        <v>7</v>
      </c>
      <c r="U1122" s="7" t="str">
        <f ca="1">VLOOKUP($T1122,Ethnicities!$A:$B,2,FALSE)</f>
        <v xml:space="preserve">  Hispanic or LATINO</v>
      </c>
      <c r="V1122" s="8">
        <f t="shared" ca="1" si="174"/>
        <v>21837</v>
      </c>
      <c r="W1122" s="6">
        <f t="shared" ca="1" si="175"/>
        <v>7</v>
      </c>
      <c r="X1122" s="8" t="str">
        <f ca="1">VLOOKUP($W1122,'Background education'!$A:$B,2,FALSE)</f>
        <v>Undergraduate degree</v>
      </c>
      <c r="Y1122" s="7">
        <f ca="1" xml:space="preserve">
  IF(OR($AA1122 = 5, $AA1122 = 6, $AA1122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22" s="7" t="str">
        <f ca="1">VLOOKUP($Y1122,Departments!$A:$B,2,FALSE)</f>
        <v>Audit</v>
      </c>
      <c r="AA1122" s="6">
        <f t="shared" ca="1" si="176"/>
        <v>11</v>
      </c>
      <c r="AB1122" s="7" t="str">
        <f ca="1">VLOOKUP($AA1122,Roles!$A:$B,2,FALSE)</f>
        <v>Analyst</v>
      </c>
      <c r="AC1122" s="6">
        <f t="shared" ca="1" si="177"/>
        <v>5</v>
      </c>
      <c r="AD1122" s="7" t="str">
        <f ca="1" xml:space="preserve">
IF($AC1122 &lt;&gt; "",
    VLOOKUP($AC1122,Levels!$A:$B,2,FALSE),
    ""
)</f>
        <v>Junior</v>
      </c>
      <c r="AE1122" s="8">
        <f t="shared" ca="1" si="178"/>
        <v>36711</v>
      </c>
      <c r="AF1122" s="6">
        <f ca="1">RANDBETWEEN(5,COUNTA('Recruitment source'!$A:$A) + 1)</f>
        <v>8</v>
      </c>
      <c r="AG1122" s="6" t="str">
        <f ca="1">VLOOKUP($AF1122,'Recruitment source'!$A:$B,2,FALSE)</f>
        <v>Net Empregos</v>
      </c>
      <c r="AH1122" s="8"/>
      <c r="AI1122" s="1">
        <f t="shared" ca="1" si="170"/>
        <v>2500</v>
      </c>
      <c r="AJ1122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1118, 1, 'Lucas Silva Brasil', 'M', 7, '14/10/1959', 7, 13, 11, 5, 2500);</v>
      </c>
    </row>
    <row r="1123" spans="1:36" ht="14.25" customHeight="1" x14ac:dyDescent="0.2">
      <c r="A1123" s="7" cm="1">
        <f t="array" aca="1" ref="A1123" ca="1">INDEX(Companies!$A:$A,RANDBETWEEN(5,COUNTA(Companies!$A:$A) + 1),1)</f>
        <v>5</v>
      </c>
      <c r="B1123" s="7" t="str">
        <f ca="1">VLOOKUP($A1123,Companies!$A:$B,2,FALSE)</f>
        <v>ACME Corporation</v>
      </c>
      <c r="C1123" s="5">
        <f t="shared" si="171"/>
        <v>1119</v>
      </c>
      <c r="D1123" s="5" t="str" cm="1">
        <f t="array" ref="D1123">SHA1HASH($C1123)</f>
        <v>cedf5ccd8253fb636743d0248d10bcc0f11c8edf</v>
      </c>
      <c r="E1123" s="6">
        <v>1</v>
      </c>
      <c r="F1123" s="7">
        <f ca="1">IF($C1123 = 1 + N("Presidente"),
    127,
    IF($C1123 = 2 + N("Vice-Presidente"),
        72,
        IF($C1123 = 3 + N("Secretária bilíngue"),
            13,
            RANDBETWEEN(5,COUNT(Name!$A:$A) + 1)
        )
    )
)</f>
        <v>335</v>
      </c>
      <c r="G1123" s="7" t="str">
        <f ca="1">VLOOKUP($F1123,Name!$A:$B,2,FALSE)</f>
        <v>Sammuel</v>
      </c>
      <c r="H1123" s="7">
        <f ca="1" xml:space="preserve">
IF($C1123 = 1,
    0,
    RANDBETWEEN(5,COUNT('Last name'!$A:$A) + 1)
)</f>
        <v>93</v>
      </c>
      <c r="I1123" s="7" t="str">
        <f ca="1" xml:space="preserve">
IF($C1123 = 1 + N("Presidente"),
    "de Orléans e Bragança",
    VLOOKUP($H1123,'Last name'!$A:$B,2,FALSE) &amp; " " &amp; VLOOKUP(RANDBETWEEN(5,COUNT('Last name'!$A:$A) + 1),'Last name'!$A:$B,2,FALSE)
)</f>
        <v>Frois Marques</v>
      </c>
      <c r="J1123" s="7" t="str">
        <f t="shared" ca="1" si="172"/>
        <v>Sammuel Frois Marques</v>
      </c>
      <c r="K1123" s="7" t="str" cm="1">
        <f t="array" aca="1" ref="K1123" ca="1">SHA1HASH($J1123)</f>
        <v>36dce55b35a6f184d752dbc9362ce8d481c17f2b</v>
      </c>
      <c r="L1123" s="7" cm="1">
        <f t="array" aca="1" ref="L1123" ca="1">INDEX(States!$A:$A,N1123,1)</f>
        <v>5</v>
      </c>
      <c r="M1123" s="7" t="str">
        <f ca="1">VLOOKUP($L1123,Countries!$A:$B,2,FALSE)</f>
        <v>Portugal</v>
      </c>
      <c r="N1123" s="7" cm="1">
        <f t="array" aca="1" ref="N1123" ca="1">INDEX(States!$C:$C,RANDBETWEEN(5,COUNTA(States!$A:$A) + 1),1)</f>
        <v>16</v>
      </c>
      <c r="O1123" s="7" t="str">
        <f ca="1">VLOOKUP($N1123,States!$C:$D,2,FALSE)</f>
        <v>Azores</v>
      </c>
      <c r="P1123" s="7" t="str">
        <f ca="1">VLOOKUP($F1123,Name!$A:$C,3,FALSE)</f>
        <v>M</v>
      </c>
      <c r="Q1123" s="7" t="str">
        <f ca="1">VLOOKUP($P1123,Genders!$B:$C,2,FALSE)</f>
        <v>Male</v>
      </c>
      <c r="R1123" s="7" cm="1">
        <f t="array" aca="1" ref="R1123" ca="1">INDEX('Marital status'!$A:$A,RANDBETWEEN(5,COUNTA('Marital status'!$A:$A) + 1),1)</f>
        <v>8</v>
      </c>
      <c r="S1123" s="7" t="str">
        <f ca="1">VLOOKUP($R1123,'Marital status'!$A:$B,2,FALSE)</f>
        <v xml:space="preserve"> Separated </v>
      </c>
      <c r="T1123" s="7">
        <f t="shared" ca="1" si="173"/>
        <v>5</v>
      </c>
      <c r="U1123" s="7" t="str">
        <f ca="1">VLOOKUP($T1123,Ethnicities!$A:$B,2,FALSE)</f>
        <v xml:space="preserve"> white</v>
      </c>
      <c r="V1123" s="8">
        <f t="shared" ca="1" si="174"/>
        <v>25030</v>
      </c>
      <c r="W1123" s="6">
        <f t="shared" ca="1" si="175"/>
        <v>7</v>
      </c>
      <c r="X1123" s="8" t="str">
        <f ca="1">VLOOKUP($W1123,'Background education'!$A:$B,2,FALSE)</f>
        <v>Undergraduate degree</v>
      </c>
      <c r="Y1123" s="7">
        <f ca="1" xml:space="preserve">
  IF(OR($AA1123 = 5, $AA1123 = 6, $AA1123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23" s="7" t="str">
        <f ca="1">VLOOKUP($Y1123,Departments!$A:$B,2,FALSE)</f>
        <v>Finance</v>
      </c>
      <c r="AA1123" s="6">
        <f t="shared" ca="1" si="176"/>
        <v>9</v>
      </c>
      <c r="AB1123" s="7" t="str">
        <f ca="1">VLOOKUP($AA1123,Roles!$A:$B,2,FALSE)</f>
        <v>Intern</v>
      </c>
      <c r="AC1123" s="6" t="str">
        <f t="shared" ca="1" si="177"/>
        <v/>
      </c>
      <c r="AD1123" s="7" t="str">
        <f ca="1" xml:space="preserve">
IF($AC1123 &lt;&gt; "",
    VLOOKUP($AC1123,Levels!$A:$B,2,FALSE),
    ""
)</f>
        <v/>
      </c>
      <c r="AE1123" s="8">
        <f t="shared" ca="1" si="178"/>
        <v>42433</v>
      </c>
      <c r="AF1123" s="6">
        <f ca="1">RANDBETWEEN(5,COUNTA('Recruitment source'!$A:$A) + 1)</f>
        <v>8</v>
      </c>
      <c r="AG1123" s="6" t="str">
        <f ca="1">VLOOKUP($AF1123,'Recruitment source'!$A:$B,2,FALSE)</f>
        <v>Net Empregos</v>
      </c>
      <c r="AH1123" s="8"/>
      <c r="AI1123" s="1">
        <f t="shared" ca="1" si="170"/>
        <v>1205</v>
      </c>
      <c r="AJ1123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1119, 1, 'Sammuel Frois Marques', 'M', 5, '11/07/1968', 7, 7, 9, NULL, 1205);</v>
      </c>
    </row>
    <row r="1124" spans="1:36" ht="14.25" customHeight="1" x14ac:dyDescent="0.2">
      <c r="A1124" s="7" cm="1">
        <f t="array" aca="1" ref="A1124" ca="1">INDEX(Companies!$A:$A,RANDBETWEEN(5,COUNTA(Companies!$A:$A) + 1),1)</f>
        <v>5</v>
      </c>
      <c r="B1124" s="7" t="str">
        <f ca="1">VLOOKUP($A1124,Companies!$A:$B,2,FALSE)</f>
        <v>ACME Corporation</v>
      </c>
      <c r="C1124" s="5">
        <f t="shared" si="171"/>
        <v>1120</v>
      </c>
      <c r="D1124" s="5" t="str" cm="1">
        <f t="array" ref="D1124">SHA1HASH($C1124)</f>
        <v>1592af7e76a7114b4f9beea0be4746f59ada13a6</v>
      </c>
      <c r="E1124" s="6">
        <v>1</v>
      </c>
      <c r="F1124" s="7">
        <f ca="1">IF($C1124 = 1 + N("Presidente"),
    127,
    IF($C1124 = 2 + N("Vice-Presidente"),
        72,
        IF($C1124 = 3 + N("Secretária bilíngue"),
            13,
            RANDBETWEEN(5,COUNT(Name!$A:$A) + 1)
        )
    )
)</f>
        <v>277</v>
      </c>
      <c r="G1124" s="7" t="str">
        <f ca="1">VLOOKUP($F1124,Name!$A:$B,2,FALSE)</f>
        <v>Maryah</v>
      </c>
      <c r="H1124" s="7">
        <f ca="1" xml:space="preserve">
IF($C1124 = 1,
    0,
    RANDBETWEEN(5,COUNT('Last name'!$A:$A) + 1)
)</f>
        <v>183</v>
      </c>
      <c r="I1124" s="7" t="str">
        <f ca="1" xml:space="preserve">
IF($C1124 = 1 + N("Presidente"),
    "de Orléans e Bragança",
    VLOOKUP($H1124,'Last name'!$A:$B,2,FALSE) &amp; " " &amp; VLOOKUP(RANDBETWEEN(5,COUNT('Last name'!$A:$A) + 1),'Last name'!$A:$B,2,FALSE)
)</f>
        <v>Soares sobrenome</v>
      </c>
      <c r="J1124" s="7" t="str">
        <f t="shared" ca="1" si="172"/>
        <v>Maryah Soares sobrenome</v>
      </c>
      <c r="K1124" s="7" t="str" cm="1">
        <f t="array" aca="1" ref="K1124" ca="1">SHA1HASH($J1124)</f>
        <v>badbd868dd05361366eabc7938206ff41abf99a9</v>
      </c>
      <c r="L1124" s="7" cm="1">
        <f t="array" aca="1" ref="L1124" ca="1">INDEX(States!$A:$A,N1124,1)</f>
        <v>5</v>
      </c>
      <c r="M1124" s="7" t="str">
        <f ca="1">VLOOKUP($L1124,Countries!$A:$B,2,FALSE)</f>
        <v>Portugal</v>
      </c>
      <c r="N1124" s="7" cm="1">
        <f t="array" aca="1" ref="N1124" ca="1">INDEX(States!$C:$C,RANDBETWEEN(5,COUNTA(States!$A:$A) + 1),1)</f>
        <v>6</v>
      </c>
      <c r="O1124" s="7" t="str">
        <f ca="1">VLOOKUP($N1124,States!$C:$D,2,FALSE)</f>
        <v>PORTO</v>
      </c>
      <c r="P1124" s="7" t="str">
        <f ca="1">VLOOKUP($F1124,Name!$A:$C,3,FALSE)</f>
        <v>F</v>
      </c>
      <c r="Q1124" s="7" t="str">
        <f ca="1">VLOOKUP($P1124,Genders!$B:$C,2,FALSE)</f>
        <v>Female</v>
      </c>
      <c r="R1124" s="7" cm="1">
        <f t="array" aca="1" ref="R1124" ca="1">INDEX('Marital status'!$A:$A,RANDBETWEEN(5,COUNTA('Marital status'!$A:$A) + 1),1)</f>
        <v>8</v>
      </c>
      <c r="S1124" s="7" t="str">
        <f ca="1">VLOOKUP($R1124,'Marital status'!$A:$B,2,FALSE)</f>
        <v xml:space="preserve"> Separated </v>
      </c>
      <c r="T1124" s="7">
        <f t="shared" ca="1" si="173"/>
        <v>5</v>
      </c>
      <c r="U1124" s="7" t="str">
        <f ca="1">VLOOKUP($T1124,Ethnicities!$A:$B,2,FALSE)</f>
        <v xml:space="preserve"> white</v>
      </c>
      <c r="V1124" s="8">
        <f t="shared" ca="1" si="174"/>
        <v>30139</v>
      </c>
      <c r="W1124" s="6">
        <f t="shared" ca="1" si="175"/>
        <v>8</v>
      </c>
      <c r="X1124" s="8" t="str">
        <f ca="1">VLOOKUP($W1124,'Background education'!$A:$B,2,FALSE)</f>
        <v>Graduate school</v>
      </c>
      <c r="Y1124" s="7">
        <f ca="1" xml:space="preserve">
  IF(OR($AA1124 = 5, $AA1124 = 6, $AA1124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24" s="7" t="str">
        <f ca="1">VLOOKUP($Y1124,Departments!$A:$B,2,FALSE)</f>
        <v>Controlling</v>
      </c>
      <c r="AA1124" s="6">
        <f t="shared" ca="1" si="176"/>
        <v>11</v>
      </c>
      <c r="AB1124" s="7" t="str">
        <f ca="1">VLOOKUP($AA1124,Roles!$A:$B,2,FALSE)</f>
        <v>Analyst</v>
      </c>
      <c r="AC1124" s="6">
        <f t="shared" ca="1" si="177"/>
        <v>7</v>
      </c>
      <c r="AD1124" s="7" t="str">
        <f ca="1" xml:space="preserve">
IF($AC1124 &lt;&gt; "",
    VLOOKUP($AC1124,Levels!$A:$B,2,FALSE),
    ""
)</f>
        <v>Senior</v>
      </c>
      <c r="AE1124" s="8">
        <f t="shared" ca="1" si="178"/>
        <v>41742</v>
      </c>
      <c r="AF1124" s="6">
        <f ca="1">RANDBETWEEN(5,COUNTA('Recruitment source'!$A:$A) + 1)</f>
        <v>13</v>
      </c>
      <c r="AG1124" s="6" t="str">
        <f ca="1">VLOOKUP($AF1124,'Recruitment source'!$A:$B,2,FALSE)</f>
        <v>Google</v>
      </c>
      <c r="AH1124" s="8"/>
      <c r="AI1124" s="1">
        <f t="shared" ca="1" si="170"/>
        <v>3000</v>
      </c>
      <c r="AJ1124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1120, 1, 'Maryah Soares sobrenome', 'F', 5, '07/07/1982', 8, 12, 11, 7, 3000);</v>
      </c>
    </row>
    <row r="1125" spans="1:36" ht="14.25" customHeight="1" x14ac:dyDescent="0.2">
      <c r="A1125" s="7" cm="1">
        <f t="array" aca="1" ref="A1125" ca="1">INDEX(Companies!$A:$A,RANDBETWEEN(5,COUNTA(Companies!$A:$A) + 1),1)</f>
        <v>5</v>
      </c>
      <c r="B1125" s="7" t="str">
        <f ca="1">VLOOKUP($A1125,Companies!$A:$B,2,FALSE)</f>
        <v>ACME Corporation</v>
      </c>
      <c r="C1125" s="5">
        <f t="shared" si="171"/>
        <v>1121</v>
      </c>
      <c r="D1125" s="5" t="str" cm="1">
        <f t="array" ref="D1125">SHA1HASH($C1125)</f>
        <v>784e9240155834852dff458a730cceb50229df32</v>
      </c>
      <c r="E1125" s="6">
        <v>1</v>
      </c>
      <c r="F1125" s="7">
        <f ca="1">IF($C1125 = 1 + N("Presidente"),
    127,
    IF($C1125 = 2 + N("Vice-Presidente"),
        72,
        IF($C1125 = 3 + N("Secretária bilíngue"),
            13,
            RANDBETWEEN(5,COUNT(Name!$A:$A) + 1)
        )
    )
)</f>
        <v>265</v>
      </c>
      <c r="G1125" s="7" t="str">
        <f ca="1">VLOOKUP($F1125,Name!$A:$B,2,FALSE)</f>
        <v>Maria Glória</v>
      </c>
      <c r="H1125" s="7">
        <f ca="1" xml:space="preserve">
IF($C1125 = 1,
    0,
    RANDBETWEEN(5,COUNT('Last name'!$A:$A) + 1)
)</f>
        <v>98</v>
      </c>
      <c r="I1125" s="7" t="str">
        <f ca="1" xml:space="preserve">
IF($C1125 = 1 + N("Presidente"),
    "de Orléans e Bragança",
    VLOOKUP($H1125,'Last name'!$A:$B,2,FALSE) &amp; " " &amp; VLOOKUP(RANDBETWEEN(5,COUNT('Last name'!$A:$A) + 1),'Last name'!$A:$B,2,FALSE)
)</f>
        <v>Giordano Peçanha</v>
      </c>
      <c r="J1125" s="7" t="str">
        <f t="shared" ca="1" si="172"/>
        <v>Maria Glória Giordano Peçanha</v>
      </c>
      <c r="K1125" s="7" t="str" cm="1">
        <f t="array" aca="1" ref="K1125" ca="1">SHA1HASH($J1125)</f>
        <v>17035eaeee9a207318ec3e930cd8689a7ac0b9e0</v>
      </c>
      <c r="L1125" s="7" cm="1">
        <f t="array" aca="1" ref="L1125" ca="1">INDEX(States!$A:$A,N1125,1)</f>
        <v>5</v>
      </c>
      <c r="M1125" s="7" t="str">
        <f ca="1">VLOOKUP($L1125,Countries!$A:$B,2,FALSE)</f>
        <v>Portugal</v>
      </c>
      <c r="N1125" s="7" cm="1">
        <f t="array" aca="1" ref="N1125" ca="1">INDEX(States!$C:$C,RANDBETWEEN(5,COUNTA(States!$A:$A) + 1),1)</f>
        <v>13</v>
      </c>
      <c r="O1125" s="7" t="str">
        <f ca="1">VLOOKUP($N1125,States!$C:$D,2,FALSE)</f>
        <v>Coimbra</v>
      </c>
      <c r="P1125" s="7" t="str">
        <f ca="1">VLOOKUP($F1125,Name!$A:$C,3,FALSE)</f>
        <v>F</v>
      </c>
      <c r="Q1125" s="7" t="str">
        <f ca="1">VLOOKUP($P1125,Genders!$B:$C,2,FALSE)</f>
        <v>Female</v>
      </c>
      <c r="R1125" s="7" cm="1">
        <f t="array" aca="1" ref="R1125" ca="1">INDEX('Marital status'!$A:$A,RANDBETWEEN(5,COUNTA('Marital status'!$A:$A) + 1),1)</f>
        <v>7</v>
      </c>
      <c r="S1125" s="7" t="str">
        <f ca="1">VLOOKUP($R1125,'Marital status'!$A:$B,2,FALSE)</f>
        <v xml:space="preserve">Widowed </v>
      </c>
      <c r="T1125" s="7">
        <f t="shared" ca="1" si="173"/>
        <v>5</v>
      </c>
      <c r="U1125" s="7" t="str">
        <f ca="1">VLOOKUP($T1125,Ethnicities!$A:$B,2,FALSE)</f>
        <v xml:space="preserve"> white</v>
      </c>
      <c r="V1125" s="8">
        <f t="shared" ca="1" si="174"/>
        <v>28642</v>
      </c>
      <c r="W1125" s="6">
        <f t="shared" ca="1" si="175"/>
        <v>7</v>
      </c>
      <c r="X1125" s="8" t="str">
        <f ca="1">VLOOKUP($W1125,'Background education'!$A:$B,2,FALSE)</f>
        <v>Undergraduate degree</v>
      </c>
      <c r="Y1125" s="7">
        <f ca="1" xml:space="preserve">
  IF(OR($AA1125 = 5, $AA1125 = 6, $AA1125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25" s="7" t="str">
        <f ca="1">VLOOKUP($Y1125,Departments!$A:$B,2,FALSE)</f>
        <v>Finance</v>
      </c>
      <c r="AA1125" s="6">
        <f t="shared" ca="1" si="176"/>
        <v>9</v>
      </c>
      <c r="AB1125" s="7" t="str">
        <f ca="1">VLOOKUP($AA1125,Roles!$A:$B,2,FALSE)</f>
        <v>Intern</v>
      </c>
      <c r="AC1125" s="6" t="str">
        <f t="shared" ca="1" si="177"/>
        <v/>
      </c>
      <c r="AD1125" s="7" t="str">
        <f ca="1" xml:space="preserve">
IF($AC1125 &lt;&gt; "",
    VLOOKUP($AC1125,Levels!$A:$B,2,FALSE),
    ""
)</f>
        <v/>
      </c>
      <c r="AE1125" s="8">
        <f t="shared" ca="1" si="178"/>
        <v>36431</v>
      </c>
      <c r="AF1125" s="6">
        <f ca="1">RANDBETWEEN(5,COUNTA('Recruitment source'!$A:$A) + 1)</f>
        <v>5</v>
      </c>
      <c r="AG1125" s="6" t="str">
        <f ca="1">VLOOKUP($AF1125,'Recruitment source'!$A:$B,2,FALSE)</f>
        <v>Indeed</v>
      </c>
      <c r="AH1125" s="8"/>
      <c r="AI1125" s="1">
        <f t="shared" ca="1" si="170"/>
        <v>1205</v>
      </c>
      <c r="AJ112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1121, 1, 'Maria Glória Giordano Peçanha', 'F', 5, '01/06/1978', 7, 7, 9, NULL, 1205);</v>
      </c>
    </row>
    <row r="1126" spans="1:36" ht="14.25" customHeight="1" x14ac:dyDescent="0.2">
      <c r="A1126" s="7" cm="1">
        <f t="array" aca="1" ref="A1126" ca="1">INDEX(Companies!$A:$A,RANDBETWEEN(5,COUNTA(Companies!$A:$A) + 1),1)</f>
        <v>5</v>
      </c>
      <c r="B1126" s="7" t="str">
        <f ca="1">VLOOKUP($A1126,Companies!$A:$B,2,FALSE)</f>
        <v>ACME Corporation</v>
      </c>
      <c r="C1126" s="5">
        <f t="shared" si="171"/>
        <v>1122</v>
      </c>
      <c r="D1126" s="5" t="str" cm="1">
        <f t="array" ref="D1126">SHA1HASH($C1126)</f>
        <v>00fd4b4549a1094aae926ef62e9dbd3cdcc2e456</v>
      </c>
      <c r="E1126" s="6">
        <v>1</v>
      </c>
      <c r="F1126" s="7">
        <f ca="1">IF($C1126 = 1 + N("Presidente"),
    127,
    IF($C1126 = 2 + N("Vice-Presidente"),
        72,
        IF($C1126 = 3 + N("Secretária bilíngue"),
            13,
            RANDBETWEEN(5,COUNT(Name!$A:$A) + 1)
        )
    )
)</f>
        <v>316</v>
      </c>
      <c r="G1126" s="7" t="str">
        <f ca="1">VLOOKUP($F1126,Name!$A:$B,2,FALSE)</f>
        <v>Pedro</v>
      </c>
      <c r="H1126" s="7">
        <f ca="1" xml:space="preserve">
IF($C1126 = 1,
    0,
    RANDBETWEEN(5,COUNT('Last name'!$A:$A) + 1)
)</f>
        <v>101</v>
      </c>
      <c r="I1126" s="7" t="str">
        <f ca="1" xml:space="preserve">
IF($C1126 = 1 + N("Presidente"),
    "de Orléans e Bragança",
    VLOOKUP($H1126,'Last name'!$A:$B,2,FALSE) &amp; " " &amp; VLOOKUP(RANDBETWEEN(5,COUNT('Last name'!$A:$A) + 1),'Last name'!$A:$B,2,FALSE)
)</f>
        <v>Gouveia Miranda</v>
      </c>
      <c r="J1126" s="7" t="str">
        <f t="shared" ca="1" si="172"/>
        <v>Pedro Gouveia Miranda</v>
      </c>
      <c r="K1126" s="7" t="str" cm="1">
        <f t="array" aca="1" ref="K1126" ca="1">SHA1HASH($J1126)</f>
        <v>625565048f424e78facddc70e416127d071a717b</v>
      </c>
      <c r="L1126" s="7" cm="1">
        <f t="array" aca="1" ref="L1126" ca="1">INDEX(States!$A:$A,N1126,1)</f>
        <v>5</v>
      </c>
      <c r="M1126" s="7" t="str">
        <f ca="1">VLOOKUP($L1126,Countries!$A:$B,2,FALSE)</f>
        <v>Portugal</v>
      </c>
      <c r="N1126" s="7" cm="1">
        <f t="array" aca="1" ref="N1126" ca="1">INDEX(States!$C:$C,RANDBETWEEN(5,COUNTA(States!$A:$A) + 1),1)</f>
        <v>13</v>
      </c>
      <c r="O1126" s="7" t="str">
        <f ca="1">VLOOKUP($N1126,States!$C:$D,2,FALSE)</f>
        <v>Coimbra</v>
      </c>
      <c r="P1126" s="7" t="str">
        <f ca="1">VLOOKUP($F1126,Name!$A:$C,3,FALSE)</f>
        <v>M</v>
      </c>
      <c r="Q1126" s="7" t="str">
        <f ca="1">VLOOKUP($P1126,Genders!$B:$C,2,FALSE)</f>
        <v>Male</v>
      </c>
      <c r="R1126" s="7" cm="1">
        <f t="array" aca="1" ref="R1126" ca="1">INDEX('Marital status'!$A:$A,RANDBETWEEN(5,COUNTA('Marital status'!$A:$A) + 1),1)</f>
        <v>6</v>
      </c>
      <c r="S1126" s="7" t="str">
        <f ca="1">VLOOKUP($R1126,'Marital status'!$A:$B,2,FALSE)</f>
        <v>MarrieD</v>
      </c>
      <c r="T1126" s="7">
        <f t="shared" ca="1" si="173"/>
        <v>5</v>
      </c>
      <c r="U1126" s="7" t="str">
        <f ca="1">VLOOKUP($T1126,Ethnicities!$A:$B,2,FALSE)</f>
        <v xml:space="preserve"> white</v>
      </c>
      <c r="V1126" s="8">
        <f t="shared" ca="1" si="174"/>
        <v>23613</v>
      </c>
      <c r="W1126" s="6">
        <f t="shared" ca="1" si="175"/>
        <v>7</v>
      </c>
      <c r="X1126" s="8" t="str">
        <f ca="1">VLOOKUP($W1126,'Background education'!$A:$B,2,FALSE)</f>
        <v>Undergraduate degree</v>
      </c>
      <c r="Y1126" s="7">
        <f ca="1" xml:space="preserve">
  IF(OR($AA1126 = 5, $AA1126 = 6, $AA1126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126" s="7" t="str">
        <f ca="1">VLOOKUP($Y1126,Departments!$A:$B,2,FALSE)</f>
        <v>Human Resource</v>
      </c>
      <c r="AA1126" s="6">
        <f t="shared" ca="1" si="176"/>
        <v>11</v>
      </c>
      <c r="AB1126" s="7" t="str">
        <f ca="1">VLOOKUP($AA1126,Roles!$A:$B,2,FALSE)</f>
        <v>Analyst</v>
      </c>
      <c r="AC1126" s="6">
        <f t="shared" ca="1" si="177"/>
        <v>5</v>
      </c>
      <c r="AD1126" s="7" t="str">
        <f ca="1" xml:space="preserve">
IF($AC1126 &lt;&gt; "",
    VLOOKUP($AC1126,Levels!$A:$B,2,FALSE),
    ""
)</f>
        <v>Junior</v>
      </c>
      <c r="AE1126" s="8">
        <f t="shared" ca="1" si="178"/>
        <v>40754</v>
      </c>
      <c r="AF1126" s="6">
        <f ca="1">RANDBETWEEN(5,COUNTA('Recruitment source'!$A:$A) + 1)</f>
        <v>7</v>
      </c>
      <c r="AG1126" s="6" t="str">
        <f ca="1">VLOOKUP($AF1126,'Recruitment source'!$A:$B,2,FALSE)</f>
        <v>SAPO Emprego</v>
      </c>
      <c r="AH1126" s="8"/>
      <c r="AI1126" s="1">
        <f t="shared" ca="1" si="170"/>
        <v>2580</v>
      </c>
      <c r="AJ112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1122, 1, 'Pedro Gouveia Miranda', 'M', 5, '24/08/1964', 7, 8, 11, 5, 2580);</v>
      </c>
    </row>
    <row r="1127" spans="1:36" ht="14.25" customHeight="1" x14ac:dyDescent="0.2">
      <c r="A1127" s="7" cm="1">
        <f t="array" aca="1" ref="A1127" ca="1">INDEX(Companies!$A:$A,RANDBETWEEN(5,COUNTA(Companies!$A:$A) + 1),1)</f>
        <v>5</v>
      </c>
      <c r="B1127" s="7" t="str">
        <f ca="1">VLOOKUP($A1127,Companies!$A:$B,2,FALSE)</f>
        <v>ACME Corporation</v>
      </c>
      <c r="C1127" s="5">
        <f t="shared" si="171"/>
        <v>1123</v>
      </c>
      <c r="D1127" s="5" t="str" cm="1">
        <f t="array" ref="D1127">SHA1HASH($C1127)</f>
        <v>cf7579954ba3792f6a40044c32f28fb62b10863f</v>
      </c>
      <c r="E1127" s="6">
        <v>1</v>
      </c>
      <c r="F1127" s="7">
        <f ca="1">IF($C1127 = 1 + N("Presidente"),
    127,
    IF($C1127 = 2 + N("Vice-Presidente"),
        72,
        IF($C1127 = 3 + N("Secretária bilíngue"),
            13,
            RANDBETWEEN(5,COUNT(Name!$A:$A) + 1)
        )
    )
)</f>
        <v>328</v>
      </c>
      <c r="G1127" s="7" t="str">
        <f ca="1">VLOOKUP($F1127,Name!$A:$B,2,FALSE)</f>
        <v>Raul</v>
      </c>
      <c r="H1127" s="7">
        <f ca="1" xml:space="preserve">
IF($C1127 = 1,
    0,
    RANDBETWEEN(5,COUNT('Last name'!$A:$A) + 1)
)</f>
        <v>121</v>
      </c>
      <c r="I1127" s="7" t="str">
        <f ca="1" xml:space="preserve">
IF($C1127 = 1 + N("Presidente"),
    "de Orléans e Bragança",
    VLOOKUP($H1127,'Last name'!$A:$B,2,FALSE) &amp; " " &amp; VLOOKUP(RANDBETWEEN(5,COUNT('Last name'!$A:$A) + 1),'Last name'!$A:$B,2,FALSE)
)</f>
        <v>Martinelli Costatini</v>
      </c>
      <c r="J1127" s="7" t="str">
        <f t="shared" ca="1" si="172"/>
        <v>Raul Martinelli Costatini</v>
      </c>
      <c r="K1127" s="7" t="str" cm="1">
        <f t="array" aca="1" ref="K1127" ca="1">SHA1HASH($J1127)</f>
        <v>ede2130b5464b2f1d23f5a34f49817ff92989d88</v>
      </c>
      <c r="L1127" s="7" cm="1">
        <f t="array" aca="1" ref="L1127" ca="1">INDEX(States!$A:$A,N1127,1)</f>
        <v>5</v>
      </c>
      <c r="M1127" s="7" t="str">
        <f ca="1">VLOOKUP($L1127,Countries!$A:$B,2,FALSE)</f>
        <v>Portugal</v>
      </c>
      <c r="N1127" s="7" cm="1">
        <f t="array" aca="1" ref="N1127" ca="1">INDEX(States!$C:$C,RANDBETWEEN(5,COUNTA(States!$A:$A) + 1),1)</f>
        <v>14</v>
      </c>
      <c r="O1127" s="7" t="str">
        <f ca="1">VLOOKUP($N1127,States!$C:$D,2,FALSE)</f>
        <v>Madeira</v>
      </c>
      <c r="P1127" s="7" t="str">
        <f ca="1">VLOOKUP($F1127,Name!$A:$C,3,FALSE)</f>
        <v>M</v>
      </c>
      <c r="Q1127" s="7" t="str">
        <f ca="1">VLOOKUP($P1127,Genders!$B:$C,2,FALSE)</f>
        <v>Male</v>
      </c>
      <c r="R1127" s="7" cm="1">
        <f t="array" aca="1" ref="R1127" ca="1">INDEX('Marital status'!$A:$A,RANDBETWEEN(5,COUNTA('Marital status'!$A:$A) + 1),1)</f>
        <v>5</v>
      </c>
      <c r="S1127" s="7" t="str">
        <f ca="1">VLOOKUP($R1127,'Marital status'!$A:$B,2,FALSE)</f>
        <v>single</v>
      </c>
      <c r="T1127" s="7">
        <f t="shared" ca="1" si="173"/>
        <v>6</v>
      </c>
      <c r="U1127" s="7" t="str">
        <f ca="1">VLOOKUP($T1127,Ethnicities!$A:$B,2,FALSE)</f>
        <v>Black or African American</v>
      </c>
      <c r="V1127" s="8">
        <f t="shared" ca="1" si="174"/>
        <v>22025</v>
      </c>
      <c r="W1127" s="6">
        <f t="shared" ca="1" si="175"/>
        <v>7</v>
      </c>
      <c r="X1127" s="8" t="str">
        <f ca="1">VLOOKUP($W1127,'Background education'!$A:$B,2,FALSE)</f>
        <v>Undergraduate degree</v>
      </c>
      <c r="Y1127" s="7">
        <f ca="1" xml:space="preserve">
  IF(OR($AA1127 = 5, $AA1127 = 6, $AA1127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27" s="7" t="str">
        <f ca="1">VLOOKUP($Y1127,Departments!$A:$B,2,FALSE)</f>
        <v xml:space="preserve"> Presidency</v>
      </c>
      <c r="AA1127" s="6">
        <f t="shared" ca="1" si="176"/>
        <v>10</v>
      </c>
      <c r="AB1127" s="7" t="str">
        <f ca="1">VLOOKUP($AA1127,Roles!$A:$B,2,FALSE)</f>
        <v>Trainee</v>
      </c>
      <c r="AC1127" s="6" t="str">
        <f t="shared" ca="1" si="177"/>
        <v/>
      </c>
      <c r="AD1127" s="7" t="str">
        <f ca="1" xml:space="preserve">
IF($AC1127 &lt;&gt; "",
    VLOOKUP($AC1127,Levels!$A:$B,2,FALSE),
    ""
)</f>
        <v/>
      </c>
      <c r="AE1127" s="8">
        <f t="shared" ca="1" si="178"/>
        <v>42249</v>
      </c>
      <c r="AF1127" s="6">
        <f ca="1">RANDBETWEEN(5,COUNTA('Recruitment source'!$A:$A) + 1)</f>
        <v>7</v>
      </c>
      <c r="AG1127" s="6" t="str">
        <f ca="1">VLOOKUP($AF1127,'Recruitment source'!$A:$B,2,FALSE)</f>
        <v>SAPO Emprego</v>
      </c>
      <c r="AH1127" s="8"/>
      <c r="AI1127" s="1">
        <f t="shared" ca="1" si="170"/>
        <v>1305</v>
      </c>
      <c r="AJ112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1123, 1, 'Raul Martinelli Costatini', 'M', 6, '19/04/1960', 7, 5, 10, NULL, 1305);</v>
      </c>
    </row>
    <row r="1128" spans="1:36" ht="14.25" customHeight="1" x14ac:dyDescent="0.2">
      <c r="A1128" s="7" cm="1">
        <f t="array" aca="1" ref="A1128" ca="1">INDEX(Companies!$A:$A,RANDBETWEEN(5,COUNTA(Companies!$A:$A) + 1),1)</f>
        <v>5</v>
      </c>
      <c r="B1128" s="7" t="str">
        <f ca="1">VLOOKUP($A1128,Companies!$A:$B,2,FALSE)</f>
        <v>ACME Corporation</v>
      </c>
      <c r="C1128" s="5">
        <f t="shared" si="171"/>
        <v>1124</v>
      </c>
      <c r="D1128" s="5" t="str" cm="1">
        <f t="array" ref="D1128">SHA1HASH($C1128)</f>
        <v>ff33a8f10515011cba0d191ae58f7f9a4dd7a3e1</v>
      </c>
      <c r="E1128" s="6">
        <v>1</v>
      </c>
      <c r="F1128" s="7">
        <f ca="1">IF($C1128 = 1 + N("Presidente"),
    127,
    IF($C1128 = 2 + N("Vice-Presidente"),
        72,
        IF($C1128 = 3 + N("Secretária bilíngue"),
            13,
            RANDBETWEEN(5,COUNT(Name!$A:$A) + 1)
        )
    )
)</f>
        <v>75</v>
      </c>
      <c r="G1128" s="7" t="str">
        <f ca="1">VLOOKUP($F1128,Name!$A:$B,2,FALSE)</f>
        <v>Breno</v>
      </c>
      <c r="H1128" s="7">
        <f ca="1" xml:space="preserve">
IF($C1128 = 1,
    0,
    RANDBETWEEN(5,COUNT('Last name'!$A:$A) + 1)
)</f>
        <v>95</v>
      </c>
      <c r="I1128" s="7" t="str">
        <f ca="1" xml:space="preserve">
IF($C1128 = 1 + N("Presidente"),
    "de Orléans e Bragança",
    VLOOKUP($H1128,'Last name'!$A:$B,2,FALSE) &amp; " " &amp; VLOOKUP(RANDBETWEEN(5,COUNT('Last name'!$A:$A) + 1),'Last name'!$A:$B,2,FALSE)
)</f>
        <v>Galli Costatini</v>
      </c>
      <c r="J1128" s="7" t="str">
        <f t="shared" ca="1" si="172"/>
        <v>Breno Galli Costatini</v>
      </c>
      <c r="K1128" s="7" t="str" cm="1">
        <f t="array" aca="1" ref="K1128" ca="1">SHA1HASH($J1128)</f>
        <v>8713fa99be0bb9603315a3e072cb340726b8e5d2</v>
      </c>
      <c r="L1128" s="7" cm="1">
        <f t="array" aca="1" ref="L1128" ca="1">INDEX(States!$A:$A,N1128,1)</f>
        <v>5</v>
      </c>
      <c r="M1128" s="7" t="str">
        <f ca="1">VLOOKUP($L1128,Countries!$A:$B,2,FALSE)</f>
        <v>Portugal</v>
      </c>
      <c r="N1128" s="7" cm="1">
        <f t="array" aca="1" ref="N1128" ca="1">INDEX(States!$C:$C,RANDBETWEEN(5,COUNTA(States!$A:$A) + 1),1)</f>
        <v>15</v>
      </c>
      <c r="O1128" s="7" t="str">
        <f ca="1">VLOOKUP($N1128,States!$C:$D,2,FALSE)</f>
        <v xml:space="preserve"> ÉVORA</v>
      </c>
      <c r="P1128" s="7" t="str">
        <f ca="1">VLOOKUP($F1128,Name!$A:$C,3,FALSE)</f>
        <v>M</v>
      </c>
      <c r="Q1128" s="7" t="str">
        <f ca="1">VLOOKUP($P1128,Genders!$B:$C,2,FALSE)</f>
        <v>Male</v>
      </c>
      <c r="R1128" s="7" cm="1">
        <f t="array" aca="1" ref="R1128" ca="1">INDEX('Marital status'!$A:$A,RANDBETWEEN(5,COUNTA('Marital status'!$A:$A) + 1),1)</f>
        <v>5</v>
      </c>
      <c r="S1128" s="7" t="str">
        <f ca="1">VLOOKUP($R1128,'Marital status'!$A:$B,2,FALSE)</f>
        <v>single</v>
      </c>
      <c r="T1128" s="7">
        <f t="shared" ca="1" si="173"/>
        <v>5</v>
      </c>
      <c r="U1128" s="7" t="str">
        <f ca="1">VLOOKUP($T1128,Ethnicities!$A:$B,2,FALSE)</f>
        <v xml:space="preserve"> white</v>
      </c>
      <c r="V1128" s="8">
        <f t="shared" ca="1" si="174"/>
        <v>23269</v>
      </c>
      <c r="W1128" s="6">
        <f t="shared" ca="1" si="175"/>
        <v>8</v>
      </c>
      <c r="X1128" s="8" t="str">
        <f ca="1">VLOOKUP($W1128,'Background education'!$A:$B,2,FALSE)</f>
        <v>Graduate school</v>
      </c>
      <c r="Y1128" s="7">
        <f ca="1" xml:space="preserve">
  IF(OR($AA1128 = 5, $AA1128 = 6, $AA1128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28" s="7" t="str">
        <f ca="1">VLOOKUP($Y1128,Departments!$A:$B,2,FALSE)</f>
        <v>Operations</v>
      </c>
      <c r="AA1128" s="6">
        <f t="shared" ca="1" si="176"/>
        <v>11</v>
      </c>
      <c r="AB1128" s="7" t="str">
        <f ca="1">VLOOKUP($AA1128,Roles!$A:$B,2,FALSE)</f>
        <v>Analyst</v>
      </c>
      <c r="AC1128" s="6">
        <f t="shared" ca="1" si="177"/>
        <v>5</v>
      </c>
      <c r="AD1128" s="7" t="str">
        <f ca="1" xml:space="preserve">
IF($AC1128 &lt;&gt; "",
    VLOOKUP($AC1128,Levels!$A:$B,2,FALSE),
    ""
)</f>
        <v>Junior</v>
      </c>
      <c r="AE1128" s="8">
        <f t="shared" ca="1" si="178"/>
        <v>38997</v>
      </c>
      <c r="AF1128" s="6">
        <f ca="1">RANDBETWEEN(5,COUNTA('Recruitment source'!$A:$A) + 1)</f>
        <v>6</v>
      </c>
      <c r="AG1128" s="6" t="str">
        <f ca="1">VLOOKUP($AF1128,'Recruitment source'!$A:$B,2,FALSE)</f>
        <v>Learn4Good</v>
      </c>
      <c r="AH1128" s="8"/>
      <c r="AI1128" s="1">
        <f t="shared" ca="1" si="170"/>
        <v>3000</v>
      </c>
      <c r="AJ1128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1124, 1, 'Breno Galli Costatini', 'M', 5, '15/09/1963', 8, 10, 11, 5, 3000);</v>
      </c>
    </row>
    <row r="1129" spans="1:36" ht="14.25" customHeight="1" x14ac:dyDescent="0.2">
      <c r="A1129" s="7" cm="1">
        <f t="array" aca="1" ref="A1129" ca="1">INDEX(Companies!$A:$A,RANDBETWEEN(5,COUNTA(Companies!$A:$A) + 1),1)</f>
        <v>5</v>
      </c>
      <c r="B1129" s="7" t="str">
        <f ca="1">VLOOKUP($A1129,Companies!$A:$B,2,FALSE)</f>
        <v>ACME Corporation</v>
      </c>
      <c r="C1129" s="5">
        <f t="shared" si="171"/>
        <v>1125</v>
      </c>
      <c r="D1129" s="5" t="str" cm="1">
        <f t="array" ref="D1129">SHA1HASH($C1129)</f>
        <v>5bbd5046c9b461ca6f1549f3f39c240a9c5702f9</v>
      </c>
      <c r="E1129" s="6">
        <v>1</v>
      </c>
      <c r="F1129" s="7">
        <f ca="1">IF($C1129 = 1 + N("Presidente"),
    127,
    IF($C1129 = 2 + N("Vice-Presidente"),
        72,
        IF($C1129 = 3 + N("Secretária bilíngue"),
            13,
            RANDBETWEEN(5,COUNT(Name!$A:$A) + 1)
        )
    )
)</f>
        <v>124</v>
      </c>
      <c r="G1129" s="7" t="str">
        <f ca="1">VLOOKUP($F1129,Name!$A:$B,2,FALSE)</f>
        <v>Emilly</v>
      </c>
      <c r="H1129" s="7">
        <f ca="1" xml:space="preserve">
IF($C1129 = 1,
    0,
    RANDBETWEEN(5,COUNT('Last name'!$A:$A) + 1)
)</f>
        <v>148</v>
      </c>
      <c r="I1129" s="7" t="str">
        <f ca="1" xml:space="preserve">
IF($C1129 = 1 + N("Presidente"),
    "de Orléans e Bragança",
    VLOOKUP($H1129,'Last name'!$A:$B,2,FALSE) &amp; " " &amp; VLOOKUP(RANDBETWEEN(5,COUNT('Last name'!$A:$A) + 1),'Last name'!$A:$B,2,FALSE)
)</f>
        <v>Pedrosa Braga</v>
      </c>
      <c r="J1129" s="7" t="str">
        <f t="shared" ca="1" si="172"/>
        <v>Emilly Pedrosa Braga</v>
      </c>
      <c r="K1129" s="7" t="str" cm="1">
        <f t="array" aca="1" ref="K1129" ca="1">SHA1HASH($J1129)</f>
        <v>0976d3e395a45e24998a55ffd84d335b35072526</v>
      </c>
      <c r="L1129" s="7" cm="1">
        <f t="array" aca="1" ref="L1129" ca="1">INDEX(States!$A:$A,N1129,1)</f>
        <v>5</v>
      </c>
      <c r="M1129" s="7" t="str">
        <f ca="1">VLOOKUP($L1129,Countries!$A:$B,2,FALSE)</f>
        <v>Portugal</v>
      </c>
      <c r="N1129" s="7" cm="1">
        <f t="array" aca="1" ref="N1129" ca="1">INDEX(States!$C:$C,RANDBETWEEN(5,COUNTA(States!$A:$A) + 1),1)</f>
        <v>9</v>
      </c>
      <c r="O1129" s="7" t="str">
        <f ca="1">VLOOKUP($N1129,States!$C:$D,2,FALSE)</f>
        <v>braga</v>
      </c>
      <c r="P1129" s="7" t="str">
        <f ca="1">VLOOKUP($F1129,Name!$A:$C,3,FALSE)</f>
        <v>F</v>
      </c>
      <c r="Q1129" s="7" t="str">
        <f ca="1">VLOOKUP($P1129,Genders!$B:$C,2,FALSE)</f>
        <v>Female</v>
      </c>
      <c r="R1129" s="7" cm="1">
        <f t="array" aca="1" ref="R1129" ca="1">INDEX('Marital status'!$A:$A,RANDBETWEEN(5,COUNTA('Marital status'!$A:$A) + 1),1)</f>
        <v>6</v>
      </c>
      <c r="S1129" s="7" t="str">
        <f ca="1">VLOOKUP($R1129,'Marital status'!$A:$B,2,FALSE)</f>
        <v>MarrieD</v>
      </c>
      <c r="T1129" s="7">
        <f t="shared" ca="1" si="173"/>
        <v>5</v>
      </c>
      <c r="U1129" s="7" t="str">
        <f ca="1">VLOOKUP($T1129,Ethnicities!$A:$B,2,FALSE)</f>
        <v xml:space="preserve"> white</v>
      </c>
      <c r="V1129" s="8">
        <f t="shared" ca="1" si="174"/>
        <v>22135</v>
      </c>
      <c r="W1129" s="6">
        <f t="shared" ca="1" si="175"/>
        <v>7</v>
      </c>
      <c r="X1129" s="8" t="str">
        <f ca="1">VLOOKUP($W1129,'Background education'!$A:$B,2,FALSE)</f>
        <v>Undergraduate degree</v>
      </c>
      <c r="Y1129" s="7">
        <f ca="1" xml:space="preserve">
  IF(OR($AA1129 = 5, $AA1129 = 6, $AA1129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29" s="7" t="str">
        <f ca="1">VLOOKUP($Y1129,Departments!$A:$B,2,FALSE)</f>
        <v>Operations</v>
      </c>
      <c r="AA1129" s="6">
        <f t="shared" ca="1" si="176"/>
        <v>10</v>
      </c>
      <c r="AB1129" s="7" t="str">
        <f ca="1">VLOOKUP($AA1129,Roles!$A:$B,2,FALSE)</f>
        <v>Trainee</v>
      </c>
      <c r="AC1129" s="6" t="str">
        <f t="shared" ca="1" si="177"/>
        <v/>
      </c>
      <c r="AD1129" s="7" t="str">
        <f ca="1" xml:space="preserve">
IF($AC1129 &lt;&gt; "",
    VLOOKUP($AC1129,Levels!$A:$B,2,FALSE),
    ""
)</f>
        <v/>
      </c>
      <c r="AE1129" s="8">
        <f t="shared" ca="1" si="178"/>
        <v>43852</v>
      </c>
      <c r="AF1129" s="6">
        <f ca="1">RANDBETWEEN(5,COUNTA('Recruitment source'!$A:$A) + 1)</f>
        <v>15</v>
      </c>
      <c r="AG1129" s="6" t="str">
        <f ca="1">VLOOKUP($AF1129,'Recruitment source'!$A:$B,2,FALSE)</f>
        <v>Website</v>
      </c>
      <c r="AH1129" s="8"/>
      <c r="AI1129" s="1">
        <f t="shared" ca="1" si="170"/>
        <v>1305</v>
      </c>
      <c r="AJ1129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1125, 1, 'Emilly Pedrosa Braga', 'F', 5, '07/08/1960', 7, 10, 10, NULL, 1305);</v>
      </c>
    </row>
    <row r="1130" spans="1:36" ht="14.25" customHeight="1" x14ac:dyDescent="0.2">
      <c r="A1130" s="7" cm="1">
        <f t="array" aca="1" ref="A1130" ca="1">INDEX(Companies!$A:$A,RANDBETWEEN(5,COUNTA(Companies!$A:$A) + 1),1)</f>
        <v>5</v>
      </c>
      <c r="B1130" s="7" t="str">
        <f ca="1">VLOOKUP($A1130,Companies!$A:$B,2,FALSE)</f>
        <v>ACME Corporation</v>
      </c>
      <c r="C1130" s="5">
        <f t="shared" si="171"/>
        <v>1126</v>
      </c>
      <c r="D1130" s="5" t="str" cm="1">
        <f t="array" ref="D1130">SHA1HASH($C1130)</f>
        <v>e83f7664870c1105727dd99353d0bfa01b2450b5</v>
      </c>
      <c r="E1130" s="6">
        <v>1</v>
      </c>
      <c r="F1130" s="7">
        <f ca="1">IF($C1130 = 1 + N("Presidente"),
    127,
    IF($C1130 = 2 + N("Vice-Presidente"),
        72,
        IF($C1130 = 3 + N("Secretária bilíngue"),
            13,
            RANDBETWEEN(5,COUNT(Name!$A:$A) + 1)
        )
    )
)</f>
        <v>255</v>
      </c>
      <c r="G1130" s="7" t="str">
        <f ca="1">VLOOKUP($F1130,Name!$A:$B,2,FALSE)</f>
        <v>Manuela</v>
      </c>
      <c r="H1130" s="7">
        <f ca="1" xml:space="preserve">
IF($C1130 = 1,
    0,
    RANDBETWEEN(5,COUNT('Last name'!$A:$A) + 1)
)</f>
        <v>149</v>
      </c>
      <c r="I1130" s="7" t="str">
        <f ca="1" xml:space="preserve">
IF($C1130 = 1 + N("Presidente"),
    "de Orléans e Bragança",
    VLOOKUP($H1130,'Last name'!$A:$B,2,FALSE) &amp; " " &amp; VLOOKUP(RANDBETWEEN(5,COUNT('Last name'!$A:$A) + 1),'Last name'!$A:$B,2,FALSE)
)</f>
        <v>Pedroso Araújo</v>
      </c>
      <c r="J1130" s="7" t="str">
        <f t="shared" ca="1" si="172"/>
        <v>Manuela Pedroso Araújo</v>
      </c>
      <c r="K1130" s="7" t="str" cm="1">
        <f t="array" aca="1" ref="K1130" ca="1">SHA1HASH($J1130)</f>
        <v>df382a413603cc7ce744e3be7527ed9805a11f00</v>
      </c>
      <c r="L1130" s="7" cm="1">
        <f t="array" aca="1" ref="L1130" ca="1">INDEX(States!$A:$A,N1130,1)</f>
        <v>5</v>
      </c>
      <c r="M1130" s="7" t="str">
        <f ca="1">VLOOKUP($L1130,Countries!$A:$B,2,FALSE)</f>
        <v>Portugal</v>
      </c>
      <c r="N1130" s="7" cm="1">
        <f t="array" aca="1" ref="N1130" ca="1">INDEX(States!$C:$C,RANDBETWEEN(5,COUNTA(States!$A:$A) + 1),1)</f>
        <v>14</v>
      </c>
      <c r="O1130" s="7" t="str">
        <f ca="1">VLOOKUP($N1130,States!$C:$D,2,FALSE)</f>
        <v>Madeira</v>
      </c>
      <c r="P1130" s="7" t="str">
        <f ca="1">VLOOKUP($F1130,Name!$A:$C,3,FALSE)</f>
        <v>F</v>
      </c>
      <c r="Q1130" s="7" t="str">
        <f ca="1">VLOOKUP($P1130,Genders!$B:$C,2,FALSE)</f>
        <v>Female</v>
      </c>
      <c r="R1130" s="7" cm="1">
        <f t="array" aca="1" ref="R1130" ca="1">INDEX('Marital status'!$A:$A,RANDBETWEEN(5,COUNTA('Marital status'!$A:$A) + 1),1)</f>
        <v>7</v>
      </c>
      <c r="S1130" s="7" t="str">
        <f ca="1">VLOOKUP($R1130,'Marital status'!$A:$B,2,FALSE)</f>
        <v xml:space="preserve">Widowed </v>
      </c>
      <c r="T1130" s="7">
        <f t="shared" ca="1" si="173"/>
        <v>5</v>
      </c>
      <c r="U1130" s="7" t="str">
        <f ca="1">VLOOKUP($T1130,Ethnicities!$A:$B,2,FALSE)</f>
        <v xml:space="preserve"> white</v>
      </c>
      <c r="V1130" s="8">
        <f t="shared" ca="1" si="174"/>
        <v>31759</v>
      </c>
      <c r="W1130" s="6">
        <f t="shared" ca="1" si="175"/>
        <v>8</v>
      </c>
      <c r="X1130" s="8" t="str">
        <f ca="1">VLOOKUP($W1130,'Background education'!$A:$B,2,FALSE)</f>
        <v>Graduate school</v>
      </c>
      <c r="Y1130" s="7">
        <f ca="1" xml:space="preserve">
  IF(OR($AA1130 = 5, $AA1130 = 6, $AA1130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30" s="7" t="str">
        <f ca="1">VLOOKUP($Y1130,Departments!$A:$B,2,FALSE)</f>
        <v>Administration</v>
      </c>
      <c r="AA1130" s="6">
        <f t="shared" ca="1" si="176"/>
        <v>11</v>
      </c>
      <c r="AB1130" s="7" t="str">
        <f ca="1">VLOOKUP($AA1130,Roles!$A:$B,2,FALSE)</f>
        <v>Analyst</v>
      </c>
      <c r="AC1130" s="6">
        <f t="shared" ca="1" si="177"/>
        <v>7</v>
      </c>
      <c r="AD1130" s="7" t="str">
        <f ca="1" xml:space="preserve">
IF($AC1130 &lt;&gt; "",
    VLOOKUP($AC1130,Levels!$A:$B,2,FALSE),
    ""
)</f>
        <v>Senior</v>
      </c>
      <c r="AE1130" s="8">
        <f t="shared" ca="1" si="178"/>
        <v>44098</v>
      </c>
      <c r="AF1130" s="6">
        <f ca="1">RANDBETWEEN(5,COUNTA('Recruitment source'!$A:$A) + 1)</f>
        <v>13</v>
      </c>
      <c r="AG1130" s="6" t="str">
        <f ca="1">VLOOKUP($AF1130,'Recruitment source'!$A:$B,2,FALSE)</f>
        <v>Google</v>
      </c>
      <c r="AH1130" s="8"/>
      <c r="AI1130" s="1">
        <f t="shared" ca="1" si="170"/>
        <v>3000</v>
      </c>
      <c r="AJ1130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1126, 1, 'Manuela Pedroso Araújo', 'F', 5, '13/12/1986', 8, 6, 11, 7, 3000);</v>
      </c>
    </row>
    <row r="1131" spans="1:36" ht="14.25" customHeight="1" x14ac:dyDescent="0.2">
      <c r="A1131" s="7" cm="1">
        <f t="array" aca="1" ref="A1131" ca="1">INDEX(Companies!$A:$A,RANDBETWEEN(5,COUNTA(Companies!$A:$A) + 1),1)</f>
        <v>5</v>
      </c>
      <c r="B1131" s="7" t="str">
        <f ca="1">VLOOKUP($A1131,Companies!$A:$B,2,FALSE)</f>
        <v>ACME Corporation</v>
      </c>
      <c r="C1131" s="5">
        <f t="shared" si="171"/>
        <v>1127</v>
      </c>
      <c r="D1131" s="5" t="str" cm="1">
        <f t="array" ref="D1131">SHA1HASH($C1131)</f>
        <v>2e5a616a2cb3b91852eafe6c9f29c186cc2efd2e</v>
      </c>
      <c r="E1131" s="6">
        <v>1</v>
      </c>
      <c r="F1131" s="7">
        <f ca="1">IF($C1131 = 1 + N("Presidente"),
    127,
    IF($C1131 = 2 + N("Vice-Presidente"),
        72,
        IF($C1131 = 3 + N("Secretária bilíngue"),
            13,
            RANDBETWEEN(5,COUNT(Name!$A:$A) + 1)
        )
    )
)</f>
        <v>55</v>
      </c>
      <c r="G1131" s="7" t="str">
        <f ca="1">VLOOKUP($F1131,Name!$A:$B,2,FALSE)</f>
        <v>Arthur</v>
      </c>
      <c r="H1131" s="7">
        <f ca="1" xml:space="preserve">
IF($C1131 = 1,
    0,
    RANDBETWEEN(5,COUNT('Last name'!$A:$A) + 1)
)</f>
        <v>88</v>
      </c>
      <c r="I1131" s="7" t="str">
        <f ca="1" xml:space="preserve">
IF($C1131 = 1 + N("Presidente"),
    "de Orléans e Bragança",
    VLOOKUP($H1131,'Last name'!$A:$B,2,FALSE) &amp; " " &amp; VLOOKUP(RANDBETWEEN(5,COUNT('Last name'!$A:$A) + 1),'Last name'!$A:$B,2,FALSE)
)</f>
        <v>Ferreira Santacruz</v>
      </c>
      <c r="J1131" s="7" t="str">
        <f t="shared" ca="1" si="172"/>
        <v>Arthur Ferreira Santacruz</v>
      </c>
      <c r="K1131" s="7" t="str" cm="1">
        <f t="array" aca="1" ref="K1131" ca="1">SHA1HASH($J1131)</f>
        <v>da2ba56143e382e2ca92492d896e02b282a395a1</v>
      </c>
      <c r="L1131" s="7" cm="1">
        <f t="array" aca="1" ref="L1131" ca="1">INDEX(States!$A:$A,N1131,1)</f>
        <v>5</v>
      </c>
      <c r="M1131" s="7" t="str">
        <f ca="1">VLOOKUP($L1131,Countries!$A:$B,2,FALSE)</f>
        <v>Portugal</v>
      </c>
      <c r="N1131" s="7" cm="1">
        <f t="array" aca="1" ref="N1131" ca="1">INDEX(States!$C:$C,RANDBETWEEN(5,COUNTA(States!$A:$A) + 1),1)</f>
        <v>9</v>
      </c>
      <c r="O1131" s="7" t="str">
        <f ca="1">VLOOKUP($N1131,States!$C:$D,2,FALSE)</f>
        <v>braga</v>
      </c>
      <c r="P1131" s="7" t="str">
        <f ca="1">VLOOKUP($F1131,Name!$A:$C,3,FALSE)</f>
        <v>M</v>
      </c>
      <c r="Q1131" s="7" t="str">
        <f ca="1">VLOOKUP($P1131,Genders!$B:$C,2,FALSE)</f>
        <v>Male</v>
      </c>
      <c r="R1131" s="7" cm="1">
        <f t="array" aca="1" ref="R1131" ca="1">INDEX('Marital status'!$A:$A,RANDBETWEEN(5,COUNTA('Marital status'!$A:$A) + 1),1)</f>
        <v>9</v>
      </c>
      <c r="S1131" s="7" t="str">
        <f ca="1">VLOOKUP($R1131,'Marital status'!$A:$B,2,FALSE)</f>
        <v>DIVORCED</v>
      </c>
      <c r="T1131" s="7">
        <f t="shared" ca="1" si="173"/>
        <v>5</v>
      </c>
      <c r="U1131" s="7" t="str">
        <f ca="1">VLOOKUP($T1131,Ethnicities!$A:$B,2,FALSE)</f>
        <v xml:space="preserve"> white</v>
      </c>
      <c r="V1131" s="8">
        <f t="shared" ca="1" si="174"/>
        <v>23935</v>
      </c>
      <c r="W1131" s="6">
        <f t="shared" ca="1" si="175"/>
        <v>7</v>
      </c>
      <c r="X1131" s="8" t="str">
        <f ca="1">VLOOKUP($W1131,'Background education'!$A:$B,2,FALSE)</f>
        <v>Undergraduate degree</v>
      </c>
      <c r="Y1131" s="7">
        <f ca="1" xml:space="preserve">
  IF(OR($AA1131 = 5, $AA1131 = 6, $AA1131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131" s="7" t="str">
        <f ca="1">VLOOKUP($Y1131,Departments!$A:$B,2,FALSE)</f>
        <v>Human Resource</v>
      </c>
      <c r="AA1131" s="6">
        <f t="shared" ca="1" si="176"/>
        <v>9</v>
      </c>
      <c r="AB1131" s="7" t="str">
        <f ca="1">VLOOKUP($AA1131,Roles!$A:$B,2,FALSE)</f>
        <v>Intern</v>
      </c>
      <c r="AC1131" s="6" t="str">
        <f t="shared" ca="1" si="177"/>
        <v/>
      </c>
      <c r="AD1131" s="7" t="str">
        <f ca="1" xml:space="preserve">
IF($AC1131 &lt;&gt; "",
    VLOOKUP($AC1131,Levels!$A:$B,2,FALSE),
    ""
)</f>
        <v/>
      </c>
      <c r="AE1131" s="8">
        <f t="shared" ca="1" si="178"/>
        <v>42755</v>
      </c>
      <c r="AF1131" s="6">
        <f ca="1">RANDBETWEEN(5,COUNTA('Recruitment source'!$A:$A) + 1)</f>
        <v>8</v>
      </c>
      <c r="AG1131" s="6" t="str">
        <f ca="1">VLOOKUP($AF1131,'Recruitment source'!$A:$B,2,FALSE)</f>
        <v>Net Empregos</v>
      </c>
      <c r="AH1131" s="8"/>
      <c r="AI1131" s="1">
        <f t="shared" ca="1" si="170"/>
        <v>1285</v>
      </c>
      <c r="AJ1131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1127, 1, 'Arthur Ferreira Santacruz', 'M', 5, '12/07/1965', 7, 8, 9, NULL, 1285);</v>
      </c>
    </row>
    <row r="1132" spans="1:36" ht="14.25" customHeight="1" x14ac:dyDescent="0.2">
      <c r="A1132" s="7" cm="1">
        <f t="array" aca="1" ref="A1132" ca="1">INDEX(Companies!$A:$A,RANDBETWEEN(5,COUNTA(Companies!$A:$A) + 1),1)</f>
        <v>5</v>
      </c>
      <c r="B1132" s="7" t="str">
        <f ca="1">VLOOKUP($A1132,Companies!$A:$B,2,FALSE)</f>
        <v>ACME Corporation</v>
      </c>
      <c r="C1132" s="5">
        <f t="shared" si="171"/>
        <v>1128</v>
      </c>
      <c r="D1132" s="5" t="str" cm="1">
        <f t="array" ref="D1132">SHA1HASH($C1132)</f>
        <v>f0a3865870d476fd2019497ce810af59b1f3581b</v>
      </c>
      <c r="E1132" s="6">
        <v>1</v>
      </c>
      <c r="F1132" s="7">
        <f ca="1">IF($C1132 = 1 + N("Presidente"),
    127,
    IF($C1132 = 2 + N("Vice-Presidente"),
        72,
        IF($C1132 = 3 + N("Secretária bilíngue"),
            13,
            RANDBETWEEN(5,COUNT(Name!$A:$A) + 1)
        )
    )
)</f>
        <v>230</v>
      </c>
      <c r="G1132" s="7" t="str">
        <f ca="1">VLOOKUP($F1132,Name!$A:$B,2,FALSE)</f>
        <v>Lorena</v>
      </c>
      <c r="H1132" s="7">
        <f ca="1" xml:space="preserve">
IF($C1132 = 1,
    0,
    RANDBETWEEN(5,COUNT('Last name'!$A:$A) + 1)
)</f>
        <v>182</v>
      </c>
      <c r="I1132" s="7" t="str">
        <f ca="1" xml:space="preserve">
IF($C1132 = 1 + N("Presidente"),
    "de Orléans e Bragança",
    VLOOKUP($H1132,'Last name'!$A:$B,2,FALSE) &amp; " " &amp; VLOOKUP(RANDBETWEEN(5,COUNT('Last name'!$A:$A) + 1),'Last name'!$A:$B,2,FALSE)
)</f>
        <v>Siqueira Pedroso</v>
      </c>
      <c r="J1132" s="7" t="str">
        <f t="shared" ca="1" si="172"/>
        <v>Lorena Siqueira Pedroso</v>
      </c>
      <c r="K1132" s="7" t="str" cm="1">
        <f t="array" aca="1" ref="K1132" ca="1">SHA1HASH($J1132)</f>
        <v>f3d953c8b6652797860eb295aa9f0a59cae431a1</v>
      </c>
      <c r="L1132" s="7" cm="1">
        <f t="array" aca="1" ref="L1132" ca="1">INDEX(States!$A:$A,N1132,1)</f>
        <v>5</v>
      </c>
      <c r="M1132" s="7" t="str">
        <f ca="1">VLOOKUP($L1132,Countries!$A:$B,2,FALSE)</f>
        <v>Portugal</v>
      </c>
      <c r="N1132" s="7" cm="1">
        <f t="array" aca="1" ref="N1132" ca="1">INDEX(States!$C:$C,RANDBETWEEN(5,COUNTA(States!$A:$A) + 1),1)</f>
        <v>23</v>
      </c>
      <c r="O1132" s="7" t="str">
        <f ca="1">VLOOKUP($N1132,States!$C:$D,2,FALSE)</f>
        <v>Viana do Castelo</v>
      </c>
      <c r="P1132" s="7" t="str">
        <f ca="1">VLOOKUP($F1132,Name!$A:$C,3,FALSE)</f>
        <v>F</v>
      </c>
      <c r="Q1132" s="7" t="str">
        <f ca="1">VLOOKUP($P1132,Genders!$B:$C,2,FALSE)</f>
        <v>Female</v>
      </c>
      <c r="R1132" s="7" cm="1">
        <f t="array" aca="1" ref="R1132" ca="1">INDEX('Marital status'!$A:$A,RANDBETWEEN(5,COUNTA('Marital status'!$A:$A) + 1),1)</f>
        <v>7</v>
      </c>
      <c r="S1132" s="7" t="str">
        <f ca="1">VLOOKUP($R1132,'Marital status'!$A:$B,2,FALSE)</f>
        <v xml:space="preserve">Widowed </v>
      </c>
      <c r="T1132" s="7">
        <f t="shared" ca="1" si="173"/>
        <v>5</v>
      </c>
      <c r="U1132" s="7" t="str">
        <f ca="1">VLOOKUP($T1132,Ethnicities!$A:$B,2,FALSE)</f>
        <v xml:space="preserve"> white</v>
      </c>
      <c r="V1132" s="8">
        <f t="shared" ca="1" si="174"/>
        <v>32041</v>
      </c>
      <c r="W1132" s="6">
        <f t="shared" ca="1" si="175"/>
        <v>8</v>
      </c>
      <c r="X1132" s="8" t="str">
        <f ca="1">VLOOKUP($W1132,'Background education'!$A:$B,2,FALSE)</f>
        <v>Graduate school</v>
      </c>
      <c r="Y1132" s="7">
        <f ca="1" xml:space="preserve">
  IF(OR($AA1132 = 5, $AA1132 = 6, $AA1132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32" s="7" t="str">
        <f ca="1">VLOOKUP($Y1132,Departments!$A:$B,2,FALSE)</f>
        <v>Operations</v>
      </c>
      <c r="AA1132" s="6">
        <f t="shared" ca="1" si="176"/>
        <v>11</v>
      </c>
      <c r="AB1132" s="7" t="str">
        <f ca="1">VLOOKUP($AA1132,Roles!$A:$B,2,FALSE)</f>
        <v>Analyst</v>
      </c>
      <c r="AC1132" s="6">
        <f t="shared" ca="1" si="177"/>
        <v>7</v>
      </c>
      <c r="AD1132" s="7" t="str">
        <f ca="1" xml:space="preserve">
IF($AC1132 &lt;&gt; "",
    VLOOKUP($AC1132,Levels!$A:$B,2,FALSE),
    ""
)</f>
        <v>Senior</v>
      </c>
      <c r="AE1132" s="8">
        <f t="shared" ca="1" si="178"/>
        <v>36624</v>
      </c>
      <c r="AF1132" s="6">
        <f ca="1">RANDBETWEEN(5,COUNTA('Recruitment source'!$A:$A) + 1)</f>
        <v>14</v>
      </c>
      <c r="AG1132" s="6" t="str">
        <f ca="1">VLOOKUP($AF1132,'Recruitment source'!$A:$B,2,FALSE)</f>
        <v>LinkedIn</v>
      </c>
      <c r="AH1132" s="8"/>
      <c r="AI1132" s="1">
        <f t="shared" ca="1" si="170"/>
        <v>3000</v>
      </c>
      <c r="AJ1132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1128, 1, 'Lorena Siqueira Pedroso', 'F', 5, '21/09/1987', 8, 10, 11, 7, 3000);</v>
      </c>
    </row>
    <row r="1133" spans="1:36" ht="14.25" customHeight="1" x14ac:dyDescent="0.2">
      <c r="A1133" s="7" cm="1">
        <f t="array" aca="1" ref="A1133" ca="1">INDEX(Companies!$A:$A,RANDBETWEEN(5,COUNTA(Companies!$A:$A) + 1),1)</f>
        <v>5</v>
      </c>
      <c r="B1133" s="7" t="str">
        <f ca="1">VLOOKUP($A1133,Companies!$A:$B,2,FALSE)</f>
        <v>ACME Corporation</v>
      </c>
      <c r="C1133" s="5">
        <f t="shared" si="171"/>
        <v>1129</v>
      </c>
      <c r="D1133" s="5" t="str" cm="1">
        <f t="array" ref="D1133">SHA1HASH($C1133)</f>
        <v>6a08d626bc555a03f727670d5b358610a093cfb5</v>
      </c>
      <c r="E1133" s="6">
        <v>1</v>
      </c>
      <c r="F1133" s="7">
        <f ca="1">IF($C1133 = 1 + N("Presidente"),
    127,
    IF($C1133 = 2 + N("Vice-Presidente"),
        72,
        IF($C1133 = 3 + N("Secretária bilíngue"),
            13,
            RANDBETWEEN(5,COUNT(Name!$A:$A) + 1)
        )
    )
)</f>
        <v>316</v>
      </c>
      <c r="G1133" s="7" t="str">
        <f ca="1">VLOOKUP($F1133,Name!$A:$B,2,FALSE)</f>
        <v>Pedro</v>
      </c>
      <c r="H1133" s="7">
        <f ca="1" xml:space="preserve">
IF($C1133 = 1,
    0,
    RANDBETWEEN(5,COUNT('Last name'!$A:$A) + 1)
)</f>
        <v>165</v>
      </c>
      <c r="I1133" s="7" t="str">
        <f ca="1" xml:space="preserve">
IF($C1133 = 1 + N("Presidente"),
    "de Orléans e Bragança",
    VLOOKUP($H1133,'Last name'!$A:$B,2,FALSE) &amp; " " &amp; VLOOKUP(RANDBETWEEN(5,COUNT('Last name'!$A:$A) + 1),'Last name'!$A:$B,2,FALSE)
)</f>
        <v>Rocha Garcia</v>
      </c>
      <c r="J1133" s="7" t="str">
        <f t="shared" ca="1" si="172"/>
        <v>Pedro Rocha Garcia</v>
      </c>
      <c r="K1133" s="7" t="str" cm="1">
        <f t="array" aca="1" ref="K1133" ca="1">SHA1HASH($J1133)</f>
        <v>aa1829a432f82eef078d318b3c433d2264426e2f</v>
      </c>
      <c r="L1133" s="7" cm="1">
        <f t="array" aca="1" ref="L1133" ca="1">INDEX(States!$A:$A,N1133,1)</f>
        <v>5</v>
      </c>
      <c r="M1133" s="7" t="str">
        <f ca="1">VLOOKUP($L1133,Countries!$A:$B,2,FALSE)</f>
        <v>Portugal</v>
      </c>
      <c r="N1133" s="7" cm="1">
        <f t="array" aca="1" ref="N1133" ca="1">INDEX(States!$C:$C,RANDBETWEEN(5,COUNTA(States!$A:$A) + 1),1)</f>
        <v>23</v>
      </c>
      <c r="O1133" s="7" t="str">
        <f ca="1">VLOOKUP($N1133,States!$C:$D,2,FALSE)</f>
        <v>Viana do Castelo</v>
      </c>
      <c r="P1133" s="7" t="str">
        <f ca="1">VLOOKUP($F1133,Name!$A:$C,3,FALSE)</f>
        <v>M</v>
      </c>
      <c r="Q1133" s="7" t="str">
        <f ca="1">VLOOKUP($P1133,Genders!$B:$C,2,FALSE)</f>
        <v>Male</v>
      </c>
      <c r="R1133" s="7" cm="1">
        <f t="array" aca="1" ref="R1133" ca="1">INDEX('Marital status'!$A:$A,RANDBETWEEN(5,COUNTA('Marital status'!$A:$A) + 1),1)</f>
        <v>5</v>
      </c>
      <c r="S1133" s="7" t="str">
        <f ca="1">VLOOKUP($R1133,'Marital status'!$A:$B,2,FALSE)</f>
        <v>single</v>
      </c>
      <c r="T1133" s="7">
        <f t="shared" ca="1" si="173"/>
        <v>7</v>
      </c>
      <c r="U1133" s="7" t="str">
        <f ca="1">VLOOKUP($T1133,Ethnicities!$A:$B,2,FALSE)</f>
        <v xml:space="preserve">  Hispanic or LATINO</v>
      </c>
      <c r="V1133" s="8">
        <f t="shared" ca="1" si="174"/>
        <v>28350</v>
      </c>
      <c r="W1133" s="6">
        <f t="shared" ca="1" si="175"/>
        <v>7</v>
      </c>
      <c r="X1133" s="8" t="str">
        <f ca="1">VLOOKUP($W1133,'Background education'!$A:$B,2,FALSE)</f>
        <v>Undergraduate degree</v>
      </c>
      <c r="Y1133" s="7">
        <f ca="1" xml:space="preserve">
  IF(OR($AA1133 = 5, $AA1133 = 6, $AA1133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33" s="7" t="str">
        <f ca="1">VLOOKUP($Y1133,Departments!$A:$B,2,FALSE)</f>
        <v>Audit</v>
      </c>
      <c r="AA1133" s="6">
        <f t="shared" ca="1" si="176"/>
        <v>9</v>
      </c>
      <c r="AB1133" s="7" t="str">
        <f ca="1">VLOOKUP($AA1133,Roles!$A:$B,2,FALSE)</f>
        <v>Intern</v>
      </c>
      <c r="AC1133" s="6" t="str">
        <f t="shared" ca="1" si="177"/>
        <v/>
      </c>
      <c r="AD1133" s="7" t="str">
        <f ca="1" xml:space="preserve">
IF($AC1133 &lt;&gt; "",
    VLOOKUP($AC1133,Levels!$A:$B,2,FALSE),
    ""
)</f>
        <v/>
      </c>
      <c r="AE1133" s="8">
        <f t="shared" ca="1" si="178"/>
        <v>44499</v>
      </c>
      <c r="AF1133" s="6">
        <f ca="1">RANDBETWEEN(5,COUNTA('Recruitment source'!$A:$A) + 1)</f>
        <v>6</v>
      </c>
      <c r="AG1133" s="6" t="str">
        <f ca="1">VLOOKUP($AF1133,'Recruitment source'!$A:$B,2,FALSE)</f>
        <v>Learn4Good</v>
      </c>
      <c r="AH1133" s="8"/>
      <c r="AI1133" s="1">
        <f t="shared" ca="1" si="170"/>
        <v>1205</v>
      </c>
      <c r="AJ1133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1129, 1, 'Pedro Rocha Garcia', 'M', 7, '13/08/1977', 7, 13, 9, NULL, 1205);</v>
      </c>
    </row>
    <row r="1134" spans="1:36" ht="14.25" customHeight="1" x14ac:dyDescent="0.2">
      <c r="A1134" s="7" cm="1">
        <f t="array" aca="1" ref="A1134" ca="1">INDEX(Companies!$A:$A,RANDBETWEEN(5,COUNTA(Companies!$A:$A) + 1),1)</f>
        <v>5</v>
      </c>
      <c r="B1134" s="7" t="str">
        <f ca="1">VLOOKUP($A1134,Companies!$A:$B,2,FALSE)</f>
        <v>ACME Corporation</v>
      </c>
      <c r="C1134" s="5">
        <f t="shared" si="171"/>
        <v>1130</v>
      </c>
      <c r="D1134" s="5" t="str" cm="1">
        <f t="array" ref="D1134">SHA1HASH($C1134)</f>
        <v>54164c3db2c5171b138c809d3cbe7a6637c31cbf</v>
      </c>
      <c r="E1134" s="6">
        <v>1</v>
      </c>
      <c r="F1134" s="7">
        <f ca="1">IF($C1134 = 1 + N("Presidente"),
    127,
    IF($C1134 = 2 + N("Vice-Presidente"),
        72,
        IF($C1134 = 3 + N("Secretária bilíngue"),
            13,
            RANDBETWEEN(5,COUNT(Name!$A:$A) + 1)
        )
    )
)</f>
        <v>207</v>
      </c>
      <c r="G1134" s="7" t="str">
        <f ca="1">VLOOKUP($F1134,Name!$A:$B,2,FALSE)</f>
        <v>Kamille</v>
      </c>
      <c r="H1134" s="7">
        <f ca="1" xml:space="preserve">
IF($C1134 = 1,
    0,
    RANDBETWEEN(5,COUNT('Last name'!$A:$A) + 1)
)</f>
        <v>97</v>
      </c>
      <c r="I1134" s="7" t="str">
        <f ca="1" xml:space="preserve">
IF($C1134 = 1 + N("Presidente"),
    "de Orléans e Bragança",
    VLOOKUP($H1134,'Last name'!$A:$B,2,FALSE) &amp; " " &amp; VLOOKUP(RANDBETWEEN(5,COUNT('Last name'!$A:$A) + 1),'Last name'!$A:$B,2,FALSE)
)</f>
        <v>Garcia Mello</v>
      </c>
      <c r="J1134" s="7" t="str">
        <f t="shared" ca="1" si="172"/>
        <v>Kamille Garcia Mello</v>
      </c>
      <c r="K1134" s="7" t="str" cm="1">
        <f t="array" aca="1" ref="K1134" ca="1">SHA1HASH($J1134)</f>
        <v>db9af4d95fc98b302fd1997dd9c77f9552b12b4f</v>
      </c>
      <c r="L1134" s="7" cm="1">
        <f t="array" aca="1" ref="L1134" ca="1">INDEX(States!$A:$A,N1134,1)</f>
        <v>5</v>
      </c>
      <c r="M1134" s="7" t="str">
        <f ca="1">VLOOKUP($L1134,Countries!$A:$B,2,FALSE)</f>
        <v>Portugal</v>
      </c>
      <c r="N1134" s="7" cm="1">
        <f t="array" aca="1" ref="N1134" ca="1">INDEX(States!$C:$C,RANDBETWEEN(5,COUNTA(States!$A:$A) + 1),1)</f>
        <v>11</v>
      </c>
      <c r="O1134" s="7" t="str">
        <f ca="1">VLOOKUP($N1134,States!$C:$D,2,FALSE)</f>
        <v>Santarém</v>
      </c>
      <c r="P1134" s="7" t="str">
        <f ca="1">VLOOKUP($F1134,Name!$A:$C,3,FALSE)</f>
        <v>F</v>
      </c>
      <c r="Q1134" s="7" t="str">
        <f ca="1">VLOOKUP($P1134,Genders!$B:$C,2,FALSE)</f>
        <v>Female</v>
      </c>
      <c r="R1134" s="7" cm="1">
        <f t="array" aca="1" ref="R1134" ca="1">INDEX('Marital status'!$A:$A,RANDBETWEEN(5,COUNTA('Marital status'!$A:$A) + 1),1)</f>
        <v>7</v>
      </c>
      <c r="S1134" s="7" t="str">
        <f ca="1">VLOOKUP($R1134,'Marital status'!$A:$B,2,FALSE)</f>
        <v xml:space="preserve">Widowed </v>
      </c>
      <c r="T1134" s="7">
        <f t="shared" ca="1" si="173"/>
        <v>6</v>
      </c>
      <c r="U1134" s="7" t="str">
        <f ca="1">VLOOKUP($T1134,Ethnicities!$A:$B,2,FALSE)</f>
        <v>Black or African American</v>
      </c>
      <c r="V1134" s="8">
        <f t="shared" ca="1" si="174"/>
        <v>21735</v>
      </c>
      <c r="W1134" s="6">
        <f t="shared" ca="1" si="175"/>
        <v>7</v>
      </c>
      <c r="X1134" s="8" t="str">
        <f ca="1">VLOOKUP($W1134,'Background education'!$A:$B,2,FALSE)</f>
        <v>Undergraduate degree</v>
      </c>
      <c r="Y1134" s="7">
        <f ca="1" xml:space="preserve">
  IF(OR($AA1134 = 5, $AA1134 = 6, $AA1134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34" s="7" t="str">
        <f ca="1">VLOOKUP($Y1134,Departments!$A:$B,2,FALSE)</f>
        <v xml:space="preserve"> Presidency</v>
      </c>
      <c r="AA1134" s="6">
        <f t="shared" ca="1" si="176"/>
        <v>11</v>
      </c>
      <c r="AB1134" s="7" t="str">
        <f ca="1">VLOOKUP($AA1134,Roles!$A:$B,2,FALSE)</f>
        <v>Analyst</v>
      </c>
      <c r="AC1134" s="6">
        <f t="shared" ca="1" si="177"/>
        <v>6</v>
      </c>
      <c r="AD1134" s="7" t="str">
        <f ca="1" xml:space="preserve">
IF($AC1134 &lt;&gt; "",
    VLOOKUP($AC1134,Levels!$A:$B,2,FALSE),
    ""
)</f>
        <v>Pleno</v>
      </c>
      <c r="AE1134" s="8">
        <f t="shared" ca="1" si="178"/>
        <v>41068</v>
      </c>
      <c r="AF1134" s="6">
        <f ca="1">RANDBETWEEN(5,COUNTA('Recruitment source'!$A:$A) + 1)</f>
        <v>13</v>
      </c>
      <c r="AG1134" s="6" t="str">
        <f ca="1">VLOOKUP($AF1134,'Recruitment source'!$A:$B,2,FALSE)</f>
        <v>Google</v>
      </c>
      <c r="AH1134" s="8"/>
      <c r="AI1134" s="1">
        <f t="shared" ca="1" si="170"/>
        <v>2500</v>
      </c>
      <c r="AJ1134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1130, 1, 'Kamille Garcia Mello', 'F', 6, '04/07/1959', 7, 5, 11, 6, 2500);</v>
      </c>
    </row>
    <row r="1135" spans="1:36" ht="14.25" customHeight="1" x14ac:dyDescent="0.2">
      <c r="A1135" s="7" cm="1">
        <f t="array" aca="1" ref="A1135" ca="1">INDEX(Companies!$A:$A,RANDBETWEEN(5,COUNTA(Companies!$A:$A) + 1),1)</f>
        <v>5</v>
      </c>
      <c r="B1135" s="7" t="str">
        <f ca="1">VLOOKUP($A1135,Companies!$A:$B,2,FALSE)</f>
        <v>ACME Corporation</v>
      </c>
      <c r="C1135" s="5">
        <f t="shared" si="171"/>
        <v>1131</v>
      </c>
      <c r="D1135" s="5" t="str" cm="1">
        <f t="array" ref="D1135">SHA1HASH($C1135)</f>
        <v>eeb8f1dbcd3eedab645d5ab893d199d494579bf3</v>
      </c>
      <c r="E1135" s="6">
        <v>1</v>
      </c>
      <c r="F1135" s="7">
        <f ca="1">IF($C1135 = 1 + N("Presidente"),
    127,
    IF($C1135 = 2 + N("Vice-Presidente"),
        72,
        IF($C1135 = 3 + N("Secretária bilíngue"),
            13,
            RANDBETWEEN(5,COUNT(Name!$A:$A) + 1)
        )
    )
)</f>
        <v>307</v>
      </c>
      <c r="G1135" s="7" t="str">
        <f ca="1">VLOOKUP($F1135,Name!$A:$B,2,FALSE)</f>
        <v>Nicole</v>
      </c>
      <c r="H1135" s="7">
        <f ca="1" xml:space="preserve">
IF($C1135 = 1,
    0,
    RANDBETWEEN(5,COUNT('Last name'!$A:$A) + 1)
)</f>
        <v>176</v>
      </c>
      <c r="I1135" s="7" t="str">
        <f ca="1" xml:space="preserve">
IF($C1135 = 1 + N("Presidente"),
    "de Orléans e Bragança",
    VLOOKUP($H1135,'Last name'!$A:$B,2,FALSE) &amp; " " &amp; VLOOKUP(RANDBETWEEN(5,COUNT('Last name'!$A:$A) + 1),'Last name'!$A:$B,2,FALSE)
)</f>
        <v>Santos Gouveia</v>
      </c>
      <c r="J1135" s="7" t="str">
        <f t="shared" ca="1" si="172"/>
        <v>Nicole Santos Gouveia</v>
      </c>
      <c r="K1135" s="7" t="str" cm="1">
        <f t="array" aca="1" ref="K1135" ca="1">SHA1HASH($J1135)</f>
        <v>9162acfecc469be2f6c25f7515c8ecdadf9a57a4</v>
      </c>
      <c r="L1135" s="7" cm="1">
        <f t="array" aca="1" ref="L1135" ca="1">INDEX(States!$A:$A,N1135,1)</f>
        <v>5</v>
      </c>
      <c r="M1135" s="7" t="str">
        <f ca="1">VLOOKUP($L1135,Countries!$A:$B,2,FALSE)</f>
        <v>Portugal</v>
      </c>
      <c r="N1135" s="7" cm="1">
        <f t="array" aca="1" ref="N1135" ca="1">INDEX(States!$C:$C,RANDBETWEEN(5,COUNTA(States!$A:$A) + 1),1)</f>
        <v>18</v>
      </c>
      <c r="O1135" s="7" t="str">
        <f ca="1">VLOOKUP($N1135,States!$C:$D,2,FALSE)</f>
        <v>Castelo Branco</v>
      </c>
      <c r="P1135" s="7" t="str">
        <f ca="1">VLOOKUP($F1135,Name!$A:$C,3,FALSE)</f>
        <v>F</v>
      </c>
      <c r="Q1135" s="7" t="str">
        <f ca="1">VLOOKUP($P1135,Genders!$B:$C,2,FALSE)</f>
        <v>Female</v>
      </c>
      <c r="R1135" s="7" cm="1">
        <f t="array" aca="1" ref="R1135" ca="1">INDEX('Marital status'!$A:$A,RANDBETWEEN(5,COUNTA('Marital status'!$A:$A) + 1),1)</f>
        <v>7</v>
      </c>
      <c r="S1135" s="7" t="str">
        <f ca="1">VLOOKUP($R1135,'Marital status'!$A:$B,2,FALSE)</f>
        <v xml:space="preserve">Widowed </v>
      </c>
      <c r="T1135" s="7">
        <f t="shared" ca="1" si="173"/>
        <v>5</v>
      </c>
      <c r="U1135" s="7" t="str">
        <f ca="1">VLOOKUP($T1135,Ethnicities!$A:$B,2,FALSE)</f>
        <v xml:space="preserve"> white</v>
      </c>
      <c r="V1135" s="8">
        <f t="shared" ca="1" si="174"/>
        <v>24428</v>
      </c>
      <c r="W1135" s="6">
        <f t="shared" ca="1" si="175"/>
        <v>7</v>
      </c>
      <c r="X1135" s="8" t="str">
        <f ca="1">VLOOKUP($W1135,'Background education'!$A:$B,2,FALSE)</f>
        <v>Undergraduate degree</v>
      </c>
      <c r="Y1135" s="7">
        <f ca="1" xml:space="preserve">
  IF(OR($AA1135 = 5, $AA1135 = 6, $AA1135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35" s="7" t="str">
        <f ca="1">VLOOKUP($Y1135,Departments!$A:$B,2,FALSE)</f>
        <v>Communication &amp; Marketing</v>
      </c>
      <c r="AA1135" s="6">
        <f t="shared" ca="1" si="176"/>
        <v>10</v>
      </c>
      <c r="AB1135" s="7" t="str">
        <f ca="1">VLOOKUP($AA1135,Roles!$A:$B,2,FALSE)</f>
        <v>Trainee</v>
      </c>
      <c r="AC1135" s="6" t="str">
        <f t="shared" ca="1" si="177"/>
        <v/>
      </c>
      <c r="AD1135" s="7" t="str">
        <f ca="1" xml:space="preserve">
IF($AC1135 &lt;&gt; "",
    VLOOKUP($AC1135,Levels!$A:$B,2,FALSE),
    ""
)</f>
        <v/>
      </c>
      <c r="AE1135" s="8">
        <f t="shared" ca="1" si="178"/>
        <v>42969</v>
      </c>
      <c r="AF1135" s="6">
        <f ca="1">RANDBETWEEN(5,COUNTA('Recruitment source'!$A:$A) + 1)</f>
        <v>12</v>
      </c>
      <c r="AG1135" s="6" t="str">
        <f ca="1">VLOOKUP($AF1135,'Recruitment source'!$A:$B,2,FALSE)</f>
        <v xml:space="preserve"> recommendation of employee</v>
      </c>
      <c r="AH1135" s="8"/>
      <c r="AI1135" s="1">
        <f t="shared" ca="1" si="170"/>
        <v>1385</v>
      </c>
      <c r="AJ113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1131, 1, 'Nicole Santos Gouveia', 'F', 5, '17/11/1966', 7, 11, 10, NULL, 1385);</v>
      </c>
    </row>
    <row r="1136" spans="1:36" ht="14.25" customHeight="1" x14ac:dyDescent="0.2">
      <c r="A1136" s="7" cm="1">
        <f t="array" aca="1" ref="A1136" ca="1">INDEX(Companies!$A:$A,RANDBETWEEN(5,COUNTA(Companies!$A:$A) + 1),1)</f>
        <v>5</v>
      </c>
      <c r="B1136" s="7" t="str">
        <f ca="1">VLOOKUP($A1136,Companies!$A:$B,2,FALSE)</f>
        <v>ACME Corporation</v>
      </c>
      <c r="C1136" s="5">
        <f t="shared" si="171"/>
        <v>1132</v>
      </c>
      <c r="D1136" s="5" t="str" cm="1">
        <f t="array" ref="D1136">SHA1HASH($C1136)</f>
        <v>081be7c370bf9e7b4c6e696276c1b2d57623b26b</v>
      </c>
      <c r="E1136" s="6">
        <v>1</v>
      </c>
      <c r="F1136" s="7">
        <f ca="1">IF($C1136 = 1 + N("Presidente"),
    127,
    IF($C1136 = 2 + N("Vice-Presidente"),
        72,
        IF($C1136 = 3 + N("Secretária bilíngue"),
            13,
            RANDBETWEEN(5,COUNT(Name!$A:$A) + 1)
        )
    )
)</f>
        <v>252</v>
      </c>
      <c r="G1136" s="7" t="str">
        <f ca="1">VLOOKUP($F1136,Name!$A:$B,2,FALSE)</f>
        <v>Malco</v>
      </c>
      <c r="H1136" s="7">
        <f ca="1" xml:space="preserve">
IF($C1136 = 1,
    0,
    RANDBETWEEN(5,COUNT('Last name'!$A:$A) + 1)
)</f>
        <v>119</v>
      </c>
      <c r="I1136" s="7" t="str">
        <f ca="1" xml:space="preserve">
IF($C1136 = 1 + N("Presidente"),
    "de Orléans e Bragança",
    VLOOKUP($H1136,'Last name'!$A:$B,2,FALSE) &amp; " " &amp; VLOOKUP(RANDBETWEEN(5,COUNT('Last name'!$A:$A) + 1),'Last name'!$A:$B,2,FALSE)
)</f>
        <v>Marino Simões</v>
      </c>
      <c r="J1136" s="7" t="str">
        <f t="shared" ca="1" si="172"/>
        <v>Malco Marino Simões</v>
      </c>
      <c r="K1136" s="7" t="str" cm="1">
        <f t="array" aca="1" ref="K1136" ca="1">SHA1HASH($J1136)</f>
        <v>04362081349a60d0999e243d2372e81eba2678ca</v>
      </c>
      <c r="L1136" s="7" cm="1">
        <f t="array" aca="1" ref="L1136" ca="1">INDEX(States!$A:$A,N1136,1)</f>
        <v>5</v>
      </c>
      <c r="M1136" s="7" t="str">
        <f ca="1">VLOOKUP($L1136,Countries!$A:$B,2,FALSE)</f>
        <v>Portugal</v>
      </c>
      <c r="N1136" s="7" cm="1">
        <f t="array" aca="1" ref="N1136" ca="1">INDEX(States!$C:$C,RANDBETWEEN(5,COUNTA(States!$A:$A) + 1),1)</f>
        <v>6</v>
      </c>
      <c r="O1136" s="7" t="str">
        <f ca="1">VLOOKUP($N1136,States!$C:$D,2,FALSE)</f>
        <v>PORTO</v>
      </c>
      <c r="P1136" s="7" t="str">
        <f ca="1">VLOOKUP($F1136,Name!$A:$C,3,FALSE)</f>
        <v>M</v>
      </c>
      <c r="Q1136" s="7" t="str">
        <f ca="1">VLOOKUP($P1136,Genders!$B:$C,2,FALSE)</f>
        <v>Male</v>
      </c>
      <c r="R1136" s="7" cm="1">
        <f t="array" aca="1" ref="R1136" ca="1">INDEX('Marital status'!$A:$A,RANDBETWEEN(5,COUNTA('Marital status'!$A:$A) + 1),1)</f>
        <v>5</v>
      </c>
      <c r="S1136" s="7" t="str">
        <f ca="1">VLOOKUP($R1136,'Marital status'!$A:$B,2,FALSE)</f>
        <v>single</v>
      </c>
      <c r="T1136" s="7">
        <f t="shared" ca="1" si="173"/>
        <v>5</v>
      </c>
      <c r="U1136" s="7" t="str">
        <f ca="1">VLOOKUP($T1136,Ethnicities!$A:$B,2,FALSE)</f>
        <v xml:space="preserve"> white</v>
      </c>
      <c r="V1136" s="8">
        <f t="shared" ca="1" si="174"/>
        <v>25061</v>
      </c>
      <c r="W1136" s="6">
        <f t="shared" ca="1" si="175"/>
        <v>8</v>
      </c>
      <c r="X1136" s="8" t="str">
        <f ca="1">VLOOKUP($W1136,'Background education'!$A:$B,2,FALSE)</f>
        <v>Graduate school</v>
      </c>
      <c r="Y1136" s="7">
        <f ca="1" xml:space="preserve">
  IF(OR($AA1136 = 5, $AA1136 = 6, $AA1136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36" s="7" t="str">
        <f ca="1">VLOOKUP($Y1136,Departments!$A:$B,2,FALSE)</f>
        <v>Controlling</v>
      </c>
      <c r="AA1136" s="6">
        <f t="shared" ca="1" si="176"/>
        <v>11</v>
      </c>
      <c r="AB1136" s="7" t="str">
        <f ca="1">VLOOKUP($AA1136,Roles!$A:$B,2,FALSE)</f>
        <v>Analyst</v>
      </c>
      <c r="AC1136" s="6">
        <f t="shared" ca="1" si="177"/>
        <v>7</v>
      </c>
      <c r="AD1136" s="7" t="str">
        <f ca="1" xml:space="preserve">
IF($AC1136 &lt;&gt; "",
    VLOOKUP($AC1136,Levels!$A:$B,2,FALSE),
    ""
)</f>
        <v>Senior</v>
      </c>
      <c r="AE1136" s="8">
        <f t="shared" ca="1" si="178"/>
        <v>42785</v>
      </c>
      <c r="AF1136" s="6">
        <f ca="1">RANDBETWEEN(5,COUNTA('Recruitment source'!$A:$A) + 1)</f>
        <v>11</v>
      </c>
      <c r="AG1136" s="6" t="str">
        <f ca="1">VLOOKUP($AF1136,'Recruitment source'!$A:$B,2,FALSE)</f>
        <v>Next Station</v>
      </c>
      <c r="AH1136" s="8"/>
      <c r="AI1136" s="1">
        <f t="shared" ca="1" si="170"/>
        <v>3000</v>
      </c>
      <c r="AJ113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1132, 1, 'Malco Marino Simões', 'M', 5, '11/08/1968', 8, 12, 11, 7, 3000);</v>
      </c>
    </row>
    <row r="1137" spans="1:36" ht="14.25" customHeight="1" x14ac:dyDescent="0.2">
      <c r="A1137" s="7" cm="1">
        <f t="array" aca="1" ref="A1137" ca="1">INDEX(Companies!$A:$A,RANDBETWEEN(5,COUNTA(Companies!$A:$A) + 1),1)</f>
        <v>5</v>
      </c>
      <c r="B1137" s="7" t="str">
        <f ca="1">VLOOKUP($A1137,Companies!$A:$B,2,FALSE)</f>
        <v>ACME Corporation</v>
      </c>
      <c r="C1137" s="5">
        <f t="shared" si="171"/>
        <v>1133</v>
      </c>
      <c r="D1137" s="5" t="str" cm="1">
        <f t="array" ref="D1137">SHA1HASH($C1137)</f>
        <v>91d5e6728240dd7edc866732c15a56a934cf0a97</v>
      </c>
      <c r="E1137" s="6">
        <v>1</v>
      </c>
      <c r="F1137" s="7">
        <f ca="1">IF($C1137 = 1 + N("Presidente"),
    127,
    IF($C1137 = 2 + N("Vice-Presidente"),
        72,
        IF($C1137 = 3 + N("Secretária bilíngue"),
            13,
            RANDBETWEEN(5,COUNT(Name!$A:$A) + 1)
        )
    )
)</f>
        <v>223</v>
      </c>
      <c r="G1137" s="7" t="str">
        <f ca="1">VLOOKUP($F1137,Name!$A:$B,2,FALSE)</f>
        <v>Leonardo</v>
      </c>
      <c r="H1137" s="7">
        <f ca="1" xml:space="preserve">
IF($C1137 = 1,
    0,
    RANDBETWEEN(5,COUNT('Last name'!$A:$A) + 1)
)</f>
        <v>165</v>
      </c>
      <c r="I1137" s="7" t="str">
        <f ca="1" xml:space="preserve">
IF($C1137 = 1 + N("Presidente"),
    "de Orléans e Bragança",
    VLOOKUP($H1137,'Last name'!$A:$B,2,FALSE) &amp; " " &amp; VLOOKUP(RANDBETWEEN(5,COUNT('Last name'!$A:$A) + 1),'Last name'!$A:$B,2,FALSE)
)</f>
        <v>Rocha Brito</v>
      </c>
      <c r="J1137" s="7" t="str">
        <f t="shared" ca="1" si="172"/>
        <v>Leonardo Rocha Brito</v>
      </c>
      <c r="K1137" s="7" t="str" cm="1">
        <f t="array" aca="1" ref="K1137" ca="1">SHA1HASH($J1137)</f>
        <v>9c13f021fff6e880fd4eec563be95ce55f2032f7</v>
      </c>
      <c r="L1137" s="7" cm="1">
        <f t="array" aca="1" ref="L1137" ca="1">INDEX(States!$A:$A,N1137,1)</f>
        <v>5</v>
      </c>
      <c r="M1137" s="7" t="str">
        <f ca="1">VLOOKUP($L1137,Countries!$A:$B,2,FALSE)</f>
        <v>Portugal</v>
      </c>
      <c r="N1137" s="7" cm="1">
        <f t="array" aca="1" ref="N1137" ca="1">INDEX(States!$C:$C,RANDBETWEEN(5,COUNTA(States!$A:$A) + 1),1)</f>
        <v>9</v>
      </c>
      <c r="O1137" s="7" t="str">
        <f ca="1">VLOOKUP($N1137,States!$C:$D,2,FALSE)</f>
        <v>braga</v>
      </c>
      <c r="P1137" s="7" t="str">
        <f ca="1">VLOOKUP($F1137,Name!$A:$C,3,FALSE)</f>
        <v>M</v>
      </c>
      <c r="Q1137" s="7" t="str">
        <f ca="1">VLOOKUP($P1137,Genders!$B:$C,2,FALSE)</f>
        <v>Male</v>
      </c>
      <c r="R1137" s="7" cm="1">
        <f t="array" aca="1" ref="R1137" ca="1">INDEX('Marital status'!$A:$A,RANDBETWEEN(5,COUNTA('Marital status'!$A:$A) + 1),1)</f>
        <v>9</v>
      </c>
      <c r="S1137" s="7" t="str">
        <f ca="1">VLOOKUP($R1137,'Marital status'!$A:$B,2,FALSE)</f>
        <v>DIVORCED</v>
      </c>
      <c r="T1137" s="7">
        <f t="shared" ca="1" si="173"/>
        <v>5</v>
      </c>
      <c r="U1137" s="7" t="str">
        <f ca="1">VLOOKUP($T1137,Ethnicities!$A:$B,2,FALSE)</f>
        <v xml:space="preserve"> white</v>
      </c>
      <c r="V1137" s="8">
        <f t="shared" ca="1" si="174"/>
        <v>19052</v>
      </c>
      <c r="W1137" s="6">
        <f t="shared" ca="1" si="175"/>
        <v>7</v>
      </c>
      <c r="X1137" s="8" t="str">
        <f ca="1">VLOOKUP($W1137,'Background education'!$A:$B,2,FALSE)</f>
        <v>Undergraduate degree</v>
      </c>
      <c r="Y1137" s="7">
        <f ca="1" xml:space="preserve">
  IF(OR($AA1137 = 5, $AA1137 = 6, $AA1137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37" s="7" t="str">
        <f ca="1">VLOOKUP($Y1137,Departments!$A:$B,2,FALSE)</f>
        <v xml:space="preserve"> Presidency</v>
      </c>
      <c r="AA1137" s="6">
        <f t="shared" ca="1" si="176"/>
        <v>9</v>
      </c>
      <c r="AB1137" s="7" t="str">
        <f ca="1">VLOOKUP($AA1137,Roles!$A:$B,2,FALSE)</f>
        <v>Intern</v>
      </c>
      <c r="AC1137" s="6" t="str">
        <f t="shared" ca="1" si="177"/>
        <v/>
      </c>
      <c r="AD1137" s="7" t="str">
        <f ca="1" xml:space="preserve">
IF($AC1137 &lt;&gt; "",
    VLOOKUP($AC1137,Levels!$A:$B,2,FALSE),
    ""
)</f>
        <v/>
      </c>
      <c r="AE1137" s="8">
        <f t="shared" ca="1" si="178"/>
        <v>41591</v>
      </c>
      <c r="AF1137" s="6">
        <f ca="1">RANDBETWEEN(5,COUNTA('Recruitment source'!$A:$A) + 1)</f>
        <v>12</v>
      </c>
      <c r="AG1137" s="6" t="str">
        <f ca="1">VLOOKUP($AF1137,'Recruitment source'!$A:$B,2,FALSE)</f>
        <v xml:space="preserve"> recommendation of employee</v>
      </c>
      <c r="AH1137" s="8"/>
      <c r="AI1137" s="1">
        <f t="shared" ca="1" si="170"/>
        <v>1205</v>
      </c>
      <c r="AJ113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1133, 1, 'Leonardo Rocha Brito', 'M', 5, '28/02/1952', 7, 5, 9, NULL, 1205);</v>
      </c>
    </row>
    <row r="1138" spans="1:36" ht="14.25" customHeight="1" x14ac:dyDescent="0.2">
      <c r="A1138" s="7" cm="1">
        <f t="array" aca="1" ref="A1138" ca="1">INDEX(Companies!$A:$A,RANDBETWEEN(5,COUNTA(Companies!$A:$A) + 1),1)</f>
        <v>5</v>
      </c>
      <c r="B1138" s="7" t="str">
        <f ca="1">VLOOKUP($A1138,Companies!$A:$B,2,FALSE)</f>
        <v>ACME Corporation</v>
      </c>
      <c r="C1138" s="5">
        <f t="shared" si="171"/>
        <v>1134</v>
      </c>
      <c r="D1138" s="5" t="str" cm="1">
        <f t="array" ref="D1138">SHA1HASH($C1138)</f>
        <v>23e24d90c6975b633f20329226281e642e52ab03</v>
      </c>
      <c r="E1138" s="6">
        <v>1</v>
      </c>
      <c r="F1138" s="7">
        <f ca="1">IF($C1138 = 1 + N("Presidente"),
    127,
    IF($C1138 = 2 + N("Vice-Presidente"),
        72,
        IF($C1138 = 3 + N("Secretária bilíngue"),
            13,
            RANDBETWEEN(5,COUNT(Name!$A:$A) + 1)
        )
    )
)</f>
        <v>303</v>
      </c>
      <c r="G1138" s="7" t="str">
        <f ca="1">VLOOKUP($F1138,Name!$A:$B,2,FALSE)</f>
        <v>Nathália</v>
      </c>
      <c r="H1138" s="7">
        <f ca="1" xml:space="preserve">
IF($C1138 = 1,
    0,
    RANDBETWEEN(5,COUNT('Last name'!$A:$A) + 1)
)</f>
        <v>184</v>
      </c>
      <c r="I1138" s="7" t="str">
        <f ca="1" xml:space="preserve">
IF($C1138 = 1 + N("Presidente"),
    "de Orléans e Bragança",
    VLOOKUP($H1138,'Last name'!$A:$B,2,FALSE) &amp; " " &amp; VLOOKUP(RANDBETWEEN(5,COUNT('Last name'!$A:$A) + 1),'Last name'!$A:$B,2,FALSE)
)</f>
        <v>sobrenome Ramos</v>
      </c>
      <c r="J1138" s="7" t="str">
        <f t="shared" ca="1" si="172"/>
        <v>Nathália sobrenome Ramos</v>
      </c>
      <c r="K1138" s="7" t="str" cm="1">
        <f t="array" aca="1" ref="K1138" ca="1">SHA1HASH($J1138)</f>
        <v>0ce3b89eca972b24d63e20cbee30f175d17c2e21</v>
      </c>
      <c r="L1138" s="7" cm="1">
        <f t="array" aca="1" ref="L1138" ca="1">INDEX(States!$A:$A,N1138,1)</f>
        <v>5</v>
      </c>
      <c r="M1138" s="7" t="str">
        <f ca="1">VLOOKUP($L1138,Countries!$A:$B,2,FALSE)</f>
        <v>Portugal</v>
      </c>
      <c r="N1138" s="7" cm="1">
        <f t="array" aca="1" ref="N1138" ca="1">INDEX(States!$C:$C,RANDBETWEEN(5,COUNTA(States!$A:$A) + 1),1)</f>
        <v>6</v>
      </c>
      <c r="O1138" s="7" t="str">
        <f ca="1">VLOOKUP($N1138,States!$C:$D,2,FALSE)</f>
        <v>PORTO</v>
      </c>
      <c r="P1138" s="7" t="str">
        <f ca="1">VLOOKUP($F1138,Name!$A:$C,3,FALSE)</f>
        <v>F</v>
      </c>
      <c r="Q1138" s="7" t="str">
        <f ca="1">VLOOKUP($P1138,Genders!$B:$C,2,FALSE)</f>
        <v>Female</v>
      </c>
      <c r="R1138" s="7" cm="1">
        <f t="array" aca="1" ref="R1138" ca="1">INDEX('Marital status'!$A:$A,RANDBETWEEN(5,COUNTA('Marital status'!$A:$A) + 1),1)</f>
        <v>7</v>
      </c>
      <c r="S1138" s="7" t="str">
        <f ca="1">VLOOKUP($R1138,'Marital status'!$A:$B,2,FALSE)</f>
        <v xml:space="preserve">Widowed </v>
      </c>
      <c r="T1138" s="7">
        <f t="shared" ca="1" si="173"/>
        <v>5</v>
      </c>
      <c r="U1138" s="7" t="str">
        <f ca="1">VLOOKUP($T1138,Ethnicities!$A:$B,2,FALSE)</f>
        <v xml:space="preserve"> white</v>
      </c>
      <c r="V1138" s="8">
        <f t="shared" ca="1" si="174"/>
        <v>18917</v>
      </c>
      <c r="W1138" s="6">
        <f t="shared" ca="1" si="175"/>
        <v>8</v>
      </c>
      <c r="X1138" s="8" t="str">
        <f ca="1">VLOOKUP($W1138,'Background education'!$A:$B,2,FALSE)</f>
        <v>Graduate school</v>
      </c>
      <c r="Y1138" s="7">
        <f ca="1" xml:space="preserve">
  IF(OR($AA1138 = 5, $AA1138 = 6, $AA1138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38" s="7" t="str">
        <f ca="1">VLOOKUP($Y1138,Departments!$A:$B,2,FALSE)</f>
        <v>Operations</v>
      </c>
      <c r="AA1138" s="6">
        <f t="shared" ca="1" si="176"/>
        <v>11</v>
      </c>
      <c r="AB1138" s="7" t="str">
        <f ca="1">VLOOKUP($AA1138,Roles!$A:$B,2,FALSE)</f>
        <v>Analyst</v>
      </c>
      <c r="AC1138" s="6">
        <f t="shared" ca="1" si="177"/>
        <v>7</v>
      </c>
      <c r="AD1138" s="7" t="str">
        <f ca="1" xml:space="preserve">
IF($AC1138 &lt;&gt; "",
    VLOOKUP($AC1138,Levels!$A:$B,2,FALSE),
    ""
)</f>
        <v>Senior</v>
      </c>
      <c r="AE1138" s="8">
        <f t="shared" ca="1" si="178"/>
        <v>40170</v>
      </c>
      <c r="AF1138" s="6">
        <f ca="1">RANDBETWEEN(5,COUNTA('Recruitment source'!$A:$A) + 1)</f>
        <v>14</v>
      </c>
      <c r="AG1138" s="6" t="str">
        <f ca="1">VLOOKUP($AF1138,'Recruitment source'!$A:$B,2,FALSE)</f>
        <v>LinkedIn</v>
      </c>
      <c r="AH1138" s="8"/>
      <c r="AI1138" s="1">
        <f t="shared" ca="1" si="170"/>
        <v>3000</v>
      </c>
      <c r="AJ1138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1134, 1, 'Nathália sobrenome Ramos', 'F', 5, '16/10/1951', 8, 10, 11, 7, 3000);</v>
      </c>
    </row>
    <row r="1139" spans="1:36" ht="14.25" customHeight="1" x14ac:dyDescent="0.2">
      <c r="A1139" s="7" cm="1">
        <f t="array" aca="1" ref="A1139" ca="1">INDEX(Companies!$A:$A,RANDBETWEEN(5,COUNTA(Companies!$A:$A) + 1),1)</f>
        <v>5</v>
      </c>
      <c r="B1139" s="7" t="str">
        <f ca="1">VLOOKUP($A1139,Companies!$A:$B,2,FALSE)</f>
        <v>ACME Corporation</v>
      </c>
      <c r="C1139" s="5">
        <f t="shared" si="171"/>
        <v>1135</v>
      </c>
      <c r="D1139" s="5" t="str" cm="1">
        <f t="array" ref="D1139">SHA1HASH($C1139)</f>
        <v>ad5955c8503631249178de05628e1434aad35af0</v>
      </c>
      <c r="E1139" s="6">
        <v>1</v>
      </c>
      <c r="F1139" s="7">
        <f ca="1">IF($C1139 = 1 + N("Presidente"),
    127,
    IF($C1139 = 2 + N("Vice-Presidente"),
        72,
        IF($C1139 = 3 + N("Secretária bilíngue"),
            13,
            RANDBETWEEN(5,COUNT(Name!$A:$A) + 1)
        )
    )
)</f>
        <v>258</v>
      </c>
      <c r="G1139" s="7" t="str">
        <f ca="1">VLOOKUP($F1139,Name!$A:$B,2,FALSE)</f>
        <v>Maria Alice</v>
      </c>
      <c r="H1139" s="7">
        <f ca="1" xml:space="preserve">
IF($C1139 = 1,
    0,
    RANDBETWEEN(5,COUNT('Last name'!$A:$A) + 1)
)</f>
        <v>69</v>
      </c>
      <c r="I1139" s="7" t="str">
        <f ca="1" xml:space="preserve">
IF($C1139 = 1 + N("Presidente"),
    "de Orléans e Bragança",
    VLOOKUP($H1139,'Last name'!$A:$B,2,FALSE) &amp; " " &amp; VLOOKUP(RANDBETWEEN(5,COUNT('Last name'!$A:$A) + 1),'Last name'!$A:$B,2,FALSE)
)</f>
        <v>Costatini Ribeiro</v>
      </c>
      <c r="J1139" s="7" t="str">
        <f t="shared" ca="1" si="172"/>
        <v>Maria Alice Costatini Ribeiro</v>
      </c>
      <c r="K1139" s="7" t="str" cm="1">
        <f t="array" aca="1" ref="K1139" ca="1">SHA1HASH($J1139)</f>
        <v>b1dc28a74e37946bb4a3fa06f941d64ba4cbc9b7</v>
      </c>
      <c r="L1139" s="7" cm="1">
        <f t="array" aca="1" ref="L1139" ca="1">INDEX(States!$A:$A,N1139,1)</f>
        <v>5</v>
      </c>
      <c r="M1139" s="7" t="str">
        <f ca="1">VLOOKUP($L1139,Countries!$A:$B,2,FALSE)</f>
        <v>Portugal</v>
      </c>
      <c r="N1139" s="7" cm="1">
        <f t="array" aca="1" ref="N1139" ca="1">INDEX(States!$C:$C,RANDBETWEEN(5,COUNTA(States!$A:$A) + 1),1)</f>
        <v>20</v>
      </c>
      <c r="O1139" s="7" t="str">
        <f ca="1">VLOOKUP($N1139,States!$C:$D,2,FALSE)</f>
        <v>Portalegre</v>
      </c>
      <c r="P1139" s="7" t="str">
        <f ca="1">VLOOKUP($F1139,Name!$A:$C,3,FALSE)</f>
        <v>F</v>
      </c>
      <c r="Q1139" s="7" t="str">
        <f ca="1">VLOOKUP($P1139,Genders!$B:$C,2,FALSE)</f>
        <v>Female</v>
      </c>
      <c r="R1139" s="7" cm="1">
        <f t="array" aca="1" ref="R1139" ca="1">INDEX('Marital status'!$A:$A,RANDBETWEEN(5,COUNTA('Marital status'!$A:$A) + 1),1)</f>
        <v>5</v>
      </c>
      <c r="S1139" s="7" t="str">
        <f ca="1">VLOOKUP($R1139,'Marital status'!$A:$B,2,FALSE)</f>
        <v>single</v>
      </c>
      <c r="T1139" s="7">
        <f t="shared" ca="1" si="173"/>
        <v>5</v>
      </c>
      <c r="U1139" s="7" t="str">
        <f ca="1">VLOOKUP($T1139,Ethnicities!$A:$B,2,FALSE)</f>
        <v xml:space="preserve"> white</v>
      </c>
      <c r="V1139" s="8">
        <f t="shared" ca="1" si="174"/>
        <v>27358</v>
      </c>
      <c r="W1139" s="6">
        <f t="shared" ca="1" si="175"/>
        <v>7</v>
      </c>
      <c r="X1139" s="8" t="str">
        <f ca="1">VLOOKUP($W1139,'Background education'!$A:$B,2,FALSE)</f>
        <v>Undergraduate degree</v>
      </c>
      <c r="Y1139" s="7">
        <f ca="1" xml:space="preserve">
  IF(OR($AA1139 = 5, $AA1139 = 6, $AA1139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39" s="7" t="str">
        <f ca="1">VLOOKUP($Y1139,Departments!$A:$B,2,FALSE)</f>
        <v>Administration</v>
      </c>
      <c r="AA1139" s="6">
        <f t="shared" ca="1" si="176"/>
        <v>9</v>
      </c>
      <c r="AB1139" s="7" t="str">
        <f ca="1">VLOOKUP($AA1139,Roles!$A:$B,2,FALSE)</f>
        <v>Intern</v>
      </c>
      <c r="AC1139" s="6" t="str">
        <f t="shared" ca="1" si="177"/>
        <v/>
      </c>
      <c r="AD1139" s="7" t="str">
        <f ca="1" xml:space="preserve">
IF($AC1139 &lt;&gt; "",
    VLOOKUP($AC1139,Levels!$A:$B,2,FALSE),
    ""
)</f>
        <v/>
      </c>
      <c r="AE1139" s="8">
        <f t="shared" ca="1" si="178"/>
        <v>36185</v>
      </c>
      <c r="AF1139" s="6">
        <f ca="1">RANDBETWEEN(5,COUNTA('Recruitment source'!$A:$A) + 1)</f>
        <v>15</v>
      </c>
      <c r="AG1139" s="6" t="str">
        <f ca="1">VLOOKUP($AF1139,'Recruitment source'!$A:$B,2,FALSE)</f>
        <v>Website</v>
      </c>
      <c r="AH1139" s="8"/>
      <c r="AI1139" s="1">
        <f t="shared" ca="1" si="170"/>
        <v>1205</v>
      </c>
      <c r="AJ1139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1135, 1, 'Maria Alice Costatini Ribeiro', 'F', 5, '25/11/1974', 7, 6, 9, NULL, 1205);</v>
      </c>
    </row>
    <row r="1140" spans="1:36" ht="14.25" customHeight="1" x14ac:dyDescent="0.2">
      <c r="A1140" s="7" cm="1">
        <f t="array" aca="1" ref="A1140" ca="1">INDEX(Companies!$A:$A,RANDBETWEEN(5,COUNTA(Companies!$A:$A) + 1),1)</f>
        <v>5</v>
      </c>
      <c r="B1140" s="7" t="str">
        <f ca="1">VLOOKUP($A1140,Companies!$A:$B,2,FALSE)</f>
        <v>ACME Corporation</v>
      </c>
      <c r="C1140" s="5">
        <f t="shared" si="171"/>
        <v>1136</v>
      </c>
      <c r="D1140" s="5" t="str" cm="1">
        <f t="array" ref="D1140">SHA1HASH($C1140)</f>
        <v>3aec82c18ccca37a61500a2c658e353667387d9d</v>
      </c>
      <c r="E1140" s="6">
        <v>1</v>
      </c>
      <c r="F1140" s="7">
        <f ca="1">IF($C1140 = 1 + N("Presidente"),
    127,
    IF($C1140 = 2 + N("Vice-Presidente"),
        72,
        IF($C1140 = 3 + N("Secretária bilíngue"),
            13,
            RANDBETWEEN(5,COUNT(Name!$A:$A) + 1)
        )
    )
)</f>
        <v>82</v>
      </c>
      <c r="G1140" s="7" t="str">
        <f ca="1">VLOOKUP($F1140,Name!$A:$B,2,FALSE)</f>
        <v>Caleb</v>
      </c>
      <c r="H1140" s="7">
        <f ca="1" xml:space="preserve">
IF($C1140 = 1,
    0,
    RANDBETWEEN(5,COUNT('Last name'!$A:$A) + 1)
)</f>
        <v>190</v>
      </c>
      <c r="I1140" s="7" t="str">
        <f ca="1" xml:space="preserve">
IF($C1140 = 1 + N("Presidente"),
    "de Orléans e Bragança",
    VLOOKUP($H1140,'Last name'!$A:$B,2,FALSE) &amp; " " &amp; VLOOKUP(RANDBETWEEN(5,COUNT('Last name'!$A:$A) + 1),'Last name'!$A:$B,2,FALSE)
)</f>
        <v>Testa Santos</v>
      </c>
      <c r="J1140" s="7" t="str">
        <f t="shared" ca="1" si="172"/>
        <v>Caleb Testa Santos</v>
      </c>
      <c r="K1140" s="7" t="str" cm="1">
        <f t="array" aca="1" ref="K1140" ca="1">SHA1HASH($J1140)</f>
        <v>fc99c172af22bf47bfde0a646f0d3f63e553f00c</v>
      </c>
      <c r="L1140" s="7" cm="1">
        <f t="array" aca="1" ref="L1140" ca="1">INDEX(States!$A:$A,N1140,1)</f>
        <v>5</v>
      </c>
      <c r="M1140" s="7" t="str">
        <f ca="1">VLOOKUP($L1140,Countries!$A:$B,2,FALSE)</f>
        <v>Portugal</v>
      </c>
      <c r="N1140" s="7" cm="1">
        <f t="array" aca="1" ref="N1140" ca="1">INDEX(States!$C:$C,RANDBETWEEN(5,COUNTA(States!$A:$A) + 1),1)</f>
        <v>20</v>
      </c>
      <c r="O1140" s="7" t="str">
        <f ca="1">VLOOKUP($N1140,States!$C:$D,2,FALSE)</f>
        <v>Portalegre</v>
      </c>
      <c r="P1140" s="7" t="str">
        <f ca="1">VLOOKUP($F1140,Name!$A:$C,3,FALSE)</f>
        <v>M</v>
      </c>
      <c r="Q1140" s="7" t="str">
        <f ca="1">VLOOKUP($P1140,Genders!$B:$C,2,FALSE)</f>
        <v>Male</v>
      </c>
      <c r="R1140" s="7" cm="1">
        <f t="array" aca="1" ref="R1140" ca="1">INDEX('Marital status'!$A:$A,RANDBETWEEN(5,COUNTA('Marital status'!$A:$A) + 1),1)</f>
        <v>6</v>
      </c>
      <c r="S1140" s="7" t="str">
        <f ca="1">VLOOKUP($R1140,'Marital status'!$A:$B,2,FALSE)</f>
        <v>MarrieD</v>
      </c>
      <c r="T1140" s="7">
        <f t="shared" ca="1" si="173"/>
        <v>8</v>
      </c>
      <c r="U1140" s="7" t="str">
        <f ca="1">VLOOKUP($T1140,Ethnicities!$A:$B,2,FALSE)</f>
        <v>ASIAN</v>
      </c>
      <c r="V1140" s="8">
        <f t="shared" ca="1" si="174"/>
        <v>31908</v>
      </c>
      <c r="W1140" s="6">
        <f t="shared" ca="1" si="175"/>
        <v>8</v>
      </c>
      <c r="X1140" s="8" t="str">
        <f ca="1">VLOOKUP($W1140,'Background education'!$A:$B,2,FALSE)</f>
        <v>Graduate school</v>
      </c>
      <c r="Y1140" s="7">
        <f ca="1" xml:space="preserve">
  IF(OR($AA1140 = 5, $AA1140 = 6, $AA1140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40" s="7" t="str">
        <f ca="1">VLOOKUP($Y1140,Departments!$A:$B,2,FALSE)</f>
        <v>Administration</v>
      </c>
      <c r="AA1140" s="6">
        <f t="shared" ca="1" si="176"/>
        <v>11</v>
      </c>
      <c r="AB1140" s="7" t="str">
        <f ca="1">VLOOKUP($AA1140,Roles!$A:$B,2,FALSE)</f>
        <v>Analyst</v>
      </c>
      <c r="AC1140" s="6">
        <f t="shared" ca="1" si="177"/>
        <v>5</v>
      </c>
      <c r="AD1140" s="7" t="str">
        <f ca="1" xml:space="preserve">
IF($AC1140 &lt;&gt; "",
    VLOOKUP($AC1140,Levels!$A:$B,2,FALSE),
    ""
)</f>
        <v>Junior</v>
      </c>
      <c r="AE1140" s="8">
        <f t="shared" ca="1" si="178"/>
        <v>43939</v>
      </c>
      <c r="AF1140" s="6">
        <f ca="1">RANDBETWEEN(5,COUNTA('Recruitment source'!$A:$A) + 1)</f>
        <v>9</v>
      </c>
      <c r="AG1140" s="6" t="str">
        <f ca="1">VLOOKUP($AF1140,'Recruitment source'!$A:$B,2,FALSE)</f>
        <v>Empregos Online</v>
      </c>
      <c r="AH1140" s="8"/>
      <c r="AI1140" s="1">
        <f t="shared" ca="1" si="170"/>
        <v>3000</v>
      </c>
      <c r="AJ1140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1136, 1, 'Caleb Testa Santos', 'M', 8, '11/05/1987', 8, 6, 11, 5, 3000);</v>
      </c>
    </row>
    <row r="1141" spans="1:36" ht="14.25" customHeight="1" x14ac:dyDescent="0.2">
      <c r="A1141" s="7" cm="1">
        <f t="array" aca="1" ref="A1141" ca="1">INDEX(Companies!$A:$A,RANDBETWEEN(5,COUNTA(Companies!$A:$A) + 1),1)</f>
        <v>5</v>
      </c>
      <c r="B1141" s="7" t="str">
        <f ca="1">VLOOKUP($A1141,Companies!$A:$B,2,FALSE)</f>
        <v>ACME Corporation</v>
      </c>
      <c r="C1141" s="5">
        <f t="shared" si="171"/>
        <v>1137</v>
      </c>
      <c r="D1141" s="5" t="str" cm="1">
        <f t="array" ref="D1141">SHA1HASH($C1141)</f>
        <v>4b3dd95e69e77efeaa3844fd6f6f6ffc5c3bd3f1</v>
      </c>
      <c r="E1141" s="6">
        <v>1</v>
      </c>
      <c r="F1141" s="7">
        <f ca="1">IF($C1141 = 1 + N("Presidente"),
    127,
    IF($C1141 = 2 + N("Vice-Presidente"),
        72,
        IF($C1141 = 3 + N("Secretária bilíngue"),
            13,
            RANDBETWEEN(5,COUNT(Name!$A:$A) + 1)
        )
    )
)</f>
        <v>89</v>
      </c>
      <c r="G1141" s="7" t="str">
        <f ca="1">VLOOKUP($F1141,Name!$A:$B,2,FALSE)</f>
        <v>Cauã</v>
      </c>
      <c r="H1141" s="7">
        <f ca="1" xml:space="preserve">
IF($C1141 = 1,
    0,
    RANDBETWEEN(5,COUNT('Last name'!$A:$A) + 1)
)</f>
        <v>76</v>
      </c>
      <c r="I1141" s="7" t="str">
        <f ca="1" xml:space="preserve">
IF($C1141 = 1 + N("Presidente"),
    "de Orléans e Bragança",
    VLOOKUP($H1141,'Last name'!$A:$B,2,FALSE) &amp; " " &amp; VLOOKUP(RANDBETWEEN(5,COUNT('Last name'!$A:$A) + 1),'Last name'!$A:$B,2,FALSE)
)</f>
        <v>Duarte Esposito</v>
      </c>
      <c r="J1141" s="7" t="str">
        <f t="shared" ca="1" si="172"/>
        <v>Cauã Duarte Esposito</v>
      </c>
      <c r="K1141" s="7" t="str" cm="1">
        <f t="array" aca="1" ref="K1141" ca="1">SHA1HASH($J1141)</f>
        <v>c18b952e38b4f1d95ff6eccfb5d985f762813578</v>
      </c>
      <c r="L1141" s="7" cm="1">
        <f t="array" aca="1" ref="L1141" ca="1">INDEX(States!$A:$A,N1141,1)</f>
        <v>5</v>
      </c>
      <c r="M1141" s="7" t="str">
        <f ca="1">VLOOKUP($L1141,Countries!$A:$B,2,FALSE)</f>
        <v>Portugal</v>
      </c>
      <c r="N1141" s="7" cm="1">
        <f t="array" aca="1" ref="N1141" ca="1">INDEX(States!$C:$C,RANDBETWEEN(5,COUNTA(States!$A:$A) + 1),1)</f>
        <v>6</v>
      </c>
      <c r="O1141" s="7" t="str">
        <f ca="1">VLOOKUP($N1141,States!$C:$D,2,FALSE)</f>
        <v>PORTO</v>
      </c>
      <c r="P1141" s="7" t="str">
        <f ca="1">VLOOKUP($F1141,Name!$A:$C,3,FALSE)</f>
        <v>M</v>
      </c>
      <c r="Q1141" s="7" t="str">
        <f ca="1">VLOOKUP($P1141,Genders!$B:$C,2,FALSE)</f>
        <v>Male</v>
      </c>
      <c r="R1141" s="7" cm="1">
        <f t="array" aca="1" ref="R1141" ca="1">INDEX('Marital status'!$A:$A,RANDBETWEEN(5,COUNTA('Marital status'!$A:$A) + 1),1)</f>
        <v>7</v>
      </c>
      <c r="S1141" s="7" t="str">
        <f ca="1">VLOOKUP($R1141,'Marital status'!$A:$B,2,FALSE)</f>
        <v xml:space="preserve">Widowed </v>
      </c>
      <c r="T1141" s="7">
        <f t="shared" ca="1" si="173"/>
        <v>6</v>
      </c>
      <c r="U1141" s="7" t="str">
        <f ca="1">VLOOKUP($T1141,Ethnicities!$A:$B,2,FALSE)</f>
        <v>Black or African American</v>
      </c>
      <c r="V1141" s="8">
        <f t="shared" ca="1" si="174"/>
        <v>20728</v>
      </c>
      <c r="W1141" s="6">
        <f t="shared" ca="1" si="175"/>
        <v>7</v>
      </c>
      <c r="X1141" s="8" t="str">
        <f ca="1">VLOOKUP($W1141,'Background education'!$A:$B,2,FALSE)</f>
        <v>Undergraduate degree</v>
      </c>
      <c r="Y1141" s="7">
        <f ca="1" xml:space="preserve">
  IF(OR($AA1141 = 5, $AA1141 = 6, $AA1141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41" s="7" t="str">
        <f ca="1">VLOOKUP($Y1141,Departments!$A:$B,2,FALSE)</f>
        <v>Communication &amp; Marketing</v>
      </c>
      <c r="AA1141" s="6">
        <f t="shared" ca="1" si="176"/>
        <v>10</v>
      </c>
      <c r="AB1141" s="7" t="str">
        <f ca="1">VLOOKUP($AA1141,Roles!$A:$B,2,FALSE)</f>
        <v>Trainee</v>
      </c>
      <c r="AC1141" s="6" t="str">
        <f t="shared" ca="1" si="177"/>
        <v/>
      </c>
      <c r="AD1141" s="7" t="str">
        <f ca="1" xml:space="preserve">
IF($AC1141 &lt;&gt; "",
    VLOOKUP($AC1141,Levels!$A:$B,2,FALSE),
    ""
)</f>
        <v/>
      </c>
      <c r="AE1141" s="8">
        <f t="shared" ca="1" si="178"/>
        <v>39700</v>
      </c>
      <c r="AF1141" s="6">
        <f ca="1">RANDBETWEEN(5,COUNTA('Recruitment source'!$A:$A) + 1)</f>
        <v>12</v>
      </c>
      <c r="AG1141" s="6" t="str">
        <f ca="1">VLOOKUP($AF1141,'Recruitment source'!$A:$B,2,FALSE)</f>
        <v xml:space="preserve"> recommendation of employee</v>
      </c>
      <c r="AH1141" s="8"/>
      <c r="AI1141" s="1">
        <f t="shared" ca="1" si="170"/>
        <v>1385</v>
      </c>
      <c r="AJ1141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1137, 1, 'Cauã Duarte Esposito', 'M', 6, '30/09/1956', 7, 11, 10, NULL, 1385);</v>
      </c>
    </row>
    <row r="1142" spans="1:36" ht="14.25" customHeight="1" x14ac:dyDescent="0.2">
      <c r="A1142" s="7" cm="1">
        <f t="array" aca="1" ref="A1142" ca="1">INDEX(Companies!$A:$A,RANDBETWEEN(5,COUNTA(Companies!$A:$A) + 1),1)</f>
        <v>5</v>
      </c>
      <c r="B1142" s="7" t="str">
        <f ca="1">VLOOKUP($A1142,Companies!$A:$B,2,FALSE)</f>
        <v>ACME Corporation</v>
      </c>
      <c r="C1142" s="5">
        <f t="shared" si="171"/>
        <v>1138</v>
      </c>
      <c r="D1142" s="5" t="str" cm="1">
        <f t="array" ref="D1142">SHA1HASH($C1142)</f>
        <v>071819749594ed380380dca6aed0f24e25cc9269</v>
      </c>
      <c r="E1142" s="6">
        <v>1</v>
      </c>
      <c r="F1142" s="7">
        <f ca="1">IF($C1142 = 1 + N("Presidente"),
    127,
    IF($C1142 = 2 + N("Vice-Presidente"),
        72,
        IF($C1142 = 3 + N("Secretária bilíngue"),
            13,
            RANDBETWEEN(5,COUNT(Name!$A:$A) + 1)
        )
    )
)</f>
        <v>315</v>
      </c>
      <c r="G1142" s="7" t="str">
        <f ca="1">VLOOKUP($F1142,Name!$A:$B,2,FALSE)</f>
        <v>Peter</v>
      </c>
      <c r="H1142" s="7">
        <f ca="1" xml:space="preserve">
IF($C1142 = 1,
    0,
    RANDBETWEEN(5,COUNT('Last name'!$A:$A) + 1)
)</f>
        <v>48</v>
      </c>
      <c r="I1142" s="7" t="str">
        <f ca="1" xml:space="preserve">
IF($C1142 = 1 + N("Presidente"),
    "de Orléans e Bragança",
    VLOOKUP($H1142,'Last name'!$A:$B,2,FALSE) &amp; " " &amp; VLOOKUP(RANDBETWEEN(5,COUNT('Last name'!$A:$A) + 1),'Last name'!$A:$B,2,FALSE)
)</f>
        <v>Brasil Ramos</v>
      </c>
      <c r="J1142" s="7" t="str">
        <f t="shared" ca="1" si="172"/>
        <v>Peter Brasil Ramos</v>
      </c>
      <c r="K1142" s="7" t="str" cm="1">
        <f t="array" aca="1" ref="K1142" ca="1">SHA1HASH($J1142)</f>
        <v>8d5ee6e14a688718e381c373834b4a3ddd9e80e7</v>
      </c>
      <c r="L1142" s="7" cm="1">
        <f t="array" aca="1" ref="L1142" ca="1">INDEX(States!$A:$A,N1142,1)</f>
        <v>5</v>
      </c>
      <c r="M1142" s="7" t="str">
        <f ca="1">VLOOKUP($L1142,Countries!$A:$B,2,FALSE)</f>
        <v>Portugal</v>
      </c>
      <c r="N1142" s="7" cm="1">
        <f t="array" aca="1" ref="N1142" ca="1">INDEX(States!$C:$C,RANDBETWEEN(5,COUNTA(States!$A:$A) + 1),1)</f>
        <v>22</v>
      </c>
      <c r="O1142" s="7" t="str">
        <f ca="1">VLOOKUP($N1142,States!$C:$D,2,FALSE)</f>
        <v>Vila Real</v>
      </c>
      <c r="P1142" s="7" t="str">
        <f ca="1">VLOOKUP($F1142,Name!$A:$C,3,FALSE)</f>
        <v>M</v>
      </c>
      <c r="Q1142" s="7" t="str">
        <f ca="1">VLOOKUP($P1142,Genders!$B:$C,2,FALSE)</f>
        <v>Male</v>
      </c>
      <c r="R1142" s="7" cm="1">
        <f t="array" aca="1" ref="R1142" ca="1">INDEX('Marital status'!$A:$A,RANDBETWEEN(5,COUNTA('Marital status'!$A:$A) + 1),1)</f>
        <v>9</v>
      </c>
      <c r="S1142" s="7" t="str">
        <f ca="1">VLOOKUP($R1142,'Marital status'!$A:$B,2,FALSE)</f>
        <v>DIVORCED</v>
      </c>
      <c r="T1142" s="7">
        <f t="shared" ca="1" si="173"/>
        <v>5</v>
      </c>
      <c r="U1142" s="7" t="str">
        <f ca="1">VLOOKUP($T1142,Ethnicities!$A:$B,2,FALSE)</f>
        <v xml:space="preserve"> white</v>
      </c>
      <c r="V1142" s="8">
        <f t="shared" ca="1" si="174"/>
        <v>19331</v>
      </c>
      <c r="W1142" s="6">
        <f t="shared" ca="1" si="175"/>
        <v>7</v>
      </c>
      <c r="X1142" s="8" t="str">
        <f ca="1">VLOOKUP($W1142,'Background education'!$A:$B,2,FALSE)</f>
        <v>Undergraduate degree</v>
      </c>
      <c r="Y1142" s="7">
        <f ca="1" xml:space="preserve">
  IF(OR($AA1142 = 5, $AA1142 = 6, $AA1142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42" s="7" t="str">
        <f ca="1">VLOOKUP($Y1142,Departments!$A:$B,2,FALSE)</f>
        <v>Operations</v>
      </c>
      <c r="AA1142" s="6">
        <f t="shared" ca="1" si="176"/>
        <v>11</v>
      </c>
      <c r="AB1142" s="7" t="str">
        <f ca="1">VLOOKUP($AA1142,Roles!$A:$B,2,FALSE)</f>
        <v>Analyst</v>
      </c>
      <c r="AC1142" s="6">
        <f t="shared" ca="1" si="177"/>
        <v>5</v>
      </c>
      <c r="AD1142" s="7" t="str">
        <f ca="1" xml:space="preserve">
IF($AC1142 &lt;&gt; "",
    VLOOKUP($AC1142,Levels!$A:$B,2,FALSE),
    ""
)</f>
        <v>Junior</v>
      </c>
      <c r="AE1142" s="8">
        <f t="shared" ca="1" si="178"/>
        <v>41176</v>
      </c>
      <c r="AF1142" s="6">
        <f ca="1">RANDBETWEEN(5,COUNTA('Recruitment source'!$A:$A) + 1)</f>
        <v>13</v>
      </c>
      <c r="AG1142" s="6" t="str">
        <f ca="1">VLOOKUP($AF1142,'Recruitment source'!$A:$B,2,FALSE)</f>
        <v>Google</v>
      </c>
      <c r="AH1142" s="8"/>
      <c r="AI1142" s="1">
        <f t="shared" ca="1" si="170"/>
        <v>2500</v>
      </c>
      <c r="AJ1142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1138, 1, 'Peter Brasil Ramos', 'M', 5, '03/12/1952', 7, 10, 11, 5, 2500);</v>
      </c>
    </row>
    <row r="1143" spans="1:36" ht="14.25" customHeight="1" x14ac:dyDescent="0.2">
      <c r="A1143" s="7" cm="1">
        <f t="array" aca="1" ref="A1143" ca="1">INDEX(Companies!$A:$A,RANDBETWEEN(5,COUNTA(Companies!$A:$A) + 1),1)</f>
        <v>5</v>
      </c>
      <c r="B1143" s="7" t="str">
        <f ca="1">VLOOKUP($A1143,Companies!$A:$B,2,FALSE)</f>
        <v>ACME Corporation</v>
      </c>
      <c r="C1143" s="5">
        <f t="shared" si="171"/>
        <v>1139</v>
      </c>
      <c r="D1143" s="5" t="str" cm="1">
        <f t="array" ref="D1143">SHA1HASH($C1143)</f>
        <v>c6d28f73737fec3883c5b4cebe30bfe12bbe4bf4</v>
      </c>
      <c r="E1143" s="6">
        <v>1</v>
      </c>
      <c r="F1143" s="7">
        <f ca="1">IF($C1143 = 1 + N("Presidente"),
    127,
    IF($C1143 = 2 + N("Vice-Presidente"),
        72,
        IF($C1143 = 3 + N("Secretária bilíngue"),
            13,
            RANDBETWEEN(5,COUNT(Name!$A:$A) + 1)
        )
    )
)</f>
        <v>344</v>
      </c>
      <c r="G1143" s="7" t="str">
        <f ca="1">VLOOKUP($F1143,Name!$A:$B,2,FALSE)</f>
        <v>Thomas</v>
      </c>
      <c r="H1143" s="7">
        <f ca="1" xml:space="preserve">
IF($C1143 = 1,
    0,
    RANDBETWEEN(5,COUNT('Last name'!$A:$A) + 1)
)</f>
        <v>141</v>
      </c>
      <c r="I1143" s="7" t="str">
        <f ca="1" xml:space="preserve">
IF($C1143 = 1 + N("Presidente"),
    "de Orléans e Bragança",
    VLOOKUP($H1143,'Last name'!$A:$B,2,FALSE) &amp; " " &amp; VLOOKUP(RANDBETWEEN(5,COUNT('Last name'!$A:$A) + 1),'Last name'!$A:$B,2,FALSE)
)</f>
        <v>Noronha Greco</v>
      </c>
      <c r="J1143" s="7" t="str">
        <f t="shared" ca="1" si="172"/>
        <v>Thomas Noronha Greco</v>
      </c>
      <c r="K1143" s="7" t="str" cm="1">
        <f t="array" aca="1" ref="K1143" ca="1">SHA1HASH($J1143)</f>
        <v>d507ddfb017003601d684872a1f45eef984e0d67</v>
      </c>
      <c r="L1143" s="7" cm="1">
        <f t="array" aca="1" ref="L1143" ca="1">INDEX(States!$A:$A,N1143,1)</f>
        <v>5</v>
      </c>
      <c r="M1143" s="7" t="str">
        <f ca="1">VLOOKUP($L1143,Countries!$A:$B,2,FALSE)</f>
        <v>Portugal</v>
      </c>
      <c r="N1143" s="7" cm="1">
        <f t="array" aca="1" ref="N1143" ca="1">INDEX(States!$C:$C,RANDBETWEEN(5,COUNTA(States!$A:$A) + 1),1)</f>
        <v>11</v>
      </c>
      <c r="O1143" s="7" t="str">
        <f ca="1">VLOOKUP($N1143,States!$C:$D,2,FALSE)</f>
        <v>Santarém</v>
      </c>
      <c r="P1143" s="7" t="str">
        <f ca="1">VLOOKUP($F1143,Name!$A:$C,3,FALSE)</f>
        <v>M</v>
      </c>
      <c r="Q1143" s="7" t="str">
        <f ca="1">VLOOKUP($P1143,Genders!$B:$C,2,FALSE)</f>
        <v>Male</v>
      </c>
      <c r="R1143" s="7" cm="1">
        <f t="array" aca="1" ref="R1143" ca="1">INDEX('Marital status'!$A:$A,RANDBETWEEN(5,COUNTA('Marital status'!$A:$A) + 1),1)</f>
        <v>8</v>
      </c>
      <c r="S1143" s="7" t="str">
        <f ca="1">VLOOKUP($R1143,'Marital status'!$A:$B,2,FALSE)</f>
        <v xml:space="preserve"> Separated </v>
      </c>
      <c r="T1143" s="7">
        <f t="shared" ca="1" si="173"/>
        <v>5</v>
      </c>
      <c r="U1143" s="7" t="str">
        <f ca="1">VLOOKUP($T1143,Ethnicities!$A:$B,2,FALSE)</f>
        <v xml:space="preserve"> white</v>
      </c>
      <c r="V1143" s="8">
        <f t="shared" ca="1" si="174"/>
        <v>33319</v>
      </c>
      <c r="W1143" s="6">
        <f t="shared" ca="1" si="175"/>
        <v>7</v>
      </c>
      <c r="X1143" s="8" t="str">
        <f ca="1">VLOOKUP($W1143,'Background education'!$A:$B,2,FALSE)</f>
        <v>Undergraduate degree</v>
      </c>
      <c r="Y1143" s="7">
        <f ca="1" xml:space="preserve">
  IF(OR($AA1143 = 5, $AA1143 = 6, $AA1143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43" s="7" t="str">
        <f ca="1">VLOOKUP($Y1143,Departments!$A:$B,2,FALSE)</f>
        <v xml:space="preserve"> Commercial</v>
      </c>
      <c r="AA1143" s="6">
        <f t="shared" ca="1" si="176"/>
        <v>9</v>
      </c>
      <c r="AB1143" s="7" t="str">
        <f ca="1">VLOOKUP($AA1143,Roles!$A:$B,2,FALSE)</f>
        <v>Intern</v>
      </c>
      <c r="AC1143" s="6" t="str">
        <f t="shared" ca="1" si="177"/>
        <v/>
      </c>
      <c r="AD1143" s="7" t="str">
        <f ca="1" xml:space="preserve">
IF($AC1143 &lt;&gt; "",
    VLOOKUP($AC1143,Levels!$A:$B,2,FALSE),
    ""
)</f>
        <v/>
      </c>
      <c r="AE1143" s="8">
        <f t="shared" ca="1" si="178"/>
        <v>44252</v>
      </c>
      <c r="AF1143" s="6">
        <f ca="1">RANDBETWEEN(5,COUNTA('Recruitment source'!$A:$A) + 1)</f>
        <v>6</v>
      </c>
      <c r="AG1143" s="6" t="str">
        <f ca="1">VLOOKUP($AF1143,'Recruitment source'!$A:$B,2,FALSE)</f>
        <v>Learn4Good</v>
      </c>
      <c r="AH1143" s="8"/>
      <c r="AI1143" s="1">
        <f t="shared" ca="1" si="170"/>
        <v>1285</v>
      </c>
      <c r="AJ1143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1139, 1, 'Thomas Noronha Greco', 'M', 5, '22/03/1991', 7, 9, 9, NULL, 1285);</v>
      </c>
    </row>
    <row r="1144" spans="1:36" ht="14.25" customHeight="1" x14ac:dyDescent="0.2">
      <c r="A1144" s="7" cm="1">
        <f t="array" aca="1" ref="A1144" ca="1">INDEX(Companies!$A:$A,RANDBETWEEN(5,COUNTA(Companies!$A:$A) + 1),1)</f>
        <v>5</v>
      </c>
      <c r="B1144" s="7" t="str">
        <f ca="1">VLOOKUP($A1144,Companies!$A:$B,2,FALSE)</f>
        <v>ACME Corporation</v>
      </c>
      <c r="C1144" s="5">
        <f t="shared" si="171"/>
        <v>1140</v>
      </c>
      <c r="D1144" s="5" t="str" cm="1">
        <f t="array" ref="D1144">SHA1HASH($C1144)</f>
        <v>715e82fa3b623c04f4eb343985dbbe7555a0be99</v>
      </c>
      <c r="E1144" s="6">
        <v>1</v>
      </c>
      <c r="F1144" s="7">
        <f ca="1">IF($C1144 = 1 + N("Presidente"),
    127,
    IF($C1144 = 2 + N("Vice-Presidente"),
        72,
        IF($C1144 = 3 + N("Secretária bilíngue"),
            13,
            RANDBETWEEN(5,COUNT(Name!$A:$A) + 1)
        )
    )
)</f>
        <v>227</v>
      </c>
      <c r="G1144" s="7" t="str">
        <f ca="1">VLOOKUP($F1144,Name!$A:$B,2,FALSE)</f>
        <v>Lia</v>
      </c>
      <c r="H1144" s="7">
        <f ca="1" xml:space="preserve">
IF($C1144 = 1,
    0,
    RANDBETWEEN(5,COUNT('Last name'!$A:$A) + 1)
)</f>
        <v>5</v>
      </c>
      <c r="I1144" s="7" t="str">
        <f ca="1" xml:space="preserve">
IF($C1144 = 1 + N("Presidente"),
    "de Orléans e Bragança",
    VLOOKUP($H1144,'Last name'!$A:$B,2,FALSE) &amp; " " &amp; VLOOKUP(RANDBETWEEN(5,COUNT('Last name'!$A:$A) + 1),'Last name'!$A:$B,2,FALSE)
)</f>
        <v>Abranches Barbieri</v>
      </c>
      <c r="J1144" s="7" t="str">
        <f t="shared" ca="1" si="172"/>
        <v>Lia Abranches Barbieri</v>
      </c>
      <c r="K1144" s="7" t="str" cm="1">
        <f t="array" aca="1" ref="K1144" ca="1">SHA1HASH($J1144)</f>
        <v>0da468e2e15f8ae60911b541e87bd2d0a740e982</v>
      </c>
      <c r="L1144" s="7" cm="1">
        <f t="array" aca="1" ref="L1144" ca="1">INDEX(States!$A:$A,N1144,1)</f>
        <v>5</v>
      </c>
      <c r="M1144" s="7" t="str">
        <f ca="1">VLOOKUP($L1144,Countries!$A:$B,2,FALSE)</f>
        <v>Portugal</v>
      </c>
      <c r="N1144" s="7" cm="1">
        <f t="array" aca="1" ref="N1144" ca="1">INDEX(States!$C:$C,RANDBETWEEN(5,COUNTA(States!$A:$A) + 1),1)</f>
        <v>13</v>
      </c>
      <c r="O1144" s="7" t="str">
        <f ca="1">VLOOKUP($N1144,States!$C:$D,2,FALSE)</f>
        <v>Coimbra</v>
      </c>
      <c r="P1144" s="7" t="str">
        <f ca="1">VLOOKUP($F1144,Name!$A:$C,3,FALSE)</f>
        <v>F</v>
      </c>
      <c r="Q1144" s="7" t="str">
        <f ca="1">VLOOKUP($P1144,Genders!$B:$C,2,FALSE)</f>
        <v>Female</v>
      </c>
      <c r="R1144" s="7" cm="1">
        <f t="array" aca="1" ref="R1144" ca="1">INDEX('Marital status'!$A:$A,RANDBETWEEN(5,COUNTA('Marital status'!$A:$A) + 1),1)</f>
        <v>5</v>
      </c>
      <c r="S1144" s="7" t="str">
        <f ca="1">VLOOKUP($R1144,'Marital status'!$A:$B,2,FALSE)</f>
        <v>single</v>
      </c>
      <c r="T1144" s="7">
        <f t="shared" ca="1" si="173"/>
        <v>7</v>
      </c>
      <c r="U1144" s="7" t="str">
        <f ca="1">VLOOKUP($T1144,Ethnicities!$A:$B,2,FALSE)</f>
        <v xml:space="preserve">  Hispanic or LATINO</v>
      </c>
      <c r="V1144" s="8">
        <f t="shared" ca="1" si="174"/>
        <v>20086</v>
      </c>
      <c r="W1144" s="6">
        <f t="shared" ca="1" si="175"/>
        <v>7</v>
      </c>
      <c r="X1144" s="8" t="str">
        <f ca="1">VLOOKUP($W1144,'Background education'!$A:$B,2,FALSE)</f>
        <v>Undergraduate degree</v>
      </c>
      <c r="Y1144" s="7">
        <f ca="1" xml:space="preserve">
  IF(OR($AA1144 = 5, $AA1144 = 6, $AA1144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44" s="7" t="str">
        <f ca="1">VLOOKUP($Y1144,Departments!$A:$B,2,FALSE)</f>
        <v>Controlling</v>
      </c>
      <c r="AA1144" s="6">
        <f t="shared" ca="1" si="176"/>
        <v>11</v>
      </c>
      <c r="AB1144" s="7" t="str">
        <f ca="1">VLOOKUP($AA1144,Roles!$A:$B,2,FALSE)</f>
        <v>Analyst</v>
      </c>
      <c r="AC1144" s="6">
        <f t="shared" ca="1" si="177"/>
        <v>5</v>
      </c>
      <c r="AD1144" s="7" t="str">
        <f ca="1" xml:space="preserve">
IF($AC1144 &lt;&gt; "",
    VLOOKUP($AC1144,Levels!$A:$B,2,FALSE),
    ""
)</f>
        <v>Junior</v>
      </c>
      <c r="AE1144" s="8">
        <f t="shared" ca="1" si="178"/>
        <v>44827</v>
      </c>
      <c r="AF1144" s="6">
        <f ca="1">RANDBETWEEN(5,COUNTA('Recruitment source'!$A:$A) + 1)</f>
        <v>14</v>
      </c>
      <c r="AG1144" s="6" t="str">
        <f ca="1">VLOOKUP($AF1144,'Recruitment source'!$A:$B,2,FALSE)</f>
        <v>LinkedIn</v>
      </c>
      <c r="AH1144" s="8"/>
      <c r="AI1144" s="1">
        <f t="shared" ca="1" si="170"/>
        <v>2500</v>
      </c>
      <c r="AJ1144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1140, 1, 'Lia Abranches Barbieri', 'F', 7, '28/12/1954', 7, 12, 11, 5, 2500);</v>
      </c>
    </row>
    <row r="1145" spans="1:36" ht="14.25" customHeight="1" x14ac:dyDescent="0.2">
      <c r="A1145" s="7" cm="1">
        <f t="array" aca="1" ref="A1145" ca="1">INDEX(Companies!$A:$A,RANDBETWEEN(5,COUNTA(Companies!$A:$A) + 1),1)</f>
        <v>5</v>
      </c>
      <c r="B1145" s="7" t="str">
        <f ca="1">VLOOKUP($A1145,Companies!$A:$B,2,FALSE)</f>
        <v>ACME Corporation</v>
      </c>
      <c r="C1145" s="5">
        <f t="shared" si="171"/>
        <v>1141</v>
      </c>
      <c r="D1145" s="5" t="str" cm="1">
        <f t="array" ref="D1145">SHA1HASH($C1145)</f>
        <v>5378c3d8a9417d31d1abdb3da9ffb909420656eb</v>
      </c>
      <c r="E1145" s="6">
        <v>1</v>
      </c>
      <c r="F1145" s="7">
        <f ca="1">IF($C1145 = 1 + N("Presidente"),
    127,
    IF($C1145 = 2 + N("Vice-Presidente"),
        72,
        IF($C1145 = 3 + N("Secretária bilíngue"),
            13,
            RANDBETWEEN(5,COUNT(Name!$A:$A) + 1)
        )
    )
)</f>
        <v>272</v>
      </c>
      <c r="G1145" s="7" t="str">
        <f ca="1">VLOOKUP($F1145,Name!$A:$B,2,FALSE)</f>
        <v>Maria Madalena</v>
      </c>
      <c r="H1145" s="7">
        <f ca="1" xml:space="preserve">
IF($C1145 = 1,
    0,
    RANDBETWEEN(5,COUNT('Last name'!$A:$A) + 1)
)</f>
        <v>108</v>
      </c>
      <c r="I1145" s="7" t="str">
        <f ca="1" xml:space="preserve">
IF($C1145 = 1 + N("Presidente"),
    "de Orléans e Bragança",
    VLOOKUP($H1145,'Last name'!$A:$B,2,FALSE) &amp; " " &amp; VLOOKUP(RANDBETWEEN(5,COUNT('Last name'!$A:$A) + 1),'Last name'!$A:$B,2,FALSE)
)</f>
        <v>Leone Brito</v>
      </c>
      <c r="J1145" s="7" t="str">
        <f t="shared" ca="1" si="172"/>
        <v>Maria Madalena Leone Brito</v>
      </c>
      <c r="K1145" s="7" t="str" cm="1">
        <f t="array" aca="1" ref="K1145" ca="1">SHA1HASH($J1145)</f>
        <v>d0385e98a87d6d51a9284f37cb250cfafadec0db</v>
      </c>
      <c r="L1145" s="7" cm="1">
        <f t="array" aca="1" ref="L1145" ca="1">INDEX(States!$A:$A,N1145,1)</f>
        <v>5</v>
      </c>
      <c r="M1145" s="7" t="str">
        <f ca="1">VLOOKUP($L1145,Countries!$A:$B,2,FALSE)</f>
        <v>Portugal</v>
      </c>
      <c r="N1145" s="7" cm="1">
        <f t="array" aca="1" ref="N1145" ca="1">INDEX(States!$C:$C,RANDBETWEEN(5,COUNTA(States!$A:$A) + 1),1)</f>
        <v>8</v>
      </c>
      <c r="O1145" s="7" t="str">
        <f ca="1">VLOOKUP($N1145,States!$C:$D,2,FALSE)</f>
        <v>AveirO</v>
      </c>
      <c r="P1145" s="7" t="str">
        <f ca="1">VLOOKUP($F1145,Name!$A:$C,3,FALSE)</f>
        <v>F</v>
      </c>
      <c r="Q1145" s="7" t="str">
        <f ca="1">VLOOKUP($P1145,Genders!$B:$C,2,FALSE)</f>
        <v>Female</v>
      </c>
      <c r="R1145" s="7" cm="1">
        <f t="array" aca="1" ref="R1145" ca="1">INDEX('Marital status'!$A:$A,RANDBETWEEN(5,COUNTA('Marital status'!$A:$A) + 1),1)</f>
        <v>7</v>
      </c>
      <c r="S1145" s="7" t="str">
        <f ca="1">VLOOKUP($R1145,'Marital status'!$A:$B,2,FALSE)</f>
        <v xml:space="preserve">Widowed </v>
      </c>
      <c r="T1145" s="7">
        <f t="shared" ca="1" si="173"/>
        <v>5</v>
      </c>
      <c r="U1145" s="7" t="str">
        <f ca="1">VLOOKUP($T1145,Ethnicities!$A:$B,2,FALSE)</f>
        <v xml:space="preserve"> white</v>
      </c>
      <c r="V1145" s="8">
        <f t="shared" ca="1" si="174"/>
        <v>31055</v>
      </c>
      <c r="W1145" s="6">
        <f t="shared" ca="1" si="175"/>
        <v>7</v>
      </c>
      <c r="X1145" s="8" t="str">
        <f ca="1">VLOOKUP($W1145,'Background education'!$A:$B,2,FALSE)</f>
        <v>Undergraduate degree</v>
      </c>
      <c r="Y1145" s="7">
        <f ca="1" xml:space="preserve">
  IF(OR($AA1145 = 5, $AA1145 = 6, $AA1145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45" s="7" t="str">
        <f ca="1">VLOOKUP($Y1145,Departments!$A:$B,2,FALSE)</f>
        <v>Operations</v>
      </c>
      <c r="AA1145" s="6">
        <f t="shared" ca="1" si="176"/>
        <v>9</v>
      </c>
      <c r="AB1145" s="7" t="str">
        <f ca="1">VLOOKUP($AA1145,Roles!$A:$B,2,FALSE)</f>
        <v>Intern</v>
      </c>
      <c r="AC1145" s="6" t="str">
        <f t="shared" ca="1" si="177"/>
        <v/>
      </c>
      <c r="AD1145" s="7" t="str">
        <f ca="1" xml:space="preserve">
IF($AC1145 &lt;&gt; "",
    VLOOKUP($AC1145,Levels!$A:$B,2,FALSE),
    ""
)</f>
        <v/>
      </c>
      <c r="AE1145" s="8">
        <f t="shared" ca="1" si="178"/>
        <v>42266</v>
      </c>
      <c r="AF1145" s="6">
        <f ca="1">RANDBETWEEN(5,COUNTA('Recruitment source'!$A:$A) + 1)</f>
        <v>12</v>
      </c>
      <c r="AG1145" s="6" t="str">
        <f ca="1">VLOOKUP($AF1145,'Recruitment source'!$A:$B,2,FALSE)</f>
        <v xml:space="preserve"> recommendation of employee</v>
      </c>
      <c r="AH1145" s="8"/>
      <c r="AI1145" s="1">
        <f t="shared" ca="1" si="170"/>
        <v>1205</v>
      </c>
      <c r="AJ114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1141, 1, 'Maria Madalena Leone Brito', 'F', 5, '08/01/1985', 7, 10, 9, NULL, 1205);</v>
      </c>
    </row>
    <row r="1146" spans="1:36" ht="14.25" customHeight="1" x14ac:dyDescent="0.2">
      <c r="A1146" s="7" cm="1">
        <f t="array" aca="1" ref="A1146" ca="1">INDEX(Companies!$A:$A,RANDBETWEEN(5,COUNTA(Companies!$A:$A) + 1),1)</f>
        <v>5</v>
      </c>
      <c r="B1146" s="7" t="str">
        <f ca="1">VLOOKUP($A1146,Companies!$A:$B,2,FALSE)</f>
        <v>ACME Corporation</v>
      </c>
      <c r="C1146" s="5">
        <f t="shared" si="171"/>
        <v>1142</v>
      </c>
      <c r="D1146" s="5" t="str" cm="1">
        <f t="array" ref="D1146">SHA1HASH($C1146)</f>
        <v>619b7f2c7440776e5362a04735de28763ff332d8</v>
      </c>
      <c r="E1146" s="6">
        <v>1</v>
      </c>
      <c r="F1146" s="7">
        <f ca="1">IF($C1146 = 1 + N("Presidente"),
    127,
    IF($C1146 = 2 + N("Vice-Presidente"),
        72,
        IF($C1146 = 3 + N("Secretária bilíngue"),
            13,
            RANDBETWEEN(5,COUNT(Name!$A:$A) + 1)
        )
    )
)</f>
        <v>102</v>
      </c>
      <c r="G1146" s="7" t="str">
        <f ca="1">VLOOKUP($F1146,Name!$A:$B,2,FALSE)</f>
        <v>Danilo</v>
      </c>
      <c r="H1146" s="7">
        <f ca="1" xml:space="preserve">
IF($C1146 = 1,
    0,
    RANDBETWEEN(5,COUNT('Last name'!$A:$A) + 1)
)</f>
        <v>140</v>
      </c>
      <c r="I1146" s="7" t="str">
        <f ca="1" xml:space="preserve">
IF($C1146 = 1 + N("Presidente"),
    "de Orléans e Bragança",
    VLOOKUP($H1146,'Last name'!$A:$B,2,FALSE) &amp; " " &amp; VLOOKUP(RANDBETWEEN(5,COUNT('Last name'!$A:$A) + 1),'Last name'!$A:$B,2,FALSE)
)</f>
        <v>Negreiros Esposito</v>
      </c>
      <c r="J1146" s="7" t="str">
        <f t="shared" ca="1" si="172"/>
        <v>Danilo Negreiros Esposito</v>
      </c>
      <c r="K1146" s="7" t="str" cm="1">
        <f t="array" aca="1" ref="K1146" ca="1">SHA1HASH($J1146)</f>
        <v>2d9f892b9acc7201458c9639ad53c3d0dcadfd71</v>
      </c>
      <c r="L1146" s="7" cm="1">
        <f t="array" aca="1" ref="L1146" ca="1">INDEX(States!$A:$A,N1146,1)</f>
        <v>5</v>
      </c>
      <c r="M1146" s="7" t="str">
        <f ca="1">VLOOKUP($L1146,Countries!$A:$B,2,FALSE)</f>
        <v>Portugal</v>
      </c>
      <c r="N1146" s="7" cm="1">
        <f t="array" aca="1" ref="N1146" ca="1">INDEX(States!$C:$C,RANDBETWEEN(5,COUNTA(States!$A:$A) + 1),1)</f>
        <v>13</v>
      </c>
      <c r="O1146" s="7" t="str">
        <f ca="1">VLOOKUP($N1146,States!$C:$D,2,FALSE)</f>
        <v>Coimbra</v>
      </c>
      <c r="P1146" s="7" t="str">
        <f ca="1">VLOOKUP($F1146,Name!$A:$C,3,FALSE)</f>
        <v>M</v>
      </c>
      <c r="Q1146" s="7" t="str">
        <f ca="1">VLOOKUP($P1146,Genders!$B:$C,2,FALSE)</f>
        <v>Male</v>
      </c>
      <c r="R1146" s="7" cm="1">
        <f t="array" aca="1" ref="R1146" ca="1">INDEX('Marital status'!$A:$A,RANDBETWEEN(5,COUNTA('Marital status'!$A:$A) + 1),1)</f>
        <v>7</v>
      </c>
      <c r="S1146" s="7" t="str">
        <f ca="1">VLOOKUP($R1146,'Marital status'!$A:$B,2,FALSE)</f>
        <v xml:space="preserve">Widowed </v>
      </c>
      <c r="T1146" s="7">
        <f t="shared" ca="1" si="173"/>
        <v>5</v>
      </c>
      <c r="U1146" s="7" t="str">
        <f ca="1">VLOOKUP($T1146,Ethnicities!$A:$B,2,FALSE)</f>
        <v xml:space="preserve"> white</v>
      </c>
      <c r="V1146" s="8">
        <f t="shared" ca="1" si="174"/>
        <v>23474</v>
      </c>
      <c r="W1146" s="6">
        <f t="shared" ca="1" si="175"/>
        <v>7</v>
      </c>
      <c r="X1146" s="8" t="str">
        <f ca="1">VLOOKUP($W1146,'Background education'!$A:$B,2,FALSE)</f>
        <v>Undergraduate degree</v>
      </c>
      <c r="Y1146" s="7">
        <f ca="1" xml:space="preserve">
  IF(OR($AA1146 = 5, $AA1146 = 6, $AA1146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46" s="7" t="str">
        <f ca="1">VLOOKUP($Y1146,Departments!$A:$B,2,FALSE)</f>
        <v xml:space="preserve"> Commercial</v>
      </c>
      <c r="AA1146" s="6">
        <f t="shared" ca="1" si="176"/>
        <v>11</v>
      </c>
      <c r="AB1146" s="7" t="str">
        <f ca="1">VLOOKUP($AA1146,Roles!$A:$B,2,FALSE)</f>
        <v>Analyst</v>
      </c>
      <c r="AC1146" s="6">
        <f t="shared" ca="1" si="177"/>
        <v>7</v>
      </c>
      <c r="AD1146" s="7" t="str">
        <f ca="1" xml:space="preserve">
IF($AC1146 &lt;&gt; "",
    VLOOKUP($AC1146,Levels!$A:$B,2,FALSE),
    ""
)</f>
        <v>Senior</v>
      </c>
      <c r="AE1146" s="8">
        <f t="shared" ca="1" si="178"/>
        <v>41292</v>
      </c>
      <c r="AF1146" s="6">
        <f ca="1">RANDBETWEEN(5,COUNTA('Recruitment source'!$A:$A) + 1)</f>
        <v>8</v>
      </c>
      <c r="AG1146" s="6" t="str">
        <f ca="1">VLOOKUP($AF1146,'Recruitment source'!$A:$B,2,FALSE)</f>
        <v>Net Empregos</v>
      </c>
      <c r="AH1146" s="8"/>
      <c r="AI1146" s="1">
        <f t="shared" ca="1" si="170"/>
        <v>2580</v>
      </c>
      <c r="AJ114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1142, 1, 'Danilo Negreiros Esposito', 'M', 5, '07/04/1964', 7, 9, 11, 7, 2580);</v>
      </c>
    </row>
    <row r="1147" spans="1:36" ht="14.25" customHeight="1" x14ac:dyDescent="0.2">
      <c r="A1147" s="7" cm="1">
        <f t="array" aca="1" ref="A1147" ca="1">INDEX(Companies!$A:$A,RANDBETWEEN(5,COUNTA(Companies!$A:$A) + 1),1)</f>
        <v>5</v>
      </c>
      <c r="B1147" s="7" t="str">
        <f ca="1">VLOOKUP($A1147,Companies!$A:$B,2,FALSE)</f>
        <v>ACME Corporation</v>
      </c>
      <c r="C1147" s="5">
        <f t="shared" si="171"/>
        <v>1143</v>
      </c>
      <c r="D1147" s="5" t="str" cm="1">
        <f t="array" ref="D1147">SHA1HASH($C1147)</f>
        <v>bc4d45844d467b9fbd27dcd0b41fe52d229884c3</v>
      </c>
      <c r="E1147" s="6">
        <v>1</v>
      </c>
      <c r="F1147" s="7">
        <f ca="1">IF($C1147 = 1 + N("Presidente"),
    127,
    IF($C1147 = 2 + N("Vice-Presidente"),
        72,
        IF($C1147 = 3 + N("Secretária bilíngue"),
            13,
            RANDBETWEEN(5,COUNT(Name!$A:$A) + 1)
        )
    )
)</f>
        <v>354</v>
      </c>
      <c r="G1147" s="7" t="str">
        <f ca="1">VLOOKUP($F1147,Name!$A:$B,2,FALSE)</f>
        <v>Victor</v>
      </c>
      <c r="H1147" s="7">
        <f ca="1" xml:space="preserve">
IF($C1147 = 1,
    0,
    RANDBETWEEN(5,COUNT('Last name'!$A:$A) + 1)
)</f>
        <v>82</v>
      </c>
      <c r="I1147" s="7" t="str">
        <f ca="1" xml:space="preserve">
IF($C1147 = 1 + N("Presidente"),
    "de Orléans e Bragança",
    VLOOKUP($H1147,'Last name'!$A:$B,2,FALSE) &amp; " " &amp; VLOOKUP(RANDBETWEEN(5,COUNT('Last name'!$A:$A) + 1),'Last name'!$A:$B,2,FALSE)
)</f>
        <v>Farina Resende</v>
      </c>
      <c r="J1147" s="7" t="str">
        <f t="shared" ca="1" si="172"/>
        <v>Victor Farina Resende</v>
      </c>
      <c r="K1147" s="7" t="str" cm="1">
        <f t="array" aca="1" ref="K1147" ca="1">SHA1HASH($J1147)</f>
        <v>7012475ac5fa6d3d3aeb265b4bf7f9be60b4d4a2</v>
      </c>
      <c r="L1147" s="7" cm="1">
        <f t="array" aca="1" ref="L1147" ca="1">INDEX(States!$A:$A,N1147,1)</f>
        <v>5</v>
      </c>
      <c r="M1147" s="7" t="str">
        <f ca="1">VLOOKUP($L1147,Countries!$A:$B,2,FALSE)</f>
        <v>Portugal</v>
      </c>
      <c r="N1147" s="7" cm="1">
        <f t="array" aca="1" ref="N1147" ca="1">INDEX(States!$C:$C,RANDBETWEEN(5,COUNTA(States!$A:$A) + 1),1)</f>
        <v>10</v>
      </c>
      <c r="O1147" s="7" t="str">
        <f ca="1">VLOOKUP($N1147,States!$C:$D,2,FALSE)</f>
        <v>Faro</v>
      </c>
      <c r="P1147" s="7" t="str">
        <f ca="1">VLOOKUP($F1147,Name!$A:$C,3,FALSE)</f>
        <v>M</v>
      </c>
      <c r="Q1147" s="7" t="str">
        <f ca="1">VLOOKUP($P1147,Genders!$B:$C,2,FALSE)</f>
        <v>Male</v>
      </c>
      <c r="R1147" s="7" cm="1">
        <f t="array" aca="1" ref="R1147" ca="1">INDEX('Marital status'!$A:$A,RANDBETWEEN(5,COUNTA('Marital status'!$A:$A) + 1),1)</f>
        <v>8</v>
      </c>
      <c r="S1147" s="7" t="str">
        <f ca="1">VLOOKUP($R1147,'Marital status'!$A:$B,2,FALSE)</f>
        <v xml:space="preserve"> Separated </v>
      </c>
      <c r="T1147" s="7">
        <f t="shared" ca="1" si="173"/>
        <v>5</v>
      </c>
      <c r="U1147" s="7" t="str">
        <f ca="1">VLOOKUP($T1147,Ethnicities!$A:$B,2,FALSE)</f>
        <v xml:space="preserve"> white</v>
      </c>
      <c r="V1147" s="8">
        <f t="shared" ca="1" si="174"/>
        <v>22036</v>
      </c>
      <c r="W1147" s="6">
        <f t="shared" ca="1" si="175"/>
        <v>7</v>
      </c>
      <c r="X1147" s="8" t="str">
        <f ca="1">VLOOKUP($W1147,'Background education'!$A:$B,2,FALSE)</f>
        <v>Undergraduate degree</v>
      </c>
      <c r="Y1147" s="7">
        <f ca="1" xml:space="preserve">
  IF(OR($AA1147 = 5, $AA1147 = 6, $AA1147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47" s="7" t="str">
        <f ca="1">VLOOKUP($Y1147,Departments!$A:$B,2,FALSE)</f>
        <v>Operations</v>
      </c>
      <c r="AA1147" s="6">
        <f t="shared" ca="1" si="176"/>
        <v>9</v>
      </c>
      <c r="AB1147" s="7" t="str">
        <f ca="1">VLOOKUP($AA1147,Roles!$A:$B,2,FALSE)</f>
        <v>Intern</v>
      </c>
      <c r="AC1147" s="6" t="str">
        <f t="shared" ca="1" si="177"/>
        <v/>
      </c>
      <c r="AD1147" s="7" t="str">
        <f ca="1" xml:space="preserve">
IF($AC1147 &lt;&gt; "",
    VLOOKUP($AC1147,Levels!$A:$B,2,FALSE),
    ""
)</f>
        <v/>
      </c>
      <c r="AE1147" s="8">
        <f t="shared" ca="1" si="178"/>
        <v>37415</v>
      </c>
      <c r="AF1147" s="6">
        <f ca="1">RANDBETWEEN(5,COUNTA('Recruitment source'!$A:$A) + 1)</f>
        <v>14</v>
      </c>
      <c r="AG1147" s="6" t="str">
        <f ca="1">VLOOKUP($AF1147,'Recruitment source'!$A:$B,2,FALSE)</f>
        <v>LinkedIn</v>
      </c>
      <c r="AH1147" s="8"/>
      <c r="AI1147" s="1">
        <f t="shared" ca="1" si="170"/>
        <v>1205</v>
      </c>
      <c r="AJ114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1143, 1, 'Victor Farina Resende', 'M', 5, '30/04/1960', 7, 10, 9, NULL, 1205);</v>
      </c>
    </row>
    <row r="1148" spans="1:36" ht="14.25" customHeight="1" x14ac:dyDescent="0.2">
      <c r="A1148" s="7" cm="1">
        <f t="array" aca="1" ref="A1148" ca="1">INDEX(Companies!$A:$A,RANDBETWEEN(5,COUNTA(Companies!$A:$A) + 1),1)</f>
        <v>5</v>
      </c>
      <c r="B1148" s="7" t="str">
        <f ca="1">VLOOKUP($A1148,Companies!$A:$B,2,FALSE)</f>
        <v>ACME Corporation</v>
      </c>
      <c r="C1148" s="5">
        <f t="shared" si="171"/>
        <v>1144</v>
      </c>
      <c r="D1148" s="5" t="str" cm="1">
        <f t="array" ref="D1148">SHA1HASH($C1148)</f>
        <v>4b19229e380e9ca29673fdb967fd09cdcf4b5b44</v>
      </c>
      <c r="E1148" s="6">
        <v>1</v>
      </c>
      <c r="F1148" s="7">
        <f ca="1">IF($C1148 = 1 + N("Presidente"),
    127,
    IF($C1148 = 2 + N("Vice-Presidente"),
        72,
        IF($C1148 = 3 + N("Secretária bilíngue"),
            13,
            RANDBETWEEN(5,COUNT(Name!$A:$A) + 1)
        )
    )
)</f>
        <v>359</v>
      </c>
      <c r="G1148" s="7" t="str">
        <f ca="1">VLOOKUP($F1148,Name!$A:$B,2,FALSE)</f>
        <v>Vitor</v>
      </c>
      <c r="H1148" s="7">
        <f ca="1" xml:space="preserve">
IF($C1148 = 1,
    0,
    RANDBETWEEN(5,COUNT('Last name'!$A:$A) + 1)
)</f>
        <v>16</v>
      </c>
      <c r="I1148" s="7" t="str">
        <f ca="1" xml:space="preserve">
IF($C1148 = 1 + N("Presidente"),
    "de Orléans e Bragança",
    VLOOKUP($H1148,'Last name'!$A:$B,2,FALSE) &amp; " " &amp; VLOOKUP(RANDBETWEEN(5,COUNT('Last name'!$A:$A) + 1),'Last name'!$A:$B,2,FALSE)
)</f>
        <v>Amor Ribeiro</v>
      </c>
      <c r="J1148" s="7" t="str">
        <f t="shared" ca="1" si="172"/>
        <v>Vitor Amor Ribeiro</v>
      </c>
      <c r="K1148" s="7" t="str" cm="1">
        <f t="array" aca="1" ref="K1148" ca="1">SHA1HASH($J1148)</f>
        <v>950ac0d5f3e41be108296167eb0fa4d2b2205fe8</v>
      </c>
      <c r="L1148" s="7" cm="1">
        <f t="array" aca="1" ref="L1148" ca="1">INDEX(States!$A:$A,N1148,1)</f>
        <v>5</v>
      </c>
      <c r="M1148" s="7" t="str">
        <f ca="1">VLOOKUP($L1148,Countries!$A:$B,2,FALSE)</f>
        <v>Portugal</v>
      </c>
      <c r="N1148" s="7" cm="1">
        <f t="array" aca="1" ref="N1148" ca="1">INDEX(States!$C:$C,RANDBETWEEN(5,COUNTA(States!$A:$A) + 1),1)</f>
        <v>12</v>
      </c>
      <c r="O1148" s="7" t="str">
        <f ca="1">VLOOKUP($N1148,States!$C:$D,2,FALSE)</f>
        <v>Leiria</v>
      </c>
      <c r="P1148" s="7" t="str">
        <f ca="1">VLOOKUP($F1148,Name!$A:$C,3,FALSE)</f>
        <v>M</v>
      </c>
      <c r="Q1148" s="7" t="str">
        <f ca="1">VLOOKUP($P1148,Genders!$B:$C,2,FALSE)</f>
        <v>Male</v>
      </c>
      <c r="R1148" s="7" cm="1">
        <f t="array" aca="1" ref="R1148" ca="1">INDEX('Marital status'!$A:$A,RANDBETWEEN(5,COUNTA('Marital status'!$A:$A) + 1),1)</f>
        <v>7</v>
      </c>
      <c r="S1148" s="7" t="str">
        <f ca="1">VLOOKUP($R1148,'Marital status'!$A:$B,2,FALSE)</f>
        <v xml:space="preserve">Widowed </v>
      </c>
      <c r="T1148" s="7">
        <f t="shared" ca="1" si="173"/>
        <v>6</v>
      </c>
      <c r="U1148" s="7" t="str">
        <f ca="1">VLOOKUP($T1148,Ethnicities!$A:$B,2,FALSE)</f>
        <v>Black or African American</v>
      </c>
      <c r="V1148" s="8">
        <f t="shared" ca="1" si="174"/>
        <v>19678</v>
      </c>
      <c r="W1148" s="6">
        <f t="shared" ca="1" si="175"/>
        <v>7</v>
      </c>
      <c r="X1148" s="8" t="str">
        <f ca="1">VLOOKUP($W1148,'Background education'!$A:$B,2,FALSE)</f>
        <v>Undergraduate degree</v>
      </c>
      <c r="Y1148" s="7">
        <f ca="1" xml:space="preserve">
  IF(OR($AA1148 = 5, $AA1148 = 6, $AA1148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48" s="7" t="str">
        <f ca="1">VLOOKUP($Y1148,Departments!$A:$B,2,FALSE)</f>
        <v xml:space="preserve"> Commercial</v>
      </c>
      <c r="AA1148" s="6">
        <f t="shared" ca="1" si="176"/>
        <v>11</v>
      </c>
      <c r="AB1148" s="7" t="str">
        <f ca="1">VLOOKUP($AA1148,Roles!$A:$B,2,FALSE)</f>
        <v>Analyst</v>
      </c>
      <c r="AC1148" s="6">
        <f t="shared" ca="1" si="177"/>
        <v>5</v>
      </c>
      <c r="AD1148" s="7" t="str">
        <f ca="1" xml:space="preserve">
IF($AC1148 &lt;&gt; "",
    VLOOKUP($AC1148,Levels!$A:$B,2,FALSE),
    ""
)</f>
        <v>Junior</v>
      </c>
      <c r="AE1148" s="8">
        <f t="shared" ca="1" si="178"/>
        <v>37117</v>
      </c>
      <c r="AF1148" s="6">
        <f ca="1">RANDBETWEEN(5,COUNTA('Recruitment source'!$A:$A) + 1)</f>
        <v>7</v>
      </c>
      <c r="AG1148" s="6" t="str">
        <f ca="1">VLOOKUP($AF1148,'Recruitment source'!$A:$B,2,FALSE)</f>
        <v>SAPO Emprego</v>
      </c>
      <c r="AH1148" s="8"/>
      <c r="AI1148" s="1">
        <f t="shared" ca="1" si="170"/>
        <v>2580</v>
      </c>
      <c r="AJ1148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1144, 1, 'Vitor Amor Ribeiro', 'M', 6, '15/11/1953', 7, 9, 11, 5, 2580);</v>
      </c>
    </row>
    <row r="1149" spans="1:36" ht="14.25" customHeight="1" x14ac:dyDescent="0.2">
      <c r="A1149" s="7" cm="1">
        <f t="array" aca="1" ref="A1149" ca="1">INDEX(Companies!$A:$A,RANDBETWEEN(5,COUNTA(Companies!$A:$A) + 1),1)</f>
        <v>5</v>
      </c>
      <c r="B1149" s="7" t="str">
        <f ca="1">VLOOKUP($A1149,Companies!$A:$B,2,FALSE)</f>
        <v>ACME Corporation</v>
      </c>
      <c r="C1149" s="5">
        <f t="shared" si="171"/>
        <v>1145</v>
      </c>
      <c r="D1149" s="5" t="str" cm="1">
        <f t="array" ref="D1149">SHA1HASH($C1149)</f>
        <v>be69557045e8d95f6c5bc62bea729b2e4bc50a7c</v>
      </c>
      <c r="E1149" s="6">
        <v>1</v>
      </c>
      <c r="F1149" s="7">
        <f ca="1">IF($C1149 = 1 + N("Presidente"),
    127,
    IF($C1149 = 2 + N("Vice-Presidente"),
        72,
        IF($C1149 = 3 + N("Secretária bilíngue"),
            13,
            RANDBETWEEN(5,COUNT(Name!$A:$A) + 1)
        )
    )
)</f>
        <v>273</v>
      </c>
      <c r="G1149" s="7" t="str">
        <f ca="1">VLOOKUP($F1149,Name!$A:$B,2,FALSE)</f>
        <v>Maria Sophia</v>
      </c>
      <c r="H1149" s="7">
        <f ca="1" xml:space="preserve">
IF($C1149 = 1,
    0,
    RANDBETWEEN(5,COUNT('Last name'!$A:$A) + 1)
)</f>
        <v>192</v>
      </c>
      <c r="I1149" s="7" t="str">
        <f ca="1" xml:space="preserve">
IF($C1149 = 1 + N("Presidente"),
    "de Orléans e Bragança",
    VLOOKUP($H1149,'Last name'!$A:$B,2,FALSE) &amp; " " &amp; VLOOKUP(RANDBETWEEN(5,COUNT('Last name'!$A:$A) + 1),'Last name'!$A:$B,2,FALSE)
)</f>
        <v>Vaz Ferrari</v>
      </c>
      <c r="J1149" s="7" t="str">
        <f t="shared" ca="1" si="172"/>
        <v>Maria Sophia Vaz Ferrari</v>
      </c>
      <c r="K1149" s="7" t="str" cm="1">
        <f t="array" aca="1" ref="K1149" ca="1">SHA1HASH($J1149)</f>
        <v>ab5378c46352b28955bf561a5a2080b0b28fee0f</v>
      </c>
      <c r="L1149" s="7" cm="1">
        <f t="array" aca="1" ref="L1149" ca="1">INDEX(States!$A:$A,N1149,1)</f>
        <v>5</v>
      </c>
      <c r="M1149" s="7" t="str">
        <f ca="1">VLOOKUP($L1149,Countries!$A:$B,2,FALSE)</f>
        <v>Portugal</v>
      </c>
      <c r="N1149" s="7" cm="1">
        <f t="array" aca="1" ref="N1149" ca="1">INDEX(States!$C:$C,RANDBETWEEN(5,COUNTA(States!$A:$A) + 1),1)</f>
        <v>18</v>
      </c>
      <c r="O1149" s="7" t="str">
        <f ca="1">VLOOKUP($N1149,States!$C:$D,2,FALSE)</f>
        <v>Castelo Branco</v>
      </c>
      <c r="P1149" s="7" t="str">
        <f ca="1">VLOOKUP($F1149,Name!$A:$C,3,FALSE)</f>
        <v>F</v>
      </c>
      <c r="Q1149" s="7" t="str">
        <f ca="1">VLOOKUP($P1149,Genders!$B:$C,2,FALSE)</f>
        <v>Female</v>
      </c>
      <c r="R1149" s="7" cm="1">
        <f t="array" aca="1" ref="R1149" ca="1">INDEX('Marital status'!$A:$A,RANDBETWEEN(5,COUNTA('Marital status'!$A:$A) + 1),1)</f>
        <v>7</v>
      </c>
      <c r="S1149" s="7" t="str">
        <f ca="1">VLOOKUP($R1149,'Marital status'!$A:$B,2,FALSE)</f>
        <v xml:space="preserve">Widowed </v>
      </c>
      <c r="T1149" s="7">
        <f t="shared" ca="1" si="173"/>
        <v>10</v>
      </c>
      <c r="U1149" s="7" t="str">
        <f ca="1">VLOOKUP($T1149,Ethnicities!$A:$B,2,FALSE)</f>
        <v>Native Hawaiian or Other Pacific Islander</v>
      </c>
      <c r="V1149" s="8">
        <f t="shared" ca="1" si="174"/>
        <v>24824</v>
      </c>
      <c r="W1149" s="6">
        <f t="shared" ca="1" si="175"/>
        <v>7</v>
      </c>
      <c r="X1149" s="8" t="str">
        <f ca="1">VLOOKUP($W1149,'Background education'!$A:$B,2,FALSE)</f>
        <v>Undergraduate degree</v>
      </c>
      <c r="Y1149" s="7">
        <f ca="1" xml:space="preserve">
  IF(OR($AA1149 = 5, $AA1149 = 6, $AA1149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49" s="7" t="str">
        <f ca="1">VLOOKUP($Y1149,Departments!$A:$B,2,FALSE)</f>
        <v>Controlling</v>
      </c>
      <c r="AA1149" s="6">
        <f t="shared" ca="1" si="176"/>
        <v>10</v>
      </c>
      <c r="AB1149" s="7" t="str">
        <f ca="1">VLOOKUP($AA1149,Roles!$A:$B,2,FALSE)</f>
        <v>Trainee</v>
      </c>
      <c r="AC1149" s="6" t="str">
        <f t="shared" ca="1" si="177"/>
        <v/>
      </c>
      <c r="AD1149" s="7" t="str">
        <f ca="1" xml:space="preserve">
IF($AC1149 &lt;&gt; "",
    VLOOKUP($AC1149,Levels!$A:$B,2,FALSE),
    ""
)</f>
        <v/>
      </c>
      <c r="AE1149" s="8">
        <f t="shared" ca="1" si="178"/>
        <v>36565</v>
      </c>
      <c r="AF1149" s="6">
        <f ca="1">RANDBETWEEN(5,COUNTA('Recruitment source'!$A:$A) + 1)</f>
        <v>13</v>
      </c>
      <c r="AG1149" s="6" t="str">
        <f ca="1">VLOOKUP($AF1149,'Recruitment source'!$A:$B,2,FALSE)</f>
        <v>Google</v>
      </c>
      <c r="AH1149" s="8"/>
      <c r="AI1149" s="1">
        <f t="shared" ca="1" si="170"/>
        <v>1305</v>
      </c>
      <c r="AJ1149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1145, 1, 'Maria Sophia Vaz Ferrari', 'F', 10, '18/12/1967', 7, 12, 10, NULL, 1305);</v>
      </c>
    </row>
    <row r="1150" spans="1:36" ht="14.25" customHeight="1" x14ac:dyDescent="0.2">
      <c r="A1150" s="7" cm="1">
        <f t="array" aca="1" ref="A1150" ca="1">INDEX(Companies!$A:$A,RANDBETWEEN(5,COUNTA(Companies!$A:$A) + 1),1)</f>
        <v>5</v>
      </c>
      <c r="B1150" s="7" t="str">
        <f ca="1">VLOOKUP($A1150,Companies!$A:$B,2,FALSE)</f>
        <v>ACME Corporation</v>
      </c>
      <c r="C1150" s="5">
        <f t="shared" si="171"/>
        <v>1146</v>
      </c>
      <c r="D1150" s="5" t="str" cm="1">
        <f t="array" ref="D1150">SHA1HASH($C1150)</f>
        <v>b25b748a59d8b6b5b5ae3e9d985289e795c874ed</v>
      </c>
      <c r="E1150" s="6">
        <v>1</v>
      </c>
      <c r="F1150" s="7">
        <f ca="1">IF($C1150 = 1 + N("Presidente"),
    127,
    IF($C1150 = 2 + N("Vice-Presidente"),
        72,
        IF($C1150 = 3 + N("Secretária bilíngue"),
            13,
            RANDBETWEEN(5,COUNT(Name!$A:$A) + 1)
        )
    )
)</f>
        <v>198</v>
      </c>
      <c r="G1150" s="7" t="str">
        <f ca="1">VLOOKUP($F1150,Name!$A:$B,2,FALSE)</f>
        <v>José Emanuel</v>
      </c>
      <c r="H1150" s="7">
        <f ca="1" xml:space="preserve">
IF($C1150 = 1,
    0,
    RANDBETWEEN(5,COUNT('Last name'!$A:$A) + 1)
)</f>
        <v>161</v>
      </c>
      <c r="I1150" s="7" t="str">
        <f ca="1" xml:space="preserve">
IF($C1150 = 1 + N("Presidente"),
    "de Orléans e Bragança",
    VLOOKUP($H1150,'Last name'!$A:$B,2,FALSE) &amp; " " &amp; VLOOKUP(RANDBETWEEN(5,COUNT('Last name'!$A:$A) + 1),'Last name'!$A:$B,2,FALSE)
)</f>
        <v>Ribeiro Souza</v>
      </c>
      <c r="J1150" s="7" t="str">
        <f t="shared" ca="1" si="172"/>
        <v>José Emanuel Ribeiro Souza</v>
      </c>
      <c r="K1150" s="7" t="str" cm="1">
        <f t="array" aca="1" ref="K1150" ca="1">SHA1HASH($J1150)</f>
        <v>1117ea8ca78cbf18503ac93e05c5f4a4f9a8d681</v>
      </c>
      <c r="L1150" s="7" cm="1">
        <f t="array" aca="1" ref="L1150" ca="1">INDEX(States!$A:$A,N1150,1)</f>
        <v>5</v>
      </c>
      <c r="M1150" s="7" t="str">
        <f ca="1">VLOOKUP($L1150,Countries!$A:$B,2,FALSE)</f>
        <v>Portugal</v>
      </c>
      <c r="N1150" s="7" cm="1">
        <f t="array" aca="1" ref="N1150" ca="1">INDEX(States!$C:$C,RANDBETWEEN(5,COUNTA(States!$A:$A) + 1),1)</f>
        <v>24</v>
      </c>
      <c r="O1150" s="7" t="str">
        <f ca="1">VLOOKUP($N1150,States!$C:$D,2,FALSE)</f>
        <v>Brangança</v>
      </c>
      <c r="P1150" s="7" t="str">
        <f ca="1">VLOOKUP($F1150,Name!$A:$C,3,FALSE)</f>
        <v>M</v>
      </c>
      <c r="Q1150" s="7" t="str">
        <f ca="1">VLOOKUP($P1150,Genders!$B:$C,2,FALSE)</f>
        <v>Male</v>
      </c>
      <c r="R1150" s="7" cm="1">
        <f t="array" aca="1" ref="R1150" ca="1">INDEX('Marital status'!$A:$A,RANDBETWEEN(5,COUNTA('Marital status'!$A:$A) + 1),1)</f>
        <v>6</v>
      </c>
      <c r="S1150" s="7" t="str">
        <f ca="1">VLOOKUP($R1150,'Marital status'!$A:$B,2,FALSE)</f>
        <v>MarrieD</v>
      </c>
      <c r="T1150" s="7">
        <f t="shared" ca="1" si="173"/>
        <v>5</v>
      </c>
      <c r="U1150" s="7" t="str">
        <f ca="1">VLOOKUP($T1150,Ethnicities!$A:$B,2,FALSE)</f>
        <v xml:space="preserve"> white</v>
      </c>
      <c r="V1150" s="8">
        <f t="shared" ca="1" si="174"/>
        <v>26848</v>
      </c>
      <c r="W1150" s="6">
        <f t="shared" ca="1" si="175"/>
        <v>7</v>
      </c>
      <c r="X1150" s="8" t="str">
        <f ca="1">VLOOKUP($W1150,'Background education'!$A:$B,2,FALSE)</f>
        <v>Undergraduate degree</v>
      </c>
      <c r="Y1150" s="7">
        <f ca="1" xml:space="preserve">
  IF(OR($AA1150 = 5, $AA1150 = 6, $AA1150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50" s="7" t="str">
        <f ca="1">VLOOKUP($Y1150,Departments!$A:$B,2,FALSE)</f>
        <v>Audit</v>
      </c>
      <c r="AA1150" s="6">
        <f t="shared" ca="1" si="176"/>
        <v>11</v>
      </c>
      <c r="AB1150" s="7" t="str">
        <f ca="1">VLOOKUP($AA1150,Roles!$A:$B,2,FALSE)</f>
        <v>Analyst</v>
      </c>
      <c r="AC1150" s="6">
        <f t="shared" ca="1" si="177"/>
        <v>5</v>
      </c>
      <c r="AD1150" s="7" t="str">
        <f ca="1" xml:space="preserve">
IF($AC1150 &lt;&gt; "",
    VLOOKUP($AC1150,Levels!$A:$B,2,FALSE),
    ""
)</f>
        <v>Junior</v>
      </c>
      <c r="AE1150" s="8">
        <f t="shared" ca="1" si="178"/>
        <v>37923</v>
      </c>
      <c r="AF1150" s="6">
        <f ca="1">RANDBETWEEN(5,COUNTA('Recruitment source'!$A:$A) + 1)</f>
        <v>10</v>
      </c>
      <c r="AG1150" s="6" t="str">
        <f ca="1">VLOOKUP($AF1150,'Recruitment source'!$A:$B,2,FALSE)</f>
        <v>Jobs in Lisbon</v>
      </c>
      <c r="AH1150" s="8"/>
      <c r="AI1150" s="1">
        <f t="shared" ca="1" si="170"/>
        <v>2500</v>
      </c>
      <c r="AJ1150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1146, 1, 'José Emanuel Ribeiro Souza', 'M', 5, '03/07/1973', 7, 13, 11, 5, 2500);</v>
      </c>
    </row>
    <row r="1151" spans="1:36" ht="14.25" customHeight="1" x14ac:dyDescent="0.2">
      <c r="A1151" s="7" cm="1">
        <f t="array" aca="1" ref="A1151" ca="1">INDEX(Companies!$A:$A,RANDBETWEEN(5,COUNTA(Companies!$A:$A) + 1),1)</f>
        <v>5</v>
      </c>
      <c r="B1151" s="7" t="str">
        <f ca="1">VLOOKUP($A1151,Companies!$A:$B,2,FALSE)</f>
        <v>ACME Corporation</v>
      </c>
      <c r="C1151" s="5">
        <f t="shared" si="171"/>
        <v>1147</v>
      </c>
      <c r="D1151" s="5" t="str" cm="1">
        <f t="array" ref="D1151">SHA1HASH($C1151)</f>
        <v>0104cf3b45056589309effd4d0889e430018b490</v>
      </c>
      <c r="E1151" s="6">
        <v>1</v>
      </c>
      <c r="F1151" s="7">
        <f ca="1">IF($C1151 = 1 + N("Presidente"),
    127,
    IF($C1151 = 2 + N("Vice-Presidente"),
        72,
        IF($C1151 = 3 + N("Secretária bilíngue"),
            13,
            RANDBETWEEN(5,COUNT(Name!$A:$A) + 1)
        )
    )
)</f>
        <v>145</v>
      </c>
      <c r="G1151" s="7" t="str">
        <f ca="1">VLOOKUP($F1151,Name!$A:$B,2,FALSE)</f>
        <v>Francisca</v>
      </c>
      <c r="H1151" s="7">
        <f ca="1" xml:space="preserve">
IF($C1151 = 1,
    0,
    RANDBETWEEN(5,COUNT('Last name'!$A:$A) + 1)
)</f>
        <v>77</v>
      </c>
      <c r="I1151" s="7" t="str">
        <f ca="1" xml:space="preserve">
IF($C1151 = 1 + N("Presidente"),
    "de Orléans e Bragança",
    VLOOKUP($H1151,'Last name'!$A:$B,2,FALSE) &amp; " " &amp; VLOOKUP(RANDBETWEEN(5,COUNT('Last name'!$A:$A) + 1),'Last name'!$A:$B,2,FALSE)
)</f>
        <v>Esposito Battaglia</v>
      </c>
      <c r="J1151" s="7" t="str">
        <f t="shared" ca="1" si="172"/>
        <v>Francisca Esposito Battaglia</v>
      </c>
      <c r="K1151" s="7" t="str" cm="1">
        <f t="array" aca="1" ref="K1151" ca="1">SHA1HASH($J1151)</f>
        <v>72ff4627d9806c3014f80ae9859360cfb6869db1</v>
      </c>
      <c r="L1151" s="7" cm="1">
        <f t="array" aca="1" ref="L1151" ca="1">INDEX(States!$A:$A,N1151,1)</f>
        <v>5</v>
      </c>
      <c r="M1151" s="7" t="str">
        <f ca="1">VLOOKUP($L1151,Countries!$A:$B,2,FALSE)</f>
        <v>Portugal</v>
      </c>
      <c r="N1151" s="7" cm="1">
        <f t="array" aca="1" ref="N1151" ca="1">INDEX(States!$C:$C,RANDBETWEEN(5,COUNTA(States!$A:$A) + 1),1)</f>
        <v>17</v>
      </c>
      <c r="O1151" s="7" t="str">
        <f ca="1">VLOOKUP($N1151,States!$C:$D,2,FALSE)</f>
        <v>Viseu</v>
      </c>
      <c r="P1151" s="7" t="str">
        <f ca="1">VLOOKUP($F1151,Name!$A:$C,3,FALSE)</f>
        <v>F</v>
      </c>
      <c r="Q1151" s="7" t="str">
        <f ca="1">VLOOKUP($P1151,Genders!$B:$C,2,FALSE)</f>
        <v>Female</v>
      </c>
      <c r="R1151" s="7" cm="1">
        <f t="array" aca="1" ref="R1151" ca="1">INDEX('Marital status'!$A:$A,RANDBETWEEN(5,COUNTA('Marital status'!$A:$A) + 1),1)</f>
        <v>9</v>
      </c>
      <c r="S1151" s="7" t="str">
        <f ca="1">VLOOKUP($R1151,'Marital status'!$A:$B,2,FALSE)</f>
        <v>DIVORCED</v>
      </c>
      <c r="T1151" s="7">
        <f t="shared" ca="1" si="173"/>
        <v>5</v>
      </c>
      <c r="U1151" s="7" t="str">
        <f ca="1">VLOOKUP($T1151,Ethnicities!$A:$B,2,FALSE)</f>
        <v xml:space="preserve"> white</v>
      </c>
      <c r="V1151" s="8">
        <f t="shared" ca="1" si="174"/>
        <v>30525</v>
      </c>
      <c r="W1151" s="6">
        <f t="shared" ca="1" si="175"/>
        <v>7</v>
      </c>
      <c r="X1151" s="8" t="str">
        <f ca="1">VLOOKUP($W1151,'Background education'!$A:$B,2,FALSE)</f>
        <v>Undergraduate degree</v>
      </c>
      <c r="Y1151" s="7">
        <f ca="1" xml:space="preserve">
  IF(OR($AA1151 = 5, $AA1151 = 6, $AA1151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51" s="7" t="str">
        <f ca="1">VLOOKUP($Y1151,Departments!$A:$B,2,FALSE)</f>
        <v>Audit</v>
      </c>
      <c r="AA1151" s="6">
        <f t="shared" ca="1" si="176"/>
        <v>10</v>
      </c>
      <c r="AB1151" s="7" t="str">
        <f ca="1">VLOOKUP($AA1151,Roles!$A:$B,2,FALSE)</f>
        <v>Trainee</v>
      </c>
      <c r="AC1151" s="6" t="str">
        <f t="shared" ca="1" si="177"/>
        <v/>
      </c>
      <c r="AD1151" s="7" t="str">
        <f ca="1" xml:space="preserve">
IF($AC1151 &lt;&gt; "",
    VLOOKUP($AC1151,Levels!$A:$B,2,FALSE),
    ""
)</f>
        <v/>
      </c>
      <c r="AE1151" s="8">
        <f t="shared" ca="1" si="178"/>
        <v>42126</v>
      </c>
      <c r="AF1151" s="6">
        <f ca="1">RANDBETWEEN(5,COUNTA('Recruitment source'!$A:$A) + 1)</f>
        <v>14</v>
      </c>
      <c r="AG1151" s="6" t="str">
        <f ca="1">VLOOKUP($AF1151,'Recruitment source'!$A:$B,2,FALSE)</f>
        <v>LinkedIn</v>
      </c>
      <c r="AH1151" s="8"/>
      <c r="AI1151" s="1">
        <f t="shared" ca="1" si="170"/>
        <v>1305</v>
      </c>
      <c r="AJ1151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1147, 1, 'Francisca Esposito Battaglia', 'F', 5, '28/07/1983', 7, 13, 10, NULL, 1305);</v>
      </c>
    </row>
    <row r="1152" spans="1:36" ht="14.25" customHeight="1" x14ac:dyDescent="0.2">
      <c r="A1152" s="7" cm="1">
        <f t="array" aca="1" ref="A1152" ca="1">INDEX(Companies!$A:$A,RANDBETWEEN(5,COUNTA(Companies!$A:$A) + 1),1)</f>
        <v>5</v>
      </c>
      <c r="B1152" s="7" t="str">
        <f ca="1">VLOOKUP($A1152,Companies!$A:$B,2,FALSE)</f>
        <v>ACME Corporation</v>
      </c>
      <c r="C1152" s="5">
        <f t="shared" si="171"/>
        <v>1148</v>
      </c>
      <c r="D1152" s="5" t="str" cm="1">
        <f t="array" ref="D1152">SHA1HASH($C1152)</f>
        <v>3c457ce18c2e37a4437e0201076ad638367ef0ea</v>
      </c>
      <c r="E1152" s="6">
        <v>1</v>
      </c>
      <c r="F1152" s="7">
        <f ca="1">IF($C1152 = 1 + N("Presidente"),
    127,
    IF($C1152 = 2 + N("Vice-Presidente"),
        72,
        IF($C1152 = 3 + N("Secretária bilíngue"),
            13,
            RANDBETWEEN(5,COUNT(Name!$A:$A) + 1)
        )
    )
)</f>
        <v>105</v>
      </c>
      <c r="G1152" s="7" t="str">
        <f ca="1">VLOOKUP($F1152,Name!$A:$B,2,FALSE)</f>
        <v>Davi</v>
      </c>
      <c r="H1152" s="7">
        <f ca="1" xml:space="preserve">
IF($C1152 = 1,
    0,
    RANDBETWEEN(5,COUNT('Last name'!$A:$A) + 1)
)</f>
        <v>14</v>
      </c>
      <c r="I1152" s="7" t="str">
        <f ca="1" xml:space="preserve">
IF($C1152 = 1 + N("Presidente"),
    "de Orléans e Bragança",
    VLOOKUP($H1152,'Last name'!$A:$B,2,FALSE) &amp; " " &amp; VLOOKUP(RANDBETWEEN(5,COUNT('Last name'!$A:$A) + 1),'Last name'!$A:$B,2,FALSE)
)</f>
        <v>Alves Cabral</v>
      </c>
      <c r="J1152" s="7" t="str">
        <f t="shared" ca="1" si="172"/>
        <v>Davi Alves Cabral</v>
      </c>
      <c r="K1152" s="7" t="str" cm="1">
        <f t="array" aca="1" ref="K1152" ca="1">SHA1HASH($J1152)</f>
        <v>a7b46c687941e394bbf00f6c9ce3218e5aeefdcc</v>
      </c>
      <c r="L1152" s="7" cm="1">
        <f t="array" aca="1" ref="L1152" ca="1">INDEX(States!$A:$A,N1152,1)</f>
        <v>5</v>
      </c>
      <c r="M1152" s="7" t="str">
        <f ca="1">VLOOKUP($L1152,Countries!$A:$B,2,FALSE)</f>
        <v>Portugal</v>
      </c>
      <c r="N1152" s="7" cm="1">
        <f t="array" aca="1" ref="N1152" ca="1">INDEX(States!$C:$C,RANDBETWEEN(5,COUNTA(States!$A:$A) + 1),1)</f>
        <v>8</v>
      </c>
      <c r="O1152" s="7" t="str">
        <f ca="1">VLOOKUP($N1152,States!$C:$D,2,FALSE)</f>
        <v>AveirO</v>
      </c>
      <c r="P1152" s="7" t="str">
        <f ca="1">VLOOKUP($F1152,Name!$A:$C,3,FALSE)</f>
        <v>M</v>
      </c>
      <c r="Q1152" s="7" t="str">
        <f ca="1">VLOOKUP($P1152,Genders!$B:$C,2,FALSE)</f>
        <v>Male</v>
      </c>
      <c r="R1152" s="7" cm="1">
        <f t="array" aca="1" ref="R1152" ca="1">INDEX('Marital status'!$A:$A,RANDBETWEEN(5,COUNTA('Marital status'!$A:$A) + 1),1)</f>
        <v>7</v>
      </c>
      <c r="S1152" s="7" t="str">
        <f ca="1">VLOOKUP($R1152,'Marital status'!$A:$B,2,FALSE)</f>
        <v xml:space="preserve">Widowed </v>
      </c>
      <c r="T1152" s="7">
        <f t="shared" ca="1" si="173"/>
        <v>5</v>
      </c>
      <c r="U1152" s="7" t="str">
        <f ca="1">VLOOKUP($T1152,Ethnicities!$A:$B,2,FALSE)</f>
        <v xml:space="preserve"> white</v>
      </c>
      <c r="V1152" s="8">
        <f t="shared" ca="1" si="174"/>
        <v>18489</v>
      </c>
      <c r="W1152" s="6">
        <f t="shared" ca="1" si="175"/>
        <v>7</v>
      </c>
      <c r="X1152" s="8" t="str">
        <f ca="1">VLOOKUP($W1152,'Background education'!$A:$B,2,FALSE)</f>
        <v>Undergraduate degree</v>
      </c>
      <c r="Y1152" s="7">
        <f ca="1" xml:space="preserve">
  IF(OR($AA1152 = 5, $AA1152 = 6, $AA1152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52" s="7" t="str">
        <f ca="1">VLOOKUP($Y1152,Departments!$A:$B,2,FALSE)</f>
        <v xml:space="preserve"> Commercial</v>
      </c>
      <c r="AA1152" s="6">
        <f t="shared" ca="1" si="176"/>
        <v>11</v>
      </c>
      <c r="AB1152" s="7" t="str">
        <f ca="1">VLOOKUP($AA1152,Roles!$A:$B,2,FALSE)</f>
        <v>Analyst</v>
      </c>
      <c r="AC1152" s="6">
        <f t="shared" ca="1" si="177"/>
        <v>5</v>
      </c>
      <c r="AD1152" s="7" t="str">
        <f ca="1" xml:space="preserve">
IF($AC1152 &lt;&gt; "",
    VLOOKUP($AC1152,Levels!$A:$B,2,FALSE),
    ""
)</f>
        <v>Junior</v>
      </c>
      <c r="AE1152" s="8">
        <f t="shared" ca="1" si="178"/>
        <v>43952</v>
      </c>
      <c r="AF1152" s="6">
        <f ca="1">RANDBETWEEN(5,COUNTA('Recruitment source'!$A:$A) + 1)</f>
        <v>5</v>
      </c>
      <c r="AG1152" s="6" t="str">
        <f ca="1">VLOOKUP($AF1152,'Recruitment source'!$A:$B,2,FALSE)</f>
        <v>Indeed</v>
      </c>
      <c r="AH1152" s="8"/>
      <c r="AI1152" s="1">
        <f t="shared" ca="1" si="170"/>
        <v>2580</v>
      </c>
      <c r="AJ1152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1148, 1, 'Davi Alves Cabral', 'M', 5, '14/08/1950', 7, 9, 11, 5, 2580);</v>
      </c>
    </row>
    <row r="1153" spans="1:36" ht="14.25" customHeight="1" x14ac:dyDescent="0.2">
      <c r="A1153" s="7" cm="1">
        <f t="array" aca="1" ref="A1153" ca="1">INDEX(Companies!$A:$A,RANDBETWEEN(5,COUNTA(Companies!$A:$A) + 1),1)</f>
        <v>5</v>
      </c>
      <c r="B1153" s="7" t="str">
        <f ca="1">VLOOKUP($A1153,Companies!$A:$B,2,FALSE)</f>
        <v>ACME Corporation</v>
      </c>
      <c r="C1153" s="5">
        <f t="shared" si="171"/>
        <v>1149</v>
      </c>
      <c r="D1153" s="5" t="str" cm="1">
        <f t="array" ref="D1153">SHA1HASH($C1153)</f>
        <v>0f23eb04fa3d66bce3cb03de0629ac1b4fd32bbb</v>
      </c>
      <c r="E1153" s="6">
        <v>1</v>
      </c>
      <c r="F1153" s="7">
        <f ca="1">IF($C1153 = 1 + N("Presidente"),
    127,
    IF($C1153 = 2 + N("Vice-Presidente"),
        72,
        IF($C1153 = 3 + N("Secretária bilíngue"),
            13,
            RANDBETWEEN(5,COUNT(Name!$A:$A) + 1)
        )
    )
)</f>
        <v>234</v>
      </c>
      <c r="G1153" s="7" t="str">
        <f ca="1">VLOOKUP($F1153,Name!$A:$B,2,FALSE)</f>
        <v>Louise</v>
      </c>
      <c r="H1153" s="7">
        <f ca="1" xml:space="preserve">
IF($C1153 = 1,
    0,
    RANDBETWEEN(5,COUNT('Last name'!$A:$A) + 1)
)</f>
        <v>135</v>
      </c>
      <c r="I1153" s="7" t="str">
        <f ca="1" xml:space="preserve">
IF($C1153 = 1 + N("Presidente"),
    "de Orléans e Bragança",
    VLOOKUP($H1153,'Last name'!$A:$B,2,FALSE) &amp; " " &amp; VLOOKUP(RANDBETWEEN(5,COUNT('Last name'!$A:$A) + 1),'Last name'!$A:$B,2,FALSE)
)</f>
        <v>Moreira Colombo</v>
      </c>
      <c r="J1153" s="7" t="str">
        <f t="shared" ca="1" si="172"/>
        <v>Louise Moreira Colombo</v>
      </c>
      <c r="K1153" s="7" t="str" cm="1">
        <f t="array" aca="1" ref="K1153" ca="1">SHA1HASH($J1153)</f>
        <v>9a76e30398394f3522baf8f30834d29a71a6415f</v>
      </c>
      <c r="L1153" s="7" cm="1">
        <f t="array" aca="1" ref="L1153" ca="1">INDEX(States!$A:$A,N1153,1)</f>
        <v>5</v>
      </c>
      <c r="M1153" s="7" t="str">
        <f ca="1">VLOOKUP($L1153,Countries!$A:$B,2,FALSE)</f>
        <v>Portugal</v>
      </c>
      <c r="N1153" s="7" cm="1">
        <f t="array" aca="1" ref="N1153" ca="1">INDEX(States!$C:$C,RANDBETWEEN(5,COUNTA(States!$A:$A) + 1),1)</f>
        <v>21</v>
      </c>
      <c r="O1153" s="7" t="str">
        <f ca="1">VLOOKUP($N1153,States!$C:$D,2,FALSE)</f>
        <v>Guarda</v>
      </c>
      <c r="P1153" s="7" t="str">
        <f ca="1">VLOOKUP($F1153,Name!$A:$C,3,FALSE)</f>
        <v>F</v>
      </c>
      <c r="Q1153" s="7" t="str">
        <f ca="1">VLOOKUP($P1153,Genders!$B:$C,2,FALSE)</f>
        <v>Female</v>
      </c>
      <c r="R1153" s="7" cm="1">
        <f t="array" aca="1" ref="R1153" ca="1">INDEX('Marital status'!$A:$A,RANDBETWEEN(5,COUNTA('Marital status'!$A:$A) + 1),1)</f>
        <v>5</v>
      </c>
      <c r="S1153" s="7" t="str">
        <f ca="1">VLOOKUP($R1153,'Marital status'!$A:$B,2,FALSE)</f>
        <v>single</v>
      </c>
      <c r="T1153" s="7">
        <f t="shared" ca="1" si="173"/>
        <v>5</v>
      </c>
      <c r="U1153" s="7" t="str">
        <f ca="1">VLOOKUP($T1153,Ethnicities!$A:$B,2,FALSE)</f>
        <v xml:space="preserve"> white</v>
      </c>
      <c r="V1153" s="8">
        <f t="shared" ca="1" si="174"/>
        <v>20244</v>
      </c>
      <c r="W1153" s="6">
        <f t="shared" ca="1" si="175"/>
        <v>7</v>
      </c>
      <c r="X1153" s="8" t="str">
        <f ca="1">VLOOKUP($W1153,'Background education'!$A:$B,2,FALSE)</f>
        <v>Undergraduate degree</v>
      </c>
      <c r="Y1153" s="7">
        <f ca="1" xml:space="preserve">
  IF(OR($AA1153 = 5, $AA1153 = 6, $AA1153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53" s="7" t="str">
        <f ca="1">VLOOKUP($Y1153,Departments!$A:$B,2,FALSE)</f>
        <v xml:space="preserve"> Presidency</v>
      </c>
      <c r="AA1153" s="6">
        <f t="shared" ca="1" si="176"/>
        <v>9</v>
      </c>
      <c r="AB1153" s="7" t="str">
        <f ca="1">VLOOKUP($AA1153,Roles!$A:$B,2,FALSE)</f>
        <v>Intern</v>
      </c>
      <c r="AC1153" s="6" t="str">
        <f t="shared" ca="1" si="177"/>
        <v/>
      </c>
      <c r="AD1153" s="7" t="str">
        <f ca="1" xml:space="preserve">
IF($AC1153 &lt;&gt; "",
    VLOOKUP($AC1153,Levels!$A:$B,2,FALSE),
    ""
)</f>
        <v/>
      </c>
      <c r="AE1153" s="8">
        <f t="shared" ca="1" si="178"/>
        <v>37705</v>
      </c>
      <c r="AF1153" s="6">
        <f ca="1">RANDBETWEEN(5,COUNTA('Recruitment source'!$A:$A) + 1)</f>
        <v>12</v>
      </c>
      <c r="AG1153" s="6" t="str">
        <f ca="1">VLOOKUP($AF1153,'Recruitment source'!$A:$B,2,FALSE)</f>
        <v xml:space="preserve"> recommendation of employee</v>
      </c>
      <c r="AH1153" s="8"/>
      <c r="AI1153" s="1">
        <f t="shared" ca="1" si="170"/>
        <v>1205</v>
      </c>
      <c r="AJ1153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1149, 1, 'Louise Moreira Colombo', 'F', 5, '04/06/1955', 7, 5, 9, NULL, 1205);</v>
      </c>
    </row>
    <row r="1154" spans="1:36" ht="14.25" customHeight="1" x14ac:dyDescent="0.2">
      <c r="A1154" s="7" cm="1">
        <f t="array" aca="1" ref="A1154" ca="1">INDEX(Companies!$A:$A,RANDBETWEEN(5,COUNTA(Companies!$A:$A) + 1),1)</f>
        <v>5</v>
      </c>
      <c r="B1154" s="7" t="str">
        <f ca="1">VLOOKUP($A1154,Companies!$A:$B,2,FALSE)</f>
        <v>ACME Corporation</v>
      </c>
      <c r="C1154" s="5">
        <f t="shared" si="171"/>
        <v>1150</v>
      </c>
      <c r="D1154" s="5" t="str" cm="1">
        <f t="array" ref="D1154">SHA1HASH($C1154)</f>
        <v>e9a20a4af61c91b0232679bc583058b278fb2926</v>
      </c>
      <c r="E1154" s="6">
        <v>1</v>
      </c>
      <c r="F1154" s="7">
        <f ca="1">IF($C1154 = 1 + N("Presidente"),
    127,
    IF($C1154 = 2 + N("Vice-Presidente"),
        72,
        IF($C1154 = 3 + N("Secretária bilíngue"),
            13,
            RANDBETWEEN(5,COUNT(Name!$A:$A) + 1)
        )
    )
)</f>
        <v>140</v>
      </c>
      <c r="G1154" s="7" t="str">
        <f ca="1">VLOOKUP($F1154,Name!$A:$B,2,FALSE)</f>
        <v>Fernando Manuel</v>
      </c>
      <c r="H1154" s="7">
        <f ca="1" xml:space="preserve">
IF($C1154 = 1,
    0,
    RANDBETWEEN(5,COUNT('Last name'!$A:$A) + 1)
)</f>
        <v>114</v>
      </c>
      <c r="I1154" s="7" t="str">
        <f ca="1" xml:space="preserve">
IF($C1154 = 1 + N("Presidente"),
    "de Orléans e Bragança",
    VLOOKUP($H1154,'Last name'!$A:$B,2,FALSE) &amp; " " &amp; VLOOKUP(RANDBETWEEN(5,COUNT('Last name'!$A:$A) + 1),'Last name'!$A:$B,2,FALSE)
)</f>
        <v>Machado Tavarez</v>
      </c>
      <c r="J1154" s="7" t="str">
        <f t="shared" ca="1" si="172"/>
        <v>Fernando Manuel Machado Tavarez</v>
      </c>
      <c r="K1154" s="7" t="str" cm="1">
        <f t="array" aca="1" ref="K1154" ca="1">SHA1HASH($J1154)</f>
        <v>5a7d2c2b23e8cb5d379b382f5d9277b7d2e04f21</v>
      </c>
      <c r="L1154" s="7" cm="1">
        <f t="array" aca="1" ref="L1154" ca="1">INDEX(States!$A:$A,N1154,1)</f>
        <v>5</v>
      </c>
      <c r="M1154" s="7" t="str">
        <f ca="1">VLOOKUP($L1154,Countries!$A:$B,2,FALSE)</f>
        <v>Portugal</v>
      </c>
      <c r="N1154" s="7" cm="1">
        <f t="array" aca="1" ref="N1154" ca="1">INDEX(States!$C:$C,RANDBETWEEN(5,COUNTA(States!$A:$A) + 1),1)</f>
        <v>12</v>
      </c>
      <c r="O1154" s="7" t="str">
        <f ca="1">VLOOKUP($N1154,States!$C:$D,2,FALSE)</f>
        <v>Leiria</v>
      </c>
      <c r="P1154" s="7" t="str">
        <f ca="1">VLOOKUP($F1154,Name!$A:$C,3,FALSE)</f>
        <v>M</v>
      </c>
      <c r="Q1154" s="7" t="str">
        <f ca="1">VLOOKUP($P1154,Genders!$B:$C,2,FALSE)</f>
        <v>Male</v>
      </c>
      <c r="R1154" s="7" cm="1">
        <f t="array" aca="1" ref="R1154" ca="1">INDEX('Marital status'!$A:$A,RANDBETWEEN(5,COUNTA('Marital status'!$A:$A) + 1),1)</f>
        <v>7</v>
      </c>
      <c r="S1154" s="7" t="str">
        <f ca="1">VLOOKUP($R1154,'Marital status'!$A:$B,2,FALSE)</f>
        <v xml:space="preserve">Widowed </v>
      </c>
      <c r="T1154" s="7">
        <f t="shared" ca="1" si="173"/>
        <v>5</v>
      </c>
      <c r="U1154" s="7" t="str">
        <f ca="1">VLOOKUP($T1154,Ethnicities!$A:$B,2,FALSE)</f>
        <v xml:space="preserve"> white</v>
      </c>
      <c r="V1154" s="8">
        <f t="shared" ca="1" si="174"/>
        <v>18870</v>
      </c>
      <c r="W1154" s="6">
        <f t="shared" ca="1" si="175"/>
        <v>7</v>
      </c>
      <c r="X1154" s="8" t="str">
        <f ca="1">VLOOKUP($W1154,'Background education'!$A:$B,2,FALSE)</f>
        <v>Undergraduate degree</v>
      </c>
      <c r="Y1154" s="7">
        <f ca="1" xml:space="preserve">
  IF(OR($AA1154 = 5, $AA1154 = 6, $AA1154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54" s="7" t="str">
        <f ca="1">VLOOKUP($Y1154,Departments!$A:$B,2,FALSE)</f>
        <v xml:space="preserve"> Presidency</v>
      </c>
      <c r="AA1154" s="6">
        <f t="shared" ca="1" si="176"/>
        <v>11</v>
      </c>
      <c r="AB1154" s="7" t="str">
        <f ca="1">VLOOKUP($AA1154,Roles!$A:$B,2,FALSE)</f>
        <v>Analyst</v>
      </c>
      <c r="AC1154" s="6">
        <f t="shared" ca="1" si="177"/>
        <v>7</v>
      </c>
      <c r="AD1154" s="7" t="str">
        <f ca="1" xml:space="preserve">
IF($AC1154 &lt;&gt; "",
    VLOOKUP($AC1154,Levels!$A:$B,2,FALSE),
    ""
)</f>
        <v>Senior</v>
      </c>
      <c r="AE1154" s="8">
        <f t="shared" ca="1" si="178"/>
        <v>42905</v>
      </c>
      <c r="AF1154" s="6">
        <f ca="1">RANDBETWEEN(5,COUNTA('Recruitment source'!$A:$A) + 1)</f>
        <v>12</v>
      </c>
      <c r="AG1154" s="6" t="str">
        <f ca="1">VLOOKUP($AF1154,'Recruitment source'!$A:$B,2,FALSE)</f>
        <v xml:space="preserve"> recommendation of employee</v>
      </c>
      <c r="AH1154" s="8"/>
      <c r="AI1154" s="1">
        <f t="shared" ca="1" si="170"/>
        <v>2500</v>
      </c>
      <c r="AJ1154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1150, 1, 'Fernando Manuel Machado Tavarez', 'M', 5, '30/08/1951', 7, 5, 11, 7, 2500);</v>
      </c>
    </row>
    <row r="1155" spans="1:36" ht="14.25" customHeight="1" x14ac:dyDescent="0.2">
      <c r="A1155" s="7" cm="1">
        <f t="array" aca="1" ref="A1155" ca="1">INDEX(Companies!$A:$A,RANDBETWEEN(5,COUNTA(Companies!$A:$A) + 1),1)</f>
        <v>5</v>
      </c>
      <c r="B1155" s="7" t="str">
        <f ca="1">VLOOKUP($A1155,Companies!$A:$B,2,FALSE)</f>
        <v>ACME Corporation</v>
      </c>
      <c r="C1155" s="5">
        <f t="shared" si="171"/>
        <v>1151</v>
      </c>
      <c r="D1155" s="5" t="str" cm="1">
        <f t="array" ref="D1155">SHA1HASH($C1155)</f>
        <v>ca59bcd3da4daac52f3fcfdc0ab963f65cf421bc</v>
      </c>
      <c r="E1155" s="6">
        <v>1</v>
      </c>
      <c r="F1155" s="7">
        <f ca="1">IF($C1155 = 1 + N("Presidente"),
    127,
    IF($C1155 = 2 + N("Vice-Presidente"),
        72,
        IF($C1155 = 3 + N("Secretária bilíngue"),
            13,
            RANDBETWEEN(5,COUNT(Name!$A:$A) + 1)
        )
    )
)</f>
        <v>23</v>
      </c>
      <c r="G1155" s="7" t="str">
        <f ca="1">VLOOKUP($F1155,Name!$A:$B,2,FALSE)</f>
        <v>Amanda</v>
      </c>
      <c r="H1155" s="7">
        <f ca="1" xml:space="preserve">
IF($C1155 = 1,
    0,
    RANDBETWEEN(5,COUNT('Last name'!$A:$A) + 1)
)</f>
        <v>107</v>
      </c>
      <c r="I1155" s="7" t="str">
        <f ca="1" xml:space="preserve">
IF($C1155 = 1 + N("Presidente"),
    "de Orléans e Bragança",
    VLOOKUP($H1155,'Last name'!$A:$B,2,FALSE) &amp; " " &amp; VLOOKUP(RANDBETWEEN(5,COUNT('Last name'!$A:$A) + 1),'Last name'!$A:$B,2,FALSE)
)</f>
        <v>Leite Padrão</v>
      </c>
      <c r="J1155" s="7" t="str">
        <f t="shared" ca="1" si="172"/>
        <v>Amanda Leite Padrão</v>
      </c>
      <c r="K1155" s="7" t="str" cm="1">
        <f t="array" aca="1" ref="K1155" ca="1">SHA1HASH($J1155)</f>
        <v>4ce673341b60f76fe2a0de1ff2fe96be0ca6777f</v>
      </c>
      <c r="L1155" s="7" cm="1">
        <f t="array" aca="1" ref="L1155" ca="1">INDEX(States!$A:$A,N1155,1)</f>
        <v>5</v>
      </c>
      <c r="M1155" s="7" t="str">
        <f ca="1">VLOOKUP($L1155,Countries!$A:$B,2,FALSE)</f>
        <v>Portugal</v>
      </c>
      <c r="N1155" s="7" cm="1">
        <f t="array" aca="1" ref="N1155" ca="1">INDEX(States!$C:$C,RANDBETWEEN(5,COUNTA(States!$A:$A) + 1),1)</f>
        <v>21</v>
      </c>
      <c r="O1155" s="7" t="str">
        <f ca="1">VLOOKUP($N1155,States!$C:$D,2,FALSE)</f>
        <v>Guarda</v>
      </c>
      <c r="P1155" s="7" t="str">
        <f ca="1">VLOOKUP($F1155,Name!$A:$C,3,FALSE)</f>
        <v>F</v>
      </c>
      <c r="Q1155" s="7" t="str">
        <f ca="1">VLOOKUP($P1155,Genders!$B:$C,2,FALSE)</f>
        <v>Female</v>
      </c>
      <c r="R1155" s="7" cm="1">
        <f t="array" aca="1" ref="R1155" ca="1">INDEX('Marital status'!$A:$A,RANDBETWEEN(5,COUNTA('Marital status'!$A:$A) + 1),1)</f>
        <v>8</v>
      </c>
      <c r="S1155" s="7" t="str">
        <f ca="1">VLOOKUP($R1155,'Marital status'!$A:$B,2,FALSE)</f>
        <v xml:space="preserve"> Separated </v>
      </c>
      <c r="T1155" s="7">
        <f t="shared" ca="1" si="173"/>
        <v>7</v>
      </c>
      <c r="U1155" s="7" t="str">
        <f ca="1">VLOOKUP($T1155,Ethnicities!$A:$B,2,FALSE)</f>
        <v xml:space="preserve">  Hispanic or LATINO</v>
      </c>
      <c r="V1155" s="8">
        <f t="shared" ca="1" si="174"/>
        <v>32740</v>
      </c>
      <c r="W1155" s="6">
        <f t="shared" ca="1" si="175"/>
        <v>7</v>
      </c>
      <c r="X1155" s="8" t="str">
        <f ca="1">VLOOKUP($W1155,'Background education'!$A:$B,2,FALSE)</f>
        <v>Undergraduate degree</v>
      </c>
      <c r="Y1155" s="7">
        <f ca="1" xml:space="preserve">
  IF(OR($AA1155 = 5, $AA1155 = 6, $AA1155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155" s="7" t="str">
        <f ca="1">VLOOKUP($Y1155,Departments!$A:$B,2,FALSE)</f>
        <v>Human Resource</v>
      </c>
      <c r="AA1155" s="6">
        <f t="shared" ca="1" si="176"/>
        <v>10</v>
      </c>
      <c r="AB1155" s="7" t="str">
        <f ca="1">VLOOKUP($AA1155,Roles!$A:$B,2,FALSE)</f>
        <v>Trainee</v>
      </c>
      <c r="AC1155" s="6" t="str">
        <f t="shared" ca="1" si="177"/>
        <v/>
      </c>
      <c r="AD1155" s="7" t="str">
        <f ca="1" xml:space="preserve">
IF($AC1155 &lt;&gt; "",
    VLOOKUP($AC1155,Levels!$A:$B,2,FALSE),
    ""
)</f>
        <v/>
      </c>
      <c r="AE1155" s="8">
        <f t="shared" ca="1" si="178"/>
        <v>39056</v>
      </c>
      <c r="AF1155" s="6">
        <f ca="1">RANDBETWEEN(5,COUNTA('Recruitment source'!$A:$A) + 1)</f>
        <v>12</v>
      </c>
      <c r="AG1155" s="6" t="str">
        <f ca="1">VLOOKUP($AF1155,'Recruitment source'!$A:$B,2,FALSE)</f>
        <v xml:space="preserve"> recommendation of employee</v>
      </c>
      <c r="AH1155" s="8"/>
      <c r="AI1155" s="1">
        <f t="shared" ca="1" si="170"/>
        <v>1385</v>
      </c>
      <c r="AJ1155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1151, 1, 'Amanda Leite Padrão', 'F', 7, '20/08/1989', 7, 8, 10, NULL, 1385);</v>
      </c>
    </row>
    <row r="1156" spans="1:36" ht="14.25" customHeight="1" x14ac:dyDescent="0.2">
      <c r="A1156" s="7" cm="1">
        <f t="array" aca="1" ref="A1156" ca="1">INDEX(Companies!$A:$A,RANDBETWEEN(5,COUNTA(Companies!$A:$A) + 1),1)</f>
        <v>5</v>
      </c>
      <c r="B1156" s="7" t="str">
        <f ca="1">VLOOKUP($A1156,Companies!$A:$B,2,FALSE)</f>
        <v>ACME Corporation</v>
      </c>
      <c r="C1156" s="5">
        <f t="shared" si="171"/>
        <v>1152</v>
      </c>
      <c r="D1156" s="5" t="str" cm="1">
        <f t="array" ref="D1156">SHA1HASH($C1156)</f>
        <v>827ac818d422f57b93682a8478afa2d4f026513d</v>
      </c>
      <c r="E1156" s="6">
        <v>1</v>
      </c>
      <c r="F1156" s="7">
        <f ca="1">IF($C1156 = 1 + N("Presidente"),
    127,
    IF($C1156 = 2 + N("Vice-Presidente"),
        72,
        IF($C1156 = 3 + N("Secretária bilíngue"),
            13,
            RANDBETWEEN(5,COUNT(Name!$A:$A) + 1)
        )
    )
)</f>
        <v>70</v>
      </c>
      <c r="G1156" s="7" t="str">
        <f ca="1">VLOOKUP($F1156,Name!$A:$B,2,FALSE)</f>
        <v>Bento</v>
      </c>
      <c r="H1156" s="7">
        <f ca="1" xml:space="preserve">
IF($C1156 = 1,
    0,
    RANDBETWEEN(5,COUNT('Last name'!$A:$A) + 1)
)</f>
        <v>155</v>
      </c>
      <c r="I1156" s="7" t="str">
        <f ca="1" xml:space="preserve">
IF($C1156 = 1 + N("Presidente"),
    "de Orléans e Bragança",
    VLOOKUP($H1156,'Last name'!$A:$B,2,FALSE) &amp; " " &amp; VLOOKUP(RANDBETWEEN(5,COUNT('Last name'!$A:$A) + 1),'Last name'!$A:$B,2,FALSE)
)</f>
        <v>Pinto Silva</v>
      </c>
      <c r="J1156" s="7" t="str">
        <f t="shared" ca="1" si="172"/>
        <v>Bento Pinto Silva</v>
      </c>
      <c r="K1156" s="7" t="str" cm="1">
        <f t="array" aca="1" ref="K1156" ca="1">SHA1HASH($J1156)</f>
        <v>3b4437fa5047fee060352c434e2e8bc99564ccee</v>
      </c>
      <c r="L1156" s="7" cm="1">
        <f t="array" aca="1" ref="L1156" ca="1">INDEX(States!$A:$A,N1156,1)</f>
        <v>5</v>
      </c>
      <c r="M1156" s="7" t="str">
        <f ca="1">VLOOKUP($L1156,Countries!$A:$B,2,FALSE)</f>
        <v>Portugal</v>
      </c>
      <c r="N1156" s="7" cm="1">
        <f t="array" aca="1" ref="N1156" ca="1">INDEX(States!$C:$C,RANDBETWEEN(5,COUNTA(States!$A:$A) + 1),1)</f>
        <v>23</v>
      </c>
      <c r="O1156" s="7" t="str">
        <f ca="1">VLOOKUP($N1156,States!$C:$D,2,FALSE)</f>
        <v>Viana do Castelo</v>
      </c>
      <c r="P1156" s="7" t="str">
        <f ca="1">VLOOKUP($F1156,Name!$A:$C,3,FALSE)</f>
        <v>M</v>
      </c>
      <c r="Q1156" s="7" t="str">
        <f ca="1">VLOOKUP($P1156,Genders!$B:$C,2,FALSE)</f>
        <v>Male</v>
      </c>
      <c r="R1156" s="7" cm="1">
        <f t="array" aca="1" ref="R1156" ca="1">INDEX('Marital status'!$A:$A,RANDBETWEEN(5,COUNTA('Marital status'!$A:$A) + 1),1)</f>
        <v>5</v>
      </c>
      <c r="S1156" s="7" t="str">
        <f ca="1">VLOOKUP($R1156,'Marital status'!$A:$B,2,FALSE)</f>
        <v>single</v>
      </c>
      <c r="T1156" s="7">
        <f t="shared" ca="1" si="173"/>
        <v>5</v>
      </c>
      <c r="U1156" s="7" t="str">
        <f ca="1">VLOOKUP($T1156,Ethnicities!$A:$B,2,FALSE)</f>
        <v xml:space="preserve"> white</v>
      </c>
      <c r="V1156" s="8">
        <f t="shared" ca="1" si="174"/>
        <v>20587</v>
      </c>
      <c r="W1156" s="6">
        <f t="shared" ca="1" si="175"/>
        <v>7</v>
      </c>
      <c r="X1156" s="8" t="str">
        <f ca="1">VLOOKUP($W1156,'Background education'!$A:$B,2,FALSE)</f>
        <v>Undergraduate degree</v>
      </c>
      <c r="Y1156" s="7">
        <f ca="1" xml:space="preserve">
  IF(OR($AA1156 = 5, $AA1156 = 6, $AA1156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56" s="7" t="str">
        <f ca="1">VLOOKUP($Y1156,Departments!$A:$B,2,FALSE)</f>
        <v>Operations</v>
      </c>
      <c r="AA1156" s="6">
        <f t="shared" ca="1" si="176"/>
        <v>11</v>
      </c>
      <c r="AB1156" s="7" t="str">
        <f ca="1">VLOOKUP($AA1156,Roles!$A:$B,2,FALSE)</f>
        <v>Analyst</v>
      </c>
      <c r="AC1156" s="6">
        <f t="shared" ca="1" si="177"/>
        <v>7</v>
      </c>
      <c r="AD1156" s="7" t="str">
        <f ca="1" xml:space="preserve">
IF($AC1156 &lt;&gt; "",
    VLOOKUP($AC1156,Levels!$A:$B,2,FALSE),
    ""
)</f>
        <v>Senior</v>
      </c>
      <c r="AE1156" s="8">
        <f t="shared" ca="1" si="178"/>
        <v>44496</v>
      </c>
      <c r="AF1156" s="6">
        <f ca="1">RANDBETWEEN(5,COUNTA('Recruitment source'!$A:$A) + 1)</f>
        <v>15</v>
      </c>
      <c r="AG1156" s="6" t="str">
        <f ca="1">VLOOKUP($AF1156,'Recruitment source'!$A:$B,2,FALSE)</f>
        <v>Website</v>
      </c>
      <c r="AH1156" s="8"/>
      <c r="AI1156" s="1">
        <f t="shared" ca="1" si="170"/>
        <v>2500</v>
      </c>
      <c r="AJ1156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1152, 1, 'Bento Pinto Silva', 'M', 5, '12/05/1956', 7, 10, 11, 7, 2500);</v>
      </c>
    </row>
    <row r="1157" spans="1:36" ht="14.25" customHeight="1" x14ac:dyDescent="0.2">
      <c r="A1157" s="7" cm="1">
        <f t="array" aca="1" ref="A1157" ca="1">INDEX(Companies!$A:$A,RANDBETWEEN(5,COUNTA(Companies!$A:$A) + 1),1)</f>
        <v>5</v>
      </c>
      <c r="B1157" s="7" t="str">
        <f ca="1">VLOOKUP($A1157,Companies!$A:$B,2,FALSE)</f>
        <v>ACME Corporation</v>
      </c>
      <c r="C1157" s="5">
        <f t="shared" si="171"/>
        <v>1153</v>
      </c>
      <c r="D1157" s="5" t="str" cm="1">
        <f t="array" ref="D1157">SHA1HASH($C1157)</f>
        <v>d27c5a6872d7c57d29ef416866e2aa92eae10018</v>
      </c>
      <c r="E1157" s="6">
        <v>1</v>
      </c>
      <c r="F1157" s="7">
        <f ca="1">IF($C1157 = 1 + N("Presidente"),
    127,
    IF($C1157 = 2 + N("Vice-Presidente"),
        72,
        IF($C1157 = 3 + N("Secretária bilíngue"),
            13,
            RANDBETWEEN(5,COUNT(Name!$A:$A) + 1)
        )
    )
)</f>
        <v>352</v>
      </c>
      <c r="G1157" s="7" t="str">
        <f ca="1">VLOOKUP($F1157,Name!$A:$B,2,FALSE)</f>
        <v>Vicent</v>
      </c>
      <c r="H1157" s="7">
        <f ca="1" xml:space="preserve">
IF($C1157 = 1,
    0,
    RANDBETWEEN(5,COUNT('Last name'!$A:$A) + 1)
)</f>
        <v>28</v>
      </c>
      <c r="I1157" s="7" t="str">
        <f ca="1" xml:space="preserve">
IF($C1157 = 1 + N("Presidente"),
    "de Orléans e Bragança",
    VLOOKUP($H1157,'Last name'!$A:$B,2,FALSE) &amp; " " &amp; VLOOKUP(RANDBETWEEN(5,COUNT('Last name'!$A:$A) + 1),'Last name'!$A:$B,2,FALSE)
)</f>
        <v>Badu Ramos</v>
      </c>
      <c r="J1157" s="7" t="str">
        <f t="shared" ca="1" si="172"/>
        <v>Vicent Badu Ramos</v>
      </c>
      <c r="K1157" s="7" t="str" cm="1">
        <f t="array" aca="1" ref="K1157" ca="1">SHA1HASH($J1157)</f>
        <v>2251d495334e272c289bf25f8a5f9320d1df1cb9</v>
      </c>
      <c r="L1157" s="7" cm="1">
        <f t="array" aca="1" ref="L1157" ca="1">INDEX(States!$A:$A,N1157,1)</f>
        <v>5</v>
      </c>
      <c r="M1157" s="7" t="str">
        <f ca="1">VLOOKUP($L1157,Countries!$A:$B,2,FALSE)</f>
        <v>Portugal</v>
      </c>
      <c r="N1157" s="7" cm="1">
        <f t="array" aca="1" ref="N1157" ca="1">INDEX(States!$C:$C,RANDBETWEEN(5,COUNTA(States!$A:$A) + 1),1)</f>
        <v>17</v>
      </c>
      <c r="O1157" s="7" t="str">
        <f ca="1">VLOOKUP($N1157,States!$C:$D,2,FALSE)</f>
        <v>Viseu</v>
      </c>
      <c r="P1157" s="7" t="str">
        <f ca="1">VLOOKUP($F1157,Name!$A:$C,3,FALSE)</f>
        <v>M</v>
      </c>
      <c r="Q1157" s="7" t="str">
        <f ca="1">VLOOKUP($P1157,Genders!$B:$C,2,FALSE)</f>
        <v>Male</v>
      </c>
      <c r="R1157" s="7" cm="1">
        <f t="array" aca="1" ref="R1157" ca="1">INDEX('Marital status'!$A:$A,RANDBETWEEN(5,COUNTA('Marital status'!$A:$A) + 1),1)</f>
        <v>9</v>
      </c>
      <c r="S1157" s="7" t="str">
        <f ca="1">VLOOKUP($R1157,'Marital status'!$A:$B,2,FALSE)</f>
        <v>DIVORCED</v>
      </c>
      <c r="T1157" s="7">
        <f t="shared" ca="1" si="173"/>
        <v>5</v>
      </c>
      <c r="U1157" s="7" t="str">
        <f ca="1">VLOOKUP($T1157,Ethnicities!$A:$B,2,FALSE)</f>
        <v xml:space="preserve"> white</v>
      </c>
      <c r="V1157" s="8">
        <f t="shared" ca="1" si="174"/>
        <v>32848</v>
      </c>
      <c r="W1157" s="6">
        <f t="shared" ca="1" si="175"/>
        <v>7</v>
      </c>
      <c r="X1157" s="8" t="str">
        <f ca="1">VLOOKUP($W1157,'Background education'!$A:$B,2,FALSE)</f>
        <v>Undergraduate degree</v>
      </c>
      <c r="Y1157" s="7">
        <f ca="1" xml:space="preserve">
  IF(OR($AA1157 = 5, $AA1157 = 6, $AA1157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57" s="7" t="str">
        <f ca="1">VLOOKUP($Y1157,Departments!$A:$B,2,FALSE)</f>
        <v>Controlling</v>
      </c>
      <c r="AA1157" s="6">
        <f t="shared" ca="1" si="176"/>
        <v>9</v>
      </c>
      <c r="AB1157" s="7" t="str">
        <f ca="1">VLOOKUP($AA1157,Roles!$A:$B,2,FALSE)</f>
        <v>Intern</v>
      </c>
      <c r="AC1157" s="6" t="str">
        <f t="shared" ca="1" si="177"/>
        <v/>
      </c>
      <c r="AD1157" s="7" t="str">
        <f ca="1" xml:space="preserve">
IF($AC1157 &lt;&gt; "",
    VLOOKUP($AC1157,Levels!$A:$B,2,FALSE),
    ""
)</f>
        <v/>
      </c>
      <c r="AE1157" s="8">
        <f t="shared" ca="1" si="178"/>
        <v>41390</v>
      </c>
      <c r="AF1157" s="6">
        <f ca="1">RANDBETWEEN(5,COUNTA('Recruitment source'!$A:$A) + 1)</f>
        <v>11</v>
      </c>
      <c r="AG1157" s="6" t="str">
        <f ca="1">VLOOKUP($AF1157,'Recruitment source'!$A:$B,2,FALSE)</f>
        <v>Next Station</v>
      </c>
      <c r="AH1157" s="8"/>
      <c r="AI1157" s="1">
        <f t="shared" ref="AI1157:AI1220" ca="1" si="180" xml:space="preserve">
IF($AA1157 = 5 + N("Presidente"),
    27000,
    IF($AA1157 = 6 + N("Vice-presidente"),
        23000,
        IF(OR($AA1157 = 8, $AA1157= 13, $AA1157 = 12) + N("Secretária bilíngue ou coordenador ou especialista"),
            8000,
            IF($AA1157 = 7 + N("Diretor"),
                15000,
                IF($AA1157 = 14 + N("Gerente"),
                    12000,
                    IF($AA1157 = 9 + N("Estagiário"),
                        705,
                        IF($AA1157 = 10 + N("Trainee"),
                            805,
                            IF($AA1157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IF($W1157 = 7,
  500,
  IF($W1157 = 8,
    1000,
    IF($W1157 = 9,
      1500,
      IF($W1157 = 10,
        2000,
        0
      )
    )
  )
)
+
N("Adicional no salário por área")
+
IF($Y1157 = 14 + N("Tecnologia da Informação"),
  120,
  IF($Y1157 = 16 + N("Vendas"),
    110,
    IF($Y1157 = 15 + N("Jurídico"),
      100,
      IF(OR($Y1157 = 8, $Y1157 = 9, $Y1157 = 11) + N("Recursos humanos ou comercial ou comunicação e marketing"),
        80,
        0
      )
    )
  )
)
+
N("Adicionando pegadinha")
+
IF(AND($Y1157 = 16, $W1157 = 9, $AA1157 = 11, $AC1157 = 5) + N("Se for de vendas, com mestrado, analista sênior"),
  IF($T1157 = 5,
    100,
    0
  )
  +
  IF($P1157 = "M",
    200,
    0
  ),
  0
)</f>
        <v>1205</v>
      </c>
      <c r="AJ1157" s="12" t="str">
        <f t="shared" ca="1" si="179"/>
        <v>INSERT INTO bi4all.fac_employees (id_company_fk, id_employee_pk, flg_active, employee_name, id_gender_fk, id_race_fk, birthday, id_schooling_fk, id_department_fk, id_role_fk, id_level_fk, actual_salary) VALUES (5, 1153, 1, 'Vicent Badu Ramos', 'M', 5, '06/12/1989', 7, 12, 9, NULL, 1205);</v>
      </c>
    </row>
    <row r="1158" spans="1:36" ht="14.25" customHeight="1" x14ac:dyDescent="0.2">
      <c r="A1158" s="7" cm="1">
        <f t="array" aca="1" ref="A1158" ca="1">INDEX(Companies!$A:$A,RANDBETWEEN(5,COUNTA(Companies!$A:$A) + 1),1)</f>
        <v>5</v>
      </c>
      <c r="B1158" s="7" t="str">
        <f ca="1">VLOOKUP($A1158,Companies!$A:$B,2,FALSE)</f>
        <v>ACME Corporation</v>
      </c>
      <c r="C1158" s="5">
        <f t="shared" ref="C1158:C1221" si="181">ROW() - 4</f>
        <v>1154</v>
      </c>
      <c r="D1158" s="5" t="str" cm="1">
        <f t="array" ref="D1158">SHA1HASH($C1158)</f>
        <v>93e35532e8c27da7267d6a073da0d909da11a4ed</v>
      </c>
      <c r="E1158" s="6">
        <v>1</v>
      </c>
      <c r="F1158" s="7">
        <f ca="1">IF($C1158 = 1 + N("Presidente"),
    127,
    IF($C1158 = 2 + N("Vice-Presidente"),
        72,
        IF($C1158 = 3 + N("Secretária bilíngue"),
            13,
            RANDBETWEEN(5,COUNT(Name!$A:$A) + 1)
        )
    )
)</f>
        <v>112</v>
      </c>
      <c r="G1158" s="7" t="str">
        <f ca="1">VLOOKUP($F1158,Name!$A:$B,2,FALSE)</f>
        <v>Deborah</v>
      </c>
      <c r="H1158" s="7">
        <f ca="1" xml:space="preserve">
IF($C1158 = 1,
    0,
    RANDBETWEEN(5,COUNT('Last name'!$A:$A) + 1)
)</f>
        <v>105</v>
      </c>
      <c r="I1158" s="7" t="str">
        <f ca="1" xml:space="preserve">
IF($C1158 = 1 + N("Presidente"),
    "de Orléans e Bragança",
    VLOOKUP($H1158,'Last name'!$A:$B,2,FALSE) &amp; " " &amp; VLOOKUP(RANDBETWEEN(5,COUNT('Last name'!$A:$A) + 1),'Last name'!$A:$B,2,FALSE)
)</f>
        <v>Junqueira Seixas</v>
      </c>
      <c r="J1158" s="7" t="str">
        <f t="shared" ref="J1158:J1221" ca="1" si="182">$G1158 &amp; " " &amp; $I1158</f>
        <v>Deborah Junqueira Seixas</v>
      </c>
      <c r="K1158" s="7" t="str" cm="1">
        <f t="array" aca="1" ref="K1158" ca="1">SHA1HASH($J1158)</f>
        <v>008047bb72c03866b64c80afeb154b13ca364fe9</v>
      </c>
      <c r="L1158" s="7" cm="1">
        <f t="array" aca="1" ref="L1158" ca="1">INDEX(States!$A:$A,N1158,1)</f>
        <v>5</v>
      </c>
      <c r="M1158" s="7" t="str">
        <f ca="1">VLOOKUP($L1158,Countries!$A:$B,2,FALSE)</f>
        <v>Portugal</v>
      </c>
      <c r="N1158" s="7" cm="1">
        <f t="array" aca="1" ref="N1158" ca="1">INDEX(States!$C:$C,RANDBETWEEN(5,COUNTA(States!$A:$A) + 1),1)</f>
        <v>5</v>
      </c>
      <c r="O1158" s="7" t="str">
        <f ca="1">VLOOKUP($N1158,States!$C:$D,2,FALSE)</f>
        <v xml:space="preserve"> Lisboa</v>
      </c>
      <c r="P1158" s="7" t="str">
        <f ca="1">VLOOKUP($F1158,Name!$A:$C,3,FALSE)</f>
        <v>F</v>
      </c>
      <c r="Q1158" s="7" t="str">
        <f ca="1">VLOOKUP($P1158,Genders!$B:$C,2,FALSE)</f>
        <v>Female</v>
      </c>
      <c r="R1158" s="7" cm="1">
        <f t="array" aca="1" ref="R1158" ca="1">INDEX('Marital status'!$A:$A,RANDBETWEEN(5,COUNTA('Marital status'!$A:$A) + 1),1)</f>
        <v>5</v>
      </c>
      <c r="S1158" s="7" t="str">
        <f ca="1">VLOOKUP($R1158,'Marital status'!$A:$B,2,FALSE)</f>
        <v>single</v>
      </c>
      <c r="T1158" s="7">
        <f t="shared" ref="T1158:T1221" ca="1" si="183" xml:space="preserve">
IF(AND($AA1158 &gt;= 5, $AA1158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158" s="7" t="str">
        <f ca="1">VLOOKUP($T1158,Ethnicities!$A:$B,2,FALSE)</f>
        <v xml:space="preserve"> white</v>
      </c>
      <c r="V1158" s="8">
        <f t="shared" ref="V1158:V1221" ca="1" si="184" xml:space="preserve">
IF($AA1158 = 5 + N("CEO"),
    TODAY() - 16340,
    IF($AA1158 = 8 + N("Secretary"),
        RANDBETWEEN(TODAY() - 12418.5, TODAY()-6574.5),
        IF(OR($AA1158 = 7, $AA1158 = 14),
            RANDBETWEEN(TODAY() - 16071, TODAY() - 8766),
            IF(OR($AA1158 = 13, $AA1158 = 12, $AA1158 = 11),
                RANDBETWEEN(TODAY() - 27393.75, TODAY() - 12783.75),
                RANDBETWEEN(TODAY() - 27393.75, TODAY()-10957.5)
            )
        )
    )
)</f>
        <v>29176</v>
      </c>
      <c r="W1158" s="6">
        <f t="shared" ref="W1158:W1221" ca="1" si="185" xml:space="preserve">
IF(OR($AA1158 = 5, $AA1158 = 6) + N("Se for presidente ou vice-presidente"),
    10 + N("Doutor"),
    IF($AA1158 = 7 + N("Se for diretor"),
        RANDBETWEEN(8,10) + N("Graduate school or Master’s degree or Doctorate"),
        IF($AA1158 = 14 + N("If a manager"),
            RANDBETWEEN(7,9),
            IF(OR($AA1158 = 13, $AA1158 = 12, $AA1158 = 11) + N("If coordinator or specialist or analyst"),
                RANDBETWEEN(7,8),
                7
            )
        )
    )
)</f>
        <v>8</v>
      </c>
      <c r="X1158" s="8" t="str">
        <f ca="1">VLOOKUP($W1158,'Background education'!$A:$B,2,FALSE)</f>
        <v>Graduate school</v>
      </c>
      <c r="Y1158" s="7">
        <f ca="1" xml:space="preserve">
  IF(OR($AA1158 = 5, $AA1158 = 6, $AA1158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58" s="7" t="str">
        <f ca="1">VLOOKUP($Y1158,Departments!$A:$B,2,FALSE)</f>
        <v>Administration</v>
      </c>
      <c r="AA1158" s="6">
        <f t="shared" ref="AA1158:AA1221" ca="1" si="186" xml:space="preserve">
IF($C1158 = 1 + N("Se matrícula for 1"),
  5 + N("Presidente"),
  IF($C1158 = 2 + N("Se matrícula for 2"),
    6 + N("Vice-presidente"),
    IF($C1158 = 3 + N("Se matrícula for 3"),
      8 + N("Secretária bilíngue"),
      IF(AND($C1158 &gt;= 4, $C1158 &lt;=14),
        7 + N("Diretor"),
        IF(AND($C1158 &gt;= 15, $C1158 &lt;= 25),
          14 + N("Manager"),
          IF(AND($C1158 &gt;= 26, $C1158 &lt;= 36),
            13 + N("Coordinador"),
            IF(AND($C1158 &gt;= 37, $C1158 &lt;= 47),
              12 + N("Especialista"),
                IF(MOD($C1158,2) = 0,
                  11 + N("Analista"),
                  RANDBETWEEN(9,10) + N("Estagiário ou Trainee")
                )
            )
          )
        )
      )
    )
  )
)</f>
        <v>11</v>
      </c>
      <c r="AB1158" s="7" t="str">
        <f ca="1">VLOOKUP($AA1158,Roles!$A:$B,2,FALSE)</f>
        <v>Analyst</v>
      </c>
      <c r="AC1158" s="6">
        <f t="shared" ref="AC1158:AC1221" ca="1" si="187" xml:space="preserve">
IF($AA1158 = 11 + N("Analyst"),
    RANDBETWEEN(5, 7) + N("Jr, Pleno, Sr"),
    ""
)</f>
        <v>6</v>
      </c>
      <c r="AD1158" s="7" t="str">
        <f ca="1" xml:space="preserve">
IF($AC1158 &lt;&gt; "",
    VLOOKUP($AC1158,Levels!$A:$B,2,FALSE),
    ""
)</f>
        <v>Pleno</v>
      </c>
      <c r="AE1158" s="8">
        <f t="shared" ref="AE1158:AE1221" ca="1" si="188" xml:space="preserve">
IF(
  OR(
    $AA1158=5,$AA1158=6,$AA1158=7,$AA1158=8,$AA1158=14
  ),
  36161,
  IF(
     (
      (TODAY() - $V1158) / 365
     ) &lt; 19,
      TODAY(),
      RANDBETWEEN(36161,TODAY())
  )
)</f>
        <v>39993</v>
      </c>
      <c r="AF1158" s="6">
        <f ca="1">RANDBETWEEN(5,COUNTA('Recruitment source'!$A:$A) + 1)</f>
        <v>7</v>
      </c>
      <c r="AG1158" s="6" t="str">
        <f ca="1">VLOOKUP($AF1158,'Recruitment source'!$A:$B,2,FALSE)</f>
        <v>SAPO Emprego</v>
      </c>
      <c r="AH1158" s="8"/>
      <c r="AI1158" s="1">
        <f t="shared" ca="1" si="180"/>
        <v>3000</v>
      </c>
      <c r="AJ1158" s="12" t="str">
        <f t="shared" ref="AJ1158:AJ1221" ca="1" si="18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$A1158  &amp; ", "   &amp;
$C1158  &amp; ", "   &amp;
$E1158  &amp; ", '"  &amp;
$J1158  &amp; "', '" &amp;
$P1158  &amp; "', "  &amp;
$T1158  &amp; ", '"  &amp;
TEXT($V1158,"dd/mm/aaaa")  &amp; "', "   &amp;
$W1158  &amp; ", "   &amp;
$Y1158  &amp; ", "   &amp;
$AA1158  &amp; ", "   &amp;
IF($AC1158 &lt;&gt; "", $AC1158, "NULL")  &amp; ", "   &amp;
$AI1158  &amp; ");"</f>
        <v>INSERT INTO bi4all.fac_employees (id_company_fk, id_employee_pk, flg_active, employee_name, id_gender_fk, id_race_fk, birthday, id_schooling_fk, id_department_fk, id_role_fk, id_level_fk, actual_salary) VALUES (5, 1154, 1, 'Deborah Junqueira Seixas', 'F', 5, '17/11/1979', 8, 6, 11, 6, 3000);</v>
      </c>
    </row>
    <row r="1159" spans="1:36" ht="14.25" customHeight="1" x14ac:dyDescent="0.2">
      <c r="A1159" s="7" cm="1">
        <f t="array" aca="1" ref="A1159" ca="1">INDEX(Companies!$A:$A,RANDBETWEEN(5,COUNTA(Companies!$A:$A) + 1),1)</f>
        <v>5</v>
      </c>
      <c r="B1159" s="7" t="str">
        <f ca="1">VLOOKUP($A1159,Companies!$A:$B,2,FALSE)</f>
        <v>ACME Corporation</v>
      </c>
      <c r="C1159" s="5">
        <f t="shared" si="181"/>
        <v>1155</v>
      </c>
      <c r="D1159" s="5" t="str" cm="1">
        <f t="array" ref="D1159">SHA1HASH($C1159)</f>
        <v>1955bfd4523499c91e72d5c446d0d74cccaa5275</v>
      </c>
      <c r="E1159" s="6">
        <v>1</v>
      </c>
      <c r="F1159" s="7">
        <f ca="1">IF($C1159 = 1 + N("Presidente"),
    127,
    IF($C1159 = 2 + N("Vice-Presidente"),
        72,
        IF($C1159 = 3 + N("Secretária bilíngue"),
            13,
            RANDBETWEEN(5,COUNT(Name!$A:$A) + 1)
        )
    )
)</f>
        <v>311</v>
      </c>
      <c r="G1159" s="7" t="str">
        <f ca="1">VLOOKUP($F1159,Name!$A:$B,2,FALSE)</f>
        <v>Olívia</v>
      </c>
      <c r="H1159" s="7">
        <f ca="1" xml:space="preserve">
IF($C1159 = 1,
    0,
    RANDBETWEEN(5,COUNT('Last name'!$A:$A) + 1)
)</f>
        <v>62</v>
      </c>
      <c r="I1159" s="7" t="str">
        <f ca="1" xml:space="preserve">
IF($C1159 = 1 + N("Presidente"),
    "de Orléans e Bragança",
    VLOOKUP($H1159,'Last name'!$A:$B,2,FALSE) &amp; " " &amp; VLOOKUP(RANDBETWEEN(5,COUNT('Last name'!$A:$A) + 1),'Last name'!$A:$B,2,FALSE)
)</f>
        <v>Carvalho Pinheiro</v>
      </c>
      <c r="J1159" s="7" t="str">
        <f t="shared" ca="1" si="182"/>
        <v>Olívia Carvalho Pinheiro</v>
      </c>
      <c r="K1159" s="7" t="str" cm="1">
        <f t="array" aca="1" ref="K1159" ca="1">SHA1HASH($J1159)</f>
        <v>ebc9ccf50c5ba899df738391904f99e42f6171eb</v>
      </c>
      <c r="L1159" s="7" cm="1">
        <f t="array" aca="1" ref="L1159" ca="1">INDEX(States!$A:$A,N1159,1)</f>
        <v>5</v>
      </c>
      <c r="M1159" s="7" t="str">
        <f ca="1">VLOOKUP($L1159,Countries!$A:$B,2,FALSE)</f>
        <v>Portugal</v>
      </c>
      <c r="N1159" s="7" cm="1">
        <f t="array" aca="1" ref="N1159" ca="1">INDEX(States!$C:$C,RANDBETWEEN(5,COUNTA(States!$A:$A) + 1),1)</f>
        <v>9</v>
      </c>
      <c r="O1159" s="7" t="str">
        <f ca="1">VLOOKUP($N1159,States!$C:$D,2,FALSE)</f>
        <v>braga</v>
      </c>
      <c r="P1159" s="7" t="str">
        <f ca="1">VLOOKUP($F1159,Name!$A:$C,3,FALSE)</f>
        <v>F</v>
      </c>
      <c r="Q1159" s="7" t="str">
        <f ca="1">VLOOKUP($P1159,Genders!$B:$C,2,FALSE)</f>
        <v>Female</v>
      </c>
      <c r="R1159" s="7" cm="1">
        <f t="array" aca="1" ref="R1159" ca="1">INDEX('Marital status'!$A:$A,RANDBETWEEN(5,COUNTA('Marital status'!$A:$A) + 1),1)</f>
        <v>6</v>
      </c>
      <c r="S1159" s="7" t="str">
        <f ca="1">VLOOKUP($R1159,'Marital status'!$A:$B,2,FALSE)</f>
        <v>MarrieD</v>
      </c>
      <c r="T1159" s="7">
        <f t="shared" ca="1" si="183"/>
        <v>8</v>
      </c>
      <c r="U1159" s="7" t="str">
        <f ca="1">VLOOKUP($T1159,Ethnicities!$A:$B,2,FALSE)</f>
        <v>ASIAN</v>
      </c>
      <c r="V1159" s="8">
        <f t="shared" ca="1" si="184"/>
        <v>23257</v>
      </c>
      <c r="W1159" s="6">
        <f t="shared" ca="1" si="185"/>
        <v>7</v>
      </c>
      <c r="X1159" s="8" t="str">
        <f ca="1">VLOOKUP($W1159,'Background education'!$A:$B,2,FALSE)</f>
        <v>Undergraduate degree</v>
      </c>
      <c r="Y1159" s="7">
        <f ca="1" xml:space="preserve">
  IF(OR($AA1159 = 5, $AA1159 = 6, $AA1159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59" s="7" t="str">
        <f ca="1">VLOOKUP($Y1159,Departments!$A:$B,2,FALSE)</f>
        <v>Operations</v>
      </c>
      <c r="AA1159" s="6">
        <f t="shared" ca="1" si="186"/>
        <v>10</v>
      </c>
      <c r="AB1159" s="7" t="str">
        <f ca="1">VLOOKUP($AA1159,Roles!$A:$B,2,FALSE)</f>
        <v>Trainee</v>
      </c>
      <c r="AC1159" s="6" t="str">
        <f t="shared" ca="1" si="187"/>
        <v/>
      </c>
      <c r="AD1159" s="7" t="str">
        <f ca="1" xml:space="preserve">
IF($AC1159 &lt;&gt; "",
    VLOOKUP($AC1159,Levels!$A:$B,2,FALSE),
    ""
)</f>
        <v/>
      </c>
      <c r="AE1159" s="8">
        <f t="shared" ca="1" si="188"/>
        <v>40608</v>
      </c>
      <c r="AF1159" s="6">
        <f ca="1">RANDBETWEEN(5,COUNTA('Recruitment source'!$A:$A) + 1)</f>
        <v>9</v>
      </c>
      <c r="AG1159" s="6" t="str">
        <f ca="1">VLOOKUP($AF1159,'Recruitment source'!$A:$B,2,FALSE)</f>
        <v>Empregos Online</v>
      </c>
      <c r="AH1159" s="8"/>
      <c r="AI1159" s="1">
        <f t="shared" ca="1" si="180"/>
        <v>1305</v>
      </c>
      <c r="AJ115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1155, 1, 'Olívia Carvalho Pinheiro', 'F', 8, '03/09/1963', 7, 10, 10, NULL, 1305);</v>
      </c>
    </row>
    <row r="1160" spans="1:36" ht="14.25" customHeight="1" x14ac:dyDescent="0.2">
      <c r="A1160" s="7" cm="1">
        <f t="array" aca="1" ref="A1160" ca="1">INDEX(Companies!$A:$A,RANDBETWEEN(5,COUNTA(Companies!$A:$A) + 1),1)</f>
        <v>5</v>
      </c>
      <c r="B1160" s="7" t="str">
        <f ca="1">VLOOKUP($A1160,Companies!$A:$B,2,FALSE)</f>
        <v>ACME Corporation</v>
      </c>
      <c r="C1160" s="5">
        <f t="shared" si="181"/>
        <v>1156</v>
      </c>
      <c r="D1160" s="5" t="str" cm="1">
        <f t="array" ref="D1160">SHA1HASH($C1160)</f>
        <v>54f9c5db018042c5624c67dc1de588c11164e3ac</v>
      </c>
      <c r="E1160" s="6">
        <v>1</v>
      </c>
      <c r="F1160" s="7">
        <f ca="1">IF($C1160 = 1 + N("Presidente"),
    127,
    IF($C1160 = 2 + N("Vice-Presidente"),
        72,
        IF($C1160 = 3 + N("Secretária bilíngue"),
            13,
            RANDBETWEEN(5,COUNT(Name!$A:$A) + 1)
        )
    )
)</f>
        <v>72</v>
      </c>
      <c r="G1160" s="7" t="str">
        <f ca="1">VLOOKUP($F1160,Name!$A:$B,2,FALSE)</f>
        <v>Bernnardo</v>
      </c>
      <c r="H1160" s="7">
        <f ca="1" xml:space="preserve">
IF($C1160 = 1,
    0,
    RANDBETWEEN(5,COUNT('Last name'!$A:$A) + 1)
)</f>
        <v>175</v>
      </c>
      <c r="I1160" s="7" t="str">
        <f ca="1" xml:space="preserve">
IF($C1160 = 1 + N("Presidente"),
    "de Orléans e Bragança",
    VLOOKUP($H1160,'Last name'!$A:$B,2,FALSE) &amp; " " &amp; VLOOKUP(RANDBETWEEN(5,COUNT('Last name'!$A:$A) + 1),'Last name'!$A:$B,2,FALSE)
)</f>
        <v>Santoro Andrade</v>
      </c>
      <c r="J1160" s="7" t="str">
        <f t="shared" ca="1" si="182"/>
        <v>Bernnardo Santoro Andrade</v>
      </c>
      <c r="K1160" s="7" t="str" cm="1">
        <f t="array" aca="1" ref="K1160" ca="1">SHA1HASH($J1160)</f>
        <v>a3fa583403b6d88edb4ca2602f715ea36b3e62a4</v>
      </c>
      <c r="L1160" s="7" cm="1">
        <f t="array" aca="1" ref="L1160" ca="1">INDEX(States!$A:$A,N1160,1)</f>
        <v>5</v>
      </c>
      <c r="M1160" s="7" t="str">
        <f ca="1">VLOOKUP($L1160,Countries!$A:$B,2,FALSE)</f>
        <v>Portugal</v>
      </c>
      <c r="N1160" s="7" cm="1">
        <f t="array" aca="1" ref="N1160" ca="1">INDEX(States!$C:$C,RANDBETWEEN(5,COUNTA(States!$A:$A) + 1),1)</f>
        <v>9</v>
      </c>
      <c r="O1160" s="7" t="str">
        <f ca="1">VLOOKUP($N1160,States!$C:$D,2,FALSE)</f>
        <v>braga</v>
      </c>
      <c r="P1160" s="7" t="str">
        <f ca="1">VLOOKUP($F1160,Name!$A:$C,3,FALSE)</f>
        <v>M</v>
      </c>
      <c r="Q1160" s="7" t="str">
        <f ca="1">VLOOKUP($P1160,Genders!$B:$C,2,FALSE)</f>
        <v>Male</v>
      </c>
      <c r="R1160" s="7" cm="1">
        <f t="array" aca="1" ref="R1160" ca="1">INDEX('Marital status'!$A:$A,RANDBETWEEN(5,COUNTA('Marital status'!$A:$A) + 1),1)</f>
        <v>8</v>
      </c>
      <c r="S1160" s="7" t="str">
        <f ca="1">VLOOKUP($R1160,'Marital status'!$A:$B,2,FALSE)</f>
        <v xml:space="preserve"> Separated </v>
      </c>
      <c r="T1160" s="7">
        <f t="shared" ca="1" si="183"/>
        <v>5</v>
      </c>
      <c r="U1160" s="7" t="str">
        <f ca="1">VLOOKUP($T1160,Ethnicities!$A:$B,2,FALSE)</f>
        <v xml:space="preserve"> white</v>
      </c>
      <c r="V1160" s="8">
        <f t="shared" ca="1" si="184"/>
        <v>26585</v>
      </c>
      <c r="W1160" s="6">
        <f t="shared" ca="1" si="185"/>
        <v>8</v>
      </c>
      <c r="X1160" s="8" t="str">
        <f ca="1">VLOOKUP($W1160,'Background education'!$A:$B,2,FALSE)</f>
        <v>Graduate school</v>
      </c>
      <c r="Y1160" s="7">
        <f ca="1" xml:space="preserve">
  IF(OR($AA1160 = 5, $AA1160 = 6, $AA1160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60" s="7" t="str">
        <f ca="1">VLOOKUP($Y1160,Departments!$A:$B,2,FALSE)</f>
        <v xml:space="preserve"> Commercial</v>
      </c>
      <c r="AA1160" s="6">
        <f t="shared" ca="1" si="186"/>
        <v>11</v>
      </c>
      <c r="AB1160" s="7" t="str">
        <f ca="1">VLOOKUP($AA1160,Roles!$A:$B,2,FALSE)</f>
        <v>Analyst</v>
      </c>
      <c r="AC1160" s="6">
        <f t="shared" ca="1" si="187"/>
        <v>7</v>
      </c>
      <c r="AD1160" s="7" t="str">
        <f ca="1" xml:space="preserve">
IF($AC1160 &lt;&gt; "",
    VLOOKUP($AC1160,Levels!$A:$B,2,FALSE),
    ""
)</f>
        <v>Senior</v>
      </c>
      <c r="AE1160" s="8">
        <f t="shared" ca="1" si="188"/>
        <v>43417</v>
      </c>
      <c r="AF1160" s="6">
        <f ca="1">RANDBETWEEN(5,COUNTA('Recruitment source'!$A:$A) + 1)</f>
        <v>5</v>
      </c>
      <c r="AG1160" s="6" t="str">
        <f ca="1">VLOOKUP($AF1160,'Recruitment source'!$A:$B,2,FALSE)</f>
        <v>Indeed</v>
      </c>
      <c r="AH1160" s="8"/>
      <c r="AI1160" s="1">
        <f t="shared" ca="1" si="180"/>
        <v>3080</v>
      </c>
      <c r="AJ116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1156, 1, 'Bernnardo Santoro Andrade', 'M', 5, '13/10/1972', 8, 9, 11, 7, 3080);</v>
      </c>
    </row>
    <row r="1161" spans="1:36" ht="14.25" customHeight="1" x14ac:dyDescent="0.2">
      <c r="A1161" s="7" cm="1">
        <f t="array" aca="1" ref="A1161" ca="1">INDEX(Companies!$A:$A,RANDBETWEEN(5,COUNTA(Companies!$A:$A) + 1),1)</f>
        <v>5</v>
      </c>
      <c r="B1161" s="7" t="str">
        <f ca="1">VLOOKUP($A1161,Companies!$A:$B,2,FALSE)</f>
        <v>ACME Corporation</v>
      </c>
      <c r="C1161" s="5">
        <f t="shared" si="181"/>
        <v>1157</v>
      </c>
      <c r="D1161" s="5" t="str" cm="1">
        <f t="array" ref="D1161">SHA1HASH($C1161)</f>
        <v>30b601f0cbe127b082649fe6fcd93fa86c798107</v>
      </c>
      <c r="E1161" s="6">
        <v>1</v>
      </c>
      <c r="F1161" s="7">
        <f ca="1">IF($C1161 = 1 + N("Presidente"),
    127,
    IF($C1161 = 2 + N("Vice-Presidente"),
        72,
        IF($C1161 = 3 + N("Secretária bilíngue"),
            13,
            RANDBETWEEN(5,COUNT(Name!$A:$A) + 1)
        )
    )
)</f>
        <v>154</v>
      </c>
      <c r="G1161" s="7" t="str">
        <f ca="1">VLOOKUP($F1161,Name!$A:$B,2,FALSE)</f>
        <v>Giovanna</v>
      </c>
      <c r="H1161" s="7">
        <f ca="1" xml:space="preserve">
IF($C1161 = 1,
    0,
    RANDBETWEEN(5,COUNT('Last name'!$A:$A) + 1)
)</f>
        <v>149</v>
      </c>
      <c r="I1161" s="7" t="str">
        <f ca="1" xml:space="preserve">
IF($C1161 = 1 + N("Presidente"),
    "de Orléans e Bragança",
    VLOOKUP($H1161,'Last name'!$A:$B,2,FALSE) &amp; " " &amp; VLOOKUP(RANDBETWEEN(5,COUNT('Last name'!$A:$A) + 1),'Last name'!$A:$B,2,FALSE)
)</f>
        <v>Pedroso Pinto</v>
      </c>
      <c r="J1161" s="7" t="str">
        <f t="shared" ca="1" si="182"/>
        <v>Giovanna Pedroso Pinto</v>
      </c>
      <c r="K1161" s="7" t="str" cm="1">
        <f t="array" aca="1" ref="K1161" ca="1">SHA1HASH($J1161)</f>
        <v>ccaaee5c300d8b1746a69f1542c354132ef29a60</v>
      </c>
      <c r="L1161" s="7" cm="1">
        <f t="array" aca="1" ref="L1161" ca="1">INDEX(States!$A:$A,N1161,1)</f>
        <v>5</v>
      </c>
      <c r="M1161" s="7" t="str">
        <f ca="1">VLOOKUP($L1161,Countries!$A:$B,2,FALSE)</f>
        <v>Portugal</v>
      </c>
      <c r="N1161" s="7" cm="1">
        <f t="array" aca="1" ref="N1161" ca="1">INDEX(States!$C:$C,RANDBETWEEN(5,COUNTA(States!$A:$A) + 1),1)</f>
        <v>11</v>
      </c>
      <c r="O1161" s="7" t="str">
        <f ca="1">VLOOKUP($N1161,States!$C:$D,2,FALSE)</f>
        <v>Santarém</v>
      </c>
      <c r="P1161" s="7" t="str">
        <f ca="1">VLOOKUP($F1161,Name!$A:$C,3,FALSE)</f>
        <v>F</v>
      </c>
      <c r="Q1161" s="7" t="str">
        <f ca="1">VLOOKUP($P1161,Genders!$B:$C,2,FALSE)</f>
        <v>Female</v>
      </c>
      <c r="R1161" s="7" cm="1">
        <f t="array" aca="1" ref="R1161" ca="1">INDEX('Marital status'!$A:$A,RANDBETWEEN(5,COUNTA('Marital status'!$A:$A) + 1),1)</f>
        <v>6</v>
      </c>
      <c r="S1161" s="7" t="str">
        <f ca="1">VLOOKUP($R1161,'Marital status'!$A:$B,2,FALSE)</f>
        <v>MarrieD</v>
      </c>
      <c r="T1161" s="7">
        <f t="shared" ca="1" si="183"/>
        <v>5</v>
      </c>
      <c r="U1161" s="7" t="str">
        <f ca="1">VLOOKUP($T1161,Ethnicities!$A:$B,2,FALSE)</f>
        <v xml:space="preserve"> white</v>
      </c>
      <c r="V1161" s="8">
        <f t="shared" ca="1" si="184"/>
        <v>18470</v>
      </c>
      <c r="W1161" s="6">
        <f t="shared" ca="1" si="185"/>
        <v>7</v>
      </c>
      <c r="X1161" s="8" t="str">
        <f ca="1">VLOOKUP($W1161,'Background education'!$A:$B,2,FALSE)</f>
        <v>Undergraduate degree</v>
      </c>
      <c r="Y1161" s="7">
        <f ca="1" xml:space="preserve">
  IF(OR($AA1161 = 5, $AA1161 = 6, $AA1161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61" s="7" t="str">
        <f ca="1">VLOOKUP($Y1161,Departments!$A:$B,2,FALSE)</f>
        <v>Audit</v>
      </c>
      <c r="AA1161" s="6">
        <f t="shared" ca="1" si="186"/>
        <v>10</v>
      </c>
      <c r="AB1161" s="7" t="str">
        <f ca="1">VLOOKUP($AA1161,Roles!$A:$B,2,FALSE)</f>
        <v>Trainee</v>
      </c>
      <c r="AC1161" s="6" t="str">
        <f t="shared" ca="1" si="187"/>
        <v/>
      </c>
      <c r="AD1161" s="7" t="str">
        <f ca="1" xml:space="preserve">
IF($AC1161 &lt;&gt; "",
    VLOOKUP($AC1161,Levels!$A:$B,2,FALSE),
    ""
)</f>
        <v/>
      </c>
      <c r="AE1161" s="8">
        <f t="shared" ca="1" si="188"/>
        <v>39017</v>
      </c>
      <c r="AF1161" s="6">
        <f ca="1">RANDBETWEEN(5,COUNTA('Recruitment source'!$A:$A) + 1)</f>
        <v>15</v>
      </c>
      <c r="AG1161" s="6" t="str">
        <f ca="1">VLOOKUP($AF1161,'Recruitment source'!$A:$B,2,FALSE)</f>
        <v>Website</v>
      </c>
      <c r="AH1161" s="8"/>
      <c r="AI1161" s="1">
        <f t="shared" ca="1" si="180"/>
        <v>1305</v>
      </c>
      <c r="AJ116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1157, 1, 'Giovanna Pedroso Pinto', 'F', 5, '26/07/1950', 7, 13, 10, NULL, 1305);</v>
      </c>
    </row>
    <row r="1162" spans="1:36" ht="14.25" customHeight="1" x14ac:dyDescent="0.2">
      <c r="A1162" s="7" cm="1">
        <f t="array" aca="1" ref="A1162" ca="1">INDEX(Companies!$A:$A,RANDBETWEEN(5,COUNTA(Companies!$A:$A) + 1),1)</f>
        <v>5</v>
      </c>
      <c r="B1162" s="7" t="str">
        <f ca="1">VLOOKUP($A1162,Companies!$A:$B,2,FALSE)</f>
        <v>ACME Corporation</v>
      </c>
      <c r="C1162" s="5">
        <f t="shared" si="181"/>
        <v>1158</v>
      </c>
      <c r="D1162" s="5" t="str" cm="1">
        <f t="array" ref="D1162">SHA1HASH($C1162)</f>
        <v>9bd7909ea32c89f68e82ed0cbe1f30a2e1d72b1c</v>
      </c>
      <c r="E1162" s="6">
        <v>1</v>
      </c>
      <c r="F1162" s="7">
        <f ca="1">IF($C1162 = 1 + N("Presidente"),
    127,
    IF($C1162 = 2 + N("Vice-Presidente"),
        72,
        IF($C1162 = 3 + N("Secretária bilíngue"),
            13,
            RANDBETWEEN(5,COUNT(Name!$A:$A) + 1)
        )
    )
)</f>
        <v>154</v>
      </c>
      <c r="G1162" s="7" t="str">
        <f ca="1">VLOOKUP($F1162,Name!$A:$B,2,FALSE)</f>
        <v>Giovanna</v>
      </c>
      <c r="H1162" s="7">
        <f ca="1" xml:space="preserve">
IF($C1162 = 1,
    0,
    RANDBETWEEN(5,COUNT('Last name'!$A:$A) + 1)
)</f>
        <v>52</v>
      </c>
      <c r="I1162" s="7" t="str">
        <f ca="1" xml:space="preserve">
IF($C1162 = 1 + N("Presidente"),
    "de Orléans e Bragança",
    VLOOKUP($H1162,'Last name'!$A:$B,2,FALSE) &amp; " " &amp; VLOOKUP(RANDBETWEEN(5,COUNT('Last name'!$A:$A) + 1),'Last name'!$A:$B,2,FALSE)
)</f>
        <v>Camacho Batista</v>
      </c>
      <c r="J1162" s="7" t="str">
        <f t="shared" ca="1" si="182"/>
        <v>Giovanna Camacho Batista</v>
      </c>
      <c r="K1162" s="7" t="str" cm="1">
        <f t="array" aca="1" ref="K1162" ca="1">SHA1HASH($J1162)</f>
        <v>f8b2d62ceb57ccd96e6b0150160280bbf5b2ba77</v>
      </c>
      <c r="L1162" s="7" cm="1">
        <f t="array" aca="1" ref="L1162" ca="1">INDEX(States!$A:$A,N1162,1)</f>
        <v>5</v>
      </c>
      <c r="M1162" s="7" t="str">
        <f ca="1">VLOOKUP($L1162,Countries!$A:$B,2,FALSE)</f>
        <v>Portugal</v>
      </c>
      <c r="N1162" s="7" cm="1">
        <f t="array" aca="1" ref="N1162" ca="1">INDEX(States!$C:$C,RANDBETWEEN(5,COUNTA(States!$A:$A) + 1),1)</f>
        <v>23</v>
      </c>
      <c r="O1162" s="7" t="str">
        <f ca="1">VLOOKUP($N1162,States!$C:$D,2,FALSE)</f>
        <v>Viana do Castelo</v>
      </c>
      <c r="P1162" s="7" t="str">
        <f ca="1">VLOOKUP($F1162,Name!$A:$C,3,FALSE)</f>
        <v>F</v>
      </c>
      <c r="Q1162" s="7" t="str">
        <f ca="1">VLOOKUP($P1162,Genders!$B:$C,2,FALSE)</f>
        <v>Female</v>
      </c>
      <c r="R1162" s="7" cm="1">
        <f t="array" aca="1" ref="R1162" ca="1">INDEX('Marital status'!$A:$A,RANDBETWEEN(5,COUNTA('Marital status'!$A:$A) + 1),1)</f>
        <v>5</v>
      </c>
      <c r="S1162" s="7" t="str">
        <f ca="1">VLOOKUP($R1162,'Marital status'!$A:$B,2,FALSE)</f>
        <v>single</v>
      </c>
      <c r="T1162" s="7">
        <f t="shared" ca="1" si="183"/>
        <v>6</v>
      </c>
      <c r="U1162" s="7" t="str">
        <f ca="1">VLOOKUP($T1162,Ethnicities!$A:$B,2,FALSE)</f>
        <v>Black or African American</v>
      </c>
      <c r="V1162" s="8">
        <f t="shared" ca="1" si="184"/>
        <v>21324</v>
      </c>
      <c r="W1162" s="6">
        <f t="shared" ca="1" si="185"/>
        <v>8</v>
      </c>
      <c r="X1162" s="8" t="str">
        <f ca="1">VLOOKUP($W1162,'Background education'!$A:$B,2,FALSE)</f>
        <v>Graduate school</v>
      </c>
      <c r="Y1162" s="7">
        <f ca="1" xml:space="preserve">
  IF(OR($AA1162 = 5, $AA1162 = 6, $AA1162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62" s="7" t="str">
        <f ca="1">VLOOKUP($Y1162,Departments!$A:$B,2,FALSE)</f>
        <v xml:space="preserve"> Presidency</v>
      </c>
      <c r="AA1162" s="6">
        <f t="shared" ca="1" si="186"/>
        <v>11</v>
      </c>
      <c r="AB1162" s="7" t="str">
        <f ca="1">VLOOKUP($AA1162,Roles!$A:$B,2,FALSE)</f>
        <v>Analyst</v>
      </c>
      <c r="AC1162" s="6">
        <f t="shared" ca="1" si="187"/>
        <v>7</v>
      </c>
      <c r="AD1162" s="7" t="str">
        <f ca="1" xml:space="preserve">
IF($AC1162 &lt;&gt; "",
    VLOOKUP($AC1162,Levels!$A:$B,2,FALSE),
    ""
)</f>
        <v>Senior</v>
      </c>
      <c r="AE1162" s="8">
        <f t="shared" ca="1" si="188"/>
        <v>36760</v>
      </c>
      <c r="AF1162" s="6">
        <f ca="1">RANDBETWEEN(5,COUNTA('Recruitment source'!$A:$A) + 1)</f>
        <v>5</v>
      </c>
      <c r="AG1162" s="6" t="str">
        <f ca="1">VLOOKUP($AF1162,'Recruitment source'!$A:$B,2,FALSE)</f>
        <v>Indeed</v>
      </c>
      <c r="AH1162" s="8"/>
      <c r="AI1162" s="1">
        <f t="shared" ca="1" si="180"/>
        <v>3000</v>
      </c>
      <c r="AJ1162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1158, 1, 'Giovanna Camacho Batista', 'F', 6, '19/05/1958', 8, 5, 11, 7, 3000);</v>
      </c>
    </row>
    <row r="1163" spans="1:36" ht="14.25" customHeight="1" x14ac:dyDescent="0.2">
      <c r="A1163" s="7" cm="1">
        <f t="array" aca="1" ref="A1163" ca="1">INDEX(Companies!$A:$A,RANDBETWEEN(5,COUNTA(Companies!$A:$A) + 1),1)</f>
        <v>5</v>
      </c>
      <c r="B1163" s="7" t="str">
        <f ca="1">VLOOKUP($A1163,Companies!$A:$B,2,FALSE)</f>
        <v>ACME Corporation</v>
      </c>
      <c r="C1163" s="5">
        <f t="shared" si="181"/>
        <v>1159</v>
      </c>
      <c r="D1163" s="5" t="str" cm="1">
        <f t="array" ref="D1163">SHA1HASH($C1163)</f>
        <v>0fb0a8a62cbe899f9c109e5ccf6d5f3b35e33f38</v>
      </c>
      <c r="E1163" s="6">
        <v>1</v>
      </c>
      <c r="F1163" s="7">
        <f ca="1">IF($C1163 = 1 + N("Presidente"),
    127,
    IF($C1163 = 2 + N("Vice-Presidente"),
        72,
        IF($C1163 = 3 + N("Secretária bilíngue"),
            13,
            RANDBETWEEN(5,COUNT(Name!$A:$A) + 1)
        )
    )
)</f>
        <v>34</v>
      </c>
      <c r="G1163" s="7" t="str">
        <f ca="1">VLOOKUP($F1163,Name!$A:$B,2,FALSE)</f>
        <v>Ana Liz</v>
      </c>
      <c r="H1163" s="7">
        <f ca="1" xml:space="preserve">
IF($C1163 = 1,
    0,
    RANDBETWEEN(5,COUNT('Last name'!$A:$A) + 1)
)</f>
        <v>44</v>
      </c>
      <c r="I1163" s="7" t="str">
        <f ca="1" xml:space="preserve">
IF($C1163 = 1 + N("Presidente"),
    "de Orléans e Bragança",
    VLOOKUP($H1163,'Last name'!$A:$B,2,FALSE) &amp; " " &amp; VLOOKUP(RANDBETWEEN(5,COUNT('Last name'!$A:$A) + 1),'Last name'!$A:$B,2,FALSE)
)</f>
        <v>Botelho Bermudes</v>
      </c>
      <c r="J1163" s="7" t="str">
        <f t="shared" ca="1" si="182"/>
        <v>Ana Liz Botelho Bermudes</v>
      </c>
      <c r="K1163" s="7" t="str" cm="1">
        <f t="array" aca="1" ref="K1163" ca="1">SHA1HASH($J1163)</f>
        <v>ed687db70c7000517c92e4ae86fd207581009af1</v>
      </c>
      <c r="L1163" s="7" cm="1">
        <f t="array" aca="1" ref="L1163" ca="1">INDEX(States!$A:$A,N1163,1)</f>
        <v>5</v>
      </c>
      <c r="M1163" s="7" t="str">
        <f ca="1">VLOOKUP($L1163,Countries!$A:$B,2,FALSE)</f>
        <v>Portugal</v>
      </c>
      <c r="N1163" s="7" cm="1">
        <f t="array" aca="1" ref="N1163" ca="1">INDEX(States!$C:$C,RANDBETWEEN(5,COUNTA(States!$A:$A) + 1),1)</f>
        <v>11</v>
      </c>
      <c r="O1163" s="7" t="str">
        <f ca="1">VLOOKUP($N1163,States!$C:$D,2,FALSE)</f>
        <v>Santarém</v>
      </c>
      <c r="P1163" s="7" t="str">
        <f ca="1">VLOOKUP($F1163,Name!$A:$C,3,FALSE)</f>
        <v>F</v>
      </c>
      <c r="Q1163" s="7" t="str">
        <f ca="1">VLOOKUP($P1163,Genders!$B:$C,2,FALSE)</f>
        <v>Female</v>
      </c>
      <c r="R1163" s="7" cm="1">
        <f t="array" aca="1" ref="R1163" ca="1">INDEX('Marital status'!$A:$A,RANDBETWEEN(5,COUNTA('Marital status'!$A:$A) + 1),1)</f>
        <v>5</v>
      </c>
      <c r="S1163" s="7" t="str">
        <f ca="1">VLOOKUP($R1163,'Marital status'!$A:$B,2,FALSE)</f>
        <v>single</v>
      </c>
      <c r="T1163" s="7">
        <f t="shared" ca="1" si="183"/>
        <v>5</v>
      </c>
      <c r="U1163" s="7" t="str">
        <f ca="1">VLOOKUP($T1163,Ethnicities!$A:$B,2,FALSE)</f>
        <v xml:space="preserve"> white</v>
      </c>
      <c r="V1163" s="8">
        <f t="shared" ca="1" si="184"/>
        <v>29366</v>
      </c>
      <c r="W1163" s="6">
        <f t="shared" ca="1" si="185"/>
        <v>7</v>
      </c>
      <c r="X1163" s="8" t="str">
        <f ca="1">VLOOKUP($W1163,'Background education'!$A:$B,2,FALSE)</f>
        <v>Undergraduate degree</v>
      </c>
      <c r="Y1163" s="7">
        <f ca="1" xml:space="preserve">
  IF(OR($AA1163 = 5, $AA1163 = 6, $AA1163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63" s="7" t="str">
        <f ca="1">VLOOKUP($Y1163,Departments!$A:$B,2,FALSE)</f>
        <v>Audit</v>
      </c>
      <c r="AA1163" s="6">
        <f t="shared" ca="1" si="186"/>
        <v>9</v>
      </c>
      <c r="AB1163" s="7" t="str">
        <f ca="1">VLOOKUP($AA1163,Roles!$A:$B,2,FALSE)</f>
        <v>Intern</v>
      </c>
      <c r="AC1163" s="6" t="str">
        <f t="shared" ca="1" si="187"/>
        <v/>
      </c>
      <c r="AD1163" s="7" t="str">
        <f ca="1" xml:space="preserve">
IF($AC1163 &lt;&gt; "",
    VLOOKUP($AC1163,Levels!$A:$B,2,FALSE),
    ""
)</f>
        <v/>
      </c>
      <c r="AE1163" s="8">
        <f t="shared" ca="1" si="188"/>
        <v>41477</v>
      </c>
      <c r="AF1163" s="6">
        <f ca="1">RANDBETWEEN(5,COUNTA('Recruitment source'!$A:$A) + 1)</f>
        <v>14</v>
      </c>
      <c r="AG1163" s="6" t="str">
        <f ca="1">VLOOKUP($AF1163,'Recruitment source'!$A:$B,2,FALSE)</f>
        <v>LinkedIn</v>
      </c>
      <c r="AH1163" s="8"/>
      <c r="AI1163" s="1">
        <f t="shared" ca="1" si="180"/>
        <v>1205</v>
      </c>
      <c r="AJ1163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1159, 1, 'Ana Liz Botelho Bermudes', 'F', 5, '25/05/1980', 7, 13, 9, NULL, 1205);</v>
      </c>
    </row>
    <row r="1164" spans="1:36" ht="14.25" customHeight="1" x14ac:dyDescent="0.2">
      <c r="A1164" s="7" cm="1">
        <f t="array" aca="1" ref="A1164" ca="1">INDEX(Companies!$A:$A,RANDBETWEEN(5,COUNTA(Companies!$A:$A) + 1),1)</f>
        <v>5</v>
      </c>
      <c r="B1164" s="7" t="str">
        <f ca="1">VLOOKUP($A1164,Companies!$A:$B,2,FALSE)</f>
        <v>ACME Corporation</v>
      </c>
      <c r="C1164" s="5">
        <f t="shared" si="181"/>
        <v>1160</v>
      </c>
      <c r="D1164" s="5" t="str" cm="1">
        <f t="array" ref="D1164">SHA1HASH($C1164)</f>
        <v>dc1e5e97b303462f6c9a009994f17fb83d9f7624</v>
      </c>
      <c r="E1164" s="6">
        <v>1</v>
      </c>
      <c r="F1164" s="7">
        <f ca="1">IF($C1164 = 1 + N("Presidente"),
    127,
    IF($C1164 = 2 + N("Vice-Presidente"),
        72,
        IF($C1164 = 3 + N("Secretária bilíngue"),
            13,
            RANDBETWEEN(5,COUNT(Name!$A:$A) + 1)
        )
    )
)</f>
        <v>72</v>
      </c>
      <c r="G1164" s="7" t="str">
        <f ca="1">VLOOKUP($F1164,Name!$A:$B,2,FALSE)</f>
        <v>Bernnardo</v>
      </c>
      <c r="H1164" s="7">
        <f ca="1" xml:space="preserve">
IF($C1164 = 1,
    0,
    RANDBETWEEN(5,COUNT('Last name'!$A:$A) + 1)
)</f>
        <v>16</v>
      </c>
      <c r="I1164" s="7" t="str">
        <f ca="1" xml:space="preserve">
IF($C1164 = 1 + N("Presidente"),
    "de Orléans e Bragança",
    VLOOKUP($H1164,'Last name'!$A:$B,2,FALSE) &amp; " " &amp; VLOOKUP(RANDBETWEEN(5,COUNT('Last name'!$A:$A) + 1),'Last name'!$A:$B,2,FALSE)
)</f>
        <v>Amor Garcia</v>
      </c>
      <c r="J1164" s="7" t="str">
        <f t="shared" ca="1" si="182"/>
        <v>Bernnardo Amor Garcia</v>
      </c>
      <c r="K1164" s="7" t="str" cm="1">
        <f t="array" aca="1" ref="K1164" ca="1">SHA1HASH($J1164)</f>
        <v>d3f8beb63202458e48d873aeed74a91b39ef7af8</v>
      </c>
      <c r="L1164" s="7" cm="1">
        <f t="array" aca="1" ref="L1164" ca="1">INDEX(States!$A:$A,N1164,1)</f>
        <v>5</v>
      </c>
      <c r="M1164" s="7" t="str">
        <f ca="1">VLOOKUP($L1164,Countries!$A:$B,2,FALSE)</f>
        <v>Portugal</v>
      </c>
      <c r="N1164" s="7" cm="1">
        <f t="array" aca="1" ref="N1164" ca="1">INDEX(States!$C:$C,RANDBETWEEN(5,COUNTA(States!$A:$A) + 1),1)</f>
        <v>12</v>
      </c>
      <c r="O1164" s="7" t="str">
        <f ca="1">VLOOKUP($N1164,States!$C:$D,2,FALSE)</f>
        <v>Leiria</v>
      </c>
      <c r="P1164" s="7" t="str">
        <f ca="1">VLOOKUP($F1164,Name!$A:$C,3,FALSE)</f>
        <v>M</v>
      </c>
      <c r="Q1164" s="7" t="str">
        <f ca="1">VLOOKUP($P1164,Genders!$B:$C,2,FALSE)</f>
        <v>Male</v>
      </c>
      <c r="R1164" s="7" cm="1">
        <f t="array" aca="1" ref="R1164" ca="1">INDEX('Marital status'!$A:$A,RANDBETWEEN(5,COUNTA('Marital status'!$A:$A) + 1),1)</f>
        <v>5</v>
      </c>
      <c r="S1164" s="7" t="str">
        <f ca="1">VLOOKUP($R1164,'Marital status'!$A:$B,2,FALSE)</f>
        <v>single</v>
      </c>
      <c r="T1164" s="7">
        <f t="shared" ca="1" si="183"/>
        <v>5</v>
      </c>
      <c r="U1164" s="7" t="str">
        <f ca="1">VLOOKUP($T1164,Ethnicities!$A:$B,2,FALSE)</f>
        <v xml:space="preserve"> white</v>
      </c>
      <c r="V1164" s="8">
        <f t="shared" ca="1" si="184"/>
        <v>29950</v>
      </c>
      <c r="W1164" s="6">
        <f t="shared" ca="1" si="185"/>
        <v>8</v>
      </c>
      <c r="X1164" s="8" t="str">
        <f ca="1">VLOOKUP($W1164,'Background education'!$A:$B,2,FALSE)</f>
        <v>Graduate school</v>
      </c>
      <c r="Y1164" s="7">
        <f ca="1" xml:space="preserve">
  IF(OR($AA1164 = 5, $AA1164 = 6, $AA1164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64" s="7" t="str">
        <f ca="1">VLOOKUP($Y1164,Departments!$A:$B,2,FALSE)</f>
        <v>Operations</v>
      </c>
      <c r="AA1164" s="6">
        <f t="shared" ca="1" si="186"/>
        <v>11</v>
      </c>
      <c r="AB1164" s="7" t="str">
        <f ca="1">VLOOKUP($AA1164,Roles!$A:$B,2,FALSE)</f>
        <v>Analyst</v>
      </c>
      <c r="AC1164" s="6">
        <f t="shared" ca="1" si="187"/>
        <v>6</v>
      </c>
      <c r="AD1164" s="7" t="str">
        <f ca="1" xml:space="preserve">
IF($AC1164 &lt;&gt; "",
    VLOOKUP($AC1164,Levels!$A:$B,2,FALSE),
    ""
)</f>
        <v>Pleno</v>
      </c>
      <c r="AE1164" s="8">
        <f t="shared" ca="1" si="188"/>
        <v>39223</v>
      </c>
      <c r="AF1164" s="6">
        <f ca="1">RANDBETWEEN(5,COUNTA('Recruitment source'!$A:$A) + 1)</f>
        <v>9</v>
      </c>
      <c r="AG1164" s="6" t="str">
        <f ca="1">VLOOKUP($AF1164,'Recruitment source'!$A:$B,2,FALSE)</f>
        <v>Empregos Online</v>
      </c>
      <c r="AH1164" s="8"/>
      <c r="AI1164" s="1">
        <f t="shared" ca="1" si="180"/>
        <v>3000</v>
      </c>
      <c r="AJ1164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1160, 1, 'Bernnardo Amor Garcia', 'M', 5, '30/12/1981', 8, 10, 11, 6, 3000);</v>
      </c>
    </row>
    <row r="1165" spans="1:36" ht="14.25" customHeight="1" x14ac:dyDescent="0.2">
      <c r="A1165" s="7" cm="1">
        <f t="array" aca="1" ref="A1165" ca="1">INDEX(Companies!$A:$A,RANDBETWEEN(5,COUNTA(Companies!$A:$A) + 1),1)</f>
        <v>5</v>
      </c>
      <c r="B1165" s="7" t="str">
        <f ca="1">VLOOKUP($A1165,Companies!$A:$B,2,FALSE)</f>
        <v>ACME Corporation</v>
      </c>
      <c r="C1165" s="5">
        <f t="shared" si="181"/>
        <v>1161</v>
      </c>
      <c r="D1165" s="5" t="str" cm="1">
        <f t="array" ref="D1165">SHA1HASH($C1165)</f>
        <v>25c65868b540200530fe4d75eb95a9a92c0c76ce</v>
      </c>
      <c r="E1165" s="6">
        <v>1</v>
      </c>
      <c r="F1165" s="7">
        <f ca="1">IF($C1165 = 1 + N("Presidente"),
    127,
    IF($C1165 = 2 + N("Vice-Presidente"),
        72,
        IF($C1165 = 3 + N("Secretária bilíngue"),
            13,
            RANDBETWEEN(5,COUNT(Name!$A:$A) + 1)
        )
    )
)</f>
        <v>248</v>
      </c>
      <c r="G1165" s="7" t="str">
        <f ca="1">VLOOKUP($F1165,Name!$A:$B,2,FALSE)</f>
        <v>Luiza</v>
      </c>
      <c r="H1165" s="7">
        <f ca="1" xml:space="preserve">
IF($C1165 = 1,
    0,
    RANDBETWEEN(5,COUNT('Last name'!$A:$A) + 1)
)</f>
        <v>68</v>
      </c>
      <c r="I1165" s="7" t="str">
        <f ca="1" xml:space="preserve">
IF($C1165 = 1 + N("Presidente"),
    "de Orléans e Bragança",
    VLOOKUP($H1165,'Last name'!$A:$B,2,FALSE) &amp; " " &amp; VLOOKUP(RANDBETWEEN(5,COUNT('Last name'!$A:$A) + 1),'Last name'!$A:$B,2,FALSE)
)</f>
        <v>Costa Paulista</v>
      </c>
      <c r="J1165" s="7" t="str">
        <f t="shared" ca="1" si="182"/>
        <v>Luiza Costa Paulista</v>
      </c>
      <c r="K1165" s="7" t="str" cm="1">
        <f t="array" aca="1" ref="K1165" ca="1">SHA1HASH($J1165)</f>
        <v>a719f07b390a9858c6aea57c166ce7cee5ccefde</v>
      </c>
      <c r="L1165" s="7" cm="1">
        <f t="array" aca="1" ref="L1165" ca="1">INDEX(States!$A:$A,N1165,1)</f>
        <v>5</v>
      </c>
      <c r="M1165" s="7" t="str">
        <f ca="1">VLOOKUP($L1165,Countries!$A:$B,2,FALSE)</f>
        <v>Portugal</v>
      </c>
      <c r="N1165" s="7" cm="1">
        <f t="array" aca="1" ref="N1165" ca="1">INDEX(States!$C:$C,RANDBETWEEN(5,COUNTA(States!$A:$A) + 1),1)</f>
        <v>16</v>
      </c>
      <c r="O1165" s="7" t="str">
        <f ca="1">VLOOKUP($N1165,States!$C:$D,2,FALSE)</f>
        <v>Azores</v>
      </c>
      <c r="P1165" s="7" t="str">
        <f ca="1">VLOOKUP($F1165,Name!$A:$C,3,FALSE)</f>
        <v>F</v>
      </c>
      <c r="Q1165" s="7" t="str">
        <f ca="1">VLOOKUP($P1165,Genders!$B:$C,2,FALSE)</f>
        <v>Female</v>
      </c>
      <c r="R1165" s="7" cm="1">
        <f t="array" aca="1" ref="R1165" ca="1">INDEX('Marital status'!$A:$A,RANDBETWEEN(5,COUNTA('Marital status'!$A:$A) + 1),1)</f>
        <v>7</v>
      </c>
      <c r="S1165" s="7" t="str">
        <f ca="1">VLOOKUP($R1165,'Marital status'!$A:$B,2,FALSE)</f>
        <v xml:space="preserve">Widowed </v>
      </c>
      <c r="T1165" s="7">
        <f t="shared" ca="1" si="183"/>
        <v>5</v>
      </c>
      <c r="U1165" s="7" t="str">
        <f ca="1">VLOOKUP($T1165,Ethnicities!$A:$B,2,FALSE)</f>
        <v xml:space="preserve"> white</v>
      </c>
      <c r="V1165" s="8">
        <f t="shared" ca="1" si="184"/>
        <v>28306</v>
      </c>
      <c r="W1165" s="6">
        <f t="shared" ca="1" si="185"/>
        <v>7</v>
      </c>
      <c r="X1165" s="8" t="str">
        <f ca="1">VLOOKUP($W1165,'Background education'!$A:$B,2,FALSE)</f>
        <v>Undergraduate degree</v>
      </c>
      <c r="Y1165" s="7">
        <f ca="1" xml:space="preserve">
  IF(OR($AA1165 = 5, $AA1165 = 6, $AA1165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65" s="7" t="str">
        <f ca="1">VLOOKUP($Y1165,Departments!$A:$B,2,FALSE)</f>
        <v xml:space="preserve"> Commercial</v>
      </c>
      <c r="AA1165" s="6">
        <f t="shared" ca="1" si="186"/>
        <v>10</v>
      </c>
      <c r="AB1165" s="7" t="str">
        <f ca="1">VLOOKUP($AA1165,Roles!$A:$B,2,FALSE)</f>
        <v>Trainee</v>
      </c>
      <c r="AC1165" s="6" t="str">
        <f t="shared" ca="1" si="187"/>
        <v/>
      </c>
      <c r="AD1165" s="7" t="str">
        <f ca="1" xml:space="preserve">
IF($AC1165 &lt;&gt; "",
    VLOOKUP($AC1165,Levels!$A:$B,2,FALSE),
    ""
)</f>
        <v/>
      </c>
      <c r="AE1165" s="8">
        <f t="shared" ca="1" si="188"/>
        <v>40496</v>
      </c>
      <c r="AF1165" s="6">
        <f ca="1">RANDBETWEEN(5,COUNTA('Recruitment source'!$A:$A) + 1)</f>
        <v>11</v>
      </c>
      <c r="AG1165" s="6" t="str">
        <f ca="1">VLOOKUP($AF1165,'Recruitment source'!$A:$B,2,FALSE)</f>
        <v>Next Station</v>
      </c>
      <c r="AH1165" s="8"/>
      <c r="AI1165" s="1">
        <f t="shared" ca="1" si="180"/>
        <v>1385</v>
      </c>
      <c r="AJ1165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1161, 1, 'Luiza Costa Paulista', 'F', 5, '30/06/1977', 7, 9, 10, NULL, 1385);</v>
      </c>
    </row>
    <row r="1166" spans="1:36" ht="14.25" customHeight="1" x14ac:dyDescent="0.2">
      <c r="A1166" s="7" cm="1">
        <f t="array" aca="1" ref="A1166" ca="1">INDEX(Companies!$A:$A,RANDBETWEEN(5,COUNTA(Companies!$A:$A) + 1),1)</f>
        <v>5</v>
      </c>
      <c r="B1166" s="7" t="str">
        <f ca="1">VLOOKUP($A1166,Companies!$A:$B,2,FALSE)</f>
        <v>ACME Corporation</v>
      </c>
      <c r="C1166" s="5">
        <f t="shared" si="181"/>
        <v>1162</v>
      </c>
      <c r="D1166" s="5" t="str" cm="1">
        <f t="array" ref="D1166">SHA1HASH($C1166)</f>
        <v>4080612570be15e797c5dae4449e556f77faa2fa</v>
      </c>
      <c r="E1166" s="6">
        <v>1</v>
      </c>
      <c r="F1166" s="7">
        <f ca="1">IF($C1166 = 1 + N("Presidente"),
    127,
    IF($C1166 = 2 + N("Vice-Presidente"),
        72,
        IF($C1166 = 3 + N("Secretária bilíngue"),
            13,
            RANDBETWEEN(5,COUNT(Name!$A:$A) + 1)
        )
    )
)</f>
        <v>29</v>
      </c>
      <c r="G1166" s="7" t="str">
        <f ca="1">VLOOKUP($F1166,Name!$A:$B,2,FALSE)</f>
        <v>Ana Cecília</v>
      </c>
      <c r="H1166" s="7">
        <f ca="1" xml:space="preserve">
IF($C1166 = 1,
    0,
    RANDBETWEEN(5,COUNT('Last name'!$A:$A) + 1)
)</f>
        <v>155</v>
      </c>
      <c r="I1166" s="7" t="str">
        <f ca="1" xml:space="preserve">
IF($C1166 = 1 + N("Presidente"),
    "de Orléans e Bragança",
    VLOOKUP($H1166,'Last name'!$A:$B,2,FALSE) &amp; " " &amp; VLOOKUP(RANDBETWEEN(5,COUNT('Last name'!$A:$A) + 1),'Last name'!$A:$B,2,FALSE)
)</f>
        <v>Pinto Pinto</v>
      </c>
      <c r="J1166" s="7" t="str">
        <f t="shared" ca="1" si="182"/>
        <v>Ana Cecília Pinto Pinto</v>
      </c>
      <c r="K1166" s="7" t="str" cm="1">
        <f t="array" aca="1" ref="K1166" ca="1">SHA1HASH($J1166)</f>
        <v>1e92e8b784a1bfc0395c2404d841011cd8705a93</v>
      </c>
      <c r="L1166" s="7" cm="1">
        <f t="array" aca="1" ref="L1166" ca="1">INDEX(States!$A:$A,N1166,1)</f>
        <v>5</v>
      </c>
      <c r="M1166" s="7" t="str">
        <f ca="1">VLOOKUP($L1166,Countries!$A:$B,2,FALSE)</f>
        <v>Portugal</v>
      </c>
      <c r="N1166" s="7" cm="1">
        <f t="array" aca="1" ref="N1166" ca="1">INDEX(States!$C:$C,RANDBETWEEN(5,COUNTA(States!$A:$A) + 1),1)</f>
        <v>7</v>
      </c>
      <c r="O1166" s="7" t="str">
        <f ca="1">VLOOKUP($N1166,States!$C:$D,2,FALSE)</f>
        <v xml:space="preserve"> Setúbal </v>
      </c>
      <c r="P1166" s="7" t="str">
        <f ca="1">VLOOKUP($F1166,Name!$A:$C,3,FALSE)</f>
        <v>F</v>
      </c>
      <c r="Q1166" s="7" t="str">
        <f ca="1">VLOOKUP($P1166,Genders!$B:$C,2,FALSE)</f>
        <v>Female</v>
      </c>
      <c r="R1166" s="7" cm="1">
        <f t="array" aca="1" ref="R1166" ca="1">INDEX('Marital status'!$A:$A,RANDBETWEEN(5,COUNTA('Marital status'!$A:$A) + 1),1)</f>
        <v>8</v>
      </c>
      <c r="S1166" s="7" t="str">
        <f ca="1">VLOOKUP($R1166,'Marital status'!$A:$B,2,FALSE)</f>
        <v xml:space="preserve"> Separated </v>
      </c>
      <c r="T1166" s="7">
        <f t="shared" ca="1" si="183"/>
        <v>7</v>
      </c>
      <c r="U1166" s="7" t="str">
        <f ca="1">VLOOKUP($T1166,Ethnicities!$A:$B,2,FALSE)</f>
        <v xml:space="preserve">  Hispanic or LATINO</v>
      </c>
      <c r="V1166" s="8">
        <f t="shared" ca="1" si="184"/>
        <v>20637</v>
      </c>
      <c r="W1166" s="6">
        <f t="shared" ca="1" si="185"/>
        <v>7</v>
      </c>
      <c r="X1166" s="8" t="str">
        <f ca="1">VLOOKUP($W1166,'Background education'!$A:$B,2,FALSE)</f>
        <v>Undergraduate degree</v>
      </c>
      <c r="Y1166" s="7">
        <f ca="1" xml:space="preserve">
  IF(OR($AA1166 = 5, $AA1166 = 6, $AA1166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66" s="7" t="str">
        <f ca="1">VLOOKUP($Y1166,Departments!$A:$B,2,FALSE)</f>
        <v>Controlling</v>
      </c>
      <c r="AA1166" s="6">
        <f t="shared" ca="1" si="186"/>
        <v>11</v>
      </c>
      <c r="AB1166" s="7" t="str">
        <f ca="1">VLOOKUP($AA1166,Roles!$A:$B,2,FALSE)</f>
        <v>Analyst</v>
      </c>
      <c r="AC1166" s="6">
        <f t="shared" ca="1" si="187"/>
        <v>6</v>
      </c>
      <c r="AD1166" s="7" t="str">
        <f ca="1" xml:space="preserve">
IF($AC1166 &lt;&gt; "",
    VLOOKUP($AC1166,Levels!$A:$B,2,FALSE),
    ""
)</f>
        <v>Pleno</v>
      </c>
      <c r="AE1166" s="8">
        <f t="shared" ca="1" si="188"/>
        <v>39821</v>
      </c>
      <c r="AF1166" s="6">
        <f ca="1">RANDBETWEEN(5,COUNTA('Recruitment source'!$A:$A) + 1)</f>
        <v>10</v>
      </c>
      <c r="AG1166" s="6" t="str">
        <f ca="1">VLOOKUP($AF1166,'Recruitment source'!$A:$B,2,FALSE)</f>
        <v>Jobs in Lisbon</v>
      </c>
      <c r="AH1166" s="8"/>
      <c r="AI1166" s="1">
        <f t="shared" ca="1" si="180"/>
        <v>2500</v>
      </c>
      <c r="AJ1166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1162, 1, 'Ana Cecília Pinto Pinto', 'F', 7, '01/07/1956', 7, 12, 11, 6, 2500);</v>
      </c>
    </row>
    <row r="1167" spans="1:36" ht="14.25" customHeight="1" x14ac:dyDescent="0.2">
      <c r="A1167" s="7" cm="1">
        <f t="array" aca="1" ref="A1167" ca="1">INDEX(Companies!$A:$A,RANDBETWEEN(5,COUNTA(Companies!$A:$A) + 1),1)</f>
        <v>5</v>
      </c>
      <c r="B1167" s="7" t="str">
        <f ca="1">VLOOKUP($A1167,Companies!$A:$B,2,FALSE)</f>
        <v>ACME Corporation</v>
      </c>
      <c r="C1167" s="5">
        <f t="shared" si="181"/>
        <v>1163</v>
      </c>
      <c r="D1167" s="5" t="str" cm="1">
        <f t="array" ref="D1167">SHA1HASH($C1167)</f>
        <v>736cca45634b541786a2049311bc717ecbd88d60</v>
      </c>
      <c r="E1167" s="6">
        <v>1</v>
      </c>
      <c r="F1167" s="7">
        <f ca="1">IF($C1167 = 1 + N("Presidente"),
    127,
    IF($C1167 = 2 + N("Vice-Presidente"),
        72,
        IF($C1167 = 3 + N("Secretária bilíngue"),
            13,
            RANDBETWEEN(5,COUNT(Name!$A:$A) + 1)
        )
    )
)</f>
        <v>146</v>
      </c>
      <c r="G1167" s="7" t="str">
        <f ca="1">VLOOKUP($F1167,Name!$A:$B,2,FALSE)</f>
        <v>Francisco</v>
      </c>
      <c r="H1167" s="7">
        <f ca="1" xml:space="preserve">
IF($C1167 = 1,
    0,
    RANDBETWEEN(5,COUNT('Last name'!$A:$A) + 1)
)</f>
        <v>192</v>
      </c>
      <c r="I1167" s="7" t="str">
        <f ca="1" xml:space="preserve">
IF($C1167 = 1 + N("Presidente"),
    "de Orléans e Bragança",
    VLOOKUP($H1167,'Last name'!$A:$B,2,FALSE) &amp; " " &amp; VLOOKUP(RANDBETWEEN(5,COUNT('Last name'!$A:$A) + 1),'Last name'!$A:$B,2,FALSE)
)</f>
        <v>Vaz Barroso</v>
      </c>
      <c r="J1167" s="7" t="str">
        <f t="shared" ca="1" si="182"/>
        <v>Francisco Vaz Barroso</v>
      </c>
      <c r="K1167" s="7" t="str" cm="1">
        <f t="array" aca="1" ref="K1167" ca="1">SHA1HASH($J1167)</f>
        <v>bbfebd228444312d4ba18572639b905b1e2d4675</v>
      </c>
      <c r="L1167" s="7" cm="1">
        <f t="array" aca="1" ref="L1167" ca="1">INDEX(States!$A:$A,N1167,1)</f>
        <v>5</v>
      </c>
      <c r="M1167" s="7" t="str">
        <f ca="1">VLOOKUP($L1167,Countries!$A:$B,2,FALSE)</f>
        <v>Portugal</v>
      </c>
      <c r="N1167" s="7" cm="1">
        <f t="array" aca="1" ref="N1167" ca="1">INDEX(States!$C:$C,RANDBETWEEN(5,COUNTA(States!$A:$A) + 1),1)</f>
        <v>18</v>
      </c>
      <c r="O1167" s="7" t="str">
        <f ca="1">VLOOKUP($N1167,States!$C:$D,2,FALSE)</f>
        <v>Castelo Branco</v>
      </c>
      <c r="P1167" s="7" t="str">
        <f ca="1">VLOOKUP($F1167,Name!$A:$C,3,FALSE)</f>
        <v>M</v>
      </c>
      <c r="Q1167" s="7" t="str">
        <f ca="1">VLOOKUP($P1167,Genders!$B:$C,2,FALSE)</f>
        <v>Male</v>
      </c>
      <c r="R1167" s="7" cm="1">
        <f t="array" aca="1" ref="R1167" ca="1">INDEX('Marital status'!$A:$A,RANDBETWEEN(5,COUNTA('Marital status'!$A:$A) + 1),1)</f>
        <v>6</v>
      </c>
      <c r="S1167" s="7" t="str">
        <f ca="1">VLOOKUP($R1167,'Marital status'!$A:$B,2,FALSE)</f>
        <v>MarrieD</v>
      </c>
      <c r="T1167" s="7">
        <f t="shared" ca="1" si="183"/>
        <v>5</v>
      </c>
      <c r="U1167" s="7" t="str">
        <f ca="1">VLOOKUP($T1167,Ethnicities!$A:$B,2,FALSE)</f>
        <v xml:space="preserve"> white</v>
      </c>
      <c r="V1167" s="8">
        <f t="shared" ca="1" si="184"/>
        <v>18715</v>
      </c>
      <c r="W1167" s="6">
        <f t="shared" ca="1" si="185"/>
        <v>7</v>
      </c>
      <c r="X1167" s="8" t="str">
        <f ca="1">VLOOKUP($W1167,'Background education'!$A:$B,2,FALSE)</f>
        <v>Undergraduate degree</v>
      </c>
      <c r="Y1167" s="7">
        <f ca="1" xml:space="preserve">
  IF(OR($AA1167 = 5, $AA1167 = 6, $AA1167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67" s="7" t="str">
        <f ca="1">VLOOKUP($Y1167,Departments!$A:$B,2,FALSE)</f>
        <v xml:space="preserve"> Presidency</v>
      </c>
      <c r="AA1167" s="6">
        <f t="shared" ca="1" si="186"/>
        <v>10</v>
      </c>
      <c r="AB1167" s="7" t="str">
        <f ca="1">VLOOKUP($AA1167,Roles!$A:$B,2,FALSE)</f>
        <v>Trainee</v>
      </c>
      <c r="AC1167" s="6" t="str">
        <f t="shared" ca="1" si="187"/>
        <v/>
      </c>
      <c r="AD1167" s="7" t="str">
        <f ca="1" xml:space="preserve">
IF($AC1167 &lt;&gt; "",
    VLOOKUP($AC1167,Levels!$A:$B,2,FALSE),
    ""
)</f>
        <v/>
      </c>
      <c r="AE1167" s="8">
        <f t="shared" ca="1" si="188"/>
        <v>43369</v>
      </c>
      <c r="AF1167" s="6">
        <f ca="1">RANDBETWEEN(5,COUNTA('Recruitment source'!$A:$A) + 1)</f>
        <v>11</v>
      </c>
      <c r="AG1167" s="6" t="str">
        <f ca="1">VLOOKUP($AF1167,'Recruitment source'!$A:$B,2,FALSE)</f>
        <v>Next Station</v>
      </c>
      <c r="AH1167" s="8"/>
      <c r="AI1167" s="1">
        <f t="shared" ca="1" si="180"/>
        <v>1305</v>
      </c>
      <c r="AJ1167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1163, 1, 'Francisco Vaz Barroso', 'M', 5, '28/03/1951', 7, 5, 10, NULL, 1305);</v>
      </c>
    </row>
    <row r="1168" spans="1:36" ht="14.25" customHeight="1" x14ac:dyDescent="0.2">
      <c r="A1168" s="7" cm="1">
        <f t="array" aca="1" ref="A1168" ca="1">INDEX(Companies!$A:$A,RANDBETWEEN(5,COUNTA(Companies!$A:$A) + 1),1)</f>
        <v>5</v>
      </c>
      <c r="B1168" s="7" t="str">
        <f ca="1">VLOOKUP($A1168,Companies!$A:$B,2,FALSE)</f>
        <v>ACME Corporation</v>
      </c>
      <c r="C1168" s="5">
        <f t="shared" si="181"/>
        <v>1164</v>
      </c>
      <c r="D1168" s="5" t="str" cm="1">
        <f t="array" ref="D1168">SHA1HASH($C1168)</f>
        <v>31e32558fdf2acfa6e47afefa271580600d36202</v>
      </c>
      <c r="E1168" s="6">
        <v>1</v>
      </c>
      <c r="F1168" s="7">
        <f ca="1">IF($C1168 = 1 + N("Presidente"),
    127,
    IF($C1168 = 2 + N("Vice-Presidente"),
        72,
        IF($C1168 = 3 + N("Secretária bilíngue"),
            13,
            RANDBETWEEN(5,COUNT(Name!$A:$A) + 1)
        )
    )
)</f>
        <v>287</v>
      </c>
      <c r="G1168" s="7" t="str">
        <f ca="1">VLOOKUP($F1168,Name!$A:$B,2,FALSE)</f>
        <v>Matheus</v>
      </c>
      <c r="H1168" s="7">
        <f ca="1" xml:space="preserve">
IF($C1168 = 1,
    0,
    RANDBETWEEN(5,COUNT('Last name'!$A:$A) + 1)
)</f>
        <v>137</v>
      </c>
      <c r="I1168" s="7" t="str">
        <f ca="1" xml:space="preserve">
IF($C1168 = 1 + N("Presidente"),
    "de Orléans e Bragança",
    VLOOKUP($H1168,'Last name'!$A:$B,2,FALSE) &amp; " " &amp; VLOOKUP(RANDBETWEEN(5,COUNT('Last name'!$A:$A) + 1),'Last name'!$A:$B,2,FALSE)
)</f>
        <v>Moura Bispo</v>
      </c>
      <c r="J1168" s="7" t="str">
        <f t="shared" ca="1" si="182"/>
        <v>Matheus Moura Bispo</v>
      </c>
      <c r="K1168" s="7" t="str" cm="1">
        <f t="array" aca="1" ref="K1168" ca="1">SHA1HASH($J1168)</f>
        <v>5a9fb4e695e4322ad9d5d6daba799721c8b341db</v>
      </c>
      <c r="L1168" s="7" cm="1">
        <f t="array" aca="1" ref="L1168" ca="1">INDEX(States!$A:$A,N1168,1)</f>
        <v>5</v>
      </c>
      <c r="M1168" s="7" t="str">
        <f ca="1">VLOOKUP($L1168,Countries!$A:$B,2,FALSE)</f>
        <v>Portugal</v>
      </c>
      <c r="N1168" s="7" cm="1">
        <f t="array" aca="1" ref="N1168" ca="1">INDEX(States!$C:$C,RANDBETWEEN(5,COUNTA(States!$A:$A) + 1),1)</f>
        <v>23</v>
      </c>
      <c r="O1168" s="7" t="str">
        <f ca="1">VLOOKUP($N1168,States!$C:$D,2,FALSE)</f>
        <v>Viana do Castelo</v>
      </c>
      <c r="P1168" s="7" t="str">
        <f ca="1">VLOOKUP($F1168,Name!$A:$C,3,FALSE)</f>
        <v>M</v>
      </c>
      <c r="Q1168" s="7" t="str">
        <f ca="1">VLOOKUP($P1168,Genders!$B:$C,2,FALSE)</f>
        <v>Male</v>
      </c>
      <c r="R1168" s="7" cm="1">
        <f t="array" aca="1" ref="R1168" ca="1">INDEX('Marital status'!$A:$A,RANDBETWEEN(5,COUNTA('Marital status'!$A:$A) + 1),1)</f>
        <v>7</v>
      </c>
      <c r="S1168" s="7" t="str">
        <f ca="1">VLOOKUP($R1168,'Marital status'!$A:$B,2,FALSE)</f>
        <v xml:space="preserve">Widowed </v>
      </c>
      <c r="T1168" s="7">
        <f t="shared" ca="1" si="183"/>
        <v>5</v>
      </c>
      <c r="U1168" s="7" t="str">
        <f ca="1">VLOOKUP($T1168,Ethnicities!$A:$B,2,FALSE)</f>
        <v xml:space="preserve"> white</v>
      </c>
      <c r="V1168" s="8">
        <f t="shared" ca="1" si="184"/>
        <v>19997</v>
      </c>
      <c r="W1168" s="6">
        <f t="shared" ca="1" si="185"/>
        <v>7</v>
      </c>
      <c r="X1168" s="8" t="str">
        <f ca="1">VLOOKUP($W1168,'Background education'!$A:$B,2,FALSE)</f>
        <v>Undergraduate degree</v>
      </c>
      <c r="Y1168" s="7">
        <f ca="1" xml:space="preserve">
  IF(OR($AA1168 = 5, $AA1168 = 6, $AA1168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68" s="7" t="str">
        <f ca="1">VLOOKUP($Y1168,Departments!$A:$B,2,FALSE)</f>
        <v>Operations</v>
      </c>
      <c r="AA1168" s="6">
        <f t="shared" ca="1" si="186"/>
        <v>11</v>
      </c>
      <c r="AB1168" s="7" t="str">
        <f ca="1">VLOOKUP($AA1168,Roles!$A:$B,2,FALSE)</f>
        <v>Analyst</v>
      </c>
      <c r="AC1168" s="6">
        <f t="shared" ca="1" si="187"/>
        <v>6</v>
      </c>
      <c r="AD1168" s="7" t="str">
        <f ca="1" xml:space="preserve">
IF($AC1168 &lt;&gt; "",
    VLOOKUP($AC1168,Levels!$A:$B,2,FALSE),
    ""
)</f>
        <v>Pleno</v>
      </c>
      <c r="AE1168" s="8">
        <f t="shared" ca="1" si="188"/>
        <v>41486</v>
      </c>
      <c r="AF1168" s="6">
        <f ca="1">RANDBETWEEN(5,COUNTA('Recruitment source'!$A:$A) + 1)</f>
        <v>14</v>
      </c>
      <c r="AG1168" s="6" t="str">
        <f ca="1">VLOOKUP($AF1168,'Recruitment source'!$A:$B,2,FALSE)</f>
        <v>LinkedIn</v>
      </c>
      <c r="AH1168" s="8"/>
      <c r="AI1168" s="1">
        <f t="shared" ca="1" si="180"/>
        <v>2500</v>
      </c>
      <c r="AJ1168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1164, 1, 'Matheus Moura Bispo', 'M', 5, '30/09/1954', 7, 10, 11, 6, 2500);</v>
      </c>
    </row>
    <row r="1169" spans="1:36" ht="14.25" customHeight="1" x14ac:dyDescent="0.2">
      <c r="A1169" s="7" cm="1">
        <f t="array" aca="1" ref="A1169" ca="1">INDEX(Companies!$A:$A,RANDBETWEEN(5,COUNTA(Companies!$A:$A) + 1),1)</f>
        <v>5</v>
      </c>
      <c r="B1169" s="7" t="str">
        <f ca="1">VLOOKUP($A1169,Companies!$A:$B,2,FALSE)</f>
        <v>ACME Corporation</v>
      </c>
      <c r="C1169" s="5">
        <f t="shared" si="181"/>
        <v>1165</v>
      </c>
      <c r="D1169" s="5" t="str" cm="1">
        <f t="array" ref="D1169">SHA1HASH($C1169)</f>
        <v>4a4ab45448022f0c738fe9e310148ea1eb7f856b</v>
      </c>
      <c r="E1169" s="6">
        <v>1</v>
      </c>
      <c r="F1169" s="7">
        <f ca="1">IF($C1169 = 1 + N("Presidente"),
    127,
    IF($C1169 = 2 + N("Vice-Presidente"),
        72,
        IF($C1169 = 3 + N("Secretária bilíngue"),
            13,
            RANDBETWEEN(5,COUNT(Name!$A:$A) + 1)
        )
    )
)</f>
        <v>274</v>
      </c>
      <c r="G1169" s="7" t="str">
        <f ca="1">VLOOKUP($F1169,Name!$A:$B,2,FALSE)</f>
        <v>Maria Valentina</v>
      </c>
      <c r="H1169" s="7">
        <f ca="1" xml:space="preserve">
IF($C1169 = 1,
    0,
    RANDBETWEEN(5,COUNT('Last name'!$A:$A) + 1)
)</f>
        <v>94</v>
      </c>
      <c r="I1169" s="7" t="str">
        <f ca="1" xml:space="preserve">
IF($C1169 = 1 + N("Presidente"),
    "de Orléans e Bragança",
    VLOOKUP($H1169,'Last name'!$A:$B,2,FALSE) &amp; " " &amp; VLOOKUP(RANDBETWEEN(5,COUNT('Last name'!$A:$A) + 1),'Last name'!$A:$B,2,FALSE)
)</f>
        <v>Furtado Martins</v>
      </c>
      <c r="J1169" s="7" t="str">
        <f t="shared" ca="1" si="182"/>
        <v>Maria Valentina Furtado Martins</v>
      </c>
      <c r="K1169" s="7" t="str" cm="1">
        <f t="array" aca="1" ref="K1169" ca="1">SHA1HASH($J1169)</f>
        <v>14451721c2bae364eb5077ec14123a5c131c458e</v>
      </c>
      <c r="L1169" s="7" cm="1">
        <f t="array" aca="1" ref="L1169" ca="1">INDEX(States!$A:$A,N1169,1)</f>
        <v>5</v>
      </c>
      <c r="M1169" s="7" t="str">
        <f ca="1">VLOOKUP($L1169,Countries!$A:$B,2,FALSE)</f>
        <v>Portugal</v>
      </c>
      <c r="N1169" s="7" cm="1">
        <f t="array" aca="1" ref="N1169" ca="1">INDEX(States!$C:$C,RANDBETWEEN(5,COUNTA(States!$A:$A) + 1),1)</f>
        <v>15</v>
      </c>
      <c r="O1169" s="7" t="str">
        <f ca="1">VLOOKUP($N1169,States!$C:$D,2,FALSE)</f>
        <v xml:space="preserve"> ÉVORA</v>
      </c>
      <c r="P1169" s="7" t="str">
        <f ca="1">VLOOKUP($F1169,Name!$A:$C,3,FALSE)</f>
        <v>F</v>
      </c>
      <c r="Q1169" s="7" t="str">
        <f ca="1">VLOOKUP($P1169,Genders!$B:$C,2,FALSE)</f>
        <v>Female</v>
      </c>
      <c r="R1169" s="7" cm="1">
        <f t="array" aca="1" ref="R1169" ca="1">INDEX('Marital status'!$A:$A,RANDBETWEEN(5,COUNTA('Marital status'!$A:$A) + 1),1)</f>
        <v>9</v>
      </c>
      <c r="S1169" s="7" t="str">
        <f ca="1">VLOOKUP($R1169,'Marital status'!$A:$B,2,FALSE)</f>
        <v>DIVORCED</v>
      </c>
      <c r="T1169" s="7">
        <f t="shared" ca="1" si="183"/>
        <v>6</v>
      </c>
      <c r="U1169" s="7" t="str">
        <f ca="1">VLOOKUP($T1169,Ethnicities!$A:$B,2,FALSE)</f>
        <v>Black or African American</v>
      </c>
      <c r="V1169" s="8">
        <f t="shared" ca="1" si="184"/>
        <v>25220</v>
      </c>
      <c r="W1169" s="6">
        <f t="shared" ca="1" si="185"/>
        <v>7</v>
      </c>
      <c r="X1169" s="8" t="str">
        <f ca="1">VLOOKUP($W1169,'Background education'!$A:$B,2,FALSE)</f>
        <v>Undergraduate degree</v>
      </c>
      <c r="Y1169" s="7">
        <f ca="1" xml:space="preserve">
  IF(OR($AA1169 = 5, $AA1169 = 6, $AA1169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69" s="7" t="str">
        <f ca="1">VLOOKUP($Y1169,Departments!$A:$B,2,FALSE)</f>
        <v>Administration</v>
      </c>
      <c r="AA1169" s="6">
        <f t="shared" ca="1" si="186"/>
        <v>10</v>
      </c>
      <c r="AB1169" s="7" t="str">
        <f ca="1">VLOOKUP($AA1169,Roles!$A:$B,2,FALSE)</f>
        <v>Trainee</v>
      </c>
      <c r="AC1169" s="6" t="str">
        <f t="shared" ca="1" si="187"/>
        <v/>
      </c>
      <c r="AD1169" s="7" t="str">
        <f ca="1" xml:space="preserve">
IF($AC1169 &lt;&gt; "",
    VLOOKUP($AC1169,Levels!$A:$B,2,FALSE),
    ""
)</f>
        <v/>
      </c>
      <c r="AE1169" s="8">
        <f t="shared" ca="1" si="188"/>
        <v>37543</v>
      </c>
      <c r="AF1169" s="6">
        <f ca="1">RANDBETWEEN(5,COUNTA('Recruitment source'!$A:$A) + 1)</f>
        <v>5</v>
      </c>
      <c r="AG1169" s="6" t="str">
        <f ca="1">VLOOKUP($AF1169,'Recruitment source'!$A:$B,2,FALSE)</f>
        <v>Indeed</v>
      </c>
      <c r="AH1169" s="8"/>
      <c r="AI1169" s="1">
        <f t="shared" ca="1" si="180"/>
        <v>1305</v>
      </c>
      <c r="AJ116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1165, 1, 'Maria Valentina Furtado Martins', 'F', 6, '17/01/1969', 7, 6, 10, NULL, 1305);</v>
      </c>
    </row>
    <row r="1170" spans="1:36" ht="14.25" customHeight="1" x14ac:dyDescent="0.2">
      <c r="A1170" s="7" cm="1">
        <f t="array" aca="1" ref="A1170" ca="1">INDEX(Companies!$A:$A,RANDBETWEEN(5,COUNTA(Companies!$A:$A) + 1),1)</f>
        <v>5</v>
      </c>
      <c r="B1170" s="7" t="str">
        <f ca="1">VLOOKUP($A1170,Companies!$A:$B,2,FALSE)</f>
        <v>ACME Corporation</v>
      </c>
      <c r="C1170" s="5">
        <f t="shared" si="181"/>
        <v>1166</v>
      </c>
      <c r="D1170" s="5" t="str" cm="1">
        <f t="array" ref="D1170">SHA1HASH($C1170)</f>
        <v>dc5a02ad7c6cc4b77e93dc175800619e7e684464</v>
      </c>
      <c r="E1170" s="6">
        <v>1</v>
      </c>
      <c r="F1170" s="7">
        <f ca="1">IF($C1170 = 1 + N("Presidente"),
    127,
    IF($C1170 = 2 + N("Vice-Presidente"),
        72,
        IF($C1170 = 3 + N("Secretária bilíngue"),
            13,
            RANDBETWEEN(5,COUNT(Name!$A:$A) + 1)
        )
    )
)</f>
        <v>179</v>
      </c>
      <c r="G1170" s="7" t="str">
        <f ca="1">VLOOKUP($F1170,Name!$A:$B,2,FALSE)</f>
        <v>Isadora</v>
      </c>
      <c r="H1170" s="7">
        <f ca="1" xml:space="preserve">
IF($C1170 = 1,
    0,
    RANDBETWEEN(5,COUNT('Last name'!$A:$A) + 1)
)</f>
        <v>127</v>
      </c>
      <c r="I1170" s="7" t="str">
        <f ca="1" xml:space="preserve">
IF($C1170 = 1 + N("Presidente"),
    "de Orléans e Bragança",
    VLOOKUP($H1170,'Last name'!$A:$B,2,FALSE) &amp; " " &amp; VLOOKUP(RANDBETWEEN(5,COUNT('Last name'!$A:$A) + 1),'Last name'!$A:$B,2,FALSE)
)</f>
        <v>Melo Silva</v>
      </c>
      <c r="J1170" s="7" t="str">
        <f t="shared" ca="1" si="182"/>
        <v>Isadora Melo Silva</v>
      </c>
      <c r="K1170" s="7" t="str" cm="1">
        <f t="array" aca="1" ref="K1170" ca="1">SHA1HASH($J1170)</f>
        <v>181fc9fb29b4035d728ed989b4c7a3c393d90323</v>
      </c>
      <c r="L1170" s="7" cm="1">
        <f t="array" aca="1" ref="L1170" ca="1">INDEX(States!$A:$A,N1170,1)</f>
        <v>5</v>
      </c>
      <c r="M1170" s="7" t="str">
        <f ca="1">VLOOKUP($L1170,Countries!$A:$B,2,FALSE)</f>
        <v>Portugal</v>
      </c>
      <c r="N1170" s="7" cm="1">
        <f t="array" aca="1" ref="N1170" ca="1">INDEX(States!$C:$C,RANDBETWEEN(5,COUNTA(States!$A:$A) + 1),1)</f>
        <v>9</v>
      </c>
      <c r="O1170" s="7" t="str">
        <f ca="1">VLOOKUP($N1170,States!$C:$D,2,FALSE)</f>
        <v>braga</v>
      </c>
      <c r="P1170" s="7" t="str">
        <f ca="1">VLOOKUP($F1170,Name!$A:$C,3,FALSE)</f>
        <v>F</v>
      </c>
      <c r="Q1170" s="7" t="str">
        <f ca="1">VLOOKUP($P1170,Genders!$B:$C,2,FALSE)</f>
        <v>Female</v>
      </c>
      <c r="R1170" s="7" cm="1">
        <f t="array" aca="1" ref="R1170" ca="1">INDEX('Marital status'!$A:$A,RANDBETWEEN(5,COUNTA('Marital status'!$A:$A) + 1),1)</f>
        <v>9</v>
      </c>
      <c r="S1170" s="7" t="str">
        <f ca="1">VLOOKUP($R1170,'Marital status'!$A:$B,2,FALSE)</f>
        <v>DIVORCED</v>
      </c>
      <c r="T1170" s="7">
        <f t="shared" ca="1" si="183"/>
        <v>5</v>
      </c>
      <c r="U1170" s="7" t="str">
        <f ca="1">VLOOKUP($T1170,Ethnicities!$A:$B,2,FALSE)</f>
        <v xml:space="preserve"> white</v>
      </c>
      <c r="V1170" s="8">
        <f t="shared" ca="1" si="184"/>
        <v>22285</v>
      </c>
      <c r="W1170" s="6">
        <f t="shared" ca="1" si="185"/>
        <v>7</v>
      </c>
      <c r="X1170" s="8" t="str">
        <f ca="1">VLOOKUP($W1170,'Background education'!$A:$B,2,FALSE)</f>
        <v>Undergraduate degree</v>
      </c>
      <c r="Y1170" s="7">
        <f ca="1" xml:space="preserve">
  IF(OR($AA1170 = 5, $AA1170 = 6, $AA1170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70" s="7" t="str">
        <f ca="1">VLOOKUP($Y1170,Departments!$A:$B,2,FALSE)</f>
        <v>Controlling</v>
      </c>
      <c r="AA1170" s="6">
        <f t="shared" ca="1" si="186"/>
        <v>11</v>
      </c>
      <c r="AB1170" s="7" t="str">
        <f ca="1">VLOOKUP($AA1170,Roles!$A:$B,2,FALSE)</f>
        <v>Analyst</v>
      </c>
      <c r="AC1170" s="6">
        <f t="shared" ca="1" si="187"/>
        <v>7</v>
      </c>
      <c r="AD1170" s="7" t="str">
        <f ca="1" xml:space="preserve">
IF($AC1170 &lt;&gt; "",
    VLOOKUP($AC1170,Levels!$A:$B,2,FALSE),
    ""
)</f>
        <v>Senior</v>
      </c>
      <c r="AE1170" s="8">
        <f t="shared" ca="1" si="188"/>
        <v>44578</v>
      </c>
      <c r="AF1170" s="6">
        <f ca="1">RANDBETWEEN(5,COUNTA('Recruitment source'!$A:$A) + 1)</f>
        <v>13</v>
      </c>
      <c r="AG1170" s="6" t="str">
        <f ca="1">VLOOKUP($AF1170,'Recruitment source'!$A:$B,2,FALSE)</f>
        <v>Google</v>
      </c>
      <c r="AH1170" s="8"/>
      <c r="AI1170" s="1">
        <f t="shared" ca="1" si="180"/>
        <v>2500</v>
      </c>
      <c r="AJ117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1166, 1, 'Isadora Melo Silva', 'F', 5, '04/01/1961', 7, 12, 11, 7, 2500);</v>
      </c>
    </row>
    <row r="1171" spans="1:36" ht="14.25" customHeight="1" x14ac:dyDescent="0.2">
      <c r="A1171" s="7" cm="1">
        <f t="array" aca="1" ref="A1171" ca="1">INDEX(Companies!$A:$A,RANDBETWEEN(5,COUNTA(Companies!$A:$A) + 1),1)</f>
        <v>5</v>
      </c>
      <c r="B1171" s="7" t="str">
        <f ca="1">VLOOKUP($A1171,Companies!$A:$B,2,FALSE)</f>
        <v>ACME Corporation</v>
      </c>
      <c r="C1171" s="5">
        <f t="shared" si="181"/>
        <v>1167</v>
      </c>
      <c r="D1171" s="5" t="str" cm="1">
        <f t="array" ref="D1171">SHA1HASH($C1171)</f>
        <v>f8997252c6e5ae3d950b736e1a81160a2e937a7f</v>
      </c>
      <c r="E1171" s="6">
        <v>1</v>
      </c>
      <c r="F1171" s="7">
        <f ca="1">IF($C1171 = 1 + N("Presidente"),
    127,
    IF($C1171 = 2 + N("Vice-Presidente"),
        72,
        IF($C1171 = 3 + N("Secretária bilíngue"),
            13,
            RANDBETWEEN(5,COUNT(Name!$A:$A) + 1)
        )
    )
)</f>
        <v>251</v>
      </c>
      <c r="G1171" s="7" t="str">
        <f ca="1">VLOOKUP($F1171,Name!$A:$B,2,FALSE)</f>
        <v>Maitê</v>
      </c>
      <c r="H1171" s="7">
        <f ca="1" xml:space="preserve">
IF($C1171 = 1,
    0,
    RANDBETWEEN(5,COUNT('Last name'!$A:$A) + 1)
)</f>
        <v>102</v>
      </c>
      <c r="I1171" s="7" t="str">
        <f ca="1" xml:space="preserve">
IF($C1171 = 1 + N("Presidente"),
    "de Orléans e Bragança",
    VLOOKUP($H1171,'Last name'!$A:$B,2,FALSE) &amp; " " &amp; VLOOKUP(RANDBETWEEN(5,COUNT('Last name'!$A:$A) + 1),'Last name'!$A:$B,2,FALSE)
)</f>
        <v>Greco Cunha</v>
      </c>
      <c r="J1171" s="7" t="str">
        <f t="shared" ca="1" si="182"/>
        <v>Maitê Greco Cunha</v>
      </c>
      <c r="K1171" s="7" t="str" cm="1">
        <f t="array" aca="1" ref="K1171" ca="1">SHA1HASH($J1171)</f>
        <v>1d172f5aa5c596907ec14a4076dd16bf60fedf50</v>
      </c>
      <c r="L1171" s="7" cm="1">
        <f t="array" aca="1" ref="L1171" ca="1">INDEX(States!$A:$A,N1171,1)</f>
        <v>5</v>
      </c>
      <c r="M1171" s="7" t="str">
        <f ca="1">VLOOKUP($L1171,Countries!$A:$B,2,FALSE)</f>
        <v>Portugal</v>
      </c>
      <c r="N1171" s="7" cm="1">
        <f t="array" aca="1" ref="N1171" ca="1">INDEX(States!$C:$C,RANDBETWEEN(5,COUNTA(States!$A:$A) + 1),1)</f>
        <v>11</v>
      </c>
      <c r="O1171" s="7" t="str">
        <f ca="1">VLOOKUP($N1171,States!$C:$D,2,FALSE)</f>
        <v>Santarém</v>
      </c>
      <c r="P1171" s="7" t="str">
        <f ca="1">VLOOKUP($F1171,Name!$A:$C,3,FALSE)</f>
        <v>F</v>
      </c>
      <c r="Q1171" s="7" t="str">
        <f ca="1">VLOOKUP($P1171,Genders!$B:$C,2,FALSE)</f>
        <v>Female</v>
      </c>
      <c r="R1171" s="7" cm="1">
        <f t="array" aca="1" ref="R1171" ca="1">INDEX('Marital status'!$A:$A,RANDBETWEEN(5,COUNTA('Marital status'!$A:$A) + 1),1)</f>
        <v>5</v>
      </c>
      <c r="S1171" s="7" t="str">
        <f ca="1">VLOOKUP($R1171,'Marital status'!$A:$B,2,FALSE)</f>
        <v>single</v>
      </c>
      <c r="T1171" s="7">
        <f t="shared" ca="1" si="183"/>
        <v>5</v>
      </c>
      <c r="U1171" s="7" t="str">
        <f ca="1">VLOOKUP($T1171,Ethnicities!$A:$B,2,FALSE)</f>
        <v xml:space="preserve"> white</v>
      </c>
      <c r="V1171" s="8">
        <f t="shared" ca="1" si="184"/>
        <v>30187</v>
      </c>
      <c r="W1171" s="6">
        <f t="shared" ca="1" si="185"/>
        <v>7</v>
      </c>
      <c r="X1171" s="8" t="str">
        <f ca="1">VLOOKUP($W1171,'Background education'!$A:$B,2,FALSE)</f>
        <v>Undergraduate degree</v>
      </c>
      <c r="Y1171" s="7">
        <f ca="1" xml:space="preserve">
  IF(OR($AA1171 = 5, $AA1171 = 6, $AA1171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171" s="7" t="str">
        <f ca="1">VLOOKUP($Y1171,Departments!$A:$B,2,FALSE)</f>
        <v>Human Resource</v>
      </c>
      <c r="AA1171" s="6">
        <f t="shared" ca="1" si="186"/>
        <v>10</v>
      </c>
      <c r="AB1171" s="7" t="str">
        <f ca="1">VLOOKUP($AA1171,Roles!$A:$B,2,FALSE)</f>
        <v>Trainee</v>
      </c>
      <c r="AC1171" s="6" t="str">
        <f t="shared" ca="1" si="187"/>
        <v/>
      </c>
      <c r="AD1171" s="7" t="str">
        <f ca="1" xml:space="preserve">
IF($AC1171 &lt;&gt; "",
    VLOOKUP($AC1171,Levels!$A:$B,2,FALSE),
    ""
)</f>
        <v/>
      </c>
      <c r="AE1171" s="8">
        <f t="shared" ca="1" si="188"/>
        <v>42761</v>
      </c>
      <c r="AF1171" s="6">
        <f ca="1">RANDBETWEEN(5,COUNTA('Recruitment source'!$A:$A) + 1)</f>
        <v>9</v>
      </c>
      <c r="AG1171" s="6" t="str">
        <f ca="1">VLOOKUP($AF1171,'Recruitment source'!$A:$B,2,FALSE)</f>
        <v>Empregos Online</v>
      </c>
      <c r="AH1171" s="8"/>
      <c r="AI1171" s="1">
        <f t="shared" ca="1" si="180"/>
        <v>1385</v>
      </c>
      <c r="AJ117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1167, 1, 'Maitê Greco Cunha', 'F', 5, '24/08/1982', 7, 8, 10, NULL, 1385);</v>
      </c>
    </row>
    <row r="1172" spans="1:36" ht="14.25" customHeight="1" x14ac:dyDescent="0.2">
      <c r="A1172" s="7" cm="1">
        <f t="array" aca="1" ref="A1172" ca="1">INDEX(Companies!$A:$A,RANDBETWEEN(5,COUNTA(Companies!$A:$A) + 1),1)</f>
        <v>5</v>
      </c>
      <c r="B1172" s="7" t="str">
        <f ca="1">VLOOKUP($A1172,Companies!$A:$B,2,FALSE)</f>
        <v>ACME Corporation</v>
      </c>
      <c r="C1172" s="5">
        <f t="shared" si="181"/>
        <v>1168</v>
      </c>
      <c r="D1172" s="5" t="str" cm="1">
        <f t="array" ref="D1172">SHA1HASH($C1172)</f>
        <v>1ff73fddc94ef96b107787b28b5a5c931b3c761b</v>
      </c>
      <c r="E1172" s="6">
        <v>1</v>
      </c>
      <c r="F1172" s="7">
        <f ca="1">IF($C1172 = 1 + N("Presidente"),
    127,
    IF($C1172 = 2 + N("Vice-Presidente"),
        72,
        IF($C1172 = 3 + N("Secretária bilíngue"),
            13,
            RANDBETWEEN(5,COUNT(Name!$A:$A) + 1)
        )
    )
)</f>
        <v>11</v>
      </c>
      <c r="G1172" s="7" t="str">
        <f ca="1">VLOOKUP($F1172,Name!$A:$B,2,FALSE)</f>
        <v>Agatha</v>
      </c>
      <c r="H1172" s="7">
        <f ca="1" xml:space="preserve">
IF($C1172 = 1,
    0,
    RANDBETWEEN(5,COUNT('Last name'!$A:$A) + 1)
)</f>
        <v>21</v>
      </c>
      <c r="I1172" s="7" t="str">
        <f ca="1" xml:space="preserve">
IF($C1172 = 1 + N("Presidente"),
    "de Orléans e Bragança",
    VLOOKUP($H1172,'Last name'!$A:$B,2,FALSE) &amp; " " &amp; VLOOKUP(RANDBETWEEN(5,COUNT('Last name'!$A:$A) + 1),'Last name'!$A:$B,2,FALSE)
)</f>
        <v>Aragão Campos</v>
      </c>
      <c r="J1172" s="7" t="str">
        <f t="shared" ca="1" si="182"/>
        <v>Agatha Aragão Campos</v>
      </c>
      <c r="K1172" s="7" t="str" cm="1">
        <f t="array" aca="1" ref="K1172" ca="1">SHA1HASH($J1172)</f>
        <v>afa0d05344725d0e0829fa7ecee42fa95a930f26</v>
      </c>
      <c r="L1172" s="7" cm="1">
        <f t="array" aca="1" ref="L1172" ca="1">INDEX(States!$A:$A,N1172,1)</f>
        <v>5</v>
      </c>
      <c r="M1172" s="7" t="str">
        <f ca="1">VLOOKUP($L1172,Countries!$A:$B,2,FALSE)</f>
        <v>Portugal</v>
      </c>
      <c r="N1172" s="7" cm="1">
        <f t="array" aca="1" ref="N1172" ca="1">INDEX(States!$C:$C,RANDBETWEEN(5,COUNTA(States!$A:$A) + 1),1)</f>
        <v>24</v>
      </c>
      <c r="O1172" s="7" t="str">
        <f ca="1">VLOOKUP($N1172,States!$C:$D,2,FALSE)</f>
        <v>Brangança</v>
      </c>
      <c r="P1172" s="7" t="str">
        <f ca="1">VLOOKUP($F1172,Name!$A:$C,3,FALSE)</f>
        <v>F</v>
      </c>
      <c r="Q1172" s="7" t="str">
        <f ca="1">VLOOKUP($P1172,Genders!$B:$C,2,FALSE)</f>
        <v>Female</v>
      </c>
      <c r="R1172" s="7" cm="1">
        <f t="array" aca="1" ref="R1172" ca="1">INDEX('Marital status'!$A:$A,RANDBETWEEN(5,COUNTA('Marital status'!$A:$A) + 1),1)</f>
        <v>8</v>
      </c>
      <c r="S1172" s="7" t="str">
        <f ca="1">VLOOKUP($R1172,'Marital status'!$A:$B,2,FALSE)</f>
        <v xml:space="preserve"> Separated </v>
      </c>
      <c r="T1172" s="7">
        <f t="shared" ca="1" si="183"/>
        <v>5</v>
      </c>
      <c r="U1172" s="7" t="str">
        <f ca="1">VLOOKUP($T1172,Ethnicities!$A:$B,2,FALSE)</f>
        <v xml:space="preserve"> white</v>
      </c>
      <c r="V1172" s="8">
        <f t="shared" ca="1" si="184"/>
        <v>24398</v>
      </c>
      <c r="W1172" s="6">
        <f t="shared" ca="1" si="185"/>
        <v>7</v>
      </c>
      <c r="X1172" s="8" t="str">
        <f ca="1">VLOOKUP($W1172,'Background education'!$A:$B,2,FALSE)</f>
        <v>Undergraduate degree</v>
      </c>
      <c r="Y1172" s="7">
        <f ca="1" xml:space="preserve">
  IF(OR($AA1172 = 5, $AA1172 = 6, $AA1172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72" s="7" t="str">
        <f ca="1">VLOOKUP($Y1172,Departments!$A:$B,2,FALSE)</f>
        <v>Operations</v>
      </c>
      <c r="AA1172" s="6">
        <f t="shared" ca="1" si="186"/>
        <v>11</v>
      </c>
      <c r="AB1172" s="7" t="str">
        <f ca="1">VLOOKUP($AA1172,Roles!$A:$B,2,FALSE)</f>
        <v>Analyst</v>
      </c>
      <c r="AC1172" s="6">
        <f t="shared" ca="1" si="187"/>
        <v>6</v>
      </c>
      <c r="AD1172" s="7" t="str">
        <f ca="1" xml:space="preserve">
IF($AC1172 &lt;&gt; "",
    VLOOKUP($AC1172,Levels!$A:$B,2,FALSE),
    ""
)</f>
        <v>Pleno</v>
      </c>
      <c r="AE1172" s="8">
        <f t="shared" ca="1" si="188"/>
        <v>36416</v>
      </c>
      <c r="AF1172" s="6">
        <f ca="1">RANDBETWEEN(5,COUNTA('Recruitment source'!$A:$A) + 1)</f>
        <v>10</v>
      </c>
      <c r="AG1172" s="6" t="str">
        <f ca="1">VLOOKUP($AF1172,'Recruitment source'!$A:$B,2,FALSE)</f>
        <v>Jobs in Lisbon</v>
      </c>
      <c r="AH1172" s="8"/>
      <c r="AI1172" s="1">
        <f t="shared" ca="1" si="180"/>
        <v>2500</v>
      </c>
      <c r="AJ1172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1168, 1, 'Agatha Aragão Campos', 'F', 5, '18/10/1966', 7, 10, 11, 6, 2500);</v>
      </c>
    </row>
    <row r="1173" spans="1:36" ht="14.25" customHeight="1" x14ac:dyDescent="0.2">
      <c r="A1173" s="7" cm="1">
        <f t="array" aca="1" ref="A1173" ca="1">INDEX(Companies!$A:$A,RANDBETWEEN(5,COUNTA(Companies!$A:$A) + 1),1)</f>
        <v>5</v>
      </c>
      <c r="B1173" s="7" t="str">
        <f ca="1">VLOOKUP($A1173,Companies!$A:$B,2,FALSE)</f>
        <v>ACME Corporation</v>
      </c>
      <c r="C1173" s="5">
        <f t="shared" si="181"/>
        <v>1169</v>
      </c>
      <c r="D1173" s="5" t="str" cm="1">
        <f t="array" ref="D1173">SHA1HASH($C1173)</f>
        <v>720280228d832ca4d96e5fd013bddb398998d000</v>
      </c>
      <c r="E1173" s="6">
        <v>1</v>
      </c>
      <c r="F1173" s="7">
        <f ca="1">IF($C1173 = 1 + N("Presidente"),
    127,
    IF($C1173 = 2 + N("Vice-Presidente"),
        72,
        IF($C1173 = 3 + N("Secretária bilíngue"),
            13,
            RANDBETWEEN(5,COUNT(Name!$A:$A) + 1)
        )
    )
)</f>
        <v>128</v>
      </c>
      <c r="G1173" s="7" t="str">
        <f ca="1">VLOOKUP($F1173,Name!$A:$B,2,FALSE)</f>
        <v>Enzo Gabriel</v>
      </c>
      <c r="H1173" s="7">
        <f ca="1" xml:space="preserve">
IF($C1173 = 1,
    0,
    RANDBETWEEN(5,COUNT('Last name'!$A:$A) + 1)
)</f>
        <v>130</v>
      </c>
      <c r="I1173" s="7" t="str">
        <f ca="1" xml:space="preserve">
IF($C1173 = 1 + N("Presidente"),
    "de Orléans e Bragança",
    VLOOKUP($H1173,'Last name'!$A:$B,2,FALSE) &amp; " " &amp; VLOOKUP(RANDBETWEEN(5,COUNT('Last name'!$A:$A) + 1),'Last name'!$A:$B,2,FALSE)
)</f>
        <v>Monteiro Moreira</v>
      </c>
      <c r="J1173" s="7" t="str">
        <f t="shared" ca="1" si="182"/>
        <v>Enzo Gabriel Monteiro Moreira</v>
      </c>
      <c r="K1173" s="7" t="str" cm="1">
        <f t="array" aca="1" ref="K1173" ca="1">SHA1HASH($J1173)</f>
        <v>da3ea49b0b88ef42bc36d69d1f1470f4d68c1788</v>
      </c>
      <c r="L1173" s="7" cm="1">
        <f t="array" aca="1" ref="L1173" ca="1">INDEX(States!$A:$A,N1173,1)</f>
        <v>5</v>
      </c>
      <c r="M1173" s="7" t="str">
        <f ca="1">VLOOKUP($L1173,Countries!$A:$B,2,FALSE)</f>
        <v>Portugal</v>
      </c>
      <c r="N1173" s="7" cm="1">
        <f t="array" aca="1" ref="N1173" ca="1">INDEX(States!$C:$C,RANDBETWEEN(5,COUNTA(States!$A:$A) + 1),1)</f>
        <v>12</v>
      </c>
      <c r="O1173" s="7" t="str">
        <f ca="1">VLOOKUP($N1173,States!$C:$D,2,FALSE)</f>
        <v>Leiria</v>
      </c>
      <c r="P1173" s="7" t="str">
        <f ca="1">VLOOKUP($F1173,Name!$A:$C,3,FALSE)</f>
        <v>M</v>
      </c>
      <c r="Q1173" s="7" t="str">
        <f ca="1">VLOOKUP($P1173,Genders!$B:$C,2,FALSE)</f>
        <v>Male</v>
      </c>
      <c r="R1173" s="7" cm="1">
        <f t="array" aca="1" ref="R1173" ca="1">INDEX('Marital status'!$A:$A,RANDBETWEEN(5,COUNTA('Marital status'!$A:$A) + 1),1)</f>
        <v>7</v>
      </c>
      <c r="S1173" s="7" t="str">
        <f ca="1">VLOOKUP($R1173,'Marital status'!$A:$B,2,FALSE)</f>
        <v xml:space="preserve">Widowed </v>
      </c>
      <c r="T1173" s="7">
        <f t="shared" ca="1" si="183"/>
        <v>5</v>
      </c>
      <c r="U1173" s="7" t="str">
        <f ca="1">VLOOKUP($T1173,Ethnicities!$A:$B,2,FALSE)</f>
        <v xml:space="preserve"> white</v>
      </c>
      <c r="V1173" s="8">
        <f t="shared" ca="1" si="184"/>
        <v>18644</v>
      </c>
      <c r="W1173" s="6">
        <f t="shared" ca="1" si="185"/>
        <v>7</v>
      </c>
      <c r="X1173" s="8" t="str">
        <f ca="1">VLOOKUP($W1173,'Background education'!$A:$B,2,FALSE)</f>
        <v>Undergraduate degree</v>
      </c>
      <c r="Y1173" s="7">
        <f ca="1" xml:space="preserve">
  IF(OR($AA1173 = 5, $AA1173 = 6, $AA1173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73" s="7" t="str">
        <f ca="1">VLOOKUP($Y1173,Departments!$A:$B,2,FALSE)</f>
        <v>Audit</v>
      </c>
      <c r="AA1173" s="6">
        <f t="shared" ca="1" si="186"/>
        <v>10</v>
      </c>
      <c r="AB1173" s="7" t="str">
        <f ca="1">VLOOKUP($AA1173,Roles!$A:$B,2,FALSE)</f>
        <v>Trainee</v>
      </c>
      <c r="AC1173" s="6" t="str">
        <f t="shared" ca="1" si="187"/>
        <v/>
      </c>
      <c r="AD1173" s="7" t="str">
        <f ca="1" xml:space="preserve">
IF($AC1173 &lt;&gt; "",
    VLOOKUP($AC1173,Levels!$A:$B,2,FALSE),
    ""
)</f>
        <v/>
      </c>
      <c r="AE1173" s="8">
        <f t="shared" ca="1" si="188"/>
        <v>44544</v>
      </c>
      <c r="AF1173" s="6">
        <f ca="1">RANDBETWEEN(5,COUNTA('Recruitment source'!$A:$A) + 1)</f>
        <v>8</v>
      </c>
      <c r="AG1173" s="6" t="str">
        <f ca="1">VLOOKUP($AF1173,'Recruitment source'!$A:$B,2,FALSE)</f>
        <v>Net Empregos</v>
      </c>
      <c r="AH1173" s="8"/>
      <c r="AI1173" s="1">
        <f t="shared" ca="1" si="180"/>
        <v>1305</v>
      </c>
      <c r="AJ1173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1169, 1, 'Enzo Gabriel Monteiro Moreira', 'M', 5, '16/01/1951', 7, 13, 10, NULL, 1305);</v>
      </c>
    </row>
    <row r="1174" spans="1:36" ht="14.25" customHeight="1" x14ac:dyDescent="0.2">
      <c r="A1174" s="7" cm="1">
        <f t="array" aca="1" ref="A1174" ca="1">INDEX(Companies!$A:$A,RANDBETWEEN(5,COUNTA(Companies!$A:$A) + 1),1)</f>
        <v>5</v>
      </c>
      <c r="B1174" s="7" t="str">
        <f ca="1">VLOOKUP($A1174,Companies!$A:$B,2,FALSE)</f>
        <v>ACME Corporation</v>
      </c>
      <c r="C1174" s="5">
        <f t="shared" si="181"/>
        <v>1170</v>
      </c>
      <c r="D1174" s="5" t="str" cm="1">
        <f t="array" ref="D1174">SHA1HASH($C1174)</f>
        <v>1c90b882d4ac9c7d95d597bd8b37e3bfa36aec00</v>
      </c>
      <c r="E1174" s="6">
        <v>1</v>
      </c>
      <c r="F1174" s="7">
        <f ca="1">IF($C1174 = 1 + N("Presidente"),
    127,
    IF($C1174 = 2 + N("Vice-Presidente"),
        72,
        IF($C1174 = 3 + N("Secretária bilíngue"),
            13,
            RANDBETWEEN(5,COUNT(Name!$A:$A) + 1)
        )
    )
)</f>
        <v>346</v>
      </c>
      <c r="G1174" s="7" t="str">
        <f ca="1">VLOOKUP($F1174,Name!$A:$B,2,FALSE)</f>
        <v>Tomas</v>
      </c>
      <c r="H1174" s="7">
        <f ca="1" xml:space="preserve">
IF($C1174 = 1,
    0,
    RANDBETWEEN(5,COUNT('Last name'!$A:$A) + 1)
)</f>
        <v>178</v>
      </c>
      <c r="I1174" s="7" t="str">
        <f ca="1" xml:space="preserve">
IF($C1174 = 1 + N("Presidente"),
    "de Orléans e Bragança",
    VLOOKUP($H1174,'Last name'!$A:$B,2,FALSE) &amp; " " &amp; VLOOKUP(RANDBETWEEN(5,COUNT('Last name'!$A:$A) + 1),'Last name'!$A:$B,2,FALSE)
)</f>
        <v>Seixas Caminha</v>
      </c>
      <c r="J1174" s="7" t="str">
        <f t="shared" ca="1" si="182"/>
        <v>Tomas Seixas Caminha</v>
      </c>
      <c r="K1174" s="7" t="str" cm="1">
        <f t="array" aca="1" ref="K1174" ca="1">SHA1HASH($J1174)</f>
        <v>f9d38533356967d6362cd3768b122375ad9df0e0</v>
      </c>
      <c r="L1174" s="7" cm="1">
        <f t="array" aca="1" ref="L1174" ca="1">INDEX(States!$A:$A,N1174,1)</f>
        <v>5</v>
      </c>
      <c r="M1174" s="7" t="str">
        <f ca="1">VLOOKUP($L1174,Countries!$A:$B,2,FALSE)</f>
        <v>Portugal</v>
      </c>
      <c r="N1174" s="7" cm="1">
        <f t="array" aca="1" ref="N1174" ca="1">INDEX(States!$C:$C,RANDBETWEEN(5,COUNTA(States!$A:$A) + 1),1)</f>
        <v>9</v>
      </c>
      <c r="O1174" s="7" t="str">
        <f ca="1">VLOOKUP($N1174,States!$C:$D,2,FALSE)</f>
        <v>braga</v>
      </c>
      <c r="P1174" s="7" t="str">
        <f ca="1">VLOOKUP($F1174,Name!$A:$C,3,FALSE)</f>
        <v>M</v>
      </c>
      <c r="Q1174" s="7" t="str">
        <f ca="1">VLOOKUP($P1174,Genders!$B:$C,2,FALSE)</f>
        <v>Male</v>
      </c>
      <c r="R1174" s="7" cm="1">
        <f t="array" aca="1" ref="R1174" ca="1">INDEX('Marital status'!$A:$A,RANDBETWEEN(5,COUNTA('Marital status'!$A:$A) + 1),1)</f>
        <v>5</v>
      </c>
      <c r="S1174" s="7" t="str">
        <f ca="1">VLOOKUP($R1174,'Marital status'!$A:$B,2,FALSE)</f>
        <v>single</v>
      </c>
      <c r="T1174" s="7">
        <f t="shared" ca="1" si="183"/>
        <v>5</v>
      </c>
      <c r="U1174" s="7" t="str">
        <f ca="1">VLOOKUP($T1174,Ethnicities!$A:$B,2,FALSE)</f>
        <v xml:space="preserve"> white</v>
      </c>
      <c r="V1174" s="8">
        <f t="shared" ca="1" si="184"/>
        <v>20200</v>
      </c>
      <c r="W1174" s="6">
        <f t="shared" ca="1" si="185"/>
        <v>8</v>
      </c>
      <c r="X1174" s="8" t="str">
        <f ca="1">VLOOKUP($W1174,'Background education'!$A:$B,2,FALSE)</f>
        <v>Graduate school</v>
      </c>
      <c r="Y1174" s="7">
        <f ca="1" xml:space="preserve">
  IF(OR($AA1174 = 5, $AA1174 = 6, $AA1174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74" s="7" t="str">
        <f ca="1">VLOOKUP($Y1174,Departments!$A:$B,2,FALSE)</f>
        <v xml:space="preserve"> Commercial</v>
      </c>
      <c r="AA1174" s="6">
        <f t="shared" ca="1" si="186"/>
        <v>11</v>
      </c>
      <c r="AB1174" s="7" t="str">
        <f ca="1">VLOOKUP($AA1174,Roles!$A:$B,2,FALSE)</f>
        <v>Analyst</v>
      </c>
      <c r="AC1174" s="6">
        <f t="shared" ca="1" si="187"/>
        <v>6</v>
      </c>
      <c r="AD1174" s="7" t="str">
        <f ca="1" xml:space="preserve">
IF($AC1174 &lt;&gt; "",
    VLOOKUP($AC1174,Levels!$A:$B,2,FALSE),
    ""
)</f>
        <v>Pleno</v>
      </c>
      <c r="AE1174" s="8">
        <f t="shared" ca="1" si="188"/>
        <v>44253</v>
      </c>
      <c r="AF1174" s="6">
        <f ca="1">RANDBETWEEN(5,COUNTA('Recruitment source'!$A:$A) + 1)</f>
        <v>14</v>
      </c>
      <c r="AG1174" s="6" t="str">
        <f ca="1">VLOOKUP($AF1174,'Recruitment source'!$A:$B,2,FALSE)</f>
        <v>LinkedIn</v>
      </c>
      <c r="AH1174" s="8"/>
      <c r="AI1174" s="1">
        <f t="shared" ca="1" si="180"/>
        <v>3080</v>
      </c>
      <c r="AJ1174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1170, 1, 'Tomas Seixas Caminha', 'M', 5, '21/04/1955', 8, 9, 11, 6, 3080);</v>
      </c>
    </row>
    <row r="1175" spans="1:36" ht="14.25" customHeight="1" x14ac:dyDescent="0.2">
      <c r="A1175" s="7" cm="1">
        <f t="array" aca="1" ref="A1175" ca="1">INDEX(Companies!$A:$A,RANDBETWEEN(5,COUNTA(Companies!$A:$A) + 1),1)</f>
        <v>5</v>
      </c>
      <c r="B1175" s="7" t="str">
        <f ca="1">VLOOKUP($A1175,Companies!$A:$B,2,FALSE)</f>
        <v>ACME Corporation</v>
      </c>
      <c r="C1175" s="5">
        <f t="shared" si="181"/>
        <v>1171</v>
      </c>
      <c r="D1175" s="5" t="str" cm="1">
        <f t="array" ref="D1175">SHA1HASH($C1175)</f>
        <v>aa0e9f704b12a27af259750f79b22f99efdb68c5</v>
      </c>
      <c r="E1175" s="6">
        <v>1</v>
      </c>
      <c r="F1175" s="7">
        <f ca="1">IF($C1175 = 1 + N("Presidente"),
    127,
    IF($C1175 = 2 + N("Vice-Presidente"),
        72,
        IF($C1175 = 3 + N("Secretária bilíngue"),
            13,
            RANDBETWEEN(5,COUNT(Name!$A:$A) + 1)
        )
    )
)</f>
        <v>31</v>
      </c>
      <c r="G1175" s="7" t="str">
        <f ca="1">VLOOKUP($F1175,Name!$A:$B,2,FALSE)</f>
        <v>Ana Júlia</v>
      </c>
      <c r="H1175" s="7">
        <f ca="1" xml:space="preserve">
IF($C1175 = 1,
    0,
    RANDBETWEEN(5,COUNT('Last name'!$A:$A) + 1)
)</f>
        <v>149</v>
      </c>
      <c r="I1175" s="7" t="str">
        <f ca="1" xml:space="preserve">
IF($C1175 = 1 + N("Presidente"),
    "de Orléans e Bragança",
    VLOOKUP($H1175,'Last name'!$A:$B,2,FALSE) &amp; " " &amp; VLOOKUP(RANDBETWEEN(5,COUNT('Last name'!$A:$A) + 1),'Last name'!$A:$B,2,FALSE)
)</f>
        <v>Pedroso Bermudes</v>
      </c>
      <c r="J1175" s="7" t="str">
        <f t="shared" ca="1" si="182"/>
        <v>Ana Júlia Pedroso Bermudes</v>
      </c>
      <c r="K1175" s="7" t="str" cm="1">
        <f t="array" aca="1" ref="K1175" ca="1">SHA1HASH($J1175)</f>
        <v>947ef36bf5d02077ddbda974884735f5114136a8</v>
      </c>
      <c r="L1175" s="7" cm="1">
        <f t="array" aca="1" ref="L1175" ca="1">INDEX(States!$A:$A,N1175,1)</f>
        <v>5</v>
      </c>
      <c r="M1175" s="7" t="str">
        <f ca="1">VLOOKUP($L1175,Countries!$A:$B,2,FALSE)</f>
        <v>Portugal</v>
      </c>
      <c r="N1175" s="7" cm="1">
        <f t="array" aca="1" ref="N1175" ca="1">INDEX(States!$C:$C,RANDBETWEEN(5,COUNTA(States!$A:$A) + 1),1)</f>
        <v>7</v>
      </c>
      <c r="O1175" s="7" t="str">
        <f ca="1">VLOOKUP($N1175,States!$C:$D,2,FALSE)</f>
        <v xml:space="preserve"> Setúbal </v>
      </c>
      <c r="P1175" s="7" t="str">
        <f ca="1">VLOOKUP($F1175,Name!$A:$C,3,FALSE)</f>
        <v>F</v>
      </c>
      <c r="Q1175" s="7" t="str">
        <f ca="1">VLOOKUP($P1175,Genders!$B:$C,2,FALSE)</f>
        <v>Female</v>
      </c>
      <c r="R1175" s="7" cm="1">
        <f t="array" aca="1" ref="R1175" ca="1">INDEX('Marital status'!$A:$A,RANDBETWEEN(5,COUNTA('Marital status'!$A:$A) + 1),1)</f>
        <v>6</v>
      </c>
      <c r="S1175" s="7" t="str">
        <f ca="1">VLOOKUP($R1175,'Marital status'!$A:$B,2,FALSE)</f>
        <v>MarrieD</v>
      </c>
      <c r="T1175" s="7">
        <f t="shared" ca="1" si="183"/>
        <v>5</v>
      </c>
      <c r="U1175" s="7" t="str">
        <f ca="1">VLOOKUP($T1175,Ethnicities!$A:$B,2,FALSE)</f>
        <v xml:space="preserve"> white</v>
      </c>
      <c r="V1175" s="8">
        <f t="shared" ca="1" si="184"/>
        <v>19940</v>
      </c>
      <c r="W1175" s="6">
        <f t="shared" ca="1" si="185"/>
        <v>7</v>
      </c>
      <c r="X1175" s="8" t="str">
        <f ca="1">VLOOKUP($W1175,'Background education'!$A:$B,2,FALSE)</f>
        <v>Undergraduate degree</v>
      </c>
      <c r="Y1175" s="7">
        <f ca="1" xml:space="preserve">
  IF(OR($AA1175 = 5, $AA1175 = 6, $AA1175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75" s="7" t="str">
        <f ca="1">VLOOKUP($Y1175,Departments!$A:$B,2,FALSE)</f>
        <v xml:space="preserve"> Presidency</v>
      </c>
      <c r="AA1175" s="6">
        <f t="shared" ca="1" si="186"/>
        <v>10</v>
      </c>
      <c r="AB1175" s="7" t="str">
        <f ca="1">VLOOKUP($AA1175,Roles!$A:$B,2,FALSE)</f>
        <v>Trainee</v>
      </c>
      <c r="AC1175" s="6" t="str">
        <f t="shared" ca="1" si="187"/>
        <v/>
      </c>
      <c r="AD1175" s="7" t="str">
        <f ca="1" xml:space="preserve">
IF($AC1175 &lt;&gt; "",
    VLOOKUP($AC1175,Levels!$A:$B,2,FALSE),
    ""
)</f>
        <v/>
      </c>
      <c r="AE1175" s="8">
        <f t="shared" ca="1" si="188"/>
        <v>38235</v>
      </c>
      <c r="AF1175" s="6">
        <f ca="1">RANDBETWEEN(5,COUNTA('Recruitment source'!$A:$A) + 1)</f>
        <v>12</v>
      </c>
      <c r="AG1175" s="6" t="str">
        <f ca="1">VLOOKUP($AF1175,'Recruitment source'!$A:$B,2,FALSE)</f>
        <v xml:space="preserve"> recommendation of employee</v>
      </c>
      <c r="AH1175" s="8"/>
      <c r="AI1175" s="1">
        <f t="shared" ca="1" si="180"/>
        <v>1305</v>
      </c>
      <c r="AJ1175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1171, 1, 'Ana Júlia Pedroso Bermudes', 'F', 5, '04/08/1954', 7, 5, 10, NULL, 1305);</v>
      </c>
    </row>
    <row r="1176" spans="1:36" ht="14.25" customHeight="1" x14ac:dyDescent="0.2">
      <c r="A1176" s="7" cm="1">
        <f t="array" aca="1" ref="A1176" ca="1">INDEX(Companies!$A:$A,RANDBETWEEN(5,COUNTA(Companies!$A:$A) + 1),1)</f>
        <v>5</v>
      </c>
      <c r="B1176" s="7" t="str">
        <f ca="1">VLOOKUP($A1176,Companies!$A:$B,2,FALSE)</f>
        <v>ACME Corporation</v>
      </c>
      <c r="C1176" s="5">
        <f t="shared" si="181"/>
        <v>1172</v>
      </c>
      <c r="D1176" s="5" t="str" cm="1">
        <f t="array" ref="D1176">SHA1HASH($C1176)</f>
        <v>e41c8fd8d6da74a91fc96008280baea77725b5a7</v>
      </c>
      <c r="E1176" s="6">
        <v>1</v>
      </c>
      <c r="F1176" s="7">
        <f ca="1">IF($C1176 = 1 + N("Presidente"),
    127,
    IF($C1176 = 2 + N("Vice-Presidente"),
        72,
        IF($C1176 = 3 + N("Secretária bilíngue"),
            13,
            RANDBETWEEN(5,COUNT(Name!$A:$A) + 1)
        )
    )
)</f>
        <v>345</v>
      </c>
      <c r="G1176" s="7" t="str">
        <f ca="1">VLOOKUP($F1176,Name!$A:$B,2,FALSE)</f>
        <v>Tiago</v>
      </c>
      <c r="H1176" s="7">
        <f ca="1" xml:space="preserve">
IF($C1176 = 1,
    0,
    RANDBETWEEN(5,COUNT('Last name'!$A:$A) + 1)
)</f>
        <v>9</v>
      </c>
      <c r="I1176" s="7" t="str">
        <f ca="1" xml:space="preserve">
IF($C1176 = 1 + N("Presidente"),
    "de Orléans e Bragança",
    VLOOKUP($H1176,'Last name'!$A:$B,2,FALSE) &amp; " " &amp; VLOOKUP(RANDBETWEEN(5,COUNT('Last name'!$A:$A) + 1),'Last name'!$A:$B,2,FALSE)
)</f>
        <v>Aleluia Bermudes</v>
      </c>
      <c r="J1176" s="7" t="str">
        <f t="shared" ca="1" si="182"/>
        <v>Tiago Aleluia Bermudes</v>
      </c>
      <c r="K1176" s="7" t="str" cm="1">
        <f t="array" aca="1" ref="K1176" ca="1">SHA1HASH($J1176)</f>
        <v>c65d484a1cce43e404c1055a6d27ee2057883814</v>
      </c>
      <c r="L1176" s="7" cm="1">
        <f t="array" aca="1" ref="L1176" ca="1">INDEX(States!$A:$A,N1176,1)</f>
        <v>5</v>
      </c>
      <c r="M1176" s="7" t="str">
        <f ca="1">VLOOKUP($L1176,Countries!$A:$B,2,FALSE)</f>
        <v>Portugal</v>
      </c>
      <c r="N1176" s="7" cm="1">
        <f t="array" aca="1" ref="N1176" ca="1">INDEX(States!$C:$C,RANDBETWEEN(5,COUNTA(States!$A:$A) + 1),1)</f>
        <v>12</v>
      </c>
      <c r="O1176" s="7" t="str">
        <f ca="1">VLOOKUP($N1176,States!$C:$D,2,FALSE)</f>
        <v>Leiria</v>
      </c>
      <c r="P1176" s="7" t="str">
        <f ca="1">VLOOKUP($F1176,Name!$A:$C,3,FALSE)</f>
        <v>M</v>
      </c>
      <c r="Q1176" s="7" t="str">
        <f ca="1">VLOOKUP($P1176,Genders!$B:$C,2,FALSE)</f>
        <v>Male</v>
      </c>
      <c r="R1176" s="7" cm="1">
        <f t="array" aca="1" ref="R1176" ca="1">INDEX('Marital status'!$A:$A,RANDBETWEEN(5,COUNTA('Marital status'!$A:$A) + 1),1)</f>
        <v>8</v>
      </c>
      <c r="S1176" s="7" t="str">
        <f ca="1">VLOOKUP($R1176,'Marital status'!$A:$B,2,FALSE)</f>
        <v xml:space="preserve"> Separated </v>
      </c>
      <c r="T1176" s="7">
        <f t="shared" ca="1" si="183"/>
        <v>6</v>
      </c>
      <c r="U1176" s="7" t="str">
        <f ca="1">VLOOKUP($T1176,Ethnicities!$A:$B,2,FALSE)</f>
        <v>Black or African American</v>
      </c>
      <c r="V1176" s="8">
        <f t="shared" ca="1" si="184"/>
        <v>31278</v>
      </c>
      <c r="W1176" s="6">
        <f t="shared" ca="1" si="185"/>
        <v>8</v>
      </c>
      <c r="X1176" s="8" t="str">
        <f ca="1">VLOOKUP($W1176,'Background education'!$A:$B,2,FALSE)</f>
        <v>Graduate school</v>
      </c>
      <c r="Y1176" s="7">
        <f ca="1" xml:space="preserve">
  IF(OR($AA1176 = 5, $AA1176 = 6, $AA1176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76" s="7" t="str">
        <f ca="1">VLOOKUP($Y1176,Departments!$A:$B,2,FALSE)</f>
        <v>Operations</v>
      </c>
      <c r="AA1176" s="6">
        <f t="shared" ca="1" si="186"/>
        <v>11</v>
      </c>
      <c r="AB1176" s="7" t="str">
        <f ca="1">VLOOKUP($AA1176,Roles!$A:$B,2,FALSE)</f>
        <v>Analyst</v>
      </c>
      <c r="AC1176" s="6">
        <f t="shared" ca="1" si="187"/>
        <v>6</v>
      </c>
      <c r="AD1176" s="7" t="str">
        <f ca="1" xml:space="preserve">
IF($AC1176 &lt;&gt; "",
    VLOOKUP($AC1176,Levels!$A:$B,2,FALSE),
    ""
)</f>
        <v>Pleno</v>
      </c>
      <c r="AE1176" s="8">
        <f t="shared" ca="1" si="188"/>
        <v>44589</v>
      </c>
      <c r="AF1176" s="6">
        <f ca="1">RANDBETWEEN(5,COUNTA('Recruitment source'!$A:$A) + 1)</f>
        <v>13</v>
      </c>
      <c r="AG1176" s="6" t="str">
        <f ca="1">VLOOKUP($AF1176,'Recruitment source'!$A:$B,2,FALSE)</f>
        <v>Google</v>
      </c>
      <c r="AH1176" s="8"/>
      <c r="AI1176" s="1">
        <f t="shared" ca="1" si="180"/>
        <v>3000</v>
      </c>
      <c r="AJ1176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1172, 1, 'Tiago Aleluia Bermudes', 'M', 6, '19/08/1985', 8, 10, 11, 6, 3000);</v>
      </c>
    </row>
    <row r="1177" spans="1:36" ht="14.25" customHeight="1" x14ac:dyDescent="0.2">
      <c r="A1177" s="7" cm="1">
        <f t="array" aca="1" ref="A1177" ca="1">INDEX(Companies!$A:$A,RANDBETWEEN(5,COUNTA(Companies!$A:$A) + 1),1)</f>
        <v>5</v>
      </c>
      <c r="B1177" s="7" t="str">
        <f ca="1">VLOOKUP($A1177,Companies!$A:$B,2,FALSE)</f>
        <v>ACME Corporation</v>
      </c>
      <c r="C1177" s="5">
        <f t="shared" si="181"/>
        <v>1173</v>
      </c>
      <c r="D1177" s="5" t="str" cm="1">
        <f t="array" ref="D1177">SHA1HASH($C1177)</f>
        <v>a739eb585292be58c99962fd287acafb1a459b72</v>
      </c>
      <c r="E1177" s="6">
        <v>1</v>
      </c>
      <c r="F1177" s="7">
        <f ca="1">IF($C1177 = 1 + N("Presidente"),
    127,
    IF($C1177 = 2 + N("Vice-Presidente"),
        72,
        IF($C1177 = 3 + N("Secretária bilíngue"),
            13,
            RANDBETWEEN(5,COUNT(Name!$A:$A) + 1)
        )
    )
)</f>
        <v>248</v>
      </c>
      <c r="G1177" s="7" t="str">
        <f ca="1">VLOOKUP($F1177,Name!$A:$B,2,FALSE)</f>
        <v>Luiza</v>
      </c>
      <c r="H1177" s="7">
        <f ca="1" xml:space="preserve">
IF($C1177 = 1,
    0,
    RANDBETWEEN(5,COUNT('Last name'!$A:$A) + 1)
)</f>
        <v>124</v>
      </c>
      <c r="I1177" s="7" t="str">
        <f ca="1" xml:space="preserve">
IF($C1177 = 1 + N("Presidente"),
    "de Orléans e Bragança",
    VLOOKUP($H1177,'Last name'!$A:$B,2,FALSE) &amp; " " &amp; VLOOKUP(RANDBETWEEN(5,COUNT('Last name'!$A:$A) + 1),'Last name'!$A:$B,2,FALSE)
)</f>
        <v>Mazza Cunha</v>
      </c>
      <c r="J1177" s="7" t="str">
        <f t="shared" ca="1" si="182"/>
        <v>Luiza Mazza Cunha</v>
      </c>
      <c r="K1177" s="7" t="str" cm="1">
        <f t="array" aca="1" ref="K1177" ca="1">SHA1HASH($J1177)</f>
        <v>ece8f840e244d6d6fee1ec69832b4e2dde82d5ec</v>
      </c>
      <c r="L1177" s="7" cm="1">
        <f t="array" aca="1" ref="L1177" ca="1">INDEX(States!$A:$A,N1177,1)</f>
        <v>5</v>
      </c>
      <c r="M1177" s="7" t="str">
        <f ca="1">VLOOKUP($L1177,Countries!$A:$B,2,FALSE)</f>
        <v>Portugal</v>
      </c>
      <c r="N1177" s="7" cm="1">
        <f t="array" aca="1" ref="N1177" ca="1">INDEX(States!$C:$C,RANDBETWEEN(5,COUNTA(States!$A:$A) + 1),1)</f>
        <v>16</v>
      </c>
      <c r="O1177" s="7" t="str">
        <f ca="1">VLOOKUP($N1177,States!$C:$D,2,FALSE)</f>
        <v>Azores</v>
      </c>
      <c r="P1177" s="7" t="str">
        <f ca="1">VLOOKUP($F1177,Name!$A:$C,3,FALSE)</f>
        <v>F</v>
      </c>
      <c r="Q1177" s="7" t="str">
        <f ca="1">VLOOKUP($P1177,Genders!$B:$C,2,FALSE)</f>
        <v>Female</v>
      </c>
      <c r="R1177" s="7" cm="1">
        <f t="array" aca="1" ref="R1177" ca="1">INDEX('Marital status'!$A:$A,RANDBETWEEN(5,COUNTA('Marital status'!$A:$A) + 1),1)</f>
        <v>7</v>
      </c>
      <c r="S1177" s="7" t="str">
        <f ca="1">VLOOKUP($R1177,'Marital status'!$A:$B,2,FALSE)</f>
        <v xml:space="preserve">Widowed </v>
      </c>
      <c r="T1177" s="7">
        <f t="shared" ca="1" si="183"/>
        <v>7</v>
      </c>
      <c r="U1177" s="7" t="str">
        <f ca="1">VLOOKUP($T1177,Ethnicities!$A:$B,2,FALSE)</f>
        <v xml:space="preserve">  Hispanic or LATINO</v>
      </c>
      <c r="V1177" s="8">
        <f t="shared" ca="1" si="184"/>
        <v>21518</v>
      </c>
      <c r="W1177" s="6">
        <f t="shared" ca="1" si="185"/>
        <v>7</v>
      </c>
      <c r="X1177" s="8" t="str">
        <f ca="1">VLOOKUP($W1177,'Background education'!$A:$B,2,FALSE)</f>
        <v>Undergraduate degree</v>
      </c>
      <c r="Y1177" s="7">
        <f ca="1" xml:space="preserve">
  IF(OR($AA1177 = 5, $AA1177 = 6, $AA1177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77" s="7" t="str">
        <f ca="1">VLOOKUP($Y1177,Departments!$A:$B,2,FALSE)</f>
        <v>Controlling</v>
      </c>
      <c r="AA1177" s="6">
        <f t="shared" ca="1" si="186"/>
        <v>10</v>
      </c>
      <c r="AB1177" s="7" t="str">
        <f ca="1">VLOOKUP($AA1177,Roles!$A:$B,2,FALSE)</f>
        <v>Trainee</v>
      </c>
      <c r="AC1177" s="6" t="str">
        <f t="shared" ca="1" si="187"/>
        <v/>
      </c>
      <c r="AD1177" s="7" t="str">
        <f ca="1" xml:space="preserve">
IF($AC1177 &lt;&gt; "",
    VLOOKUP($AC1177,Levels!$A:$B,2,FALSE),
    ""
)</f>
        <v/>
      </c>
      <c r="AE1177" s="8">
        <f t="shared" ca="1" si="188"/>
        <v>41260</v>
      </c>
      <c r="AF1177" s="6">
        <f ca="1">RANDBETWEEN(5,COUNTA('Recruitment source'!$A:$A) + 1)</f>
        <v>13</v>
      </c>
      <c r="AG1177" s="6" t="str">
        <f ca="1">VLOOKUP($AF1177,'Recruitment source'!$A:$B,2,FALSE)</f>
        <v>Google</v>
      </c>
      <c r="AH1177" s="8"/>
      <c r="AI1177" s="1">
        <f t="shared" ca="1" si="180"/>
        <v>1305</v>
      </c>
      <c r="AJ1177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1173, 1, 'Luiza Mazza Cunha', 'F', 7, '29/11/1958', 7, 12, 10, NULL, 1305);</v>
      </c>
    </row>
    <row r="1178" spans="1:36" ht="14.25" customHeight="1" x14ac:dyDescent="0.2">
      <c r="A1178" s="7" cm="1">
        <f t="array" aca="1" ref="A1178" ca="1">INDEX(Companies!$A:$A,RANDBETWEEN(5,COUNTA(Companies!$A:$A) + 1),1)</f>
        <v>5</v>
      </c>
      <c r="B1178" s="7" t="str">
        <f ca="1">VLOOKUP($A1178,Companies!$A:$B,2,FALSE)</f>
        <v>ACME Corporation</v>
      </c>
      <c r="C1178" s="5">
        <f t="shared" si="181"/>
        <v>1174</v>
      </c>
      <c r="D1178" s="5" t="str" cm="1">
        <f t="array" ref="D1178">SHA1HASH($C1178)</f>
        <v>be98fbb5fef1a2a7ce8be317fcbce6b1912024c3</v>
      </c>
      <c r="E1178" s="6">
        <v>1</v>
      </c>
      <c r="F1178" s="7">
        <f ca="1">IF($C1178 = 1 + N("Presidente"),
    127,
    IF($C1178 = 2 + N("Vice-Presidente"),
        72,
        IF($C1178 = 3 + N("Secretária bilíngue"),
            13,
            RANDBETWEEN(5,COUNT(Name!$A:$A) + 1)
        )
    )
)</f>
        <v>361</v>
      </c>
      <c r="G1178" s="7" t="str">
        <f ca="1">VLOOKUP($F1178,Name!$A:$B,2,FALSE)</f>
        <v>Wagner</v>
      </c>
      <c r="H1178" s="7">
        <f ca="1" xml:space="preserve">
IF($C1178 = 1,
    0,
    RANDBETWEEN(5,COUNT('Last name'!$A:$A) + 1)
)</f>
        <v>118</v>
      </c>
      <c r="I1178" s="7" t="str">
        <f ca="1" xml:space="preserve">
IF($C1178 = 1 + N("Presidente"),
    "de Orléans e Bragança",
    VLOOKUP($H1178,'Last name'!$A:$B,2,FALSE) &amp; " " &amp; VLOOKUP(RANDBETWEEN(5,COUNT('Last name'!$A:$A) + 1),'Last name'!$A:$B,2,FALSE)
)</f>
        <v>Mariani Tavarez</v>
      </c>
      <c r="J1178" s="7" t="str">
        <f t="shared" ca="1" si="182"/>
        <v>Wagner Mariani Tavarez</v>
      </c>
      <c r="K1178" s="7" t="str" cm="1">
        <f t="array" aca="1" ref="K1178" ca="1">SHA1HASH($J1178)</f>
        <v>d43a487413346a85ade74c3354e53b1535c0369e</v>
      </c>
      <c r="L1178" s="7" cm="1">
        <f t="array" aca="1" ref="L1178" ca="1">INDEX(States!$A:$A,N1178,1)</f>
        <v>5</v>
      </c>
      <c r="M1178" s="7" t="str">
        <f ca="1">VLOOKUP($L1178,Countries!$A:$B,2,FALSE)</f>
        <v>Portugal</v>
      </c>
      <c r="N1178" s="7" cm="1">
        <f t="array" aca="1" ref="N1178" ca="1">INDEX(States!$C:$C,RANDBETWEEN(5,COUNTA(States!$A:$A) + 1),1)</f>
        <v>11</v>
      </c>
      <c r="O1178" s="7" t="str">
        <f ca="1">VLOOKUP($N1178,States!$C:$D,2,FALSE)</f>
        <v>Santarém</v>
      </c>
      <c r="P1178" s="7" t="str">
        <f ca="1">VLOOKUP($F1178,Name!$A:$C,3,FALSE)</f>
        <v>M</v>
      </c>
      <c r="Q1178" s="7" t="str">
        <f ca="1">VLOOKUP($P1178,Genders!$B:$C,2,FALSE)</f>
        <v>Male</v>
      </c>
      <c r="R1178" s="7" cm="1">
        <f t="array" aca="1" ref="R1178" ca="1">INDEX('Marital status'!$A:$A,RANDBETWEEN(5,COUNTA('Marital status'!$A:$A) + 1),1)</f>
        <v>7</v>
      </c>
      <c r="S1178" s="7" t="str">
        <f ca="1">VLOOKUP($R1178,'Marital status'!$A:$B,2,FALSE)</f>
        <v xml:space="preserve">Widowed </v>
      </c>
      <c r="T1178" s="7">
        <f t="shared" ca="1" si="183"/>
        <v>8</v>
      </c>
      <c r="U1178" s="7" t="str">
        <f ca="1">VLOOKUP($T1178,Ethnicities!$A:$B,2,FALSE)</f>
        <v>ASIAN</v>
      </c>
      <c r="V1178" s="8">
        <f t="shared" ca="1" si="184"/>
        <v>27204</v>
      </c>
      <c r="W1178" s="6">
        <f t="shared" ca="1" si="185"/>
        <v>8</v>
      </c>
      <c r="X1178" s="8" t="str">
        <f ca="1">VLOOKUP($W1178,'Background education'!$A:$B,2,FALSE)</f>
        <v>Graduate school</v>
      </c>
      <c r="Y1178" s="7">
        <f ca="1" xml:space="preserve">
  IF(OR($AA1178 = 5, $AA1178 = 6, $AA1178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78" s="7" t="str">
        <f ca="1">VLOOKUP($Y1178,Departments!$A:$B,2,FALSE)</f>
        <v>Audit</v>
      </c>
      <c r="AA1178" s="6">
        <f t="shared" ca="1" si="186"/>
        <v>11</v>
      </c>
      <c r="AB1178" s="7" t="str">
        <f ca="1">VLOOKUP($AA1178,Roles!$A:$B,2,FALSE)</f>
        <v>Analyst</v>
      </c>
      <c r="AC1178" s="6">
        <f t="shared" ca="1" si="187"/>
        <v>6</v>
      </c>
      <c r="AD1178" s="7" t="str">
        <f ca="1" xml:space="preserve">
IF($AC1178 &lt;&gt; "",
    VLOOKUP($AC1178,Levels!$A:$B,2,FALSE),
    ""
)</f>
        <v>Pleno</v>
      </c>
      <c r="AE1178" s="8">
        <f t="shared" ca="1" si="188"/>
        <v>40455</v>
      </c>
      <c r="AF1178" s="6">
        <f ca="1">RANDBETWEEN(5,COUNTA('Recruitment source'!$A:$A) + 1)</f>
        <v>7</v>
      </c>
      <c r="AG1178" s="6" t="str">
        <f ca="1">VLOOKUP($AF1178,'Recruitment source'!$A:$B,2,FALSE)</f>
        <v>SAPO Emprego</v>
      </c>
      <c r="AH1178" s="8"/>
      <c r="AI1178" s="1">
        <f t="shared" ca="1" si="180"/>
        <v>3000</v>
      </c>
      <c r="AJ1178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1174, 1, 'Wagner Mariani Tavarez', 'M', 8, '24/06/1974', 8, 13, 11, 6, 3000);</v>
      </c>
    </row>
    <row r="1179" spans="1:36" ht="14.25" customHeight="1" x14ac:dyDescent="0.2">
      <c r="A1179" s="7" cm="1">
        <f t="array" aca="1" ref="A1179" ca="1">INDEX(Companies!$A:$A,RANDBETWEEN(5,COUNTA(Companies!$A:$A) + 1),1)</f>
        <v>5</v>
      </c>
      <c r="B1179" s="7" t="str">
        <f ca="1">VLOOKUP($A1179,Companies!$A:$B,2,FALSE)</f>
        <v>ACME Corporation</v>
      </c>
      <c r="C1179" s="5">
        <f t="shared" si="181"/>
        <v>1175</v>
      </c>
      <c r="D1179" s="5" t="str" cm="1">
        <f t="array" ref="D1179">SHA1HASH($C1179)</f>
        <v>566ee6d19fef04459d959b08349d6c07b3a309a2</v>
      </c>
      <c r="E1179" s="6">
        <v>1</v>
      </c>
      <c r="F1179" s="7">
        <f ca="1">IF($C1179 = 1 + N("Presidente"),
    127,
    IF($C1179 = 2 + N("Vice-Presidente"),
        72,
        IF($C1179 = 3 + N("Secretária bilíngue"),
            13,
            RANDBETWEEN(5,COUNT(Name!$A:$A) + 1)
        )
    )
)</f>
        <v>12</v>
      </c>
      <c r="G1179" s="7" t="str">
        <f ca="1">VLOOKUP($F1179,Name!$A:$B,2,FALSE)</f>
        <v>Alana</v>
      </c>
      <c r="H1179" s="7">
        <f ca="1" xml:space="preserve">
IF($C1179 = 1,
    0,
    RANDBETWEEN(5,COUNT('Last name'!$A:$A) + 1)
)</f>
        <v>114</v>
      </c>
      <c r="I1179" s="7" t="str">
        <f ca="1" xml:space="preserve">
IF($C1179 = 1 + N("Presidente"),
    "de Orléans e Bragança",
    VLOOKUP($H1179,'Last name'!$A:$B,2,FALSE) &amp; " " &amp; VLOOKUP(RANDBETWEEN(5,COUNT('Last name'!$A:$A) + 1),'Last name'!$A:$B,2,FALSE)
)</f>
        <v>Machado Brito</v>
      </c>
      <c r="J1179" s="7" t="str">
        <f t="shared" ca="1" si="182"/>
        <v>Alana Machado Brito</v>
      </c>
      <c r="K1179" s="7" t="str" cm="1">
        <f t="array" aca="1" ref="K1179" ca="1">SHA1HASH($J1179)</f>
        <v>175c3279a5e9f2bd08114cc97f81db4e1df607e0</v>
      </c>
      <c r="L1179" s="7" cm="1">
        <f t="array" aca="1" ref="L1179" ca="1">INDEX(States!$A:$A,N1179,1)</f>
        <v>5</v>
      </c>
      <c r="M1179" s="7" t="str">
        <f ca="1">VLOOKUP($L1179,Countries!$A:$B,2,FALSE)</f>
        <v>Portugal</v>
      </c>
      <c r="N1179" s="7" cm="1">
        <f t="array" aca="1" ref="N1179" ca="1">INDEX(States!$C:$C,RANDBETWEEN(5,COUNTA(States!$A:$A) + 1),1)</f>
        <v>8</v>
      </c>
      <c r="O1179" s="7" t="str">
        <f ca="1">VLOOKUP($N1179,States!$C:$D,2,FALSE)</f>
        <v>AveirO</v>
      </c>
      <c r="P1179" s="7" t="str">
        <f ca="1">VLOOKUP($F1179,Name!$A:$C,3,FALSE)</f>
        <v>F</v>
      </c>
      <c r="Q1179" s="7" t="str">
        <f ca="1">VLOOKUP($P1179,Genders!$B:$C,2,FALSE)</f>
        <v>Female</v>
      </c>
      <c r="R1179" s="7" cm="1">
        <f t="array" aca="1" ref="R1179" ca="1">INDEX('Marital status'!$A:$A,RANDBETWEEN(5,COUNTA('Marital status'!$A:$A) + 1),1)</f>
        <v>8</v>
      </c>
      <c r="S1179" s="7" t="str">
        <f ca="1">VLOOKUP($R1179,'Marital status'!$A:$B,2,FALSE)</f>
        <v xml:space="preserve"> Separated </v>
      </c>
      <c r="T1179" s="7">
        <f t="shared" ca="1" si="183"/>
        <v>5</v>
      </c>
      <c r="U1179" s="7" t="str">
        <f ca="1">VLOOKUP($T1179,Ethnicities!$A:$B,2,FALSE)</f>
        <v xml:space="preserve"> white</v>
      </c>
      <c r="V1179" s="8">
        <f t="shared" ca="1" si="184"/>
        <v>33651</v>
      </c>
      <c r="W1179" s="6">
        <f t="shared" ca="1" si="185"/>
        <v>7</v>
      </c>
      <c r="X1179" s="8" t="str">
        <f ca="1">VLOOKUP($W1179,'Background education'!$A:$B,2,FALSE)</f>
        <v>Undergraduate degree</v>
      </c>
      <c r="Y1179" s="7">
        <f ca="1" xml:space="preserve">
  IF(OR($AA1179 = 5, $AA1179 = 6, $AA1179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79" s="7" t="str">
        <f ca="1">VLOOKUP($Y1179,Departments!$A:$B,2,FALSE)</f>
        <v xml:space="preserve"> Presidency</v>
      </c>
      <c r="AA1179" s="6">
        <f t="shared" ca="1" si="186"/>
        <v>9</v>
      </c>
      <c r="AB1179" s="7" t="str">
        <f ca="1">VLOOKUP($AA1179,Roles!$A:$B,2,FALSE)</f>
        <v>Intern</v>
      </c>
      <c r="AC1179" s="6" t="str">
        <f t="shared" ca="1" si="187"/>
        <v/>
      </c>
      <c r="AD1179" s="7" t="str">
        <f ca="1" xml:space="preserve">
IF($AC1179 &lt;&gt; "",
    VLOOKUP($AC1179,Levels!$A:$B,2,FALSE),
    ""
)</f>
        <v/>
      </c>
      <c r="AE1179" s="8">
        <f t="shared" ca="1" si="188"/>
        <v>41368</v>
      </c>
      <c r="AF1179" s="6">
        <f ca="1">RANDBETWEEN(5,COUNTA('Recruitment source'!$A:$A) + 1)</f>
        <v>7</v>
      </c>
      <c r="AG1179" s="6" t="str">
        <f ca="1">VLOOKUP($AF1179,'Recruitment source'!$A:$B,2,FALSE)</f>
        <v>SAPO Emprego</v>
      </c>
      <c r="AH1179" s="8"/>
      <c r="AI1179" s="1">
        <f t="shared" ca="1" si="180"/>
        <v>1205</v>
      </c>
      <c r="AJ117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1175, 1, 'Alana Machado Brito', 'F', 5, '17/02/1992', 7, 5, 9, NULL, 1205);</v>
      </c>
    </row>
    <row r="1180" spans="1:36" ht="14.25" customHeight="1" x14ac:dyDescent="0.2">
      <c r="A1180" s="7" cm="1">
        <f t="array" aca="1" ref="A1180" ca="1">INDEX(Companies!$A:$A,RANDBETWEEN(5,COUNTA(Companies!$A:$A) + 1),1)</f>
        <v>5</v>
      </c>
      <c r="B1180" s="7" t="str">
        <f ca="1">VLOOKUP($A1180,Companies!$A:$B,2,FALSE)</f>
        <v>ACME Corporation</v>
      </c>
      <c r="C1180" s="5">
        <f t="shared" si="181"/>
        <v>1176</v>
      </c>
      <c r="D1180" s="5" t="str" cm="1">
        <f t="array" ref="D1180">SHA1HASH($C1180)</f>
        <v>a8f3809c6de28975c83009f6e2911b81f95e5b5a</v>
      </c>
      <c r="E1180" s="6">
        <v>1</v>
      </c>
      <c r="F1180" s="7">
        <f ca="1">IF($C1180 = 1 + N("Presidente"),
    127,
    IF($C1180 = 2 + N("Vice-Presidente"),
        72,
        IF($C1180 = 3 + N("Secretária bilíngue"),
            13,
            RANDBETWEEN(5,COUNT(Name!$A:$A) + 1)
        )
    )
)</f>
        <v>211</v>
      </c>
      <c r="G1180" s="7" t="str">
        <f ca="1">VLOOKUP($F1180,Name!$A:$B,2,FALSE)</f>
        <v>Kauê</v>
      </c>
      <c r="H1180" s="7">
        <f ca="1" xml:space="preserve">
IF($C1180 = 1,
    0,
    RANDBETWEEN(5,COUNT('Last name'!$A:$A) + 1)
)</f>
        <v>61</v>
      </c>
      <c r="I1180" s="7" t="str">
        <f ca="1" xml:space="preserve">
IF($C1180 = 1 + N("Presidente"),
    "de Orléans e Bragança",
    VLOOKUP($H1180,'Last name'!$A:$B,2,FALSE) &amp; " " &amp; VLOOKUP(RANDBETWEEN(5,COUNT('Last name'!$A:$A) + 1),'Last name'!$A:$B,2,FALSE)
)</f>
        <v>Caruso Caruso</v>
      </c>
      <c r="J1180" s="7" t="str">
        <f t="shared" ca="1" si="182"/>
        <v>Kauê Caruso Caruso</v>
      </c>
      <c r="K1180" s="7" t="str" cm="1">
        <f t="array" aca="1" ref="K1180" ca="1">SHA1HASH($J1180)</f>
        <v>55797c708280da280400e6bbfaccfa7f18280ae5</v>
      </c>
      <c r="L1180" s="7" cm="1">
        <f t="array" aca="1" ref="L1180" ca="1">INDEX(States!$A:$A,N1180,1)</f>
        <v>5</v>
      </c>
      <c r="M1180" s="7" t="str">
        <f ca="1">VLOOKUP($L1180,Countries!$A:$B,2,FALSE)</f>
        <v>Portugal</v>
      </c>
      <c r="N1180" s="7" cm="1">
        <f t="array" aca="1" ref="N1180" ca="1">INDEX(States!$C:$C,RANDBETWEEN(5,COUNTA(States!$A:$A) + 1),1)</f>
        <v>11</v>
      </c>
      <c r="O1180" s="7" t="str">
        <f ca="1">VLOOKUP($N1180,States!$C:$D,2,FALSE)</f>
        <v>Santarém</v>
      </c>
      <c r="P1180" s="7" t="str">
        <f ca="1">VLOOKUP($F1180,Name!$A:$C,3,FALSE)</f>
        <v>M</v>
      </c>
      <c r="Q1180" s="7" t="str">
        <f ca="1">VLOOKUP($P1180,Genders!$B:$C,2,FALSE)</f>
        <v>Male</v>
      </c>
      <c r="R1180" s="7" cm="1">
        <f t="array" aca="1" ref="R1180" ca="1">INDEX('Marital status'!$A:$A,RANDBETWEEN(5,COUNTA('Marital status'!$A:$A) + 1),1)</f>
        <v>9</v>
      </c>
      <c r="S1180" s="7" t="str">
        <f ca="1">VLOOKUP($R1180,'Marital status'!$A:$B,2,FALSE)</f>
        <v>DIVORCED</v>
      </c>
      <c r="T1180" s="7">
        <f t="shared" ca="1" si="183"/>
        <v>5</v>
      </c>
      <c r="U1180" s="7" t="str">
        <f ca="1">VLOOKUP($T1180,Ethnicities!$A:$B,2,FALSE)</f>
        <v xml:space="preserve"> white</v>
      </c>
      <c r="V1180" s="8">
        <f t="shared" ca="1" si="184"/>
        <v>24744</v>
      </c>
      <c r="W1180" s="6">
        <f t="shared" ca="1" si="185"/>
        <v>8</v>
      </c>
      <c r="X1180" s="8" t="str">
        <f ca="1">VLOOKUP($W1180,'Background education'!$A:$B,2,FALSE)</f>
        <v>Graduate school</v>
      </c>
      <c r="Y1180" s="7">
        <f ca="1" xml:space="preserve">
  IF(OR($AA1180 = 5, $AA1180 = 6, $AA1180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80" s="7" t="str">
        <f ca="1">VLOOKUP($Y1180,Departments!$A:$B,2,FALSE)</f>
        <v>Finance</v>
      </c>
      <c r="AA1180" s="6">
        <f t="shared" ca="1" si="186"/>
        <v>11</v>
      </c>
      <c r="AB1180" s="7" t="str">
        <f ca="1">VLOOKUP($AA1180,Roles!$A:$B,2,FALSE)</f>
        <v>Analyst</v>
      </c>
      <c r="AC1180" s="6">
        <f t="shared" ca="1" si="187"/>
        <v>6</v>
      </c>
      <c r="AD1180" s="7" t="str">
        <f ca="1" xml:space="preserve">
IF($AC1180 &lt;&gt; "",
    VLOOKUP($AC1180,Levels!$A:$B,2,FALSE),
    ""
)</f>
        <v>Pleno</v>
      </c>
      <c r="AE1180" s="8">
        <f t="shared" ca="1" si="188"/>
        <v>41948</v>
      </c>
      <c r="AF1180" s="6">
        <f ca="1">RANDBETWEEN(5,COUNTA('Recruitment source'!$A:$A) + 1)</f>
        <v>13</v>
      </c>
      <c r="AG1180" s="6" t="str">
        <f ca="1">VLOOKUP($AF1180,'Recruitment source'!$A:$B,2,FALSE)</f>
        <v>Google</v>
      </c>
      <c r="AH1180" s="8"/>
      <c r="AI1180" s="1">
        <f t="shared" ca="1" si="180"/>
        <v>3000</v>
      </c>
      <c r="AJ118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1176, 1, 'Kauê Caruso Caruso', 'M', 5, '29/09/1967', 8, 7, 11, 6, 3000);</v>
      </c>
    </row>
    <row r="1181" spans="1:36" ht="14.25" customHeight="1" x14ac:dyDescent="0.2">
      <c r="A1181" s="7" cm="1">
        <f t="array" aca="1" ref="A1181" ca="1">INDEX(Companies!$A:$A,RANDBETWEEN(5,COUNTA(Companies!$A:$A) + 1),1)</f>
        <v>5</v>
      </c>
      <c r="B1181" s="7" t="str">
        <f ca="1">VLOOKUP($A1181,Companies!$A:$B,2,FALSE)</f>
        <v>ACME Corporation</v>
      </c>
      <c r="C1181" s="5">
        <f t="shared" si="181"/>
        <v>1177</v>
      </c>
      <c r="D1181" s="5" t="str" cm="1">
        <f t="array" ref="D1181">SHA1HASH($C1181)</f>
        <v>b7553c6080f116f0115b1f080e03484b98292d8b</v>
      </c>
      <c r="E1181" s="6">
        <v>1</v>
      </c>
      <c r="F1181" s="7">
        <f ca="1">IF($C1181 = 1 + N("Presidente"),
    127,
    IF($C1181 = 2 + N("Vice-Presidente"),
        72,
        IF($C1181 = 3 + N("Secretária bilíngue"),
            13,
            RANDBETWEEN(5,COUNT(Name!$A:$A) + 1)
        )
    )
)</f>
        <v>309</v>
      </c>
      <c r="G1181" s="7" t="str">
        <f ca="1">VLOOKUP($F1181,Name!$A:$B,2,FALSE)</f>
        <v>Octávio</v>
      </c>
      <c r="H1181" s="7">
        <f ca="1" xml:space="preserve">
IF($C1181 = 1,
    0,
    RANDBETWEEN(5,COUNT('Last name'!$A:$A) + 1)
)</f>
        <v>189</v>
      </c>
      <c r="I1181" s="7" t="str">
        <f ca="1" xml:space="preserve">
IF($C1181 = 1 + N("Presidente"),
    "de Orléans e Bragança",
    VLOOKUP($H1181,'Last name'!$A:$B,2,FALSE) &amp; " " &amp; VLOOKUP(RANDBETWEEN(5,COUNT('Last name'!$A:$A) + 1),'Last name'!$A:$B,2,FALSE)
)</f>
        <v>Teixeira Medeiros</v>
      </c>
      <c r="J1181" s="7" t="str">
        <f t="shared" ca="1" si="182"/>
        <v>Octávio Teixeira Medeiros</v>
      </c>
      <c r="K1181" s="7" t="str" cm="1">
        <f t="array" aca="1" ref="K1181" ca="1">SHA1HASH($J1181)</f>
        <v>06f2d2b03550db860c3a0b9fc0d46213e77974c9</v>
      </c>
      <c r="L1181" s="7" cm="1">
        <f t="array" aca="1" ref="L1181" ca="1">INDEX(States!$A:$A,N1181,1)</f>
        <v>5</v>
      </c>
      <c r="M1181" s="7" t="str">
        <f ca="1">VLOOKUP($L1181,Countries!$A:$B,2,FALSE)</f>
        <v>Portugal</v>
      </c>
      <c r="N1181" s="7" cm="1">
        <f t="array" aca="1" ref="N1181" ca="1">INDEX(States!$C:$C,RANDBETWEEN(5,COUNTA(States!$A:$A) + 1),1)</f>
        <v>18</v>
      </c>
      <c r="O1181" s="7" t="str">
        <f ca="1">VLOOKUP($N1181,States!$C:$D,2,FALSE)</f>
        <v>Castelo Branco</v>
      </c>
      <c r="P1181" s="7" t="str">
        <f ca="1">VLOOKUP($F1181,Name!$A:$C,3,FALSE)</f>
        <v>M</v>
      </c>
      <c r="Q1181" s="7" t="str">
        <f ca="1">VLOOKUP($P1181,Genders!$B:$C,2,FALSE)</f>
        <v>Male</v>
      </c>
      <c r="R1181" s="7" cm="1">
        <f t="array" aca="1" ref="R1181" ca="1">INDEX('Marital status'!$A:$A,RANDBETWEEN(5,COUNTA('Marital status'!$A:$A) + 1),1)</f>
        <v>9</v>
      </c>
      <c r="S1181" s="7" t="str">
        <f ca="1">VLOOKUP($R1181,'Marital status'!$A:$B,2,FALSE)</f>
        <v>DIVORCED</v>
      </c>
      <c r="T1181" s="7">
        <f t="shared" ca="1" si="183"/>
        <v>5</v>
      </c>
      <c r="U1181" s="7" t="str">
        <f ca="1">VLOOKUP($T1181,Ethnicities!$A:$B,2,FALSE)</f>
        <v xml:space="preserve"> white</v>
      </c>
      <c r="V1181" s="8">
        <f t="shared" ca="1" si="184"/>
        <v>21243</v>
      </c>
      <c r="W1181" s="6">
        <f t="shared" ca="1" si="185"/>
        <v>7</v>
      </c>
      <c r="X1181" s="8" t="str">
        <f ca="1">VLOOKUP($W1181,'Background education'!$A:$B,2,FALSE)</f>
        <v>Undergraduate degree</v>
      </c>
      <c r="Y1181" s="7">
        <f ca="1" xml:space="preserve">
  IF(OR($AA1181 = 5, $AA1181 = 6, $AA1181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81" s="7" t="str">
        <f ca="1">VLOOKUP($Y1181,Departments!$A:$B,2,FALSE)</f>
        <v xml:space="preserve"> Presidency</v>
      </c>
      <c r="AA1181" s="6">
        <f t="shared" ca="1" si="186"/>
        <v>10</v>
      </c>
      <c r="AB1181" s="7" t="str">
        <f ca="1">VLOOKUP($AA1181,Roles!$A:$B,2,FALSE)</f>
        <v>Trainee</v>
      </c>
      <c r="AC1181" s="6" t="str">
        <f t="shared" ca="1" si="187"/>
        <v/>
      </c>
      <c r="AD1181" s="7" t="str">
        <f ca="1" xml:space="preserve">
IF($AC1181 &lt;&gt; "",
    VLOOKUP($AC1181,Levels!$A:$B,2,FALSE),
    ""
)</f>
        <v/>
      </c>
      <c r="AE1181" s="8">
        <f t="shared" ca="1" si="188"/>
        <v>42093</v>
      </c>
      <c r="AF1181" s="6">
        <f ca="1">RANDBETWEEN(5,COUNTA('Recruitment source'!$A:$A) + 1)</f>
        <v>6</v>
      </c>
      <c r="AG1181" s="6" t="str">
        <f ca="1">VLOOKUP($AF1181,'Recruitment source'!$A:$B,2,FALSE)</f>
        <v>Learn4Good</v>
      </c>
      <c r="AH1181" s="8"/>
      <c r="AI1181" s="1">
        <f t="shared" ca="1" si="180"/>
        <v>1305</v>
      </c>
      <c r="AJ118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1177, 1, 'Octávio Teixeira Medeiros', 'M', 5, '27/02/1958', 7, 5, 10, NULL, 1305);</v>
      </c>
    </row>
    <row r="1182" spans="1:36" ht="14.25" customHeight="1" x14ac:dyDescent="0.2">
      <c r="A1182" s="7" cm="1">
        <f t="array" aca="1" ref="A1182" ca="1">INDEX(Companies!$A:$A,RANDBETWEEN(5,COUNTA(Companies!$A:$A) + 1),1)</f>
        <v>5</v>
      </c>
      <c r="B1182" s="7" t="str">
        <f ca="1">VLOOKUP($A1182,Companies!$A:$B,2,FALSE)</f>
        <v>ACME Corporation</v>
      </c>
      <c r="C1182" s="5">
        <f t="shared" si="181"/>
        <v>1178</v>
      </c>
      <c r="D1182" s="5" t="str" cm="1">
        <f t="array" ref="D1182">SHA1HASH($C1182)</f>
        <v>64784bedd53258d0152783e812438f26f69da48c</v>
      </c>
      <c r="E1182" s="6">
        <v>1</v>
      </c>
      <c r="F1182" s="7">
        <f ca="1">IF($C1182 = 1 + N("Presidente"),
    127,
    IF($C1182 = 2 + N("Vice-Presidente"),
        72,
        IF($C1182 = 3 + N("Secretária bilíngue"),
            13,
            RANDBETWEEN(5,COUNT(Name!$A:$A) + 1)
        )
    )
)</f>
        <v>89</v>
      </c>
      <c r="G1182" s="7" t="str">
        <f ca="1">VLOOKUP($F1182,Name!$A:$B,2,FALSE)</f>
        <v>Cauã</v>
      </c>
      <c r="H1182" s="7">
        <f ca="1" xml:space="preserve">
IF($C1182 = 1,
    0,
    RANDBETWEEN(5,COUNT('Last name'!$A:$A) + 1)
)</f>
        <v>177</v>
      </c>
      <c r="I1182" s="7" t="str">
        <f ca="1" xml:space="preserve">
IF($C1182 = 1 + N("Presidente"),
    "de Orléans e Bragança",
    VLOOKUP($H1182,'Last name'!$A:$B,2,FALSE) &amp; " " &amp; VLOOKUP(RANDBETWEEN(5,COUNT('Last name'!$A:$A) + 1),'Last name'!$A:$B,2,FALSE)
)</f>
        <v>Saragoça Andrade</v>
      </c>
      <c r="J1182" s="7" t="str">
        <f t="shared" ca="1" si="182"/>
        <v>Cauã Saragoça Andrade</v>
      </c>
      <c r="K1182" s="7" t="str" cm="1">
        <f t="array" aca="1" ref="K1182" ca="1">SHA1HASH($J1182)</f>
        <v>282efd78d42af436982e014c2431b95ffa4681d1</v>
      </c>
      <c r="L1182" s="7" cm="1">
        <f t="array" aca="1" ref="L1182" ca="1">INDEX(States!$A:$A,N1182,1)</f>
        <v>5</v>
      </c>
      <c r="M1182" s="7" t="str">
        <f ca="1">VLOOKUP($L1182,Countries!$A:$B,2,FALSE)</f>
        <v>Portugal</v>
      </c>
      <c r="N1182" s="7" cm="1">
        <f t="array" aca="1" ref="N1182" ca="1">INDEX(States!$C:$C,RANDBETWEEN(5,COUNTA(States!$A:$A) + 1),1)</f>
        <v>21</v>
      </c>
      <c r="O1182" s="7" t="str">
        <f ca="1">VLOOKUP($N1182,States!$C:$D,2,FALSE)</f>
        <v>Guarda</v>
      </c>
      <c r="P1182" s="7" t="str">
        <f ca="1">VLOOKUP($F1182,Name!$A:$C,3,FALSE)</f>
        <v>M</v>
      </c>
      <c r="Q1182" s="7" t="str">
        <f ca="1">VLOOKUP($P1182,Genders!$B:$C,2,FALSE)</f>
        <v>Male</v>
      </c>
      <c r="R1182" s="7" cm="1">
        <f t="array" aca="1" ref="R1182" ca="1">INDEX('Marital status'!$A:$A,RANDBETWEEN(5,COUNTA('Marital status'!$A:$A) + 1),1)</f>
        <v>8</v>
      </c>
      <c r="S1182" s="7" t="str">
        <f ca="1">VLOOKUP($R1182,'Marital status'!$A:$B,2,FALSE)</f>
        <v xml:space="preserve"> Separated </v>
      </c>
      <c r="T1182" s="7">
        <f t="shared" ca="1" si="183"/>
        <v>5</v>
      </c>
      <c r="U1182" s="7" t="str">
        <f ca="1">VLOOKUP($T1182,Ethnicities!$A:$B,2,FALSE)</f>
        <v xml:space="preserve"> white</v>
      </c>
      <c r="V1182" s="8">
        <f t="shared" ca="1" si="184"/>
        <v>30044</v>
      </c>
      <c r="W1182" s="6">
        <f t="shared" ca="1" si="185"/>
        <v>8</v>
      </c>
      <c r="X1182" s="8" t="str">
        <f ca="1">VLOOKUP($W1182,'Background education'!$A:$B,2,FALSE)</f>
        <v>Graduate school</v>
      </c>
      <c r="Y1182" s="7">
        <f ca="1" xml:space="preserve">
  IF(OR($AA1182 = 5, $AA1182 = 6, $AA1182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182" s="7" t="str">
        <f ca="1">VLOOKUP($Y1182,Departments!$A:$B,2,FALSE)</f>
        <v xml:space="preserve"> Presidency</v>
      </c>
      <c r="AA1182" s="6">
        <f t="shared" ca="1" si="186"/>
        <v>11</v>
      </c>
      <c r="AB1182" s="7" t="str">
        <f ca="1">VLOOKUP($AA1182,Roles!$A:$B,2,FALSE)</f>
        <v>Analyst</v>
      </c>
      <c r="AC1182" s="6">
        <f t="shared" ca="1" si="187"/>
        <v>5</v>
      </c>
      <c r="AD1182" s="7" t="str">
        <f ca="1" xml:space="preserve">
IF($AC1182 &lt;&gt; "",
    VLOOKUP($AC1182,Levels!$A:$B,2,FALSE),
    ""
)</f>
        <v>Junior</v>
      </c>
      <c r="AE1182" s="8">
        <f t="shared" ca="1" si="188"/>
        <v>39590</v>
      </c>
      <c r="AF1182" s="6">
        <f ca="1">RANDBETWEEN(5,COUNTA('Recruitment source'!$A:$A) + 1)</f>
        <v>15</v>
      </c>
      <c r="AG1182" s="6" t="str">
        <f ca="1">VLOOKUP($AF1182,'Recruitment source'!$A:$B,2,FALSE)</f>
        <v>Website</v>
      </c>
      <c r="AH1182" s="8"/>
      <c r="AI1182" s="1">
        <f t="shared" ca="1" si="180"/>
        <v>3000</v>
      </c>
      <c r="AJ1182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1178, 1, 'Cauã Saragoça Andrade', 'M', 5, '03/04/1982', 8, 5, 11, 5, 3000);</v>
      </c>
    </row>
    <row r="1183" spans="1:36" ht="14.25" customHeight="1" x14ac:dyDescent="0.2">
      <c r="A1183" s="7" cm="1">
        <f t="array" aca="1" ref="A1183" ca="1">INDEX(Companies!$A:$A,RANDBETWEEN(5,COUNTA(Companies!$A:$A) + 1),1)</f>
        <v>5</v>
      </c>
      <c r="B1183" s="7" t="str">
        <f ca="1">VLOOKUP($A1183,Companies!$A:$B,2,FALSE)</f>
        <v>ACME Corporation</v>
      </c>
      <c r="C1183" s="5">
        <f t="shared" si="181"/>
        <v>1179</v>
      </c>
      <c r="D1183" s="5" t="str" cm="1">
        <f t="array" ref="D1183">SHA1HASH($C1183)</f>
        <v>4f2b344c5268b61fb41f14c640aeaf89bb7ae6d7</v>
      </c>
      <c r="E1183" s="6">
        <v>1</v>
      </c>
      <c r="F1183" s="7">
        <f ca="1">IF($C1183 = 1 + N("Presidente"),
    127,
    IF($C1183 = 2 + N("Vice-Presidente"),
        72,
        IF($C1183 = 3 + N("Secretária bilíngue"),
            13,
            RANDBETWEEN(5,COUNT(Name!$A:$A) + 1)
        )
    )
)</f>
        <v>224</v>
      </c>
      <c r="G1183" s="7" t="str">
        <f ca="1">VLOOKUP($F1183,Name!$A:$B,2,FALSE)</f>
        <v>Letícia</v>
      </c>
      <c r="H1183" s="7">
        <f ca="1" xml:space="preserve">
IF($C1183 = 1,
    0,
    RANDBETWEEN(5,COUNT('Last name'!$A:$A) + 1)
)</f>
        <v>39</v>
      </c>
      <c r="I1183" s="7" t="str">
        <f ca="1" xml:space="preserve">
IF($C1183 = 1 + N("Presidente"),
    "de Orléans e Bragança",
    VLOOKUP($H1183,'Last name'!$A:$B,2,FALSE) &amp; " " &amp; VLOOKUP(RANDBETWEEN(5,COUNT('Last name'!$A:$A) + 1),'Last name'!$A:$B,2,FALSE)
)</f>
        <v>Bianchi Noronha</v>
      </c>
      <c r="J1183" s="7" t="str">
        <f t="shared" ca="1" si="182"/>
        <v>Letícia Bianchi Noronha</v>
      </c>
      <c r="K1183" s="7" t="str" cm="1">
        <f t="array" aca="1" ref="K1183" ca="1">SHA1HASH($J1183)</f>
        <v>91ac56f0a81b4dcf4643cba3daf7b026db1f24d7</v>
      </c>
      <c r="L1183" s="7" cm="1">
        <f t="array" aca="1" ref="L1183" ca="1">INDEX(States!$A:$A,N1183,1)</f>
        <v>5</v>
      </c>
      <c r="M1183" s="7" t="str">
        <f ca="1">VLOOKUP($L1183,Countries!$A:$B,2,FALSE)</f>
        <v>Portugal</v>
      </c>
      <c r="N1183" s="7" cm="1">
        <f t="array" aca="1" ref="N1183" ca="1">INDEX(States!$C:$C,RANDBETWEEN(5,COUNTA(States!$A:$A) + 1),1)</f>
        <v>12</v>
      </c>
      <c r="O1183" s="7" t="str">
        <f ca="1">VLOOKUP($N1183,States!$C:$D,2,FALSE)</f>
        <v>Leiria</v>
      </c>
      <c r="P1183" s="7" t="str">
        <f ca="1">VLOOKUP($F1183,Name!$A:$C,3,FALSE)</f>
        <v>F</v>
      </c>
      <c r="Q1183" s="7" t="str">
        <f ca="1">VLOOKUP($P1183,Genders!$B:$C,2,FALSE)</f>
        <v>Female</v>
      </c>
      <c r="R1183" s="7" cm="1">
        <f t="array" aca="1" ref="R1183" ca="1">INDEX('Marital status'!$A:$A,RANDBETWEEN(5,COUNTA('Marital status'!$A:$A) + 1),1)</f>
        <v>5</v>
      </c>
      <c r="S1183" s="7" t="str">
        <f ca="1">VLOOKUP($R1183,'Marital status'!$A:$B,2,FALSE)</f>
        <v>single</v>
      </c>
      <c r="T1183" s="7">
        <f t="shared" ca="1" si="183"/>
        <v>6</v>
      </c>
      <c r="U1183" s="7" t="str">
        <f ca="1">VLOOKUP($T1183,Ethnicities!$A:$B,2,FALSE)</f>
        <v>Black or African American</v>
      </c>
      <c r="V1183" s="8">
        <f t="shared" ca="1" si="184"/>
        <v>23193</v>
      </c>
      <c r="W1183" s="6">
        <f t="shared" ca="1" si="185"/>
        <v>7</v>
      </c>
      <c r="X1183" s="8" t="str">
        <f ca="1">VLOOKUP($W1183,'Background education'!$A:$B,2,FALSE)</f>
        <v>Undergraduate degree</v>
      </c>
      <c r="Y1183" s="7">
        <f ca="1" xml:space="preserve">
  IF(OR($AA1183 = 5, $AA1183 = 6, $AA1183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183" s="7" t="str">
        <f ca="1">VLOOKUP($Y1183,Departments!$A:$B,2,FALSE)</f>
        <v>Communication &amp; Marketing</v>
      </c>
      <c r="AA1183" s="6">
        <f t="shared" ca="1" si="186"/>
        <v>10</v>
      </c>
      <c r="AB1183" s="7" t="str">
        <f ca="1">VLOOKUP($AA1183,Roles!$A:$B,2,FALSE)</f>
        <v>Trainee</v>
      </c>
      <c r="AC1183" s="6" t="str">
        <f t="shared" ca="1" si="187"/>
        <v/>
      </c>
      <c r="AD1183" s="7" t="str">
        <f ca="1" xml:space="preserve">
IF($AC1183 &lt;&gt; "",
    VLOOKUP($AC1183,Levels!$A:$B,2,FALSE),
    ""
)</f>
        <v/>
      </c>
      <c r="AE1183" s="8">
        <f t="shared" ca="1" si="188"/>
        <v>43174</v>
      </c>
      <c r="AF1183" s="6">
        <f ca="1">RANDBETWEEN(5,COUNTA('Recruitment source'!$A:$A) + 1)</f>
        <v>5</v>
      </c>
      <c r="AG1183" s="6" t="str">
        <f ca="1">VLOOKUP($AF1183,'Recruitment source'!$A:$B,2,FALSE)</f>
        <v>Indeed</v>
      </c>
      <c r="AH1183" s="8"/>
      <c r="AI1183" s="1">
        <f t="shared" ca="1" si="180"/>
        <v>1385</v>
      </c>
      <c r="AJ1183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1179, 1, 'Letícia Bianchi Noronha', 'F', 6, '01/07/1963', 7, 11, 10, NULL, 1385);</v>
      </c>
    </row>
    <row r="1184" spans="1:36" ht="14.25" customHeight="1" x14ac:dyDescent="0.2">
      <c r="A1184" s="7" cm="1">
        <f t="array" aca="1" ref="A1184" ca="1">INDEX(Companies!$A:$A,RANDBETWEEN(5,COUNTA(Companies!$A:$A) + 1),1)</f>
        <v>5</v>
      </c>
      <c r="B1184" s="7" t="str">
        <f ca="1">VLOOKUP($A1184,Companies!$A:$B,2,FALSE)</f>
        <v>ACME Corporation</v>
      </c>
      <c r="C1184" s="5">
        <f t="shared" si="181"/>
        <v>1180</v>
      </c>
      <c r="D1184" s="5" t="str" cm="1">
        <f t="array" ref="D1184">SHA1HASH($C1184)</f>
        <v>5527e76c85e5b71c6defa5f0099519b1d67b4627</v>
      </c>
      <c r="E1184" s="6">
        <v>1</v>
      </c>
      <c r="F1184" s="7">
        <f ca="1">IF($C1184 = 1 + N("Presidente"),
    127,
    IF($C1184 = 2 + N("Vice-Presidente"),
        72,
        IF($C1184 = 3 + N("Secretária bilíngue"),
            13,
            RANDBETWEEN(5,COUNT(Name!$A:$A) + 1)
        )
    )
)</f>
        <v>139</v>
      </c>
      <c r="G1184" s="7" t="str">
        <f ca="1">VLOOKUP($F1184,Name!$A:$B,2,FALSE)</f>
        <v>Fernando Mariano</v>
      </c>
      <c r="H1184" s="7">
        <f ca="1" xml:space="preserve">
IF($C1184 = 1,
    0,
    RANDBETWEEN(5,COUNT('Last name'!$A:$A) + 1)
)</f>
        <v>113</v>
      </c>
      <c r="I1184" s="7" t="str">
        <f ca="1" xml:space="preserve">
IF($C1184 = 1 + N("Presidente"),
    "de Orléans e Bragança",
    VLOOKUP($H1184,'Last name'!$A:$B,2,FALSE) &amp; " " &amp; VLOOKUP(RANDBETWEEN(5,COUNT('Last name'!$A:$A) + 1),'Last name'!$A:$B,2,FALSE)
)</f>
        <v>Luz Russo</v>
      </c>
      <c r="J1184" s="7" t="str">
        <f t="shared" ca="1" si="182"/>
        <v>Fernando Mariano Luz Russo</v>
      </c>
      <c r="K1184" s="7" t="str" cm="1">
        <f t="array" aca="1" ref="K1184" ca="1">SHA1HASH($J1184)</f>
        <v>4f5daf8475e75e9ac9984d50097122058157f657</v>
      </c>
      <c r="L1184" s="7" cm="1">
        <f t="array" aca="1" ref="L1184" ca="1">INDEX(States!$A:$A,N1184,1)</f>
        <v>5</v>
      </c>
      <c r="M1184" s="7" t="str">
        <f ca="1">VLOOKUP($L1184,Countries!$A:$B,2,FALSE)</f>
        <v>Portugal</v>
      </c>
      <c r="N1184" s="7" cm="1">
        <f t="array" aca="1" ref="N1184" ca="1">INDEX(States!$C:$C,RANDBETWEEN(5,COUNTA(States!$A:$A) + 1),1)</f>
        <v>22</v>
      </c>
      <c r="O1184" s="7" t="str">
        <f ca="1">VLOOKUP($N1184,States!$C:$D,2,FALSE)</f>
        <v>Vila Real</v>
      </c>
      <c r="P1184" s="7" t="str">
        <f ca="1">VLOOKUP($F1184,Name!$A:$C,3,FALSE)</f>
        <v>M</v>
      </c>
      <c r="Q1184" s="7" t="str">
        <f ca="1">VLOOKUP($P1184,Genders!$B:$C,2,FALSE)</f>
        <v>Male</v>
      </c>
      <c r="R1184" s="7" cm="1">
        <f t="array" aca="1" ref="R1184" ca="1">INDEX('Marital status'!$A:$A,RANDBETWEEN(5,COUNTA('Marital status'!$A:$A) + 1),1)</f>
        <v>8</v>
      </c>
      <c r="S1184" s="7" t="str">
        <f ca="1">VLOOKUP($R1184,'Marital status'!$A:$B,2,FALSE)</f>
        <v xml:space="preserve"> Separated </v>
      </c>
      <c r="T1184" s="7">
        <f t="shared" ca="1" si="183"/>
        <v>5</v>
      </c>
      <c r="U1184" s="7" t="str">
        <f ca="1">VLOOKUP($T1184,Ethnicities!$A:$B,2,FALSE)</f>
        <v xml:space="preserve"> white</v>
      </c>
      <c r="V1184" s="8">
        <f t="shared" ca="1" si="184"/>
        <v>20822</v>
      </c>
      <c r="W1184" s="6">
        <f t="shared" ca="1" si="185"/>
        <v>7</v>
      </c>
      <c r="X1184" s="8" t="str">
        <f ca="1">VLOOKUP($W1184,'Background education'!$A:$B,2,FALSE)</f>
        <v>Undergraduate degree</v>
      </c>
      <c r="Y1184" s="7">
        <f ca="1" xml:space="preserve">
  IF(OR($AA1184 = 5, $AA1184 = 6, $AA1184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84" s="7" t="str">
        <f ca="1">VLOOKUP($Y1184,Departments!$A:$B,2,FALSE)</f>
        <v>Finance</v>
      </c>
      <c r="AA1184" s="6">
        <f t="shared" ca="1" si="186"/>
        <v>11</v>
      </c>
      <c r="AB1184" s="7" t="str">
        <f ca="1">VLOOKUP($AA1184,Roles!$A:$B,2,FALSE)</f>
        <v>Analyst</v>
      </c>
      <c r="AC1184" s="6">
        <f t="shared" ca="1" si="187"/>
        <v>7</v>
      </c>
      <c r="AD1184" s="7" t="str">
        <f ca="1" xml:space="preserve">
IF($AC1184 &lt;&gt; "",
    VLOOKUP($AC1184,Levels!$A:$B,2,FALSE),
    ""
)</f>
        <v>Senior</v>
      </c>
      <c r="AE1184" s="8">
        <f t="shared" ca="1" si="188"/>
        <v>42421</v>
      </c>
      <c r="AF1184" s="6">
        <f ca="1">RANDBETWEEN(5,COUNTA('Recruitment source'!$A:$A) + 1)</f>
        <v>15</v>
      </c>
      <c r="AG1184" s="6" t="str">
        <f ca="1">VLOOKUP($AF1184,'Recruitment source'!$A:$B,2,FALSE)</f>
        <v>Website</v>
      </c>
      <c r="AH1184" s="8"/>
      <c r="AI1184" s="1">
        <f t="shared" ca="1" si="180"/>
        <v>2500</v>
      </c>
      <c r="AJ1184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1180, 1, 'Fernando Mariano Luz Russo', 'M', 5, '02/01/1957', 7, 7, 11, 7, 2500);</v>
      </c>
    </row>
    <row r="1185" spans="1:36" ht="14.25" customHeight="1" x14ac:dyDescent="0.2">
      <c r="A1185" s="7" cm="1">
        <f t="array" aca="1" ref="A1185" ca="1">INDEX(Companies!$A:$A,RANDBETWEEN(5,COUNTA(Companies!$A:$A) + 1),1)</f>
        <v>5</v>
      </c>
      <c r="B1185" s="7" t="str">
        <f ca="1">VLOOKUP($A1185,Companies!$A:$B,2,FALSE)</f>
        <v>ACME Corporation</v>
      </c>
      <c r="C1185" s="5">
        <f t="shared" si="181"/>
        <v>1181</v>
      </c>
      <c r="D1185" s="5" t="str" cm="1">
        <f t="array" ref="D1185">SHA1HASH($C1185)</f>
        <v>3c4840cf1e3a9541b48135f0467d4846df6e2781</v>
      </c>
      <c r="E1185" s="6">
        <v>1</v>
      </c>
      <c r="F1185" s="7">
        <f ca="1">IF($C1185 = 1 + N("Presidente"),
    127,
    IF($C1185 = 2 + N("Vice-Presidente"),
        72,
        IF($C1185 = 3 + N("Secretária bilíngue"),
            13,
            RANDBETWEEN(5,COUNT(Name!$A:$A) + 1)
        )
    )
)</f>
        <v>198</v>
      </c>
      <c r="G1185" s="7" t="str">
        <f ca="1">VLOOKUP($F1185,Name!$A:$B,2,FALSE)</f>
        <v>José Emanuel</v>
      </c>
      <c r="H1185" s="7">
        <f ca="1" xml:space="preserve">
IF($C1185 = 1,
    0,
    RANDBETWEEN(5,COUNT('Last name'!$A:$A) + 1)
)</f>
        <v>167</v>
      </c>
      <c r="I1185" s="7" t="str">
        <f ca="1" xml:space="preserve">
IF($C1185 = 1 + N("Presidente"),
    "de Orléans e Bragança",
    VLOOKUP($H1185,'Last name'!$A:$B,2,FALSE) &amp; " " &amp; VLOOKUP(RANDBETWEEN(5,COUNT('Last name'!$A:$A) + 1),'Last name'!$A:$B,2,FALSE)
)</f>
        <v>Romano Pereira</v>
      </c>
      <c r="J1185" s="7" t="str">
        <f t="shared" ca="1" si="182"/>
        <v>José Emanuel Romano Pereira</v>
      </c>
      <c r="K1185" s="7" t="str" cm="1">
        <f t="array" aca="1" ref="K1185" ca="1">SHA1HASH($J1185)</f>
        <v>00bb1109d08a82d0502a2c1a8f8debe4c5832bbc</v>
      </c>
      <c r="L1185" s="7" cm="1">
        <f t="array" aca="1" ref="L1185" ca="1">INDEX(States!$A:$A,N1185,1)</f>
        <v>5</v>
      </c>
      <c r="M1185" s="7" t="str">
        <f ca="1">VLOOKUP($L1185,Countries!$A:$B,2,FALSE)</f>
        <v>Portugal</v>
      </c>
      <c r="N1185" s="7" cm="1">
        <f t="array" aca="1" ref="N1185" ca="1">INDEX(States!$C:$C,RANDBETWEEN(5,COUNTA(States!$A:$A) + 1),1)</f>
        <v>20</v>
      </c>
      <c r="O1185" s="7" t="str">
        <f ca="1">VLOOKUP($N1185,States!$C:$D,2,FALSE)</f>
        <v>Portalegre</v>
      </c>
      <c r="P1185" s="7" t="str">
        <f ca="1">VLOOKUP($F1185,Name!$A:$C,3,FALSE)</f>
        <v>M</v>
      </c>
      <c r="Q1185" s="7" t="str">
        <f ca="1">VLOOKUP($P1185,Genders!$B:$C,2,FALSE)</f>
        <v>Male</v>
      </c>
      <c r="R1185" s="7" cm="1">
        <f t="array" aca="1" ref="R1185" ca="1">INDEX('Marital status'!$A:$A,RANDBETWEEN(5,COUNTA('Marital status'!$A:$A) + 1),1)</f>
        <v>9</v>
      </c>
      <c r="S1185" s="7" t="str">
        <f ca="1">VLOOKUP($R1185,'Marital status'!$A:$B,2,FALSE)</f>
        <v>DIVORCED</v>
      </c>
      <c r="T1185" s="7">
        <f t="shared" ca="1" si="183"/>
        <v>5</v>
      </c>
      <c r="U1185" s="7" t="str">
        <f ca="1">VLOOKUP($T1185,Ethnicities!$A:$B,2,FALSE)</f>
        <v xml:space="preserve"> white</v>
      </c>
      <c r="V1185" s="8">
        <f t="shared" ca="1" si="184"/>
        <v>32456</v>
      </c>
      <c r="W1185" s="6">
        <f t="shared" ca="1" si="185"/>
        <v>7</v>
      </c>
      <c r="X1185" s="8" t="str">
        <f ca="1">VLOOKUP($W1185,'Background education'!$A:$B,2,FALSE)</f>
        <v>Undergraduate degree</v>
      </c>
      <c r="Y1185" s="7">
        <f ca="1" xml:space="preserve">
  IF(OR($AA1185 = 5, $AA1185 = 6, $AA1185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85" s="7" t="str">
        <f ca="1">VLOOKUP($Y1185,Departments!$A:$B,2,FALSE)</f>
        <v xml:space="preserve"> Commercial</v>
      </c>
      <c r="AA1185" s="6">
        <f t="shared" ca="1" si="186"/>
        <v>9</v>
      </c>
      <c r="AB1185" s="7" t="str">
        <f ca="1">VLOOKUP($AA1185,Roles!$A:$B,2,FALSE)</f>
        <v>Intern</v>
      </c>
      <c r="AC1185" s="6" t="str">
        <f t="shared" ca="1" si="187"/>
        <v/>
      </c>
      <c r="AD1185" s="7" t="str">
        <f ca="1" xml:space="preserve">
IF($AC1185 &lt;&gt; "",
    VLOOKUP($AC1185,Levels!$A:$B,2,FALSE),
    ""
)</f>
        <v/>
      </c>
      <c r="AE1185" s="8">
        <f t="shared" ca="1" si="188"/>
        <v>42198</v>
      </c>
      <c r="AF1185" s="6">
        <f ca="1">RANDBETWEEN(5,COUNTA('Recruitment source'!$A:$A) + 1)</f>
        <v>9</v>
      </c>
      <c r="AG1185" s="6" t="str">
        <f ca="1">VLOOKUP($AF1185,'Recruitment source'!$A:$B,2,FALSE)</f>
        <v>Empregos Online</v>
      </c>
      <c r="AH1185" s="8"/>
      <c r="AI1185" s="1">
        <f t="shared" ca="1" si="180"/>
        <v>1285</v>
      </c>
      <c r="AJ1185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1181, 1, 'José Emanuel Romano Pereira', 'M', 5, '09/11/1988', 7, 9, 9, NULL, 1285);</v>
      </c>
    </row>
    <row r="1186" spans="1:36" ht="14.25" customHeight="1" x14ac:dyDescent="0.2">
      <c r="A1186" s="7" cm="1">
        <f t="array" aca="1" ref="A1186" ca="1">INDEX(Companies!$A:$A,RANDBETWEEN(5,COUNTA(Companies!$A:$A) + 1),1)</f>
        <v>5</v>
      </c>
      <c r="B1186" s="7" t="str">
        <f ca="1">VLOOKUP($A1186,Companies!$A:$B,2,FALSE)</f>
        <v>ACME Corporation</v>
      </c>
      <c r="C1186" s="5">
        <f t="shared" si="181"/>
        <v>1182</v>
      </c>
      <c r="D1186" s="5" t="str" cm="1">
        <f t="array" ref="D1186">SHA1HASH($C1186)</f>
        <v>1eb904b6d0c2a41af59e2d1fdd0e10624d94c81a</v>
      </c>
      <c r="E1186" s="6">
        <v>1</v>
      </c>
      <c r="F1186" s="7">
        <f ca="1">IF($C1186 = 1 + N("Presidente"),
    127,
    IF($C1186 = 2 + N("Vice-Presidente"),
        72,
        IF($C1186 = 3 + N("Secretária bilíngue"),
            13,
            RANDBETWEEN(5,COUNT(Name!$A:$A) + 1)
        )
    )
)</f>
        <v>175</v>
      </c>
      <c r="G1186" s="7" t="str">
        <f ca="1">VLOOKUP($F1186,Name!$A:$B,2,FALSE)</f>
        <v>Isabella</v>
      </c>
      <c r="H1186" s="7">
        <f ca="1" xml:space="preserve">
IF($C1186 = 1,
    0,
    RANDBETWEEN(5,COUNT('Last name'!$A:$A) + 1)
)</f>
        <v>52</v>
      </c>
      <c r="I1186" s="7" t="str">
        <f ca="1" xml:space="preserve">
IF($C1186 = 1 + N("Presidente"),
    "de Orléans e Bragança",
    VLOOKUP($H1186,'Last name'!$A:$B,2,FALSE) &amp; " " &amp; VLOOKUP(RANDBETWEEN(5,COUNT('Last name'!$A:$A) + 1),'Last name'!$A:$B,2,FALSE)
)</f>
        <v>Camacho Botelho</v>
      </c>
      <c r="J1186" s="7" t="str">
        <f t="shared" ca="1" si="182"/>
        <v>Isabella Camacho Botelho</v>
      </c>
      <c r="K1186" s="7" t="str" cm="1">
        <f t="array" aca="1" ref="K1186" ca="1">SHA1HASH($J1186)</f>
        <v>397d6d72fafa4d6abbb7a9415c6924ed20ad0cac</v>
      </c>
      <c r="L1186" s="7" cm="1">
        <f t="array" aca="1" ref="L1186" ca="1">INDEX(States!$A:$A,N1186,1)</f>
        <v>5</v>
      </c>
      <c r="M1186" s="7" t="str">
        <f ca="1">VLOOKUP($L1186,Countries!$A:$B,2,FALSE)</f>
        <v>Portugal</v>
      </c>
      <c r="N1186" s="7" cm="1">
        <f t="array" aca="1" ref="N1186" ca="1">INDEX(States!$C:$C,RANDBETWEEN(5,COUNTA(States!$A:$A) + 1),1)</f>
        <v>24</v>
      </c>
      <c r="O1186" s="7" t="str">
        <f ca="1">VLOOKUP($N1186,States!$C:$D,2,FALSE)</f>
        <v>Brangança</v>
      </c>
      <c r="P1186" s="7" t="str">
        <f ca="1">VLOOKUP($F1186,Name!$A:$C,3,FALSE)</f>
        <v>F</v>
      </c>
      <c r="Q1186" s="7" t="str">
        <f ca="1">VLOOKUP($P1186,Genders!$B:$C,2,FALSE)</f>
        <v>Female</v>
      </c>
      <c r="R1186" s="7" cm="1">
        <f t="array" aca="1" ref="R1186" ca="1">INDEX('Marital status'!$A:$A,RANDBETWEEN(5,COUNTA('Marital status'!$A:$A) + 1),1)</f>
        <v>6</v>
      </c>
      <c r="S1186" s="7" t="str">
        <f ca="1">VLOOKUP($R1186,'Marital status'!$A:$B,2,FALSE)</f>
        <v>MarrieD</v>
      </c>
      <c r="T1186" s="7">
        <f t="shared" ca="1" si="183"/>
        <v>5</v>
      </c>
      <c r="U1186" s="7" t="str">
        <f ca="1">VLOOKUP($T1186,Ethnicities!$A:$B,2,FALSE)</f>
        <v xml:space="preserve"> white</v>
      </c>
      <c r="V1186" s="8">
        <f t="shared" ca="1" si="184"/>
        <v>17514</v>
      </c>
      <c r="W1186" s="6">
        <f t="shared" ca="1" si="185"/>
        <v>8</v>
      </c>
      <c r="X1186" s="8" t="str">
        <f ca="1">VLOOKUP($W1186,'Background education'!$A:$B,2,FALSE)</f>
        <v>Graduate school</v>
      </c>
      <c r="Y1186" s="7">
        <f ca="1" xml:space="preserve">
  IF(OR($AA1186 = 5, $AA1186 = 6, $AA1186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86" s="7" t="str">
        <f ca="1">VLOOKUP($Y1186,Departments!$A:$B,2,FALSE)</f>
        <v>Controlling</v>
      </c>
      <c r="AA1186" s="6">
        <f t="shared" ca="1" si="186"/>
        <v>11</v>
      </c>
      <c r="AB1186" s="7" t="str">
        <f ca="1">VLOOKUP($AA1186,Roles!$A:$B,2,FALSE)</f>
        <v>Analyst</v>
      </c>
      <c r="AC1186" s="6">
        <f t="shared" ca="1" si="187"/>
        <v>7</v>
      </c>
      <c r="AD1186" s="7" t="str">
        <f ca="1" xml:space="preserve">
IF($AC1186 &lt;&gt; "",
    VLOOKUP($AC1186,Levels!$A:$B,2,FALSE),
    ""
)</f>
        <v>Senior</v>
      </c>
      <c r="AE1186" s="8">
        <f t="shared" ca="1" si="188"/>
        <v>44726</v>
      </c>
      <c r="AF1186" s="6">
        <f ca="1">RANDBETWEEN(5,COUNTA('Recruitment source'!$A:$A) + 1)</f>
        <v>12</v>
      </c>
      <c r="AG1186" s="6" t="str">
        <f ca="1">VLOOKUP($AF1186,'Recruitment source'!$A:$B,2,FALSE)</f>
        <v xml:space="preserve"> recommendation of employee</v>
      </c>
      <c r="AH1186" s="8"/>
      <c r="AI1186" s="1">
        <f t="shared" ca="1" si="180"/>
        <v>3000</v>
      </c>
      <c r="AJ1186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1182, 1, 'Isabella Camacho Botelho', 'F', 5, '13/12/1947', 8, 12, 11, 7, 3000);</v>
      </c>
    </row>
    <row r="1187" spans="1:36" ht="14.25" customHeight="1" x14ac:dyDescent="0.2">
      <c r="A1187" s="7" cm="1">
        <f t="array" aca="1" ref="A1187" ca="1">INDEX(Companies!$A:$A,RANDBETWEEN(5,COUNTA(Companies!$A:$A) + 1),1)</f>
        <v>5</v>
      </c>
      <c r="B1187" s="7" t="str">
        <f ca="1">VLOOKUP($A1187,Companies!$A:$B,2,FALSE)</f>
        <v>ACME Corporation</v>
      </c>
      <c r="C1187" s="5">
        <f t="shared" si="181"/>
        <v>1183</v>
      </c>
      <c r="D1187" s="5" t="str" cm="1">
        <f t="array" ref="D1187">SHA1HASH($C1187)</f>
        <v>599e9ef3575ae3622fe4bc5b1b01c3705a7e848c</v>
      </c>
      <c r="E1187" s="6">
        <v>1</v>
      </c>
      <c r="F1187" s="7">
        <f ca="1">IF($C1187 = 1 + N("Presidente"),
    127,
    IF($C1187 = 2 + N("Vice-Presidente"),
        72,
        IF($C1187 = 3 + N("Secretária bilíngue"),
            13,
            RANDBETWEEN(5,COUNT(Name!$A:$A) + 1)
        )
    )
)</f>
        <v>205</v>
      </c>
      <c r="G1187" s="7" t="str">
        <f ca="1">VLOOKUP($F1187,Name!$A:$B,2,FALSE)</f>
        <v>Kaique</v>
      </c>
      <c r="H1187" s="7">
        <f ca="1" xml:space="preserve">
IF($C1187 = 1,
    0,
    RANDBETWEEN(5,COUNT('Last name'!$A:$A) + 1)
)</f>
        <v>5</v>
      </c>
      <c r="I1187" s="7" t="str">
        <f ca="1" xml:space="preserve">
IF($C1187 = 1 + N("Presidente"),
    "de Orléans e Bragança",
    VLOOKUP($H1187,'Last name'!$A:$B,2,FALSE) &amp; " " &amp; VLOOKUP(RANDBETWEEN(5,COUNT('Last name'!$A:$A) + 1),'Last name'!$A:$B,2,FALSE)
)</f>
        <v>Abranches Frasão</v>
      </c>
      <c r="J1187" s="7" t="str">
        <f t="shared" ca="1" si="182"/>
        <v>Kaique Abranches Frasão</v>
      </c>
      <c r="K1187" s="7" t="str" cm="1">
        <f t="array" aca="1" ref="K1187" ca="1">SHA1HASH($J1187)</f>
        <v>469a66c079753fd4ed9345ce2caf26cf8c58ae58</v>
      </c>
      <c r="L1187" s="7" cm="1">
        <f t="array" aca="1" ref="L1187" ca="1">INDEX(States!$A:$A,N1187,1)</f>
        <v>5</v>
      </c>
      <c r="M1187" s="7" t="str">
        <f ca="1">VLOOKUP($L1187,Countries!$A:$B,2,FALSE)</f>
        <v>Portugal</v>
      </c>
      <c r="N1187" s="7" cm="1">
        <f t="array" aca="1" ref="N1187" ca="1">INDEX(States!$C:$C,RANDBETWEEN(5,COUNTA(States!$A:$A) + 1),1)</f>
        <v>7</v>
      </c>
      <c r="O1187" s="7" t="str">
        <f ca="1">VLOOKUP($N1187,States!$C:$D,2,FALSE)</f>
        <v xml:space="preserve"> Setúbal </v>
      </c>
      <c r="P1187" s="7" t="str">
        <f ca="1">VLOOKUP($F1187,Name!$A:$C,3,FALSE)</f>
        <v>M</v>
      </c>
      <c r="Q1187" s="7" t="str">
        <f ca="1">VLOOKUP($P1187,Genders!$B:$C,2,FALSE)</f>
        <v>Male</v>
      </c>
      <c r="R1187" s="7" cm="1">
        <f t="array" aca="1" ref="R1187" ca="1">INDEX('Marital status'!$A:$A,RANDBETWEEN(5,COUNTA('Marital status'!$A:$A) + 1),1)</f>
        <v>6</v>
      </c>
      <c r="S1187" s="7" t="str">
        <f ca="1">VLOOKUP($R1187,'Marital status'!$A:$B,2,FALSE)</f>
        <v>MarrieD</v>
      </c>
      <c r="T1187" s="7">
        <f t="shared" ca="1" si="183"/>
        <v>5</v>
      </c>
      <c r="U1187" s="7" t="str">
        <f ca="1">VLOOKUP($T1187,Ethnicities!$A:$B,2,FALSE)</f>
        <v xml:space="preserve"> white</v>
      </c>
      <c r="V1187" s="8">
        <f t="shared" ca="1" si="184"/>
        <v>31644</v>
      </c>
      <c r="W1187" s="6">
        <f t="shared" ca="1" si="185"/>
        <v>7</v>
      </c>
      <c r="X1187" s="8" t="str">
        <f ca="1">VLOOKUP($W1187,'Background education'!$A:$B,2,FALSE)</f>
        <v>Undergraduate degree</v>
      </c>
      <c r="Y1187" s="7">
        <f ca="1" xml:space="preserve">
  IF(OR($AA1187 = 5, $AA1187 = 6, $AA1187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87" s="7" t="str">
        <f ca="1">VLOOKUP($Y1187,Departments!$A:$B,2,FALSE)</f>
        <v>Controlling</v>
      </c>
      <c r="AA1187" s="6">
        <f t="shared" ca="1" si="186"/>
        <v>10</v>
      </c>
      <c r="AB1187" s="7" t="str">
        <f ca="1">VLOOKUP($AA1187,Roles!$A:$B,2,FALSE)</f>
        <v>Trainee</v>
      </c>
      <c r="AC1187" s="6" t="str">
        <f t="shared" ca="1" si="187"/>
        <v/>
      </c>
      <c r="AD1187" s="7" t="str">
        <f ca="1" xml:space="preserve">
IF($AC1187 &lt;&gt; "",
    VLOOKUP($AC1187,Levels!$A:$B,2,FALSE),
    ""
)</f>
        <v/>
      </c>
      <c r="AE1187" s="8">
        <f t="shared" ca="1" si="188"/>
        <v>38772</v>
      </c>
      <c r="AF1187" s="6">
        <f ca="1">RANDBETWEEN(5,COUNTA('Recruitment source'!$A:$A) + 1)</f>
        <v>9</v>
      </c>
      <c r="AG1187" s="6" t="str">
        <f ca="1">VLOOKUP($AF1187,'Recruitment source'!$A:$B,2,FALSE)</f>
        <v>Empregos Online</v>
      </c>
      <c r="AH1187" s="8"/>
      <c r="AI1187" s="1">
        <f t="shared" ca="1" si="180"/>
        <v>1305</v>
      </c>
      <c r="AJ1187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1183, 1, 'Kaique Abranches Frasão', 'M', 5, '20/08/1986', 7, 12, 10, NULL, 1305);</v>
      </c>
    </row>
    <row r="1188" spans="1:36" ht="14.25" customHeight="1" x14ac:dyDescent="0.2">
      <c r="A1188" s="7" cm="1">
        <f t="array" aca="1" ref="A1188" ca="1">INDEX(Companies!$A:$A,RANDBETWEEN(5,COUNTA(Companies!$A:$A) + 1),1)</f>
        <v>5</v>
      </c>
      <c r="B1188" s="7" t="str">
        <f ca="1">VLOOKUP($A1188,Companies!$A:$B,2,FALSE)</f>
        <v>ACME Corporation</v>
      </c>
      <c r="C1188" s="5">
        <f t="shared" si="181"/>
        <v>1184</v>
      </c>
      <c r="D1188" s="5" t="str" cm="1">
        <f t="array" ref="D1188">SHA1HASH($C1188)</f>
        <v>4f221ee9a76b15f3f2737e7344ca4453902fb586</v>
      </c>
      <c r="E1188" s="6">
        <v>1</v>
      </c>
      <c r="F1188" s="7">
        <f ca="1">IF($C1188 = 1 + N("Presidente"),
    127,
    IF($C1188 = 2 + N("Vice-Presidente"),
        72,
        IF($C1188 = 3 + N("Secretária bilíngue"),
            13,
            RANDBETWEEN(5,COUNT(Name!$A:$A) + 1)
        )
    )
)</f>
        <v>287</v>
      </c>
      <c r="G1188" s="7" t="str">
        <f ca="1">VLOOKUP($F1188,Name!$A:$B,2,FALSE)</f>
        <v>Matheus</v>
      </c>
      <c r="H1188" s="7">
        <f ca="1" xml:space="preserve">
IF($C1188 = 1,
    0,
    RANDBETWEEN(5,COUNT('Last name'!$A:$A) + 1)
)</f>
        <v>21</v>
      </c>
      <c r="I1188" s="7" t="str">
        <f ca="1" xml:space="preserve">
IF($C1188 = 1 + N("Presidente"),
    "de Orléans e Bragança",
    VLOOKUP($H1188,'Last name'!$A:$B,2,FALSE) &amp; " " &amp; VLOOKUP(RANDBETWEEN(5,COUNT('Last name'!$A:$A) + 1),'Last name'!$A:$B,2,FALSE)
)</f>
        <v>Aragão Andrioli</v>
      </c>
      <c r="J1188" s="7" t="str">
        <f t="shared" ca="1" si="182"/>
        <v>Matheus Aragão Andrioli</v>
      </c>
      <c r="K1188" s="7" t="str" cm="1">
        <f t="array" aca="1" ref="K1188" ca="1">SHA1HASH($J1188)</f>
        <v>3ee4cfa2ed424a28f3bfcac18648ef26d4c5348b</v>
      </c>
      <c r="L1188" s="7" cm="1">
        <f t="array" aca="1" ref="L1188" ca="1">INDEX(States!$A:$A,N1188,1)</f>
        <v>5</v>
      </c>
      <c r="M1188" s="7" t="str">
        <f ca="1">VLOOKUP($L1188,Countries!$A:$B,2,FALSE)</f>
        <v>Portugal</v>
      </c>
      <c r="N1188" s="7" cm="1">
        <f t="array" aca="1" ref="N1188" ca="1">INDEX(States!$C:$C,RANDBETWEEN(5,COUNTA(States!$A:$A) + 1),1)</f>
        <v>23</v>
      </c>
      <c r="O1188" s="7" t="str">
        <f ca="1">VLOOKUP($N1188,States!$C:$D,2,FALSE)</f>
        <v>Viana do Castelo</v>
      </c>
      <c r="P1188" s="7" t="str">
        <f ca="1">VLOOKUP($F1188,Name!$A:$C,3,FALSE)</f>
        <v>M</v>
      </c>
      <c r="Q1188" s="7" t="str">
        <f ca="1">VLOOKUP($P1188,Genders!$B:$C,2,FALSE)</f>
        <v>Male</v>
      </c>
      <c r="R1188" s="7" cm="1">
        <f t="array" aca="1" ref="R1188" ca="1">INDEX('Marital status'!$A:$A,RANDBETWEEN(5,COUNTA('Marital status'!$A:$A) + 1),1)</f>
        <v>8</v>
      </c>
      <c r="S1188" s="7" t="str">
        <f ca="1">VLOOKUP($R1188,'Marital status'!$A:$B,2,FALSE)</f>
        <v xml:space="preserve"> Separated </v>
      </c>
      <c r="T1188" s="7">
        <f t="shared" ca="1" si="183"/>
        <v>7</v>
      </c>
      <c r="U1188" s="7" t="str">
        <f ca="1">VLOOKUP($T1188,Ethnicities!$A:$B,2,FALSE)</f>
        <v xml:space="preserve">  Hispanic or LATINO</v>
      </c>
      <c r="V1188" s="8">
        <f t="shared" ca="1" si="184"/>
        <v>21560</v>
      </c>
      <c r="W1188" s="6">
        <f t="shared" ca="1" si="185"/>
        <v>7</v>
      </c>
      <c r="X1188" s="8" t="str">
        <f ca="1">VLOOKUP($W1188,'Background education'!$A:$B,2,FALSE)</f>
        <v>Undergraduate degree</v>
      </c>
      <c r="Y1188" s="7">
        <f ca="1" xml:space="preserve">
  IF(OR($AA1188 = 5, $AA1188 = 6, $AA1188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188" s="7" t="str">
        <f ca="1">VLOOKUP($Y1188,Departments!$A:$B,2,FALSE)</f>
        <v>Controlling</v>
      </c>
      <c r="AA1188" s="6">
        <f t="shared" ca="1" si="186"/>
        <v>11</v>
      </c>
      <c r="AB1188" s="7" t="str">
        <f ca="1">VLOOKUP($AA1188,Roles!$A:$B,2,FALSE)</f>
        <v>Analyst</v>
      </c>
      <c r="AC1188" s="6">
        <f t="shared" ca="1" si="187"/>
        <v>5</v>
      </c>
      <c r="AD1188" s="7" t="str">
        <f ca="1" xml:space="preserve">
IF($AC1188 &lt;&gt; "",
    VLOOKUP($AC1188,Levels!$A:$B,2,FALSE),
    ""
)</f>
        <v>Junior</v>
      </c>
      <c r="AE1188" s="8">
        <f t="shared" ca="1" si="188"/>
        <v>38433</v>
      </c>
      <c r="AF1188" s="6">
        <f ca="1">RANDBETWEEN(5,COUNTA('Recruitment source'!$A:$A) + 1)</f>
        <v>6</v>
      </c>
      <c r="AG1188" s="6" t="str">
        <f ca="1">VLOOKUP($AF1188,'Recruitment source'!$A:$B,2,FALSE)</f>
        <v>Learn4Good</v>
      </c>
      <c r="AH1188" s="8"/>
      <c r="AI1188" s="1">
        <f t="shared" ca="1" si="180"/>
        <v>2500</v>
      </c>
      <c r="AJ1188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1184, 1, 'Matheus Aragão Andrioli', 'M', 7, '10/01/1959', 7, 12, 11, 5, 2500);</v>
      </c>
    </row>
    <row r="1189" spans="1:36" ht="14.25" customHeight="1" x14ac:dyDescent="0.2">
      <c r="A1189" s="7" cm="1">
        <f t="array" aca="1" ref="A1189" ca="1">INDEX(Companies!$A:$A,RANDBETWEEN(5,COUNTA(Companies!$A:$A) + 1),1)</f>
        <v>5</v>
      </c>
      <c r="B1189" s="7" t="str">
        <f ca="1">VLOOKUP($A1189,Companies!$A:$B,2,FALSE)</f>
        <v>ACME Corporation</v>
      </c>
      <c r="C1189" s="5">
        <f t="shared" si="181"/>
        <v>1185</v>
      </c>
      <c r="D1189" s="5" t="str" cm="1">
        <f t="array" ref="D1189">SHA1HASH($C1189)</f>
        <v>02ef6a4d5e9b6440ee4513baf40746cb8e872fe4</v>
      </c>
      <c r="E1189" s="6">
        <v>1</v>
      </c>
      <c r="F1189" s="7">
        <f ca="1">IF($C1189 = 1 + N("Presidente"),
    127,
    IF($C1189 = 2 + N("Vice-Presidente"),
        72,
        IF($C1189 = 3 + N("Secretária bilíngue"),
            13,
            RANDBETWEEN(5,COUNT(Name!$A:$A) + 1)
        )
    )
)</f>
        <v>163</v>
      </c>
      <c r="G1189" s="7" t="str">
        <f ca="1">VLOOKUP($F1189,Name!$A:$B,2,FALSE)</f>
        <v>Heloísa</v>
      </c>
      <c r="H1189" s="7">
        <f ca="1" xml:space="preserve">
IF($C1189 = 1,
    0,
    RANDBETWEEN(5,COUNT('Last name'!$A:$A) + 1)
)</f>
        <v>96</v>
      </c>
      <c r="I1189" s="7" t="str">
        <f ca="1" xml:space="preserve">
IF($C1189 = 1 + N("Presidente"),
    "de Orléans e Bragança",
    VLOOKUP($H1189,'Last name'!$A:$B,2,FALSE) &amp; " " &amp; VLOOKUP(RANDBETWEEN(5,COUNT('Last name'!$A:$A) + 1),'Last name'!$A:$B,2,FALSE)
)</f>
        <v>Gallo Albuquerque</v>
      </c>
      <c r="J1189" s="7" t="str">
        <f t="shared" ca="1" si="182"/>
        <v>Heloísa Gallo Albuquerque</v>
      </c>
      <c r="K1189" s="7" t="str" cm="1">
        <f t="array" aca="1" ref="K1189" ca="1">SHA1HASH($J1189)</f>
        <v>0281832929d82fdfc7ae5e5d8b8e20d510e41538</v>
      </c>
      <c r="L1189" s="7" cm="1">
        <f t="array" aca="1" ref="L1189" ca="1">INDEX(States!$A:$A,N1189,1)</f>
        <v>5</v>
      </c>
      <c r="M1189" s="7" t="str">
        <f ca="1">VLOOKUP($L1189,Countries!$A:$B,2,FALSE)</f>
        <v>Portugal</v>
      </c>
      <c r="N1189" s="7" cm="1">
        <f t="array" aca="1" ref="N1189" ca="1">INDEX(States!$C:$C,RANDBETWEEN(5,COUNTA(States!$A:$A) + 1),1)</f>
        <v>17</v>
      </c>
      <c r="O1189" s="7" t="str">
        <f ca="1">VLOOKUP($N1189,States!$C:$D,2,FALSE)</f>
        <v>Viseu</v>
      </c>
      <c r="P1189" s="7" t="str">
        <f ca="1">VLOOKUP($F1189,Name!$A:$C,3,FALSE)</f>
        <v>F</v>
      </c>
      <c r="Q1189" s="7" t="str">
        <f ca="1">VLOOKUP($P1189,Genders!$B:$C,2,FALSE)</f>
        <v>Female</v>
      </c>
      <c r="R1189" s="7" cm="1">
        <f t="array" aca="1" ref="R1189" ca="1">INDEX('Marital status'!$A:$A,RANDBETWEEN(5,COUNTA('Marital status'!$A:$A) + 1),1)</f>
        <v>6</v>
      </c>
      <c r="S1189" s="7" t="str">
        <f ca="1">VLOOKUP($R1189,'Marital status'!$A:$B,2,FALSE)</f>
        <v>MarrieD</v>
      </c>
      <c r="T1189" s="7">
        <f t="shared" ca="1" si="183"/>
        <v>5</v>
      </c>
      <c r="U1189" s="7" t="str">
        <f ca="1">VLOOKUP($T1189,Ethnicities!$A:$B,2,FALSE)</f>
        <v xml:space="preserve"> white</v>
      </c>
      <c r="V1189" s="8">
        <f t="shared" ca="1" si="184"/>
        <v>31310</v>
      </c>
      <c r="W1189" s="6">
        <f t="shared" ca="1" si="185"/>
        <v>7</v>
      </c>
      <c r="X1189" s="8" t="str">
        <f ca="1">VLOOKUP($W1189,'Background education'!$A:$B,2,FALSE)</f>
        <v>Undergraduate degree</v>
      </c>
      <c r="Y1189" s="7">
        <f ca="1" xml:space="preserve">
  IF(OR($AA1189 = 5, $AA1189 = 6, $AA1189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189" s="7" t="str">
        <f ca="1">VLOOKUP($Y1189,Departments!$A:$B,2,FALSE)</f>
        <v>Operations</v>
      </c>
      <c r="AA1189" s="6">
        <f t="shared" ca="1" si="186"/>
        <v>10</v>
      </c>
      <c r="AB1189" s="7" t="str">
        <f ca="1">VLOOKUP($AA1189,Roles!$A:$B,2,FALSE)</f>
        <v>Trainee</v>
      </c>
      <c r="AC1189" s="6" t="str">
        <f t="shared" ca="1" si="187"/>
        <v/>
      </c>
      <c r="AD1189" s="7" t="str">
        <f ca="1" xml:space="preserve">
IF($AC1189 &lt;&gt; "",
    VLOOKUP($AC1189,Levels!$A:$B,2,FALSE),
    ""
)</f>
        <v/>
      </c>
      <c r="AE1189" s="8">
        <f t="shared" ca="1" si="188"/>
        <v>40528</v>
      </c>
      <c r="AF1189" s="6">
        <f ca="1">RANDBETWEEN(5,COUNTA('Recruitment source'!$A:$A) + 1)</f>
        <v>6</v>
      </c>
      <c r="AG1189" s="6" t="str">
        <f ca="1">VLOOKUP($AF1189,'Recruitment source'!$A:$B,2,FALSE)</f>
        <v>Learn4Good</v>
      </c>
      <c r="AH1189" s="8"/>
      <c r="AI1189" s="1">
        <f t="shared" ca="1" si="180"/>
        <v>1305</v>
      </c>
      <c r="AJ118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1185, 1, 'Heloísa Gallo Albuquerque', 'F', 5, '20/09/1985', 7, 10, 10, NULL, 1305);</v>
      </c>
    </row>
    <row r="1190" spans="1:36" ht="14.25" customHeight="1" x14ac:dyDescent="0.2">
      <c r="A1190" s="7" cm="1">
        <f t="array" aca="1" ref="A1190" ca="1">INDEX(Companies!$A:$A,RANDBETWEEN(5,COUNTA(Companies!$A:$A) + 1),1)</f>
        <v>5</v>
      </c>
      <c r="B1190" s="7" t="str">
        <f ca="1">VLOOKUP($A1190,Companies!$A:$B,2,FALSE)</f>
        <v>ACME Corporation</v>
      </c>
      <c r="C1190" s="5">
        <f t="shared" si="181"/>
        <v>1186</v>
      </c>
      <c r="D1190" s="5" t="str" cm="1">
        <f t="array" ref="D1190">SHA1HASH($C1190)</f>
        <v>3ac0b1284201deeda8488a82e2b9b8c11e5d51b4</v>
      </c>
      <c r="E1190" s="6">
        <v>1</v>
      </c>
      <c r="F1190" s="7">
        <f ca="1">IF($C1190 = 1 + N("Presidente"),
    127,
    IF($C1190 = 2 + N("Vice-Presidente"),
        72,
        IF($C1190 = 3 + N("Secretária bilíngue"),
            13,
            RANDBETWEEN(5,COUNT(Name!$A:$A) + 1)
        )
    )
)</f>
        <v>190</v>
      </c>
      <c r="G1190" s="7" t="str">
        <f ca="1">VLOOKUP($F1190,Name!$A:$B,2,FALSE)</f>
        <v>João Miguel</v>
      </c>
      <c r="H1190" s="7">
        <f ca="1" xml:space="preserve">
IF($C1190 = 1,
    0,
    RANDBETWEEN(5,COUNT('Last name'!$A:$A) + 1)
)</f>
        <v>120</v>
      </c>
      <c r="I1190" s="7" t="str">
        <f ca="1" xml:space="preserve">
IF($C1190 = 1 + N("Presidente"),
    "de Orléans e Bragança",
    VLOOKUP($H1190,'Last name'!$A:$B,2,FALSE) &amp; " " &amp; VLOOKUP(RANDBETWEEN(5,COUNT('Last name'!$A:$A) + 1),'Last name'!$A:$B,2,FALSE)
)</f>
        <v>Marques Rocha</v>
      </c>
      <c r="J1190" s="7" t="str">
        <f t="shared" ca="1" si="182"/>
        <v>João Miguel Marques Rocha</v>
      </c>
      <c r="K1190" s="7" t="str" cm="1">
        <f t="array" aca="1" ref="K1190" ca="1">SHA1HASH($J1190)</f>
        <v>30ce0bc7d9959636f96cd8d4f13757f4689318f8</v>
      </c>
      <c r="L1190" s="7" cm="1">
        <f t="array" aca="1" ref="L1190" ca="1">INDEX(States!$A:$A,N1190,1)</f>
        <v>5</v>
      </c>
      <c r="M1190" s="7" t="str">
        <f ca="1">VLOOKUP($L1190,Countries!$A:$B,2,FALSE)</f>
        <v>Portugal</v>
      </c>
      <c r="N1190" s="7" cm="1">
        <f t="array" aca="1" ref="N1190" ca="1">INDEX(States!$C:$C,RANDBETWEEN(5,COUNTA(States!$A:$A) + 1),1)</f>
        <v>13</v>
      </c>
      <c r="O1190" s="7" t="str">
        <f ca="1">VLOOKUP($N1190,States!$C:$D,2,FALSE)</f>
        <v>Coimbra</v>
      </c>
      <c r="P1190" s="7" t="str">
        <f ca="1">VLOOKUP($F1190,Name!$A:$C,3,FALSE)</f>
        <v>M</v>
      </c>
      <c r="Q1190" s="7" t="str">
        <f ca="1">VLOOKUP($P1190,Genders!$B:$C,2,FALSE)</f>
        <v>Male</v>
      </c>
      <c r="R1190" s="7" cm="1">
        <f t="array" aca="1" ref="R1190" ca="1">INDEX('Marital status'!$A:$A,RANDBETWEEN(5,COUNTA('Marital status'!$A:$A) + 1),1)</f>
        <v>7</v>
      </c>
      <c r="S1190" s="7" t="str">
        <f ca="1">VLOOKUP($R1190,'Marital status'!$A:$B,2,FALSE)</f>
        <v xml:space="preserve">Widowed </v>
      </c>
      <c r="T1190" s="7">
        <f t="shared" ca="1" si="183"/>
        <v>6</v>
      </c>
      <c r="U1190" s="7" t="str">
        <f ca="1">VLOOKUP($T1190,Ethnicities!$A:$B,2,FALSE)</f>
        <v>Black or African American</v>
      </c>
      <c r="V1190" s="8">
        <f t="shared" ca="1" si="184"/>
        <v>29403</v>
      </c>
      <c r="W1190" s="6">
        <f t="shared" ca="1" si="185"/>
        <v>7</v>
      </c>
      <c r="X1190" s="8" t="str">
        <f ca="1">VLOOKUP($W1190,'Background education'!$A:$B,2,FALSE)</f>
        <v>Undergraduate degree</v>
      </c>
      <c r="Y1190" s="7">
        <f ca="1" xml:space="preserve">
  IF(OR($AA1190 = 5, $AA1190 = 6, $AA1190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190" s="7" t="str">
        <f ca="1">VLOOKUP($Y1190,Departments!$A:$B,2,FALSE)</f>
        <v>Human Resource</v>
      </c>
      <c r="AA1190" s="6">
        <f t="shared" ca="1" si="186"/>
        <v>11</v>
      </c>
      <c r="AB1190" s="7" t="str">
        <f ca="1">VLOOKUP($AA1190,Roles!$A:$B,2,FALSE)</f>
        <v>Analyst</v>
      </c>
      <c r="AC1190" s="6">
        <f t="shared" ca="1" si="187"/>
        <v>6</v>
      </c>
      <c r="AD1190" s="7" t="str">
        <f ca="1" xml:space="preserve">
IF($AC1190 &lt;&gt; "",
    VLOOKUP($AC1190,Levels!$A:$B,2,FALSE),
    ""
)</f>
        <v>Pleno</v>
      </c>
      <c r="AE1190" s="8">
        <f t="shared" ca="1" si="188"/>
        <v>37070</v>
      </c>
      <c r="AF1190" s="6">
        <f ca="1">RANDBETWEEN(5,COUNTA('Recruitment source'!$A:$A) + 1)</f>
        <v>5</v>
      </c>
      <c r="AG1190" s="6" t="str">
        <f ca="1">VLOOKUP($AF1190,'Recruitment source'!$A:$B,2,FALSE)</f>
        <v>Indeed</v>
      </c>
      <c r="AH1190" s="8"/>
      <c r="AI1190" s="1">
        <f t="shared" ca="1" si="180"/>
        <v>2580</v>
      </c>
      <c r="AJ119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1186, 1, 'João Miguel Marques Rocha', 'M', 6, '01/07/1980', 7, 8, 11, 6, 2580);</v>
      </c>
    </row>
    <row r="1191" spans="1:36" ht="14.25" customHeight="1" x14ac:dyDescent="0.2">
      <c r="A1191" s="7" cm="1">
        <f t="array" aca="1" ref="A1191" ca="1">INDEX(Companies!$A:$A,RANDBETWEEN(5,COUNTA(Companies!$A:$A) + 1),1)</f>
        <v>5</v>
      </c>
      <c r="B1191" s="7" t="str">
        <f ca="1">VLOOKUP($A1191,Companies!$A:$B,2,FALSE)</f>
        <v>ACME Corporation</v>
      </c>
      <c r="C1191" s="5">
        <f t="shared" si="181"/>
        <v>1187</v>
      </c>
      <c r="D1191" s="5" t="str" cm="1">
        <f t="array" ref="D1191">SHA1HASH($C1191)</f>
        <v>709c7dbb3799c8cc779706c907513661df268cbc</v>
      </c>
      <c r="E1191" s="6">
        <v>1</v>
      </c>
      <c r="F1191" s="7">
        <f ca="1">IF($C1191 = 1 + N("Presidente"),
    127,
    IF($C1191 = 2 + N("Vice-Presidente"),
        72,
        IF($C1191 = 3 + N("Secretária bilíngue"),
            13,
            RANDBETWEEN(5,COUNT(Name!$A:$A) + 1)
        )
    )
)</f>
        <v>362</v>
      </c>
      <c r="G1191" s="7" t="str">
        <f ca="1">VLOOKUP($F1191,Name!$A:$B,2,FALSE)</f>
        <v>Wilian</v>
      </c>
      <c r="H1191" s="7">
        <f ca="1" xml:space="preserve">
IF($C1191 = 1,
    0,
    RANDBETWEEN(5,COUNT('Last name'!$A:$A) + 1)
)</f>
        <v>89</v>
      </c>
      <c r="I1191" s="7" t="str">
        <f ca="1" xml:space="preserve">
IF($C1191 = 1 + N("Presidente"),
    "de Orléans e Bragança",
    VLOOKUP($H1191,'Last name'!$A:$B,2,FALSE) &amp; " " &amp; VLOOKUP(RANDBETWEEN(5,COUNT('Last name'!$A:$A) + 1),'Last name'!$A:$B,2,FALSE)
)</f>
        <v>Figo Ramos</v>
      </c>
      <c r="J1191" s="7" t="str">
        <f t="shared" ca="1" si="182"/>
        <v>Wilian Figo Ramos</v>
      </c>
      <c r="K1191" s="7" t="str" cm="1">
        <f t="array" aca="1" ref="K1191" ca="1">SHA1HASH($J1191)</f>
        <v>98503747d639756ce1f8533d7c13f30efd327d1a</v>
      </c>
      <c r="L1191" s="7" cm="1">
        <f t="array" aca="1" ref="L1191" ca="1">INDEX(States!$A:$A,N1191,1)</f>
        <v>5</v>
      </c>
      <c r="M1191" s="7" t="str">
        <f ca="1">VLOOKUP($L1191,Countries!$A:$B,2,FALSE)</f>
        <v>Portugal</v>
      </c>
      <c r="N1191" s="7" cm="1">
        <f t="array" aca="1" ref="N1191" ca="1">INDEX(States!$C:$C,RANDBETWEEN(5,COUNTA(States!$A:$A) + 1),1)</f>
        <v>11</v>
      </c>
      <c r="O1191" s="7" t="str">
        <f ca="1">VLOOKUP($N1191,States!$C:$D,2,FALSE)</f>
        <v>Santarém</v>
      </c>
      <c r="P1191" s="7" t="str">
        <f ca="1">VLOOKUP($F1191,Name!$A:$C,3,FALSE)</f>
        <v>M</v>
      </c>
      <c r="Q1191" s="7" t="str">
        <f ca="1">VLOOKUP($P1191,Genders!$B:$C,2,FALSE)</f>
        <v>Male</v>
      </c>
      <c r="R1191" s="7" cm="1">
        <f t="array" aca="1" ref="R1191" ca="1">INDEX('Marital status'!$A:$A,RANDBETWEEN(5,COUNTA('Marital status'!$A:$A) + 1),1)</f>
        <v>5</v>
      </c>
      <c r="S1191" s="7" t="str">
        <f ca="1">VLOOKUP($R1191,'Marital status'!$A:$B,2,FALSE)</f>
        <v>single</v>
      </c>
      <c r="T1191" s="7">
        <f t="shared" ca="1" si="183"/>
        <v>5</v>
      </c>
      <c r="U1191" s="7" t="str">
        <f ca="1">VLOOKUP($T1191,Ethnicities!$A:$B,2,FALSE)</f>
        <v xml:space="preserve"> white</v>
      </c>
      <c r="V1191" s="8">
        <f t="shared" ca="1" si="184"/>
        <v>19309</v>
      </c>
      <c r="W1191" s="6">
        <f t="shared" ca="1" si="185"/>
        <v>7</v>
      </c>
      <c r="X1191" s="8" t="str">
        <f ca="1">VLOOKUP($W1191,'Background education'!$A:$B,2,FALSE)</f>
        <v>Undergraduate degree</v>
      </c>
      <c r="Y1191" s="7">
        <f ca="1" xml:space="preserve">
  IF(OR($AA1191 = 5, $AA1191 = 6, $AA1191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191" s="7" t="str">
        <f ca="1">VLOOKUP($Y1191,Departments!$A:$B,2,FALSE)</f>
        <v>Finance</v>
      </c>
      <c r="AA1191" s="6">
        <f t="shared" ca="1" si="186"/>
        <v>10</v>
      </c>
      <c r="AB1191" s="7" t="str">
        <f ca="1">VLOOKUP($AA1191,Roles!$A:$B,2,FALSE)</f>
        <v>Trainee</v>
      </c>
      <c r="AC1191" s="6" t="str">
        <f t="shared" ca="1" si="187"/>
        <v/>
      </c>
      <c r="AD1191" s="7" t="str">
        <f ca="1" xml:space="preserve">
IF($AC1191 &lt;&gt; "",
    VLOOKUP($AC1191,Levels!$A:$B,2,FALSE),
    ""
)</f>
        <v/>
      </c>
      <c r="AE1191" s="8">
        <f t="shared" ca="1" si="188"/>
        <v>41063</v>
      </c>
      <c r="AF1191" s="6">
        <f ca="1">RANDBETWEEN(5,COUNTA('Recruitment source'!$A:$A) + 1)</f>
        <v>12</v>
      </c>
      <c r="AG1191" s="6" t="str">
        <f ca="1">VLOOKUP($AF1191,'Recruitment source'!$A:$B,2,FALSE)</f>
        <v xml:space="preserve"> recommendation of employee</v>
      </c>
      <c r="AH1191" s="8"/>
      <c r="AI1191" s="1">
        <f t="shared" ca="1" si="180"/>
        <v>1305</v>
      </c>
      <c r="AJ119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1187, 1, 'Wilian Figo Ramos', 'M', 5, '11/11/1952', 7, 7, 10, NULL, 1305);</v>
      </c>
    </row>
    <row r="1192" spans="1:36" ht="14.25" customHeight="1" x14ac:dyDescent="0.2">
      <c r="A1192" s="7" cm="1">
        <f t="array" aca="1" ref="A1192" ca="1">INDEX(Companies!$A:$A,RANDBETWEEN(5,COUNTA(Companies!$A:$A) + 1),1)</f>
        <v>5</v>
      </c>
      <c r="B1192" s="7" t="str">
        <f ca="1">VLOOKUP($A1192,Companies!$A:$B,2,FALSE)</f>
        <v>ACME Corporation</v>
      </c>
      <c r="C1192" s="5">
        <f t="shared" si="181"/>
        <v>1188</v>
      </c>
      <c r="D1192" s="5" t="str" cm="1">
        <f t="array" ref="D1192">SHA1HASH($C1192)</f>
        <v>de81d9d9c77a733524fab8bcc691f1ebd5a69f6e</v>
      </c>
      <c r="E1192" s="6">
        <v>1</v>
      </c>
      <c r="F1192" s="7">
        <f ca="1">IF($C1192 = 1 + N("Presidente"),
    127,
    IF($C1192 = 2 + N("Vice-Presidente"),
        72,
        IF($C1192 = 3 + N("Secretária bilíngue"),
            13,
            RANDBETWEEN(5,COUNT(Name!$A:$A) + 1)
        )
    )
)</f>
        <v>16</v>
      </c>
      <c r="G1192" s="7" t="str">
        <f ca="1">VLOOKUP($F1192,Name!$A:$B,2,FALSE)</f>
        <v>Alice</v>
      </c>
      <c r="H1192" s="7">
        <f ca="1" xml:space="preserve">
IF($C1192 = 1,
    0,
    RANDBETWEEN(5,COUNT('Last name'!$A:$A) + 1)
)</f>
        <v>110</v>
      </c>
      <c r="I1192" s="7" t="str">
        <f ca="1" xml:space="preserve">
IF($C1192 = 1 + N("Presidente"),
    "de Orléans e Bragança",
    VLOOKUP($H1192,'Last name'!$A:$B,2,FALSE) &amp; " " &amp; VLOOKUP(RANDBETWEEN(5,COUNT('Last name'!$A:$A) + 1),'Last name'!$A:$B,2,FALSE)
)</f>
        <v>Lombardi Frois</v>
      </c>
      <c r="J1192" s="7" t="str">
        <f t="shared" ca="1" si="182"/>
        <v>Alice Lombardi Frois</v>
      </c>
      <c r="K1192" s="7" t="str" cm="1">
        <f t="array" aca="1" ref="K1192" ca="1">SHA1HASH($J1192)</f>
        <v>b555e0ed379b2d40998008d88ef24700f382fae1</v>
      </c>
      <c r="L1192" s="7" cm="1">
        <f t="array" aca="1" ref="L1192" ca="1">INDEX(States!$A:$A,N1192,1)</f>
        <v>5</v>
      </c>
      <c r="M1192" s="7" t="str">
        <f ca="1">VLOOKUP($L1192,Countries!$A:$B,2,FALSE)</f>
        <v>Portugal</v>
      </c>
      <c r="N1192" s="7" cm="1">
        <f t="array" aca="1" ref="N1192" ca="1">INDEX(States!$C:$C,RANDBETWEEN(5,COUNTA(States!$A:$A) + 1),1)</f>
        <v>19</v>
      </c>
      <c r="O1192" s="7" t="str">
        <f ca="1">VLOOKUP($N1192,States!$C:$D,2,FALSE)</f>
        <v>Beja</v>
      </c>
      <c r="P1192" s="7" t="str">
        <f ca="1">VLOOKUP($F1192,Name!$A:$C,3,FALSE)</f>
        <v>F</v>
      </c>
      <c r="Q1192" s="7" t="str">
        <f ca="1">VLOOKUP($P1192,Genders!$B:$C,2,FALSE)</f>
        <v>Female</v>
      </c>
      <c r="R1192" s="7" cm="1">
        <f t="array" aca="1" ref="R1192" ca="1">INDEX('Marital status'!$A:$A,RANDBETWEEN(5,COUNTA('Marital status'!$A:$A) + 1),1)</f>
        <v>7</v>
      </c>
      <c r="S1192" s="7" t="str">
        <f ca="1">VLOOKUP($R1192,'Marital status'!$A:$B,2,FALSE)</f>
        <v xml:space="preserve">Widowed </v>
      </c>
      <c r="T1192" s="7">
        <f t="shared" ca="1" si="183"/>
        <v>5</v>
      </c>
      <c r="U1192" s="7" t="str">
        <f ca="1">VLOOKUP($T1192,Ethnicities!$A:$B,2,FALSE)</f>
        <v xml:space="preserve"> white</v>
      </c>
      <c r="V1192" s="8">
        <f t="shared" ca="1" si="184"/>
        <v>28026</v>
      </c>
      <c r="W1192" s="6">
        <f t="shared" ca="1" si="185"/>
        <v>7</v>
      </c>
      <c r="X1192" s="8" t="str">
        <f ca="1">VLOOKUP($W1192,'Background education'!$A:$B,2,FALSE)</f>
        <v>Undergraduate degree</v>
      </c>
      <c r="Y1192" s="7">
        <f ca="1" xml:space="preserve">
  IF(OR($AA1192 = 5, $AA1192 = 6, $AA1192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92" s="7" t="str">
        <f ca="1">VLOOKUP($Y1192,Departments!$A:$B,2,FALSE)</f>
        <v xml:space="preserve"> Commercial</v>
      </c>
      <c r="AA1192" s="6">
        <f t="shared" ca="1" si="186"/>
        <v>11</v>
      </c>
      <c r="AB1192" s="7" t="str">
        <f ca="1">VLOOKUP($AA1192,Roles!$A:$B,2,FALSE)</f>
        <v>Analyst</v>
      </c>
      <c r="AC1192" s="6">
        <f t="shared" ca="1" si="187"/>
        <v>5</v>
      </c>
      <c r="AD1192" s="7" t="str">
        <f ca="1" xml:space="preserve">
IF($AC1192 &lt;&gt; "",
    VLOOKUP($AC1192,Levels!$A:$B,2,FALSE),
    ""
)</f>
        <v>Junior</v>
      </c>
      <c r="AE1192" s="8">
        <f t="shared" ca="1" si="188"/>
        <v>37827</v>
      </c>
      <c r="AF1192" s="6">
        <f ca="1">RANDBETWEEN(5,COUNTA('Recruitment source'!$A:$A) + 1)</f>
        <v>13</v>
      </c>
      <c r="AG1192" s="6" t="str">
        <f ca="1">VLOOKUP($AF1192,'Recruitment source'!$A:$B,2,FALSE)</f>
        <v>Google</v>
      </c>
      <c r="AH1192" s="8"/>
      <c r="AI1192" s="1">
        <f t="shared" ca="1" si="180"/>
        <v>2580</v>
      </c>
      <c r="AJ1192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1188, 1, 'Alice Lombardi Frois', 'F', 5, '23/09/1976', 7, 9, 11, 5, 2580);</v>
      </c>
    </row>
    <row r="1193" spans="1:36" ht="14.25" customHeight="1" x14ac:dyDescent="0.2">
      <c r="A1193" s="7" cm="1">
        <f t="array" aca="1" ref="A1193" ca="1">INDEX(Companies!$A:$A,RANDBETWEEN(5,COUNTA(Companies!$A:$A) + 1),1)</f>
        <v>5</v>
      </c>
      <c r="B1193" s="7" t="str">
        <f ca="1">VLOOKUP($A1193,Companies!$A:$B,2,FALSE)</f>
        <v>ACME Corporation</v>
      </c>
      <c r="C1193" s="5">
        <f t="shared" si="181"/>
        <v>1189</v>
      </c>
      <c r="D1193" s="5" t="str" cm="1">
        <f t="array" ref="D1193">SHA1HASH($C1193)</f>
        <v>fdc01209f90eda589f0453b7e29e0114923ecd8b</v>
      </c>
      <c r="E1193" s="6">
        <v>1</v>
      </c>
      <c r="F1193" s="7">
        <f ca="1">IF($C1193 = 1 + N("Presidente"),
    127,
    IF($C1193 = 2 + N("Vice-Presidente"),
        72,
        IF($C1193 = 3 + N("Secretária bilíngue"),
            13,
            RANDBETWEEN(5,COUNT(Name!$A:$A) + 1)
        )
    )
)</f>
        <v>76</v>
      </c>
      <c r="G1193" s="7" t="str">
        <f ca="1">VLOOKUP($F1193,Name!$A:$B,2,FALSE)</f>
        <v>Bruna</v>
      </c>
      <c r="H1193" s="7">
        <f ca="1" xml:space="preserve">
IF($C1193 = 1,
    0,
    RANDBETWEEN(5,COUNT('Last name'!$A:$A) + 1)
)</f>
        <v>143</v>
      </c>
      <c r="I1193" s="7" t="str">
        <f ca="1" xml:space="preserve">
IF($C1193 = 1 + N("Presidente"),
    "de Orléans e Bragança",
    VLOOKUP($H1193,'Last name'!$A:$B,2,FALSE) &amp; " " &amp; VLOOKUP(RANDBETWEEN(5,COUNT('Last name'!$A:$A) + 1),'Last name'!$A:$B,2,FALSE)
)</f>
        <v>Oliveira Lombardi</v>
      </c>
      <c r="J1193" s="7" t="str">
        <f t="shared" ca="1" si="182"/>
        <v>Bruna Oliveira Lombardi</v>
      </c>
      <c r="K1193" s="7" t="str" cm="1">
        <f t="array" aca="1" ref="K1193" ca="1">SHA1HASH($J1193)</f>
        <v>10efefdcc46986dc8e2b939a134ccd382634e826</v>
      </c>
      <c r="L1193" s="7" cm="1">
        <f t="array" aca="1" ref="L1193" ca="1">INDEX(States!$A:$A,N1193,1)</f>
        <v>5</v>
      </c>
      <c r="M1193" s="7" t="str">
        <f ca="1">VLOOKUP($L1193,Countries!$A:$B,2,FALSE)</f>
        <v>Portugal</v>
      </c>
      <c r="N1193" s="7" cm="1">
        <f t="array" aca="1" ref="N1193" ca="1">INDEX(States!$C:$C,RANDBETWEEN(5,COUNTA(States!$A:$A) + 1),1)</f>
        <v>24</v>
      </c>
      <c r="O1193" s="7" t="str">
        <f ca="1">VLOOKUP($N1193,States!$C:$D,2,FALSE)</f>
        <v>Brangança</v>
      </c>
      <c r="P1193" s="7" t="str">
        <f ca="1">VLOOKUP($F1193,Name!$A:$C,3,FALSE)</f>
        <v>F</v>
      </c>
      <c r="Q1193" s="7" t="str">
        <f ca="1">VLOOKUP($P1193,Genders!$B:$C,2,FALSE)</f>
        <v>Female</v>
      </c>
      <c r="R1193" s="7" cm="1">
        <f t="array" aca="1" ref="R1193" ca="1">INDEX('Marital status'!$A:$A,RANDBETWEEN(5,COUNTA('Marital status'!$A:$A) + 1),1)</f>
        <v>8</v>
      </c>
      <c r="S1193" s="7" t="str">
        <f ca="1">VLOOKUP($R1193,'Marital status'!$A:$B,2,FALSE)</f>
        <v xml:space="preserve"> Separated </v>
      </c>
      <c r="T1193" s="7">
        <f t="shared" ca="1" si="183"/>
        <v>5</v>
      </c>
      <c r="U1193" s="7" t="str">
        <f ca="1">VLOOKUP($T1193,Ethnicities!$A:$B,2,FALSE)</f>
        <v xml:space="preserve"> white</v>
      </c>
      <c r="V1193" s="8">
        <f t="shared" ca="1" si="184"/>
        <v>31022</v>
      </c>
      <c r="W1193" s="6">
        <f t="shared" ca="1" si="185"/>
        <v>7</v>
      </c>
      <c r="X1193" s="8" t="str">
        <f ca="1">VLOOKUP($W1193,'Background education'!$A:$B,2,FALSE)</f>
        <v>Undergraduate degree</v>
      </c>
      <c r="Y1193" s="7">
        <f ca="1" xml:space="preserve">
  IF(OR($AA1193 = 5, $AA1193 = 6, $AA1193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93" s="7" t="str">
        <f ca="1">VLOOKUP($Y1193,Departments!$A:$B,2,FALSE)</f>
        <v>Audit</v>
      </c>
      <c r="AA1193" s="6">
        <f t="shared" ca="1" si="186"/>
        <v>10</v>
      </c>
      <c r="AB1193" s="7" t="str">
        <f ca="1">VLOOKUP($AA1193,Roles!$A:$B,2,FALSE)</f>
        <v>Trainee</v>
      </c>
      <c r="AC1193" s="6" t="str">
        <f t="shared" ca="1" si="187"/>
        <v/>
      </c>
      <c r="AD1193" s="7" t="str">
        <f ca="1" xml:space="preserve">
IF($AC1193 &lt;&gt; "",
    VLOOKUP($AC1193,Levels!$A:$B,2,FALSE),
    ""
)</f>
        <v/>
      </c>
      <c r="AE1193" s="8">
        <f t="shared" ca="1" si="188"/>
        <v>36725</v>
      </c>
      <c r="AF1193" s="6">
        <f ca="1">RANDBETWEEN(5,COUNTA('Recruitment source'!$A:$A) + 1)</f>
        <v>11</v>
      </c>
      <c r="AG1193" s="6" t="str">
        <f ca="1">VLOOKUP($AF1193,'Recruitment source'!$A:$B,2,FALSE)</f>
        <v>Next Station</v>
      </c>
      <c r="AH1193" s="8"/>
      <c r="AI1193" s="1">
        <f t="shared" ca="1" si="180"/>
        <v>1305</v>
      </c>
      <c r="AJ1193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1189, 1, 'Bruna Oliveira Lombardi', 'F', 5, '06/12/1984', 7, 13, 10, NULL, 1305);</v>
      </c>
    </row>
    <row r="1194" spans="1:36" ht="14.25" customHeight="1" x14ac:dyDescent="0.2">
      <c r="A1194" s="7" cm="1">
        <f t="array" aca="1" ref="A1194" ca="1">INDEX(Companies!$A:$A,RANDBETWEEN(5,COUNTA(Companies!$A:$A) + 1),1)</f>
        <v>5</v>
      </c>
      <c r="B1194" s="7" t="str">
        <f ca="1">VLOOKUP($A1194,Companies!$A:$B,2,FALSE)</f>
        <v>ACME Corporation</v>
      </c>
      <c r="C1194" s="5">
        <f t="shared" si="181"/>
        <v>1190</v>
      </c>
      <c r="D1194" s="5" t="str" cm="1">
        <f t="array" ref="D1194">SHA1HASH($C1194)</f>
        <v>87a58831a3f052f220a9e6dff87a7cad0d1052ab</v>
      </c>
      <c r="E1194" s="6">
        <v>1</v>
      </c>
      <c r="F1194" s="7">
        <f ca="1">IF($C1194 = 1 + N("Presidente"),
    127,
    IF($C1194 = 2 + N("Vice-Presidente"),
        72,
        IF($C1194 = 3 + N("Secretária bilíngue"),
            13,
            RANDBETWEEN(5,COUNT(Name!$A:$A) + 1)
        )
    )
)</f>
        <v>302</v>
      </c>
      <c r="G1194" s="7" t="str">
        <f ca="1">VLOOKUP($F1194,Name!$A:$B,2,FALSE)</f>
        <v>Natália</v>
      </c>
      <c r="H1194" s="7">
        <f ca="1" xml:space="preserve">
IF($C1194 = 1,
    0,
    RANDBETWEEN(5,COUNT('Last name'!$A:$A) + 1)
)</f>
        <v>53</v>
      </c>
      <c r="I1194" s="7" t="str">
        <f ca="1" xml:space="preserve">
IF($C1194 = 1 + N("Presidente"),
    "de Orléans e Bragança",
    VLOOKUP($H1194,'Last name'!$A:$B,2,FALSE) &amp; " " &amp; VLOOKUP(RANDBETWEEN(5,COUNT('Last name'!$A:$A) + 1),'Last name'!$A:$B,2,FALSE)
)</f>
        <v>Camargo Giordano</v>
      </c>
      <c r="J1194" s="7" t="str">
        <f t="shared" ca="1" si="182"/>
        <v>Natália Camargo Giordano</v>
      </c>
      <c r="K1194" s="7" t="str" cm="1">
        <f t="array" aca="1" ref="K1194" ca="1">SHA1HASH($J1194)</f>
        <v>1402bcd687db5d01f9b3ed63c49f1e0bae8567ba</v>
      </c>
      <c r="L1194" s="7" cm="1">
        <f t="array" aca="1" ref="L1194" ca="1">INDEX(States!$A:$A,N1194,1)</f>
        <v>5</v>
      </c>
      <c r="M1194" s="7" t="str">
        <f ca="1">VLOOKUP($L1194,Countries!$A:$B,2,FALSE)</f>
        <v>Portugal</v>
      </c>
      <c r="N1194" s="7" cm="1">
        <f t="array" aca="1" ref="N1194" ca="1">INDEX(States!$C:$C,RANDBETWEEN(5,COUNTA(States!$A:$A) + 1),1)</f>
        <v>24</v>
      </c>
      <c r="O1194" s="7" t="str">
        <f ca="1">VLOOKUP($N1194,States!$C:$D,2,FALSE)</f>
        <v>Brangança</v>
      </c>
      <c r="P1194" s="7" t="str">
        <f ca="1">VLOOKUP($F1194,Name!$A:$C,3,FALSE)</f>
        <v>F</v>
      </c>
      <c r="Q1194" s="7" t="str">
        <f ca="1">VLOOKUP($P1194,Genders!$B:$C,2,FALSE)</f>
        <v>Female</v>
      </c>
      <c r="R1194" s="7" cm="1">
        <f t="array" aca="1" ref="R1194" ca="1">INDEX('Marital status'!$A:$A,RANDBETWEEN(5,COUNTA('Marital status'!$A:$A) + 1),1)</f>
        <v>8</v>
      </c>
      <c r="S1194" s="7" t="str">
        <f ca="1">VLOOKUP($R1194,'Marital status'!$A:$B,2,FALSE)</f>
        <v xml:space="preserve"> Separated </v>
      </c>
      <c r="T1194" s="7">
        <f t="shared" ca="1" si="183"/>
        <v>5</v>
      </c>
      <c r="U1194" s="7" t="str">
        <f ca="1">VLOOKUP($T1194,Ethnicities!$A:$B,2,FALSE)</f>
        <v xml:space="preserve"> white</v>
      </c>
      <c r="V1194" s="8">
        <f t="shared" ca="1" si="184"/>
        <v>31741</v>
      </c>
      <c r="W1194" s="6">
        <f t="shared" ca="1" si="185"/>
        <v>7</v>
      </c>
      <c r="X1194" s="8" t="str">
        <f ca="1">VLOOKUP($W1194,'Background education'!$A:$B,2,FALSE)</f>
        <v>Undergraduate degree</v>
      </c>
      <c r="Y1194" s="7">
        <f ca="1" xml:space="preserve">
  IF(OR($AA1194 = 5, $AA1194 = 6, $AA1194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94" s="7" t="str">
        <f ca="1">VLOOKUP($Y1194,Departments!$A:$B,2,FALSE)</f>
        <v>Administration</v>
      </c>
      <c r="AA1194" s="6">
        <f t="shared" ca="1" si="186"/>
        <v>11</v>
      </c>
      <c r="AB1194" s="7" t="str">
        <f ca="1">VLOOKUP($AA1194,Roles!$A:$B,2,FALSE)</f>
        <v>Analyst</v>
      </c>
      <c r="AC1194" s="6">
        <f t="shared" ca="1" si="187"/>
        <v>5</v>
      </c>
      <c r="AD1194" s="7" t="str">
        <f ca="1" xml:space="preserve">
IF($AC1194 &lt;&gt; "",
    VLOOKUP($AC1194,Levels!$A:$B,2,FALSE),
    ""
)</f>
        <v>Junior</v>
      </c>
      <c r="AE1194" s="8">
        <f t="shared" ca="1" si="188"/>
        <v>41030</v>
      </c>
      <c r="AF1194" s="6">
        <f ca="1">RANDBETWEEN(5,COUNTA('Recruitment source'!$A:$A) + 1)</f>
        <v>13</v>
      </c>
      <c r="AG1194" s="6" t="str">
        <f ca="1">VLOOKUP($AF1194,'Recruitment source'!$A:$B,2,FALSE)</f>
        <v>Google</v>
      </c>
      <c r="AH1194" s="8"/>
      <c r="AI1194" s="1">
        <f t="shared" ca="1" si="180"/>
        <v>2500</v>
      </c>
      <c r="AJ1194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1190, 1, 'Natália Camargo Giordano', 'F', 5, '25/11/1986', 7, 6, 11, 5, 2500);</v>
      </c>
    </row>
    <row r="1195" spans="1:36" ht="14.25" customHeight="1" x14ac:dyDescent="0.2">
      <c r="A1195" s="7" cm="1">
        <f t="array" aca="1" ref="A1195" ca="1">INDEX(Companies!$A:$A,RANDBETWEEN(5,COUNTA(Companies!$A:$A) + 1),1)</f>
        <v>5</v>
      </c>
      <c r="B1195" s="7" t="str">
        <f ca="1">VLOOKUP($A1195,Companies!$A:$B,2,FALSE)</f>
        <v>ACME Corporation</v>
      </c>
      <c r="C1195" s="5">
        <f t="shared" si="181"/>
        <v>1191</v>
      </c>
      <c r="D1195" s="5" t="str" cm="1">
        <f t="array" ref="D1195">SHA1HASH($C1195)</f>
        <v>906063f00d2555893e5c32e9249ae185ae689a7b</v>
      </c>
      <c r="E1195" s="6">
        <v>1</v>
      </c>
      <c r="F1195" s="7">
        <f ca="1">IF($C1195 = 1 + N("Presidente"),
    127,
    IF($C1195 = 2 + N("Vice-Presidente"),
        72,
        IF($C1195 = 3 + N("Secretária bilíngue"),
            13,
            RANDBETWEEN(5,COUNT(Name!$A:$A) + 1)
        )
    )
)</f>
        <v>21</v>
      </c>
      <c r="G1195" s="7" t="str">
        <f ca="1">VLOOKUP($F1195,Name!$A:$B,2,FALSE)</f>
        <v>Allana</v>
      </c>
      <c r="H1195" s="7">
        <f ca="1" xml:space="preserve">
IF($C1195 = 1,
    0,
    RANDBETWEEN(5,COUNT('Last name'!$A:$A) + 1)
)</f>
        <v>186</v>
      </c>
      <c r="I1195" s="7" t="str">
        <f ca="1" xml:space="preserve">
IF($C1195 = 1 + N("Presidente"),
    "de Orléans e Bragança",
    VLOOKUP($H1195,'Last name'!$A:$B,2,FALSE) &amp; " " &amp; VLOOKUP(RANDBETWEEN(5,COUNT('Last name'!$A:$A) + 1),'Last name'!$A:$B,2,FALSE)
)</f>
        <v>Souza Lopes</v>
      </c>
      <c r="J1195" s="7" t="str">
        <f t="shared" ca="1" si="182"/>
        <v>Allana Souza Lopes</v>
      </c>
      <c r="K1195" s="7" t="str" cm="1">
        <f t="array" aca="1" ref="K1195" ca="1">SHA1HASH($J1195)</f>
        <v>aa1f0218f7244253db1d08a8070bc931f0f07c82</v>
      </c>
      <c r="L1195" s="7" cm="1">
        <f t="array" aca="1" ref="L1195" ca="1">INDEX(States!$A:$A,N1195,1)</f>
        <v>5</v>
      </c>
      <c r="M1195" s="7" t="str">
        <f ca="1">VLOOKUP($L1195,Countries!$A:$B,2,FALSE)</f>
        <v>Portugal</v>
      </c>
      <c r="N1195" s="7" cm="1">
        <f t="array" aca="1" ref="N1195" ca="1">INDEX(States!$C:$C,RANDBETWEEN(5,COUNTA(States!$A:$A) + 1),1)</f>
        <v>17</v>
      </c>
      <c r="O1195" s="7" t="str">
        <f ca="1">VLOOKUP($N1195,States!$C:$D,2,FALSE)</f>
        <v>Viseu</v>
      </c>
      <c r="P1195" s="7" t="str">
        <f ca="1">VLOOKUP($F1195,Name!$A:$C,3,FALSE)</f>
        <v>F</v>
      </c>
      <c r="Q1195" s="7" t="str">
        <f ca="1">VLOOKUP($P1195,Genders!$B:$C,2,FALSE)</f>
        <v>Female</v>
      </c>
      <c r="R1195" s="7" cm="1">
        <f t="array" aca="1" ref="R1195" ca="1">INDEX('Marital status'!$A:$A,RANDBETWEEN(5,COUNTA('Marital status'!$A:$A) + 1),1)</f>
        <v>6</v>
      </c>
      <c r="S1195" s="7" t="str">
        <f ca="1">VLOOKUP($R1195,'Marital status'!$A:$B,2,FALSE)</f>
        <v>MarrieD</v>
      </c>
      <c r="T1195" s="7">
        <f t="shared" ca="1" si="183"/>
        <v>5</v>
      </c>
      <c r="U1195" s="7" t="str">
        <f ca="1">VLOOKUP($T1195,Ethnicities!$A:$B,2,FALSE)</f>
        <v xml:space="preserve"> white</v>
      </c>
      <c r="V1195" s="8">
        <f t="shared" ca="1" si="184"/>
        <v>19681</v>
      </c>
      <c r="W1195" s="6">
        <f t="shared" ca="1" si="185"/>
        <v>7</v>
      </c>
      <c r="X1195" s="8" t="str">
        <f ca="1">VLOOKUP($W1195,'Background education'!$A:$B,2,FALSE)</f>
        <v>Undergraduate degree</v>
      </c>
      <c r="Y1195" s="7">
        <f ca="1" xml:space="preserve">
  IF(OR($AA1195 = 5, $AA1195 = 6, $AA1195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195" s="7" t="str">
        <f ca="1">VLOOKUP($Y1195,Departments!$A:$B,2,FALSE)</f>
        <v>Administration</v>
      </c>
      <c r="AA1195" s="6">
        <f t="shared" ca="1" si="186"/>
        <v>9</v>
      </c>
      <c r="AB1195" s="7" t="str">
        <f ca="1">VLOOKUP($AA1195,Roles!$A:$B,2,FALSE)</f>
        <v>Intern</v>
      </c>
      <c r="AC1195" s="6" t="str">
        <f t="shared" ca="1" si="187"/>
        <v/>
      </c>
      <c r="AD1195" s="7" t="str">
        <f ca="1" xml:space="preserve">
IF($AC1195 &lt;&gt; "",
    VLOOKUP($AC1195,Levels!$A:$B,2,FALSE),
    ""
)</f>
        <v/>
      </c>
      <c r="AE1195" s="8">
        <f t="shared" ca="1" si="188"/>
        <v>37131</v>
      </c>
      <c r="AF1195" s="6">
        <f ca="1">RANDBETWEEN(5,COUNTA('Recruitment source'!$A:$A) + 1)</f>
        <v>5</v>
      </c>
      <c r="AG1195" s="6" t="str">
        <f ca="1">VLOOKUP($AF1195,'Recruitment source'!$A:$B,2,FALSE)</f>
        <v>Indeed</v>
      </c>
      <c r="AH1195" s="8"/>
      <c r="AI1195" s="1">
        <f t="shared" ca="1" si="180"/>
        <v>1205</v>
      </c>
      <c r="AJ1195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1191, 1, 'Allana Souza Lopes', 'F', 5, '18/11/1953', 7, 6, 9, NULL, 1205);</v>
      </c>
    </row>
    <row r="1196" spans="1:36" ht="14.25" customHeight="1" x14ac:dyDescent="0.2">
      <c r="A1196" s="7" cm="1">
        <f t="array" aca="1" ref="A1196" ca="1">INDEX(Companies!$A:$A,RANDBETWEEN(5,COUNTA(Companies!$A:$A) + 1),1)</f>
        <v>5</v>
      </c>
      <c r="B1196" s="7" t="str">
        <f ca="1">VLOOKUP($A1196,Companies!$A:$B,2,FALSE)</f>
        <v>ACME Corporation</v>
      </c>
      <c r="C1196" s="5">
        <f t="shared" si="181"/>
        <v>1192</v>
      </c>
      <c r="D1196" s="5" t="str" cm="1">
        <f t="array" ref="D1196">SHA1HASH($C1196)</f>
        <v>0aec17ce3bff113e1c7c16e9d9dcaf90bf590974</v>
      </c>
      <c r="E1196" s="6">
        <v>1</v>
      </c>
      <c r="F1196" s="7">
        <f ca="1">IF($C1196 = 1 + N("Presidente"),
    127,
    IF($C1196 = 2 + N("Vice-Presidente"),
        72,
        IF($C1196 = 3 + N("Secretária bilíngue"),
            13,
            RANDBETWEEN(5,COUNT(Name!$A:$A) + 1)
        )
    )
)</f>
        <v>82</v>
      </c>
      <c r="G1196" s="7" t="str">
        <f ca="1">VLOOKUP($F1196,Name!$A:$B,2,FALSE)</f>
        <v>Caleb</v>
      </c>
      <c r="H1196" s="7">
        <f ca="1" xml:space="preserve">
IF($C1196 = 1,
    0,
    RANDBETWEEN(5,COUNT('Last name'!$A:$A) + 1)
)</f>
        <v>188</v>
      </c>
      <c r="I1196" s="7" t="str">
        <f ca="1" xml:space="preserve">
IF($C1196 = 1 + N("Presidente"),
    "de Orléans e Bragança",
    VLOOKUP($H1196,'Last name'!$A:$B,2,FALSE) &amp; " " &amp; VLOOKUP(RANDBETWEEN(5,COUNT('Last name'!$A:$A) + 1),'Last name'!$A:$B,2,FALSE)
)</f>
        <v>Tavarez Mancini</v>
      </c>
      <c r="J1196" s="7" t="str">
        <f t="shared" ca="1" si="182"/>
        <v>Caleb Tavarez Mancini</v>
      </c>
      <c r="K1196" s="7" t="str" cm="1">
        <f t="array" aca="1" ref="K1196" ca="1">SHA1HASH($J1196)</f>
        <v>02035b9e0b97a6b9972eaad937c6f21287f2719b</v>
      </c>
      <c r="L1196" s="7" cm="1">
        <f t="array" aca="1" ref="L1196" ca="1">INDEX(States!$A:$A,N1196,1)</f>
        <v>5</v>
      </c>
      <c r="M1196" s="7" t="str">
        <f ca="1">VLOOKUP($L1196,Countries!$A:$B,2,FALSE)</f>
        <v>Portugal</v>
      </c>
      <c r="N1196" s="7" cm="1">
        <f t="array" aca="1" ref="N1196" ca="1">INDEX(States!$C:$C,RANDBETWEEN(5,COUNTA(States!$A:$A) + 1),1)</f>
        <v>21</v>
      </c>
      <c r="O1196" s="7" t="str">
        <f ca="1">VLOOKUP($N1196,States!$C:$D,2,FALSE)</f>
        <v>Guarda</v>
      </c>
      <c r="P1196" s="7" t="str">
        <f ca="1">VLOOKUP($F1196,Name!$A:$C,3,FALSE)</f>
        <v>M</v>
      </c>
      <c r="Q1196" s="7" t="str">
        <f ca="1">VLOOKUP($P1196,Genders!$B:$C,2,FALSE)</f>
        <v>Male</v>
      </c>
      <c r="R1196" s="7" cm="1">
        <f t="array" aca="1" ref="R1196" ca="1">INDEX('Marital status'!$A:$A,RANDBETWEEN(5,COUNTA('Marital status'!$A:$A) + 1),1)</f>
        <v>5</v>
      </c>
      <c r="S1196" s="7" t="str">
        <f ca="1">VLOOKUP($R1196,'Marital status'!$A:$B,2,FALSE)</f>
        <v>single</v>
      </c>
      <c r="T1196" s="7">
        <f t="shared" ca="1" si="183"/>
        <v>5</v>
      </c>
      <c r="U1196" s="7" t="str">
        <f ca="1">VLOOKUP($T1196,Ethnicities!$A:$B,2,FALSE)</f>
        <v xml:space="preserve"> white</v>
      </c>
      <c r="V1196" s="8">
        <f t="shared" ca="1" si="184"/>
        <v>24109</v>
      </c>
      <c r="W1196" s="6">
        <f t="shared" ca="1" si="185"/>
        <v>8</v>
      </c>
      <c r="X1196" s="8" t="str">
        <f ca="1">VLOOKUP($W1196,'Background education'!$A:$B,2,FALSE)</f>
        <v>Graduate school</v>
      </c>
      <c r="Y1196" s="7">
        <f ca="1" xml:space="preserve">
  IF(OR($AA1196 = 5, $AA1196 = 6, $AA1196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96" s="7" t="str">
        <f ca="1">VLOOKUP($Y1196,Departments!$A:$B,2,FALSE)</f>
        <v>Audit</v>
      </c>
      <c r="AA1196" s="6">
        <f t="shared" ca="1" si="186"/>
        <v>11</v>
      </c>
      <c r="AB1196" s="7" t="str">
        <f ca="1">VLOOKUP($AA1196,Roles!$A:$B,2,FALSE)</f>
        <v>Analyst</v>
      </c>
      <c r="AC1196" s="6">
        <f t="shared" ca="1" si="187"/>
        <v>6</v>
      </c>
      <c r="AD1196" s="7" t="str">
        <f ca="1" xml:space="preserve">
IF($AC1196 &lt;&gt; "",
    VLOOKUP($AC1196,Levels!$A:$B,2,FALSE),
    ""
)</f>
        <v>Pleno</v>
      </c>
      <c r="AE1196" s="8">
        <f t="shared" ca="1" si="188"/>
        <v>36744</v>
      </c>
      <c r="AF1196" s="6">
        <f ca="1">RANDBETWEEN(5,COUNTA('Recruitment source'!$A:$A) + 1)</f>
        <v>10</v>
      </c>
      <c r="AG1196" s="6" t="str">
        <f ca="1">VLOOKUP($AF1196,'Recruitment source'!$A:$B,2,FALSE)</f>
        <v>Jobs in Lisbon</v>
      </c>
      <c r="AH1196" s="8"/>
      <c r="AI1196" s="1">
        <f t="shared" ca="1" si="180"/>
        <v>3000</v>
      </c>
      <c r="AJ1196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1192, 1, 'Caleb Tavarez Mancini', 'M', 5, '02/01/1966', 8, 13, 11, 6, 3000);</v>
      </c>
    </row>
    <row r="1197" spans="1:36" ht="14.25" customHeight="1" x14ac:dyDescent="0.2">
      <c r="A1197" s="7" cm="1">
        <f t="array" aca="1" ref="A1197" ca="1">INDEX(Companies!$A:$A,RANDBETWEEN(5,COUNTA(Companies!$A:$A) + 1),1)</f>
        <v>5</v>
      </c>
      <c r="B1197" s="7" t="str">
        <f ca="1">VLOOKUP($A1197,Companies!$A:$B,2,FALSE)</f>
        <v>ACME Corporation</v>
      </c>
      <c r="C1197" s="5">
        <f t="shared" si="181"/>
        <v>1193</v>
      </c>
      <c r="D1197" s="5" t="str" cm="1">
        <f t="array" ref="D1197">SHA1HASH($C1197)</f>
        <v>8350495d0f4c30922ea04e171519892a303ea929</v>
      </c>
      <c r="E1197" s="6">
        <v>1</v>
      </c>
      <c r="F1197" s="7">
        <f ca="1">IF($C1197 = 1 + N("Presidente"),
    127,
    IF($C1197 = 2 + N("Vice-Presidente"),
        72,
        IF($C1197 = 3 + N("Secretária bilíngue"),
            13,
            RANDBETWEEN(5,COUNT(Name!$A:$A) + 1)
        )
    )
)</f>
        <v>332</v>
      </c>
      <c r="G1197" s="7" t="str">
        <f ca="1">VLOOKUP($F1197,Name!$A:$B,2,FALSE)</f>
        <v>Rodrigo</v>
      </c>
      <c r="H1197" s="7">
        <f ca="1" xml:space="preserve">
IF($C1197 = 1,
    0,
    RANDBETWEEN(5,COUNT('Last name'!$A:$A) + 1)
)</f>
        <v>182</v>
      </c>
      <c r="I1197" s="7" t="str">
        <f ca="1" xml:space="preserve">
IF($C1197 = 1 + N("Presidente"),
    "de Orléans e Bragança",
    VLOOKUP($H1197,'Last name'!$A:$B,2,FALSE) &amp; " " &amp; VLOOKUP(RANDBETWEEN(5,COUNT('Last name'!$A:$A) + 1),'Last name'!$A:$B,2,FALSE)
)</f>
        <v>Siqueira Café</v>
      </c>
      <c r="J1197" s="7" t="str">
        <f t="shared" ca="1" si="182"/>
        <v>Rodrigo Siqueira Café</v>
      </c>
      <c r="K1197" s="7" t="str" cm="1">
        <f t="array" aca="1" ref="K1197" ca="1">SHA1HASH($J1197)</f>
        <v>6462bb863190d95a4b8f6fbc33e62312704afd83</v>
      </c>
      <c r="L1197" s="7" cm="1">
        <f t="array" aca="1" ref="L1197" ca="1">INDEX(States!$A:$A,N1197,1)</f>
        <v>5</v>
      </c>
      <c r="M1197" s="7" t="str">
        <f ca="1">VLOOKUP($L1197,Countries!$A:$B,2,FALSE)</f>
        <v>Portugal</v>
      </c>
      <c r="N1197" s="7" cm="1">
        <f t="array" aca="1" ref="N1197" ca="1">INDEX(States!$C:$C,RANDBETWEEN(5,COUNTA(States!$A:$A) + 1),1)</f>
        <v>15</v>
      </c>
      <c r="O1197" s="7" t="str">
        <f ca="1">VLOOKUP($N1197,States!$C:$D,2,FALSE)</f>
        <v xml:space="preserve"> ÉVORA</v>
      </c>
      <c r="P1197" s="7" t="str">
        <f ca="1">VLOOKUP($F1197,Name!$A:$C,3,FALSE)</f>
        <v>M</v>
      </c>
      <c r="Q1197" s="7" t="str">
        <f ca="1">VLOOKUP($P1197,Genders!$B:$C,2,FALSE)</f>
        <v>Male</v>
      </c>
      <c r="R1197" s="7" cm="1">
        <f t="array" aca="1" ref="R1197" ca="1">INDEX('Marital status'!$A:$A,RANDBETWEEN(5,COUNTA('Marital status'!$A:$A) + 1),1)</f>
        <v>6</v>
      </c>
      <c r="S1197" s="7" t="str">
        <f ca="1">VLOOKUP($R1197,'Marital status'!$A:$B,2,FALSE)</f>
        <v>MarrieD</v>
      </c>
      <c r="T1197" s="7">
        <f t="shared" ca="1" si="183"/>
        <v>8</v>
      </c>
      <c r="U1197" s="7" t="str">
        <f ca="1">VLOOKUP($T1197,Ethnicities!$A:$B,2,FALSE)</f>
        <v>ASIAN</v>
      </c>
      <c r="V1197" s="8">
        <f t="shared" ca="1" si="184"/>
        <v>25294</v>
      </c>
      <c r="W1197" s="6">
        <f t="shared" ca="1" si="185"/>
        <v>7</v>
      </c>
      <c r="X1197" s="8" t="str">
        <f ca="1">VLOOKUP($W1197,'Background education'!$A:$B,2,FALSE)</f>
        <v>Undergraduate degree</v>
      </c>
      <c r="Y1197" s="7">
        <f ca="1" xml:space="preserve">
  IF(OR($AA1197 = 5, $AA1197 = 6, $AA1197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97" s="7" t="str">
        <f ca="1">VLOOKUP($Y1197,Departments!$A:$B,2,FALSE)</f>
        <v xml:space="preserve"> Commercial</v>
      </c>
      <c r="AA1197" s="6">
        <f t="shared" ca="1" si="186"/>
        <v>9</v>
      </c>
      <c r="AB1197" s="7" t="str">
        <f ca="1">VLOOKUP($AA1197,Roles!$A:$B,2,FALSE)</f>
        <v>Intern</v>
      </c>
      <c r="AC1197" s="6" t="str">
        <f t="shared" ca="1" si="187"/>
        <v/>
      </c>
      <c r="AD1197" s="7" t="str">
        <f ca="1" xml:space="preserve">
IF($AC1197 &lt;&gt; "",
    VLOOKUP($AC1197,Levels!$A:$B,2,FALSE),
    ""
)</f>
        <v/>
      </c>
      <c r="AE1197" s="8">
        <f t="shared" ca="1" si="188"/>
        <v>40941</v>
      </c>
      <c r="AF1197" s="6">
        <f ca="1">RANDBETWEEN(5,COUNTA('Recruitment source'!$A:$A) + 1)</f>
        <v>14</v>
      </c>
      <c r="AG1197" s="6" t="str">
        <f ca="1">VLOOKUP($AF1197,'Recruitment source'!$A:$B,2,FALSE)</f>
        <v>LinkedIn</v>
      </c>
      <c r="AH1197" s="8"/>
      <c r="AI1197" s="1">
        <f t="shared" ca="1" si="180"/>
        <v>1285</v>
      </c>
      <c r="AJ1197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1193, 1, 'Rodrigo Siqueira Café', 'M', 8, '01/04/1969', 7, 9, 9, NULL, 1285);</v>
      </c>
    </row>
    <row r="1198" spans="1:36" ht="14.25" customHeight="1" x14ac:dyDescent="0.2">
      <c r="A1198" s="7" cm="1">
        <f t="array" aca="1" ref="A1198" ca="1">INDEX(Companies!$A:$A,RANDBETWEEN(5,COUNTA(Companies!$A:$A) + 1),1)</f>
        <v>5</v>
      </c>
      <c r="B1198" s="7" t="str">
        <f ca="1">VLOOKUP($A1198,Companies!$A:$B,2,FALSE)</f>
        <v>ACME Corporation</v>
      </c>
      <c r="C1198" s="5">
        <f t="shared" si="181"/>
        <v>1194</v>
      </c>
      <c r="D1198" s="5" t="str" cm="1">
        <f t="array" ref="D1198">SHA1HASH($C1198)</f>
        <v>83ec73d69436a58d7bd6ba448a17c1aa22d950c8</v>
      </c>
      <c r="E1198" s="6">
        <v>1</v>
      </c>
      <c r="F1198" s="7">
        <f ca="1">IF($C1198 = 1 + N("Presidente"),
    127,
    IF($C1198 = 2 + N("Vice-Presidente"),
        72,
        IF($C1198 = 3 + N("Secretária bilíngue"),
            13,
            RANDBETWEEN(5,COUNT(Name!$A:$A) + 1)
        )
    )
)</f>
        <v>85</v>
      </c>
      <c r="G1198" s="7" t="str">
        <f ca="1">VLOOKUP($F1198,Name!$A:$B,2,FALSE)</f>
        <v>Carlos Eduardo</v>
      </c>
      <c r="H1198" s="7">
        <f ca="1" xml:space="preserve">
IF($C1198 = 1,
    0,
    RANDBETWEEN(5,COUNT('Last name'!$A:$A) + 1)
)</f>
        <v>128</v>
      </c>
      <c r="I1198" s="7" t="str">
        <f ca="1" xml:space="preserve">
IF($C1198 = 1 + N("Presidente"),
    "de Orléans e Bragança",
    VLOOKUP($H1198,'Last name'!$A:$B,2,FALSE) &amp; " " &amp; VLOOKUP(RANDBETWEEN(5,COUNT('Last name'!$A:$A) + 1),'Last name'!$A:$B,2,FALSE)
)</f>
        <v>Mendes Cabral</v>
      </c>
      <c r="J1198" s="7" t="str">
        <f t="shared" ca="1" si="182"/>
        <v>Carlos Eduardo Mendes Cabral</v>
      </c>
      <c r="K1198" s="7" t="str" cm="1">
        <f t="array" aca="1" ref="K1198" ca="1">SHA1HASH($J1198)</f>
        <v>7f683765d9853593ad63e0833202ead75d03a4a4</v>
      </c>
      <c r="L1198" s="7" cm="1">
        <f t="array" aca="1" ref="L1198" ca="1">INDEX(States!$A:$A,N1198,1)</f>
        <v>5</v>
      </c>
      <c r="M1198" s="7" t="str">
        <f ca="1">VLOOKUP($L1198,Countries!$A:$B,2,FALSE)</f>
        <v>Portugal</v>
      </c>
      <c r="N1198" s="7" cm="1">
        <f t="array" aca="1" ref="N1198" ca="1">INDEX(States!$C:$C,RANDBETWEEN(5,COUNTA(States!$A:$A) + 1),1)</f>
        <v>9</v>
      </c>
      <c r="O1198" s="7" t="str">
        <f ca="1">VLOOKUP($N1198,States!$C:$D,2,FALSE)</f>
        <v>braga</v>
      </c>
      <c r="P1198" s="7" t="str">
        <f ca="1">VLOOKUP($F1198,Name!$A:$C,3,FALSE)</f>
        <v>M</v>
      </c>
      <c r="Q1198" s="7" t="str">
        <f ca="1">VLOOKUP($P1198,Genders!$B:$C,2,FALSE)</f>
        <v>Male</v>
      </c>
      <c r="R1198" s="7" cm="1">
        <f t="array" aca="1" ref="R1198" ca="1">INDEX('Marital status'!$A:$A,RANDBETWEEN(5,COUNTA('Marital status'!$A:$A) + 1),1)</f>
        <v>6</v>
      </c>
      <c r="S1198" s="7" t="str">
        <f ca="1">VLOOKUP($R1198,'Marital status'!$A:$B,2,FALSE)</f>
        <v>MarrieD</v>
      </c>
      <c r="T1198" s="7">
        <f t="shared" ca="1" si="183"/>
        <v>5</v>
      </c>
      <c r="U1198" s="7" t="str">
        <f ca="1">VLOOKUP($T1198,Ethnicities!$A:$B,2,FALSE)</f>
        <v xml:space="preserve"> white</v>
      </c>
      <c r="V1198" s="8">
        <f t="shared" ca="1" si="184"/>
        <v>28093</v>
      </c>
      <c r="W1198" s="6">
        <f t="shared" ca="1" si="185"/>
        <v>7</v>
      </c>
      <c r="X1198" s="8" t="str">
        <f ca="1">VLOOKUP($W1198,'Background education'!$A:$B,2,FALSE)</f>
        <v>Undergraduate degree</v>
      </c>
      <c r="Y1198" s="7">
        <f ca="1" xml:space="preserve">
  IF(OR($AA1198 = 5, $AA1198 = 6, $AA1198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198" s="7" t="str">
        <f ca="1">VLOOKUP($Y1198,Departments!$A:$B,2,FALSE)</f>
        <v xml:space="preserve"> Commercial</v>
      </c>
      <c r="AA1198" s="6">
        <f t="shared" ca="1" si="186"/>
        <v>11</v>
      </c>
      <c r="AB1198" s="7" t="str">
        <f ca="1">VLOOKUP($AA1198,Roles!$A:$B,2,FALSE)</f>
        <v>Analyst</v>
      </c>
      <c r="AC1198" s="6">
        <f t="shared" ca="1" si="187"/>
        <v>7</v>
      </c>
      <c r="AD1198" s="7" t="str">
        <f ca="1" xml:space="preserve">
IF($AC1198 &lt;&gt; "",
    VLOOKUP($AC1198,Levels!$A:$B,2,FALSE),
    ""
)</f>
        <v>Senior</v>
      </c>
      <c r="AE1198" s="8">
        <f t="shared" ca="1" si="188"/>
        <v>43001</v>
      </c>
      <c r="AF1198" s="6">
        <f ca="1">RANDBETWEEN(5,COUNTA('Recruitment source'!$A:$A) + 1)</f>
        <v>7</v>
      </c>
      <c r="AG1198" s="6" t="str">
        <f ca="1">VLOOKUP($AF1198,'Recruitment source'!$A:$B,2,FALSE)</f>
        <v>SAPO Emprego</v>
      </c>
      <c r="AH1198" s="8"/>
      <c r="AI1198" s="1">
        <f t="shared" ca="1" si="180"/>
        <v>2580</v>
      </c>
      <c r="AJ1198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1194, 1, 'Carlos Eduardo Mendes Cabral', 'M', 5, '29/11/1976', 7, 9, 11, 7, 2580);</v>
      </c>
    </row>
    <row r="1199" spans="1:36" ht="14.25" customHeight="1" x14ac:dyDescent="0.2">
      <c r="A1199" s="7" cm="1">
        <f t="array" aca="1" ref="A1199" ca="1">INDEX(Companies!$A:$A,RANDBETWEEN(5,COUNTA(Companies!$A:$A) + 1),1)</f>
        <v>5</v>
      </c>
      <c r="B1199" s="7" t="str">
        <f ca="1">VLOOKUP($A1199,Companies!$A:$B,2,FALSE)</f>
        <v>ACME Corporation</v>
      </c>
      <c r="C1199" s="5">
        <f t="shared" si="181"/>
        <v>1195</v>
      </c>
      <c r="D1199" s="5" t="str" cm="1">
        <f t="array" ref="D1199">SHA1HASH($C1199)</f>
        <v>d79dfd7857cc923493f1d7e34186cf7e04ec9d41</v>
      </c>
      <c r="E1199" s="6">
        <v>1</v>
      </c>
      <c r="F1199" s="7">
        <f ca="1">IF($C1199 = 1 + N("Presidente"),
    127,
    IF($C1199 = 2 + N("Vice-Presidente"),
        72,
        IF($C1199 = 3 + N("Secretária bilíngue"),
            13,
            RANDBETWEEN(5,COUNT(Name!$A:$A) + 1)
        )
    )
)</f>
        <v>207</v>
      </c>
      <c r="G1199" s="7" t="str">
        <f ca="1">VLOOKUP($F1199,Name!$A:$B,2,FALSE)</f>
        <v>Kamille</v>
      </c>
      <c r="H1199" s="7">
        <f ca="1" xml:space="preserve">
IF($C1199 = 1,
    0,
    RANDBETWEEN(5,COUNT('Last name'!$A:$A) + 1)
)</f>
        <v>188</v>
      </c>
      <c r="I1199" s="7" t="str">
        <f ca="1" xml:space="preserve">
IF($C1199 = 1 + N("Presidente"),
    "de Orléans e Bragança",
    VLOOKUP($H1199,'Last name'!$A:$B,2,FALSE) &amp; " " &amp; VLOOKUP(RANDBETWEEN(5,COUNT('Last name'!$A:$A) + 1),'Last name'!$A:$B,2,FALSE)
)</f>
        <v>Tavarez Ricci</v>
      </c>
      <c r="J1199" s="7" t="str">
        <f t="shared" ca="1" si="182"/>
        <v>Kamille Tavarez Ricci</v>
      </c>
      <c r="K1199" s="7" t="str" cm="1">
        <f t="array" aca="1" ref="K1199" ca="1">SHA1HASH($J1199)</f>
        <v>6c447351e6ecafe1d2b9753f1256a3890bc03b0a</v>
      </c>
      <c r="L1199" s="7" cm="1">
        <f t="array" aca="1" ref="L1199" ca="1">INDEX(States!$A:$A,N1199,1)</f>
        <v>5</v>
      </c>
      <c r="M1199" s="7" t="str">
        <f ca="1">VLOOKUP($L1199,Countries!$A:$B,2,FALSE)</f>
        <v>Portugal</v>
      </c>
      <c r="N1199" s="7" cm="1">
        <f t="array" aca="1" ref="N1199" ca="1">INDEX(States!$C:$C,RANDBETWEEN(5,COUNTA(States!$A:$A) + 1),1)</f>
        <v>10</v>
      </c>
      <c r="O1199" s="7" t="str">
        <f ca="1">VLOOKUP($N1199,States!$C:$D,2,FALSE)</f>
        <v>Faro</v>
      </c>
      <c r="P1199" s="7" t="str">
        <f ca="1">VLOOKUP($F1199,Name!$A:$C,3,FALSE)</f>
        <v>F</v>
      </c>
      <c r="Q1199" s="7" t="str">
        <f ca="1">VLOOKUP($P1199,Genders!$B:$C,2,FALSE)</f>
        <v>Female</v>
      </c>
      <c r="R1199" s="7" cm="1">
        <f t="array" aca="1" ref="R1199" ca="1">INDEX('Marital status'!$A:$A,RANDBETWEEN(5,COUNTA('Marital status'!$A:$A) + 1),1)</f>
        <v>9</v>
      </c>
      <c r="S1199" s="7" t="str">
        <f ca="1">VLOOKUP($R1199,'Marital status'!$A:$B,2,FALSE)</f>
        <v>DIVORCED</v>
      </c>
      <c r="T1199" s="7">
        <f t="shared" ca="1" si="183"/>
        <v>7</v>
      </c>
      <c r="U1199" s="7" t="str">
        <f ca="1">VLOOKUP($T1199,Ethnicities!$A:$B,2,FALSE)</f>
        <v xml:space="preserve">  Hispanic or LATINO</v>
      </c>
      <c r="V1199" s="8">
        <f t="shared" ca="1" si="184"/>
        <v>28420</v>
      </c>
      <c r="W1199" s="6">
        <f t="shared" ca="1" si="185"/>
        <v>7</v>
      </c>
      <c r="X1199" s="8" t="str">
        <f ca="1">VLOOKUP($W1199,'Background education'!$A:$B,2,FALSE)</f>
        <v>Undergraduate degree</v>
      </c>
      <c r="Y1199" s="7">
        <f ca="1" xml:space="preserve">
  IF(OR($AA1199 = 5, $AA1199 = 6, $AA1199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199" s="7" t="str">
        <f ca="1">VLOOKUP($Y1199,Departments!$A:$B,2,FALSE)</f>
        <v>Audit</v>
      </c>
      <c r="AA1199" s="6">
        <f t="shared" ca="1" si="186"/>
        <v>10</v>
      </c>
      <c r="AB1199" s="7" t="str">
        <f ca="1">VLOOKUP($AA1199,Roles!$A:$B,2,FALSE)</f>
        <v>Trainee</v>
      </c>
      <c r="AC1199" s="6" t="str">
        <f t="shared" ca="1" si="187"/>
        <v/>
      </c>
      <c r="AD1199" s="7" t="str">
        <f ca="1" xml:space="preserve">
IF($AC1199 &lt;&gt; "",
    VLOOKUP($AC1199,Levels!$A:$B,2,FALSE),
    ""
)</f>
        <v/>
      </c>
      <c r="AE1199" s="8">
        <f t="shared" ca="1" si="188"/>
        <v>44130</v>
      </c>
      <c r="AF1199" s="6">
        <f ca="1">RANDBETWEEN(5,COUNTA('Recruitment source'!$A:$A) + 1)</f>
        <v>6</v>
      </c>
      <c r="AG1199" s="6" t="str">
        <f ca="1">VLOOKUP($AF1199,'Recruitment source'!$A:$B,2,FALSE)</f>
        <v>Learn4Good</v>
      </c>
      <c r="AH1199" s="8"/>
      <c r="AI1199" s="1">
        <f t="shared" ca="1" si="180"/>
        <v>1305</v>
      </c>
      <c r="AJ119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1195, 1, 'Kamille Tavarez Ricci', 'F', 7, '22/10/1977', 7, 13, 10, NULL, 1305);</v>
      </c>
    </row>
    <row r="1200" spans="1:36" ht="14.25" customHeight="1" x14ac:dyDescent="0.2">
      <c r="A1200" s="7" cm="1">
        <f t="array" aca="1" ref="A1200" ca="1">INDEX(Companies!$A:$A,RANDBETWEEN(5,COUNTA(Companies!$A:$A) + 1),1)</f>
        <v>5</v>
      </c>
      <c r="B1200" s="7" t="str">
        <f ca="1">VLOOKUP($A1200,Companies!$A:$B,2,FALSE)</f>
        <v>ACME Corporation</v>
      </c>
      <c r="C1200" s="5">
        <f t="shared" si="181"/>
        <v>1196</v>
      </c>
      <c r="D1200" s="5" t="str" cm="1">
        <f t="array" ref="D1200">SHA1HASH($C1200)</f>
        <v>316b44139a9742cfca5f9c640c47f008f6b73c1b</v>
      </c>
      <c r="E1200" s="6">
        <v>1</v>
      </c>
      <c r="F1200" s="7">
        <f ca="1">IF($C1200 = 1 + N("Presidente"),
    127,
    IF($C1200 = 2 + N("Vice-Presidente"),
        72,
        IF($C1200 = 3 + N("Secretária bilíngue"),
            13,
            RANDBETWEEN(5,COUNT(Name!$A:$A) + 1)
        )
    )
)</f>
        <v>221</v>
      </c>
      <c r="G1200" s="7" t="str">
        <f ca="1">VLOOKUP($F1200,Name!$A:$B,2,FALSE)</f>
        <v>Lavínia</v>
      </c>
      <c r="H1200" s="7">
        <f ca="1" xml:space="preserve">
IF($C1200 = 1,
    0,
    RANDBETWEEN(5,COUNT('Last name'!$A:$A) + 1)
)</f>
        <v>96</v>
      </c>
      <c r="I1200" s="7" t="str">
        <f ca="1" xml:space="preserve">
IF($C1200 = 1 + N("Presidente"),
    "de Orléans e Bragança",
    VLOOKUP($H1200,'Last name'!$A:$B,2,FALSE) &amp; " " &amp; VLOOKUP(RANDBETWEEN(5,COUNT('Last name'!$A:$A) + 1),'Last name'!$A:$B,2,FALSE)
)</f>
        <v>Gallo Bandeira</v>
      </c>
      <c r="J1200" s="7" t="str">
        <f t="shared" ca="1" si="182"/>
        <v>Lavínia Gallo Bandeira</v>
      </c>
      <c r="K1200" s="7" t="str" cm="1">
        <f t="array" aca="1" ref="K1200" ca="1">SHA1HASH($J1200)</f>
        <v>173fd65c72a842fe364286274fb1cdcf2ade5705</v>
      </c>
      <c r="L1200" s="7" cm="1">
        <f t="array" aca="1" ref="L1200" ca="1">INDEX(States!$A:$A,N1200,1)</f>
        <v>5</v>
      </c>
      <c r="M1200" s="7" t="str">
        <f ca="1">VLOOKUP($L1200,Countries!$A:$B,2,FALSE)</f>
        <v>Portugal</v>
      </c>
      <c r="N1200" s="7" cm="1">
        <f t="array" aca="1" ref="N1200" ca="1">INDEX(States!$C:$C,RANDBETWEEN(5,COUNTA(States!$A:$A) + 1),1)</f>
        <v>21</v>
      </c>
      <c r="O1200" s="7" t="str">
        <f ca="1">VLOOKUP($N1200,States!$C:$D,2,FALSE)</f>
        <v>Guarda</v>
      </c>
      <c r="P1200" s="7" t="str">
        <f ca="1">VLOOKUP($F1200,Name!$A:$C,3,FALSE)</f>
        <v>F</v>
      </c>
      <c r="Q1200" s="7" t="str">
        <f ca="1">VLOOKUP($P1200,Genders!$B:$C,2,FALSE)</f>
        <v>Female</v>
      </c>
      <c r="R1200" s="7" cm="1">
        <f t="array" aca="1" ref="R1200" ca="1">INDEX('Marital status'!$A:$A,RANDBETWEEN(5,COUNTA('Marital status'!$A:$A) + 1),1)</f>
        <v>5</v>
      </c>
      <c r="S1200" s="7" t="str">
        <f ca="1">VLOOKUP($R1200,'Marital status'!$A:$B,2,FALSE)</f>
        <v>single</v>
      </c>
      <c r="T1200" s="7">
        <f t="shared" ca="1" si="183"/>
        <v>5</v>
      </c>
      <c r="U1200" s="7" t="str">
        <f ca="1">VLOOKUP($T1200,Ethnicities!$A:$B,2,FALSE)</f>
        <v xml:space="preserve"> white</v>
      </c>
      <c r="V1200" s="8">
        <f t="shared" ca="1" si="184"/>
        <v>24955</v>
      </c>
      <c r="W1200" s="6">
        <f t="shared" ca="1" si="185"/>
        <v>8</v>
      </c>
      <c r="X1200" s="8" t="str">
        <f ca="1">VLOOKUP($W1200,'Background education'!$A:$B,2,FALSE)</f>
        <v>Graduate school</v>
      </c>
      <c r="Y1200" s="7">
        <f ca="1" xml:space="preserve">
  IF(OR($AA1200 = 5, $AA1200 = 6, $AA1200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00" s="7" t="str">
        <f ca="1">VLOOKUP($Y1200,Departments!$A:$B,2,FALSE)</f>
        <v xml:space="preserve"> Presidency</v>
      </c>
      <c r="AA1200" s="6">
        <f t="shared" ca="1" si="186"/>
        <v>11</v>
      </c>
      <c r="AB1200" s="7" t="str">
        <f ca="1">VLOOKUP($AA1200,Roles!$A:$B,2,FALSE)</f>
        <v>Analyst</v>
      </c>
      <c r="AC1200" s="6">
        <f t="shared" ca="1" si="187"/>
        <v>6</v>
      </c>
      <c r="AD1200" s="7" t="str">
        <f ca="1" xml:space="preserve">
IF($AC1200 &lt;&gt; "",
    VLOOKUP($AC1200,Levels!$A:$B,2,FALSE),
    ""
)</f>
        <v>Pleno</v>
      </c>
      <c r="AE1200" s="8">
        <f t="shared" ca="1" si="188"/>
        <v>42429</v>
      </c>
      <c r="AF1200" s="6">
        <f ca="1">RANDBETWEEN(5,COUNTA('Recruitment source'!$A:$A) + 1)</f>
        <v>12</v>
      </c>
      <c r="AG1200" s="6" t="str">
        <f ca="1">VLOOKUP($AF1200,'Recruitment source'!$A:$B,2,FALSE)</f>
        <v xml:space="preserve"> recommendation of employee</v>
      </c>
      <c r="AH1200" s="8"/>
      <c r="AI1200" s="1">
        <f t="shared" ca="1" si="180"/>
        <v>3000</v>
      </c>
      <c r="AJ120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1196, 1, 'Lavínia Gallo Bandeira', 'F', 5, '27/04/1968', 8, 5, 11, 6, 3000);</v>
      </c>
    </row>
    <row r="1201" spans="1:36" ht="14.25" customHeight="1" x14ac:dyDescent="0.2">
      <c r="A1201" s="7" cm="1">
        <f t="array" aca="1" ref="A1201" ca="1">INDEX(Companies!$A:$A,RANDBETWEEN(5,COUNTA(Companies!$A:$A) + 1),1)</f>
        <v>5</v>
      </c>
      <c r="B1201" s="7" t="str">
        <f ca="1">VLOOKUP($A1201,Companies!$A:$B,2,FALSE)</f>
        <v>ACME Corporation</v>
      </c>
      <c r="C1201" s="5">
        <f t="shared" si="181"/>
        <v>1197</v>
      </c>
      <c r="D1201" s="5" t="str" cm="1">
        <f t="array" ref="D1201">SHA1HASH($C1201)</f>
        <v>80658c64f144849de7740bf64d7ca5a88ef951b6</v>
      </c>
      <c r="E1201" s="6">
        <v>1</v>
      </c>
      <c r="F1201" s="7">
        <f ca="1">IF($C1201 = 1 + N("Presidente"),
    127,
    IF($C1201 = 2 + N("Vice-Presidente"),
        72,
        IF($C1201 = 3 + N("Secretária bilíngue"),
            13,
            RANDBETWEEN(5,COUNT(Name!$A:$A) + 1)
        )
    )
)</f>
        <v>65</v>
      </c>
      <c r="G1201" s="7" t="str">
        <f ca="1">VLOOKUP($F1201,Name!$A:$B,2,FALSE)</f>
        <v>Bárbara</v>
      </c>
      <c r="H1201" s="7">
        <f ca="1" xml:space="preserve">
IF($C1201 = 1,
    0,
    RANDBETWEEN(5,COUNT('Last name'!$A:$A) + 1)
)</f>
        <v>114</v>
      </c>
      <c r="I1201" s="7" t="str">
        <f ca="1" xml:space="preserve">
IF($C1201 = 1 + N("Presidente"),
    "de Orléans e Bragança",
    VLOOKUP($H1201,'Last name'!$A:$B,2,FALSE) &amp; " " &amp; VLOOKUP(RANDBETWEEN(5,COUNT('Last name'!$A:$A) + 1),'Last name'!$A:$B,2,FALSE)
)</f>
        <v>Machado Ferrara</v>
      </c>
      <c r="J1201" s="7" t="str">
        <f t="shared" ca="1" si="182"/>
        <v>Bárbara Machado Ferrara</v>
      </c>
      <c r="K1201" s="7" t="str" cm="1">
        <f t="array" aca="1" ref="K1201" ca="1">SHA1HASH($J1201)</f>
        <v>e59bdb46f488a26fe1e1a0e9cf232e7f739b4466</v>
      </c>
      <c r="L1201" s="7" cm="1">
        <f t="array" aca="1" ref="L1201" ca="1">INDEX(States!$A:$A,N1201,1)</f>
        <v>5</v>
      </c>
      <c r="M1201" s="7" t="str">
        <f ca="1">VLOOKUP($L1201,Countries!$A:$B,2,FALSE)</f>
        <v>Portugal</v>
      </c>
      <c r="N1201" s="7" cm="1">
        <f t="array" aca="1" ref="N1201" ca="1">INDEX(States!$C:$C,RANDBETWEEN(5,COUNTA(States!$A:$A) + 1),1)</f>
        <v>20</v>
      </c>
      <c r="O1201" s="7" t="str">
        <f ca="1">VLOOKUP($N1201,States!$C:$D,2,FALSE)</f>
        <v>Portalegre</v>
      </c>
      <c r="P1201" s="7" t="str">
        <f ca="1">VLOOKUP($F1201,Name!$A:$C,3,FALSE)</f>
        <v>F</v>
      </c>
      <c r="Q1201" s="7" t="str">
        <f ca="1">VLOOKUP($P1201,Genders!$B:$C,2,FALSE)</f>
        <v>Female</v>
      </c>
      <c r="R1201" s="7" cm="1">
        <f t="array" aca="1" ref="R1201" ca="1">INDEX('Marital status'!$A:$A,RANDBETWEEN(5,COUNTA('Marital status'!$A:$A) + 1),1)</f>
        <v>5</v>
      </c>
      <c r="S1201" s="7" t="str">
        <f ca="1">VLOOKUP($R1201,'Marital status'!$A:$B,2,FALSE)</f>
        <v>single</v>
      </c>
      <c r="T1201" s="7">
        <f t="shared" ca="1" si="183"/>
        <v>5</v>
      </c>
      <c r="U1201" s="7" t="str">
        <f ca="1">VLOOKUP($T1201,Ethnicities!$A:$B,2,FALSE)</f>
        <v xml:space="preserve"> white</v>
      </c>
      <c r="V1201" s="8">
        <f t="shared" ca="1" si="184"/>
        <v>29752</v>
      </c>
      <c r="W1201" s="6">
        <f t="shared" ca="1" si="185"/>
        <v>7</v>
      </c>
      <c r="X1201" s="8" t="str">
        <f ca="1">VLOOKUP($W1201,'Background education'!$A:$B,2,FALSE)</f>
        <v>Undergraduate degree</v>
      </c>
      <c r="Y1201" s="7">
        <f ca="1" xml:space="preserve">
  IF(OR($AA1201 = 5, $AA1201 = 6, $AA1201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01" s="7" t="str">
        <f ca="1">VLOOKUP($Y1201,Departments!$A:$B,2,FALSE)</f>
        <v>Audit</v>
      </c>
      <c r="AA1201" s="6">
        <f t="shared" ca="1" si="186"/>
        <v>10</v>
      </c>
      <c r="AB1201" s="7" t="str">
        <f ca="1">VLOOKUP($AA1201,Roles!$A:$B,2,FALSE)</f>
        <v>Trainee</v>
      </c>
      <c r="AC1201" s="6" t="str">
        <f t="shared" ca="1" si="187"/>
        <v/>
      </c>
      <c r="AD1201" s="7" t="str">
        <f ca="1" xml:space="preserve">
IF($AC1201 &lt;&gt; "",
    VLOOKUP($AC1201,Levels!$A:$B,2,FALSE),
    ""
)</f>
        <v/>
      </c>
      <c r="AE1201" s="8">
        <f t="shared" ca="1" si="188"/>
        <v>39068</v>
      </c>
      <c r="AF1201" s="6">
        <f ca="1">RANDBETWEEN(5,COUNTA('Recruitment source'!$A:$A) + 1)</f>
        <v>14</v>
      </c>
      <c r="AG1201" s="6" t="str">
        <f ca="1">VLOOKUP($AF1201,'Recruitment source'!$A:$B,2,FALSE)</f>
        <v>LinkedIn</v>
      </c>
      <c r="AH1201" s="8"/>
      <c r="AI1201" s="1">
        <f t="shared" ca="1" si="180"/>
        <v>1305</v>
      </c>
      <c r="AJ120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1197, 1, 'Bárbara Machado Ferrara', 'F', 5, '15/06/1981', 7, 13, 10, NULL, 1305);</v>
      </c>
    </row>
    <row r="1202" spans="1:36" ht="14.25" customHeight="1" x14ac:dyDescent="0.2">
      <c r="A1202" s="7" cm="1">
        <f t="array" aca="1" ref="A1202" ca="1">INDEX(Companies!$A:$A,RANDBETWEEN(5,COUNTA(Companies!$A:$A) + 1),1)</f>
        <v>5</v>
      </c>
      <c r="B1202" s="7" t="str">
        <f ca="1">VLOOKUP($A1202,Companies!$A:$B,2,FALSE)</f>
        <v>ACME Corporation</v>
      </c>
      <c r="C1202" s="5">
        <f t="shared" si="181"/>
        <v>1198</v>
      </c>
      <c r="D1202" s="5" t="str" cm="1">
        <f t="array" ref="D1202">SHA1HASH($C1202)</f>
        <v>3b928622f8479780e1593e188d5315edb7d6f786</v>
      </c>
      <c r="E1202" s="6">
        <v>1</v>
      </c>
      <c r="F1202" s="7">
        <f ca="1">IF($C1202 = 1 + N("Presidente"),
    127,
    IF($C1202 = 2 + N("Vice-Presidente"),
        72,
        IF($C1202 = 3 + N("Secretária bilíngue"),
            13,
            RANDBETWEEN(5,COUNT(Name!$A:$A) + 1)
        )
    )
)</f>
        <v>363</v>
      </c>
      <c r="G1202" s="7" t="str">
        <f ca="1">VLOOKUP($F1202,Name!$A:$B,2,FALSE)</f>
        <v>Yago</v>
      </c>
      <c r="H1202" s="7">
        <f ca="1" xml:space="preserve">
IF($C1202 = 1,
    0,
    RANDBETWEEN(5,COUNT('Last name'!$A:$A) + 1)
)</f>
        <v>174</v>
      </c>
      <c r="I1202" s="7" t="str">
        <f ca="1" xml:space="preserve">
IF($C1202 = 1 + N("Presidente"),
    "de Orléans e Bragança",
    VLOOKUP($H1202,'Last name'!$A:$B,2,FALSE) &amp; " " &amp; VLOOKUP(RANDBETWEEN(5,COUNT('Last name'!$A:$A) + 1),'Last name'!$A:$B,2,FALSE)
)</f>
        <v>Santana Gomes</v>
      </c>
      <c r="J1202" s="7" t="str">
        <f t="shared" ca="1" si="182"/>
        <v>Yago Santana Gomes</v>
      </c>
      <c r="K1202" s="7" t="str" cm="1">
        <f t="array" aca="1" ref="K1202" ca="1">SHA1HASH($J1202)</f>
        <v>33b2443be65de1e0445447bf6e019bbc9041ea1f</v>
      </c>
      <c r="L1202" s="7" cm="1">
        <f t="array" aca="1" ref="L1202" ca="1">INDEX(States!$A:$A,N1202,1)</f>
        <v>5</v>
      </c>
      <c r="M1202" s="7" t="str">
        <f ca="1">VLOOKUP($L1202,Countries!$A:$B,2,FALSE)</f>
        <v>Portugal</v>
      </c>
      <c r="N1202" s="7" cm="1">
        <f t="array" aca="1" ref="N1202" ca="1">INDEX(States!$C:$C,RANDBETWEEN(5,COUNTA(States!$A:$A) + 1),1)</f>
        <v>7</v>
      </c>
      <c r="O1202" s="7" t="str">
        <f ca="1">VLOOKUP($N1202,States!$C:$D,2,FALSE)</f>
        <v xml:space="preserve"> Setúbal </v>
      </c>
      <c r="P1202" s="7" t="str">
        <f ca="1">VLOOKUP($F1202,Name!$A:$C,3,FALSE)</f>
        <v>M</v>
      </c>
      <c r="Q1202" s="7" t="str">
        <f ca="1">VLOOKUP($P1202,Genders!$B:$C,2,FALSE)</f>
        <v>Male</v>
      </c>
      <c r="R1202" s="7" cm="1">
        <f t="array" aca="1" ref="R1202" ca="1">INDEX('Marital status'!$A:$A,RANDBETWEEN(5,COUNTA('Marital status'!$A:$A) + 1),1)</f>
        <v>8</v>
      </c>
      <c r="S1202" s="7" t="str">
        <f ca="1">VLOOKUP($R1202,'Marital status'!$A:$B,2,FALSE)</f>
        <v xml:space="preserve"> Separated </v>
      </c>
      <c r="T1202" s="7">
        <f t="shared" ca="1" si="183"/>
        <v>5</v>
      </c>
      <c r="U1202" s="7" t="str">
        <f ca="1">VLOOKUP($T1202,Ethnicities!$A:$B,2,FALSE)</f>
        <v xml:space="preserve"> white</v>
      </c>
      <c r="V1202" s="8">
        <f t="shared" ca="1" si="184"/>
        <v>19236</v>
      </c>
      <c r="W1202" s="6">
        <f t="shared" ca="1" si="185"/>
        <v>8</v>
      </c>
      <c r="X1202" s="8" t="str">
        <f ca="1">VLOOKUP($W1202,'Background education'!$A:$B,2,FALSE)</f>
        <v>Graduate school</v>
      </c>
      <c r="Y1202" s="7">
        <f ca="1" xml:space="preserve">
  IF(OR($AA1202 = 5, $AA1202 = 6, $AA1202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02" s="7" t="str">
        <f ca="1">VLOOKUP($Y1202,Departments!$A:$B,2,FALSE)</f>
        <v>Operations</v>
      </c>
      <c r="AA1202" s="6">
        <f t="shared" ca="1" si="186"/>
        <v>11</v>
      </c>
      <c r="AB1202" s="7" t="str">
        <f ca="1">VLOOKUP($AA1202,Roles!$A:$B,2,FALSE)</f>
        <v>Analyst</v>
      </c>
      <c r="AC1202" s="6">
        <f t="shared" ca="1" si="187"/>
        <v>7</v>
      </c>
      <c r="AD1202" s="7" t="str">
        <f ca="1" xml:space="preserve">
IF($AC1202 &lt;&gt; "",
    VLOOKUP($AC1202,Levels!$A:$B,2,FALSE),
    ""
)</f>
        <v>Senior</v>
      </c>
      <c r="AE1202" s="8">
        <f t="shared" ca="1" si="188"/>
        <v>43484</v>
      </c>
      <c r="AF1202" s="6">
        <f ca="1">RANDBETWEEN(5,COUNTA('Recruitment source'!$A:$A) + 1)</f>
        <v>6</v>
      </c>
      <c r="AG1202" s="6" t="str">
        <f ca="1">VLOOKUP($AF1202,'Recruitment source'!$A:$B,2,FALSE)</f>
        <v>Learn4Good</v>
      </c>
      <c r="AH1202" s="8"/>
      <c r="AI1202" s="1">
        <f t="shared" ca="1" si="180"/>
        <v>3000</v>
      </c>
      <c r="AJ1202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1198, 1, 'Yago Santana Gomes', 'M', 5, '30/08/1952', 8, 10, 11, 7, 3000);</v>
      </c>
    </row>
    <row r="1203" spans="1:36" ht="14.25" customHeight="1" x14ac:dyDescent="0.2">
      <c r="A1203" s="7" cm="1">
        <f t="array" aca="1" ref="A1203" ca="1">INDEX(Companies!$A:$A,RANDBETWEEN(5,COUNTA(Companies!$A:$A) + 1),1)</f>
        <v>5</v>
      </c>
      <c r="B1203" s="7" t="str">
        <f ca="1">VLOOKUP($A1203,Companies!$A:$B,2,FALSE)</f>
        <v>ACME Corporation</v>
      </c>
      <c r="C1203" s="5">
        <f t="shared" si="181"/>
        <v>1199</v>
      </c>
      <c r="D1203" s="5" t="str" cm="1">
        <f t="array" ref="D1203">SHA1HASH($C1203)</f>
        <v>4b7af5bd2d1026517f203f379e660fe2337a3e33</v>
      </c>
      <c r="E1203" s="6">
        <v>1</v>
      </c>
      <c r="F1203" s="7">
        <f ca="1">IF($C1203 = 1 + N("Presidente"),
    127,
    IF($C1203 = 2 + N("Vice-Presidente"),
        72,
        IF($C1203 = 3 + N("Secretária bilíngue"),
            13,
            RANDBETWEEN(5,COUNT(Name!$A:$A) + 1)
        )
    )
)</f>
        <v>132</v>
      </c>
      <c r="G1203" s="7" t="str">
        <f ca="1">VLOOKUP($F1203,Name!$A:$B,2,FALSE)</f>
        <v>Eslovênia</v>
      </c>
      <c r="H1203" s="7">
        <f ca="1" xml:space="preserve">
IF($C1203 = 1,
    0,
    RANDBETWEEN(5,COUNT('Last name'!$A:$A) + 1)
)</f>
        <v>93</v>
      </c>
      <c r="I1203" s="7" t="str">
        <f ca="1" xml:space="preserve">
IF($C1203 = 1 + N("Presidente"),
    "de Orléans e Bragança",
    VLOOKUP($H1203,'Last name'!$A:$B,2,FALSE) &amp; " " &amp; VLOOKUP(RANDBETWEEN(5,COUNT('Last name'!$A:$A) + 1),'Last name'!$A:$B,2,FALSE)
)</f>
        <v>Frois Fernandes</v>
      </c>
      <c r="J1203" s="7" t="str">
        <f t="shared" ca="1" si="182"/>
        <v>Eslovênia Frois Fernandes</v>
      </c>
      <c r="K1203" s="7" t="str" cm="1">
        <f t="array" aca="1" ref="K1203" ca="1">SHA1HASH($J1203)</f>
        <v>3db529fa46682c0ddf03c3da22668d15877ba3be</v>
      </c>
      <c r="L1203" s="7" cm="1">
        <f t="array" aca="1" ref="L1203" ca="1">INDEX(States!$A:$A,N1203,1)</f>
        <v>5</v>
      </c>
      <c r="M1203" s="7" t="str">
        <f ca="1">VLOOKUP($L1203,Countries!$A:$B,2,FALSE)</f>
        <v>Portugal</v>
      </c>
      <c r="N1203" s="7" cm="1">
        <f t="array" aca="1" ref="N1203" ca="1">INDEX(States!$C:$C,RANDBETWEEN(5,COUNTA(States!$A:$A) + 1),1)</f>
        <v>14</v>
      </c>
      <c r="O1203" s="7" t="str">
        <f ca="1">VLOOKUP($N1203,States!$C:$D,2,FALSE)</f>
        <v>Madeira</v>
      </c>
      <c r="P1203" s="7" t="str">
        <f ca="1">VLOOKUP($F1203,Name!$A:$C,3,FALSE)</f>
        <v>F</v>
      </c>
      <c r="Q1203" s="7" t="str">
        <f ca="1">VLOOKUP($P1203,Genders!$B:$C,2,FALSE)</f>
        <v>Female</v>
      </c>
      <c r="R1203" s="7" cm="1">
        <f t="array" aca="1" ref="R1203" ca="1">INDEX('Marital status'!$A:$A,RANDBETWEEN(5,COUNTA('Marital status'!$A:$A) + 1),1)</f>
        <v>8</v>
      </c>
      <c r="S1203" s="7" t="str">
        <f ca="1">VLOOKUP($R1203,'Marital status'!$A:$B,2,FALSE)</f>
        <v xml:space="preserve"> Separated </v>
      </c>
      <c r="T1203" s="7">
        <f t="shared" ca="1" si="183"/>
        <v>5</v>
      </c>
      <c r="U1203" s="7" t="str">
        <f ca="1">VLOOKUP($T1203,Ethnicities!$A:$B,2,FALSE)</f>
        <v xml:space="preserve"> white</v>
      </c>
      <c r="V1203" s="8">
        <f t="shared" ca="1" si="184"/>
        <v>29938</v>
      </c>
      <c r="W1203" s="6">
        <f t="shared" ca="1" si="185"/>
        <v>7</v>
      </c>
      <c r="X1203" s="8" t="str">
        <f ca="1">VLOOKUP($W1203,'Background education'!$A:$B,2,FALSE)</f>
        <v>Undergraduate degree</v>
      </c>
      <c r="Y1203" s="7">
        <f ca="1" xml:space="preserve">
  IF(OR($AA1203 = 5, $AA1203 = 6, $AA1203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03" s="7" t="str">
        <f ca="1">VLOOKUP($Y1203,Departments!$A:$B,2,FALSE)</f>
        <v xml:space="preserve"> Presidency</v>
      </c>
      <c r="AA1203" s="6">
        <f t="shared" ca="1" si="186"/>
        <v>9</v>
      </c>
      <c r="AB1203" s="7" t="str">
        <f ca="1">VLOOKUP($AA1203,Roles!$A:$B,2,FALSE)</f>
        <v>Intern</v>
      </c>
      <c r="AC1203" s="6" t="str">
        <f t="shared" ca="1" si="187"/>
        <v/>
      </c>
      <c r="AD1203" s="7" t="str">
        <f ca="1" xml:space="preserve">
IF($AC1203 &lt;&gt; "",
    VLOOKUP($AC1203,Levels!$A:$B,2,FALSE),
    ""
)</f>
        <v/>
      </c>
      <c r="AE1203" s="8">
        <f t="shared" ca="1" si="188"/>
        <v>37051</v>
      </c>
      <c r="AF1203" s="6">
        <f ca="1">RANDBETWEEN(5,COUNTA('Recruitment source'!$A:$A) + 1)</f>
        <v>10</v>
      </c>
      <c r="AG1203" s="6" t="str">
        <f ca="1">VLOOKUP($AF1203,'Recruitment source'!$A:$B,2,FALSE)</f>
        <v>Jobs in Lisbon</v>
      </c>
      <c r="AH1203" s="8"/>
      <c r="AI1203" s="1">
        <f t="shared" ca="1" si="180"/>
        <v>1205</v>
      </c>
      <c r="AJ1203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1199, 1, 'Eslovênia Frois Fernandes', 'F', 5, '18/12/1981', 7, 5, 9, NULL, 1205);</v>
      </c>
    </row>
    <row r="1204" spans="1:36" ht="14.25" customHeight="1" x14ac:dyDescent="0.2">
      <c r="A1204" s="7" cm="1">
        <f t="array" aca="1" ref="A1204" ca="1">INDEX(Companies!$A:$A,RANDBETWEEN(5,COUNTA(Companies!$A:$A) + 1),1)</f>
        <v>5</v>
      </c>
      <c r="B1204" s="7" t="str">
        <f ca="1">VLOOKUP($A1204,Companies!$A:$B,2,FALSE)</f>
        <v>ACME Corporation</v>
      </c>
      <c r="C1204" s="5">
        <f t="shared" si="181"/>
        <v>1200</v>
      </c>
      <c r="D1204" s="5" t="str" cm="1">
        <f t="array" ref="D1204">SHA1HASH($C1204)</f>
        <v>73ee4958bdb5a056029ebd39b8abbaa3dbc0f333</v>
      </c>
      <c r="E1204" s="6">
        <v>1</v>
      </c>
      <c r="F1204" s="7">
        <f ca="1">IF($C1204 = 1 + N("Presidente"),
    127,
    IF($C1204 = 2 + N("Vice-Presidente"),
        72,
        IF($C1204 = 3 + N("Secretária bilíngue"),
            13,
            RANDBETWEEN(5,COUNT(Name!$A:$A) + 1)
        )
    )
)</f>
        <v>34</v>
      </c>
      <c r="G1204" s="7" t="str">
        <f ca="1">VLOOKUP($F1204,Name!$A:$B,2,FALSE)</f>
        <v>Ana Liz</v>
      </c>
      <c r="H1204" s="7">
        <f ca="1" xml:space="preserve">
IF($C1204 = 1,
    0,
    RANDBETWEEN(5,COUNT('Last name'!$A:$A) + 1)
)</f>
        <v>65</v>
      </c>
      <c r="I1204" s="7" t="str">
        <f ca="1" xml:space="preserve">
IF($C1204 = 1 + N("Presidente"),
    "de Orléans e Bragança",
    VLOOKUP($H1204,'Last name'!$A:$B,2,FALSE) &amp; " " &amp; VLOOKUP(RANDBETWEEN(5,COUNT('Last name'!$A:$A) + 1),'Last name'!$A:$B,2,FALSE)
)</f>
        <v>Coelho Araújo</v>
      </c>
      <c r="J1204" s="7" t="str">
        <f t="shared" ca="1" si="182"/>
        <v>Ana Liz Coelho Araújo</v>
      </c>
      <c r="K1204" s="7" t="str" cm="1">
        <f t="array" aca="1" ref="K1204" ca="1">SHA1HASH($J1204)</f>
        <v>5be40c397f79b3e7a618bac0dffd9f2fc3a2bb18</v>
      </c>
      <c r="L1204" s="7" cm="1">
        <f t="array" aca="1" ref="L1204" ca="1">INDEX(States!$A:$A,N1204,1)</f>
        <v>5</v>
      </c>
      <c r="M1204" s="7" t="str">
        <f ca="1">VLOOKUP($L1204,Countries!$A:$B,2,FALSE)</f>
        <v>Portugal</v>
      </c>
      <c r="N1204" s="7" cm="1">
        <f t="array" aca="1" ref="N1204" ca="1">INDEX(States!$C:$C,RANDBETWEEN(5,COUNTA(States!$A:$A) + 1),1)</f>
        <v>16</v>
      </c>
      <c r="O1204" s="7" t="str">
        <f ca="1">VLOOKUP($N1204,States!$C:$D,2,FALSE)</f>
        <v>Azores</v>
      </c>
      <c r="P1204" s="7" t="str">
        <f ca="1">VLOOKUP($F1204,Name!$A:$C,3,FALSE)</f>
        <v>F</v>
      </c>
      <c r="Q1204" s="7" t="str">
        <f ca="1">VLOOKUP($P1204,Genders!$B:$C,2,FALSE)</f>
        <v>Female</v>
      </c>
      <c r="R1204" s="7" cm="1">
        <f t="array" aca="1" ref="R1204" ca="1">INDEX('Marital status'!$A:$A,RANDBETWEEN(5,COUNTA('Marital status'!$A:$A) + 1),1)</f>
        <v>6</v>
      </c>
      <c r="S1204" s="7" t="str">
        <f ca="1">VLOOKUP($R1204,'Marital status'!$A:$B,2,FALSE)</f>
        <v>MarrieD</v>
      </c>
      <c r="T1204" s="7">
        <f t="shared" ca="1" si="183"/>
        <v>6</v>
      </c>
      <c r="U1204" s="7" t="str">
        <f ca="1">VLOOKUP($T1204,Ethnicities!$A:$B,2,FALSE)</f>
        <v>Black or African American</v>
      </c>
      <c r="V1204" s="8">
        <f t="shared" ca="1" si="184"/>
        <v>31430</v>
      </c>
      <c r="W1204" s="6">
        <f t="shared" ca="1" si="185"/>
        <v>7</v>
      </c>
      <c r="X1204" s="8" t="str">
        <f ca="1">VLOOKUP($W1204,'Background education'!$A:$B,2,FALSE)</f>
        <v>Undergraduate degree</v>
      </c>
      <c r="Y1204" s="7">
        <f ca="1" xml:space="preserve">
  IF(OR($AA1204 = 5, $AA1204 = 6, $AA1204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04" s="7" t="str">
        <f ca="1">VLOOKUP($Y1204,Departments!$A:$B,2,FALSE)</f>
        <v>Controlling</v>
      </c>
      <c r="AA1204" s="6">
        <f t="shared" ca="1" si="186"/>
        <v>11</v>
      </c>
      <c r="AB1204" s="7" t="str">
        <f ca="1">VLOOKUP($AA1204,Roles!$A:$B,2,FALSE)</f>
        <v>Analyst</v>
      </c>
      <c r="AC1204" s="6">
        <f t="shared" ca="1" si="187"/>
        <v>6</v>
      </c>
      <c r="AD1204" s="7" t="str">
        <f ca="1" xml:space="preserve">
IF($AC1204 &lt;&gt; "",
    VLOOKUP($AC1204,Levels!$A:$B,2,FALSE),
    ""
)</f>
        <v>Pleno</v>
      </c>
      <c r="AE1204" s="8">
        <f t="shared" ca="1" si="188"/>
        <v>41822</v>
      </c>
      <c r="AF1204" s="6">
        <f ca="1">RANDBETWEEN(5,COUNTA('Recruitment source'!$A:$A) + 1)</f>
        <v>6</v>
      </c>
      <c r="AG1204" s="6" t="str">
        <f ca="1">VLOOKUP($AF1204,'Recruitment source'!$A:$B,2,FALSE)</f>
        <v>Learn4Good</v>
      </c>
      <c r="AH1204" s="8"/>
      <c r="AI1204" s="1">
        <f t="shared" ca="1" si="180"/>
        <v>2500</v>
      </c>
      <c r="AJ1204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1200, 1, 'Ana Liz Coelho Araújo', 'F', 6, '18/01/1986', 7, 12, 11, 6, 2500);</v>
      </c>
    </row>
    <row r="1205" spans="1:36" ht="14.25" customHeight="1" x14ac:dyDescent="0.2">
      <c r="A1205" s="7" cm="1">
        <f t="array" aca="1" ref="A1205" ca="1">INDEX(Companies!$A:$A,RANDBETWEEN(5,COUNTA(Companies!$A:$A) + 1),1)</f>
        <v>5</v>
      </c>
      <c r="B1205" s="7" t="str">
        <f ca="1">VLOOKUP($A1205,Companies!$A:$B,2,FALSE)</f>
        <v>ACME Corporation</v>
      </c>
      <c r="C1205" s="5">
        <f t="shared" si="181"/>
        <v>1201</v>
      </c>
      <c r="D1205" s="5" t="str" cm="1">
        <f t="array" ref="D1205">SHA1HASH($C1205)</f>
        <v>88308d640f3031b16b0e9c4663716c0cb7169e50</v>
      </c>
      <c r="E1205" s="6">
        <v>1</v>
      </c>
      <c r="F1205" s="7">
        <f ca="1">IF($C1205 = 1 + N("Presidente"),
    127,
    IF($C1205 = 2 + N("Vice-Presidente"),
        72,
        IF($C1205 = 3 + N("Secretária bilíngue"),
            13,
            RANDBETWEEN(5,COUNT(Name!$A:$A) + 1)
        )
    )
)</f>
        <v>295</v>
      </c>
      <c r="G1205" s="7" t="str">
        <f ca="1">VLOOKUP($F1205,Name!$A:$B,2,FALSE)</f>
        <v>Miguel</v>
      </c>
      <c r="H1205" s="7">
        <f ca="1" xml:space="preserve">
IF($C1205 = 1,
    0,
    RANDBETWEEN(5,COUNT('Last name'!$A:$A) + 1)
)</f>
        <v>35</v>
      </c>
      <c r="I1205" s="7" t="str">
        <f ca="1" xml:space="preserve">
IF($C1205 = 1 + N("Presidente"),
    "de Orléans e Bragança",
    VLOOKUP($H1205,'Last name'!$A:$B,2,FALSE) &amp; " " &amp; VLOOKUP(RANDBETWEEN(5,COUNT('Last name'!$A:$A) + 1),'Last name'!$A:$B,2,FALSE)
)</f>
        <v>Barroso Esposito</v>
      </c>
      <c r="J1205" s="7" t="str">
        <f t="shared" ca="1" si="182"/>
        <v>Miguel Barroso Esposito</v>
      </c>
      <c r="K1205" s="7" t="str" cm="1">
        <f t="array" aca="1" ref="K1205" ca="1">SHA1HASH($J1205)</f>
        <v>0e9c5a33e7eb91125401243afeef441a76daf55d</v>
      </c>
      <c r="L1205" s="7" cm="1">
        <f t="array" aca="1" ref="L1205" ca="1">INDEX(States!$A:$A,N1205,1)</f>
        <v>5</v>
      </c>
      <c r="M1205" s="7" t="str">
        <f ca="1">VLOOKUP($L1205,Countries!$A:$B,2,FALSE)</f>
        <v>Portugal</v>
      </c>
      <c r="N1205" s="7" cm="1">
        <f t="array" aca="1" ref="N1205" ca="1">INDEX(States!$C:$C,RANDBETWEEN(5,COUNTA(States!$A:$A) + 1),1)</f>
        <v>20</v>
      </c>
      <c r="O1205" s="7" t="str">
        <f ca="1">VLOOKUP($N1205,States!$C:$D,2,FALSE)</f>
        <v>Portalegre</v>
      </c>
      <c r="P1205" s="7" t="str">
        <f ca="1">VLOOKUP($F1205,Name!$A:$C,3,FALSE)</f>
        <v>M</v>
      </c>
      <c r="Q1205" s="7" t="str">
        <f ca="1">VLOOKUP($P1205,Genders!$B:$C,2,FALSE)</f>
        <v>Male</v>
      </c>
      <c r="R1205" s="7" cm="1">
        <f t="array" aca="1" ref="R1205" ca="1">INDEX('Marital status'!$A:$A,RANDBETWEEN(5,COUNTA('Marital status'!$A:$A) + 1),1)</f>
        <v>8</v>
      </c>
      <c r="S1205" s="7" t="str">
        <f ca="1">VLOOKUP($R1205,'Marital status'!$A:$B,2,FALSE)</f>
        <v xml:space="preserve"> Separated </v>
      </c>
      <c r="T1205" s="7">
        <f t="shared" ca="1" si="183"/>
        <v>5</v>
      </c>
      <c r="U1205" s="7" t="str">
        <f ca="1">VLOOKUP($T1205,Ethnicities!$A:$B,2,FALSE)</f>
        <v xml:space="preserve"> white</v>
      </c>
      <c r="V1205" s="8">
        <f t="shared" ca="1" si="184"/>
        <v>24506</v>
      </c>
      <c r="W1205" s="6">
        <f t="shared" ca="1" si="185"/>
        <v>7</v>
      </c>
      <c r="X1205" s="8" t="str">
        <f ca="1">VLOOKUP($W1205,'Background education'!$A:$B,2,FALSE)</f>
        <v>Undergraduate degree</v>
      </c>
      <c r="Y1205" s="7">
        <f ca="1" xml:space="preserve">
  IF(OR($AA1205 = 5, $AA1205 = 6, $AA1205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05" s="7" t="str">
        <f ca="1">VLOOKUP($Y1205,Departments!$A:$B,2,FALSE)</f>
        <v>Administration</v>
      </c>
      <c r="AA1205" s="6">
        <f t="shared" ca="1" si="186"/>
        <v>9</v>
      </c>
      <c r="AB1205" s="7" t="str">
        <f ca="1">VLOOKUP($AA1205,Roles!$A:$B,2,FALSE)</f>
        <v>Intern</v>
      </c>
      <c r="AC1205" s="6" t="str">
        <f t="shared" ca="1" si="187"/>
        <v/>
      </c>
      <c r="AD1205" s="7" t="str">
        <f ca="1" xml:space="preserve">
IF($AC1205 &lt;&gt; "",
    VLOOKUP($AC1205,Levels!$A:$B,2,FALSE),
    ""
)</f>
        <v/>
      </c>
      <c r="AE1205" s="8">
        <f t="shared" ca="1" si="188"/>
        <v>44590</v>
      </c>
      <c r="AF1205" s="6">
        <f ca="1">RANDBETWEEN(5,COUNTA('Recruitment source'!$A:$A) + 1)</f>
        <v>5</v>
      </c>
      <c r="AG1205" s="6" t="str">
        <f ca="1">VLOOKUP($AF1205,'Recruitment source'!$A:$B,2,FALSE)</f>
        <v>Indeed</v>
      </c>
      <c r="AH1205" s="8"/>
      <c r="AI1205" s="1">
        <f t="shared" ca="1" si="180"/>
        <v>1205</v>
      </c>
      <c r="AJ1205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1201, 1, 'Miguel Barroso Esposito', 'M', 5, '03/02/1967', 7, 6, 9, NULL, 1205);</v>
      </c>
    </row>
    <row r="1206" spans="1:36" ht="14.25" customHeight="1" x14ac:dyDescent="0.2">
      <c r="A1206" s="7" cm="1">
        <f t="array" aca="1" ref="A1206" ca="1">INDEX(Companies!$A:$A,RANDBETWEEN(5,COUNTA(Companies!$A:$A) + 1),1)</f>
        <v>5</v>
      </c>
      <c r="B1206" s="7" t="str">
        <f ca="1">VLOOKUP($A1206,Companies!$A:$B,2,FALSE)</f>
        <v>ACME Corporation</v>
      </c>
      <c r="C1206" s="5">
        <f t="shared" si="181"/>
        <v>1202</v>
      </c>
      <c r="D1206" s="5" t="str" cm="1">
        <f t="array" ref="D1206">SHA1HASH($C1206)</f>
        <v>b17f4787f2799f2665e5f119fc2f47d569212c4c</v>
      </c>
      <c r="E1206" s="6">
        <v>1</v>
      </c>
      <c r="F1206" s="7">
        <f ca="1">IF($C1206 = 1 + N("Presidente"),
    127,
    IF($C1206 = 2 + N("Vice-Presidente"),
        72,
        IF($C1206 = 3 + N("Secretária bilíngue"),
            13,
            RANDBETWEEN(5,COUNT(Name!$A:$A) + 1)
        )
    )
)</f>
        <v>200</v>
      </c>
      <c r="G1206" s="7" t="str">
        <f ca="1">VLOOKUP($F1206,Name!$A:$B,2,FALSE)</f>
        <v>José Heleno</v>
      </c>
      <c r="H1206" s="7">
        <f ca="1" xml:space="preserve">
IF($C1206 = 1,
    0,
    RANDBETWEEN(5,COUNT('Last name'!$A:$A) + 1)
)</f>
        <v>172</v>
      </c>
      <c r="I1206" s="7" t="str">
        <f ca="1" xml:space="preserve">
IF($C1206 = 1 + N("Presidente"),
    "de Orléans e Bragança",
    VLOOKUP($H1206,'Last name'!$A:$B,2,FALSE) &amp; " " &amp; VLOOKUP(RANDBETWEEN(5,COUNT('Last name'!$A:$A) + 1),'Last name'!$A:$B,2,FALSE)
)</f>
        <v>Salvador Ramos</v>
      </c>
      <c r="J1206" s="7" t="str">
        <f t="shared" ca="1" si="182"/>
        <v>José Heleno Salvador Ramos</v>
      </c>
      <c r="K1206" s="7" t="str" cm="1">
        <f t="array" aca="1" ref="K1206" ca="1">SHA1HASH($J1206)</f>
        <v>08e17a9475c78498baebd1fc622584876b93c282</v>
      </c>
      <c r="L1206" s="7" cm="1">
        <f t="array" aca="1" ref="L1206" ca="1">INDEX(States!$A:$A,N1206,1)</f>
        <v>5</v>
      </c>
      <c r="M1206" s="7" t="str">
        <f ca="1">VLOOKUP($L1206,Countries!$A:$B,2,FALSE)</f>
        <v>Portugal</v>
      </c>
      <c r="N1206" s="7" cm="1">
        <f t="array" aca="1" ref="N1206" ca="1">INDEX(States!$C:$C,RANDBETWEEN(5,COUNTA(States!$A:$A) + 1),1)</f>
        <v>15</v>
      </c>
      <c r="O1206" s="7" t="str">
        <f ca="1">VLOOKUP($N1206,States!$C:$D,2,FALSE)</f>
        <v xml:space="preserve"> ÉVORA</v>
      </c>
      <c r="P1206" s="7" t="str">
        <f ca="1">VLOOKUP($F1206,Name!$A:$C,3,FALSE)</f>
        <v>M</v>
      </c>
      <c r="Q1206" s="7" t="str">
        <f ca="1">VLOOKUP($P1206,Genders!$B:$C,2,FALSE)</f>
        <v>Male</v>
      </c>
      <c r="R1206" s="7" cm="1">
        <f t="array" aca="1" ref="R1206" ca="1">INDEX('Marital status'!$A:$A,RANDBETWEEN(5,COUNTA('Marital status'!$A:$A) + 1),1)</f>
        <v>5</v>
      </c>
      <c r="S1206" s="7" t="str">
        <f ca="1">VLOOKUP($R1206,'Marital status'!$A:$B,2,FALSE)</f>
        <v>single</v>
      </c>
      <c r="T1206" s="7">
        <f t="shared" ca="1" si="183"/>
        <v>5</v>
      </c>
      <c r="U1206" s="7" t="str">
        <f ca="1">VLOOKUP($T1206,Ethnicities!$A:$B,2,FALSE)</f>
        <v xml:space="preserve"> white</v>
      </c>
      <c r="V1206" s="8">
        <f t="shared" ca="1" si="184"/>
        <v>17569</v>
      </c>
      <c r="W1206" s="6">
        <f t="shared" ca="1" si="185"/>
        <v>8</v>
      </c>
      <c r="X1206" s="8" t="str">
        <f ca="1">VLOOKUP($W1206,'Background education'!$A:$B,2,FALSE)</f>
        <v>Graduate school</v>
      </c>
      <c r="Y1206" s="7">
        <f ca="1" xml:space="preserve">
  IF(OR($AA1206 = 5, $AA1206 = 6, $AA1206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06" s="7" t="str">
        <f ca="1">VLOOKUP($Y1206,Departments!$A:$B,2,FALSE)</f>
        <v>Controlling</v>
      </c>
      <c r="AA1206" s="6">
        <f t="shared" ca="1" si="186"/>
        <v>11</v>
      </c>
      <c r="AB1206" s="7" t="str">
        <f ca="1">VLOOKUP($AA1206,Roles!$A:$B,2,FALSE)</f>
        <v>Analyst</v>
      </c>
      <c r="AC1206" s="6">
        <f t="shared" ca="1" si="187"/>
        <v>6</v>
      </c>
      <c r="AD1206" s="7" t="str">
        <f ca="1" xml:space="preserve">
IF($AC1206 &lt;&gt; "",
    VLOOKUP($AC1206,Levels!$A:$B,2,FALSE),
    ""
)</f>
        <v>Pleno</v>
      </c>
      <c r="AE1206" s="8">
        <f t="shared" ca="1" si="188"/>
        <v>36567</v>
      </c>
      <c r="AF1206" s="6">
        <f ca="1">RANDBETWEEN(5,COUNTA('Recruitment source'!$A:$A) + 1)</f>
        <v>12</v>
      </c>
      <c r="AG1206" s="6" t="str">
        <f ca="1">VLOOKUP($AF1206,'Recruitment source'!$A:$B,2,FALSE)</f>
        <v xml:space="preserve"> recommendation of employee</v>
      </c>
      <c r="AH1206" s="8"/>
      <c r="AI1206" s="1">
        <f t="shared" ca="1" si="180"/>
        <v>3000</v>
      </c>
      <c r="AJ1206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1202, 1, 'José Heleno Salvador Ramos', 'M', 5, '06/02/1948', 8, 12, 11, 6, 3000);</v>
      </c>
    </row>
    <row r="1207" spans="1:36" ht="14.25" customHeight="1" x14ac:dyDescent="0.2">
      <c r="A1207" s="7" cm="1">
        <f t="array" aca="1" ref="A1207" ca="1">INDEX(Companies!$A:$A,RANDBETWEEN(5,COUNTA(Companies!$A:$A) + 1),1)</f>
        <v>5</v>
      </c>
      <c r="B1207" s="7" t="str">
        <f ca="1">VLOOKUP($A1207,Companies!$A:$B,2,FALSE)</f>
        <v>ACME Corporation</v>
      </c>
      <c r="C1207" s="5">
        <f t="shared" si="181"/>
        <v>1203</v>
      </c>
      <c r="D1207" s="5" t="str" cm="1">
        <f t="array" ref="D1207">SHA1HASH($C1207)</f>
        <v>3744112af469898c7603fbe21d80b5b5640a34b5</v>
      </c>
      <c r="E1207" s="6">
        <v>1</v>
      </c>
      <c r="F1207" s="7">
        <f ca="1">IF($C1207 = 1 + N("Presidente"),
    127,
    IF($C1207 = 2 + N("Vice-Presidente"),
        72,
        IF($C1207 = 3 + N("Secretária bilíngue"),
            13,
            RANDBETWEEN(5,COUNT(Name!$A:$A) + 1)
        )
    )
)</f>
        <v>83</v>
      </c>
      <c r="G1207" s="7" t="str">
        <f ca="1">VLOOKUP($F1207,Name!$A:$B,2,FALSE)</f>
        <v>Camila</v>
      </c>
      <c r="H1207" s="7">
        <f ca="1" xml:space="preserve">
IF($C1207 = 1,
    0,
    RANDBETWEEN(5,COUNT('Last name'!$A:$A) + 1)
)</f>
        <v>41</v>
      </c>
      <c r="I1207" s="7" t="str">
        <f ca="1" xml:space="preserve">
IF($C1207 = 1 + N("Presidente"),
    "de Orléans e Bragança",
    VLOOKUP($H1207,'Last name'!$A:$B,2,FALSE) &amp; " " &amp; VLOOKUP(RANDBETWEEN(5,COUNT('Last name'!$A:$A) + 1),'Last name'!$A:$B,2,FALSE)
)</f>
        <v>Bispo Trindade</v>
      </c>
      <c r="J1207" s="7" t="str">
        <f t="shared" ca="1" si="182"/>
        <v>Camila Bispo Trindade</v>
      </c>
      <c r="K1207" s="7" t="str" cm="1">
        <f t="array" aca="1" ref="K1207" ca="1">SHA1HASH($J1207)</f>
        <v>6db45effb0b1fc9a916e3e75bcf26907218c82c4</v>
      </c>
      <c r="L1207" s="7" cm="1">
        <f t="array" aca="1" ref="L1207" ca="1">INDEX(States!$A:$A,N1207,1)</f>
        <v>5</v>
      </c>
      <c r="M1207" s="7" t="str">
        <f ca="1">VLOOKUP($L1207,Countries!$A:$B,2,FALSE)</f>
        <v>Portugal</v>
      </c>
      <c r="N1207" s="7" cm="1">
        <f t="array" aca="1" ref="N1207" ca="1">INDEX(States!$C:$C,RANDBETWEEN(5,COUNTA(States!$A:$A) + 1),1)</f>
        <v>18</v>
      </c>
      <c r="O1207" s="7" t="str">
        <f ca="1">VLOOKUP($N1207,States!$C:$D,2,FALSE)</f>
        <v>Castelo Branco</v>
      </c>
      <c r="P1207" s="7" t="str">
        <f ca="1">VLOOKUP($F1207,Name!$A:$C,3,FALSE)</f>
        <v>F</v>
      </c>
      <c r="Q1207" s="7" t="str">
        <f ca="1">VLOOKUP($P1207,Genders!$B:$C,2,FALSE)</f>
        <v>Female</v>
      </c>
      <c r="R1207" s="7" cm="1">
        <f t="array" aca="1" ref="R1207" ca="1">INDEX('Marital status'!$A:$A,RANDBETWEEN(5,COUNTA('Marital status'!$A:$A) + 1),1)</f>
        <v>6</v>
      </c>
      <c r="S1207" s="7" t="str">
        <f ca="1">VLOOKUP($R1207,'Marital status'!$A:$B,2,FALSE)</f>
        <v>MarrieD</v>
      </c>
      <c r="T1207" s="7">
        <f t="shared" ca="1" si="183"/>
        <v>5</v>
      </c>
      <c r="U1207" s="7" t="str">
        <f ca="1">VLOOKUP($T1207,Ethnicities!$A:$B,2,FALSE)</f>
        <v xml:space="preserve"> white</v>
      </c>
      <c r="V1207" s="8">
        <f t="shared" ca="1" si="184"/>
        <v>33251</v>
      </c>
      <c r="W1207" s="6">
        <f t="shared" ca="1" si="185"/>
        <v>7</v>
      </c>
      <c r="X1207" s="8" t="str">
        <f ca="1">VLOOKUP($W1207,'Background education'!$A:$B,2,FALSE)</f>
        <v>Undergraduate degree</v>
      </c>
      <c r="Y1207" s="7">
        <f ca="1" xml:space="preserve">
  IF(OR($AA1207 = 5, $AA1207 = 6, $AA1207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07" s="7" t="str">
        <f ca="1">VLOOKUP($Y1207,Departments!$A:$B,2,FALSE)</f>
        <v>Administration</v>
      </c>
      <c r="AA1207" s="6">
        <f t="shared" ca="1" si="186"/>
        <v>10</v>
      </c>
      <c r="AB1207" s="7" t="str">
        <f ca="1">VLOOKUP($AA1207,Roles!$A:$B,2,FALSE)</f>
        <v>Trainee</v>
      </c>
      <c r="AC1207" s="6" t="str">
        <f t="shared" ca="1" si="187"/>
        <v/>
      </c>
      <c r="AD1207" s="7" t="str">
        <f ca="1" xml:space="preserve">
IF($AC1207 &lt;&gt; "",
    VLOOKUP($AC1207,Levels!$A:$B,2,FALSE),
    ""
)</f>
        <v/>
      </c>
      <c r="AE1207" s="8">
        <f t="shared" ca="1" si="188"/>
        <v>38316</v>
      </c>
      <c r="AF1207" s="6">
        <f ca="1">RANDBETWEEN(5,COUNTA('Recruitment source'!$A:$A) + 1)</f>
        <v>7</v>
      </c>
      <c r="AG1207" s="6" t="str">
        <f ca="1">VLOOKUP($AF1207,'Recruitment source'!$A:$B,2,FALSE)</f>
        <v>SAPO Emprego</v>
      </c>
      <c r="AH1207" s="8"/>
      <c r="AI1207" s="1">
        <f t="shared" ca="1" si="180"/>
        <v>1305</v>
      </c>
      <c r="AJ1207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1203, 1, 'Camila Bispo Trindade', 'F', 5, '13/01/1991', 7, 6, 10, NULL, 1305);</v>
      </c>
    </row>
    <row r="1208" spans="1:36" ht="14.25" customHeight="1" x14ac:dyDescent="0.2">
      <c r="A1208" s="7" cm="1">
        <f t="array" aca="1" ref="A1208" ca="1">INDEX(Companies!$A:$A,RANDBETWEEN(5,COUNTA(Companies!$A:$A) + 1),1)</f>
        <v>5</v>
      </c>
      <c r="B1208" s="7" t="str">
        <f ca="1">VLOOKUP($A1208,Companies!$A:$B,2,FALSE)</f>
        <v>ACME Corporation</v>
      </c>
      <c r="C1208" s="5">
        <f t="shared" si="181"/>
        <v>1204</v>
      </c>
      <c r="D1208" s="5" t="str" cm="1">
        <f t="array" ref="D1208">SHA1HASH($C1208)</f>
        <v>78ae9f6e6a12a1af3c5a87f0f649f73aa2b4c7be</v>
      </c>
      <c r="E1208" s="6">
        <v>1</v>
      </c>
      <c r="F1208" s="7">
        <f ca="1">IF($C1208 = 1 + N("Presidente"),
    127,
    IF($C1208 = 2 + N("Vice-Presidente"),
        72,
        IF($C1208 = 3 + N("Secretária bilíngue"),
            13,
            RANDBETWEEN(5,COUNT(Name!$A:$A) + 1)
        )
    )
)</f>
        <v>148</v>
      </c>
      <c r="G1208" s="7" t="str">
        <f ca="1">VLOOKUP($F1208,Name!$A:$B,2,FALSE)</f>
        <v>Frankin</v>
      </c>
      <c r="H1208" s="7">
        <f ca="1" xml:space="preserve">
IF($C1208 = 1,
    0,
    RANDBETWEEN(5,COUNT('Last name'!$A:$A) + 1)
)</f>
        <v>177</v>
      </c>
      <c r="I1208" s="7" t="str">
        <f ca="1" xml:space="preserve">
IF($C1208 = 1 + N("Presidente"),
    "de Orléans e Bragança",
    VLOOKUP($H1208,'Last name'!$A:$B,2,FALSE) &amp; " " &amp; VLOOKUP(RANDBETWEEN(5,COUNT('Last name'!$A:$A) + 1),'Last name'!$A:$B,2,FALSE)
)</f>
        <v>Saragoça Castro</v>
      </c>
      <c r="J1208" s="7" t="str">
        <f t="shared" ca="1" si="182"/>
        <v>Frankin Saragoça Castro</v>
      </c>
      <c r="K1208" s="7" t="str" cm="1">
        <f t="array" aca="1" ref="K1208" ca="1">SHA1HASH($J1208)</f>
        <v>ee118bcdb446f38eda8efba08ccdd2048a337844</v>
      </c>
      <c r="L1208" s="7" cm="1">
        <f t="array" aca="1" ref="L1208" ca="1">INDEX(States!$A:$A,N1208,1)</f>
        <v>5</v>
      </c>
      <c r="M1208" s="7" t="str">
        <f ca="1">VLOOKUP($L1208,Countries!$A:$B,2,FALSE)</f>
        <v>Portugal</v>
      </c>
      <c r="N1208" s="7" cm="1">
        <f t="array" aca="1" ref="N1208" ca="1">INDEX(States!$C:$C,RANDBETWEEN(5,COUNTA(States!$A:$A) + 1),1)</f>
        <v>14</v>
      </c>
      <c r="O1208" s="7" t="str">
        <f ca="1">VLOOKUP($N1208,States!$C:$D,2,FALSE)</f>
        <v>Madeira</v>
      </c>
      <c r="P1208" s="7" t="str">
        <f ca="1">VLOOKUP($F1208,Name!$A:$C,3,FALSE)</f>
        <v>M</v>
      </c>
      <c r="Q1208" s="7" t="str">
        <f ca="1">VLOOKUP($P1208,Genders!$B:$C,2,FALSE)</f>
        <v>Male</v>
      </c>
      <c r="R1208" s="7" cm="1">
        <f t="array" aca="1" ref="R1208" ca="1">INDEX('Marital status'!$A:$A,RANDBETWEEN(5,COUNTA('Marital status'!$A:$A) + 1),1)</f>
        <v>9</v>
      </c>
      <c r="S1208" s="7" t="str">
        <f ca="1">VLOOKUP($R1208,'Marital status'!$A:$B,2,FALSE)</f>
        <v>DIVORCED</v>
      </c>
      <c r="T1208" s="7">
        <f t="shared" ca="1" si="183"/>
        <v>5</v>
      </c>
      <c r="U1208" s="7" t="str">
        <f ca="1">VLOOKUP($T1208,Ethnicities!$A:$B,2,FALSE)</f>
        <v xml:space="preserve"> white</v>
      </c>
      <c r="V1208" s="8">
        <f t="shared" ca="1" si="184"/>
        <v>20992</v>
      </c>
      <c r="W1208" s="6">
        <f t="shared" ca="1" si="185"/>
        <v>7</v>
      </c>
      <c r="X1208" s="8" t="str">
        <f ca="1">VLOOKUP($W1208,'Background education'!$A:$B,2,FALSE)</f>
        <v>Undergraduate degree</v>
      </c>
      <c r="Y1208" s="7">
        <f ca="1" xml:space="preserve">
  IF(OR($AA1208 = 5, $AA1208 = 6, $AA1208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08" s="7" t="str">
        <f ca="1">VLOOKUP($Y1208,Departments!$A:$B,2,FALSE)</f>
        <v>Finance</v>
      </c>
      <c r="AA1208" s="6">
        <f t="shared" ca="1" si="186"/>
        <v>11</v>
      </c>
      <c r="AB1208" s="7" t="str">
        <f ca="1">VLOOKUP($AA1208,Roles!$A:$B,2,FALSE)</f>
        <v>Analyst</v>
      </c>
      <c r="AC1208" s="6">
        <f t="shared" ca="1" si="187"/>
        <v>5</v>
      </c>
      <c r="AD1208" s="7" t="str">
        <f ca="1" xml:space="preserve">
IF($AC1208 &lt;&gt; "",
    VLOOKUP($AC1208,Levels!$A:$B,2,FALSE),
    ""
)</f>
        <v>Junior</v>
      </c>
      <c r="AE1208" s="8">
        <f t="shared" ca="1" si="188"/>
        <v>42497</v>
      </c>
      <c r="AF1208" s="6">
        <f ca="1">RANDBETWEEN(5,COUNTA('Recruitment source'!$A:$A) + 1)</f>
        <v>11</v>
      </c>
      <c r="AG1208" s="6" t="str">
        <f ca="1">VLOOKUP($AF1208,'Recruitment source'!$A:$B,2,FALSE)</f>
        <v>Next Station</v>
      </c>
      <c r="AH1208" s="8"/>
      <c r="AI1208" s="1">
        <f t="shared" ca="1" si="180"/>
        <v>2500</v>
      </c>
      <c r="AJ1208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1204, 1, 'Frankin Saragoça Castro', 'M', 5, '21/06/1957', 7, 7, 11, 5, 2500);</v>
      </c>
    </row>
    <row r="1209" spans="1:36" ht="14.25" customHeight="1" x14ac:dyDescent="0.2">
      <c r="A1209" s="7" cm="1">
        <f t="array" aca="1" ref="A1209" ca="1">INDEX(Companies!$A:$A,RANDBETWEEN(5,COUNTA(Companies!$A:$A) + 1),1)</f>
        <v>5</v>
      </c>
      <c r="B1209" s="7" t="str">
        <f ca="1">VLOOKUP($A1209,Companies!$A:$B,2,FALSE)</f>
        <v>ACME Corporation</v>
      </c>
      <c r="C1209" s="5">
        <f t="shared" si="181"/>
        <v>1205</v>
      </c>
      <c r="D1209" s="5" t="str" cm="1">
        <f t="array" ref="D1209">SHA1HASH($C1209)</f>
        <v>b74e9cad775d997fc742b45e1ba7bd5295d63d13</v>
      </c>
      <c r="E1209" s="6">
        <v>1</v>
      </c>
      <c r="F1209" s="7">
        <f ca="1">IF($C1209 = 1 + N("Presidente"),
    127,
    IF($C1209 = 2 + N("Vice-Presidente"),
        72,
        IF($C1209 = 3 + N("Secretária bilíngue"),
            13,
            RANDBETWEEN(5,COUNT(Name!$A:$A) + 1)
        )
    )
)</f>
        <v>78</v>
      </c>
      <c r="G1209" s="7" t="str">
        <f ca="1">VLOOKUP($F1209,Name!$A:$B,2,FALSE)</f>
        <v>Bryan</v>
      </c>
      <c r="H1209" s="7">
        <f ca="1" xml:space="preserve">
IF($C1209 = 1,
    0,
    RANDBETWEEN(5,COUNT('Last name'!$A:$A) + 1)
)</f>
        <v>60</v>
      </c>
      <c r="I1209" s="7" t="str">
        <f ca="1" xml:space="preserve">
IF($C1209 = 1 + N("Presidente"),
    "de Orléans e Bragança",
    VLOOKUP($H1209,'Last name'!$A:$B,2,FALSE) &amp; " " &amp; VLOOKUP(RANDBETWEEN(5,COUNT('Last name'!$A:$A) + 1),'Last name'!$A:$B,2,FALSE)
)</f>
        <v>Carneiro Cunha</v>
      </c>
      <c r="J1209" s="7" t="str">
        <f t="shared" ca="1" si="182"/>
        <v>Bryan Carneiro Cunha</v>
      </c>
      <c r="K1209" s="7" t="str" cm="1">
        <f t="array" aca="1" ref="K1209" ca="1">SHA1HASH($J1209)</f>
        <v>9f8c247eea9742655562b265dd344a887079bbef</v>
      </c>
      <c r="L1209" s="7" cm="1">
        <f t="array" aca="1" ref="L1209" ca="1">INDEX(States!$A:$A,N1209,1)</f>
        <v>5</v>
      </c>
      <c r="M1209" s="7" t="str">
        <f ca="1">VLOOKUP($L1209,Countries!$A:$B,2,FALSE)</f>
        <v>Portugal</v>
      </c>
      <c r="N1209" s="7" cm="1">
        <f t="array" aca="1" ref="N1209" ca="1">INDEX(States!$C:$C,RANDBETWEEN(5,COUNTA(States!$A:$A) + 1),1)</f>
        <v>24</v>
      </c>
      <c r="O1209" s="7" t="str">
        <f ca="1">VLOOKUP($N1209,States!$C:$D,2,FALSE)</f>
        <v>Brangança</v>
      </c>
      <c r="P1209" s="7" t="str">
        <f ca="1">VLOOKUP($F1209,Name!$A:$C,3,FALSE)</f>
        <v>M</v>
      </c>
      <c r="Q1209" s="7" t="str">
        <f ca="1">VLOOKUP($P1209,Genders!$B:$C,2,FALSE)</f>
        <v>Male</v>
      </c>
      <c r="R1209" s="7" cm="1">
        <f t="array" aca="1" ref="R1209" ca="1">INDEX('Marital status'!$A:$A,RANDBETWEEN(5,COUNTA('Marital status'!$A:$A) + 1),1)</f>
        <v>6</v>
      </c>
      <c r="S1209" s="7" t="str">
        <f ca="1">VLOOKUP($R1209,'Marital status'!$A:$B,2,FALSE)</f>
        <v>MarrieD</v>
      </c>
      <c r="T1209" s="7">
        <f t="shared" ca="1" si="183"/>
        <v>5</v>
      </c>
      <c r="U1209" s="7" t="str">
        <f ca="1">VLOOKUP($T1209,Ethnicities!$A:$B,2,FALSE)</f>
        <v xml:space="preserve"> white</v>
      </c>
      <c r="V1209" s="8">
        <f t="shared" ca="1" si="184"/>
        <v>30931</v>
      </c>
      <c r="W1209" s="6">
        <f t="shared" ca="1" si="185"/>
        <v>7</v>
      </c>
      <c r="X1209" s="8" t="str">
        <f ca="1">VLOOKUP($W1209,'Background education'!$A:$B,2,FALSE)</f>
        <v>Undergraduate degree</v>
      </c>
      <c r="Y1209" s="7">
        <f ca="1" xml:space="preserve">
  IF(OR($AA1209 = 5, $AA1209 = 6, $AA1209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09" s="7" t="str">
        <f ca="1">VLOOKUP($Y1209,Departments!$A:$B,2,FALSE)</f>
        <v>Controlling</v>
      </c>
      <c r="AA1209" s="6">
        <f t="shared" ca="1" si="186"/>
        <v>10</v>
      </c>
      <c r="AB1209" s="7" t="str">
        <f ca="1">VLOOKUP($AA1209,Roles!$A:$B,2,FALSE)</f>
        <v>Trainee</v>
      </c>
      <c r="AC1209" s="6" t="str">
        <f t="shared" ca="1" si="187"/>
        <v/>
      </c>
      <c r="AD1209" s="7" t="str">
        <f ca="1" xml:space="preserve">
IF($AC1209 &lt;&gt; "",
    VLOOKUP($AC1209,Levels!$A:$B,2,FALSE),
    ""
)</f>
        <v/>
      </c>
      <c r="AE1209" s="8">
        <f t="shared" ca="1" si="188"/>
        <v>42902</v>
      </c>
      <c r="AF1209" s="6">
        <f ca="1">RANDBETWEEN(5,COUNTA('Recruitment source'!$A:$A) + 1)</f>
        <v>15</v>
      </c>
      <c r="AG1209" s="6" t="str">
        <f ca="1">VLOOKUP($AF1209,'Recruitment source'!$A:$B,2,FALSE)</f>
        <v>Website</v>
      </c>
      <c r="AH1209" s="8"/>
      <c r="AI1209" s="1">
        <f t="shared" ca="1" si="180"/>
        <v>1305</v>
      </c>
      <c r="AJ120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1205, 1, 'Bryan Carneiro Cunha', 'M', 5, '06/09/1984', 7, 12, 10, NULL, 1305);</v>
      </c>
    </row>
    <row r="1210" spans="1:36" ht="14.25" customHeight="1" x14ac:dyDescent="0.2">
      <c r="A1210" s="7" cm="1">
        <f t="array" aca="1" ref="A1210" ca="1">INDEX(Companies!$A:$A,RANDBETWEEN(5,COUNTA(Companies!$A:$A) + 1),1)</f>
        <v>5</v>
      </c>
      <c r="B1210" s="7" t="str">
        <f ca="1">VLOOKUP($A1210,Companies!$A:$B,2,FALSE)</f>
        <v>ACME Corporation</v>
      </c>
      <c r="C1210" s="5">
        <f t="shared" si="181"/>
        <v>1206</v>
      </c>
      <c r="D1210" s="5" t="str" cm="1">
        <f t="array" ref="D1210">SHA1HASH($C1210)</f>
        <v>8334918da76533b5c14f235f374e327c95035aa3</v>
      </c>
      <c r="E1210" s="6">
        <v>1</v>
      </c>
      <c r="F1210" s="7">
        <f ca="1">IF($C1210 = 1 + N("Presidente"),
    127,
    IF($C1210 = 2 + N("Vice-Presidente"),
        72,
        IF($C1210 = 3 + N("Secretária bilíngue"),
            13,
            RANDBETWEEN(5,COUNT(Name!$A:$A) + 1)
        )
    )
)</f>
        <v>340</v>
      </c>
      <c r="G1210" s="7" t="str">
        <f ca="1">VLOOKUP($F1210,Name!$A:$B,2,FALSE)</f>
        <v>Stella</v>
      </c>
      <c r="H1210" s="7">
        <f ca="1" xml:space="preserve">
IF($C1210 = 1,
    0,
    RANDBETWEEN(5,COUNT('Last name'!$A:$A) + 1)
)</f>
        <v>182</v>
      </c>
      <c r="I1210" s="7" t="str">
        <f ca="1" xml:space="preserve">
IF($C1210 = 1 + N("Presidente"),
    "de Orléans e Bragança",
    VLOOKUP($H1210,'Last name'!$A:$B,2,FALSE) &amp; " " &amp; VLOOKUP(RANDBETWEEN(5,COUNT('Last name'!$A:$A) + 1),'Last name'!$A:$B,2,FALSE)
)</f>
        <v>Siqueira Cardozo</v>
      </c>
      <c r="J1210" s="7" t="str">
        <f t="shared" ca="1" si="182"/>
        <v>Stella Siqueira Cardozo</v>
      </c>
      <c r="K1210" s="7" t="str" cm="1">
        <f t="array" aca="1" ref="K1210" ca="1">SHA1HASH($J1210)</f>
        <v>02e5e5a91432b139f4070ef8de3d09175b667f8e</v>
      </c>
      <c r="L1210" s="7" cm="1">
        <f t="array" aca="1" ref="L1210" ca="1">INDEX(States!$A:$A,N1210,1)</f>
        <v>5</v>
      </c>
      <c r="M1210" s="7" t="str">
        <f ca="1">VLOOKUP($L1210,Countries!$A:$B,2,FALSE)</f>
        <v>Portugal</v>
      </c>
      <c r="N1210" s="7" cm="1">
        <f t="array" aca="1" ref="N1210" ca="1">INDEX(States!$C:$C,RANDBETWEEN(5,COUNTA(States!$A:$A) + 1),1)</f>
        <v>12</v>
      </c>
      <c r="O1210" s="7" t="str">
        <f ca="1">VLOOKUP($N1210,States!$C:$D,2,FALSE)</f>
        <v>Leiria</v>
      </c>
      <c r="P1210" s="7" t="str">
        <f ca="1">VLOOKUP($F1210,Name!$A:$C,3,FALSE)</f>
        <v>F</v>
      </c>
      <c r="Q1210" s="7" t="str">
        <f ca="1">VLOOKUP($P1210,Genders!$B:$C,2,FALSE)</f>
        <v>Female</v>
      </c>
      <c r="R1210" s="7" cm="1">
        <f t="array" aca="1" ref="R1210" ca="1">INDEX('Marital status'!$A:$A,RANDBETWEEN(5,COUNTA('Marital status'!$A:$A) + 1),1)</f>
        <v>7</v>
      </c>
      <c r="S1210" s="7" t="str">
        <f ca="1">VLOOKUP($R1210,'Marital status'!$A:$B,2,FALSE)</f>
        <v xml:space="preserve">Widowed </v>
      </c>
      <c r="T1210" s="7">
        <f t="shared" ca="1" si="183"/>
        <v>7</v>
      </c>
      <c r="U1210" s="7" t="str">
        <f ca="1">VLOOKUP($T1210,Ethnicities!$A:$B,2,FALSE)</f>
        <v xml:space="preserve">  Hispanic or LATINO</v>
      </c>
      <c r="V1210" s="8">
        <f t="shared" ca="1" si="184"/>
        <v>23113</v>
      </c>
      <c r="W1210" s="6">
        <f t="shared" ca="1" si="185"/>
        <v>7</v>
      </c>
      <c r="X1210" s="8" t="str">
        <f ca="1">VLOOKUP($W1210,'Background education'!$A:$B,2,FALSE)</f>
        <v>Undergraduate degree</v>
      </c>
      <c r="Y1210" s="7">
        <f ca="1" xml:space="preserve">
  IF(OR($AA1210 = 5, $AA1210 = 6, $AA1210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10" s="7" t="str">
        <f ca="1">VLOOKUP($Y1210,Departments!$A:$B,2,FALSE)</f>
        <v>Operations</v>
      </c>
      <c r="AA1210" s="6">
        <f t="shared" ca="1" si="186"/>
        <v>11</v>
      </c>
      <c r="AB1210" s="7" t="str">
        <f ca="1">VLOOKUP($AA1210,Roles!$A:$B,2,FALSE)</f>
        <v>Analyst</v>
      </c>
      <c r="AC1210" s="6">
        <f t="shared" ca="1" si="187"/>
        <v>5</v>
      </c>
      <c r="AD1210" s="7" t="str">
        <f ca="1" xml:space="preserve">
IF($AC1210 &lt;&gt; "",
    VLOOKUP($AC1210,Levels!$A:$B,2,FALSE),
    ""
)</f>
        <v>Junior</v>
      </c>
      <c r="AE1210" s="8">
        <f t="shared" ca="1" si="188"/>
        <v>43248</v>
      </c>
      <c r="AF1210" s="6">
        <f ca="1">RANDBETWEEN(5,COUNTA('Recruitment source'!$A:$A) + 1)</f>
        <v>9</v>
      </c>
      <c r="AG1210" s="6" t="str">
        <f ca="1">VLOOKUP($AF1210,'Recruitment source'!$A:$B,2,FALSE)</f>
        <v>Empregos Online</v>
      </c>
      <c r="AH1210" s="8"/>
      <c r="AI1210" s="1">
        <f t="shared" ca="1" si="180"/>
        <v>2500</v>
      </c>
      <c r="AJ121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1206, 1, 'Stella Siqueira Cardozo', 'F', 7, '12/04/1963', 7, 10, 11, 5, 2500);</v>
      </c>
    </row>
    <row r="1211" spans="1:36" ht="14.25" customHeight="1" x14ac:dyDescent="0.2">
      <c r="A1211" s="7" cm="1">
        <f t="array" aca="1" ref="A1211" ca="1">INDEX(Companies!$A:$A,RANDBETWEEN(5,COUNTA(Companies!$A:$A) + 1),1)</f>
        <v>5</v>
      </c>
      <c r="B1211" s="7" t="str">
        <f ca="1">VLOOKUP($A1211,Companies!$A:$B,2,FALSE)</f>
        <v>ACME Corporation</v>
      </c>
      <c r="C1211" s="5">
        <f t="shared" si="181"/>
        <v>1207</v>
      </c>
      <c r="D1211" s="5" t="str" cm="1">
        <f t="array" ref="D1211">SHA1HASH($C1211)</f>
        <v>d0a54d25d6d76d15daa175979eda75cd9fd411b3</v>
      </c>
      <c r="E1211" s="6">
        <v>1</v>
      </c>
      <c r="F1211" s="7">
        <f ca="1">IF($C1211 = 1 + N("Presidente"),
    127,
    IF($C1211 = 2 + N("Vice-Presidente"),
        72,
        IF($C1211 = 3 + N("Secretária bilíngue"),
            13,
            RANDBETWEEN(5,COUNT(Name!$A:$A) + 1)
        )
    )
)</f>
        <v>286</v>
      </c>
      <c r="G1211" s="7" t="str">
        <f ca="1">VLOOKUP($F1211,Name!$A:$B,2,FALSE)</f>
        <v>Mateus</v>
      </c>
      <c r="H1211" s="7">
        <f ca="1" xml:space="preserve">
IF($C1211 = 1,
    0,
    RANDBETWEEN(5,COUNT('Last name'!$A:$A) + 1)
)</f>
        <v>141</v>
      </c>
      <c r="I1211" s="7" t="str">
        <f ca="1" xml:space="preserve">
IF($C1211 = 1 + N("Presidente"),
    "de Orléans e Bragança",
    VLOOKUP($H1211,'Last name'!$A:$B,2,FALSE) &amp; " " &amp; VLOOKUP(RANDBETWEEN(5,COUNT('Last name'!$A:$A) + 1),'Last name'!$A:$B,2,FALSE)
)</f>
        <v>Noronha Conti</v>
      </c>
      <c r="J1211" s="7" t="str">
        <f t="shared" ca="1" si="182"/>
        <v>Mateus Noronha Conti</v>
      </c>
      <c r="K1211" s="7" t="str" cm="1">
        <f t="array" aca="1" ref="K1211" ca="1">SHA1HASH($J1211)</f>
        <v>f9eb50257768d77bd2e5c69f88ea9e6a4443c4f8</v>
      </c>
      <c r="L1211" s="7" cm="1">
        <f t="array" aca="1" ref="L1211" ca="1">INDEX(States!$A:$A,N1211,1)</f>
        <v>5</v>
      </c>
      <c r="M1211" s="7" t="str">
        <f ca="1">VLOOKUP($L1211,Countries!$A:$B,2,FALSE)</f>
        <v>Portugal</v>
      </c>
      <c r="N1211" s="7" cm="1">
        <f t="array" aca="1" ref="N1211" ca="1">INDEX(States!$C:$C,RANDBETWEEN(5,COUNTA(States!$A:$A) + 1),1)</f>
        <v>23</v>
      </c>
      <c r="O1211" s="7" t="str">
        <f ca="1">VLOOKUP($N1211,States!$C:$D,2,FALSE)</f>
        <v>Viana do Castelo</v>
      </c>
      <c r="P1211" s="7" t="str">
        <f ca="1">VLOOKUP($F1211,Name!$A:$C,3,FALSE)</f>
        <v>M</v>
      </c>
      <c r="Q1211" s="7" t="str">
        <f ca="1">VLOOKUP($P1211,Genders!$B:$C,2,FALSE)</f>
        <v>Male</v>
      </c>
      <c r="R1211" s="7" cm="1">
        <f t="array" aca="1" ref="R1211" ca="1">INDEX('Marital status'!$A:$A,RANDBETWEEN(5,COUNTA('Marital status'!$A:$A) + 1),1)</f>
        <v>8</v>
      </c>
      <c r="S1211" s="7" t="str">
        <f ca="1">VLOOKUP($R1211,'Marital status'!$A:$B,2,FALSE)</f>
        <v xml:space="preserve"> Separated </v>
      </c>
      <c r="T1211" s="7">
        <f t="shared" ca="1" si="183"/>
        <v>6</v>
      </c>
      <c r="U1211" s="7" t="str">
        <f ca="1">VLOOKUP($T1211,Ethnicities!$A:$B,2,FALSE)</f>
        <v>Black or African American</v>
      </c>
      <c r="V1211" s="8">
        <f t="shared" ca="1" si="184"/>
        <v>21096</v>
      </c>
      <c r="W1211" s="6">
        <f t="shared" ca="1" si="185"/>
        <v>7</v>
      </c>
      <c r="X1211" s="8" t="str">
        <f ca="1">VLOOKUP($W1211,'Background education'!$A:$B,2,FALSE)</f>
        <v>Undergraduate degree</v>
      </c>
      <c r="Y1211" s="7">
        <f ca="1" xml:space="preserve">
  IF(OR($AA1211 = 5, $AA1211 = 6, $AA1211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211" s="7" t="str">
        <f ca="1">VLOOKUP($Y1211,Departments!$A:$B,2,FALSE)</f>
        <v>Communication &amp; Marketing</v>
      </c>
      <c r="AA1211" s="6">
        <f t="shared" ca="1" si="186"/>
        <v>10</v>
      </c>
      <c r="AB1211" s="7" t="str">
        <f ca="1">VLOOKUP($AA1211,Roles!$A:$B,2,FALSE)</f>
        <v>Trainee</v>
      </c>
      <c r="AC1211" s="6" t="str">
        <f t="shared" ca="1" si="187"/>
        <v/>
      </c>
      <c r="AD1211" s="7" t="str">
        <f ca="1" xml:space="preserve">
IF($AC1211 &lt;&gt; "",
    VLOOKUP($AC1211,Levels!$A:$B,2,FALSE),
    ""
)</f>
        <v/>
      </c>
      <c r="AE1211" s="8">
        <f t="shared" ca="1" si="188"/>
        <v>38677</v>
      </c>
      <c r="AF1211" s="6">
        <f ca="1">RANDBETWEEN(5,COUNTA('Recruitment source'!$A:$A) + 1)</f>
        <v>11</v>
      </c>
      <c r="AG1211" s="6" t="str">
        <f ca="1">VLOOKUP($AF1211,'Recruitment source'!$A:$B,2,FALSE)</f>
        <v>Next Station</v>
      </c>
      <c r="AH1211" s="8"/>
      <c r="AI1211" s="1">
        <f t="shared" ca="1" si="180"/>
        <v>1385</v>
      </c>
      <c r="AJ121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1207, 1, 'Mateus Noronha Conti', 'M', 6, '03/10/1957', 7, 11, 10, NULL, 1385);</v>
      </c>
    </row>
    <row r="1212" spans="1:36" ht="14.25" customHeight="1" x14ac:dyDescent="0.2">
      <c r="A1212" s="7" cm="1">
        <f t="array" aca="1" ref="A1212" ca="1">INDEX(Companies!$A:$A,RANDBETWEEN(5,COUNTA(Companies!$A:$A) + 1),1)</f>
        <v>5</v>
      </c>
      <c r="B1212" s="7" t="str">
        <f ca="1">VLOOKUP($A1212,Companies!$A:$B,2,FALSE)</f>
        <v>ACME Corporation</v>
      </c>
      <c r="C1212" s="5">
        <f t="shared" si="181"/>
        <v>1208</v>
      </c>
      <c r="D1212" s="5" t="str" cm="1">
        <f t="array" ref="D1212">SHA1HASH($C1212)</f>
        <v>898d99d62e92c4485fff43391cec7c59e4fe7d12</v>
      </c>
      <c r="E1212" s="6">
        <v>1</v>
      </c>
      <c r="F1212" s="7">
        <f ca="1">IF($C1212 = 1 + N("Presidente"),
    127,
    IF($C1212 = 2 + N("Vice-Presidente"),
        72,
        IF($C1212 = 3 + N("Secretária bilíngue"),
            13,
            RANDBETWEEN(5,COUNT(Name!$A:$A) + 1)
        )
    )
)</f>
        <v>185</v>
      </c>
      <c r="G1212" s="7" t="str">
        <f ca="1">VLOOKUP($F1212,Name!$A:$B,2,FALSE)</f>
        <v>João</v>
      </c>
      <c r="H1212" s="7">
        <f ca="1" xml:space="preserve">
IF($C1212 = 1,
    0,
    RANDBETWEEN(5,COUNT('Last name'!$A:$A) + 1)
)</f>
        <v>135</v>
      </c>
      <c r="I1212" s="7" t="str">
        <f ca="1" xml:space="preserve">
IF($C1212 = 1 + N("Presidente"),
    "de Orléans e Bragança",
    VLOOKUP($H1212,'Last name'!$A:$B,2,FALSE) &amp; " " &amp; VLOOKUP(RANDBETWEEN(5,COUNT('Last name'!$A:$A) + 1),'Last name'!$A:$B,2,FALSE)
)</f>
        <v>Moreira Malafaia</v>
      </c>
      <c r="J1212" s="7" t="str">
        <f t="shared" ca="1" si="182"/>
        <v>João Moreira Malafaia</v>
      </c>
      <c r="K1212" s="7" t="str" cm="1">
        <f t="array" aca="1" ref="K1212" ca="1">SHA1HASH($J1212)</f>
        <v>57c8a4f9653245b26b5f859af2e6afb3740b66d3</v>
      </c>
      <c r="L1212" s="7" cm="1">
        <f t="array" aca="1" ref="L1212" ca="1">INDEX(States!$A:$A,N1212,1)</f>
        <v>5</v>
      </c>
      <c r="M1212" s="7" t="str">
        <f ca="1">VLOOKUP($L1212,Countries!$A:$B,2,FALSE)</f>
        <v>Portugal</v>
      </c>
      <c r="N1212" s="7" cm="1">
        <f t="array" aca="1" ref="N1212" ca="1">INDEX(States!$C:$C,RANDBETWEEN(5,COUNTA(States!$A:$A) + 1),1)</f>
        <v>8</v>
      </c>
      <c r="O1212" s="7" t="str">
        <f ca="1">VLOOKUP($N1212,States!$C:$D,2,FALSE)</f>
        <v>AveirO</v>
      </c>
      <c r="P1212" s="7" t="str">
        <f ca="1">VLOOKUP($F1212,Name!$A:$C,3,FALSE)</f>
        <v>M</v>
      </c>
      <c r="Q1212" s="7" t="str">
        <f ca="1">VLOOKUP($P1212,Genders!$B:$C,2,FALSE)</f>
        <v>Male</v>
      </c>
      <c r="R1212" s="7" cm="1">
        <f t="array" aca="1" ref="R1212" ca="1">INDEX('Marital status'!$A:$A,RANDBETWEEN(5,COUNTA('Marital status'!$A:$A) + 1),1)</f>
        <v>6</v>
      </c>
      <c r="S1212" s="7" t="str">
        <f ca="1">VLOOKUP($R1212,'Marital status'!$A:$B,2,FALSE)</f>
        <v>MarrieD</v>
      </c>
      <c r="T1212" s="7">
        <f t="shared" ca="1" si="183"/>
        <v>5</v>
      </c>
      <c r="U1212" s="7" t="str">
        <f ca="1">VLOOKUP($T1212,Ethnicities!$A:$B,2,FALSE)</f>
        <v xml:space="preserve"> white</v>
      </c>
      <c r="V1212" s="8">
        <f t="shared" ca="1" si="184"/>
        <v>21357</v>
      </c>
      <c r="W1212" s="6">
        <f t="shared" ca="1" si="185"/>
        <v>8</v>
      </c>
      <c r="X1212" s="8" t="str">
        <f ca="1">VLOOKUP($W1212,'Background education'!$A:$B,2,FALSE)</f>
        <v>Graduate school</v>
      </c>
      <c r="Y1212" s="7">
        <f ca="1" xml:space="preserve">
  IF(OR($AA1212 = 5, $AA1212 = 6, $AA1212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12" s="7" t="str">
        <f ca="1">VLOOKUP($Y1212,Departments!$A:$B,2,FALSE)</f>
        <v>Administration</v>
      </c>
      <c r="AA1212" s="6">
        <f t="shared" ca="1" si="186"/>
        <v>11</v>
      </c>
      <c r="AB1212" s="7" t="str">
        <f ca="1">VLOOKUP($AA1212,Roles!$A:$B,2,FALSE)</f>
        <v>Analyst</v>
      </c>
      <c r="AC1212" s="6">
        <f t="shared" ca="1" si="187"/>
        <v>5</v>
      </c>
      <c r="AD1212" s="7" t="str">
        <f ca="1" xml:space="preserve">
IF($AC1212 &lt;&gt; "",
    VLOOKUP($AC1212,Levels!$A:$B,2,FALSE),
    ""
)</f>
        <v>Junior</v>
      </c>
      <c r="AE1212" s="8">
        <f t="shared" ca="1" si="188"/>
        <v>38196</v>
      </c>
      <c r="AF1212" s="6">
        <f ca="1">RANDBETWEEN(5,COUNTA('Recruitment source'!$A:$A) + 1)</f>
        <v>15</v>
      </c>
      <c r="AG1212" s="6" t="str">
        <f ca="1">VLOOKUP($AF1212,'Recruitment source'!$A:$B,2,FALSE)</f>
        <v>Website</v>
      </c>
      <c r="AH1212" s="8"/>
      <c r="AI1212" s="1">
        <f t="shared" ca="1" si="180"/>
        <v>3000</v>
      </c>
      <c r="AJ1212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1208, 1, 'João Moreira Malafaia', 'M', 5, '21/06/1958', 8, 6, 11, 5, 3000);</v>
      </c>
    </row>
    <row r="1213" spans="1:36" ht="14.25" customHeight="1" x14ac:dyDescent="0.2">
      <c r="A1213" s="7" cm="1">
        <f t="array" aca="1" ref="A1213" ca="1">INDEX(Companies!$A:$A,RANDBETWEEN(5,COUNTA(Companies!$A:$A) + 1),1)</f>
        <v>5</v>
      </c>
      <c r="B1213" s="7" t="str">
        <f ca="1">VLOOKUP($A1213,Companies!$A:$B,2,FALSE)</f>
        <v>ACME Corporation</v>
      </c>
      <c r="C1213" s="5">
        <f t="shared" si="181"/>
        <v>1209</v>
      </c>
      <c r="D1213" s="5" t="str" cm="1">
        <f t="array" ref="D1213">SHA1HASH($C1213)</f>
        <v>b1d2e166d988e74123924d7bff9cd30a63aff067</v>
      </c>
      <c r="E1213" s="6">
        <v>1</v>
      </c>
      <c r="F1213" s="7">
        <f ca="1">IF($C1213 = 1 + N("Presidente"),
    127,
    IF($C1213 = 2 + N("Vice-Presidente"),
        72,
        IF($C1213 = 3 + N("Secretária bilíngue"),
            13,
            RANDBETWEEN(5,COUNT(Name!$A:$A) + 1)
        )
    )
)</f>
        <v>169</v>
      </c>
      <c r="G1213" s="7" t="str">
        <f ca="1">VLOOKUP($F1213,Name!$A:$B,2,FALSE)</f>
        <v>Ian</v>
      </c>
      <c r="H1213" s="7">
        <f ca="1" xml:space="preserve">
IF($C1213 = 1,
    0,
    RANDBETWEEN(5,COUNT('Last name'!$A:$A) + 1)
)</f>
        <v>70</v>
      </c>
      <c r="I1213" s="7" t="str">
        <f ca="1" xml:space="preserve">
IF($C1213 = 1 + N("Presidente"),
    "de Orléans e Bragança",
    VLOOKUP($H1213,'Last name'!$A:$B,2,FALSE) &amp; " " &amp; VLOOKUP(RANDBETWEEN(5,COUNT('Last name'!$A:$A) + 1),'Last name'!$A:$B,2,FALSE)
)</f>
        <v>Cunha Furtado</v>
      </c>
      <c r="J1213" s="7" t="str">
        <f t="shared" ca="1" si="182"/>
        <v>Ian Cunha Furtado</v>
      </c>
      <c r="K1213" s="7" t="str" cm="1">
        <f t="array" aca="1" ref="K1213" ca="1">SHA1HASH($J1213)</f>
        <v>86e2ee19211d3b0ccdd71e267c44101a88bf7a21</v>
      </c>
      <c r="L1213" s="7" cm="1">
        <f t="array" aca="1" ref="L1213" ca="1">INDEX(States!$A:$A,N1213,1)</f>
        <v>5</v>
      </c>
      <c r="M1213" s="7" t="str">
        <f ca="1">VLOOKUP($L1213,Countries!$A:$B,2,FALSE)</f>
        <v>Portugal</v>
      </c>
      <c r="N1213" s="7" cm="1">
        <f t="array" aca="1" ref="N1213" ca="1">INDEX(States!$C:$C,RANDBETWEEN(5,COUNTA(States!$A:$A) + 1),1)</f>
        <v>20</v>
      </c>
      <c r="O1213" s="7" t="str">
        <f ca="1">VLOOKUP($N1213,States!$C:$D,2,FALSE)</f>
        <v>Portalegre</v>
      </c>
      <c r="P1213" s="7" t="str">
        <f ca="1">VLOOKUP($F1213,Name!$A:$C,3,FALSE)</f>
        <v>M</v>
      </c>
      <c r="Q1213" s="7" t="str">
        <f ca="1">VLOOKUP($P1213,Genders!$B:$C,2,FALSE)</f>
        <v>Male</v>
      </c>
      <c r="R1213" s="7" cm="1">
        <f t="array" aca="1" ref="R1213" ca="1">INDEX('Marital status'!$A:$A,RANDBETWEEN(5,COUNTA('Marital status'!$A:$A) + 1),1)</f>
        <v>5</v>
      </c>
      <c r="S1213" s="7" t="str">
        <f ca="1">VLOOKUP($R1213,'Marital status'!$A:$B,2,FALSE)</f>
        <v>single</v>
      </c>
      <c r="T1213" s="7">
        <f t="shared" ca="1" si="183"/>
        <v>5</v>
      </c>
      <c r="U1213" s="7" t="str">
        <f ca="1">VLOOKUP($T1213,Ethnicities!$A:$B,2,FALSE)</f>
        <v xml:space="preserve"> white</v>
      </c>
      <c r="V1213" s="8">
        <f t="shared" ca="1" si="184"/>
        <v>33471</v>
      </c>
      <c r="W1213" s="6">
        <f t="shared" ca="1" si="185"/>
        <v>7</v>
      </c>
      <c r="X1213" s="8" t="str">
        <f ca="1">VLOOKUP($W1213,'Background education'!$A:$B,2,FALSE)</f>
        <v>Undergraduate degree</v>
      </c>
      <c r="Y1213" s="7">
        <f ca="1" xml:space="preserve">
  IF(OR($AA1213 = 5, $AA1213 = 6, $AA1213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13" s="7" t="str">
        <f ca="1">VLOOKUP($Y1213,Departments!$A:$B,2,FALSE)</f>
        <v>Finance</v>
      </c>
      <c r="AA1213" s="6">
        <f t="shared" ca="1" si="186"/>
        <v>9</v>
      </c>
      <c r="AB1213" s="7" t="str">
        <f ca="1">VLOOKUP($AA1213,Roles!$A:$B,2,FALSE)</f>
        <v>Intern</v>
      </c>
      <c r="AC1213" s="6" t="str">
        <f t="shared" ca="1" si="187"/>
        <v/>
      </c>
      <c r="AD1213" s="7" t="str">
        <f ca="1" xml:space="preserve">
IF($AC1213 &lt;&gt; "",
    VLOOKUP($AC1213,Levels!$A:$B,2,FALSE),
    ""
)</f>
        <v/>
      </c>
      <c r="AE1213" s="8">
        <f t="shared" ca="1" si="188"/>
        <v>44271</v>
      </c>
      <c r="AF1213" s="6">
        <f ca="1">RANDBETWEEN(5,COUNTA('Recruitment source'!$A:$A) + 1)</f>
        <v>15</v>
      </c>
      <c r="AG1213" s="6" t="str">
        <f ca="1">VLOOKUP($AF1213,'Recruitment source'!$A:$B,2,FALSE)</f>
        <v>Website</v>
      </c>
      <c r="AH1213" s="8"/>
      <c r="AI1213" s="1">
        <f t="shared" ca="1" si="180"/>
        <v>1205</v>
      </c>
      <c r="AJ1213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1209, 1, 'Ian Cunha Furtado', 'M', 5, '21/08/1991', 7, 7, 9, NULL, 1205);</v>
      </c>
    </row>
    <row r="1214" spans="1:36" ht="14.25" customHeight="1" x14ac:dyDescent="0.2">
      <c r="A1214" s="7" cm="1">
        <f t="array" aca="1" ref="A1214" ca="1">INDEX(Companies!$A:$A,RANDBETWEEN(5,COUNTA(Companies!$A:$A) + 1),1)</f>
        <v>5</v>
      </c>
      <c r="B1214" s="7" t="str">
        <f ca="1">VLOOKUP($A1214,Companies!$A:$B,2,FALSE)</f>
        <v>ACME Corporation</v>
      </c>
      <c r="C1214" s="5">
        <f t="shared" si="181"/>
        <v>1210</v>
      </c>
      <c r="D1214" s="5" t="str" cm="1">
        <f t="array" ref="D1214">SHA1HASH($C1214)</f>
        <v>7c7b84eeaec18233e982d101637ab2a4033c6fb0</v>
      </c>
      <c r="E1214" s="6">
        <v>1</v>
      </c>
      <c r="F1214" s="7">
        <f ca="1">IF($C1214 = 1 + N("Presidente"),
    127,
    IF($C1214 = 2 + N("Vice-Presidente"),
        72,
        IF($C1214 = 3 + N("Secretária bilíngue"),
            13,
            RANDBETWEEN(5,COUNT(Name!$A:$A) + 1)
        )
    )
)</f>
        <v>184</v>
      </c>
      <c r="G1214" s="7" t="str">
        <f ca="1">VLOOKUP($F1214,Name!$A:$B,2,FALSE)</f>
        <v>Joanna</v>
      </c>
      <c r="H1214" s="7">
        <f ca="1" xml:space="preserve">
IF($C1214 = 1,
    0,
    RANDBETWEEN(5,COUNT('Last name'!$A:$A) + 1)
)</f>
        <v>53</v>
      </c>
      <c r="I1214" s="7" t="str">
        <f ca="1" xml:space="preserve">
IF($C1214 = 1 + N("Presidente"),
    "de Orléans e Bragança",
    VLOOKUP($H1214,'Last name'!$A:$B,2,FALSE) &amp; " " &amp; VLOOKUP(RANDBETWEEN(5,COUNT('Last name'!$A:$A) + 1),'Last name'!$A:$B,2,FALSE)
)</f>
        <v>Camargo Paulista</v>
      </c>
      <c r="J1214" s="7" t="str">
        <f t="shared" ca="1" si="182"/>
        <v>Joanna Camargo Paulista</v>
      </c>
      <c r="K1214" s="7" t="str" cm="1">
        <f t="array" aca="1" ref="K1214" ca="1">SHA1HASH($J1214)</f>
        <v>a2d89c1ecdcac004aeb0bd67adc77530be6b8de3</v>
      </c>
      <c r="L1214" s="7" cm="1">
        <f t="array" aca="1" ref="L1214" ca="1">INDEX(States!$A:$A,N1214,1)</f>
        <v>5</v>
      </c>
      <c r="M1214" s="7" t="str">
        <f ca="1">VLOOKUP($L1214,Countries!$A:$B,2,FALSE)</f>
        <v>Portugal</v>
      </c>
      <c r="N1214" s="7" cm="1">
        <f t="array" aca="1" ref="N1214" ca="1">INDEX(States!$C:$C,RANDBETWEEN(5,COUNTA(States!$A:$A) + 1),1)</f>
        <v>18</v>
      </c>
      <c r="O1214" s="7" t="str">
        <f ca="1">VLOOKUP($N1214,States!$C:$D,2,FALSE)</f>
        <v>Castelo Branco</v>
      </c>
      <c r="P1214" s="7" t="str">
        <f ca="1">VLOOKUP($F1214,Name!$A:$C,3,FALSE)</f>
        <v>F</v>
      </c>
      <c r="Q1214" s="7" t="str">
        <f ca="1">VLOOKUP($P1214,Genders!$B:$C,2,FALSE)</f>
        <v>Female</v>
      </c>
      <c r="R1214" s="7" cm="1">
        <f t="array" aca="1" ref="R1214" ca="1">INDEX('Marital status'!$A:$A,RANDBETWEEN(5,COUNTA('Marital status'!$A:$A) + 1),1)</f>
        <v>5</v>
      </c>
      <c r="S1214" s="7" t="str">
        <f ca="1">VLOOKUP($R1214,'Marital status'!$A:$B,2,FALSE)</f>
        <v>single</v>
      </c>
      <c r="T1214" s="7">
        <f t="shared" ca="1" si="183"/>
        <v>5</v>
      </c>
      <c r="U1214" s="7" t="str">
        <f ca="1">VLOOKUP($T1214,Ethnicities!$A:$B,2,FALSE)</f>
        <v xml:space="preserve"> white</v>
      </c>
      <c r="V1214" s="8">
        <f t="shared" ca="1" si="184"/>
        <v>27923</v>
      </c>
      <c r="W1214" s="6">
        <f t="shared" ca="1" si="185"/>
        <v>7</v>
      </c>
      <c r="X1214" s="8" t="str">
        <f ca="1">VLOOKUP($W1214,'Background education'!$A:$B,2,FALSE)</f>
        <v>Undergraduate degree</v>
      </c>
      <c r="Y1214" s="7">
        <f ca="1" xml:space="preserve">
  IF(OR($AA1214 = 5, $AA1214 = 6, $AA1214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14" s="7" t="str">
        <f ca="1">VLOOKUP($Y1214,Departments!$A:$B,2,FALSE)</f>
        <v>Operations</v>
      </c>
      <c r="AA1214" s="6">
        <f t="shared" ca="1" si="186"/>
        <v>11</v>
      </c>
      <c r="AB1214" s="7" t="str">
        <f ca="1">VLOOKUP($AA1214,Roles!$A:$B,2,FALSE)</f>
        <v>Analyst</v>
      </c>
      <c r="AC1214" s="6">
        <f t="shared" ca="1" si="187"/>
        <v>5</v>
      </c>
      <c r="AD1214" s="7" t="str">
        <f ca="1" xml:space="preserve">
IF($AC1214 &lt;&gt; "",
    VLOOKUP($AC1214,Levels!$A:$B,2,FALSE),
    ""
)</f>
        <v>Junior</v>
      </c>
      <c r="AE1214" s="8">
        <f t="shared" ca="1" si="188"/>
        <v>38460</v>
      </c>
      <c r="AF1214" s="6">
        <f ca="1">RANDBETWEEN(5,COUNTA('Recruitment source'!$A:$A) + 1)</f>
        <v>7</v>
      </c>
      <c r="AG1214" s="6" t="str">
        <f ca="1">VLOOKUP($AF1214,'Recruitment source'!$A:$B,2,FALSE)</f>
        <v>SAPO Emprego</v>
      </c>
      <c r="AH1214" s="8"/>
      <c r="AI1214" s="1">
        <f t="shared" ca="1" si="180"/>
        <v>2500</v>
      </c>
      <c r="AJ1214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1210, 1, 'Joanna Camargo Paulista', 'F', 5, '12/06/1976', 7, 10, 11, 5, 2500);</v>
      </c>
    </row>
    <row r="1215" spans="1:36" ht="14.25" customHeight="1" x14ac:dyDescent="0.2">
      <c r="A1215" s="7" cm="1">
        <f t="array" aca="1" ref="A1215" ca="1">INDEX(Companies!$A:$A,RANDBETWEEN(5,COUNTA(Companies!$A:$A) + 1),1)</f>
        <v>5</v>
      </c>
      <c r="B1215" s="7" t="str">
        <f ca="1">VLOOKUP($A1215,Companies!$A:$B,2,FALSE)</f>
        <v>ACME Corporation</v>
      </c>
      <c r="C1215" s="5">
        <f t="shared" si="181"/>
        <v>1211</v>
      </c>
      <c r="D1215" s="5" t="str" cm="1">
        <f t="array" ref="D1215">SHA1HASH($C1215)</f>
        <v>17e89c359872f5659b5d7892ba8e52821c93eef3</v>
      </c>
      <c r="E1215" s="6">
        <v>1</v>
      </c>
      <c r="F1215" s="7">
        <f ca="1">IF($C1215 = 1 + N("Presidente"),
    127,
    IF($C1215 = 2 + N("Vice-Presidente"),
        72,
        IF($C1215 = 3 + N("Secretária bilíngue"),
            13,
            RANDBETWEEN(5,COUNT(Name!$A:$A) + 1)
        )
    )
)</f>
        <v>239</v>
      </c>
      <c r="G1215" s="7" t="str">
        <f ca="1">VLOOKUP($F1215,Name!$A:$B,2,FALSE)</f>
        <v>Lucas Gabriel</v>
      </c>
      <c r="H1215" s="7">
        <f ca="1" xml:space="preserve">
IF($C1215 = 1,
    0,
    RANDBETWEEN(5,COUNT('Last name'!$A:$A) + 1)
)</f>
        <v>183</v>
      </c>
      <c r="I1215" s="7" t="str">
        <f ca="1" xml:space="preserve">
IF($C1215 = 1 + N("Presidente"),
    "de Orléans e Bragança",
    VLOOKUP($H1215,'Last name'!$A:$B,2,FALSE) &amp; " " &amp; VLOOKUP(RANDBETWEEN(5,COUNT('Last name'!$A:$A) + 1),'Last name'!$A:$B,2,FALSE)
)</f>
        <v>Soares Gouveia</v>
      </c>
      <c r="J1215" s="7" t="str">
        <f t="shared" ca="1" si="182"/>
        <v>Lucas Gabriel Soares Gouveia</v>
      </c>
      <c r="K1215" s="7" t="str" cm="1">
        <f t="array" aca="1" ref="K1215" ca="1">SHA1HASH($J1215)</f>
        <v>6562f21113282809d95acddc9040025e40381d17</v>
      </c>
      <c r="L1215" s="7" cm="1">
        <f t="array" aca="1" ref="L1215" ca="1">INDEX(States!$A:$A,N1215,1)</f>
        <v>5</v>
      </c>
      <c r="M1215" s="7" t="str">
        <f ca="1">VLOOKUP($L1215,Countries!$A:$B,2,FALSE)</f>
        <v>Portugal</v>
      </c>
      <c r="N1215" s="7" cm="1">
        <f t="array" aca="1" ref="N1215" ca="1">INDEX(States!$C:$C,RANDBETWEEN(5,COUNTA(States!$A:$A) + 1),1)</f>
        <v>21</v>
      </c>
      <c r="O1215" s="7" t="str">
        <f ca="1">VLOOKUP($N1215,States!$C:$D,2,FALSE)</f>
        <v>Guarda</v>
      </c>
      <c r="P1215" s="7" t="str">
        <f ca="1">VLOOKUP($F1215,Name!$A:$C,3,FALSE)</f>
        <v>M</v>
      </c>
      <c r="Q1215" s="7" t="str">
        <f ca="1">VLOOKUP($P1215,Genders!$B:$C,2,FALSE)</f>
        <v>Male</v>
      </c>
      <c r="R1215" s="7" cm="1">
        <f t="array" aca="1" ref="R1215" ca="1">INDEX('Marital status'!$A:$A,RANDBETWEEN(5,COUNTA('Marital status'!$A:$A) + 1),1)</f>
        <v>8</v>
      </c>
      <c r="S1215" s="7" t="str">
        <f ca="1">VLOOKUP($R1215,'Marital status'!$A:$B,2,FALSE)</f>
        <v xml:space="preserve"> Separated </v>
      </c>
      <c r="T1215" s="7">
        <f t="shared" ca="1" si="183"/>
        <v>5</v>
      </c>
      <c r="U1215" s="7" t="str">
        <f ca="1">VLOOKUP($T1215,Ethnicities!$A:$B,2,FALSE)</f>
        <v xml:space="preserve"> white</v>
      </c>
      <c r="V1215" s="8">
        <f t="shared" ca="1" si="184"/>
        <v>31567</v>
      </c>
      <c r="W1215" s="6">
        <f t="shared" ca="1" si="185"/>
        <v>7</v>
      </c>
      <c r="X1215" s="8" t="str">
        <f ca="1">VLOOKUP($W1215,'Background education'!$A:$B,2,FALSE)</f>
        <v>Undergraduate degree</v>
      </c>
      <c r="Y1215" s="7">
        <f ca="1" xml:space="preserve">
  IF(OR($AA1215 = 5, $AA1215 = 6, $AA1215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15" s="7" t="str">
        <f ca="1">VLOOKUP($Y1215,Departments!$A:$B,2,FALSE)</f>
        <v>Finance</v>
      </c>
      <c r="AA1215" s="6">
        <f t="shared" ca="1" si="186"/>
        <v>10</v>
      </c>
      <c r="AB1215" s="7" t="str">
        <f ca="1">VLOOKUP($AA1215,Roles!$A:$B,2,FALSE)</f>
        <v>Trainee</v>
      </c>
      <c r="AC1215" s="6" t="str">
        <f t="shared" ca="1" si="187"/>
        <v/>
      </c>
      <c r="AD1215" s="7" t="str">
        <f ca="1" xml:space="preserve">
IF($AC1215 &lt;&gt; "",
    VLOOKUP($AC1215,Levels!$A:$B,2,FALSE),
    ""
)</f>
        <v/>
      </c>
      <c r="AE1215" s="8">
        <f t="shared" ca="1" si="188"/>
        <v>44091</v>
      </c>
      <c r="AF1215" s="6">
        <f ca="1">RANDBETWEEN(5,COUNTA('Recruitment source'!$A:$A) + 1)</f>
        <v>15</v>
      </c>
      <c r="AG1215" s="6" t="str">
        <f ca="1">VLOOKUP($AF1215,'Recruitment source'!$A:$B,2,FALSE)</f>
        <v>Website</v>
      </c>
      <c r="AH1215" s="8"/>
      <c r="AI1215" s="1">
        <f t="shared" ca="1" si="180"/>
        <v>1305</v>
      </c>
      <c r="AJ1215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1211, 1, 'Lucas Gabriel Soares Gouveia', 'M', 5, '04/06/1986', 7, 7, 10, NULL, 1305);</v>
      </c>
    </row>
    <row r="1216" spans="1:36" ht="14.25" customHeight="1" x14ac:dyDescent="0.2">
      <c r="A1216" s="7" cm="1">
        <f t="array" aca="1" ref="A1216" ca="1">INDEX(Companies!$A:$A,RANDBETWEEN(5,COUNTA(Companies!$A:$A) + 1),1)</f>
        <v>5</v>
      </c>
      <c r="B1216" s="7" t="str">
        <f ca="1">VLOOKUP($A1216,Companies!$A:$B,2,FALSE)</f>
        <v>ACME Corporation</v>
      </c>
      <c r="C1216" s="5">
        <f t="shared" si="181"/>
        <v>1212</v>
      </c>
      <c r="D1216" s="5" t="str" cm="1">
        <f t="array" ref="D1216">SHA1HASH($C1216)</f>
        <v>618dcdfb0cd9ae4481164961c4796dd8e3930c8d</v>
      </c>
      <c r="E1216" s="6">
        <v>1</v>
      </c>
      <c r="F1216" s="7">
        <f ca="1">IF($C1216 = 1 + N("Presidente"),
    127,
    IF($C1216 = 2 + N("Vice-Presidente"),
        72,
        IF($C1216 = 3 + N("Secretária bilíngue"),
            13,
            RANDBETWEEN(5,COUNT(Name!$A:$A) + 1)
        )
    )
)</f>
        <v>118</v>
      </c>
      <c r="G1216" s="7" t="str">
        <f ca="1">VLOOKUP($F1216,Name!$A:$B,2,FALSE)</f>
        <v>Eliezer</v>
      </c>
      <c r="H1216" s="7">
        <f ca="1" xml:space="preserve">
IF($C1216 = 1,
    0,
    RANDBETWEEN(5,COUNT('Last name'!$A:$A) + 1)
)</f>
        <v>138</v>
      </c>
      <c r="I1216" s="7" t="str">
        <f ca="1" xml:space="preserve">
IF($C1216 = 1 + N("Presidente"),
    "de Orléans e Bragança",
    VLOOKUP($H1216,'Last name'!$A:$B,2,FALSE) &amp; " " &amp; VLOOKUP(RANDBETWEEN(5,COUNT('Last name'!$A:$A) + 1),'Last name'!$A:$B,2,FALSE)
)</f>
        <v>Nascimento Santacruz</v>
      </c>
      <c r="J1216" s="7" t="str">
        <f t="shared" ca="1" si="182"/>
        <v>Eliezer Nascimento Santacruz</v>
      </c>
      <c r="K1216" s="7" t="str" cm="1">
        <f t="array" aca="1" ref="K1216" ca="1">SHA1HASH($J1216)</f>
        <v>2ac6f3e2a5e235c17547cc555ccba7cffb0b61ef</v>
      </c>
      <c r="L1216" s="7" cm="1">
        <f t="array" aca="1" ref="L1216" ca="1">INDEX(States!$A:$A,N1216,1)</f>
        <v>5</v>
      </c>
      <c r="M1216" s="7" t="str">
        <f ca="1">VLOOKUP($L1216,Countries!$A:$B,2,FALSE)</f>
        <v>Portugal</v>
      </c>
      <c r="N1216" s="7" cm="1">
        <f t="array" aca="1" ref="N1216" ca="1">INDEX(States!$C:$C,RANDBETWEEN(5,COUNTA(States!$A:$A) + 1),1)</f>
        <v>15</v>
      </c>
      <c r="O1216" s="7" t="str">
        <f ca="1">VLOOKUP($N1216,States!$C:$D,2,FALSE)</f>
        <v xml:space="preserve"> ÉVORA</v>
      </c>
      <c r="P1216" s="7" t="str">
        <f ca="1">VLOOKUP($F1216,Name!$A:$C,3,FALSE)</f>
        <v>M</v>
      </c>
      <c r="Q1216" s="7" t="str">
        <f ca="1">VLOOKUP($P1216,Genders!$B:$C,2,FALSE)</f>
        <v>Male</v>
      </c>
      <c r="R1216" s="7" cm="1">
        <f t="array" aca="1" ref="R1216" ca="1">INDEX('Marital status'!$A:$A,RANDBETWEEN(5,COUNTA('Marital status'!$A:$A) + 1),1)</f>
        <v>6</v>
      </c>
      <c r="S1216" s="7" t="str">
        <f ca="1">VLOOKUP($R1216,'Marital status'!$A:$B,2,FALSE)</f>
        <v>MarrieD</v>
      </c>
      <c r="T1216" s="7">
        <f t="shared" ca="1" si="183"/>
        <v>8</v>
      </c>
      <c r="U1216" s="7" t="str">
        <f ca="1">VLOOKUP($T1216,Ethnicities!$A:$B,2,FALSE)</f>
        <v>ASIAN</v>
      </c>
      <c r="V1216" s="8">
        <f t="shared" ca="1" si="184"/>
        <v>31094</v>
      </c>
      <c r="W1216" s="6">
        <f t="shared" ca="1" si="185"/>
        <v>8</v>
      </c>
      <c r="X1216" s="8" t="str">
        <f ca="1">VLOOKUP($W1216,'Background education'!$A:$B,2,FALSE)</f>
        <v>Graduate school</v>
      </c>
      <c r="Y1216" s="7">
        <f ca="1" xml:space="preserve">
  IF(OR($AA1216 = 5, $AA1216 = 6, $AA1216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16" s="7" t="str">
        <f ca="1">VLOOKUP($Y1216,Departments!$A:$B,2,FALSE)</f>
        <v>Controlling</v>
      </c>
      <c r="AA1216" s="6">
        <f t="shared" ca="1" si="186"/>
        <v>11</v>
      </c>
      <c r="AB1216" s="7" t="str">
        <f ca="1">VLOOKUP($AA1216,Roles!$A:$B,2,FALSE)</f>
        <v>Analyst</v>
      </c>
      <c r="AC1216" s="6">
        <f t="shared" ca="1" si="187"/>
        <v>6</v>
      </c>
      <c r="AD1216" s="7" t="str">
        <f ca="1" xml:space="preserve">
IF($AC1216 &lt;&gt; "",
    VLOOKUP($AC1216,Levels!$A:$B,2,FALSE),
    ""
)</f>
        <v>Pleno</v>
      </c>
      <c r="AE1216" s="8">
        <f t="shared" ca="1" si="188"/>
        <v>37724</v>
      </c>
      <c r="AF1216" s="6">
        <f ca="1">RANDBETWEEN(5,COUNTA('Recruitment source'!$A:$A) + 1)</f>
        <v>11</v>
      </c>
      <c r="AG1216" s="6" t="str">
        <f ca="1">VLOOKUP($AF1216,'Recruitment source'!$A:$B,2,FALSE)</f>
        <v>Next Station</v>
      </c>
      <c r="AH1216" s="8"/>
      <c r="AI1216" s="1">
        <f t="shared" ca="1" si="180"/>
        <v>3000</v>
      </c>
      <c r="AJ1216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1212, 1, 'Eliezer Nascimento Santacruz', 'M', 8, '16/02/1985', 8, 12, 11, 6, 3000);</v>
      </c>
    </row>
    <row r="1217" spans="1:36" ht="14.25" customHeight="1" x14ac:dyDescent="0.2">
      <c r="A1217" s="7" cm="1">
        <f t="array" aca="1" ref="A1217" ca="1">INDEX(Companies!$A:$A,RANDBETWEEN(5,COUNTA(Companies!$A:$A) + 1),1)</f>
        <v>5</v>
      </c>
      <c r="B1217" s="7" t="str">
        <f ca="1">VLOOKUP($A1217,Companies!$A:$B,2,FALSE)</f>
        <v>ACME Corporation</v>
      </c>
      <c r="C1217" s="5">
        <f t="shared" si="181"/>
        <v>1213</v>
      </c>
      <c r="D1217" s="5" t="str" cm="1">
        <f t="array" ref="D1217">SHA1HASH($C1217)</f>
        <v>09cad82f43c6fcf04357b175cdf4763a3daf9a89</v>
      </c>
      <c r="E1217" s="6">
        <v>1</v>
      </c>
      <c r="F1217" s="7">
        <f ca="1">IF($C1217 = 1 + N("Presidente"),
    127,
    IF($C1217 = 2 + N("Vice-Presidente"),
        72,
        IF($C1217 = 3 + N("Secretária bilíngue"),
            13,
            RANDBETWEEN(5,COUNT(Name!$A:$A) + 1)
        )
    )
)</f>
        <v>325</v>
      </c>
      <c r="G1217" s="7" t="str">
        <f ca="1">VLOOKUP($F1217,Name!$A:$B,2,FALSE)</f>
        <v>Rafaela</v>
      </c>
      <c r="H1217" s="7">
        <f ca="1" xml:space="preserve">
IF($C1217 = 1,
    0,
    RANDBETWEEN(5,COUNT('Last name'!$A:$A) + 1)
)</f>
        <v>109</v>
      </c>
      <c r="I1217" s="7" t="str">
        <f ca="1" xml:space="preserve">
IF($C1217 = 1 + N("Presidente"),
    "de Orléans e Bragança",
    VLOOKUP($H1217,'Last name'!$A:$B,2,FALSE) &amp; " " &amp; VLOOKUP(RANDBETWEEN(5,COUNT('Last name'!$A:$A) + 1),'Last name'!$A:$B,2,FALSE)
)</f>
        <v>Lima Pellegrini</v>
      </c>
      <c r="J1217" s="7" t="str">
        <f t="shared" ca="1" si="182"/>
        <v>Rafaela Lima Pellegrini</v>
      </c>
      <c r="K1217" s="7" t="str" cm="1">
        <f t="array" aca="1" ref="K1217" ca="1">SHA1HASH($J1217)</f>
        <v>c028aa4db554ffa98045bf4afd31c0ac97831510</v>
      </c>
      <c r="L1217" s="7" cm="1">
        <f t="array" aca="1" ref="L1217" ca="1">INDEX(States!$A:$A,N1217,1)</f>
        <v>5</v>
      </c>
      <c r="M1217" s="7" t="str">
        <f ca="1">VLOOKUP($L1217,Countries!$A:$B,2,FALSE)</f>
        <v>Portugal</v>
      </c>
      <c r="N1217" s="7" cm="1">
        <f t="array" aca="1" ref="N1217" ca="1">INDEX(States!$C:$C,RANDBETWEEN(5,COUNTA(States!$A:$A) + 1),1)</f>
        <v>17</v>
      </c>
      <c r="O1217" s="7" t="str">
        <f ca="1">VLOOKUP($N1217,States!$C:$D,2,FALSE)</f>
        <v>Viseu</v>
      </c>
      <c r="P1217" s="7" t="str">
        <f ca="1">VLOOKUP($F1217,Name!$A:$C,3,FALSE)</f>
        <v>F</v>
      </c>
      <c r="Q1217" s="7" t="str">
        <f ca="1">VLOOKUP($P1217,Genders!$B:$C,2,FALSE)</f>
        <v>Female</v>
      </c>
      <c r="R1217" s="7" cm="1">
        <f t="array" aca="1" ref="R1217" ca="1">INDEX('Marital status'!$A:$A,RANDBETWEEN(5,COUNTA('Marital status'!$A:$A) + 1),1)</f>
        <v>7</v>
      </c>
      <c r="S1217" s="7" t="str">
        <f ca="1">VLOOKUP($R1217,'Marital status'!$A:$B,2,FALSE)</f>
        <v xml:space="preserve">Widowed </v>
      </c>
      <c r="T1217" s="7">
        <f t="shared" ca="1" si="183"/>
        <v>5</v>
      </c>
      <c r="U1217" s="7" t="str">
        <f ca="1">VLOOKUP($T1217,Ethnicities!$A:$B,2,FALSE)</f>
        <v xml:space="preserve"> white</v>
      </c>
      <c r="V1217" s="8">
        <f t="shared" ca="1" si="184"/>
        <v>17946</v>
      </c>
      <c r="W1217" s="6">
        <f t="shared" ca="1" si="185"/>
        <v>7</v>
      </c>
      <c r="X1217" s="8" t="str">
        <f ca="1">VLOOKUP($W1217,'Background education'!$A:$B,2,FALSE)</f>
        <v>Undergraduate degree</v>
      </c>
      <c r="Y1217" s="7">
        <f ca="1" xml:space="preserve">
  IF(OR($AA1217 = 5, $AA1217 = 6, $AA1217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17" s="7" t="str">
        <f ca="1">VLOOKUP($Y1217,Departments!$A:$B,2,FALSE)</f>
        <v>Human Resource</v>
      </c>
      <c r="AA1217" s="6">
        <f t="shared" ca="1" si="186"/>
        <v>9</v>
      </c>
      <c r="AB1217" s="7" t="str">
        <f ca="1">VLOOKUP($AA1217,Roles!$A:$B,2,FALSE)</f>
        <v>Intern</v>
      </c>
      <c r="AC1217" s="6" t="str">
        <f t="shared" ca="1" si="187"/>
        <v/>
      </c>
      <c r="AD1217" s="7" t="str">
        <f ca="1" xml:space="preserve">
IF($AC1217 &lt;&gt; "",
    VLOOKUP($AC1217,Levels!$A:$B,2,FALSE),
    ""
)</f>
        <v/>
      </c>
      <c r="AE1217" s="8">
        <f t="shared" ca="1" si="188"/>
        <v>42599</v>
      </c>
      <c r="AF1217" s="6">
        <f ca="1">RANDBETWEEN(5,COUNTA('Recruitment source'!$A:$A) + 1)</f>
        <v>15</v>
      </c>
      <c r="AG1217" s="6" t="str">
        <f ca="1">VLOOKUP($AF1217,'Recruitment source'!$A:$B,2,FALSE)</f>
        <v>Website</v>
      </c>
      <c r="AH1217" s="8"/>
      <c r="AI1217" s="1">
        <f t="shared" ca="1" si="180"/>
        <v>1285</v>
      </c>
      <c r="AJ1217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1213, 1, 'Rafaela Lima Pellegrini', 'F', 5, '17/02/1949', 7, 8, 9, NULL, 1285);</v>
      </c>
    </row>
    <row r="1218" spans="1:36" ht="14.25" customHeight="1" x14ac:dyDescent="0.2">
      <c r="A1218" s="7" cm="1">
        <f t="array" aca="1" ref="A1218" ca="1">INDEX(Companies!$A:$A,RANDBETWEEN(5,COUNTA(Companies!$A:$A) + 1),1)</f>
        <v>5</v>
      </c>
      <c r="B1218" s="7" t="str">
        <f ca="1">VLOOKUP($A1218,Companies!$A:$B,2,FALSE)</f>
        <v>ACME Corporation</v>
      </c>
      <c r="C1218" s="5">
        <f t="shared" si="181"/>
        <v>1214</v>
      </c>
      <c r="D1218" s="5" t="str" cm="1">
        <f t="array" ref="D1218">SHA1HASH($C1218)</f>
        <v>fe025dc13e5c9ab0d0625cae795d5cb0a0444b1d</v>
      </c>
      <c r="E1218" s="6">
        <v>1</v>
      </c>
      <c r="F1218" s="7">
        <f ca="1">IF($C1218 = 1 + N("Presidente"),
    127,
    IF($C1218 = 2 + N("Vice-Presidente"),
        72,
        IF($C1218 = 3 + N("Secretária bilíngue"),
            13,
            RANDBETWEEN(5,COUNT(Name!$A:$A) + 1)
        )
    )
)</f>
        <v>79</v>
      </c>
      <c r="G1218" s="7" t="str">
        <f ca="1">VLOOKUP($F1218,Name!$A:$B,2,FALSE)</f>
        <v>Byanca</v>
      </c>
      <c r="H1218" s="7">
        <f ca="1" xml:space="preserve">
IF($C1218 = 1,
    0,
    RANDBETWEEN(5,COUNT('Last name'!$A:$A) + 1)
)</f>
        <v>40</v>
      </c>
      <c r="I1218" s="7" t="str">
        <f ca="1" xml:space="preserve">
IF($C1218 = 1 + N("Presidente"),
    "de Orléans e Bragança",
    VLOOKUP($H1218,'Last name'!$A:$B,2,FALSE) &amp; " " &amp; VLOOKUP(RANDBETWEEN(5,COUNT('Last name'!$A:$A) + 1),'Last name'!$A:$B,2,FALSE)
)</f>
        <v>Bicalho Noronha</v>
      </c>
      <c r="J1218" s="7" t="str">
        <f t="shared" ca="1" si="182"/>
        <v>Byanca Bicalho Noronha</v>
      </c>
      <c r="K1218" s="7" t="str" cm="1">
        <f t="array" aca="1" ref="K1218" ca="1">SHA1HASH($J1218)</f>
        <v>2fe3e835564918f3a43a7e9e81df5a887e677893</v>
      </c>
      <c r="L1218" s="7" cm="1">
        <f t="array" aca="1" ref="L1218" ca="1">INDEX(States!$A:$A,N1218,1)</f>
        <v>5</v>
      </c>
      <c r="M1218" s="7" t="str">
        <f ca="1">VLOOKUP($L1218,Countries!$A:$B,2,FALSE)</f>
        <v>Portugal</v>
      </c>
      <c r="N1218" s="7" cm="1">
        <f t="array" aca="1" ref="N1218" ca="1">INDEX(States!$C:$C,RANDBETWEEN(5,COUNTA(States!$A:$A) + 1),1)</f>
        <v>9</v>
      </c>
      <c r="O1218" s="7" t="str">
        <f ca="1">VLOOKUP($N1218,States!$C:$D,2,FALSE)</f>
        <v>braga</v>
      </c>
      <c r="P1218" s="7" t="str">
        <f ca="1">VLOOKUP($F1218,Name!$A:$C,3,FALSE)</f>
        <v>F</v>
      </c>
      <c r="Q1218" s="7" t="str">
        <f ca="1">VLOOKUP($P1218,Genders!$B:$C,2,FALSE)</f>
        <v>Female</v>
      </c>
      <c r="R1218" s="7" cm="1">
        <f t="array" aca="1" ref="R1218" ca="1">INDEX('Marital status'!$A:$A,RANDBETWEEN(5,COUNTA('Marital status'!$A:$A) + 1),1)</f>
        <v>5</v>
      </c>
      <c r="S1218" s="7" t="str">
        <f ca="1">VLOOKUP($R1218,'Marital status'!$A:$B,2,FALSE)</f>
        <v>single</v>
      </c>
      <c r="T1218" s="7">
        <f t="shared" ca="1" si="183"/>
        <v>6</v>
      </c>
      <c r="U1218" s="7" t="str">
        <f ca="1">VLOOKUP($T1218,Ethnicities!$A:$B,2,FALSE)</f>
        <v>Black or African American</v>
      </c>
      <c r="V1218" s="8">
        <f t="shared" ca="1" si="184"/>
        <v>25453</v>
      </c>
      <c r="W1218" s="6">
        <f t="shared" ca="1" si="185"/>
        <v>7</v>
      </c>
      <c r="X1218" s="8" t="str">
        <f ca="1">VLOOKUP($W1218,'Background education'!$A:$B,2,FALSE)</f>
        <v>Undergraduate degree</v>
      </c>
      <c r="Y1218" s="7">
        <f ca="1" xml:space="preserve">
  IF(OR($AA1218 = 5, $AA1218 = 6, $AA1218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18" s="7" t="str">
        <f ca="1">VLOOKUP($Y1218,Departments!$A:$B,2,FALSE)</f>
        <v>Human Resource</v>
      </c>
      <c r="AA1218" s="6">
        <f t="shared" ca="1" si="186"/>
        <v>11</v>
      </c>
      <c r="AB1218" s="7" t="str">
        <f ca="1">VLOOKUP($AA1218,Roles!$A:$B,2,FALSE)</f>
        <v>Analyst</v>
      </c>
      <c r="AC1218" s="6">
        <f t="shared" ca="1" si="187"/>
        <v>6</v>
      </c>
      <c r="AD1218" s="7" t="str">
        <f ca="1" xml:space="preserve">
IF($AC1218 &lt;&gt; "",
    VLOOKUP($AC1218,Levels!$A:$B,2,FALSE),
    ""
)</f>
        <v>Pleno</v>
      </c>
      <c r="AE1218" s="8">
        <f t="shared" ca="1" si="188"/>
        <v>37705</v>
      </c>
      <c r="AF1218" s="6">
        <f ca="1">RANDBETWEEN(5,COUNTA('Recruitment source'!$A:$A) + 1)</f>
        <v>11</v>
      </c>
      <c r="AG1218" s="6" t="str">
        <f ca="1">VLOOKUP($AF1218,'Recruitment source'!$A:$B,2,FALSE)</f>
        <v>Next Station</v>
      </c>
      <c r="AH1218" s="8"/>
      <c r="AI1218" s="1">
        <f t="shared" ca="1" si="180"/>
        <v>2580</v>
      </c>
      <c r="AJ1218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1214, 1, 'Byanca Bicalho Noronha', 'F', 6, '07/09/1969', 7, 8, 11, 6, 2580);</v>
      </c>
    </row>
    <row r="1219" spans="1:36" ht="14.25" customHeight="1" x14ac:dyDescent="0.2">
      <c r="A1219" s="7" cm="1">
        <f t="array" aca="1" ref="A1219" ca="1">INDEX(Companies!$A:$A,RANDBETWEEN(5,COUNTA(Companies!$A:$A) + 1),1)</f>
        <v>5</v>
      </c>
      <c r="B1219" s="7" t="str">
        <f ca="1">VLOOKUP($A1219,Companies!$A:$B,2,FALSE)</f>
        <v>ACME Corporation</v>
      </c>
      <c r="C1219" s="5">
        <f t="shared" si="181"/>
        <v>1215</v>
      </c>
      <c r="D1219" s="5" t="str" cm="1">
        <f t="array" ref="D1219">SHA1HASH($C1219)</f>
        <v>3f15b9957ade0433fc133bede90851e29476e9b9</v>
      </c>
      <c r="E1219" s="6">
        <v>1</v>
      </c>
      <c r="F1219" s="7">
        <f ca="1">IF($C1219 = 1 + N("Presidente"),
    127,
    IF($C1219 = 2 + N("Vice-Presidente"),
        72,
        IF($C1219 = 3 + N("Secretária bilíngue"),
            13,
            RANDBETWEEN(5,COUNT(Name!$A:$A) + 1)
        )
    )
)</f>
        <v>40</v>
      </c>
      <c r="G1219" s="7" t="str">
        <f ca="1">VLOOKUP($F1219,Name!$A:$B,2,FALSE)</f>
        <v>André</v>
      </c>
      <c r="H1219" s="7">
        <f ca="1" xml:space="preserve">
IF($C1219 = 1,
    0,
    RANDBETWEEN(5,COUNT('Last name'!$A:$A) + 1)
)</f>
        <v>132</v>
      </c>
      <c r="I1219" s="7" t="str">
        <f ca="1" xml:space="preserve">
IF($C1219 = 1 + N("Presidente"),
    "de Orléans e Bragança",
    VLOOKUP($H1219,'Last name'!$A:$B,2,FALSE) &amp; " " &amp; VLOOKUP(RANDBETWEEN(5,COUNT('Last name'!$A:$A) + 1),'Last name'!$A:$B,2,FALSE)
)</f>
        <v>Moraes Lima</v>
      </c>
      <c r="J1219" s="7" t="str">
        <f t="shared" ca="1" si="182"/>
        <v>André Moraes Lima</v>
      </c>
      <c r="K1219" s="7" t="str" cm="1">
        <f t="array" aca="1" ref="K1219" ca="1">SHA1HASH($J1219)</f>
        <v>e4bdd7f8b8baa4d3c717d14e19992bdfa3ab1a49</v>
      </c>
      <c r="L1219" s="7" cm="1">
        <f t="array" aca="1" ref="L1219" ca="1">INDEX(States!$A:$A,N1219,1)</f>
        <v>5</v>
      </c>
      <c r="M1219" s="7" t="str">
        <f ca="1">VLOOKUP($L1219,Countries!$A:$B,2,FALSE)</f>
        <v>Portugal</v>
      </c>
      <c r="N1219" s="7" cm="1">
        <f t="array" aca="1" ref="N1219" ca="1">INDEX(States!$C:$C,RANDBETWEEN(5,COUNTA(States!$A:$A) + 1),1)</f>
        <v>20</v>
      </c>
      <c r="O1219" s="7" t="str">
        <f ca="1">VLOOKUP($N1219,States!$C:$D,2,FALSE)</f>
        <v>Portalegre</v>
      </c>
      <c r="P1219" s="7" t="str">
        <f ca="1">VLOOKUP($F1219,Name!$A:$C,3,FALSE)</f>
        <v>M</v>
      </c>
      <c r="Q1219" s="7" t="str">
        <f ca="1">VLOOKUP($P1219,Genders!$B:$C,2,FALSE)</f>
        <v>Male</v>
      </c>
      <c r="R1219" s="7" cm="1">
        <f t="array" aca="1" ref="R1219" ca="1">INDEX('Marital status'!$A:$A,RANDBETWEEN(5,COUNTA('Marital status'!$A:$A) + 1),1)</f>
        <v>6</v>
      </c>
      <c r="S1219" s="7" t="str">
        <f ca="1">VLOOKUP($R1219,'Marital status'!$A:$B,2,FALSE)</f>
        <v>MarrieD</v>
      </c>
      <c r="T1219" s="7">
        <f t="shared" ca="1" si="183"/>
        <v>5</v>
      </c>
      <c r="U1219" s="7" t="str">
        <f ca="1">VLOOKUP($T1219,Ethnicities!$A:$B,2,FALSE)</f>
        <v xml:space="preserve"> white</v>
      </c>
      <c r="V1219" s="8">
        <f t="shared" ca="1" si="184"/>
        <v>25705</v>
      </c>
      <c r="W1219" s="6">
        <f t="shared" ca="1" si="185"/>
        <v>7</v>
      </c>
      <c r="X1219" s="8" t="str">
        <f ca="1">VLOOKUP($W1219,'Background education'!$A:$B,2,FALSE)</f>
        <v>Undergraduate degree</v>
      </c>
      <c r="Y1219" s="7">
        <f ca="1" xml:space="preserve">
  IF(OR($AA1219 = 5, $AA1219 = 6, $AA1219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19" s="7" t="str">
        <f ca="1">VLOOKUP($Y1219,Departments!$A:$B,2,FALSE)</f>
        <v xml:space="preserve"> Commercial</v>
      </c>
      <c r="AA1219" s="6">
        <f t="shared" ca="1" si="186"/>
        <v>10</v>
      </c>
      <c r="AB1219" s="7" t="str">
        <f ca="1">VLOOKUP($AA1219,Roles!$A:$B,2,FALSE)</f>
        <v>Trainee</v>
      </c>
      <c r="AC1219" s="6" t="str">
        <f t="shared" ca="1" si="187"/>
        <v/>
      </c>
      <c r="AD1219" s="7" t="str">
        <f ca="1" xml:space="preserve">
IF($AC1219 &lt;&gt; "",
    VLOOKUP($AC1219,Levels!$A:$B,2,FALSE),
    ""
)</f>
        <v/>
      </c>
      <c r="AE1219" s="8">
        <f t="shared" ca="1" si="188"/>
        <v>36771</v>
      </c>
      <c r="AF1219" s="6">
        <f ca="1">RANDBETWEEN(5,COUNTA('Recruitment source'!$A:$A) + 1)</f>
        <v>14</v>
      </c>
      <c r="AG1219" s="6" t="str">
        <f ca="1">VLOOKUP($AF1219,'Recruitment source'!$A:$B,2,FALSE)</f>
        <v>LinkedIn</v>
      </c>
      <c r="AH1219" s="8"/>
      <c r="AI1219" s="1">
        <f t="shared" ca="1" si="180"/>
        <v>1385</v>
      </c>
      <c r="AJ1219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1215, 1, 'André Moraes Lima', 'M', 5, '17/05/1970', 7, 9, 10, NULL, 1385);</v>
      </c>
    </row>
    <row r="1220" spans="1:36" ht="14.25" customHeight="1" x14ac:dyDescent="0.2">
      <c r="A1220" s="7" cm="1">
        <f t="array" aca="1" ref="A1220" ca="1">INDEX(Companies!$A:$A,RANDBETWEEN(5,COUNTA(Companies!$A:$A) + 1),1)</f>
        <v>5</v>
      </c>
      <c r="B1220" s="7" t="str">
        <f ca="1">VLOOKUP($A1220,Companies!$A:$B,2,FALSE)</f>
        <v>ACME Corporation</v>
      </c>
      <c r="C1220" s="5">
        <f t="shared" si="181"/>
        <v>1216</v>
      </c>
      <c r="D1220" s="5" t="str" cm="1">
        <f t="array" ref="D1220">SHA1HASH($C1220)</f>
        <v>e816958259e39339ddc56994e959aa56ef874f92</v>
      </c>
      <c r="E1220" s="6">
        <v>1</v>
      </c>
      <c r="F1220" s="7">
        <f ca="1">IF($C1220 = 1 + N("Presidente"),
    127,
    IF($C1220 = 2 + N("Vice-Presidente"),
        72,
        IF($C1220 = 3 + N("Secretária bilíngue"),
            13,
            RANDBETWEEN(5,COUNT(Name!$A:$A) + 1)
        )
    )
)</f>
        <v>7</v>
      </c>
      <c r="G1220" s="7" t="str">
        <f ca="1">VLOOKUP($F1220,Name!$A:$B,2,FALSE)</f>
        <v>Adelaide</v>
      </c>
      <c r="H1220" s="7">
        <f ca="1" xml:space="preserve">
IF($C1220 = 1,
    0,
    RANDBETWEEN(5,COUNT('Last name'!$A:$A) + 1)
)</f>
        <v>149</v>
      </c>
      <c r="I1220" s="7" t="str">
        <f ca="1" xml:space="preserve">
IF($C1220 = 1 + N("Presidente"),
    "de Orléans e Bragança",
    VLOOKUP($H1220,'Last name'!$A:$B,2,FALSE) &amp; " " &amp; VLOOKUP(RANDBETWEEN(5,COUNT('Last name'!$A:$A) + 1),'Last name'!$A:$B,2,FALSE)
)</f>
        <v>Pedroso Lopes</v>
      </c>
      <c r="J1220" s="7" t="str">
        <f t="shared" ca="1" si="182"/>
        <v>Adelaide Pedroso Lopes</v>
      </c>
      <c r="K1220" s="7" t="str" cm="1">
        <f t="array" aca="1" ref="K1220" ca="1">SHA1HASH($J1220)</f>
        <v>0d8fbb870c4e0f65f93841b8822cefa76454a1ec</v>
      </c>
      <c r="L1220" s="7" cm="1">
        <f t="array" aca="1" ref="L1220" ca="1">INDEX(States!$A:$A,N1220,1)</f>
        <v>5</v>
      </c>
      <c r="M1220" s="7" t="str">
        <f ca="1">VLOOKUP($L1220,Countries!$A:$B,2,FALSE)</f>
        <v>Portugal</v>
      </c>
      <c r="N1220" s="7" cm="1">
        <f t="array" aca="1" ref="N1220" ca="1">INDEX(States!$C:$C,RANDBETWEEN(5,COUNTA(States!$A:$A) + 1),1)</f>
        <v>7</v>
      </c>
      <c r="O1220" s="7" t="str">
        <f ca="1">VLOOKUP($N1220,States!$C:$D,2,FALSE)</f>
        <v xml:space="preserve"> Setúbal </v>
      </c>
      <c r="P1220" s="7" t="str">
        <f ca="1">VLOOKUP($F1220,Name!$A:$C,3,FALSE)</f>
        <v>F</v>
      </c>
      <c r="Q1220" s="7" t="str">
        <f ca="1">VLOOKUP($P1220,Genders!$B:$C,2,FALSE)</f>
        <v>Female</v>
      </c>
      <c r="R1220" s="7" cm="1">
        <f t="array" aca="1" ref="R1220" ca="1">INDEX('Marital status'!$A:$A,RANDBETWEEN(5,COUNTA('Marital status'!$A:$A) + 1),1)</f>
        <v>7</v>
      </c>
      <c r="S1220" s="7" t="str">
        <f ca="1">VLOOKUP($R1220,'Marital status'!$A:$B,2,FALSE)</f>
        <v xml:space="preserve">Widowed </v>
      </c>
      <c r="T1220" s="7">
        <f t="shared" ca="1" si="183"/>
        <v>5</v>
      </c>
      <c r="U1220" s="7" t="str">
        <f ca="1">VLOOKUP($T1220,Ethnicities!$A:$B,2,FALSE)</f>
        <v xml:space="preserve"> white</v>
      </c>
      <c r="V1220" s="8">
        <f t="shared" ca="1" si="184"/>
        <v>18118</v>
      </c>
      <c r="W1220" s="6">
        <f t="shared" ca="1" si="185"/>
        <v>7</v>
      </c>
      <c r="X1220" s="8" t="str">
        <f ca="1">VLOOKUP($W1220,'Background education'!$A:$B,2,FALSE)</f>
        <v>Undergraduate degree</v>
      </c>
      <c r="Y1220" s="7">
        <f ca="1" xml:space="preserve">
  IF(OR($AA1220 = 5, $AA1220 = 6, $AA1220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20" s="7" t="str">
        <f ca="1">VLOOKUP($Y1220,Departments!$A:$B,2,FALSE)</f>
        <v>Operations</v>
      </c>
      <c r="AA1220" s="6">
        <f t="shared" ca="1" si="186"/>
        <v>11</v>
      </c>
      <c r="AB1220" s="7" t="str">
        <f ca="1">VLOOKUP($AA1220,Roles!$A:$B,2,FALSE)</f>
        <v>Analyst</v>
      </c>
      <c r="AC1220" s="6">
        <f t="shared" ca="1" si="187"/>
        <v>7</v>
      </c>
      <c r="AD1220" s="7" t="str">
        <f ca="1" xml:space="preserve">
IF($AC1220 &lt;&gt; "",
    VLOOKUP($AC1220,Levels!$A:$B,2,FALSE),
    ""
)</f>
        <v>Senior</v>
      </c>
      <c r="AE1220" s="8">
        <f t="shared" ca="1" si="188"/>
        <v>40226</v>
      </c>
      <c r="AF1220" s="6">
        <f ca="1">RANDBETWEEN(5,COUNTA('Recruitment source'!$A:$A) + 1)</f>
        <v>9</v>
      </c>
      <c r="AG1220" s="6" t="str">
        <f ca="1">VLOOKUP($AF1220,'Recruitment source'!$A:$B,2,FALSE)</f>
        <v>Empregos Online</v>
      </c>
      <c r="AH1220" s="8"/>
      <c r="AI1220" s="1">
        <f t="shared" ca="1" si="180"/>
        <v>2500</v>
      </c>
      <c r="AJ1220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1216, 1, 'Adelaide Pedroso Lopes', 'F', 5, '08/08/1949', 7, 10, 11, 7, 2500);</v>
      </c>
    </row>
    <row r="1221" spans="1:36" ht="14.25" customHeight="1" x14ac:dyDescent="0.2">
      <c r="A1221" s="7" cm="1">
        <f t="array" aca="1" ref="A1221" ca="1">INDEX(Companies!$A:$A,RANDBETWEEN(5,COUNTA(Companies!$A:$A) + 1),1)</f>
        <v>5</v>
      </c>
      <c r="B1221" s="7" t="str">
        <f ca="1">VLOOKUP($A1221,Companies!$A:$B,2,FALSE)</f>
        <v>ACME Corporation</v>
      </c>
      <c r="C1221" s="5">
        <f t="shared" si="181"/>
        <v>1217</v>
      </c>
      <c r="D1221" s="5" t="str" cm="1">
        <f t="array" ref="D1221">SHA1HASH($C1221)</f>
        <v>76fbdd2b2ea23e13a5b1dbcf7900b3d92134f3a1</v>
      </c>
      <c r="E1221" s="6">
        <v>1</v>
      </c>
      <c r="F1221" s="7">
        <f ca="1">IF($C1221 = 1 + N("Presidente"),
    127,
    IF($C1221 = 2 + N("Vice-Presidente"),
        72,
        IF($C1221 = 3 + N("Secretária bilíngue"),
            13,
            RANDBETWEEN(5,COUNT(Name!$A:$A) + 1)
        )
    )
)</f>
        <v>35</v>
      </c>
      <c r="G1221" s="7" t="str">
        <f ca="1">VLOOKUP($F1221,Name!$A:$B,2,FALSE)</f>
        <v>Ana Luiza</v>
      </c>
      <c r="H1221" s="7">
        <f ca="1" xml:space="preserve">
IF($C1221 = 1,
    0,
    RANDBETWEEN(5,COUNT('Last name'!$A:$A) + 1)
)</f>
        <v>30</v>
      </c>
      <c r="I1221" s="7" t="str">
        <f ca="1" xml:space="preserve">
IF($C1221 = 1 + N("Presidente"),
    "de Orléans e Bragança",
    VLOOKUP($H1221,'Last name'!$A:$B,2,FALSE) &amp; " " &amp; VLOOKUP(RANDBETWEEN(5,COUNT('Last name'!$A:$A) + 1),'Last name'!$A:$B,2,FALSE)
)</f>
        <v>Barbieri Monti</v>
      </c>
      <c r="J1221" s="7" t="str">
        <f t="shared" ca="1" si="182"/>
        <v>Ana Luiza Barbieri Monti</v>
      </c>
      <c r="K1221" s="7" t="str" cm="1">
        <f t="array" aca="1" ref="K1221" ca="1">SHA1HASH($J1221)</f>
        <v>d82550a7055ee123e71662db0fd28345044a574b</v>
      </c>
      <c r="L1221" s="7" cm="1">
        <f t="array" aca="1" ref="L1221" ca="1">INDEX(States!$A:$A,N1221,1)</f>
        <v>5</v>
      </c>
      <c r="M1221" s="7" t="str">
        <f ca="1">VLOOKUP($L1221,Countries!$A:$B,2,FALSE)</f>
        <v>Portugal</v>
      </c>
      <c r="N1221" s="7" cm="1">
        <f t="array" aca="1" ref="N1221" ca="1">INDEX(States!$C:$C,RANDBETWEEN(5,COUNTA(States!$A:$A) + 1),1)</f>
        <v>10</v>
      </c>
      <c r="O1221" s="7" t="str">
        <f ca="1">VLOOKUP($N1221,States!$C:$D,2,FALSE)</f>
        <v>Faro</v>
      </c>
      <c r="P1221" s="7" t="str">
        <f ca="1">VLOOKUP($F1221,Name!$A:$C,3,FALSE)</f>
        <v>F</v>
      </c>
      <c r="Q1221" s="7" t="str">
        <f ca="1">VLOOKUP($P1221,Genders!$B:$C,2,FALSE)</f>
        <v>Female</v>
      </c>
      <c r="R1221" s="7" cm="1">
        <f t="array" aca="1" ref="R1221" ca="1">INDEX('Marital status'!$A:$A,RANDBETWEEN(5,COUNTA('Marital status'!$A:$A) + 1),1)</f>
        <v>5</v>
      </c>
      <c r="S1221" s="7" t="str">
        <f ca="1">VLOOKUP($R1221,'Marital status'!$A:$B,2,FALSE)</f>
        <v>single</v>
      </c>
      <c r="T1221" s="7">
        <f t="shared" ca="1" si="183"/>
        <v>7</v>
      </c>
      <c r="U1221" s="7" t="str">
        <f ca="1">VLOOKUP($T1221,Ethnicities!$A:$B,2,FALSE)</f>
        <v xml:space="preserve">  Hispanic or LATINO</v>
      </c>
      <c r="V1221" s="8">
        <f t="shared" ca="1" si="184"/>
        <v>30786</v>
      </c>
      <c r="W1221" s="6">
        <f t="shared" ca="1" si="185"/>
        <v>7</v>
      </c>
      <c r="X1221" s="8" t="str">
        <f ca="1">VLOOKUP($W1221,'Background education'!$A:$B,2,FALSE)</f>
        <v>Undergraduate degree</v>
      </c>
      <c r="Y1221" s="7">
        <f ca="1" xml:space="preserve">
  IF(OR($AA1221 = 5, $AA1221 = 6, $AA1221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21" s="7" t="str">
        <f ca="1">VLOOKUP($Y1221,Departments!$A:$B,2,FALSE)</f>
        <v>Human Resource</v>
      </c>
      <c r="AA1221" s="6">
        <f t="shared" ca="1" si="186"/>
        <v>9</v>
      </c>
      <c r="AB1221" s="7" t="str">
        <f ca="1">VLOOKUP($AA1221,Roles!$A:$B,2,FALSE)</f>
        <v>Intern</v>
      </c>
      <c r="AC1221" s="6" t="str">
        <f t="shared" ca="1" si="187"/>
        <v/>
      </c>
      <c r="AD1221" s="7" t="str">
        <f ca="1" xml:space="preserve">
IF($AC1221 &lt;&gt; "",
    VLOOKUP($AC1221,Levels!$A:$B,2,FALSE),
    ""
)</f>
        <v/>
      </c>
      <c r="AE1221" s="8">
        <f t="shared" ca="1" si="188"/>
        <v>44720</v>
      </c>
      <c r="AF1221" s="6">
        <f ca="1">RANDBETWEEN(5,COUNTA('Recruitment source'!$A:$A) + 1)</f>
        <v>14</v>
      </c>
      <c r="AG1221" s="6" t="str">
        <f ca="1">VLOOKUP($AF1221,'Recruitment source'!$A:$B,2,FALSE)</f>
        <v>LinkedIn</v>
      </c>
      <c r="AH1221" s="8"/>
      <c r="AI1221" s="1">
        <f t="shared" ref="AI1221:AI1284" ca="1" si="190" xml:space="preserve">
IF($AA1221 = 5 + N("Presidente"),
    27000,
    IF($AA1221 = 6 + N("Vice-presidente"),
        23000,
        IF(OR($AA1221 = 8, $AA1221= 13, $AA1221 = 12) + N("Secretária bilíngue ou coordenador ou especialista"),
            8000,
            IF($AA1221 = 7 + N("Diretor"),
                15000,
                IF($AA1221 = 14 + N("Gerente"),
                    12000,
                    IF($AA1221 = 9 + N("Estagiário"),
                        705,
                        IF($AA1221 = 10 + N("Trainee"),
                            805,
                            IF($AA1221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IF($W1221 = 7,
  500,
  IF($W1221 = 8,
    1000,
    IF($W1221 = 9,
      1500,
      IF($W1221 = 10,
        2000,
        0
      )
    )
  )
)
+
N("Adicional no salário por área")
+
IF($Y1221 = 14 + N("Tecnologia da Informação"),
  120,
  IF($Y1221 = 16 + N("Vendas"),
    110,
    IF($Y1221 = 15 + N("Jurídico"),
      100,
      IF(OR($Y1221 = 8, $Y1221 = 9, $Y1221 = 11) + N("Recursos humanos ou comercial ou comunicação e marketing"),
        80,
        0
      )
    )
  )
)
+
N("Adicionando pegadinha")
+
IF(AND($Y1221 = 16, $W1221 = 9, $AA1221 = 11, $AC1221 = 5) + N("Se for de vendas, com mestrado, analista sênior"),
  IF($T1221 = 5,
    100,
    0
  )
  +
  IF($P1221 = "M",
    200,
    0
  ),
  0
)</f>
        <v>1285</v>
      </c>
      <c r="AJ1221" s="12" t="str">
        <f t="shared" ca="1" si="189"/>
        <v>INSERT INTO bi4all.fac_employees (id_company_fk, id_employee_pk, flg_active, employee_name, id_gender_fk, id_race_fk, birthday, id_schooling_fk, id_department_fk, id_role_fk, id_level_fk, actual_salary) VALUES (5, 1217, 1, 'Ana Luiza Barbieri Monti', 'F', 7, '14/04/1984', 7, 8, 9, NULL, 1285);</v>
      </c>
    </row>
    <row r="1222" spans="1:36" ht="14.25" customHeight="1" x14ac:dyDescent="0.2">
      <c r="A1222" s="7" cm="1">
        <f t="array" aca="1" ref="A1222" ca="1">INDEX(Companies!$A:$A,RANDBETWEEN(5,COUNTA(Companies!$A:$A) + 1),1)</f>
        <v>5</v>
      </c>
      <c r="B1222" s="7" t="str">
        <f ca="1">VLOOKUP($A1222,Companies!$A:$B,2,FALSE)</f>
        <v>ACME Corporation</v>
      </c>
      <c r="C1222" s="5">
        <f t="shared" ref="C1222:C1285" si="191">ROW() - 4</f>
        <v>1218</v>
      </c>
      <c r="D1222" s="5" t="str" cm="1">
        <f t="array" ref="D1222">SHA1HASH($C1222)</f>
        <v>7f1426a678c0021bbbf19eb1d7d6353054809224</v>
      </c>
      <c r="E1222" s="6">
        <v>1</v>
      </c>
      <c r="F1222" s="7">
        <f ca="1">IF($C1222 = 1 + N("Presidente"),
    127,
    IF($C1222 = 2 + N("Vice-Presidente"),
        72,
        IF($C1222 = 3 + N("Secretária bilíngue"),
            13,
            RANDBETWEEN(5,COUNT(Name!$A:$A) + 1)
        )
    )
)</f>
        <v>53</v>
      </c>
      <c r="G1222" s="7" t="str">
        <f ca="1">VLOOKUP($F1222,Name!$A:$B,2,FALSE)</f>
        <v>Aquiles</v>
      </c>
      <c r="H1222" s="7">
        <f ca="1" xml:space="preserve">
IF($C1222 = 1,
    0,
    RANDBETWEEN(5,COUNT('Last name'!$A:$A) + 1)
)</f>
        <v>192</v>
      </c>
      <c r="I1222" s="7" t="str">
        <f ca="1" xml:space="preserve">
IF($C1222 = 1 + N("Presidente"),
    "de Orléans e Bragança",
    VLOOKUP($H1222,'Last name'!$A:$B,2,FALSE) &amp; " " &amp; VLOOKUP(RANDBETWEEN(5,COUNT('Last name'!$A:$A) + 1),'Last name'!$A:$B,2,FALSE)
)</f>
        <v>Vaz Auth</v>
      </c>
      <c r="J1222" s="7" t="str">
        <f t="shared" ref="J1222:J1285" ca="1" si="192">$G1222 &amp; " " &amp; $I1222</f>
        <v>Aquiles Vaz Auth</v>
      </c>
      <c r="K1222" s="7" t="str" cm="1">
        <f t="array" aca="1" ref="K1222" ca="1">SHA1HASH($J1222)</f>
        <v>3ddba8e4fd5033eadbd3c5a3bd3c13376bab2abb</v>
      </c>
      <c r="L1222" s="7" cm="1">
        <f t="array" aca="1" ref="L1222" ca="1">INDEX(States!$A:$A,N1222,1)</f>
        <v>5</v>
      </c>
      <c r="M1222" s="7" t="str">
        <f ca="1">VLOOKUP($L1222,Countries!$A:$B,2,FALSE)</f>
        <v>Portugal</v>
      </c>
      <c r="N1222" s="7" cm="1">
        <f t="array" aca="1" ref="N1222" ca="1">INDEX(States!$C:$C,RANDBETWEEN(5,COUNTA(States!$A:$A) + 1),1)</f>
        <v>18</v>
      </c>
      <c r="O1222" s="7" t="str">
        <f ca="1">VLOOKUP($N1222,States!$C:$D,2,FALSE)</f>
        <v>Castelo Branco</v>
      </c>
      <c r="P1222" s="7" t="str">
        <f ca="1">VLOOKUP($F1222,Name!$A:$C,3,FALSE)</f>
        <v>M</v>
      </c>
      <c r="Q1222" s="7" t="str">
        <f ca="1">VLOOKUP($P1222,Genders!$B:$C,2,FALSE)</f>
        <v>Male</v>
      </c>
      <c r="R1222" s="7" cm="1">
        <f t="array" aca="1" ref="R1222" ca="1">INDEX('Marital status'!$A:$A,RANDBETWEEN(5,COUNTA('Marital status'!$A:$A) + 1),1)</f>
        <v>7</v>
      </c>
      <c r="S1222" s="7" t="str">
        <f ca="1">VLOOKUP($R1222,'Marital status'!$A:$B,2,FALSE)</f>
        <v xml:space="preserve">Widowed </v>
      </c>
      <c r="T1222" s="7">
        <f t="shared" ref="T1222:T1285" ca="1" si="193" xml:space="preserve">
IF(AND($AA1222 &gt;= 5, $AA1222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222" s="7" t="str">
        <f ca="1">VLOOKUP($T1222,Ethnicities!$A:$B,2,FALSE)</f>
        <v xml:space="preserve"> white</v>
      </c>
      <c r="V1222" s="8">
        <f t="shared" ref="V1222:V1285" ca="1" si="194" xml:space="preserve">
IF($AA1222 = 5 + N("CEO"),
    TODAY() - 16340,
    IF($AA1222 = 8 + N("Secretary"),
        RANDBETWEEN(TODAY() - 12418.5, TODAY()-6574.5),
        IF(OR($AA1222 = 7, $AA1222 = 14),
            RANDBETWEEN(TODAY() - 16071, TODAY() - 8766),
            IF(OR($AA1222 = 13, $AA1222 = 12, $AA1222 = 11),
                RANDBETWEEN(TODAY() - 27393.75, TODAY() - 12783.75),
                RANDBETWEEN(TODAY() - 27393.75, TODAY()-10957.5)
            )
        )
    )
)</f>
        <v>19426</v>
      </c>
      <c r="W1222" s="6">
        <f t="shared" ref="W1222:W1285" ca="1" si="195" xml:space="preserve">
IF(OR($AA1222 = 5, $AA1222 = 6) + N("Se for presidente ou vice-presidente"),
    10 + N("Doutor"),
    IF($AA1222 = 7 + N("Se for diretor"),
        RANDBETWEEN(8,10) + N("Graduate school or Master’s degree or Doctorate"),
        IF($AA1222 = 14 + N("If a manager"),
            RANDBETWEEN(7,9),
            IF(OR($AA1222 = 13, $AA1222 = 12, $AA1222 = 11) + N("If coordinator or specialist or analyst"),
                RANDBETWEEN(7,8),
                7
            )
        )
    )
)</f>
        <v>8</v>
      </c>
      <c r="X1222" s="8" t="str">
        <f ca="1">VLOOKUP($W1222,'Background education'!$A:$B,2,FALSE)</f>
        <v>Graduate school</v>
      </c>
      <c r="Y1222" s="7">
        <f ca="1" xml:space="preserve">
  IF(OR($AA1222 = 5, $AA1222 = 6, $AA1222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22" s="7" t="str">
        <f ca="1">VLOOKUP($Y1222,Departments!$A:$B,2,FALSE)</f>
        <v xml:space="preserve"> Presidency</v>
      </c>
      <c r="AA1222" s="6">
        <f t="shared" ref="AA1222:AA1285" ca="1" si="196" xml:space="preserve">
IF($C1222 = 1 + N("Se matrícula for 1"),
  5 + N("Presidente"),
  IF($C1222 = 2 + N("Se matrícula for 2"),
    6 + N("Vice-presidente"),
    IF($C1222 = 3 + N("Se matrícula for 3"),
      8 + N("Secretária bilíngue"),
      IF(AND($C1222 &gt;= 4, $C1222 &lt;=14),
        7 + N("Diretor"),
        IF(AND($C1222 &gt;= 15, $C1222 &lt;= 25),
          14 + N("Manager"),
          IF(AND($C1222 &gt;= 26, $C1222 &lt;= 36),
            13 + N("Coordinador"),
            IF(AND($C1222 &gt;= 37, $C1222 &lt;= 47),
              12 + N("Especialista"),
                IF(MOD($C1222,2) = 0,
                  11 + N("Analista"),
                  RANDBETWEEN(9,10) + N("Estagiário ou Trainee")
                )
            )
          )
        )
      )
    )
  )
)</f>
        <v>11</v>
      </c>
      <c r="AB1222" s="7" t="str">
        <f ca="1">VLOOKUP($AA1222,Roles!$A:$B,2,FALSE)</f>
        <v>Analyst</v>
      </c>
      <c r="AC1222" s="6">
        <f t="shared" ref="AC1222:AC1285" ca="1" si="197" xml:space="preserve">
IF($AA1222 = 11 + N("Analyst"),
    RANDBETWEEN(5, 7) + N("Jr, Pleno, Sr"),
    ""
)</f>
        <v>7</v>
      </c>
      <c r="AD1222" s="7" t="str">
        <f ca="1" xml:space="preserve">
IF($AC1222 &lt;&gt; "",
    VLOOKUP($AC1222,Levels!$A:$B,2,FALSE),
    ""
)</f>
        <v>Senior</v>
      </c>
      <c r="AE1222" s="8">
        <f t="shared" ref="AE1222:AE1285" ca="1" si="198" xml:space="preserve">
IF(
  OR(
    $AA1222=5,$AA1222=6,$AA1222=7,$AA1222=8,$AA1222=14
  ),
  36161,
  IF(
     (
      (TODAY() - $V1222) / 365
     ) &lt; 19,
      TODAY(),
      RANDBETWEEN(36161,TODAY())
  )
)</f>
        <v>41492</v>
      </c>
      <c r="AF1222" s="6">
        <f ca="1">RANDBETWEEN(5,COUNTA('Recruitment source'!$A:$A) + 1)</f>
        <v>9</v>
      </c>
      <c r="AG1222" s="6" t="str">
        <f ca="1">VLOOKUP($AF1222,'Recruitment source'!$A:$B,2,FALSE)</f>
        <v>Empregos Online</v>
      </c>
      <c r="AH1222" s="8"/>
      <c r="AI1222" s="1">
        <f t="shared" ca="1" si="190"/>
        <v>3000</v>
      </c>
      <c r="AJ1222" s="12" t="str">
        <f t="shared" ref="AJ1222:AJ1285" ca="1" si="19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$A1222  &amp; ", "   &amp;
$C1222  &amp; ", "   &amp;
$E1222  &amp; ", '"  &amp;
$J1222  &amp; "', '" &amp;
$P1222  &amp; "', "  &amp;
$T1222  &amp; ", '"  &amp;
TEXT($V1222,"dd/mm/aaaa")  &amp; "', "   &amp;
$W1222  &amp; ", "   &amp;
$Y1222  &amp; ", "   &amp;
$AA1222  &amp; ", "   &amp;
IF($AC1222 &lt;&gt; "", $AC1222, "NULL")  &amp; ", "   &amp;
$AI1222  &amp; ");"</f>
        <v>INSERT INTO bi4all.fac_employees (id_company_fk, id_employee_pk, flg_active, employee_name, id_gender_fk, id_race_fk, birthday, id_schooling_fk, id_department_fk, id_role_fk, id_level_fk, actual_salary) VALUES (5, 1218, 1, 'Aquiles Vaz Auth', 'M', 5, '08/03/1953', 8, 5, 11, 7, 3000);</v>
      </c>
    </row>
    <row r="1223" spans="1:36" ht="14.25" customHeight="1" x14ac:dyDescent="0.2">
      <c r="A1223" s="7" cm="1">
        <f t="array" aca="1" ref="A1223" ca="1">INDEX(Companies!$A:$A,RANDBETWEEN(5,COUNTA(Companies!$A:$A) + 1),1)</f>
        <v>5</v>
      </c>
      <c r="B1223" s="7" t="str">
        <f ca="1">VLOOKUP($A1223,Companies!$A:$B,2,FALSE)</f>
        <v>ACME Corporation</v>
      </c>
      <c r="C1223" s="5">
        <f t="shared" si="191"/>
        <v>1219</v>
      </c>
      <c r="D1223" s="5" t="str" cm="1">
        <f t="array" ref="D1223">SHA1HASH($C1223)</f>
        <v>15d1ee116284b85e5de3e00564518367fe994de7</v>
      </c>
      <c r="E1223" s="6">
        <v>1</v>
      </c>
      <c r="F1223" s="7">
        <f ca="1">IF($C1223 = 1 + N("Presidente"),
    127,
    IF($C1223 = 2 + N("Vice-Presidente"),
        72,
        IF($C1223 = 3 + N("Secretária bilíngue"),
            13,
            RANDBETWEEN(5,COUNT(Name!$A:$A) + 1)
        )
    )
)</f>
        <v>67</v>
      </c>
      <c r="G1223" s="7" t="str">
        <f ca="1">VLOOKUP($F1223,Name!$A:$B,2,FALSE)</f>
        <v>Beatriz</v>
      </c>
      <c r="H1223" s="7">
        <f ca="1" xml:space="preserve">
IF($C1223 = 1,
    0,
    RANDBETWEEN(5,COUNT('Last name'!$A:$A) + 1)
)</f>
        <v>109</v>
      </c>
      <c r="I1223" s="7" t="str">
        <f ca="1" xml:space="preserve">
IF($C1223 = 1 + N("Presidente"),
    "de Orléans e Bragança",
    VLOOKUP($H1223,'Last name'!$A:$B,2,FALSE) &amp; " " &amp; VLOOKUP(RANDBETWEEN(5,COUNT('Last name'!$A:$A) + 1),'Last name'!$A:$B,2,FALSE)
)</f>
        <v>Lima Bandeira</v>
      </c>
      <c r="J1223" s="7" t="str">
        <f t="shared" ca="1" si="192"/>
        <v>Beatriz Lima Bandeira</v>
      </c>
      <c r="K1223" s="7" t="str" cm="1">
        <f t="array" aca="1" ref="K1223" ca="1">SHA1HASH($J1223)</f>
        <v>15cca6f3485ab92471d06e1c24908857b4635f00</v>
      </c>
      <c r="L1223" s="7" cm="1">
        <f t="array" aca="1" ref="L1223" ca="1">INDEX(States!$A:$A,N1223,1)</f>
        <v>5</v>
      </c>
      <c r="M1223" s="7" t="str">
        <f ca="1">VLOOKUP($L1223,Countries!$A:$B,2,FALSE)</f>
        <v>Portugal</v>
      </c>
      <c r="N1223" s="7" cm="1">
        <f t="array" aca="1" ref="N1223" ca="1">INDEX(States!$C:$C,RANDBETWEEN(5,COUNTA(States!$A:$A) + 1),1)</f>
        <v>6</v>
      </c>
      <c r="O1223" s="7" t="str">
        <f ca="1">VLOOKUP($N1223,States!$C:$D,2,FALSE)</f>
        <v>PORTO</v>
      </c>
      <c r="P1223" s="7" t="str">
        <f ca="1">VLOOKUP($F1223,Name!$A:$C,3,FALSE)</f>
        <v>F</v>
      </c>
      <c r="Q1223" s="7" t="str">
        <f ca="1">VLOOKUP($P1223,Genders!$B:$C,2,FALSE)</f>
        <v>Female</v>
      </c>
      <c r="R1223" s="7" cm="1">
        <f t="array" aca="1" ref="R1223" ca="1">INDEX('Marital status'!$A:$A,RANDBETWEEN(5,COUNTA('Marital status'!$A:$A) + 1),1)</f>
        <v>9</v>
      </c>
      <c r="S1223" s="7" t="str">
        <f ca="1">VLOOKUP($R1223,'Marital status'!$A:$B,2,FALSE)</f>
        <v>DIVORCED</v>
      </c>
      <c r="T1223" s="7">
        <f t="shared" ca="1" si="193"/>
        <v>5</v>
      </c>
      <c r="U1223" s="7" t="str">
        <f ca="1">VLOOKUP($T1223,Ethnicities!$A:$B,2,FALSE)</f>
        <v xml:space="preserve"> white</v>
      </c>
      <c r="V1223" s="8">
        <f t="shared" ca="1" si="194"/>
        <v>33753</v>
      </c>
      <c r="W1223" s="6">
        <f t="shared" ca="1" si="195"/>
        <v>7</v>
      </c>
      <c r="X1223" s="8" t="str">
        <f ca="1">VLOOKUP($W1223,'Background education'!$A:$B,2,FALSE)</f>
        <v>Undergraduate degree</v>
      </c>
      <c r="Y1223" s="7">
        <f ca="1" xml:space="preserve">
  IF(OR($AA1223 = 5, $AA1223 = 6, $AA1223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23" s="7" t="str">
        <f ca="1">VLOOKUP($Y1223,Departments!$A:$B,2,FALSE)</f>
        <v xml:space="preserve"> Commercial</v>
      </c>
      <c r="AA1223" s="6">
        <f t="shared" ca="1" si="196"/>
        <v>10</v>
      </c>
      <c r="AB1223" s="7" t="str">
        <f ca="1">VLOOKUP($AA1223,Roles!$A:$B,2,FALSE)</f>
        <v>Trainee</v>
      </c>
      <c r="AC1223" s="6" t="str">
        <f t="shared" ca="1" si="197"/>
        <v/>
      </c>
      <c r="AD1223" s="7" t="str">
        <f ca="1" xml:space="preserve">
IF($AC1223 &lt;&gt; "",
    VLOOKUP($AC1223,Levels!$A:$B,2,FALSE),
    ""
)</f>
        <v/>
      </c>
      <c r="AE1223" s="8">
        <f t="shared" ca="1" si="198"/>
        <v>43252</v>
      </c>
      <c r="AF1223" s="6">
        <f ca="1">RANDBETWEEN(5,COUNTA('Recruitment source'!$A:$A) + 1)</f>
        <v>14</v>
      </c>
      <c r="AG1223" s="6" t="str">
        <f ca="1">VLOOKUP($AF1223,'Recruitment source'!$A:$B,2,FALSE)</f>
        <v>LinkedIn</v>
      </c>
      <c r="AH1223" s="8"/>
      <c r="AI1223" s="1">
        <f t="shared" ca="1" si="190"/>
        <v>1385</v>
      </c>
      <c r="AJ122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1219, 1, 'Beatriz Lima Bandeira', 'F', 5, '29/05/1992', 7, 9, 10, NULL, 1385);</v>
      </c>
    </row>
    <row r="1224" spans="1:36" ht="14.25" customHeight="1" x14ac:dyDescent="0.2">
      <c r="A1224" s="7" cm="1">
        <f t="array" aca="1" ref="A1224" ca="1">INDEX(Companies!$A:$A,RANDBETWEEN(5,COUNTA(Companies!$A:$A) + 1),1)</f>
        <v>5</v>
      </c>
      <c r="B1224" s="7" t="str">
        <f ca="1">VLOOKUP($A1224,Companies!$A:$B,2,FALSE)</f>
        <v>ACME Corporation</v>
      </c>
      <c r="C1224" s="5">
        <f t="shared" si="191"/>
        <v>1220</v>
      </c>
      <c r="D1224" s="5" t="str" cm="1">
        <f t="array" ref="D1224">SHA1HASH($C1224)</f>
        <v>7173e41e4de7a780906fada68a682817c8803ed2</v>
      </c>
      <c r="E1224" s="6">
        <v>1</v>
      </c>
      <c r="F1224" s="7">
        <f ca="1">IF($C1224 = 1 + N("Presidente"),
    127,
    IF($C1224 = 2 + N("Vice-Presidente"),
        72,
        IF($C1224 = 3 + N("Secretária bilíngue"),
            13,
            RANDBETWEEN(5,COUNT(Name!$A:$A) + 1)
        )
    )
)</f>
        <v>103</v>
      </c>
      <c r="G1224" s="7" t="str">
        <f ca="1">VLOOKUP($F1224,Name!$A:$B,2,FALSE)</f>
        <v>Danniel</v>
      </c>
      <c r="H1224" s="7">
        <f ca="1" xml:space="preserve">
IF($C1224 = 1,
    0,
    RANDBETWEEN(5,COUNT('Last name'!$A:$A) + 1)
)</f>
        <v>14</v>
      </c>
      <c r="I1224" s="7" t="str">
        <f ca="1" xml:space="preserve">
IF($C1224 = 1 + N("Presidente"),
    "de Orléans e Bragança",
    VLOOKUP($H1224,'Last name'!$A:$B,2,FALSE) &amp; " " &amp; VLOOKUP(RANDBETWEEN(5,COUNT('Last name'!$A:$A) + 1),'Last name'!$A:$B,2,FALSE)
)</f>
        <v>Alves Bactista</v>
      </c>
      <c r="J1224" s="7" t="str">
        <f t="shared" ca="1" si="192"/>
        <v>Danniel Alves Bactista</v>
      </c>
      <c r="K1224" s="7" t="str" cm="1">
        <f t="array" aca="1" ref="K1224" ca="1">SHA1HASH($J1224)</f>
        <v>48632524b7cd33f56780b3fb8ca952551a0bd60b</v>
      </c>
      <c r="L1224" s="7" cm="1">
        <f t="array" aca="1" ref="L1224" ca="1">INDEX(States!$A:$A,N1224,1)</f>
        <v>5</v>
      </c>
      <c r="M1224" s="7" t="str">
        <f ca="1">VLOOKUP($L1224,Countries!$A:$B,2,FALSE)</f>
        <v>Portugal</v>
      </c>
      <c r="N1224" s="7" cm="1">
        <f t="array" aca="1" ref="N1224" ca="1">INDEX(States!$C:$C,RANDBETWEEN(5,COUNTA(States!$A:$A) + 1),1)</f>
        <v>8</v>
      </c>
      <c r="O1224" s="7" t="str">
        <f ca="1">VLOOKUP($N1224,States!$C:$D,2,FALSE)</f>
        <v>AveirO</v>
      </c>
      <c r="P1224" s="7" t="str">
        <f ca="1">VLOOKUP($F1224,Name!$A:$C,3,FALSE)</f>
        <v>M</v>
      </c>
      <c r="Q1224" s="7" t="str">
        <f ca="1">VLOOKUP($P1224,Genders!$B:$C,2,FALSE)</f>
        <v>Male</v>
      </c>
      <c r="R1224" s="7" cm="1">
        <f t="array" aca="1" ref="R1224" ca="1">INDEX('Marital status'!$A:$A,RANDBETWEEN(5,COUNTA('Marital status'!$A:$A) + 1),1)</f>
        <v>5</v>
      </c>
      <c r="S1224" s="7" t="str">
        <f ca="1">VLOOKUP($R1224,'Marital status'!$A:$B,2,FALSE)</f>
        <v>single</v>
      </c>
      <c r="T1224" s="7">
        <f t="shared" ca="1" si="193"/>
        <v>5</v>
      </c>
      <c r="U1224" s="7" t="str">
        <f ca="1">VLOOKUP($T1224,Ethnicities!$A:$B,2,FALSE)</f>
        <v xml:space="preserve"> white</v>
      </c>
      <c r="V1224" s="8">
        <f t="shared" ca="1" si="194"/>
        <v>25014</v>
      </c>
      <c r="W1224" s="6">
        <f t="shared" ca="1" si="195"/>
        <v>8</v>
      </c>
      <c r="X1224" s="8" t="str">
        <f ca="1">VLOOKUP($W1224,'Background education'!$A:$B,2,FALSE)</f>
        <v>Graduate school</v>
      </c>
      <c r="Y1224" s="7">
        <f ca="1" xml:space="preserve">
  IF(OR($AA1224 = 5, $AA1224 = 6, $AA1224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24" s="7" t="str">
        <f ca="1">VLOOKUP($Y1224,Departments!$A:$B,2,FALSE)</f>
        <v>Finance</v>
      </c>
      <c r="AA1224" s="6">
        <f t="shared" ca="1" si="196"/>
        <v>11</v>
      </c>
      <c r="AB1224" s="7" t="str">
        <f ca="1">VLOOKUP($AA1224,Roles!$A:$B,2,FALSE)</f>
        <v>Analyst</v>
      </c>
      <c r="AC1224" s="6">
        <f t="shared" ca="1" si="197"/>
        <v>7</v>
      </c>
      <c r="AD1224" s="7" t="str">
        <f ca="1" xml:space="preserve">
IF($AC1224 &lt;&gt; "",
    VLOOKUP($AC1224,Levels!$A:$B,2,FALSE),
    ""
)</f>
        <v>Senior</v>
      </c>
      <c r="AE1224" s="8">
        <f t="shared" ca="1" si="198"/>
        <v>41442</v>
      </c>
      <c r="AF1224" s="6">
        <f ca="1">RANDBETWEEN(5,COUNTA('Recruitment source'!$A:$A) + 1)</f>
        <v>15</v>
      </c>
      <c r="AG1224" s="6" t="str">
        <f ca="1">VLOOKUP($AF1224,'Recruitment source'!$A:$B,2,FALSE)</f>
        <v>Website</v>
      </c>
      <c r="AH1224" s="8"/>
      <c r="AI1224" s="1">
        <f t="shared" ca="1" si="190"/>
        <v>3000</v>
      </c>
      <c r="AJ122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1220, 1, 'Danniel Alves Bactista', 'M', 5, '25/06/1968', 8, 7, 11, 7, 3000);</v>
      </c>
    </row>
    <row r="1225" spans="1:36" ht="14.25" customHeight="1" x14ac:dyDescent="0.2">
      <c r="A1225" s="7" cm="1">
        <f t="array" aca="1" ref="A1225" ca="1">INDEX(Companies!$A:$A,RANDBETWEEN(5,COUNTA(Companies!$A:$A) + 1),1)</f>
        <v>5</v>
      </c>
      <c r="B1225" s="7" t="str">
        <f ca="1">VLOOKUP($A1225,Companies!$A:$B,2,FALSE)</f>
        <v>ACME Corporation</v>
      </c>
      <c r="C1225" s="5">
        <f t="shared" si="191"/>
        <v>1221</v>
      </c>
      <c r="D1225" s="5" t="str" cm="1">
        <f t="array" ref="D1225">SHA1HASH($C1225)</f>
        <v>22a366e578fc19525be71b6b3013ef8cc5cb1a74</v>
      </c>
      <c r="E1225" s="6">
        <v>1</v>
      </c>
      <c r="F1225" s="7">
        <f ca="1">IF($C1225 = 1 + N("Presidente"),
    127,
    IF($C1225 = 2 + N("Vice-Presidente"),
        72,
        IF($C1225 = 3 + N("Secretária bilíngue"),
            13,
            RANDBETWEEN(5,COUNT(Name!$A:$A) + 1)
        )
    )
)</f>
        <v>214</v>
      </c>
      <c r="G1225" s="7" t="str">
        <f ca="1">VLOOKUP($F1225,Name!$A:$B,2,FALSE)</f>
        <v>Kleriston</v>
      </c>
      <c r="H1225" s="7">
        <f ca="1" xml:space="preserve">
IF($C1225 = 1,
    0,
    RANDBETWEEN(5,COUNT('Last name'!$A:$A) + 1)
)</f>
        <v>68</v>
      </c>
      <c r="I1225" s="7" t="str">
        <f ca="1" xml:space="preserve">
IF($C1225 = 1 + N("Presidente"),
    "de Orléans e Bragança",
    VLOOKUP($H1225,'Last name'!$A:$B,2,FALSE) &amp; " " &amp; VLOOKUP(RANDBETWEEN(5,COUNT('Last name'!$A:$A) + 1),'Last name'!$A:$B,2,FALSE)
)</f>
        <v>Costa Pinheiro</v>
      </c>
      <c r="J1225" s="7" t="str">
        <f t="shared" ca="1" si="192"/>
        <v>Kleriston Costa Pinheiro</v>
      </c>
      <c r="K1225" s="7" t="str" cm="1">
        <f t="array" aca="1" ref="K1225" ca="1">SHA1HASH($J1225)</f>
        <v>2c19284e499ab51eab169f14fe58db6db60cc521</v>
      </c>
      <c r="L1225" s="7" cm="1">
        <f t="array" aca="1" ref="L1225" ca="1">INDEX(States!$A:$A,N1225,1)</f>
        <v>5</v>
      </c>
      <c r="M1225" s="7" t="str">
        <f ca="1">VLOOKUP($L1225,Countries!$A:$B,2,FALSE)</f>
        <v>Portugal</v>
      </c>
      <c r="N1225" s="7" cm="1">
        <f t="array" aca="1" ref="N1225" ca="1">INDEX(States!$C:$C,RANDBETWEEN(5,COUNTA(States!$A:$A) + 1),1)</f>
        <v>18</v>
      </c>
      <c r="O1225" s="7" t="str">
        <f ca="1">VLOOKUP($N1225,States!$C:$D,2,FALSE)</f>
        <v>Castelo Branco</v>
      </c>
      <c r="P1225" s="7" t="str">
        <f ca="1">VLOOKUP($F1225,Name!$A:$C,3,FALSE)</f>
        <v>M</v>
      </c>
      <c r="Q1225" s="7" t="str">
        <f ca="1">VLOOKUP($P1225,Genders!$B:$C,2,FALSE)</f>
        <v>Male</v>
      </c>
      <c r="R1225" s="7" cm="1">
        <f t="array" aca="1" ref="R1225" ca="1">INDEX('Marital status'!$A:$A,RANDBETWEEN(5,COUNTA('Marital status'!$A:$A) + 1),1)</f>
        <v>5</v>
      </c>
      <c r="S1225" s="7" t="str">
        <f ca="1">VLOOKUP($R1225,'Marital status'!$A:$B,2,FALSE)</f>
        <v>single</v>
      </c>
      <c r="T1225" s="7">
        <f t="shared" ca="1" si="193"/>
        <v>6</v>
      </c>
      <c r="U1225" s="7" t="str">
        <f ca="1">VLOOKUP($T1225,Ethnicities!$A:$B,2,FALSE)</f>
        <v>Black or African American</v>
      </c>
      <c r="V1225" s="8">
        <f t="shared" ca="1" si="194"/>
        <v>20622</v>
      </c>
      <c r="W1225" s="6">
        <f t="shared" ca="1" si="195"/>
        <v>7</v>
      </c>
      <c r="X1225" s="8" t="str">
        <f ca="1">VLOOKUP($W1225,'Background education'!$A:$B,2,FALSE)</f>
        <v>Undergraduate degree</v>
      </c>
      <c r="Y1225" s="7">
        <f ca="1" xml:space="preserve">
  IF(OR($AA1225 = 5, $AA1225 = 6, $AA1225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25" s="7" t="str">
        <f ca="1">VLOOKUP($Y1225,Departments!$A:$B,2,FALSE)</f>
        <v>Human Resource</v>
      </c>
      <c r="AA1225" s="6">
        <f t="shared" ca="1" si="196"/>
        <v>10</v>
      </c>
      <c r="AB1225" s="7" t="str">
        <f ca="1">VLOOKUP($AA1225,Roles!$A:$B,2,FALSE)</f>
        <v>Trainee</v>
      </c>
      <c r="AC1225" s="6" t="str">
        <f t="shared" ca="1" si="197"/>
        <v/>
      </c>
      <c r="AD1225" s="7" t="str">
        <f ca="1" xml:space="preserve">
IF($AC1225 &lt;&gt; "",
    VLOOKUP($AC1225,Levels!$A:$B,2,FALSE),
    ""
)</f>
        <v/>
      </c>
      <c r="AE1225" s="8">
        <f t="shared" ca="1" si="198"/>
        <v>37637</v>
      </c>
      <c r="AF1225" s="6">
        <f ca="1">RANDBETWEEN(5,COUNTA('Recruitment source'!$A:$A) + 1)</f>
        <v>12</v>
      </c>
      <c r="AG1225" s="6" t="str">
        <f ca="1">VLOOKUP($AF1225,'Recruitment source'!$A:$B,2,FALSE)</f>
        <v xml:space="preserve"> recommendation of employee</v>
      </c>
      <c r="AH1225" s="8"/>
      <c r="AI1225" s="1">
        <f t="shared" ca="1" si="190"/>
        <v>1385</v>
      </c>
      <c r="AJ122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1221, 1, 'Kleriston Costa Pinheiro', 'M', 6, '16/06/1956', 7, 8, 10, NULL, 1385);</v>
      </c>
    </row>
    <row r="1226" spans="1:36" ht="14.25" customHeight="1" x14ac:dyDescent="0.2">
      <c r="A1226" s="7" cm="1">
        <f t="array" aca="1" ref="A1226" ca="1">INDEX(Companies!$A:$A,RANDBETWEEN(5,COUNTA(Companies!$A:$A) + 1),1)</f>
        <v>5</v>
      </c>
      <c r="B1226" s="7" t="str">
        <f ca="1">VLOOKUP($A1226,Companies!$A:$B,2,FALSE)</f>
        <v>ACME Corporation</v>
      </c>
      <c r="C1226" s="5">
        <f t="shared" si="191"/>
        <v>1222</v>
      </c>
      <c r="D1226" s="5" t="str" cm="1">
        <f t="array" ref="D1226">SHA1HASH($C1226)</f>
        <v>5aab0703d8e504fd68b829dcfed270c59f51e23f</v>
      </c>
      <c r="E1226" s="6">
        <v>1</v>
      </c>
      <c r="F1226" s="7">
        <f ca="1">IF($C1226 = 1 + N("Presidente"),
    127,
    IF($C1226 = 2 + N("Vice-Presidente"),
        72,
        IF($C1226 = 3 + N("Secretária bilíngue"),
            13,
            RANDBETWEEN(5,COUNT(Name!$A:$A) + 1)
        )
    )
)</f>
        <v>160</v>
      </c>
      <c r="G1226" s="7" t="str">
        <f ca="1">VLOOKUP($F1226,Name!$A:$B,2,FALSE)</f>
        <v>Hector</v>
      </c>
      <c r="H1226" s="7">
        <f ca="1" xml:space="preserve">
IF($C1226 = 1,
    0,
    RANDBETWEEN(5,COUNT('Last name'!$A:$A) + 1)
)</f>
        <v>71</v>
      </c>
      <c r="I1226" s="7" t="str">
        <f ca="1" xml:space="preserve">
IF($C1226 = 1 + N("Presidente"),
    "de Orléans e Bragança",
    VLOOKUP($H1226,'Last name'!$A:$B,2,FALSE) &amp; " " &amp; VLOOKUP(RANDBETWEEN(5,COUNT('Last name'!$A:$A) + 1),'Last name'!$A:$B,2,FALSE)
)</f>
        <v>Dantas Esteves</v>
      </c>
      <c r="J1226" s="7" t="str">
        <f t="shared" ca="1" si="192"/>
        <v>Hector Dantas Esteves</v>
      </c>
      <c r="K1226" s="7" t="str" cm="1">
        <f t="array" aca="1" ref="K1226" ca="1">SHA1HASH($J1226)</f>
        <v>ad55c58d0ebaff95bddd29d4fa3faaf7ffcc1c9c</v>
      </c>
      <c r="L1226" s="7" cm="1">
        <f t="array" aca="1" ref="L1226" ca="1">INDEX(States!$A:$A,N1226,1)</f>
        <v>5</v>
      </c>
      <c r="M1226" s="7" t="str">
        <f ca="1">VLOOKUP($L1226,Countries!$A:$B,2,FALSE)</f>
        <v>Portugal</v>
      </c>
      <c r="N1226" s="7" cm="1">
        <f t="array" aca="1" ref="N1226" ca="1">INDEX(States!$C:$C,RANDBETWEEN(5,COUNTA(States!$A:$A) + 1),1)</f>
        <v>24</v>
      </c>
      <c r="O1226" s="7" t="str">
        <f ca="1">VLOOKUP($N1226,States!$C:$D,2,FALSE)</f>
        <v>Brangança</v>
      </c>
      <c r="P1226" s="7" t="str">
        <f ca="1">VLOOKUP($F1226,Name!$A:$C,3,FALSE)</f>
        <v>M</v>
      </c>
      <c r="Q1226" s="7" t="str">
        <f ca="1">VLOOKUP($P1226,Genders!$B:$C,2,FALSE)</f>
        <v>Male</v>
      </c>
      <c r="R1226" s="7" cm="1">
        <f t="array" aca="1" ref="R1226" ca="1">INDEX('Marital status'!$A:$A,RANDBETWEEN(5,COUNTA('Marital status'!$A:$A) + 1),1)</f>
        <v>8</v>
      </c>
      <c r="S1226" s="7" t="str">
        <f ca="1">VLOOKUP($R1226,'Marital status'!$A:$B,2,FALSE)</f>
        <v xml:space="preserve"> Separated </v>
      </c>
      <c r="T1226" s="7">
        <f t="shared" ca="1" si="193"/>
        <v>5</v>
      </c>
      <c r="U1226" s="7" t="str">
        <f ca="1">VLOOKUP($T1226,Ethnicities!$A:$B,2,FALSE)</f>
        <v xml:space="preserve"> white</v>
      </c>
      <c r="V1226" s="8">
        <f t="shared" ca="1" si="194"/>
        <v>22518</v>
      </c>
      <c r="W1226" s="6">
        <f t="shared" ca="1" si="195"/>
        <v>8</v>
      </c>
      <c r="X1226" s="8" t="str">
        <f ca="1">VLOOKUP($W1226,'Background education'!$A:$B,2,FALSE)</f>
        <v>Graduate school</v>
      </c>
      <c r="Y1226" s="7">
        <f ca="1" xml:space="preserve">
  IF(OR($AA1226 = 5, $AA1226 = 6, $AA1226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26" s="7" t="str">
        <f ca="1">VLOOKUP($Y1226,Departments!$A:$B,2,FALSE)</f>
        <v xml:space="preserve"> Commercial</v>
      </c>
      <c r="AA1226" s="6">
        <f t="shared" ca="1" si="196"/>
        <v>11</v>
      </c>
      <c r="AB1226" s="7" t="str">
        <f ca="1">VLOOKUP($AA1226,Roles!$A:$B,2,FALSE)</f>
        <v>Analyst</v>
      </c>
      <c r="AC1226" s="6">
        <f t="shared" ca="1" si="197"/>
        <v>6</v>
      </c>
      <c r="AD1226" s="7" t="str">
        <f ca="1" xml:space="preserve">
IF($AC1226 &lt;&gt; "",
    VLOOKUP($AC1226,Levels!$A:$B,2,FALSE),
    ""
)</f>
        <v>Pleno</v>
      </c>
      <c r="AE1226" s="8">
        <f t="shared" ca="1" si="198"/>
        <v>44416</v>
      </c>
      <c r="AF1226" s="6">
        <f ca="1">RANDBETWEEN(5,COUNTA('Recruitment source'!$A:$A) + 1)</f>
        <v>12</v>
      </c>
      <c r="AG1226" s="6" t="str">
        <f ca="1">VLOOKUP($AF1226,'Recruitment source'!$A:$B,2,FALSE)</f>
        <v xml:space="preserve"> recommendation of employee</v>
      </c>
      <c r="AH1226" s="8"/>
      <c r="AI1226" s="1">
        <f t="shared" ca="1" si="190"/>
        <v>3080</v>
      </c>
      <c r="AJ1226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1222, 1, 'Hector Dantas Esteves', 'M', 5, '25/08/1961', 8, 9, 11, 6, 3080);</v>
      </c>
    </row>
    <row r="1227" spans="1:36" ht="14.25" customHeight="1" x14ac:dyDescent="0.2">
      <c r="A1227" s="7" cm="1">
        <f t="array" aca="1" ref="A1227" ca="1">INDEX(Companies!$A:$A,RANDBETWEEN(5,COUNTA(Companies!$A:$A) + 1),1)</f>
        <v>5</v>
      </c>
      <c r="B1227" s="7" t="str">
        <f ca="1">VLOOKUP($A1227,Companies!$A:$B,2,FALSE)</f>
        <v>ACME Corporation</v>
      </c>
      <c r="C1227" s="5">
        <f t="shared" si="191"/>
        <v>1223</v>
      </c>
      <c r="D1227" s="5" t="str" cm="1">
        <f t="array" ref="D1227">SHA1HASH($C1227)</f>
        <v>297beb01dd21c5a2aad009da6abb91d4bc0fdc6d</v>
      </c>
      <c r="E1227" s="6">
        <v>1</v>
      </c>
      <c r="F1227" s="7">
        <f ca="1">IF($C1227 = 1 + N("Presidente"),
    127,
    IF($C1227 = 2 + N("Vice-Presidente"),
        72,
        IF($C1227 = 3 + N("Secretária bilíngue"),
            13,
            RANDBETWEEN(5,COUNT(Name!$A:$A) + 1)
        )
    )
)</f>
        <v>265</v>
      </c>
      <c r="G1227" s="7" t="str">
        <f ca="1">VLOOKUP($F1227,Name!$A:$B,2,FALSE)</f>
        <v>Maria Glória</v>
      </c>
      <c r="H1227" s="7">
        <f ca="1" xml:space="preserve">
IF($C1227 = 1,
    0,
    RANDBETWEEN(5,COUNT('Last name'!$A:$A) + 1)
)</f>
        <v>129</v>
      </c>
      <c r="I1227" s="7" t="str">
        <f ca="1" xml:space="preserve">
IF($C1227 = 1 + N("Presidente"),
    "de Orléans e Bragança",
    VLOOKUP($H1227,'Last name'!$A:$B,2,FALSE) &amp; " " &amp; VLOOKUP(RANDBETWEEN(5,COUNT('Last name'!$A:$A) + 1),'Last name'!$A:$B,2,FALSE)
)</f>
        <v>Miranda Brasão</v>
      </c>
      <c r="J1227" s="7" t="str">
        <f t="shared" ca="1" si="192"/>
        <v>Maria Glória Miranda Brasão</v>
      </c>
      <c r="K1227" s="7" t="str" cm="1">
        <f t="array" aca="1" ref="K1227" ca="1">SHA1HASH($J1227)</f>
        <v>324518b9e257bc799ca77df870596ab888b640d0</v>
      </c>
      <c r="L1227" s="7" cm="1">
        <f t="array" aca="1" ref="L1227" ca="1">INDEX(States!$A:$A,N1227,1)</f>
        <v>5</v>
      </c>
      <c r="M1227" s="7" t="str">
        <f ca="1">VLOOKUP($L1227,Countries!$A:$B,2,FALSE)</f>
        <v>Portugal</v>
      </c>
      <c r="N1227" s="7" cm="1">
        <f t="array" aca="1" ref="N1227" ca="1">INDEX(States!$C:$C,RANDBETWEEN(5,COUNTA(States!$A:$A) + 1),1)</f>
        <v>22</v>
      </c>
      <c r="O1227" s="7" t="str">
        <f ca="1">VLOOKUP($N1227,States!$C:$D,2,FALSE)</f>
        <v>Vila Real</v>
      </c>
      <c r="P1227" s="7" t="str">
        <f ca="1">VLOOKUP($F1227,Name!$A:$C,3,FALSE)</f>
        <v>F</v>
      </c>
      <c r="Q1227" s="7" t="str">
        <f ca="1">VLOOKUP($P1227,Genders!$B:$C,2,FALSE)</f>
        <v>Female</v>
      </c>
      <c r="R1227" s="7" cm="1">
        <f t="array" aca="1" ref="R1227" ca="1">INDEX('Marital status'!$A:$A,RANDBETWEEN(5,COUNTA('Marital status'!$A:$A) + 1),1)</f>
        <v>9</v>
      </c>
      <c r="S1227" s="7" t="str">
        <f ca="1">VLOOKUP($R1227,'Marital status'!$A:$B,2,FALSE)</f>
        <v>DIVORCED</v>
      </c>
      <c r="T1227" s="7">
        <f t="shared" ca="1" si="193"/>
        <v>5</v>
      </c>
      <c r="U1227" s="7" t="str">
        <f ca="1">VLOOKUP($T1227,Ethnicities!$A:$B,2,FALSE)</f>
        <v xml:space="preserve"> white</v>
      </c>
      <c r="V1227" s="8">
        <f t="shared" ca="1" si="194"/>
        <v>18522</v>
      </c>
      <c r="W1227" s="6">
        <f t="shared" ca="1" si="195"/>
        <v>7</v>
      </c>
      <c r="X1227" s="8" t="str">
        <f ca="1">VLOOKUP($W1227,'Background education'!$A:$B,2,FALSE)</f>
        <v>Undergraduate degree</v>
      </c>
      <c r="Y1227" s="7">
        <f ca="1" xml:space="preserve">
  IF(OR($AA1227 = 5, $AA1227 = 6, $AA1227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27" s="7" t="str">
        <f ca="1">VLOOKUP($Y1227,Departments!$A:$B,2,FALSE)</f>
        <v>Human Resource</v>
      </c>
      <c r="AA1227" s="6">
        <f t="shared" ca="1" si="196"/>
        <v>10</v>
      </c>
      <c r="AB1227" s="7" t="str">
        <f ca="1">VLOOKUP($AA1227,Roles!$A:$B,2,FALSE)</f>
        <v>Trainee</v>
      </c>
      <c r="AC1227" s="6" t="str">
        <f t="shared" ca="1" si="197"/>
        <v/>
      </c>
      <c r="AD1227" s="7" t="str">
        <f ca="1" xml:space="preserve">
IF($AC1227 &lt;&gt; "",
    VLOOKUP($AC1227,Levels!$A:$B,2,FALSE),
    ""
)</f>
        <v/>
      </c>
      <c r="AE1227" s="8">
        <f t="shared" ca="1" si="198"/>
        <v>38434</v>
      </c>
      <c r="AF1227" s="6">
        <f ca="1">RANDBETWEEN(5,COUNTA('Recruitment source'!$A:$A) + 1)</f>
        <v>5</v>
      </c>
      <c r="AG1227" s="6" t="str">
        <f ca="1">VLOOKUP($AF1227,'Recruitment source'!$A:$B,2,FALSE)</f>
        <v>Indeed</v>
      </c>
      <c r="AH1227" s="8"/>
      <c r="AI1227" s="1">
        <f t="shared" ca="1" si="190"/>
        <v>1385</v>
      </c>
      <c r="AJ1227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1223, 1, 'Maria Glória Miranda Brasão', 'F', 5, '16/09/1950', 7, 8, 10, NULL, 1385);</v>
      </c>
    </row>
    <row r="1228" spans="1:36" ht="14.25" customHeight="1" x14ac:dyDescent="0.2">
      <c r="A1228" s="7" cm="1">
        <f t="array" aca="1" ref="A1228" ca="1">INDEX(Companies!$A:$A,RANDBETWEEN(5,COUNTA(Companies!$A:$A) + 1),1)</f>
        <v>5</v>
      </c>
      <c r="B1228" s="7" t="str">
        <f ca="1">VLOOKUP($A1228,Companies!$A:$B,2,FALSE)</f>
        <v>ACME Corporation</v>
      </c>
      <c r="C1228" s="5">
        <f t="shared" si="191"/>
        <v>1224</v>
      </c>
      <c r="D1228" s="5" t="str" cm="1">
        <f t="array" ref="D1228">SHA1HASH($C1228)</f>
        <v>4fd505f8aeed956f068c4ce57bfc30a6131b7c79</v>
      </c>
      <c r="E1228" s="6">
        <v>1</v>
      </c>
      <c r="F1228" s="7">
        <f ca="1">IF($C1228 = 1 + N("Presidente"),
    127,
    IF($C1228 = 2 + N("Vice-Presidente"),
        72,
        IF($C1228 = 3 + N("Secretária bilíngue"),
            13,
            RANDBETWEEN(5,COUNT(Name!$A:$A) + 1)
        )
    )
)</f>
        <v>191</v>
      </c>
      <c r="G1228" s="7" t="str">
        <f ca="1">VLOOKUP($F1228,Name!$A:$B,2,FALSE)</f>
        <v>João Paulo</v>
      </c>
      <c r="H1228" s="7">
        <f ca="1" xml:space="preserve">
IF($C1228 = 1,
    0,
    RANDBETWEEN(5,COUNT('Last name'!$A:$A) + 1)
)</f>
        <v>153</v>
      </c>
      <c r="I1228" s="7" t="str">
        <f ca="1" xml:space="preserve">
IF($C1228 = 1 + N("Presidente"),
    "de Orléans e Bragança",
    VLOOKUP($H1228,'Last name'!$A:$B,2,FALSE) &amp; " " &amp; VLOOKUP(RANDBETWEEN(5,COUNT('Last name'!$A:$A) + 1),'Last name'!$A:$B,2,FALSE)
)</f>
        <v>Pimentel Marino</v>
      </c>
      <c r="J1228" s="7" t="str">
        <f t="shared" ca="1" si="192"/>
        <v>João Paulo Pimentel Marino</v>
      </c>
      <c r="K1228" s="7" t="str" cm="1">
        <f t="array" aca="1" ref="K1228" ca="1">SHA1HASH($J1228)</f>
        <v>1251d81e347ff8ef14fcf44078aced45c66e7471</v>
      </c>
      <c r="L1228" s="7" cm="1">
        <f t="array" aca="1" ref="L1228" ca="1">INDEX(States!$A:$A,N1228,1)</f>
        <v>5</v>
      </c>
      <c r="M1228" s="7" t="str">
        <f ca="1">VLOOKUP($L1228,Countries!$A:$B,2,FALSE)</f>
        <v>Portugal</v>
      </c>
      <c r="N1228" s="7" cm="1">
        <f t="array" aca="1" ref="N1228" ca="1">INDEX(States!$C:$C,RANDBETWEEN(5,COUNTA(States!$A:$A) + 1),1)</f>
        <v>12</v>
      </c>
      <c r="O1228" s="7" t="str">
        <f ca="1">VLOOKUP($N1228,States!$C:$D,2,FALSE)</f>
        <v>Leiria</v>
      </c>
      <c r="P1228" s="7" t="str">
        <f ca="1">VLOOKUP($F1228,Name!$A:$C,3,FALSE)</f>
        <v>M</v>
      </c>
      <c r="Q1228" s="7" t="str">
        <f ca="1">VLOOKUP($P1228,Genders!$B:$C,2,FALSE)</f>
        <v>Male</v>
      </c>
      <c r="R1228" s="7" cm="1">
        <f t="array" aca="1" ref="R1228" ca="1">INDEX('Marital status'!$A:$A,RANDBETWEEN(5,COUNTA('Marital status'!$A:$A) + 1),1)</f>
        <v>9</v>
      </c>
      <c r="S1228" s="7" t="str">
        <f ca="1">VLOOKUP($R1228,'Marital status'!$A:$B,2,FALSE)</f>
        <v>DIVORCED</v>
      </c>
      <c r="T1228" s="7">
        <f t="shared" ca="1" si="193"/>
        <v>5</v>
      </c>
      <c r="U1228" s="7" t="str">
        <f ca="1">VLOOKUP($T1228,Ethnicities!$A:$B,2,FALSE)</f>
        <v xml:space="preserve"> white</v>
      </c>
      <c r="V1228" s="8">
        <f t="shared" ca="1" si="194"/>
        <v>30306</v>
      </c>
      <c r="W1228" s="6">
        <f t="shared" ca="1" si="195"/>
        <v>8</v>
      </c>
      <c r="X1228" s="8" t="str">
        <f ca="1">VLOOKUP($W1228,'Background education'!$A:$B,2,FALSE)</f>
        <v>Graduate school</v>
      </c>
      <c r="Y1228" s="7">
        <f ca="1" xml:space="preserve">
  IF(OR($AA1228 = 5, $AA1228 = 6, $AA1228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28" s="7" t="str">
        <f ca="1">VLOOKUP($Y1228,Departments!$A:$B,2,FALSE)</f>
        <v>Audit</v>
      </c>
      <c r="AA1228" s="6">
        <f t="shared" ca="1" si="196"/>
        <v>11</v>
      </c>
      <c r="AB1228" s="7" t="str">
        <f ca="1">VLOOKUP($AA1228,Roles!$A:$B,2,FALSE)</f>
        <v>Analyst</v>
      </c>
      <c r="AC1228" s="6">
        <f t="shared" ca="1" si="197"/>
        <v>7</v>
      </c>
      <c r="AD1228" s="7" t="str">
        <f ca="1" xml:space="preserve">
IF($AC1228 &lt;&gt; "",
    VLOOKUP($AC1228,Levels!$A:$B,2,FALSE),
    ""
)</f>
        <v>Senior</v>
      </c>
      <c r="AE1228" s="8">
        <f t="shared" ca="1" si="198"/>
        <v>41890</v>
      </c>
      <c r="AF1228" s="6">
        <f ca="1">RANDBETWEEN(5,COUNTA('Recruitment source'!$A:$A) + 1)</f>
        <v>7</v>
      </c>
      <c r="AG1228" s="6" t="str">
        <f ca="1">VLOOKUP($AF1228,'Recruitment source'!$A:$B,2,FALSE)</f>
        <v>SAPO Emprego</v>
      </c>
      <c r="AH1228" s="8"/>
      <c r="AI1228" s="1">
        <f t="shared" ca="1" si="190"/>
        <v>3000</v>
      </c>
      <c r="AJ1228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1224, 1, 'João Paulo Pimentel Marino', 'M', 5, '21/12/1982', 8, 13, 11, 7, 3000);</v>
      </c>
    </row>
    <row r="1229" spans="1:36" ht="14.25" customHeight="1" x14ac:dyDescent="0.2">
      <c r="A1229" s="7" cm="1">
        <f t="array" aca="1" ref="A1229" ca="1">INDEX(Companies!$A:$A,RANDBETWEEN(5,COUNTA(Companies!$A:$A) + 1),1)</f>
        <v>5</v>
      </c>
      <c r="B1229" s="7" t="str">
        <f ca="1">VLOOKUP($A1229,Companies!$A:$B,2,FALSE)</f>
        <v>ACME Corporation</v>
      </c>
      <c r="C1229" s="5">
        <f t="shared" si="191"/>
        <v>1225</v>
      </c>
      <c r="D1229" s="5" t="str" cm="1">
        <f t="array" ref="D1229">SHA1HASH($C1229)</f>
        <v>1d32238496df5ae1c9e06aa818f82ca7fac99cd1</v>
      </c>
      <c r="E1229" s="6">
        <v>1</v>
      </c>
      <c r="F1229" s="7">
        <f ca="1">IF($C1229 = 1 + N("Presidente"),
    127,
    IF($C1229 = 2 + N("Vice-Presidente"),
        72,
        IF($C1229 = 3 + N("Secretária bilíngue"),
            13,
            RANDBETWEEN(5,COUNT(Name!$A:$A) + 1)
        )
    )
)</f>
        <v>266</v>
      </c>
      <c r="G1229" s="7" t="str">
        <f ca="1">VLOOKUP($F1229,Name!$A:$B,2,FALSE)</f>
        <v>Maria Helena</v>
      </c>
      <c r="H1229" s="7">
        <f ca="1" xml:space="preserve">
IF($C1229 = 1,
    0,
    RANDBETWEEN(5,COUNT('Last name'!$A:$A) + 1)
)</f>
        <v>173</v>
      </c>
      <c r="I1229" s="7" t="str">
        <f ca="1" xml:space="preserve">
IF($C1229 = 1 + N("Presidente"),
    "de Orléans e Bragança",
    VLOOKUP($H1229,'Last name'!$A:$B,2,FALSE) &amp; " " &amp; VLOOKUP(RANDBETWEEN(5,COUNT('Last name'!$A:$A) + 1),'Last name'!$A:$B,2,FALSE)
)</f>
        <v>Santacruz Santoro</v>
      </c>
      <c r="J1229" s="7" t="str">
        <f t="shared" ca="1" si="192"/>
        <v>Maria Helena Santacruz Santoro</v>
      </c>
      <c r="K1229" s="7" t="str" cm="1">
        <f t="array" aca="1" ref="K1229" ca="1">SHA1HASH($J1229)</f>
        <v>79a05f8728345cb77d9d8b8432150529dd510a01</v>
      </c>
      <c r="L1229" s="7" cm="1">
        <f t="array" aca="1" ref="L1229" ca="1">INDEX(States!$A:$A,N1229,1)</f>
        <v>5</v>
      </c>
      <c r="M1229" s="7" t="str">
        <f ca="1">VLOOKUP($L1229,Countries!$A:$B,2,FALSE)</f>
        <v>Portugal</v>
      </c>
      <c r="N1229" s="7" cm="1">
        <f t="array" aca="1" ref="N1229" ca="1">INDEX(States!$C:$C,RANDBETWEEN(5,COUNTA(States!$A:$A) + 1),1)</f>
        <v>23</v>
      </c>
      <c r="O1229" s="7" t="str">
        <f ca="1">VLOOKUP($N1229,States!$C:$D,2,FALSE)</f>
        <v>Viana do Castelo</v>
      </c>
      <c r="P1229" s="7" t="str">
        <f ca="1">VLOOKUP($F1229,Name!$A:$C,3,FALSE)</f>
        <v>F</v>
      </c>
      <c r="Q1229" s="7" t="str">
        <f ca="1">VLOOKUP($P1229,Genders!$B:$C,2,FALSE)</f>
        <v>Female</v>
      </c>
      <c r="R1229" s="7" cm="1">
        <f t="array" aca="1" ref="R1229" ca="1">INDEX('Marital status'!$A:$A,RANDBETWEEN(5,COUNTA('Marital status'!$A:$A) + 1),1)</f>
        <v>6</v>
      </c>
      <c r="S1229" s="7" t="str">
        <f ca="1">VLOOKUP($R1229,'Marital status'!$A:$B,2,FALSE)</f>
        <v>MarrieD</v>
      </c>
      <c r="T1229" s="7">
        <f t="shared" ca="1" si="193"/>
        <v>5</v>
      </c>
      <c r="U1229" s="7" t="str">
        <f ca="1">VLOOKUP($T1229,Ethnicities!$A:$B,2,FALSE)</f>
        <v xml:space="preserve"> white</v>
      </c>
      <c r="V1229" s="8">
        <f t="shared" ca="1" si="194"/>
        <v>33544</v>
      </c>
      <c r="W1229" s="6">
        <f t="shared" ca="1" si="195"/>
        <v>7</v>
      </c>
      <c r="X1229" s="8" t="str">
        <f ca="1">VLOOKUP($W1229,'Background education'!$A:$B,2,FALSE)</f>
        <v>Undergraduate degree</v>
      </c>
      <c r="Y1229" s="7">
        <f ca="1" xml:space="preserve">
  IF(OR($AA1229 = 5, $AA1229 = 6, $AA1229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29" s="7" t="str">
        <f ca="1">VLOOKUP($Y1229,Departments!$A:$B,2,FALSE)</f>
        <v>Finance</v>
      </c>
      <c r="AA1229" s="6">
        <f t="shared" ca="1" si="196"/>
        <v>10</v>
      </c>
      <c r="AB1229" s="7" t="str">
        <f ca="1">VLOOKUP($AA1229,Roles!$A:$B,2,FALSE)</f>
        <v>Trainee</v>
      </c>
      <c r="AC1229" s="6" t="str">
        <f t="shared" ca="1" si="197"/>
        <v/>
      </c>
      <c r="AD1229" s="7" t="str">
        <f ca="1" xml:space="preserve">
IF($AC1229 &lt;&gt; "",
    VLOOKUP($AC1229,Levels!$A:$B,2,FALSE),
    ""
)</f>
        <v/>
      </c>
      <c r="AE1229" s="8">
        <f t="shared" ca="1" si="198"/>
        <v>39954</v>
      </c>
      <c r="AF1229" s="6">
        <f ca="1">RANDBETWEEN(5,COUNTA('Recruitment source'!$A:$A) + 1)</f>
        <v>5</v>
      </c>
      <c r="AG1229" s="6" t="str">
        <f ca="1">VLOOKUP($AF1229,'Recruitment source'!$A:$B,2,FALSE)</f>
        <v>Indeed</v>
      </c>
      <c r="AH1229" s="8"/>
      <c r="AI1229" s="1">
        <f t="shared" ca="1" si="190"/>
        <v>1305</v>
      </c>
      <c r="AJ1229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1225, 1, 'Maria Helena Santacruz Santoro', 'F', 5, '02/11/1991', 7, 7, 10, NULL, 1305);</v>
      </c>
    </row>
    <row r="1230" spans="1:36" ht="14.25" customHeight="1" x14ac:dyDescent="0.2">
      <c r="A1230" s="7" cm="1">
        <f t="array" aca="1" ref="A1230" ca="1">INDEX(Companies!$A:$A,RANDBETWEEN(5,COUNTA(Companies!$A:$A) + 1),1)</f>
        <v>5</v>
      </c>
      <c r="B1230" s="7" t="str">
        <f ca="1">VLOOKUP($A1230,Companies!$A:$B,2,FALSE)</f>
        <v>ACME Corporation</v>
      </c>
      <c r="C1230" s="5">
        <f t="shared" si="191"/>
        <v>1226</v>
      </c>
      <c r="D1230" s="5" t="str" cm="1">
        <f t="array" ref="D1230">SHA1HASH($C1230)</f>
        <v>59e221a4758b17362bdeae901c5a8f58057468b2</v>
      </c>
      <c r="E1230" s="6">
        <v>1</v>
      </c>
      <c r="F1230" s="7">
        <f ca="1">IF($C1230 = 1 + N("Presidente"),
    127,
    IF($C1230 = 2 + N("Vice-Presidente"),
        72,
        IF($C1230 = 3 + N("Secretária bilíngue"),
            13,
            RANDBETWEEN(5,COUNT(Name!$A:$A) + 1)
        )
    )
)</f>
        <v>64</v>
      </c>
      <c r="G1230" s="7" t="str">
        <f ca="1">VLOOKUP($F1230,Name!$A:$B,2,FALSE)</f>
        <v>Ayla</v>
      </c>
      <c r="H1230" s="7">
        <f ca="1" xml:space="preserve">
IF($C1230 = 1,
    0,
    RANDBETWEEN(5,COUNT('Last name'!$A:$A) + 1)
)</f>
        <v>133</v>
      </c>
      <c r="I1230" s="7" t="str">
        <f ca="1" xml:space="preserve">
IF($C1230 = 1 + N("Presidente"),
    "de Orléans e Bragança",
    VLOOKUP($H1230,'Last name'!$A:$B,2,FALSE) &amp; " " &amp; VLOOKUP(RANDBETWEEN(5,COUNT('Last name'!$A:$A) + 1),'Last name'!$A:$B,2,FALSE)
)</f>
        <v>Morais de Oliveira</v>
      </c>
      <c r="J1230" s="7" t="str">
        <f t="shared" ca="1" si="192"/>
        <v>Ayla Morais de Oliveira</v>
      </c>
      <c r="K1230" s="7" t="str" cm="1">
        <f t="array" aca="1" ref="K1230" ca="1">SHA1HASH($J1230)</f>
        <v>03fbe03856cab6cad7db926c892a8341682df495</v>
      </c>
      <c r="L1230" s="7" cm="1">
        <f t="array" aca="1" ref="L1230" ca="1">INDEX(States!$A:$A,N1230,1)</f>
        <v>5</v>
      </c>
      <c r="M1230" s="7" t="str">
        <f ca="1">VLOOKUP($L1230,Countries!$A:$B,2,FALSE)</f>
        <v>Portugal</v>
      </c>
      <c r="N1230" s="7" cm="1">
        <f t="array" aca="1" ref="N1230" ca="1">INDEX(States!$C:$C,RANDBETWEEN(5,COUNTA(States!$A:$A) + 1),1)</f>
        <v>12</v>
      </c>
      <c r="O1230" s="7" t="str">
        <f ca="1">VLOOKUP($N1230,States!$C:$D,2,FALSE)</f>
        <v>Leiria</v>
      </c>
      <c r="P1230" s="7" t="str">
        <f ca="1">VLOOKUP($F1230,Name!$A:$C,3,FALSE)</f>
        <v>F</v>
      </c>
      <c r="Q1230" s="7" t="str">
        <f ca="1">VLOOKUP($P1230,Genders!$B:$C,2,FALSE)</f>
        <v>Female</v>
      </c>
      <c r="R1230" s="7" cm="1">
        <f t="array" aca="1" ref="R1230" ca="1">INDEX('Marital status'!$A:$A,RANDBETWEEN(5,COUNTA('Marital status'!$A:$A) + 1),1)</f>
        <v>9</v>
      </c>
      <c r="S1230" s="7" t="str">
        <f ca="1">VLOOKUP($R1230,'Marital status'!$A:$B,2,FALSE)</f>
        <v>DIVORCED</v>
      </c>
      <c r="T1230" s="7">
        <f t="shared" ca="1" si="193"/>
        <v>5</v>
      </c>
      <c r="U1230" s="7" t="str">
        <f ca="1">VLOOKUP($T1230,Ethnicities!$A:$B,2,FALSE)</f>
        <v xml:space="preserve"> white</v>
      </c>
      <c r="V1230" s="8">
        <f t="shared" ca="1" si="194"/>
        <v>24258</v>
      </c>
      <c r="W1230" s="6">
        <f t="shared" ca="1" si="195"/>
        <v>8</v>
      </c>
      <c r="X1230" s="8" t="str">
        <f ca="1">VLOOKUP($W1230,'Background education'!$A:$B,2,FALSE)</f>
        <v>Graduate school</v>
      </c>
      <c r="Y1230" s="7">
        <f ca="1" xml:space="preserve">
  IF(OR($AA1230 = 5, $AA1230 = 6, $AA1230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30" s="7" t="str">
        <f ca="1">VLOOKUP($Y1230,Departments!$A:$B,2,FALSE)</f>
        <v>Audit</v>
      </c>
      <c r="AA1230" s="6">
        <f t="shared" ca="1" si="196"/>
        <v>11</v>
      </c>
      <c r="AB1230" s="7" t="str">
        <f ca="1">VLOOKUP($AA1230,Roles!$A:$B,2,FALSE)</f>
        <v>Analyst</v>
      </c>
      <c r="AC1230" s="6">
        <f t="shared" ca="1" si="197"/>
        <v>5</v>
      </c>
      <c r="AD1230" s="7" t="str">
        <f ca="1" xml:space="preserve">
IF($AC1230 &lt;&gt; "",
    VLOOKUP($AC1230,Levels!$A:$B,2,FALSE),
    ""
)</f>
        <v>Junior</v>
      </c>
      <c r="AE1230" s="8">
        <f t="shared" ca="1" si="198"/>
        <v>39253</v>
      </c>
      <c r="AF1230" s="6">
        <f ca="1">RANDBETWEEN(5,COUNTA('Recruitment source'!$A:$A) + 1)</f>
        <v>8</v>
      </c>
      <c r="AG1230" s="6" t="str">
        <f ca="1">VLOOKUP($AF1230,'Recruitment source'!$A:$B,2,FALSE)</f>
        <v>Net Empregos</v>
      </c>
      <c r="AH1230" s="8"/>
      <c r="AI1230" s="1">
        <f t="shared" ca="1" si="190"/>
        <v>3000</v>
      </c>
      <c r="AJ1230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1226, 1, 'Ayla Morais de Oliveira', 'F', 5, '31/05/1966', 8, 13, 11, 5, 3000);</v>
      </c>
    </row>
    <row r="1231" spans="1:36" ht="14.25" customHeight="1" x14ac:dyDescent="0.2">
      <c r="A1231" s="7" cm="1">
        <f t="array" aca="1" ref="A1231" ca="1">INDEX(Companies!$A:$A,RANDBETWEEN(5,COUNTA(Companies!$A:$A) + 1),1)</f>
        <v>5</v>
      </c>
      <c r="B1231" s="7" t="str">
        <f ca="1">VLOOKUP($A1231,Companies!$A:$B,2,FALSE)</f>
        <v>ACME Corporation</v>
      </c>
      <c r="C1231" s="5">
        <f t="shared" si="191"/>
        <v>1227</v>
      </c>
      <c r="D1231" s="5" t="str" cm="1">
        <f t="array" ref="D1231">SHA1HASH($C1231)</f>
        <v>29f4d7bd70c46fd3b021272cb02151499cc6fda1</v>
      </c>
      <c r="E1231" s="6">
        <v>1</v>
      </c>
      <c r="F1231" s="7">
        <f ca="1">IF($C1231 = 1 + N("Presidente"),
    127,
    IF($C1231 = 2 + N("Vice-Presidente"),
        72,
        IF($C1231 = 3 + N("Secretária bilíngue"),
            13,
            RANDBETWEEN(5,COUNT(Name!$A:$A) + 1)
        )
    )
)</f>
        <v>34</v>
      </c>
      <c r="G1231" s="7" t="str">
        <f ca="1">VLOOKUP($F1231,Name!$A:$B,2,FALSE)</f>
        <v>Ana Liz</v>
      </c>
      <c r="H1231" s="7">
        <f ca="1" xml:space="preserve">
IF($C1231 = 1,
    0,
    RANDBETWEEN(5,COUNT('Last name'!$A:$A) + 1)
)</f>
        <v>147</v>
      </c>
      <c r="I1231" s="7" t="str">
        <f ca="1" xml:space="preserve">
IF($C1231 = 1 + N("Presidente"),
    "de Orléans e Bragança",
    VLOOKUP($H1231,'Last name'!$A:$B,2,FALSE) &amp; " " &amp; VLOOKUP(RANDBETWEEN(5,COUNT('Last name'!$A:$A) + 1),'Last name'!$A:$B,2,FALSE)
)</f>
        <v>Peçanha Ribeiro</v>
      </c>
      <c r="J1231" s="7" t="str">
        <f t="shared" ca="1" si="192"/>
        <v>Ana Liz Peçanha Ribeiro</v>
      </c>
      <c r="K1231" s="7" t="str" cm="1">
        <f t="array" aca="1" ref="K1231" ca="1">SHA1HASH($J1231)</f>
        <v>551b48f48849ca16fd1c5495e40f7fd068cd33a7</v>
      </c>
      <c r="L1231" s="7" cm="1">
        <f t="array" aca="1" ref="L1231" ca="1">INDEX(States!$A:$A,N1231,1)</f>
        <v>5</v>
      </c>
      <c r="M1231" s="7" t="str">
        <f ca="1">VLOOKUP($L1231,Countries!$A:$B,2,FALSE)</f>
        <v>Portugal</v>
      </c>
      <c r="N1231" s="7" cm="1">
        <f t="array" aca="1" ref="N1231" ca="1">INDEX(States!$C:$C,RANDBETWEEN(5,COUNTA(States!$A:$A) + 1),1)</f>
        <v>7</v>
      </c>
      <c r="O1231" s="7" t="str">
        <f ca="1">VLOOKUP($N1231,States!$C:$D,2,FALSE)</f>
        <v xml:space="preserve"> Setúbal </v>
      </c>
      <c r="P1231" s="7" t="str">
        <f ca="1">VLOOKUP($F1231,Name!$A:$C,3,FALSE)</f>
        <v>F</v>
      </c>
      <c r="Q1231" s="7" t="str">
        <f ca="1">VLOOKUP($P1231,Genders!$B:$C,2,FALSE)</f>
        <v>Female</v>
      </c>
      <c r="R1231" s="7" cm="1">
        <f t="array" aca="1" ref="R1231" ca="1">INDEX('Marital status'!$A:$A,RANDBETWEEN(5,COUNTA('Marital status'!$A:$A) + 1),1)</f>
        <v>8</v>
      </c>
      <c r="S1231" s="7" t="str">
        <f ca="1">VLOOKUP($R1231,'Marital status'!$A:$B,2,FALSE)</f>
        <v xml:space="preserve"> Separated </v>
      </c>
      <c r="T1231" s="7">
        <f t="shared" ca="1" si="193"/>
        <v>5</v>
      </c>
      <c r="U1231" s="7" t="str">
        <f ca="1">VLOOKUP($T1231,Ethnicities!$A:$B,2,FALSE)</f>
        <v xml:space="preserve"> white</v>
      </c>
      <c r="V1231" s="8">
        <f t="shared" ca="1" si="194"/>
        <v>28049</v>
      </c>
      <c r="W1231" s="6">
        <f t="shared" ca="1" si="195"/>
        <v>7</v>
      </c>
      <c r="X1231" s="8" t="str">
        <f ca="1">VLOOKUP($W1231,'Background education'!$A:$B,2,FALSE)</f>
        <v>Undergraduate degree</v>
      </c>
      <c r="Y1231" s="7">
        <f ca="1" xml:space="preserve">
  IF(OR($AA1231 = 5, $AA1231 = 6, $AA1231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31" s="7" t="str">
        <f ca="1">VLOOKUP($Y1231,Departments!$A:$B,2,FALSE)</f>
        <v>Finance</v>
      </c>
      <c r="AA1231" s="6">
        <f t="shared" ca="1" si="196"/>
        <v>10</v>
      </c>
      <c r="AB1231" s="7" t="str">
        <f ca="1">VLOOKUP($AA1231,Roles!$A:$B,2,FALSE)</f>
        <v>Trainee</v>
      </c>
      <c r="AC1231" s="6" t="str">
        <f t="shared" ca="1" si="197"/>
        <v/>
      </c>
      <c r="AD1231" s="7" t="str">
        <f ca="1" xml:space="preserve">
IF($AC1231 &lt;&gt; "",
    VLOOKUP($AC1231,Levels!$A:$B,2,FALSE),
    ""
)</f>
        <v/>
      </c>
      <c r="AE1231" s="8">
        <f t="shared" ca="1" si="198"/>
        <v>37153</v>
      </c>
      <c r="AF1231" s="6">
        <f ca="1">RANDBETWEEN(5,COUNTA('Recruitment source'!$A:$A) + 1)</f>
        <v>12</v>
      </c>
      <c r="AG1231" s="6" t="str">
        <f ca="1">VLOOKUP($AF1231,'Recruitment source'!$A:$B,2,FALSE)</f>
        <v xml:space="preserve"> recommendation of employee</v>
      </c>
      <c r="AH1231" s="8"/>
      <c r="AI1231" s="1">
        <f t="shared" ca="1" si="190"/>
        <v>1305</v>
      </c>
      <c r="AJ1231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1227, 1, 'Ana Liz Peçanha Ribeiro', 'F', 5, '16/10/1976', 7, 7, 10, NULL, 1305);</v>
      </c>
    </row>
    <row r="1232" spans="1:36" ht="14.25" customHeight="1" x14ac:dyDescent="0.2">
      <c r="A1232" s="7" cm="1">
        <f t="array" aca="1" ref="A1232" ca="1">INDEX(Companies!$A:$A,RANDBETWEEN(5,COUNTA(Companies!$A:$A) + 1),1)</f>
        <v>5</v>
      </c>
      <c r="B1232" s="7" t="str">
        <f ca="1">VLOOKUP($A1232,Companies!$A:$B,2,FALSE)</f>
        <v>ACME Corporation</v>
      </c>
      <c r="C1232" s="5">
        <f t="shared" si="191"/>
        <v>1228</v>
      </c>
      <c r="D1232" s="5" t="str" cm="1">
        <f t="array" ref="D1232">SHA1HASH($C1232)</f>
        <v>2a94b50a655ce6b38f78ca33a4b95e39f0521b89</v>
      </c>
      <c r="E1232" s="6">
        <v>1</v>
      </c>
      <c r="F1232" s="7">
        <f ca="1">IF($C1232 = 1 + N("Presidente"),
    127,
    IF($C1232 = 2 + N("Vice-Presidente"),
        72,
        IF($C1232 = 3 + N("Secretária bilíngue"),
            13,
            RANDBETWEEN(5,COUNT(Name!$A:$A) + 1)
        )
    )
)</f>
        <v>44</v>
      </c>
      <c r="G1232" s="7" t="str">
        <f ca="1">VLOOKUP($F1232,Name!$A:$B,2,FALSE)</f>
        <v>Anna Carolina</v>
      </c>
      <c r="H1232" s="7">
        <f ca="1" xml:space="preserve">
IF($C1232 = 1,
    0,
    RANDBETWEEN(5,COUNT('Last name'!$A:$A) + 1)
)</f>
        <v>128</v>
      </c>
      <c r="I1232" s="7" t="str">
        <f ca="1" xml:space="preserve">
IF($C1232 = 1 + N("Presidente"),
    "de Orléans e Bragança",
    VLOOKUP($H1232,'Last name'!$A:$B,2,FALSE) &amp; " " &amp; VLOOKUP(RANDBETWEEN(5,COUNT('Last name'!$A:$A) + 1),'Last name'!$A:$B,2,FALSE)
)</f>
        <v>Mendes Ribeiro</v>
      </c>
      <c r="J1232" s="7" t="str">
        <f t="shared" ca="1" si="192"/>
        <v>Anna Carolina Mendes Ribeiro</v>
      </c>
      <c r="K1232" s="7" t="str" cm="1">
        <f t="array" aca="1" ref="K1232" ca="1">SHA1HASH($J1232)</f>
        <v>9bcb620e2c7e41024f32674ebe892eafb36946c4</v>
      </c>
      <c r="L1232" s="7" cm="1">
        <f t="array" aca="1" ref="L1232" ca="1">INDEX(States!$A:$A,N1232,1)</f>
        <v>5</v>
      </c>
      <c r="M1232" s="7" t="str">
        <f ca="1">VLOOKUP($L1232,Countries!$A:$B,2,FALSE)</f>
        <v>Portugal</v>
      </c>
      <c r="N1232" s="7" cm="1">
        <f t="array" aca="1" ref="N1232" ca="1">INDEX(States!$C:$C,RANDBETWEEN(5,COUNTA(States!$A:$A) + 1),1)</f>
        <v>12</v>
      </c>
      <c r="O1232" s="7" t="str">
        <f ca="1">VLOOKUP($N1232,States!$C:$D,2,FALSE)</f>
        <v>Leiria</v>
      </c>
      <c r="P1232" s="7" t="str">
        <f ca="1">VLOOKUP($F1232,Name!$A:$C,3,FALSE)</f>
        <v>F</v>
      </c>
      <c r="Q1232" s="7" t="str">
        <f ca="1">VLOOKUP($P1232,Genders!$B:$C,2,FALSE)</f>
        <v>Female</v>
      </c>
      <c r="R1232" s="7" cm="1">
        <f t="array" aca="1" ref="R1232" ca="1">INDEX('Marital status'!$A:$A,RANDBETWEEN(5,COUNTA('Marital status'!$A:$A) + 1),1)</f>
        <v>7</v>
      </c>
      <c r="S1232" s="7" t="str">
        <f ca="1">VLOOKUP($R1232,'Marital status'!$A:$B,2,FALSE)</f>
        <v xml:space="preserve">Widowed </v>
      </c>
      <c r="T1232" s="7">
        <f t="shared" ca="1" si="193"/>
        <v>7</v>
      </c>
      <c r="U1232" s="7" t="str">
        <f ca="1">VLOOKUP($T1232,Ethnicities!$A:$B,2,FALSE)</f>
        <v xml:space="preserve">  Hispanic or LATINO</v>
      </c>
      <c r="V1232" s="8">
        <f t="shared" ca="1" si="194"/>
        <v>17480</v>
      </c>
      <c r="W1232" s="6">
        <f t="shared" ca="1" si="195"/>
        <v>7</v>
      </c>
      <c r="X1232" s="8" t="str">
        <f ca="1">VLOOKUP($W1232,'Background education'!$A:$B,2,FALSE)</f>
        <v>Undergraduate degree</v>
      </c>
      <c r="Y1232" s="7">
        <f ca="1" xml:space="preserve">
  IF(OR($AA1232 = 5, $AA1232 = 6, $AA1232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32" s="7" t="str">
        <f ca="1">VLOOKUP($Y1232,Departments!$A:$B,2,FALSE)</f>
        <v>Operations</v>
      </c>
      <c r="AA1232" s="6">
        <f t="shared" ca="1" si="196"/>
        <v>11</v>
      </c>
      <c r="AB1232" s="7" t="str">
        <f ca="1">VLOOKUP($AA1232,Roles!$A:$B,2,FALSE)</f>
        <v>Analyst</v>
      </c>
      <c r="AC1232" s="6">
        <f t="shared" ca="1" si="197"/>
        <v>5</v>
      </c>
      <c r="AD1232" s="7" t="str">
        <f ca="1" xml:space="preserve">
IF($AC1232 &lt;&gt; "",
    VLOOKUP($AC1232,Levels!$A:$B,2,FALSE),
    ""
)</f>
        <v>Junior</v>
      </c>
      <c r="AE1232" s="8">
        <f t="shared" ca="1" si="198"/>
        <v>37015</v>
      </c>
      <c r="AF1232" s="6">
        <f ca="1">RANDBETWEEN(5,COUNTA('Recruitment source'!$A:$A) + 1)</f>
        <v>6</v>
      </c>
      <c r="AG1232" s="6" t="str">
        <f ca="1">VLOOKUP($AF1232,'Recruitment source'!$A:$B,2,FALSE)</f>
        <v>Learn4Good</v>
      </c>
      <c r="AH1232" s="8"/>
      <c r="AI1232" s="1">
        <f t="shared" ca="1" si="190"/>
        <v>2500</v>
      </c>
      <c r="AJ1232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1228, 1, 'Anna Carolina Mendes Ribeiro', 'F', 7, '09/11/1947', 7, 10, 11, 5, 2500);</v>
      </c>
    </row>
    <row r="1233" spans="1:36" ht="14.25" customHeight="1" x14ac:dyDescent="0.2">
      <c r="A1233" s="7" cm="1">
        <f t="array" aca="1" ref="A1233" ca="1">INDEX(Companies!$A:$A,RANDBETWEEN(5,COUNTA(Companies!$A:$A) + 1),1)</f>
        <v>5</v>
      </c>
      <c r="B1233" s="7" t="str">
        <f ca="1">VLOOKUP($A1233,Companies!$A:$B,2,FALSE)</f>
        <v>ACME Corporation</v>
      </c>
      <c r="C1233" s="5">
        <f t="shared" si="191"/>
        <v>1229</v>
      </c>
      <c r="D1233" s="5" t="str" cm="1">
        <f t="array" ref="D1233">SHA1HASH($C1233)</f>
        <v>430d53392925e841ef2daa3c47dadd8de98241f0</v>
      </c>
      <c r="E1233" s="6">
        <v>1</v>
      </c>
      <c r="F1233" s="7">
        <f ca="1">IF($C1233 = 1 + N("Presidente"),
    127,
    IF($C1233 = 2 + N("Vice-Presidente"),
        72,
        IF($C1233 = 3 + N("Secretária bilíngue"),
            13,
            RANDBETWEEN(5,COUNT(Name!$A:$A) + 1)
        )
    )
)</f>
        <v>137</v>
      </c>
      <c r="G1233" s="7" t="str">
        <f ca="1">VLOOKUP($F1233,Name!$A:$B,2,FALSE)</f>
        <v>Fernanda</v>
      </c>
      <c r="H1233" s="7">
        <f ca="1" xml:space="preserve">
IF($C1233 = 1,
    0,
    RANDBETWEEN(5,COUNT('Last name'!$A:$A) + 1)
)</f>
        <v>130</v>
      </c>
      <c r="I1233" s="7" t="str">
        <f ca="1" xml:space="preserve">
IF($C1233 = 1 + N("Presidente"),
    "de Orléans e Bragança",
    VLOOKUP($H1233,'Last name'!$A:$B,2,FALSE) &amp; " " &amp; VLOOKUP(RANDBETWEEN(5,COUNT('Last name'!$A:$A) + 1),'Last name'!$A:$B,2,FALSE)
)</f>
        <v>Monteiro Almeida</v>
      </c>
      <c r="J1233" s="7" t="str">
        <f t="shared" ca="1" si="192"/>
        <v>Fernanda Monteiro Almeida</v>
      </c>
      <c r="K1233" s="7" t="str" cm="1">
        <f t="array" aca="1" ref="K1233" ca="1">SHA1HASH($J1233)</f>
        <v>34844b61ed788f57c0c92ff4fc9dd7923935c393</v>
      </c>
      <c r="L1233" s="7" cm="1">
        <f t="array" aca="1" ref="L1233" ca="1">INDEX(States!$A:$A,N1233,1)</f>
        <v>5</v>
      </c>
      <c r="M1233" s="7" t="str">
        <f ca="1">VLOOKUP($L1233,Countries!$A:$B,2,FALSE)</f>
        <v>Portugal</v>
      </c>
      <c r="N1233" s="7" cm="1">
        <f t="array" aca="1" ref="N1233" ca="1">INDEX(States!$C:$C,RANDBETWEEN(5,COUNTA(States!$A:$A) + 1),1)</f>
        <v>6</v>
      </c>
      <c r="O1233" s="7" t="str">
        <f ca="1">VLOOKUP($N1233,States!$C:$D,2,FALSE)</f>
        <v>PORTO</v>
      </c>
      <c r="P1233" s="7" t="str">
        <f ca="1">VLOOKUP($F1233,Name!$A:$C,3,FALSE)</f>
        <v>F</v>
      </c>
      <c r="Q1233" s="7" t="str">
        <f ca="1">VLOOKUP($P1233,Genders!$B:$C,2,FALSE)</f>
        <v>Female</v>
      </c>
      <c r="R1233" s="7" cm="1">
        <f t="array" aca="1" ref="R1233" ca="1">INDEX('Marital status'!$A:$A,RANDBETWEEN(5,COUNTA('Marital status'!$A:$A) + 1),1)</f>
        <v>7</v>
      </c>
      <c r="S1233" s="7" t="str">
        <f ca="1">VLOOKUP($R1233,'Marital status'!$A:$B,2,FALSE)</f>
        <v xml:space="preserve">Widowed </v>
      </c>
      <c r="T1233" s="7">
        <f t="shared" ca="1" si="193"/>
        <v>5</v>
      </c>
      <c r="U1233" s="7" t="str">
        <f ca="1">VLOOKUP($T1233,Ethnicities!$A:$B,2,FALSE)</f>
        <v xml:space="preserve"> white</v>
      </c>
      <c r="V1233" s="8">
        <f t="shared" ca="1" si="194"/>
        <v>19926</v>
      </c>
      <c r="W1233" s="6">
        <f t="shared" ca="1" si="195"/>
        <v>7</v>
      </c>
      <c r="X1233" s="8" t="str">
        <f ca="1">VLOOKUP($W1233,'Background education'!$A:$B,2,FALSE)</f>
        <v>Undergraduate degree</v>
      </c>
      <c r="Y1233" s="7">
        <f ca="1" xml:space="preserve">
  IF(OR($AA1233 = 5, $AA1233 = 6, $AA1233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233" s="7" t="str">
        <f ca="1">VLOOKUP($Y1233,Departments!$A:$B,2,FALSE)</f>
        <v>Communication &amp; Marketing</v>
      </c>
      <c r="AA1233" s="6">
        <f t="shared" ca="1" si="196"/>
        <v>10</v>
      </c>
      <c r="AB1233" s="7" t="str">
        <f ca="1">VLOOKUP($AA1233,Roles!$A:$B,2,FALSE)</f>
        <v>Trainee</v>
      </c>
      <c r="AC1233" s="6" t="str">
        <f t="shared" ca="1" si="197"/>
        <v/>
      </c>
      <c r="AD1233" s="7" t="str">
        <f ca="1" xml:space="preserve">
IF($AC1233 &lt;&gt; "",
    VLOOKUP($AC1233,Levels!$A:$B,2,FALSE),
    ""
)</f>
        <v/>
      </c>
      <c r="AE1233" s="8">
        <f t="shared" ca="1" si="198"/>
        <v>37008</v>
      </c>
      <c r="AF1233" s="6">
        <f ca="1">RANDBETWEEN(5,COUNTA('Recruitment source'!$A:$A) + 1)</f>
        <v>15</v>
      </c>
      <c r="AG1233" s="6" t="str">
        <f ca="1">VLOOKUP($AF1233,'Recruitment source'!$A:$B,2,FALSE)</f>
        <v>Website</v>
      </c>
      <c r="AH1233" s="8"/>
      <c r="AI1233" s="1">
        <f t="shared" ca="1" si="190"/>
        <v>1385</v>
      </c>
      <c r="AJ123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1229, 1, 'Fernanda Monteiro Almeida', 'F', 5, '21/07/1954', 7, 11, 10, NULL, 1385);</v>
      </c>
    </row>
    <row r="1234" spans="1:36" ht="14.25" customHeight="1" x14ac:dyDescent="0.2">
      <c r="A1234" s="7" cm="1">
        <f t="array" aca="1" ref="A1234" ca="1">INDEX(Companies!$A:$A,RANDBETWEEN(5,COUNTA(Companies!$A:$A) + 1),1)</f>
        <v>5</v>
      </c>
      <c r="B1234" s="7" t="str">
        <f ca="1">VLOOKUP($A1234,Companies!$A:$B,2,FALSE)</f>
        <v>ACME Corporation</v>
      </c>
      <c r="C1234" s="5">
        <f t="shared" si="191"/>
        <v>1230</v>
      </c>
      <c r="D1234" s="5" t="str" cm="1">
        <f t="array" ref="D1234">SHA1HASH($C1234)</f>
        <v>6a62415b43a0268f38f117f076dce135705d7895</v>
      </c>
      <c r="E1234" s="6">
        <v>1</v>
      </c>
      <c r="F1234" s="7">
        <f ca="1">IF($C1234 = 1 + N("Presidente"),
    127,
    IF($C1234 = 2 + N("Vice-Presidente"),
        72,
        IF($C1234 = 3 + N("Secretária bilíngue"),
            13,
            RANDBETWEEN(5,COUNT(Name!$A:$A) + 1)
        )
    )
)</f>
        <v>222</v>
      </c>
      <c r="G1234" s="7" t="str">
        <f ca="1">VLOOKUP($F1234,Name!$A:$B,2,FALSE)</f>
        <v>Lavignia</v>
      </c>
      <c r="H1234" s="7">
        <f ca="1" xml:space="preserve">
IF($C1234 = 1,
    0,
    RANDBETWEEN(5,COUNT('Last name'!$A:$A) + 1)
)</f>
        <v>94</v>
      </c>
      <c r="I1234" s="7" t="str">
        <f ca="1" xml:space="preserve">
IF($C1234 = 1 + N("Presidente"),
    "de Orléans e Bragança",
    VLOOKUP($H1234,'Last name'!$A:$B,2,FALSE) &amp; " " &amp; VLOOKUP(RANDBETWEEN(5,COUNT('Last name'!$A:$A) + 1),'Last name'!$A:$B,2,FALSE)
)</f>
        <v>Furtado Junqueira</v>
      </c>
      <c r="J1234" s="7" t="str">
        <f t="shared" ca="1" si="192"/>
        <v>Lavignia Furtado Junqueira</v>
      </c>
      <c r="K1234" s="7" t="str" cm="1">
        <f t="array" aca="1" ref="K1234" ca="1">SHA1HASH($J1234)</f>
        <v>b5a306725359e711c16b28fbbb27d1eeafb3d997</v>
      </c>
      <c r="L1234" s="7" cm="1">
        <f t="array" aca="1" ref="L1234" ca="1">INDEX(States!$A:$A,N1234,1)</f>
        <v>5</v>
      </c>
      <c r="M1234" s="7" t="str">
        <f ca="1">VLOOKUP($L1234,Countries!$A:$B,2,FALSE)</f>
        <v>Portugal</v>
      </c>
      <c r="N1234" s="7" cm="1">
        <f t="array" aca="1" ref="N1234" ca="1">INDEX(States!$C:$C,RANDBETWEEN(5,COUNTA(States!$A:$A) + 1),1)</f>
        <v>21</v>
      </c>
      <c r="O1234" s="7" t="str">
        <f ca="1">VLOOKUP($N1234,States!$C:$D,2,FALSE)</f>
        <v>Guarda</v>
      </c>
      <c r="P1234" s="7" t="str">
        <f ca="1">VLOOKUP($F1234,Name!$A:$C,3,FALSE)</f>
        <v>F</v>
      </c>
      <c r="Q1234" s="7" t="str">
        <f ca="1">VLOOKUP($P1234,Genders!$B:$C,2,FALSE)</f>
        <v>Female</v>
      </c>
      <c r="R1234" s="7" cm="1">
        <f t="array" aca="1" ref="R1234" ca="1">INDEX('Marital status'!$A:$A,RANDBETWEEN(5,COUNTA('Marital status'!$A:$A) + 1),1)</f>
        <v>6</v>
      </c>
      <c r="S1234" s="7" t="str">
        <f ca="1">VLOOKUP($R1234,'Marital status'!$A:$B,2,FALSE)</f>
        <v>MarrieD</v>
      </c>
      <c r="T1234" s="7">
        <f t="shared" ca="1" si="193"/>
        <v>5</v>
      </c>
      <c r="U1234" s="7" t="str">
        <f ca="1">VLOOKUP($T1234,Ethnicities!$A:$B,2,FALSE)</f>
        <v xml:space="preserve"> white</v>
      </c>
      <c r="V1234" s="8">
        <f t="shared" ca="1" si="194"/>
        <v>19306</v>
      </c>
      <c r="W1234" s="6">
        <f t="shared" ca="1" si="195"/>
        <v>8</v>
      </c>
      <c r="X1234" s="8" t="str">
        <f ca="1">VLOOKUP($W1234,'Background education'!$A:$B,2,FALSE)</f>
        <v>Graduate school</v>
      </c>
      <c r="Y1234" s="7">
        <f ca="1" xml:space="preserve">
  IF(OR($AA1234 = 5, $AA1234 = 6, $AA1234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34" s="7" t="str">
        <f ca="1">VLOOKUP($Y1234,Departments!$A:$B,2,FALSE)</f>
        <v>Human Resource</v>
      </c>
      <c r="AA1234" s="6">
        <f t="shared" ca="1" si="196"/>
        <v>11</v>
      </c>
      <c r="AB1234" s="7" t="str">
        <f ca="1">VLOOKUP($AA1234,Roles!$A:$B,2,FALSE)</f>
        <v>Analyst</v>
      </c>
      <c r="AC1234" s="6">
        <f t="shared" ca="1" si="197"/>
        <v>6</v>
      </c>
      <c r="AD1234" s="7" t="str">
        <f ca="1" xml:space="preserve">
IF($AC1234 &lt;&gt; "",
    VLOOKUP($AC1234,Levels!$A:$B,2,FALSE),
    ""
)</f>
        <v>Pleno</v>
      </c>
      <c r="AE1234" s="8">
        <f t="shared" ca="1" si="198"/>
        <v>41542</v>
      </c>
      <c r="AF1234" s="6">
        <f ca="1">RANDBETWEEN(5,COUNTA('Recruitment source'!$A:$A) + 1)</f>
        <v>13</v>
      </c>
      <c r="AG1234" s="6" t="str">
        <f ca="1">VLOOKUP($AF1234,'Recruitment source'!$A:$B,2,FALSE)</f>
        <v>Google</v>
      </c>
      <c r="AH1234" s="8"/>
      <c r="AI1234" s="1">
        <f t="shared" ca="1" si="190"/>
        <v>3080</v>
      </c>
      <c r="AJ123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1230, 1, 'Lavignia Furtado Junqueira', 'F', 5, '08/11/1952', 8, 8, 11, 6, 3080);</v>
      </c>
    </row>
    <row r="1235" spans="1:36" ht="14.25" customHeight="1" x14ac:dyDescent="0.2">
      <c r="A1235" s="7" cm="1">
        <f t="array" aca="1" ref="A1235" ca="1">INDEX(Companies!$A:$A,RANDBETWEEN(5,COUNTA(Companies!$A:$A) + 1),1)</f>
        <v>5</v>
      </c>
      <c r="B1235" s="7" t="str">
        <f ca="1">VLOOKUP($A1235,Companies!$A:$B,2,FALSE)</f>
        <v>ACME Corporation</v>
      </c>
      <c r="C1235" s="5">
        <f t="shared" si="191"/>
        <v>1231</v>
      </c>
      <c r="D1235" s="5" t="str" cm="1">
        <f t="array" ref="D1235">SHA1HASH($C1235)</f>
        <v>c348c1794df04a0473a11234389e74a236833822</v>
      </c>
      <c r="E1235" s="6">
        <v>1</v>
      </c>
      <c r="F1235" s="7">
        <f ca="1">IF($C1235 = 1 + N("Presidente"),
    127,
    IF($C1235 = 2 + N("Vice-Presidente"),
        72,
        IF($C1235 = 3 + N("Secretária bilíngue"),
            13,
            RANDBETWEEN(5,COUNT(Name!$A:$A) + 1)
        )
    )
)</f>
        <v>166</v>
      </c>
      <c r="G1235" s="7" t="str">
        <f ca="1">VLOOKUP($F1235,Name!$A:$B,2,FALSE)</f>
        <v>Henrico</v>
      </c>
      <c r="H1235" s="7">
        <f ca="1" xml:space="preserve">
IF($C1235 = 1,
    0,
    RANDBETWEEN(5,COUNT('Last name'!$A:$A) + 1)
)</f>
        <v>43</v>
      </c>
      <c r="I1235" s="7" t="str">
        <f ca="1" xml:space="preserve">
IF($C1235 = 1 + N("Presidente"),
    "de Orléans e Bragança",
    VLOOKUP($H1235,'Last name'!$A:$B,2,FALSE) &amp; " " &amp; VLOOKUP(RANDBETWEEN(5,COUNT('Last name'!$A:$A) + 1),'Last name'!$A:$B,2,FALSE)
)</f>
        <v>Borges Braga</v>
      </c>
      <c r="J1235" s="7" t="str">
        <f t="shared" ca="1" si="192"/>
        <v>Henrico Borges Braga</v>
      </c>
      <c r="K1235" s="7" t="str" cm="1">
        <f t="array" aca="1" ref="K1235" ca="1">SHA1HASH($J1235)</f>
        <v>a70ace7bad2312afdf04fcc9acc6e64065daa4e7</v>
      </c>
      <c r="L1235" s="7" cm="1">
        <f t="array" aca="1" ref="L1235" ca="1">INDEX(States!$A:$A,N1235,1)</f>
        <v>5</v>
      </c>
      <c r="M1235" s="7" t="str">
        <f ca="1">VLOOKUP($L1235,Countries!$A:$B,2,FALSE)</f>
        <v>Portugal</v>
      </c>
      <c r="N1235" s="7" cm="1">
        <f t="array" aca="1" ref="N1235" ca="1">INDEX(States!$C:$C,RANDBETWEEN(5,COUNTA(States!$A:$A) + 1),1)</f>
        <v>13</v>
      </c>
      <c r="O1235" s="7" t="str">
        <f ca="1">VLOOKUP($N1235,States!$C:$D,2,FALSE)</f>
        <v>Coimbra</v>
      </c>
      <c r="P1235" s="7" t="str">
        <f ca="1">VLOOKUP($F1235,Name!$A:$C,3,FALSE)</f>
        <v>M</v>
      </c>
      <c r="Q1235" s="7" t="str">
        <f ca="1">VLOOKUP($P1235,Genders!$B:$C,2,FALSE)</f>
        <v>Male</v>
      </c>
      <c r="R1235" s="7" cm="1">
        <f t="array" aca="1" ref="R1235" ca="1">INDEX('Marital status'!$A:$A,RANDBETWEEN(5,COUNTA('Marital status'!$A:$A) + 1),1)</f>
        <v>9</v>
      </c>
      <c r="S1235" s="7" t="str">
        <f ca="1">VLOOKUP($R1235,'Marital status'!$A:$B,2,FALSE)</f>
        <v>DIVORCED</v>
      </c>
      <c r="T1235" s="7">
        <f t="shared" ca="1" si="193"/>
        <v>8</v>
      </c>
      <c r="U1235" s="7" t="str">
        <f ca="1">VLOOKUP($T1235,Ethnicities!$A:$B,2,FALSE)</f>
        <v>ASIAN</v>
      </c>
      <c r="V1235" s="8">
        <f t="shared" ca="1" si="194"/>
        <v>26985</v>
      </c>
      <c r="W1235" s="6">
        <f t="shared" ca="1" si="195"/>
        <v>7</v>
      </c>
      <c r="X1235" s="8" t="str">
        <f ca="1">VLOOKUP($W1235,'Background education'!$A:$B,2,FALSE)</f>
        <v>Undergraduate degree</v>
      </c>
      <c r="Y1235" s="7">
        <f ca="1" xml:space="preserve">
  IF(OR($AA1235 = 5, $AA1235 = 6, $AA1235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35" s="7" t="str">
        <f ca="1">VLOOKUP($Y1235,Departments!$A:$B,2,FALSE)</f>
        <v>Controlling</v>
      </c>
      <c r="AA1235" s="6">
        <f t="shared" ca="1" si="196"/>
        <v>10</v>
      </c>
      <c r="AB1235" s="7" t="str">
        <f ca="1">VLOOKUP($AA1235,Roles!$A:$B,2,FALSE)</f>
        <v>Trainee</v>
      </c>
      <c r="AC1235" s="6" t="str">
        <f t="shared" ca="1" si="197"/>
        <v/>
      </c>
      <c r="AD1235" s="7" t="str">
        <f ca="1" xml:space="preserve">
IF($AC1235 &lt;&gt; "",
    VLOOKUP($AC1235,Levels!$A:$B,2,FALSE),
    ""
)</f>
        <v/>
      </c>
      <c r="AE1235" s="8">
        <f t="shared" ca="1" si="198"/>
        <v>41202</v>
      </c>
      <c r="AF1235" s="6">
        <f ca="1">RANDBETWEEN(5,COUNTA('Recruitment source'!$A:$A) + 1)</f>
        <v>14</v>
      </c>
      <c r="AG1235" s="6" t="str">
        <f ca="1">VLOOKUP($AF1235,'Recruitment source'!$A:$B,2,FALSE)</f>
        <v>LinkedIn</v>
      </c>
      <c r="AH1235" s="8"/>
      <c r="AI1235" s="1">
        <f t="shared" ca="1" si="190"/>
        <v>1305</v>
      </c>
      <c r="AJ123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1231, 1, 'Henrico Borges Braga', 'M', 8, '17/11/1973', 7, 12, 10, NULL, 1305);</v>
      </c>
    </row>
    <row r="1236" spans="1:36" ht="14.25" customHeight="1" x14ac:dyDescent="0.2">
      <c r="A1236" s="7" cm="1">
        <f t="array" aca="1" ref="A1236" ca="1">INDEX(Companies!$A:$A,RANDBETWEEN(5,COUNTA(Companies!$A:$A) + 1),1)</f>
        <v>5</v>
      </c>
      <c r="B1236" s="7" t="str">
        <f ca="1">VLOOKUP($A1236,Companies!$A:$B,2,FALSE)</f>
        <v>ACME Corporation</v>
      </c>
      <c r="C1236" s="5">
        <f t="shared" si="191"/>
        <v>1232</v>
      </c>
      <c r="D1236" s="5" t="str" cm="1">
        <f t="array" ref="D1236">SHA1HASH($C1236)</f>
        <v>d6a9450dc08555d6ecfaf7162e5267f401e6dd9a</v>
      </c>
      <c r="E1236" s="6">
        <v>1</v>
      </c>
      <c r="F1236" s="7">
        <f ca="1">IF($C1236 = 1 + N("Presidente"),
    127,
    IF($C1236 = 2 + N("Vice-Presidente"),
        72,
        IF($C1236 = 3 + N("Secretária bilíngue"),
            13,
            RANDBETWEEN(5,COUNT(Name!$A:$A) + 1)
        )
    )
)</f>
        <v>135</v>
      </c>
      <c r="G1236" s="7" t="str">
        <f ca="1">VLOOKUP($F1236,Name!$A:$B,2,FALSE)</f>
        <v>Felipe</v>
      </c>
      <c r="H1236" s="7">
        <f ca="1" xml:space="preserve">
IF($C1236 = 1,
    0,
    RANDBETWEEN(5,COUNT('Last name'!$A:$A) + 1)
)</f>
        <v>164</v>
      </c>
      <c r="I1236" s="7" t="str">
        <f ca="1" xml:space="preserve">
IF($C1236 = 1 + N("Presidente"),
    "de Orléans e Bragança",
    VLOOKUP($H1236,'Last name'!$A:$B,2,FALSE) &amp; " " &amp; VLOOKUP(RANDBETWEEN(5,COUNT('Last name'!$A:$A) + 1),'Last name'!$A:$B,2,FALSE)
)</f>
        <v>Rizzo Brito</v>
      </c>
      <c r="J1236" s="7" t="str">
        <f t="shared" ca="1" si="192"/>
        <v>Felipe Rizzo Brito</v>
      </c>
      <c r="K1236" s="7" t="str" cm="1">
        <f t="array" aca="1" ref="K1236" ca="1">SHA1HASH($J1236)</f>
        <v>28f1758beec9450faec60e7788d3650cdd09c550</v>
      </c>
      <c r="L1236" s="7" cm="1">
        <f t="array" aca="1" ref="L1236" ca="1">INDEX(States!$A:$A,N1236,1)</f>
        <v>5</v>
      </c>
      <c r="M1236" s="7" t="str">
        <f ca="1">VLOOKUP($L1236,Countries!$A:$B,2,FALSE)</f>
        <v>Portugal</v>
      </c>
      <c r="N1236" s="7" cm="1">
        <f t="array" aca="1" ref="N1236" ca="1">INDEX(States!$C:$C,RANDBETWEEN(5,COUNTA(States!$A:$A) + 1),1)</f>
        <v>6</v>
      </c>
      <c r="O1236" s="7" t="str">
        <f ca="1">VLOOKUP($N1236,States!$C:$D,2,FALSE)</f>
        <v>PORTO</v>
      </c>
      <c r="P1236" s="7" t="str">
        <f ca="1">VLOOKUP($F1236,Name!$A:$C,3,FALSE)</f>
        <v>M</v>
      </c>
      <c r="Q1236" s="7" t="str">
        <f ca="1">VLOOKUP($P1236,Genders!$B:$C,2,FALSE)</f>
        <v>Male</v>
      </c>
      <c r="R1236" s="7" cm="1">
        <f t="array" aca="1" ref="R1236" ca="1">INDEX('Marital status'!$A:$A,RANDBETWEEN(5,COUNTA('Marital status'!$A:$A) + 1),1)</f>
        <v>6</v>
      </c>
      <c r="S1236" s="7" t="str">
        <f ca="1">VLOOKUP($R1236,'Marital status'!$A:$B,2,FALSE)</f>
        <v>MarrieD</v>
      </c>
      <c r="T1236" s="7">
        <f t="shared" ca="1" si="193"/>
        <v>5</v>
      </c>
      <c r="U1236" s="7" t="str">
        <f ca="1">VLOOKUP($T1236,Ethnicities!$A:$B,2,FALSE)</f>
        <v xml:space="preserve"> white</v>
      </c>
      <c r="V1236" s="8">
        <f t="shared" ca="1" si="194"/>
        <v>28254</v>
      </c>
      <c r="W1236" s="6">
        <f t="shared" ca="1" si="195"/>
        <v>8</v>
      </c>
      <c r="X1236" s="8" t="str">
        <f ca="1">VLOOKUP($W1236,'Background education'!$A:$B,2,FALSE)</f>
        <v>Graduate school</v>
      </c>
      <c r="Y1236" s="7">
        <f ca="1" xml:space="preserve">
  IF(OR($AA1236 = 5, $AA1236 = 6, $AA1236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36" s="7" t="str">
        <f ca="1">VLOOKUP($Y1236,Departments!$A:$B,2,FALSE)</f>
        <v>Administration</v>
      </c>
      <c r="AA1236" s="6">
        <f t="shared" ca="1" si="196"/>
        <v>11</v>
      </c>
      <c r="AB1236" s="7" t="str">
        <f ca="1">VLOOKUP($AA1236,Roles!$A:$B,2,FALSE)</f>
        <v>Analyst</v>
      </c>
      <c r="AC1236" s="6">
        <f t="shared" ca="1" si="197"/>
        <v>6</v>
      </c>
      <c r="AD1236" s="7" t="str">
        <f ca="1" xml:space="preserve">
IF($AC1236 &lt;&gt; "",
    VLOOKUP($AC1236,Levels!$A:$B,2,FALSE),
    ""
)</f>
        <v>Pleno</v>
      </c>
      <c r="AE1236" s="8">
        <f t="shared" ca="1" si="198"/>
        <v>37782</v>
      </c>
      <c r="AF1236" s="6">
        <f ca="1">RANDBETWEEN(5,COUNTA('Recruitment source'!$A:$A) + 1)</f>
        <v>5</v>
      </c>
      <c r="AG1236" s="6" t="str">
        <f ca="1">VLOOKUP($AF1236,'Recruitment source'!$A:$B,2,FALSE)</f>
        <v>Indeed</v>
      </c>
      <c r="AH1236" s="8"/>
      <c r="AI1236" s="1">
        <f t="shared" ca="1" si="190"/>
        <v>3000</v>
      </c>
      <c r="AJ1236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1232, 1, 'Felipe Rizzo Brito', 'M', 5, '09/05/1977', 8, 6, 11, 6, 3000);</v>
      </c>
    </row>
    <row r="1237" spans="1:36" ht="14.25" customHeight="1" x14ac:dyDescent="0.2">
      <c r="A1237" s="7" cm="1">
        <f t="array" aca="1" ref="A1237" ca="1">INDEX(Companies!$A:$A,RANDBETWEEN(5,COUNTA(Companies!$A:$A) + 1),1)</f>
        <v>5</v>
      </c>
      <c r="B1237" s="7" t="str">
        <f ca="1">VLOOKUP($A1237,Companies!$A:$B,2,FALSE)</f>
        <v>ACME Corporation</v>
      </c>
      <c r="C1237" s="5">
        <f t="shared" si="191"/>
        <v>1233</v>
      </c>
      <c r="D1237" s="5" t="str" cm="1">
        <f t="array" ref="D1237">SHA1HASH($C1237)</f>
        <v>416f8f6e105370e7b9d0fd983141f00b613477f8</v>
      </c>
      <c r="E1237" s="6">
        <v>1</v>
      </c>
      <c r="F1237" s="7">
        <f ca="1">IF($C1237 = 1 + N("Presidente"),
    127,
    IF($C1237 = 2 + N("Vice-Presidente"),
        72,
        IF($C1237 = 3 + N("Secretária bilíngue"),
            13,
            RANDBETWEEN(5,COUNT(Name!$A:$A) + 1)
        )
    )
)</f>
        <v>282</v>
      </c>
      <c r="G1237" s="7" t="str">
        <f ca="1">VLOOKUP($F1237,Name!$A:$B,2,FALSE)</f>
        <v>Marinah</v>
      </c>
      <c r="H1237" s="7">
        <f ca="1" xml:space="preserve">
IF($C1237 = 1,
    0,
    RANDBETWEEN(5,COUNT('Last name'!$A:$A) + 1)
)</f>
        <v>10</v>
      </c>
      <c r="I1237" s="7" t="str">
        <f ca="1" xml:space="preserve">
IF($C1237 = 1 + N("Presidente"),
    "de Orléans e Bragança",
    VLOOKUP($H1237,'Last name'!$A:$B,2,FALSE) &amp; " " &amp; VLOOKUP(RANDBETWEEN(5,COUNT('Last name'!$A:$A) + 1),'Last name'!$A:$B,2,FALSE)
)</f>
        <v>Alencar Salvador</v>
      </c>
      <c r="J1237" s="7" t="str">
        <f t="shared" ca="1" si="192"/>
        <v>Marinah Alencar Salvador</v>
      </c>
      <c r="K1237" s="7" t="str" cm="1">
        <f t="array" aca="1" ref="K1237" ca="1">SHA1HASH($J1237)</f>
        <v>0bc1f2531d4e4f82089c304768f246311ade6c68</v>
      </c>
      <c r="L1237" s="7" cm="1">
        <f t="array" aca="1" ref="L1237" ca="1">INDEX(States!$A:$A,N1237,1)</f>
        <v>5</v>
      </c>
      <c r="M1237" s="7" t="str">
        <f ca="1">VLOOKUP($L1237,Countries!$A:$B,2,FALSE)</f>
        <v>Portugal</v>
      </c>
      <c r="N1237" s="7" cm="1">
        <f t="array" aca="1" ref="N1237" ca="1">INDEX(States!$C:$C,RANDBETWEEN(5,COUNTA(States!$A:$A) + 1),1)</f>
        <v>5</v>
      </c>
      <c r="O1237" s="7" t="str">
        <f ca="1">VLOOKUP($N1237,States!$C:$D,2,FALSE)</f>
        <v xml:space="preserve"> Lisboa</v>
      </c>
      <c r="P1237" s="7" t="str">
        <f ca="1">VLOOKUP($F1237,Name!$A:$C,3,FALSE)</f>
        <v>F</v>
      </c>
      <c r="Q1237" s="7" t="str">
        <f ca="1">VLOOKUP($P1237,Genders!$B:$C,2,FALSE)</f>
        <v>Female</v>
      </c>
      <c r="R1237" s="7" cm="1">
        <f t="array" aca="1" ref="R1237" ca="1">INDEX('Marital status'!$A:$A,RANDBETWEEN(5,COUNTA('Marital status'!$A:$A) + 1),1)</f>
        <v>5</v>
      </c>
      <c r="S1237" s="7" t="str">
        <f ca="1">VLOOKUP($R1237,'Marital status'!$A:$B,2,FALSE)</f>
        <v>single</v>
      </c>
      <c r="T1237" s="7">
        <f t="shared" ca="1" si="193"/>
        <v>5</v>
      </c>
      <c r="U1237" s="7" t="str">
        <f ca="1">VLOOKUP($T1237,Ethnicities!$A:$B,2,FALSE)</f>
        <v xml:space="preserve"> white</v>
      </c>
      <c r="V1237" s="8">
        <f t="shared" ca="1" si="194"/>
        <v>22224</v>
      </c>
      <c r="W1237" s="6">
        <f t="shared" ca="1" si="195"/>
        <v>7</v>
      </c>
      <c r="X1237" s="8" t="str">
        <f ca="1">VLOOKUP($W1237,'Background education'!$A:$B,2,FALSE)</f>
        <v>Undergraduate degree</v>
      </c>
      <c r="Y1237" s="7">
        <f ca="1" xml:space="preserve">
  IF(OR($AA1237 = 5, $AA1237 = 6, $AA1237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37" s="7" t="str">
        <f ca="1">VLOOKUP($Y1237,Departments!$A:$B,2,FALSE)</f>
        <v>Audit</v>
      </c>
      <c r="AA1237" s="6">
        <f t="shared" ca="1" si="196"/>
        <v>10</v>
      </c>
      <c r="AB1237" s="7" t="str">
        <f ca="1">VLOOKUP($AA1237,Roles!$A:$B,2,FALSE)</f>
        <v>Trainee</v>
      </c>
      <c r="AC1237" s="6" t="str">
        <f t="shared" ca="1" si="197"/>
        <v/>
      </c>
      <c r="AD1237" s="7" t="str">
        <f ca="1" xml:space="preserve">
IF($AC1237 &lt;&gt; "",
    VLOOKUP($AC1237,Levels!$A:$B,2,FALSE),
    ""
)</f>
        <v/>
      </c>
      <c r="AE1237" s="8">
        <f t="shared" ca="1" si="198"/>
        <v>38263</v>
      </c>
      <c r="AF1237" s="6">
        <f ca="1">RANDBETWEEN(5,COUNTA('Recruitment source'!$A:$A) + 1)</f>
        <v>13</v>
      </c>
      <c r="AG1237" s="6" t="str">
        <f ca="1">VLOOKUP($AF1237,'Recruitment source'!$A:$B,2,FALSE)</f>
        <v>Google</v>
      </c>
      <c r="AH1237" s="8"/>
      <c r="AI1237" s="1">
        <f t="shared" ca="1" si="190"/>
        <v>1305</v>
      </c>
      <c r="AJ1237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1233, 1, 'Marinah Alencar Salvador', 'F', 5, '04/11/1960', 7, 13, 10, NULL, 1305);</v>
      </c>
    </row>
    <row r="1238" spans="1:36" ht="14.25" customHeight="1" x14ac:dyDescent="0.2">
      <c r="A1238" s="7" cm="1">
        <f t="array" aca="1" ref="A1238" ca="1">INDEX(Companies!$A:$A,RANDBETWEEN(5,COUNTA(Companies!$A:$A) + 1),1)</f>
        <v>5</v>
      </c>
      <c r="B1238" s="7" t="str">
        <f ca="1">VLOOKUP($A1238,Companies!$A:$B,2,FALSE)</f>
        <v>ACME Corporation</v>
      </c>
      <c r="C1238" s="5">
        <f t="shared" si="191"/>
        <v>1234</v>
      </c>
      <c r="D1238" s="5" t="str" cm="1">
        <f t="array" ref="D1238">SHA1HASH($C1238)</f>
        <v>7110eda4d09e062aa5e4a390b0a572ac0d2c0220</v>
      </c>
      <c r="E1238" s="6">
        <v>1</v>
      </c>
      <c r="F1238" s="7">
        <f ca="1">IF($C1238 = 1 + N("Presidente"),
    127,
    IF($C1238 = 2 + N("Vice-Presidente"),
        72,
        IF($C1238 = 3 + N("Secretária bilíngue"),
            13,
            RANDBETWEEN(5,COUNT(Name!$A:$A) + 1)
        )
    )
)</f>
        <v>298</v>
      </c>
      <c r="G1238" s="7" t="str">
        <f ca="1">VLOOKUP($F1238,Name!$A:$B,2,FALSE)</f>
        <v>Milena</v>
      </c>
      <c r="H1238" s="7">
        <f ca="1" xml:space="preserve">
IF($C1238 = 1,
    0,
    RANDBETWEEN(5,COUNT('Last name'!$A:$A) + 1)
)</f>
        <v>184</v>
      </c>
      <c r="I1238" s="7" t="str">
        <f ca="1" xml:space="preserve">
IF($C1238 = 1 + N("Presidente"),
    "de Orléans e Bragança",
    VLOOKUP($H1238,'Last name'!$A:$B,2,FALSE) &amp; " " &amp; VLOOKUP(RANDBETWEEN(5,COUNT('Last name'!$A:$A) + 1),'Last name'!$A:$B,2,FALSE)
)</f>
        <v>sobrenome Botelho</v>
      </c>
      <c r="J1238" s="7" t="str">
        <f t="shared" ca="1" si="192"/>
        <v>Milena sobrenome Botelho</v>
      </c>
      <c r="K1238" s="7" t="str" cm="1">
        <f t="array" aca="1" ref="K1238" ca="1">SHA1HASH($J1238)</f>
        <v>5c89ec48d46ffbc0d8b7dcd2e68a374354c4959f</v>
      </c>
      <c r="L1238" s="7" cm="1">
        <f t="array" aca="1" ref="L1238" ca="1">INDEX(States!$A:$A,N1238,1)</f>
        <v>5</v>
      </c>
      <c r="M1238" s="7" t="str">
        <f ca="1">VLOOKUP($L1238,Countries!$A:$B,2,FALSE)</f>
        <v>Portugal</v>
      </c>
      <c r="N1238" s="7" cm="1">
        <f t="array" aca="1" ref="N1238" ca="1">INDEX(States!$C:$C,RANDBETWEEN(5,COUNTA(States!$A:$A) + 1),1)</f>
        <v>9</v>
      </c>
      <c r="O1238" s="7" t="str">
        <f ca="1">VLOOKUP($N1238,States!$C:$D,2,FALSE)</f>
        <v>braga</v>
      </c>
      <c r="P1238" s="7" t="str">
        <f ca="1">VLOOKUP($F1238,Name!$A:$C,3,FALSE)</f>
        <v>F</v>
      </c>
      <c r="Q1238" s="7" t="str">
        <f ca="1">VLOOKUP($P1238,Genders!$B:$C,2,FALSE)</f>
        <v>Female</v>
      </c>
      <c r="R1238" s="7" cm="1">
        <f t="array" aca="1" ref="R1238" ca="1">INDEX('Marital status'!$A:$A,RANDBETWEEN(5,COUNTA('Marital status'!$A:$A) + 1),1)</f>
        <v>7</v>
      </c>
      <c r="S1238" s="7" t="str">
        <f ca="1">VLOOKUP($R1238,'Marital status'!$A:$B,2,FALSE)</f>
        <v xml:space="preserve">Widowed </v>
      </c>
      <c r="T1238" s="7">
        <f t="shared" ca="1" si="193"/>
        <v>5</v>
      </c>
      <c r="U1238" s="7" t="str">
        <f ca="1">VLOOKUP($T1238,Ethnicities!$A:$B,2,FALSE)</f>
        <v xml:space="preserve"> white</v>
      </c>
      <c r="V1238" s="8">
        <f t="shared" ca="1" si="194"/>
        <v>22153</v>
      </c>
      <c r="W1238" s="6">
        <f t="shared" ca="1" si="195"/>
        <v>8</v>
      </c>
      <c r="X1238" s="8" t="str">
        <f ca="1">VLOOKUP($W1238,'Background education'!$A:$B,2,FALSE)</f>
        <v>Graduate school</v>
      </c>
      <c r="Y1238" s="7">
        <f ca="1" xml:space="preserve">
  IF(OR($AA1238 = 5, $AA1238 = 6, $AA1238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38" s="7" t="str">
        <f ca="1">VLOOKUP($Y1238,Departments!$A:$B,2,FALSE)</f>
        <v>Finance</v>
      </c>
      <c r="AA1238" s="6">
        <f t="shared" ca="1" si="196"/>
        <v>11</v>
      </c>
      <c r="AB1238" s="7" t="str">
        <f ca="1">VLOOKUP($AA1238,Roles!$A:$B,2,FALSE)</f>
        <v>Analyst</v>
      </c>
      <c r="AC1238" s="6">
        <f t="shared" ca="1" si="197"/>
        <v>7</v>
      </c>
      <c r="AD1238" s="7" t="str">
        <f ca="1" xml:space="preserve">
IF($AC1238 &lt;&gt; "",
    VLOOKUP($AC1238,Levels!$A:$B,2,FALSE),
    ""
)</f>
        <v>Senior</v>
      </c>
      <c r="AE1238" s="8">
        <f t="shared" ca="1" si="198"/>
        <v>40669</v>
      </c>
      <c r="AF1238" s="6">
        <f ca="1">RANDBETWEEN(5,COUNTA('Recruitment source'!$A:$A) + 1)</f>
        <v>13</v>
      </c>
      <c r="AG1238" s="6" t="str">
        <f ca="1">VLOOKUP($AF1238,'Recruitment source'!$A:$B,2,FALSE)</f>
        <v>Google</v>
      </c>
      <c r="AH1238" s="8"/>
      <c r="AI1238" s="1">
        <f t="shared" ca="1" si="190"/>
        <v>3000</v>
      </c>
      <c r="AJ1238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1234, 1, 'Milena sobrenome Botelho', 'F', 5, '25/08/1960', 8, 7, 11, 7, 3000);</v>
      </c>
    </row>
    <row r="1239" spans="1:36" ht="14.25" customHeight="1" x14ac:dyDescent="0.2">
      <c r="A1239" s="7" cm="1">
        <f t="array" aca="1" ref="A1239" ca="1">INDEX(Companies!$A:$A,RANDBETWEEN(5,COUNTA(Companies!$A:$A) + 1),1)</f>
        <v>5</v>
      </c>
      <c r="B1239" s="7" t="str">
        <f ca="1">VLOOKUP($A1239,Companies!$A:$B,2,FALSE)</f>
        <v>ACME Corporation</v>
      </c>
      <c r="C1239" s="5">
        <f t="shared" si="191"/>
        <v>1235</v>
      </c>
      <c r="D1239" s="5" t="str" cm="1">
        <f t="array" ref="D1239">SHA1HASH($C1239)</f>
        <v>ac1ab23d6288711be64a25bf13432baf1e60b2bd</v>
      </c>
      <c r="E1239" s="6">
        <v>1</v>
      </c>
      <c r="F1239" s="7">
        <f ca="1">IF($C1239 = 1 + N("Presidente"),
    127,
    IF($C1239 = 2 + N("Vice-Presidente"),
        72,
        IF($C1239 = 3 + N("Secretária bilíngue"),
            13,
            RANDBETWEEN(5,COUNT(Name!$A:$A) + 1)
        )
    )
)</f>
        <v>237</v>
      </c>
      <c r="G1239" s="7" t="str">
        <f ca="1">VLOOKUP($F1239,Name!$A:$B,2,FALSE)</f>
        <v>Luanna</v>
      </c>
      <c r="H1239" s="7">
        <f ca="1" xml:space="preserve">
IF($C1239 = 1,
    0,
    RANDBETWEEN(5,COUNT('Last name'!$A:$A) + 1)
)</f>
        <v>113</v>
      </c>
      <c r="I1239" s="7" t="str">
        <f ca="1" xml:space="preserve">
IF($C1239 = 1 + N("Presidente"),
    "de Orléans e Bragança",
    VLOOKUP($H1239,'Last name'!$A:$B,2,FALSE) &amp; " " &amp; VLOOKUP(RANDBETWEEN(5,COUNT('Last name'!$A:$A) + 1),'Last name'!$A:$B,2,FALSE)
)</f>
        <v>Luz Rangel</v>
      </c>
      <c r="J1239" s="7" t="str">
        <f t="shared" ca="1" si="192"/>
        <v>Luanna Luz Rangel</v>
      </c>
      <c r="K1239" s="7" t="str" cm="1">
        <f t="array" aca="1" ref="K1239" ca="1">SHA1HASH($J1239)</f>
        <v>1ad19aa1e7a18b1b66854cd9f64445551bfc4bf4</v>
      </c>
      <c r="L1239" s="7" cm="1">
        <f t="array" aca="1" ref="L1239" ca="1">INDEX(States!$A:$A,N1239,1)</f>
        <v>5</v>
      </c>
      <c r="M1239" s="7" t="str">
        <f ca="1">VLOOKUP($L1239,Countries!$A:$B,2,FALSE)</f>
        <v>Portugal</v>
      </c>
      <c r="N1239" s="7" cm="1">
        <f t="array" aca="1" ref="N1239" ca="1">INDEX(States!$C:$C,RANDBETWEEN(5,COUNTA(States!$A:$A) + 1),1)</f>
        <v>23</v>
      </c>
      <c r="O1239" s="7" t="str">
        <f ca="1">VLOOKUP($N1239,States!$C:$D,2,FALSE)</f>
        <v>Viana do Castelo</v>
      </c>
      <c r="P1239" s="7" t="str">
        <f ca="1">VLOOKUP($F1239,Name!$A:$C,3,FALSE)</f>
        <v>F</v>
      </c>
      <c r="Q1239" s="7" t="str">
        <f ca="1">VLOOKUP($P1239,Genders!$B:$C,2,FALSE)</f>
        <v>Female</v>
      </c>
      <c r="R1239" s="7" cm="1">
        <f t="array" aca="1" ref="R1239" ca="1">INDEX('Marital status'!$A:$A,RANDBETWEEN(5,COUNTA('Marital status'!$A:$A) + 1),1)</f>
        <v>5</v>
      </c>
      <c r="S1239" s="7" t="str">
        <f ca="1">VLOOKUP($R1239,'Marital status'!$A:$B,2,FALSE)</f>
        <v>single</v>
      </c>
      <c r="T1239" s="7">
        <f t="shared" ca="1" si="193"/>
        <v>6</v>
      </c>
      <c r="U1239" s="7" t="str">
        <f ca="1">VLOOKUP($T1239,Ethnicities!$A:$B,2,FALSE)</f>
        <v>Black or African American</v>
      </c>
      <c r="V1239" s="8">
        <f t="shared" ca="1" si="194"/>
        <v>30693</v>
      </c>
      <c r="W1239" s="6">
        <f t="shared" ca="1" si="195"/>
        <v>7</v>
      </c>
      <c r="X1239" s="8" t="str">
        <f ca="1">VLOOKUP($W1239,'Background education'!$A:$B,2,FALSE)</f>
        <v>Undergraduate degree</v>
      </c>
      <c r="Y1239" s="7">
        <f ca="1" xml:space="preserve">
  IF(OR($AA1239 = 5, $AA1239 = 6, $AA1239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39" s="7" t="str">
        <f ca="1">VLOOKUP($Y1239,Departments!$A:$B,2,FALSE)</f>
        <v>Human Resource</v>
      </c>
      <c r="AA1239" s="6">
        <f t="shared" ca="1" si="196"/>
        <v>10</v>
      </c>
      <c r="AB1239" s="7" t="str">
        <f ca="1">VLOOKUP($AA1239,Roles!$A:$B,2,FALSE)</f>
        <v>Trainee</v>
      </c>
      <c r="AC1239" s="6" t="str">
        <f t="shared" ca="1" si="197"/>
        <v/>
      </c>
      <c r="AD1239" s="7" t="str">
        <f ca="1" xml:space="preserve">
IF($AC1239 &lt;&gt; "",
    VLOOKUP($AC1239,Levels!$A:$B,2,FALSE),
    ""
)</f>
        <v/>
      </c>
      <c r="AE1239" s="8">
        <f t="shared" ca="1" si="198"/>
        <v>40250</v>
      </c>
      <c r="AF1239" s="6">
        <f ca="1">RANDBETWEEN(5,COUNTA('Recruitment source'!$A:$A) + 1)</f>
        <v>14</v>
      </c>
      <c r="AG1239" s="6" t="str">
        <f ca="1">VLOOKUP($AF1239,'Recruitment source'!$A:$B,2,FALSE)</f>
        <v>LinkedIn</v>
      </c>
      <c r="AH1239" s="8"/>
      <c r="AI1239" s="1">
        <f t="shared" ca="1" si="190"/>
        <v>1385</v>
      </c>
      <c r="AJ1239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1235, 1, 'Luanna Luz Rangel', 'F', 6, '12/01/1984', 7, 8, 10, NULL, 1385);</v>
      </c>
    </row>
    <row r="1240" spans="1:36" ht="14.25" customHeight="1" x14ac:dyDescent="0.2">
      <c r="A1240" s="7" cm="1">
        <f t="array" aca="1" ref="A1240" ca="1">INDEX(Companies!$A:$A,RANDBETWEEN(5,COUNTA(Companies!$A:$A) + 1),1)</f>
        <v>5</v>
      </c>
      <c r="B1240" s="7" t="str">
        <f ca="1">VLOOKUP($A1240,Companies!$A:$B,2,FALSE)</f>
        <v>ACME Corporation</v>
      </c>
      <c r="C1240" s="5">
        <f t="shared" si="191"/>
        <v>1236</v>
      </c>
      <c r="D1240" s="5" t="str" cm="1">
        <f t="array" ref="D1240">SHA1HASH($C1240)</f>
        <v>229be39e04f960e46d8a64cadc8b4534e6bfc364</v>
      </c>
      <c r="E1240" s="6">
        <v>1</v>
      </c>
      <c r="F1240" s="7">
        <f ca="1">IF($C1240 = 1 + N("Presidente"),
    127,
    IF($C1240 = 2 + N("Vice-Presidente"),
        72,
        IF($C1240 = 3 + N("Secretária bilíngue"),
            13,
            RANDBETWEEN(5,COUNT(Name!$A:$A) + 1)
        )
    )
)</f>
        <v>196</v>
      </c>
      <c r="G1240" s="7" t="str">
        <f ca="1">VLOOKUP($F1240,Name!$A:$B,2,FALSE)</f>
        <v>Jonathan</v>
      </c>
      <c r="H1240" s="7">
        <f ca="1" xml:space="preserve">
IF($C1240 = 1,
    0,
    RANDBETWEEN(5,COUNT('Last name'!$A:$A) + 1)
)</f>
        <v>108</v>
      </c>
      <c r="I1240" s="7" t="str">
        <f ca="1" xml:space="preserve">
IF($C1240 = 1 + N("Presidente"),
    "de Orléans e Bragança",
    VLOOKUP($H1240,'Last name'!$A:$B,2,FALSE) &amp; " " &amp; VLOOKUP(RANDBETWEEN(5,COUNT('Last name'!$A:$A) + 1),'Last name'!$A:$B,2,FALSE)
)</f>
        <v>Leone Galli</v>
      </c>
      <c r="J1240" s="7" t="str">
        <f t="shared" ca="1" si="192"/>
        <v>Jonathan Leone Galli</v>
      </c>
      <c r="K1240" s="7" t="str" cm="1">
        <f t="array" aca="1" ref="K1240" ca="1">SHA1HASH($J1240)</f>
        <v>8727c0da7ec2a16a681c3df4ac0294a7bacef71e</v>
      </c>
      <c r="L1240" s="7" cm="1">
        <f t="array" aca="1" ref="L1240" ca="1">INDEX(States!$A:$A,N1240,1)</f>
        <v>5</v>
      </c>
      <c r="M1240" s="7" t="str">
        <f ca="1">VLOOKUP($L1240,Countries!$A:$B,2,FALSE)</f>
        <v>Portugal</v>
      </c>
      <c r="N1240" s="7" cm="1">
        <f t="array" aca="1" ref="N1240" ca="1">INDEX(States!$C:$C,RANDBETWEEN(5,COUNTA(States!$A:$A) + 1),1)</f>
        <v>12</v>
      </c>
      <c r="O1240" s="7" t="str">
        <f ca="1">VLOOKUP($N1240,States!$C:$D,2,FALSE)</f>
        <v>Leiria</v>
      </c>
      <c r="P1240" s="7" t="str">
        <f ca="1">VLOOKUP($F1240,Name!$A:$C,3,FALSE)</f>
        <v>M</v>
      </c>
      <c r="Q1240" s="7" t="str">
        <f ca="1">VLOOKUP($P1240,Genders!$B:$C,2,FALSE)</f>
        <v>Male</v>
      </c>
      <c r="R1240" s="7" cm="1">
        <f t="array" aca="1" ref="R1240" ca="1">INDEX('Marital status'!$A:$A,RANDBETWEEN(5,COUNTA('Marital status'!$A:$A) + 1),1)</f>
        <v>5</v>
      </c>
      <c r="S1240" s="7" t="str">
        <f ca="1">VLOOKUP($R1240,'Marital status'!$A:$B,2,FALSE)</f>
        <v>single</v>
      </c>
      <c r="T1240" s="7">
        <f t="shared" ca="1" si="193"/>
        <v>5</v>
      </c>
      <c r="U1240" s="7" t="str">
        <f ca="1">VLOOKUP($T1240,Ethnicities!$A:$B,2,FALSE)</f>
        <v xml:space="preserve"> white</v>
      </c>
      <c r="V1240" s="8">
        <f t="shared" ca="1" si="194"/>
        <v>20707</v>
      </c>
      <c r="W1240" s="6">
        <f t="shared" ca="1" si="195"/>
        <v>7</v>
      </c>
      <c r="X1240" s="8" t="str">
        <f ca="1">VLOOKUP($W1240,'Background education'!$A:$B,2,FALSE)</f>
        <v>Undergraduate degree</v>
      </c>
      <c r="Y1240" s="7">
        <f ca="1" xml:space="preserve">
  IF(OR($AA1240 = 5, $AA1240 = 6, $AA1240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40" s="7" t="str">
        <f ca="1">VLOOKUP($Y1240,Departments!$A:$B,2,FALSE)</f>
        <v>Finance</v>
      </c>
      <c r="AA1240" s="6">
        <f t="shared" ca="1" si="196"/>
        <v>11</v>
      </c>
      <c r="AB1240" s="7" t="str">
        <f ca="1">VLOOKUP($AA1240,Roles!$A:$B,2,FALSE)</f>
        <v>Analyst</v>
      </c>
      <c r="AC1240" s="6">
        <f t="shared" ca="1" si="197"/>
        <v>7</v>
      </c>
      <c r="AD1240" s="7" t="str">
        <f ca="1" xml:space="preserve">
IF($AC1240 &lt;&gt; "",
    VLOOKUP($AC1240,Levels!$A:$B,2,FALSE),
    ""
)</f>
        <v>Senior</v>
      </c>
      <c r="AE1240" s="8">
        <f t="shared" ca="1" si="198"/>
        <v>38966</v>
      </c>
      <c r="AF1240" s="6">
        <f ca="1">RANDBETWEEN(5,COUNTA('Recruitment source'!$A:$A) + 1)</f>
        <v>7</v>
      </c>
      <c r="AG1240" s="6" t="str">
        <f ca="1">VLOOKUP($AF1240,'Recruitment source'!$A:$B,2,FALSE)</f>
        <v>SAPO Emprego</v>
      </c>
      <c r="AH1240" s="8"/>
      <c r="AI1240" s="1">
        <f t="shared" ca="1" si="190"/>
        <v>2500</v>
      </c>
      <c r="AJ1240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1236, 1, 'Jonathan Leone Galli', 'M', 5, '09/09/1956', 7, 7, 11, 7, 2500);</v>
      </c>
    </row>
    <row r="1241" spans="1:36" ht="14.25" customHeight="1" x14ac:dyDescent="0.2">
      <c r="A1241" s="7" cm="1">
        <f t="array" aca="1" ref="A1241" ca="1">INDEX(Companies!$A:$A,RANDBETWEEN(5,COUNTA(Companies!$A:$A) + 1),1)</f>
        <v>5</v>
      </c>
      <c r="B1241" s="7" t="str">
        <f ca="1">VLOOKUP($A1241,Companies!$A:$B,2,FALSE)</f>
        <v>ACME Corporation</v>
      </c>
      <c r="C1241" s="5">
        <f t="shared" si="191"/>
        <v>1237</v>
      </c>
      <c r="D1241" s="5" t="str" cm="1">
        <f t="array" ref="D1241">SHA1HASH($C1241)</f>
        <v>757578fbf23ffa4d748e0800dd7c424a46feb0cc</v>
      </c>
      <c r="E1241" s="6">
        <v>1</v>
      </c>
      <c r="F1241" s="7">
        <f ca="1">IF($C1241 = 1 + N("Presidente"),
    127,
    IF($C1241 = 2 + N("Vice-Presidente"),
        72,
        IF($C1241 = 3 + N("Secretária bilíngue"),
            13,
            RANDBETWEEN(5,COUNT(Name!$A:$A) + 1)
        )
    )
)</f>
        <v>198</v>
      </c>
      <c r="G1241" s="7" t="str">
        <f ca="1">VLOOKUP($F1241,Name!$A:$B,2,FALSE)</f>
        <v>José Emanuel</v>
      </c>
      <c r="H1241" s="7">
        <f ca="1" xml:space="preserve">
IF($C1241 = 1,
    0,
    RANDBETWEEN(5,COUNT('Last name'!$A:$A) + 1)
)</f>
        <v>41</v>
      </c>
      <c r="I1241" s="7" t="str">
        <f ca="1" xml:space="preserve">
IF($C1241 = 1 + N("Presidente"),
    "de Orléans e Bragança",
    VLOOKUP($H1241,'Last name'!$A:$B,2,FALSE) &amp; " " &amp; VLOOKUP(RANDBETWEEN(5,COUNT('Last name'!$A:$A) + 1),'Last name'!$A:$B,2,FALSE)
)</f>
        <v>Bispo Andrade</v>
      </c>
      <c r="J1241" s="7" t="str">
        <f t="shared" ca="1" si="192"/>
        <v>José Emanuel Bispo Andrade</v>
      </c>
      <c r="K1241" s="7" t="str" cm="1">
        <f t="array" aca="1" ref="K1241" ca="1">SHA1HASH($J1241)</f>
        <v>f2512ac6cb82feba0f33f98559c824d2799bda59</v>
      </c>
      <c r="L1241" s="7" cm="1">
        <f t="array" aca="1" ref="L1241" ca="1">INDEX(States!$A:$A,N1241,1)</f>
        <v>5</v>
      </c>
      <c r="M1241" s="7" t="str">
        <f ca="1">VLOOKUP($L1241,Countries!$A:$B,2,FALSE)</f>
        <v>Portugal</v>
      </c>
      <c r="N1241" s="7" cm="1">
        <f t="array" aca="1" ref="N1241" ca="1">INDEX(States!$C:$C,RANDBETWEEN(5,COUNTA(States!$A:$A) + 1),1)</f>
        <v>18</v>
      </c>
      <c r="O1241" s="7" t="str">
        <f ca="1">VLOOKUP($N1241,States!$C:$D,2,FALSE)</f>
        <v>Castelo Branco</v>
      </c>
      <c r="P1241" s="7" t="str">
        <f ca="1">VLOOKUP($F1241,Name!$A:$C,3,FALSE)</f>
        <v>M</v>
      </c>
      <c r="Q1241" s="7" t="str">
        <f ca="1">VLOOKUP($P1241,Genders!$B:$C,2,FALSE)</f>
        <v>Male</v>
      </c>
      <c r="R1241" s="7" cm="1">
        <f t="array" aca="1" ref="R1241" ca="1">INDEX('Marital status'!$A:$A,RANDBETWEEN(5,COUNTA('Marital status'!$A:$A) + 1),1)</f>
        <v>5</v>
      </c>
      <c r="S1241" s="7" t="str">
        <f ca="1">VLOOKUP($R1241,'Marital status'!$A:$B,2,FALSE)</f>
        <v>single</v>
      </c>
      <c r="T1241" s="7">
        <f t="shared" ca="1" si="193"/>
        <v>5</v>
      </c>
      <c r="U1241" s="7" t="str">
        <f ca="1">VLOOKUP($T1241,Ethnicities!$A:$B,2,FALSE)</f>
        <v xml:space="preserve"> white</v>
      </c>
      <c r="V1241" s="8">
        <f t="shared" ca="1" si="194"/>
        <v>23041</v>
      </c>
      <c r="W1241" s="6">
        <f t="shared" ca="1" si="195"/>
        <v>7</v>
      </c>
      <c r="X1241" s="8" t="str">
        <f ca="1">VLOOKUP($W1241,'Background education'!$A:$B,2,FALSE)</f>
        <v>Undergraduate degree</v>
      </c>
      <c r="Y1241" s="7">
        <f ca="1" xml:space="preserve">
  IF(OR($AA1241 = 5, $AA1241 = 6, $AA1241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41" s="7" t="str">
        <f ca="1">VLOOKUP($Y1241,Departments!$A:$B,2,FALSE)</f>
        <v xml:space="preserve"> Commercial</v>
      </c>
      <c r="AA1241" s="6">
        <f t="shared" ca="1" si="196"/>
        <v>10</v>
      </c>
      <c r="AB1241" s="7" t="str">
        <f ca="1">VLOOKUP($AA1241,Roles!$A:$B,2,FALSE)</f>
        <v>Trainee</v>
      </c>
      <c r="AC1241" s="6" t="str">
        <f t="shared" ca="1" si="197"/>
        <v/>
      </c>
      <c r="AD1241" s="7" t="str">
        <f ca="1" xml:space="preserve">
IF($AC1241 &lt;&gt; "",
    VLOOKUP($AC1241,Levels!$A:$B,2,FALSE),
    ""
)</f>
        <v/>
      </c>
      <c r="AE1241" s="8">
        <f t="shared" ca="1" si="198"/>
        <v>40562</v>
      </c>
      <c r="AF1241" s="6">
        <f ca="1">RANDBETWEEN(5,COUNTA('Recruitment source'!$A:$A) + 1)</f>
        <v>15</v>
      </c>
      <c r="AG1241" s="6" t="str">
        <f ca="1">VLOOKUP($AF1241,'Recruitment source'!$A:$B,2,FALSE)</f>
        <v>Website</v>
      </c>
      <c r="AH1241" s="8"/>
      <c r="AI1241" s="1">
        <f t="shared" ca="1" si="190"/>
        <v>1385</v>
      </c>
      <c r="AJ1241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1237, 1, 'José Emanuel Bispo Andrade', 'M', 5, '30/01/1963', 7, 9, 10, NULL, 1385);</v>
      </c>
    </row>
    <row r="1242" spans="1:36" ht="14.25" customHeight="1" x14ac:dyDescent="0.2">
      <c r="A1242" s="7" cm="1">
        <f t="array" aca="1" ref="A1242" ca="1">INDEX(Companies!$A:$A,RANDBETWEEN(5,COUNTA(Companies!$A:$A) + 1),1)</f>
        <v>5</v>
      </c>
      <c r="B1242" s="7" t="str">
        <f ca="1">VLOOKUP($A1242,Companies!$A:$B,2,FALSE)</f>
        <v>ACME Corporation</v>
      </c>
      <c r="C1242" s="5">
        <f t="shared" si="191"/>
        <v>1238</v>
      </c>
      <c r="D1242" s="5" t="str" cm="1">
        <f t="array" ref="D1242">SHA1HASH($C1242)</f>
        <v>b5507c7ca8cfa4c51b7c97843e5e4525ed1ad06d</v>
      </c>
      <c r="E1242" s="6">
        <v>1</v>
      </c>
      <c r="F1242" s="7">
        <f ca="1">IF($C1242 = 1 + N("Presidente"),
    127,
    IF($C1242 = 2 + N("Vice-Presidente"),
        72,
        IF($C1242 = 3 + N("Secretária bilíngue"),
            13,
            RANDBETWEEN(5,COUNT(Name!$A:$A) + 1)
        )
    )
)</f>
        <v>111</v>
      </c>
      <c r="G1242" s="7" t="str">
        <f ca="1">VLOOKUP($F1242,Name!$A:$B,2,FALSE)</f>
        <v>Débora</v>
      </c>
      <c r="H1242" s="7">
        <f ca="1" xml:space="preserve">
IF($C1242 = 1,
    0,
    RANDBETWEEN(5,COUNT('Last name'!$A:$A) + 1)
)</f>
        <v>91</v>
      </c>
      <c r="I1242" s="7" t="str">
        <f ca="1" xml:space="preserve">
IF($C1242 = 1 + N("Presidente"),
    "de Orléans e Bragança",
    VLOOKUP($H1242,'Last name'!$A:$B,2,FALSE) &amp; " " &amp; VLOOKUP(RANDBETWEEN(5,COUNT('Last name'!$A:$A) + 1),'Last name'!$A:$B,2,FALSE)
)</f>
        <v>Frasão Costatini</v>
      </c>
      <c r="J1242" s="7" t="str">
        <f t="shared" ca="1" si="192"/>
        <v>Débora Frasão Costatini</v>
      </c>
      <c r="K1242" s="7" t="str" cm="1">
        <f t="array" aca="1" ref="K1242" ca="1">SHA1HASH($J1242)</f>
        <v>1a0ea18834309e9cabf2eb81a7d997a5f92fed0e</v>
      </c>
      <c r="L1242" s="7" cm="1">
        <f t="array" aca="1" ref="L1242" ca="1">INDEX(States!$A:$A,N1242,1)</f>
        <v>5</v>
      </c>
      <c r="M1242" s="7" t="str">
        <f ca="1">VLOOKUP($L1242,Countries!$A:$B,2,FALSE)</f>
        <v>Portugal</v>
      </c>
      <c r="N1242" s="7" cm="1">
        <f t="array" aca="1" ref="N1242" ca="1">INDEX(States!$C:$C,RANDBETWEEN(5,COUNTA(States!$A:$A) + 1),1)</f>
        <v>10</v>
      </c>
      <c r="O1242" s="7" t="str">
        <f ca="1">VLOOKUP($N1242,States!$C:$D,2,FALSE)</f>
        <v>Faro</v>
      </c>
      <c r="P1242" s="7" t="str">
        <f ca="1">VLOOKUP($F1242,Name!$A:$C,3,FALSE)</f>
        <v>F</v>
      </c>
      <c r="Q1242" s="7" t="str">
        <f ca="1">VLOOKUP($P1242,Genders!$B:$C,2,FALSE)</f>
        <v>Female</v>
      </c>
      <c r="R1242" s="7" cm="1">
        <f t="array" aca="1" ref="R1242" ca="1">INDEX('Marital status'!$A:$A,RANDBETWEEN(5,COUNTA('Marital status'!$A:$A) + 1),1)</f>
        <v>6</v>
      </c>
      <c r="S1242" s="7" t="str">
        <f ca="1">VLOOKUP($R1242,'Marital status'!$A:$B,2,FALSE)</f>
        <v>MarrieD</v>
      </c>
      <c r="T1242" s="7">
        <f t="shared" ca="1" si="193"/>
        <v>5</v>
      </c>
      <c r="U1242" s="7" t="str">
        <f ca="1">VLOOKUP($T1242,Ethnicities!$A:$B,2,FALSE)</f>
        <v xml:space="preserve"> white</v>
      </c>
      <c r="V1242" s="8">
        <f t="shared" ca="1" si="194"/>
        <v>21464</v>
      </c>
      <c r="W1242" s="6">
        <f t="shared" ca="1" si="195"/>
        <v>8</v>
      </c>
      <c r="X1242" s="8" t="str">
        <f ca="1">VLOOKUP($W1242,'Background education'!$A:$B,2,FALSE)</f>
        <v>Graduate school</v>
      </c>
      <c r="Y1242" s="7">
        <f ca="1" xml:space="preserve">
  IF(OR($AA1242 = 5, $AA1242 = 6, $AA1242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42" s="7" t="str">
        <f ca="1">VLOOKUP($Y1242,Departments!$A:$B,2,FALSE)</f>
        <v>Finance</v>
      </c>
      <c r="AA1242" s="6">
        <f t="shared" ca="1" si="196"/>
        <v>11</v>
      </c>
      <c r="AB1242" s="7" t="str">
        <f ca="1">VLOOKUP($AA1242,Roles!$A:$B,2,FALSE)</f>
        <v>Analyst</v>
      </c>
      <c r="AC1242" s="6">
        <f t="shared" ca="1" si="197"/>
        <v>5</v>
      </c>
      <c r="AD1242" s="7" t="str">
        <f ca="1" xml:space="preserve">
IF($AC1242 &lt;&gt; "",
    VLOOKUP($AC1242,Levels!$A:$B,2,FALSE),
    ""
)</f>
        <v>Junior</v>
      </c>
      <c r="AE1242" s="8">
        <f t="shared" ca="1" si="198"/>
        <v>40523</v>
      </c>
      <c r="AF1242" s="6">
        <f ca="1">RANDBETWEEN(5,COUNTA('Recruitment source'!$A:$A) + 1)</f>
        <v>14</v>
      </c>
      <c r="AG1242" s="6" t="str">
        <f ca="1">VLOOKUP($AF1242,'Recruitment source'!$A:$B,2,FALSE)</f>
        <v>LinkedIn</v>
      </c>
      <c r="AH1242" s="8"/>
      <c r="AI1242" s="1">
        <f t="shared" ca="1" si="190"/>
        <v>3000</v>
      </c>
      <c r="AJ1242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1238, 1, 'Débora Frasão Costatini', 'F', 5, '06/10/1958', 8, 7, 11, 5, 3000);</v>
      </c>
    </row>
    <row r="1243" spans="1:36" ht="14.25" customHeight="1" x14ac:dyDescent="0.2">
      <c r="A1243" s="7" cm="1">
        <f t="array" aca="1" ref="A1243" ca="1">INDEX(Companies!$A:$A,RANDBETWEEN(5,COUNTA(Companies!$A:$A) + 1),1)</f>
        <v>5</v>
      </c>
      <c r="B1243" s="7" t="str">
        <f ca="1">VLOOKUP($A1243,Companies!$A:$B,2,FALSE)</f>
        <v>ACME Corporation</v>
      </c>
      <c r="C1243" s="5">
        <f t="shared" si="191"/>
        <v>1239</v>
      </c>
      <c r="D1243" s="5" t="str" cm="1">
        <f t="array" ref="D1243">SHA1HASH($C1243)</f>
        <v>c60d81f35d8be966fa0437e43f1feff777c6e121</v>
      </c>
      <c r="E1243" s="6">
        <v>1</v>
      </c>
      <c r="F1243" s="7">
        <f ca="1">IF($C1243 = 1 + N("Presidente"),
    127,
    IF($C1243 = 2 + N("Vice-Presidente"),
        72,
        IF($C1243 = 3 + N("Secretária bilíngue"),
            13,
            RANDBETWEEN(5,COUNT(Name!$A:$A) + 1)
        )
    )
)</f>
        <v>218</v>
      </c>
      <c r="G1243" s="7" t="str">
        <f ca="1">VLOOKUP($F1243,Name!$A:$B,2,FALSE)</f>
        <v>Larisa</v>
      </c>
      <c r="H1243" s="7">
        <f ca="1" xml:space="preserve">
IF($C1243 = 1,
    0,
    RANDBETWEEN(5,COUNT('Last name'!$A:$A) + 1)
)</f>
        <v>152</v>
      </c>
      <c r="I1243" s="7" t="str">
        <f ca="1" xml:space="preserve">
IF($C1243 = 1 + N("Presidente"),
    "de Orléans e Bragança",
    VLOOKUP($H1243,'Last name'!$A:$B,2,FALSE) &amp; " " &amp; VLOOKUP(RANDBETWEEN(5,COUNT('Last name'!$A:$A) + 1),'Last name'!$A:$B,2,FALSE)
)</f>
        <v>Pimenta Figo</v>
      </c>
      <c r="J1243" s="7" t="str">
        <f t="shared" ca="1" si="192"/>
        <v>Larisa Pimenta Figo</v>
      </c>
      <c r="K1243" s="7" t="str" cm="1">
        <f t="array" aca="1" ref="K1243" ca="1">SHA1HASH($J1243)</f>
        <v>333a2f2a9cc2e42d7a684c7a36573b627315692f</v>
      </c>
      <c r="L1243" s="7" cm="1">
        <f t="array" aca="1" ref="L1243" ca="1">INDEX(States!$A:$A,N1243,1)</f>
        <v>5</v>
      </c>
      <c r="M1243" s="7" t="str">
        <f ca="1">VLOOKUP($L1243,Countries!$A:$B,2,FALSE)</f>
        <v>Portugal</v>
      </c>
      <c r="N1243" s="7" cm="1">
        <f t="array" aca="1" ref="N1243" ca="1">INDEX(States!$C:$C,RANDBETWEEN(5,COUNTA(States!$A:$A) + 1),1)</f>
        <v>23</v>
      </c>
      <c r="O1243" s="7" t="str">
        <f ca="1">VLOOKUP($N1243,States!$C:$D,2,FALSE)</f>
        <v>Viana do Castelo</v>
      </c>
      <c r="P1243" s="7" t="str">
        <f ca="1">VLOOKUP($F1243,Name!$A:$C,3,FALSE)</f>
        <v>F</v>
      </c>
      <c r="Q1243" s="7" t="str">
        <f ca="1">VLOOKUP($P1243,Genders!$B:$C,2,FALSE)</f>
        <v>Female</v>
      </c>
      <c r="R1243" s="7" cm="1">
        <f t="array" aca="1" ref="R1243" ca="1">INDEX('Marital status'!$A:$A,RANDBETWEEN(5,COUNTA('Marital status'!$A:$A) + 1),1)</f>
        <v>5</v>
      </c>
      <c r="S1243" s="7" t="str">
        <f ca="1">VLOOKUP($R1243,'Marital status'!$A:$B,2,FALSE)</f>
        <v>single</v>
      </c>
      <c r="T1243" s="7">
        <f t="shared" ca="1" si="193"/>
        <v>7</v>
      </c>
      <c r="U1243" s="7" t="str">
        <f ca="1">VLOOKUP($T1243,Ethnicities!$A:$B,2,FALSE)</f>
        <v xml:space="preserve">  Hispanic or LATINO</v>
      </c>
      <c r="V1243" s="8">
        <f t="shared" ca="1" si="194"/>
        <v>29630</v>
      </c>
      <c r="W1243" s="6">
        <f t="shared" ca="1" si="195"/>
        <v>7</v>
      </c>
      <c r="X1243" s="8" t="str">
        <f ca="1">VLOOKUP($W1243,'Background education'!$A:$B,2,FALSE)</f>
        <v>Undergraduate degree</v>
      </c>
      <c r="Y1243" s="7">
        <f ca="1" xml:space="preserve">
  IF(OR($AA1243 = 5, $AA1243 = 6, $AA1243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43" s="7" t="str">
        <f ca="1">VLOOKUP($Y1243,Departments!$A:$B,2,FALSE)</f>
        <v>Controlling</v>
      </c>
      <c r="AA1243" s="6">
        <f t="shared" ca="1" si="196"/>
        <v>9</v>
      </c>
      <c r="AB1243" s="7" t="str">
        <f ca="1">VLOOKUP($AA1243,Roles!$A:$B,2,FALSE)</f>
        <v>Intern</v>
      </c>
      <c r="AC1243" s="6" t="str">
        <f t="shared" ca="1" si="197"/>
        <v/>
      </c>
      <c r="AD1243" s="7" t="str">
        <f ca="1" xml:space="preserve">
IF($AC1243 &lt;&gt; "",
    VLOOKUP($AC1243,Levels!$A:$B,2,FALSE),
    ""
)</f>
        <v/>
      </c>
      <c r="AE1243" s="8">
        <f t="shared" ca="1" si="198"/>
        <v>41239</v>
      </c>
      <c r="AF1243" s="6">
        <f ca="1">RANDBETWEEN(5,COUNTA('Recruitment source'!$A:$A) + 1)</f>
        <v>15</v>
      </c>
      <c r="AG1243" s="6" t="str">
        <f ca="1">VLOOKUP($AF1243,'Recruitment source'!$A:$B,2,FALSE)</f>
        <v>Website</v>
      </c>
      <c r="AH1243" s="8"/>
      <c r="AI1243" s="1">
        <f t="shared" ca="1" si="190"/>
        <v>1205</v>
      </c>
      <c r="AJ124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1239, 1, 'Larisa Pimenta Figo', 'F', 7, '13/02/1981', 7, 12, 9, NULL, 1205);</v>
      </c>
    </row>
    <row r="1244" spans="1:36" ht="14.25" customHeight="1" x14ac:dyDescent="0.2">
      <c r="A1244" s="7" cm="1">
        <f t="array" aca="1" ref="A1244" ca="1">INDEX(Companies!$A:$A,RANDBETWEEN(5,COUNTA(Companies!$A:$A) + 1),1)</f>
        <v>5</v>
      </c>
      <c r="B1244" s="7" t="str">
        <f ca="1">VLOOKUP($A1244,Companies!$A:$B,2,FALSE)</f>
        <v>ACME Corporation</v>
      </c>
      <c r="C1244" s="5">
        <f t="shared" si="191"/>
        <v>1240</v>
      </c>
      <c r="D1244" s="5" t="str" cm="1">
        <f t="array" ref="D1244">SHA1HASH($C1244)</f>
        <v>042338d46c2028808f298dec735dc7adf0c162f6</v>
      </c>
      <c r="E1244" s="6">
        <v>1</v>
      </c>
      <c r="F1244" s="7">
        <f ca="1">IF($C1244 = 1 + N("Presidente"),
    127,
    IF($C1244 = 2 + N("Vice-Presidente"),
        72,
        IF($C1244 = 3 + N("Secretária bilíngue"),
            13,
            RANDBETWEEN(5,COUNT(Name!$A:$A) + 1)
        )
    )
)</f>
        <v>306</v>
      </c>
      <c r="G1244" s="7" t="str">
        <f ca="1">VLOOKUP($F1244,Name!$A:$B,2,FALSE)</f>
        <v>Nicolas</v>
      </c>
      <c r="H1244" s="7">
        <f ca="1" xml:space="preserve">
IF($C1244 = 1,
    0,
    RANDBETWEEN(5,COUNT('Last name'!$A:$A) + 1)
)</f>
        <v>131</v>
      </c>
      <c r="I1244" s="7" t="str">
        <f ca="1" xml:space="preserve">
IF($C1244 = 1 + N("Presidente"),
    "de Orléans e Bragança",
    VLOOKUP($H1244,'Last name'!$A:$B,2,FALSE) &amp; " " &amp; VLOOKUP(RANDBETWEEN(5,COUNT('Last name'!$A:$A) + 1),'Last name'!$A:$B,2,FALSE)
)</f>
        <v>Monti Pimenta</v>
      </c>
      <c r="J1244" s="7" t="str">
        <f t="shared" ca="1" si="192"/>
        <v>Nicolas Monti Pimenta</v>
      </c>
      <c r="K1244" s="7" t="str" cm="1">
        <f t="array" aca="1" ref="K1244" ca="1">SHA1HASH($J1244)</f>
        <v>91236d661797b18093d649336e8460b8553b4824</v>
      </c>
      <c r="L1244" s="7" cm="1">
        <f t="array" aca="1" ref="L1244" ca="1">INDEX(States!$A:$A,N1244,1)</f>
        <v>5</v>
      </c>
      <c r="M1244" s="7" t="str">
        <f ca="1">VLOOKUP($L1244,Countries!$A:$B,2,FALSE)</f>
        <v>Portugal</v>
      </c>
      <c r="N1244" s="7" cm="1">
        <f t="array" aca="1" ref="N1244" ca="1">INDEX(States!$C:$C,RANDBETWEEN(5,COUNTA(States!$A:$A) + 1),1)</f>
        <v>14</v>
      </c>
      <c r="O1244" s="7" t="str">
        <f ca="1">VLOOKUP($N1244,States!$C:$D,2,FALSE)</f>
        <v>Madeira</v>
      </c>
      <c r="P1244" s="7" t="str">
        <f ca="1">VLOOKUP($F1244,Name!$A:$C,3,FALSE)</f>
        <v>M</v>
      </c>
      <c r="Q1244" s="7" t="str">
        <f ca="1">VLOOKUP($P1244,Genders!$B:$C,2,FALSE)</f>
        <v>Male</v>
      </c>
      <c r="R1244" s="7" cm="1">
        <f t="array" aca="1" ref="R1244" ca="1">INDEX('Marital status'!$A:$A,RANDBETWEEN(5,COUNTA('Marital status'!$A:$A) + 1),1)</f>
        <v>7</v>
      </c>
      <c r="S1244" s="7" t="str">
        <f ca="1">VLOOKUP($R1244,'Marital status'!$A:$B,2,FALSE)</f>
        <v xml:space="preserve">Widowed </v>
      </c>
      <c r="T1244" s="7">
        <f t="shared" ca="1" si="193"/>
        <v>5</v>
      </c>
      <c r="U1244" s="7" t="str">
        <f ca="1">VLOOKUP($T1244,Ethnicities!$A:$B,2,FALSE)</f>
        <v xml:space="preserve"> white</v>
      </c>
      <c r="V1244" s="8">
        <f t="shared" ca="1" si="194"/>
        <v>27564</v>
      </c>
      <c r="W1244" s="6">
        <f t="shared" ca="1" si="195"/>
        <v>8</v>
      </c>
      <c r="X1244" s="8" t="str">
        <f ca="1">VLOOKUP($W1244,'Background education'!$A:$B,2,FALSE)</f>
        <v>Graduate school</v>
      </c>
      <c r="Y1244" s="7">
        <f ca="1" xml:space="preserve">
  IF(OR($AA1244 = 5, $AA1244 = 6, $AA1244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44" s="7" t="str">
        <f ca="1">VLOOKUP($Y1244,Departments!$A:$B,2,FALSE)</f>
        <v>Controlling</v>
      </c>
      <c r="AA1244" s="6">
        <f t="shared" ca="1" si="196"/>
        <v>11</v>
      </c>
      <c r="AB1244" s="7" t="str">
        <f ca="1">VLOOKUP($AA1244,Roles!$A:$B,2,FALSE)</f>
        <v>Analyst</v>
      </c>
      <c r="AC1244" s="6">
        <f t="shared" ca="1" si="197"/>
        <v>7</v>
      </c>
      <c r="AD1244" s="7" t="str">
        <f ca="1" xml:space="preserve">
IF($AC1244 &lt;&gt; "",
    VLOOKUP($AC1244,Levels!$A:$B,2,FALSE),
    ""
)</f>
        <v>Senior</v>
      </c>
      <c r="AE1244" s="8">
        <f t="shared" ca="1" si="198"/>
        <v>43226</v>
      </c>
      <c r="AF1244" s="6">
        <f ca="1">RANDBETWEEN(5,COUNTA('Recruitment source'!$A:$A) + 1)</f>
        <v>9</v>
      </c>
      <c r="AG1244" s="6" t="str">
        <f ca="1">VLOOKUP($AF1244,'Recruitment source'!$A:$B,2,FALSE)</f>
        <v>Empregos Online</v>
      </c>
      <c r="AH1244" s="8"/>
      <c r="AI1244" s="1">
        <f t="shared" ca="1" si="190"/>
        <v>3000</v>
      </c>
      <c r="AJ124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1240, 1, 'Nicolas Monti Pimenta', 'M', 5, '19/06/1975', 8, 12, 11, 7, 3000);</v>
      </c>
    </row>
    <row r="1245" spans="1:36" ht="14.25" customHeight="1" x14ac:dyDescent="0.2">
      <c r="A1245" s="7" cm="1">
        <f t="array" aca="1" ref="A1245" ca="1">INDEX(Companies!$A:$A,RANDBETWEEN(5,COUNTA(Companies!$A:$A) + 1),1)</f>
        <v>5</v>
      </c>
      <c r="B1245" s="7" t="str">
        <f ca="1">VLOOKUP($A1245,Companies!$A:$B,2,FALSE)</f>
        <v>ACME Corporation</v>
      </c>
      <c r="C1245" s="5">
        <f t="shared" si="191"/>
        <v>1241</v>
      </c>
      <c r="D1245" s="5" t="str" cm="1">
        <f t="array" ref="D1245">SHA1HASH($C1245)</f>
        <v>435dda8afaef821117a4a9cf02f7eba39c920f12</v>
      </c>
      <c r="E1245" s="6">
        <v>1</v>
      </c>
      <c r="F1245" s="7">
        <f ca="1">IF($C1245 = 1 + N("Presidente"),
    127,
    IF($C1245 = 2 + N("Vice-Presidente"),
        72,
        IF($C1245 = 3 + N("Secretária bilíngue"),
            13,
            RANDBETWEEN(5,COUNT(Name!$A:$A) + 1)
        )
    )
)</f>
        <v>349</v>
      </c>
      <c r="G1245" s="7" t="str">
        <f ca="1">VLOOKUP($F1245,Name!$A:$B,2,FALSE)</f>
        <v>Valentina</v>
      </c>
      <c r="H1245" s="7">
        <f ca="1" xml:space="preserve">
IF($C1245 = 1,
    0,
    RANDBETWEEN(5,COUNT('Last name'!$A:$A) + 1)
)</f>
        <v>42</v>
      </c>
      <c r="I1245" s="7" t="str">
        <f ca="1" xml:space="preserve">
IF($C1245 = 1 + N("Presidente"),
    "de Orléans e Bragança",
    VLOOKUP($H1245,'Last name'!$A:$B,2,FALSE) &amp; " " &amp; VLOOKUP(RANDBETWEEN(5,COUNT('Last name'!$A:$A) + 1),'Last name'!$A:$B,2,FALSE)
)</f>
        <v>Borba Campos</v>
      </c>
      <c r="J1245" s="7" t="str">
        <f t="shared" ca="1" si="192"/>
        <v>Valentina Borba Campos</v>
      </c>
      <c r="K1245" s="7" t="str" cm="1">
        <f t="array" aca="1" ref="K1245" ca="1">SHA1HASH($J1245)</f>
        <v>8b66a803fda1d4575ea4074399eaa15edc843317</v>
      </c>
      <c r="L1245" s="7" cm="1">
        <f t="array" aca="1" ref="L1245" ca="1">INDEX(States!$A:$A,N1245,1)</f>
        <v>5</v>
      </c>
      <c r="M1245" s="7" t="str">
        <f ca="1">VLOOKUP($L1245,Countries!$A:$B,2,FALSE)</f>
        <v>Portugal</v>
      </c>
      <c r="N1245" s="7" cm="1">
        <f t="array" aca="1" ref="N1245" ca="1">INDEX(States!$C:$C,RANDBETWEEN(5,COUNTA(States!$A:$A) + 1),1)</f>
        <v>17</v>
      </c>
      <c r="O1245" s="7" t="str">
        <f ca="1">VLOOKUP($N1245,States!$C:$D,2,FALSE)</f>
        <v>Viseu</v>
      </c>
      <c r="P1245" s="7" t="str">
        <f ca="1">VLOOKUP($F1245,Name!$A:$C,3,FALSE)</f>
        <v>F</v>
      </c>
      <c r="Q1245" s="7" t="str">
        <f ca="1">VLOOKUP($P1245,Genders!$B:$C,2,FALSE)</f>
        <v>Female</v>
      </c>
      <c r="R1245" s="7" cm="1">
        <f t="array" aca="1" ref="R1245" ca="1">INDEX('Marital status'!$A:$A,RANDBETWEEN(5,COUNTA('Marital status'!$A:$A) + 1),1)</f>
        <v>5</v>
      </c>
      <c r="S1245" s="7" t="str">
        <f ca="1">VLOOKUP($R1245,'Marital status'!$A:$B,2,FALSE)</f>
        <v>single</v>
      </c>
      <c r="T1245" s="7">
        <f t="shared" ca="1" si="193"/>
        <v>5</v>
      </c>
      <c r="U1245" s="7" t="str">
        <f ca="1">VLOOKUP($T1245,Ethnicities!$A:$B,2,FALSE)</f>
        <v xml:space="preserve"> white</v>
      </c>
      <c r="V1245" s="8">
        <f t="shared" ca="1" si="194"/>
        <v>26493</v>
      </c>
      <c r="W1245" s="6">
        <f t="shared" ca="1" si="195"/>
        <v>7</v>
      </c>
      <c r="X1245" s="8" t="str">
        <f ca="1">VLOOKUP($W1245,'Background education'!$A:$B,2,FALSE)</f>
        <v>Undergraduate degree</v>
      </c>
      <c r="Y1245" s="7">
        <f ca="1" xml:space="preserve">
  IF(OR($AA1245 = 5, $AA1245 = 6, $AA1245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45" s="7" t="str">
        <f ca="1">VLOOKUP($Y1245,Departments!$A:$B,2,FALSE)</f>
        <v>Finance</v>
      </c>
      <c r="AA1245" s="6">
        <f t="shared" ca="1" si="196"/>
        <v>9</v>
      </c>
      <c r="AB1245" s="7" t="str">
        <f ca="1">VLOOKUP($AA1245,Roles!$A:$B,2,FALSE)</f>
        <v>Intern</v>
      </c>
      <c r="AC1245" s="6" t="str">
        <f t="shared" ca="1" si="197"/>
        <v/>
      </c>
      <c r="AD1245" s="7" t="str">
        <f ca="1" xml:space="preserve">
IF($AC1245 &lt;&gt; "",
    VLOOKUP($AC1245,Levels!$A:$B,2,FALSE),
    ""
)</f>
        <v/>
      </c>
      <c r="AE1245" s="8">
        <f t="shared" ca="1" si="198"/>
        <v>40823</v>
      </c>
      <c r="AF1245" s="6">
        <f ca="1">RANDBETWEEN(5,COUNTA('Recruitment source'!$A:$A) + 1)</f>
        <v>9</v>
      </c>
      <c r="AG1245" s="6" t="str">
        <f ca="1">VLOOKUP($AF1245,'Recruitment source'!$A:$B,2,FALSE)</f>
        <v>Empregos Online</v>
      </c>
      <c r="AH1245" s="8"/>
      <c r="AI1245" s="1">
        <f t="shared" ca="1" si="190"/>
        <v>1205</v>
      </c>
      <c r="AJ124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1241, 1, 'Valentina Borba Campos', 'F', 5, '13/07/1972', 7, 7, 9, NULL, 1205);</v>
      </c>
    </row>
    <row r="1246" spans="1:36" ht="14.25" customHeight="1" x14ac:dyDescent="0.2">
      <c r="A1246" s="7" cm="1">
        <f t="array" aca="1" ref="A1246" ca="1">INDEX(Companies!$A:$A,RANDBETWEEN(5,COUNTA(Companies!$A:$A) + 1),1)</f>
        <v>5</v>
      </c>
      <c r="B1246" s="7" t="str">
        <f ca="1">VLOOKUP($A1246,Companies!$A:$B,2,FALSE)</f>
        <v>ACME Corporation</v>
      </c>
      <c r="C1246" s="5">
        <f t="shared" si="191"/>
        <v>1242</v>
      </c>
      <c r="D1246" s="5" t="str" cm="1">
        <f t="array" ref="D1246">SHA1HASH($C1246)</f>
        <v>beebbcfb1d05a761dcc753bd9ba606039b817ff4</v>
      </c>
      <c r="E1246" s="6">
        <v>1</v>
      </c>
      <c r="F1246" s="7">
        <f ca="1">IF($C1246 = 1 + N("Presidente"),
    127,
    IF($C1246 = 2 + N("Vice-Presidente"),
        72,
        IF($C1246 = 3 + N("Secretária bilíngue"),
            13,
            RANDBETWEEN(5,COUNT(Name!$A:$A) + 1)
        )
    )
)</f>
        <v>317</v>
      </c>
      <c r="G1246" s="7" t="str">
        <f ca="1">VLOOKUP($F1246,Name!$A:$B,2,FALSE)</f>
        <v>Pedro Henrique</v>
      </c>
      <c r="H1246" s="7">
        <f ca="1" xml:space="preserve">
IF($C1246 = 1,
    0,
    RANDBETWEEN(5,COUNT('Last name'!$A:$A) + 1)
)</f>
        <v>145</v>
      </c>
      <c r="I1246" s="7" t="str">
        <f ca="1" xml:space="preserve">
IF($C1246 = 1 + N("Presidente"),
    "de Orléans e Bragança",
    VLOOKUP($H1246,'Last name'!$A:$B,2,FALSE) &amp; " " &amp; VLOOKUP(RANDBETWEEN(5,COUNT('Last name'!$A:$A) + 1),'Last name'!$A:$B,2,FALSE)
)</f>
        <v>Pasquim Evangelista</v>
      </c>
      <c r="J1246" s="7" t="str">
        <f t="shared" ca="1" si="192"/>
        <v>Pedro Henrique Pasquim Evangelista</v>
      </c>
      <c r="K1246" s="7" t="str" cm="1">
        <f t="array" aca="1" ref="K1246" ca="1">SHA1HASH($J1246)</f>
        <v>969dc778307ae656cb2fbad9baa9790e920664f6</v>
      </c>
      <c r="L1246" s="7" cm="1">
        <f t="array" aca="1" ref="L1246" ca="1">INDEX(States!$A:$A,N1246,1)</f>
        <v>5</v>
      </c>
      <c r="M1246" s="7" t="str">
        <f ca="1">VLOOKUP($L1246,Countries!$A:$B,2,FALSE)</f>
        <v>Portugal</v>
      </c>
      <c r="N1246" s="7" cm="1">
        <f t="array" aca="1" ref="N1246" ca="1">INDEX(States!$C:$C,RANDBETWEEN(5,COUNTA(States!$A:$A) + 1),1)</f>
        <v>18</v>
      </c>
      <c r="O1246" s="7" t="str">
        <f ca="1">VLOOKUP($N1246,States!$C:$D,2,FALSE)</f>
        <v>Castelo Branco</v>
      </c>
      <c r="P1246" s="7" t="str">
        <f ca="1">VLOOKUP($F1246,Name!$A:$C,3,FALSE)</f>
        <v>M</v>
      </c>
      <c r="Q1246" s="7" t="str">
        <f ca="1">VLOOKUP($P1246,Genders!$B:$C,2,FALSE)</f>
        <v>Male</v>
      </c>
      <c r="R1246" s="7" cm="1">
        <f t="array" aca="1" ref="R1246" ca="1">INDEX('Marital status'!$A:$A,RANDBETWEEN(5,COUNTA('Marital status'!$A:$A) + 1),1)</f>
        <v>7</v>
      </c>
      <c r="S1246" s="7" t="str">
        <f ca="1">VLOOKUP($R1246,'Marital status'!$A:$B,2,FALSE)</f>
        <v xml:space="preserve">Widowed </v>
      </c>
      <c r="T1246" s="7">
        <f t="shared" ca="1" si="193"/>
        <v>6</v>
      </c>
      <c r="U1246" s="7" t="str">
        <f ca="1">VLOOKUP($T1246,Ethnicities!$A:$B,2,FALSE)</f>
        <v>Black or African American</v>
      </c>
      <c r="V1246" s="8">
        <f t="shared" ca="1" si="194"/>
        <v>25130</v>
      </c>
      <c r="W1246" s="6">
        <f t="shared" ca="1" si="195"/>
        <v>7</v>
      </c>
      <c r="X1246" s="8" t="str">
        <f ca="1">VLOOKUP($W1246,'Background education'!$A:$B,2,FALSE)</f>
        <v>Undergraduate degree</v>
      </c>
      <c r="Y1246" s="7">
        <f ca="1" xml:space="preserve">
  IF(OR($AA1246 = 5, $AA1246 = 6, $AA1246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46" s="7" t="str">
        <f ca="1">VLOOKUP($Y1246,Departments!$A:$B,2,FALSE)</f>
        <v>Finance</v>
      </c>
      <c r="AA1246" s="6">
        <f t="shared" ca="1" si="196"/>
        <v>11</v>
      </c>
      <c r="AB1246" s="7" t="str">
        <f ca="1">VLOOKUP($AA1246,Roles!$A:$B,2,FALSE)</f>
        <v>Analyst</v>
      </c>
      <c r="AC1246" s="6">
        <f t="shared" ca="1" si="197"/>
        <v>6</v>
      </c>
      <c r="AD1246" s="7" t="str">
        <f ca="1" xml:space="preserve">
IF($AC1246 &lt;&gt; "",
    VLOOKUP($AC1246,Levels!$A:$B,2,FALSE),
    ""
)</f>
        <v>Pleno</v>
      </c>
      <c r="AE1246" s="8">
        <f t="shared" ca="1" si="198"/>
        <v>42524</v>
      </c>
      <c r="AF1246" s="6">
        <f ca="1">RANDBETWEEN(5,COUNTA('Recruitment source'!$A:$A) + 1)</f>
        <v>7</v>
      </c>
      <c r="AG1246" s="6" t="str">
        <f ca="1">VLOOKUP($AF1246,'Recruitment source'!$A:$B,2,FALSE)</f>
        <v>SAPO Emprego</v>
      </c>
      <c r="AH1246" s="8"/>
      <c r="AI1246" s="1">
        <f t="shared" ca="1" si="190"/>
        <v>2500</v>
      </c>
      <c r="AJ1246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1242, 1, 'Pedro Henrique Pasquim Evangelista', 'M', 6, '19/10/1968', 7, 7, 11, 6, 2500);</v>
      </c>
    </row>
    <row r="1247" spans="1:36" ht="14.25" customHeight="1" x14ac:dyDescent="0.2">
      <c r="A1247" s="7" cm="1">
        <f t="array" aca="1" ref="A1247" ca="1">INDEX(Companies!$A:$A,RANDBETWEEN(5,COUNTA(Companies!$A:$A) + 1),1)</f>
        <v>5</v>
      </c>
      <c r="B1247" s="7" t="str">
        <f ca="1">VLOOKUP($A1247,Companies!$A:$B,2,FALSE)</f>
        <v>ACME Corporation</v>
      </c>
      <c r="C1247" s="5">
        <f t="shared" si="191"/>
        <v>1243</v>
      </c>
      <c r="D1247" s="5" t="str" cm="1">
        <f t="array" ref="D1247">SHA1HASH($C1247)</f>
        <v>6fd599b68b363c01a1296645da4305d3313ebb3f</v>
      </c>
      <c r="E1247" s="6">
        <v>1</v>
      </c>
      <c r="F1247" s="7">
        <f ca="1">IF($C1247 = 1 + N("Presidente"),
    127,
    IF($C1247 = 2 + N("Vice-Presidente"),
        72,
        IF($C1247 = 3 + N("Secretária bilíngue"),
            13,
            RANDBETWEEN(5,COUNT(Name!$A:$A) + 1)
        )
    )
)</f>
        <v>314</v>
      </c>
      <c r="G1247" s="7" t="str">
        <f ca="1">VLOOKUP($F1247,Name!$A:$B,2,FALSE)</f>
        <v>Paloma</v>
      </c>
      <c r="H1247" s="7">
        <f ca="1" xml:space="preserve">
IF($C1247 = 1,
    0,
    RANDBETWEEN(5,COUNT('Last name'!$A:$A) + 1)
)</f>
        <v>169</v>
      </c>
      <c r="I1247" s="7" t="str">
        <f ca="1" xml:space="preserve">
IF($C1247 = 1 + N("Presidente"),
    "de Orléans e Bragança",
    VLOOKUP($H1247,'Last name'!$A:$B,2,FALSE) &amp; " " &amp; VLOOKUP(RANDBETWEEN(5,COUNT('Last name'!$A:$A) + 1),'Last name'!$A:$B,2,FALSE)
)</f>
        <v>Russo Peçanha</v>
      </c>
      <c r="J1247" s="7" t="str">
        <f t="shared" ca="1" si="192"/>
        <v>Paloma Russo Peçanha</v>
      </c>
      <c r="K1247" s="7" t="str" cm="1">
        <f t="array" aca="1" ref="K1247" ca="1">SHA1HASH($J1247)</f>
        <v>87765ea3378836bfd96cd042183d2f4a96a7b78f</v>
      </c>
      <c r="L1247" s="7" cm="1">
        <f t="array" aca="1" ref="L1247" ca="1">INDEX(States!$A:$A,N1247,1)</f>
        <v>5</v>
      </c>
      <c r="M1247" s="7" t="str">
        <f ca="1">VLOOKUP($L1247,Countries!$A:$B,2,FALSE)</f>
        <v>Portugal</v>
      </c>
      <c r="N1247" s="7" cm="1">
        <f t="array" aca="1" ref="N1247" ca="1">INDEX(States!$C:$C,RANDBETWEEN(5,COUNTA(States!$A:$A) + 1),1)</f>
        <v>14</v>
      </c>
      <c r="O1247" s="7" t="str">
        <f ca="1">VLOOKUP($N1247,States!$C:$D,2,FALSE)</f>
        <v>Madeira</v>
      </c>
      <c r="P1247" s="7" t="str">
        <f ca="1">VLOOKUP($F1247,Name!$A:$C,3,FALSE)</f>
        <v>F</v>
      </c>
      <c r="Q1247" s="7" t="str">
        <f ca="1">VLOOKUP($P1247,Genders!$B:$C,2,FALSE)</f>
        <v>Female</v>
      </c>
      <c r="R1247" s="7" cm="1">
        <f t="array" aca="1" ref="R1247" ca="1">INDEX('Marital status'!$A:$A,RANDBETWEEN(5,COUNTA('Marital status'!$A:$A) + 1),1)</f>
        <v>5</v>
      </c>
      <c r="S1247" s="7" t="str">
        <f ca="1">VLOOKUP($R1247,'Marital status'!$A:$B,2,FALSE)</f>
        <v>single</v>
      </c>
      <c r="T1247" s="7">
        <f t="shared" ca="1" si="193"/>
        <v>5</v>
      </c>
      <c r="U1247" s="7" t="str">
        <f ca="1">VLOOKUP($T1247,Ethnicities!$A:$B,2,FALSE)</f>
        <v xml:space="preserve"> white</v>
      </c>
      <c r="V1247" s="8">
        <f t="shared" ca="1" si="194"/>
        <v>29237</v>
      </c>
      <c r="W1247" s="6">
        <f t="shared" ca="1" si="195"/>
        <v>7</v>
      </c>
      <c r="X1247" s="8" t="str">
        <f ca="1">VLOOKUP($W1247,'Background education'!$A:$B,2,FALSE)</f>
        <v>Undergraduate degree</v>
      </c>
      <c r="Y1247" s="7">
        <f ca="1" xml:space="preserve">
  IF(OR($AA1247 = 5, $AA1247 = 6, $AA1247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47" s="7" t="str">
        <f ca="1">VLOOKUP($Y1247,Departments!$A:$B,2,FALSE)</f>
        <v>Controlling</v>
      </c>
      <c r="AA1247" s="6">
        <f t="shared" ca="1" si="196"/>
        <v>10</v>
      </c>
      <c r="AB1247" s="7" t="str">
        <f ca="1">VLOOKUP($AA1247,Roles!$A:$B,2,FALSE)</f>
        <v>Trainee</v>
      </c>
      <c r="AC1247" s="6" t="str">
        <f t="shared" ca="1" si="197"/>
        <v/>
      </c>
      <c r="AD1247" s="7" t="str">
        <f ca="1" xml:space="preserve">
IF($AC1247 &lt;&gt; "",
    VLOOKUP($AC1247,Levels!$A:$B,2,FALSE),
    ""
)</f>
        <v/>
      </c>
      <c r="AE1247" s="8">
        <f t="shared" ca="1" si="198"/>
        <v>36172</v>
      </c>
      <c r="AF1247" s="6">
        <f ca="1">RANDBETWEEN(5,COUNTA('Recruitment source'!$A:$A) + 1)</f>
        <v>8</v>
      </c>
      <c r="AG1247" s="6" t="str">
        <f ca="1">VLOOKUP($AF1247,'Recruitment source'!$A:$B,2,FALSE)</f>
        <v>Net Empregos</v>
      </c>
      <c r="AH1247" s="8"/>
      <c r="AI1247" s="1">
        <f t="shared" ca="1" si="190"/>
        <v>1305</v>
      </c>
      <c r="AJ1247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1243, 1, 'Paloma Russo Peçanha', 'F', 5, '17/01/1980', 7, 12, 10, NULL, 1305);</v>
      </c>
    </row>
    <row r="1248" spans="1:36" ht="14.25" customHeight="1" x14ac:dyDescent="0.2">
      <c r="A1248" s="7" cm="1">
        <f t="array" aca="1" ref="A1248" ca="1">INDEX(Companies!$A:$A,RANDBETWEEN(5,COUNTA(Companies!$A:$A) + 1),1)</f>
        <v>5</v>
      </c>
      <c r="B1248" s="7" t="str">
        <f ca="1">VLOOKUP($A1248,Companies!$A:$B,2,FALSE)</f>
        <v>ACME Corporation</v>
      </c>
      <c r="C1248" s="5">
        <f t="shared" si="191"/>
        <v>1244</v>
      </c>
      <c r="D1248" s="5" t="str" cm="1">
        <f t="array" ref="D1248">SHA1HASH($C1248)</f>
        <v>89ca91e6c9b28bdcfb629b12758f955d21072594</v>
      </c>
      <c r="E1248" s="6">
        <v>1</v>
      </c>
      <c r="F1248" s="7">
        <f ca="1">IF($C1248 = 1 + N("Presidente"),
    127,
    IF($C1248 = 2 + N("Vice-Presidente"),
        72,
        IF($C1248 = 3 + N("Secretária bilíngue"),
            13,
            RANDBETWEEN(5,COUNT(Name!$A:$A) + 1)
        )
    )
)</f>
        <v>336</v>
      </c>
      <c r="G1248" s="7" t="str">
        <f ca="1">VLOOKUP($F1248,Name!$A:$B,2,FALSE)</f>
        <v>Samuel</v>
      </c>
      <c r="H1248" s="7">
        <f ca="1" xml:space="preserve">
IF($C1248 = 1,
    0,
    RANDBETWEEN(5,COUNT('Last name'!$A:$A) + 1)
)</f>
        <v>8</v>
      </c>
      <c r="I1248" s="7" t="str">
        <f ca="1" xml:space="preserve">
IF($C1248 = 1 + N("Presidente"),
    "de Orléans e Bragança",
    VLOOKUP($H1248,'Last name'!$A:$B,2,FALSE) &amp; " " &amp; VLOOKUP(RANDBETWEEN(5,COUNT('Last name'!$A:$A) + 1),'Last name'!$A:$B,2,FALSE)
)</f>
        <v>Alcantara Luz</v>
      </c>
      <c r="J1248" s="7" t="str">
        <f t="shared" ca="1" si="192"/>
        <v>Samuel Alcantara Luz</v>
      </c>
      <c r="K1248" s="7" t="str" cm="1">
        <f t="array" aca="1" ref="K1248" ca="1">SHA1HASH($J1248)</f>
        <v>3c3351a915636787b85122d51fe9983b579c94a9</v>
      </c>
      <c r="L1248" s="7" cm="1">
        <f t="array" aca="1" ref="L1248" ca="1">INDEX(States!$A:$A,N1248,1)</f>
        <v>5</v>
      </c>
      <c r="M1248" s="7" t="str">
        <f ca="1">VLOOKUP($L1248,Countries!$A:$B,2,FALSE)</f>
        <v>Portugal</v>
      </c>
      <c r="N1248" s="7" cm="1">
        <f t="array" aca="1" ref="N1248" ca="1">INDEX(States!$C:$C,RANDBETWEEN(5,COUNTA(States!$A:$A) + 1),1)</f>
        <v>16</v>
      </c>
      <c r="O1248" s="7" t="str">
        <f ca="1">VLOOKUP($N1248,States!$C:$D,2,FALSE)</f>
        <v>Azores</v>
      </c>
      <c r="P1248" s="7" t="str">
        <f ca="1">VLOOKUP($F1248,Name!$A:$C,3,FALSE)</f>
        <v>M</v>
      </c>
      <c r="Q1248" s="7" t="str">
        <f ca="1">VLOOKUP($P1248,Genders!$B:$C,2,FALSE)</f>
        <v>Male</v>
      </c>
      <c r="R1248" s="7" cm="1">
        <f t="array" aca="1" ref="R1248" ca="1">INDEX('Marital status'!$A:$A,RANDBETWEEN(5,COUNTA('Marital status'!$A:$A) + 1),1)</f>
        <v>6</v>
      </c>
      <c r="S1248" s="7" t="str">
        <f ca="1">VLOOKUP($R1248,'Marital status'!$A:$B,2,FALSE)</f>
        <v>MarrieD</v>
      </c>
      <c r="T1248" s="7">
        <f t="shared" ca="1" si="193"/>
        <v>5</v>
      </c>
      <c r="U1248" s="7" t="str">
        <f ca="1">VLOOKUP($T1248,Ethnicities!$A:$B,2,FALSE)</f>
        <v xml:space="preserve"> white</v>
      </c>
      <c r="V1248" s="8">
        <f t="shared" ca="1" si="194"/>
        <v>21381</v>
      </c>
      <c r="W1248" s="6">
        <f t="shared" ca="1" si="195"/>
        <v>7</v>
      </c>
      <c r="X1248" s="8" t="str">
        <f ca="1">VLOOKUP($W1248,'Background education'!$A:$B,2,FALSE)</f>
        <v>Undergraduate degree</v>
      </c>
      <c r="Y1248" s="7">
        <f ca="1" xml:space="preserve">
  IF(OR($AA1248 = 5, $AA1248 = 6, $AA1248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48" s="7" t="str">
        <f ca="1">VLOOKUP($Y1248,Departments!$A:$B,2,FALSE)</f>
        <v>Human Resource</v>
      </c>
      <c r="AA1248" s="6">
        <f t="shared" ca="1" si="196"/>
        <v>11</v>
      </c>
      <c r="AB1248" s="7" t="str">
        <f ca="1">VLOOKUP($AA1248,Roles!$A:$B,2,FALSE)</f>
        <v>Analyst</v>
      </c>
      <c r="AC1248" s="6">
        <f t="shared" ca="1" si="197"/>
        <v>7</v>
      </c>
      <c r="AD1248" s="7" t="str">
        <f ca="1" xml:space="preserve">
IF($AC1248 &lt;&gt; "",
    VLOOKUP($AC1248,Levels!$A:$B,2,FALSE),
    ""
)</f>
        <v>Senior</v>
      </c>
      <c r="AE1248" s="8">
        <f t="shared" ca="1" si="198"/>
        <v>42674</v>
      </c>
      <c r="AF1248" s="6">
        <f ca="1">RANDBETWEEN(5,COUNTA('Recruitment source'!$A:$A) + 1)</f>
        <v>8</v>
      </c>
      <c r="AG1248" s="6" t="str">
        <f ca="1">VLOOKUP($AF1248,'Recruitment source'!$A:$B,2,FALSE)</f>
        <v>Net Empregos</v>
      </c>
      <c r="AH1248" s="8"/>
      <c r="AI1248" s="1">
        <f t="shared" ca="1" si="190"/>
        <v>2580</v>
      </c>
      <c r="AJ1248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1244, 1, 'Samuel Alcantara Luz', 'M', 5, '15/07/1958', 7, 8, 11, 7, 2580);</v>
      </c>
    </row>
    <row r="1249" spans="1:36" ht="14.25" customHeight="1" x14ac:dyDescent="0.2">
      <c r="A1249" s="7" cm="1">
        <f t="array" aca="1" ref="A1249" ca="1">INDEX(Companies!$A:$A,RANDBETWEEN(5,COUNTA(Companies!$A:$A) + 1),1)</f>
        <v>5</v>
      </c>
      <c r="B1249" s="7" t="str">
        <f ca="1">VLOOKUP($A1249,Companies!$A:$B,2,FALSE)</f>
        <v>ACME Corporation</v>
      </c>
      <c r="C1249" s="5">
        <f t="shared" si="191"/>
        <v>1245</v>
      </c>
      <c r="D1249" s="5" t="str" cm="1">
        <f t="array" ref="D1249">SHA1HASH($C1249)</f>
        <v>f350d780ea8aaa48030b4db64f790c14dbcd757f</v>
      </c>
      <c r="E1249" s="6">
        <v>1</v>
      </c>
      <c r="F1249" s="7">
        <f ca="1">IF($C1249 = 1 + N("Presidente"),
    127,
    IF($C1249 = 2 + N("Vice-Presidente"),
        72,
        IF($C1249 = 3 + N("Secretária bilíngue"),
            13,
            RANDBETWEEN(5,COUNT(Name!$A:$A) + 1)
        )
    )
)</f>
        <v>123</v>
      </c>
      <c r="G1249" s="7" t="str">
        <f ca="1">VLOOKUP($F1249,Name!$A:$B,2,FALSE)</f>
        <v>Emanuelly</v>
      </c>
      <c r="H1249" s="7">
        <f ca="1" xml:space="preserve">
IF($C1249 = 1,
    0,
    RANDBETWEEN(5,COUNT('Last name'!$A:$A) + 1)
)</f>
        <v>156</v>
      </c>
      <c r="I1249" s="7" t="str">
        <f ca="1" xml:space="preserve">
IF($C1249 = 1 + N("Presidente"),
    "de Orléans e Bragança",
    VLOOKUP($H1249,'Last name'!$A:$B,2,FALSE) &amp; " " &amp; VLOOKUP(RANDBETWEEN(5,COUNT('Last name'!$A:$A) + 1),'Last name'!$A:$B,2,FALSE)
)</f>
        <v>Poeta Marino</v>
      </c>
      <c r="J1249" s="7" t="str">
        <f t="shared" ca="1" si="192"/>
        <v>Emanuelly Poeta Marino</v>
      </c>
      <c r="K1249" s="7" t="str" cm="1">
        <f t="array" aca="1" ref="K1249" ca="1">SHA1HASH($J1249)</f>
        <v>17662b312cffdd833d1bd90fbe53ab025ffa7a98</v>
      </c>
      <c r="L1249" s="7" cm="1">
        <f t="array" aca="1" ref="L1249" ca="1">INDEX(States!$A:$A,N1249,1)</f>
        <v>5</v>
      </c>
      <c r="M1249" s="7" t="str">
        <f ca="1">VLOOKUP($L1249,Countries!$A:$B,2,FALSE)</f>
        <v>Portugal</v>
      </c>
      <c r="N1249" s="7" cm="1">
        <f t="array" aca="1" ref="N1249" ca="1">INDEX(States!$C:$C,RANDBETWEEN(5,COUNTA(States!$A:$A) + 1),1)</f>
        <v>10</v>
      </c>
      <c r="O1249" s="7" t="str">
        <f ca="1">VLOOKUP($N1249,States!$C:$D,2,FALSE)</f>
        <v>Faro</v>
      </c>
      <c r="P1249" s="7" t="str">
        <f ca="1">VLOOKUP($F1249,Name!$A:$C,3,FALSE)</f>
        <v>F</v>
      </c>
      <c r="Q1249" s="7" t="str">
        <f ca="1">VLOOKUP($P1249,Genders!$B:$C,2,FALSE)</f>
        <v>Female</v>
      </c>
      <c r="R1249" s="7" cm="1">
        <f t="array" aca="1" ref="R1249" ca="1">INDEX('Marital status'!$A:$A,RANDBETWEEN(5,COUNTA('Marital status'!$A:$A) + 1),1)</f>
        <v>5</v>
      </c>
      <c r="S1249" s="7" t="str">
        <f ca="1">VLOOKUP($R1249,'Marital status'!$A:$B,2,FALSE)</f>
        <v>single</v>
      </c>
      <c r="T1249" s="7">
        <f t="shared" ca="1" si="193"/>
        <v>5</v>
      </c>
      <c r="U1249" s="7" t="str">
        <f ca="1">VLOOKUP($T1249,Ethnicities!$A:$B,2,FALSE)</f>
        <v xml:space="preserve"> white</v>
      </c>
      <c r="V1249" s="8">
        <f t="shared" ca="1" si="194"/>
        <v>18657</v>
      </c>
      <c r="W1249" s="6">
        <f t="shared" ca="1" si="195"/>
        <v>7</v>
      </c>
      <c r="X1249" s="8" t="str">
        <f ca="1">VLOOKUP($W1249,'Background education'!$A:$B,2,FALSE)</f>
        <v>Undergraduate degree</v>
      </c>
      <c r="Y1249" s="7">
        <f ca="1" xml:space="preserve">
  IF(OR($AA1249 = 5, $AA1249 = 6, $AA1249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49" s="7" t="str">
        <f ca="1">VLOOKUP($Y1249,Departments!$A:$B,2,FALSE)</f>
        <v xml:space="preserve"> Commercial</v>
      </c>
      <c r="AA1249" s="6">
        <f t="shared" ca="1" si="196"/>
        <v>9</v>
      </c>
      <c r="AB1249" s="7" t="str">
        <f ca="1">VLOOKUP($AA1249,Roles!$A:$B,2,FALSE)</f>
        <v>Intern</v>
      </c>
      <c r="AC1249" s="6" t="str">
        <f t="shared" ca="1" si="197"/>
        <v/>
      </c>
      <c r="AD1249" s="7" t="str">
        <f ca="1" xml:space="preserve">
IF($AC1249 &lt;&gt; "",
    VLOOKUP($AC1249,Levels!$A:$B,2,FALSE),
    ""
)</f>
        <v/>
      </c>
      <c r="AE1249" s="8">
        <f t="shared" ca="1" si="198"/>
        <v>40895</v>
      </c>
      <c r="AF1249" s="6">
        <f ca="1">RANDBETWEEN(5,COUNTA('Recruitment source'!$A:$A) + 1)</f>
        <v>10</v>
      </c>
      <c r="AG1249" s="6" t="str">
        <f ca="1">VLOOKUP($AF1249,'Recruitment source'!$A:$B,2,FALSE)</f>
        <v>Jobs in Lisbon</v>
      </c>
      <c r="AH1249" s="8"/>
      <c r="AI1249" s="1">
        <f t="shared" ca="1" si="190"/>
        <v>1285</v>
      </c>
      <c r="AJ1249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1245, 1, 'Emanuelly Poeta Marino', 'F', 5, '29/01/1951', 7, 9, 9, NULL, 1285);</v>
      </c>
    </row>
    <row r="1250" spans="1:36" ht="14.25" customHeight="1" x14ac:dyDescent="0.2">
      <c r="A1250" s="7" cm="1">
        <f t="array" aca="1" ref="A1250" ca="1">INDEX(Companies!$A:$A,RANDBETWEEN(5,COUNTA(Companies!$A:$A) + 1),1)</f>
        <v>5</v>
      </c>
      <c r="B1250" s="7" t="str">
        <f ca="1">VLOOKUP($A1250,Companies!$A:$B,2,FALSE)</f>
        <v>ACME Corporation</v>
      </c>
      <c r="C1250" s="5">
        <f t="shared" si="191"/>
        <v>1246</v>
      </c>
      <c r="D1250" s="5" t="str" cm="1">
        <f t="array" ref="D1250">SHA1HASH($C1250)</f>
        <v>26ced0b5ea2b6f3c8b1e5090a6cdbdfae5a6f853</v>
      </c>
      <c r="E1250" s="6">
        <v>1</v>
      </c>
      <c r="F1250" s="7">
        <f ca="1">IF($C1250 = 1 + N("Presidente"),
    127,
    IF($C1250 = 2 + N("Vice-Presidente"),
        72,
        IF($C1250 = 3 + N("Secretária bilíngue"),
            13,
            RANDBETWEEN(5,COUNT(Name!$A:$A) + 1)
        )
    )
)</f>
        <v>353</v>
      </c>
      <c r="G1250" s="7" t="str">
        <f ca="1">VLOOKUP($F1250,Name!$A:$B,2,FALSE)</f>
        <v>Vicente</v>
      </c>
      <c r="H1250" s="7">
        <f ca="1" xml:space="preserve">
IF($C1250 = 1,
    0,
    RANDBETWEEN(5,COUNT('Last name'!$A:$A) + 1)
)</f>
        <v>154</v>
      </c>
      <c r="I1250" s="7" t="str">
        <f ca="1" xml:space="preserve">
IF($C1250 = 1 + N("Presidente"),
    "de Orléans e Bragança",
    VLOOKUP($H1250,'Last name'!$A:$B,2,FALSE) &amp; " " &amp; VLOOKUP(RANDBETWEEN(5,COUNT('Last name'!$A:$A) + 1),'Last name'!$A:$B,2,FALSE)
)</f>
        <v>Pinheiro Ferreira</v>
      </c>
      <c r="J1250" s="7" t="str">
        <f t="shared" ca="1" si="192"/>
        <v>Vicente Pinheiro Ferreira</v>
      </c>
      <c r="K1250" s="7" t="str" cm="1">
        <f t="array" aca="1" ref="K1250" ca="1">SHA1HASH($J1250)</f>
        <v>3bbc416305f67c5651499299bab62f9caaf4f7fa</v>
      </c>
      <c r="L1250" s="7" cm="1">
        <f t="array" aca="1" ref="L1250" ca="1">INDEX(States!$A:$A,N1250,1)</f>
        <v>5</v>
      </c>
      <c r="M1250" s="7" t="str">
        <f ca="1">VLOOKUP($L1250,Countries!$A:$B,2,FALSE)</f>
        <v>Portugal</v>
      </c>
      <c r="N1250" s="7" cm="1">
        <f t="array" aca="1" ref="N1250" ca="1">INDEX(States!$C:$C,RANDBETWEEN(5,COUNTA(States!$A:$A) + 1),1)</f>
        <v>8</v>
      </c>
      <c r="O1250" s="7" t="str">
        <f ca="1">VLOOKUP($N1250,States!$C:$D,2,FALSE)</f>
        <v>AveirO</v>
      </c>
      <c r="P1250" s="7" t="str">
        <f ca="1">VLOOKUP($F1250,Name!$A:$C,3,FALSE)</f>
        <v>M</v>
      </c>
      <c r="Q1250" s="7" t="str">
        <f ca="1">VLOOKUP($P1250,Genders!$B:$C,2,FALSE)</f>
        <v>Male</v>
      </c>
      <c r="R1250" s="7" cm="1">
        <f t="array" aca="1" ref="R1250" ca="1">INDEX('Marital status'!$A:$A,RANDBETWEEN(5,COUNTA('Marital status'!$A:$A) + 1),1)</f>
        <v>9</v>
      </c>
      <c r="S1250" s="7" t="str">
        <f ca="1">VLOOKUP($R1250,'Marital status'!$A:$B,2,FALSE)</f>
        <v>DIVORCED</v>
      </c>
      <c r="T1250" s="7">
        <f t="shared" ca="1" si="193"/>
        <v>5</v>
      </c>
      <c r="U1250" s="7" t="str">
        <f ca="1">VLOOKUP($T1250,Ethnicities!$A:$B,2,FALSE)</f>
        <v xml:space="preserve"> white</v>
      </c>
      <c r="V1250" s="8">
        <f t="shared" ca="1" si="194"/>
        <v>20296</v>
      </c>
      <c r="W1250" s="6">
        <f t="shared" ca="1" si="195"/>
        <v>7</v>
      </c>
      <c r="X1250" s="8" t="str">
        <f ca="1">VLOOKUP($W1250,'Background education'!$A:$B,2,FALSE)</f>
        <v>Undergraduate degree</v>
      </c>
      <c r="Y1250" s="7">
        <f ca="1" xml:space="preserve">
  IF(OR($AA1250 = 5, $AA1250 = 6, $AA1250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50" s="7" t="str">
        <f ca="1">VLOOKUP($Y1250,Departments!$A:$B,2,FALSE)</f>
        <v>Finance</v>
      </c>
      <c r="AA1250" s="6">
        <f t="shared" ca="1" si="196"/>
        <v>11</v>
      </c>
      <c r="AB1250" s="7" t="str">
        <f ca="1">VLOOKUP($AA1250,Roles!$A:$B,2,FALSE)</f>
        <v>Analyst</v>
      </c>
      <c r="AC1250" s="6">
        <f t="shared" ca="1" si="197"/>
        <v>5</v>
      </c>
      <c r="AD1250" s="7" t="str">
        <f ca="1" xml:space="preserve">
IF($AC1250 &lt;&gt; "",
    VLOOKUP($AC1250,Levels!$A:$B,2,FALSE),
    ""
)</f>
        <v>Junior</v>
      </c>
      <c r="AE1250" s="8">
        <f t="shared" ca="1" si="198"/>
        <v>43624</v>
      </c>
      <c r="AF1250" s="6">
        <f ca="1">RANDBETWEEN(5,COUNTA('Recruitment source'!$A:$A) + 1)</f>
        <v>8</v>
      </c>
      <c r="AG1250" s="6" t="str">
        <f ca="1">VLOOKUP($AF1250,'Recruitment source'!$A:$B,2,FALSE)</f>
        <v>Net Empregos</v>
      </c>
      <c r="AH1250" s="8"/>
      <c r="AI1250" s="1">
        <f t="shared" ca="1" si="190"/>
        <v>2500</v>
      </c>
      <c r="AJ1250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1246, 1, 'Vicente Pinheiro Ferreira', 'M', 5, '26/07/1955', 7, 7, 11, 5, 2500);</v>
      </c>
    </row>
    <row r="1251" spans="1:36" ht="14.25" customHeight="1" x14ac:dyDescent="0.2">
      <c r="A1251" s="7" cm="1">
        <f t="array" aca="1" ref="A1251" ca="1">INDEX(Companies!$A:$A,RANDBETWEEN(5,COUNTA(Companies!$A:$A) + 1),1)</f>
        <v>5</v>
      </c>
      <c r="B1251" s="7" t="str">
        <f ca="1">VLOOKUP($A1251,Companies!$A:$B,2,FALSE)</f>
        <v>ACME Corporation</v>
      </c>
      <c r="C1251" s="5">
        <f t="shared" si="191"/>
        <v>1247</v>
      </c>
      <c r="D1251" s="5" t="str" cm="1">
        <f t="array" ref="D1251">SHA1HASH($C1251)</f>
        <v>36dff9576bef9ee98bab32687c12cc9dc6536114</v>
      </c>
      <c r="E1251" s="6">
        <v>1</v>
      </c>
      <c r="F1251" s="7">
        <f ca="1">IF($C1251 = 1 + N("Presidente"),
    127,
    IF($C1251 = 2 + N("Vice-Presidente"),
        72,
        IF($C1251 = 3 + N("Secretária bilíngue"),
            13,
            RANDBETWEEN(5,COUNT(Name!$A:$A) + 1)
        )
    )
)</f>
        <v>208</v>
      </c>
      <c r="G1251" s="7" t="str">
        <f ca="1">VLOOKUP($F1251,Name!$A:$B,2,FALSE)</f>
        <v>Katarina</v>
      </c>
      <c r="H1251" s="7">
        <f ca="1" xml:space="preserve">
IF($C1251 = 1,
    0,
    RANDBETWEEN(5,COUNT('Last name'!$A:$A) + 1)
)</f>
        <v>63</v>
      </c>
      <c r="I1251" s="7" t="str">
        <f ca="1" xml:space="preserve">
IF($C1251 = 1 + N("Presidente"),
    "de Orléans e Bragança",
    VLOOKUP($H1251,'Last name'!$A:$B,2,FALSE) &amp; " " &amp; VLOOKUP(RANDBETWEEN(5,COUNT('Last name'!$A:$A) + 1),'Last name'!$A:$B,2,FALSE)
)</f>
        <v>Castro Cardozo</v>
      </c>
      <c r="J1251" s="7" t="str">
        <f t="shared" ca="1" si="192"/>
        <v>Katarina Castro Cardozo</v>
      </c>
      <c r="K1251" s="7" t="str" cm="1">
        <f t="array" aca="1" ref="K1251" ca="1">SHA1HASH($J1251)</f>
        <v>0b7dbfeb45d104744d81b121d4071e2cb64b8dff</v>
      </c>
      <c r="L1251" s="7" cm="1">
        <f t="array" aca="1" ref="L1251" ca="1">INDEX(States!$A:$A,N1251,1)</f>
        <v>5</v>
      </c>
      <c r="M1251" s="7" t="str">
        <f ca="1">VLOOKUP($L1251,Countries!$A:$B,2,FALSE)</f>
        <v>Portugal</v>
      </c>
      <c r="N1251" s="7" cm="1">
        <f t="array" aca="1" ref="N1251" ca="1">INDEX(States!$C:$C,RANDBETWEEN(5,COUNTA(States!$A:$A) + 1),1)</f>
        <v>22</v>
      </c>
      <c r="O1251" s="7" t="str">
        <f ca="1">VLOOKUP($N1251,States!$C:$D,2,FALSE)</f>
        <v>Vila Real</v>
      </c>
      <c r="P1251" s="7" t="str">
        <f ca="1">VLOOKUP($F1251,Name!$A:$C,3,FALSE)</f>
        <v>F</v>
      </c>
      <c r="Q1251" s="7" t="str">
        <f ca="1">VLOOKUP($P1251,Genders!$B:$C,2,FALSE)</f>
        <v>Female</v>
      </c>
      <c r="R1251" s="7" cm="1">
        <f t="array" aca="1" ref="R1251" ca="1">INDEX('Marital status'!$A:$A,RANDBETWEEN(5,COUNTA('Marital status'!$A:$A) + 1),1)</f>
        <v>7</v>
      </c>
      <c r="S1251" s="7" t="str">
        <f ca="1">VLOOKUP($R1251,'Marital status'!$A:$B,2,FALSE)</f>
        <v xml:space="preserve">Widowed </v>
      </c>
      <c r="T1251" s="7">
        <f t="shared" ca="1" si="193"/>
        <v>5</v>
      </c>
      <c r="U1251" s="7" t="str">
        <f ca="1">VLOOKUP($T1251,Ethnicities!$A:$B,2,FALSE)</f>
        <v xml:space="preserve"> white</v>
      </c>
      <c r="V1251" s="8">
        <f t="shared" ca="1" si="194"/>
        <v>26576</v>
      </c>
      <c r="W1251" s="6">
        <f t="shared" ca="1" si="195"/>
        <v>7</v>
      </c>
      <c r="X1251" s="8" t="str">
        <f ca="1">VLOOKUP($W1251,'Background education'!$A:$B,2,FALSE)</f>
        <v>Undergraduate degree</v>
      </c>
      <c r="Y1251" s="7">
        <f ca="1" xml:space="preserve">
  IF(OR($AA1251 = 5, $AA1251 = 6, $AA1251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51" s="7" t="str">
        <f ca="1">VLOOKUP($Y1251,Departments!$A:$B,2,FALSE)</f>
        <v>Administration</v>
      </c>
      <c r="AA1251" s="6">
        <f t="shared" ca="1" si="196"/>
        <v>10</v>
      </c>
      <c r="AB1251" s="7" t="str">
        <f ca="1">VLOOKUP($AA1251,Roles!$A:$B,2,FALSE)</f>
        <v>Trainee</v>
      </c>
      <c r="AC1251" s="6" t="str">
        <f t="shared" ca="1" si="197"/>
        <v/>
      </c>
      <c r="AD1251" s="7" t="str">
        <f ca="1" xml:space="preserve">
IF($AC1251 &lt;&gt; "",
    VLOOKUP($AC1251,Levels!$A:$B,2,FALSE),
    ""
)</f>
        <v/>
      </c>
      <c r="AE1251" s="8">
        <f t="shared" ca="1" si="198"/>
        <v>40831</v>
      </c>
      <c r="AF1251" s="6">
        <f ca="1">RANDBETWEEN(5,COUNTA('Recruitment source'!$A:$A) + 1)</f>
        <v>5</v>
      </c>
      <c r="AG1251" s="6" t="str">
        <f ca="1">VLOOKUP($AF1251,'Recruitment source'!$A:$B,2,FALSE)</f>
        <v>Indeed</v>
      </c>
      <c r="AH1251" s="8"/>
      <c r="AI1251" s="1">
        <f t="shared" ca="1" si="190"/>
        <v>1305</v>
      </c>
      <c r="AJ1251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1247, 1, 'Katarina Castro Cardozo', 'F', 5, '04/10/1972', 7, 6, 10, NULL, 1305);</v>
      </c>
    </row>
    <row r="1252" spans="1:36" ht="14.25" customHeight="1" x14ac:dyDescent="0.2">
      <c r="A1252" s="7" cm="1">
        <f t="array" aca="1" ref="A1252" ca="1">INDEX(Companies!$A:$A,RANDBETWEEN(5,COUNTA(Companies!$A:$A) + 1),1)</f>
        <v>5</v>
      </c>
      <c r="B1252" s="7" t="str">
        <f ca="1">VLOOKUP($A1252,Companies!$A:$B,2,FALSE)</f>
        <v>ACME Corporation</v>
      </c>
      <c r="C1252" s="5">
        <f t="shared" si="191"/>
        <v>1248</v>
      </c>
      <c r="D1252" s="5" t="str" cm="1">
        <f t="array" ref="D1252">SHA1HASH($C1252)</f>
        <v>e114de9e4c8a8b219bb3452d9eaf7754f354c56e</v>
      </c>
      <c r="E1252" s="6">
        <v>1</v>
      </c>
      <c r="F1252" s="7">
        <f ca="1">IF($C1252 = 1 + N("Presidente"),
    127,
    IF($C1252 = 2 + N("Vice-Presidente"),
        72,
        IF($C1252 = 3 + N("Secretária bilíngue"),
            13,
            RANDBETWEEN(5,COUNT(Name!$A:$A) + 1)
        )
    )
)</f>
        <v>310</v>
      </c>
      <c r="G1252" s="7" t="str">
        <f ca="1">VLOOKUP($F1252,Name!$A:$B,2,FALSE)</f>
        <v>Oliver</v>
      </c>
      <c r="H1252" s="7">
        <f ca="1" xml:space="preserve">
IF($C1252 = 1,
    0,
    RANDBETWEEN(5,COUNT('Last name'!$A:$A) + 1)
)</f>
        <v>6</v>
      </c>
      <c r="I1252" s="7" t="str">
        <f ca="1" xml:space="preserve">
IF($C1252 = 1 + N("Presidente"),
    "de Orléans e Bragança",
    VLOOKUP($H1252,'Last name'!$A:$B,2,FALSE) &amp; " " &amp; VLOOKUP(RANDBETWEEN(5,COUNT('Last name'!$A:$A) + 1),'Last name'!$A:$B,2,FALSE)
)</f>
        <v>Aguiar Mariani</v>
      </c>
      <c r="J1252" s="7" t="str">
        <f t="shared" ca="1" si="192"/>
        <v>Oliver Aguiar Mariani</v>
      </c>
      <c r="K1252" s="7" t="str" cm="1">
        <f t="array" aca="1" ref="K1252" ca="1">SHA1HASH($J1252)</f>
        <v>97ba8c236249cdfaf5a9304798d247afd34dad75</v>
      </c>
      <c r="L1252" s="7" cm="1">
        <f t="array" aca="1" ref="L1252" ca="1">INDEX(States!$A:$A,N1252,1)</f>
        <v>5</v>
      </c>
      <c r="M1252" s="7" t="str">
        <f ca="1">VLOOKUP($L1252,Countries!$A:$B,2,FALSE)</f>
        <v>Portugal</v>
      </c>
      <c r="N1252" s="7" cm="1">
        <f t="array" aca="1" ref="N1252" ca="1">INDEX(States!$C:$C,RANDBETWEEN(5,COUNTA(States!$A:$A) + 1),1)</f>
        <v>10</v>
      </c>
      <c r="O1252" s="7" t="str">
        <f ca="1">VLOOKUP($N1252,States!$C:$D,2,FALSE)</f>
        <v>Faro</v>
      </c>
      <c r="P1252" s="7" t="str">
        <f ca="1">VLOOKUP($F1252,Name!$A:$C,3,FALSE)</f>
        <v>M</v>
      </c>
      <c r="Q1252" s="7" t="str">
        <f ca="1">VLOOKUP($P1252,Genders!$B:$C,2,FALSE)</f>
        <v>Male</v>
      </c>
      <c r="R1252" s="7" cm="1">
        <f t="array" aca="1" ref="R1252" ca="1">INDEX('Marital status'!$A:$A,RANDBETWEEN(5,COUNTA('Marital status'!$A:$A) + 1),1)</f>
        <v>9</v>
      </c>
      <c r="S1252" s="7" t="str">
        <f ca="1">VLOOKUP($R1252,'Marital status'!$A:$B,2,FALSE)</f>
        <v>DIVORCED</v>
      </c>
      <c r="T1252" s="7">
        <f t="shared" ca="1" si="193"/>
        <v>5</v>
      </c>
      <c r="U1252" s="7" t="str">
        <f ca="1">VLOOKUP($T1252,Ethnicities!$A:$B,2,FALSE)</f>
        <v xml:space="preserve"> white</v>
      </c>
      <c r="V1252" s="8">
        <f t="shared" ca="1" si="194"/>
        <v>20754</v>
      </c>
      <c r="W1252" s="6">
        <f t="shared" ca="1" si="195"/>
        <v>7</v>
      </c>
      <c r="X1252" s="8" t="str">
        <f ca="1">VLOOKUP($W1252,'Background education'!$A:$B,2,FALSE)</f>
        <v>Undergraduate degree</v>
      </c>
      <c r="Y1252" s="7">
        <f ca="1" xml:space="preserve">
  IF(OR($AA1252 = 5, $AA1252 = 6, $AA1252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52" s="7" t="str">
        <f ca="1">VLOOKUP($Y1252,Departments!$A:$B,2,FALSE)</f>
        <v>Finance</v>
      </c>
      <c r="AA1252" s="6">
        <f t="shared" ca="1" si="196"/>
        <v>11</v>
      </c>
      <c r="AB1252" s="7" t="str">
        <f ca="1">VLOOKUP($AA1252,Roles!$A:$B,2,FALSE)</f>
        <v>Analyst</v>
      </c>
      <c r="AC1252" s="6">
        <f t="shared" ca="1" si="197"/>
        <v>7</v>
      </c>
      <c r="AD1252" s="7" t="str">
        <f ca="1" xml:space="preserve">
IF($AC1252 &lt;&gt; "",
    VLOOKUP($AC1252,Levels!$A:$B,2,FALSE),
    ""
)</f>
        <v>Senior</v>
      </c>
      <c r="AE1252" s="8">
        <f t="shared" ca="1" si="198"/>
        <v>39774</v>
      </c>
      <c r="AF1252" s="6">
        <f ca="1">RANDBETWEEN(5,COUNTA('Recruitment source'!$A:$A) + 1)</f>
        <v>9</v>
      </c>
      <c r="AG1252" s="6" t="str">
        <f ca="1">VLOOKUP($AF1252,'Recruitment source'!$A:$B,2,FALSE)</f>
        <v>Empregos Online</v>
      </c>
      <c r="AH1252" s="8"/>
      <c r="AI1252" s="1">
        <f t="shared" ca="1" si="190"/>
        <v>2500</v>
      </c>
      <c r="AJ1252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1248, 1, 'Oliver Aguiar Mariani', 'M', 5, '26/10/1956', 7, 7, 11, 7, 2500);</v>
      </c>
    </row>
    <row r="1253" spans="1:36" ht="14.25" customHeight="1" x14ac:dyDescent="0.2">
      <c r="A1253" s="7" cm="1">
        <f t="array" aca="1" ref="A1253" ca="1">INDEX(Companies!$A:$A,RANDBETWEEN(5,COUNTA(Companies!$A:$A) + 1),1)</f>
        <v>5</v>
      </c>
      <c r="B1253" s="7" t="str">
        <f ca="1">VLOOKUP($A1253,Companies!$A:$B,2,FALSE)</f>
        <v>ACME Corporation</v>
      </c>
      <c r="C1253" s="5">
        <f t="shared" si="191"/>
        <v>1249</v>
      </c>
      <c r="D1253" s="5" t="str" cm="1">
        <f t="array" ref="D1253">SHA1HASH($C1253)</f>
        <v>9d8682d322963f3eae2b50d1df0e64d5f5ce1def</v>
      </c>
      <c r="E1253" s="6">
        <v>1</v>
      </c>
      <c r="F1253" s="7">
        <f ca="1">IF($C1253 = 1 + N("Presidente"),
    127,
    IF($C1253 = 2 + N("Vice-Presidente"),
        72,
        IF($C1253 = 3 + N("Secretária bilíngue"),
            13,
            RANDBETWEEN(5,COUNT(Name!$A:$A) + 1)
        )
    )
)</f>
        <v>87</v>
      </c>
      <c r="G1253" s="7" t="str">
        <f ca="1">VLOOKUP($F1253,Name!$A:$B,2,FALSE)</f>
        <v>Caroline</v>
      </c>
      <c r="H1253" s="7">
        <f ca="1" xml:space="preserve">
IF($C1253 = 1,
    0,
    RANDBETWEEN(5,COUNT('Last name'!$A:$A) + 1)
)</f>
        <v>11</v>
      </c>
      <c r="I1253" s="7" t="str">
        <f ca="1" xml:space="preserve">
IF($C1253 = 1 + N("Presidente"),
    "de Orléans e Bragança",
    VLOOKUP($H1253,'Last name'!$A:$B,2,FALSE) &amp; " " &amp; VLOOKUP(RANDBETWEEN(5,COUNT('Last name'!$A:$A) + 1),'Last name'!$A:$B,2,FALSE)
)</f>
        <v>Almeida Brito</v>
      </c>
      <c r="J1253" s="7" t="str">
        <f t="shared" ca="1" si="192"/>
        <v>Caroline Almeida Brito</v>
      </c>
      <c r="K1253" s="7" t="str" cm="1">
        <f t="array" aca="1" ref="K1253" ca="1">SHA1HASH($J1253)</f>
        <v>f9d709536de6c0b26d72775c56eaf1b9fa1a3430</v>
      </c>
      <c r="L1253" s="7" cm="1">
        <f t="array" aca="1" ref="L1253" ca="1">INDEX(States!$A:$A,N1253,1)</f>
        <v>5</v>
      </c>
      <c r="M1253" s="7" t="str">
        <f ca="1">VLOOKUP($L1253,Countries!$A:$B,2,FALSE)</f>
        <v>Portugal</v>
      </c>
      <c r="N1253" s="7" cm="1">
        <f t="array" aca="1" ref="N1253" ca="1">INDEX(States!$C:$C,RANDBETWEEN(5,COUNTA(States!$A:$A) + 1),1)</f>
        <v>14</v>
      </c>
      <c r="O1253" s="7" t="str">
        <f ca="1">VLOOKUP($N1253,States!$C:$D,2,FALSE)</f>
        <v>Madeira</v>
      </c>
      <c r="P1253" s="7" t="str">
        <f ca="1">VLOOKUP($F1253,Name!$A:$C,3,FALSE)</f>
        <v>F</v>
      </c>
      <c r="Q1253" s="7" t="str">
        <f ca="1">VLOOKUP($P1253,Genders!$B:$C,2,FALSE)</f>
        <v>Female</v>
      </c>
      <c r="R1253" s="7" cm="1">
        <f t="array" aca="1" ref="R1253" ca="1">INDEX('Marital status'!$A:$A,RANDBETWEEN(5,COUNTA('Marital status'!$A:$A) + 1),1)</f>
        <v>9</v>
      </c>
      <c r="S1253" s="7" t="str">
        <f ca="1">VLOOKUP($R1253,'Marital status'!$A:$B,2,FALSE)</f>
        <v>DIVORCED</v>
      </c>
      <c r="T1253" s="7">
        <f t="shared" ca="1" si="193"/>
        <v>6</v>
      </c>
      <c r="U1253" s="7" t="str">
        <f ca="1">VLOOKUP($T1253,Ethnicities!$A:$B,2,FALSE)</f>
        <v>Black or African American</v>
      </c>
      <c r="V1253" s="8">
        <f t="shared" ca="1" si="194"/>
        <v>31993</v>
      </c>
      <c r="W1253" s="6">
        <f t="shared" ca="1" si="195"/>
        <v>7</v>
      </c>
      <c r="X1253" s="8" t="str">
        <f ca="1">VLOOKUP($W1253,'Background education'!$A:$B,2,FALSE)</f>
        <v>Undergraduate degree</v>
      </c>
      <c r="Y1253" s="7">
        <f ca="1" xml:space="preserve">
  IF(OR($AA1253 = 5, $AA1253 = 6, $AA1253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53" s="7" t="str">
        <f ca="1">VLOOKUP($Y1253,Departments!$A:$B,2,FALSE)</f>
        <v>Finance</v>
      </c>
      <c r="AA1253" s="6">
        <f t="shared" ca="1" si="196"/>
        <v>9</v>
      </c>
      <c r="AB1253" s="7" t="str">
        <f ca="1">VLOOKUP($AA1253,Roles!$A:$B,2,FALSE)</f>
        <v>Intern</v>
      </c>
      <c r="AC1253" s="6" t="str">
        <f t="shared" ca="1" si="197"/>
        <v/>
      </c>
      <c r="AD1253" s="7" t="str">
        <f ca="1" xml:space="preserve">
IF($AC1253 &lt;&gt; "",
    VLOOKUP($AC1253,Levels!$A:$B,2,FALSE),
    ""
)</f>
        <v/>
      </c>
      <c r="AE1253" s="8">
        <f t="shared" ca="1" si="198"/>
        <v>39836</v>
      </c>
      <c r="AF1253" s="6">
        <f ca="1">RANDBETWEEN(5,COUNTA('Recruitment source'!$A:$A) + 1)</f>
        <v>11</v>
      </c>
      <c r="AG1253" s="6" t="str">
        <f ca="1">VLOOKUP($AF1253,'Recruitment source'!$A:$B,2,FALSE)</f>
        <v>Next Station</v>
      </c>
      <c r="AH1253" s="8"/>
      <c r="AI1253" s="1">
        <f t="shared" ca="1" si="190"/>
        <v>1205</v>
      </c>
      <c r="AJ125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1249, 1, 'Caroline Almeida Brito', 'F', 6, '04/08/1987', 7, 7, 9, NULL, 1205);</v>
      </c>
    </row>
    <row r="1254" spans="1:36" ht="14.25" customHeight="1" x14ac:dyDescent="0.2">
      <c r="A1254" s="7" cm="1">
        <f t="array" aca="1" ref="A1254" ca="1">INDEX(Companies!$A:$A,RANDBETWEEN(5,COUNTA(Companies!$A:$A) + 1),1)</f>
        <v>5</v>
      </c>
      <c r="B1254" s="7" t="str">
        <f ca="1">VLOOKUP($A1254,Companies!$A:$B,2,FALSE)</f>
        <v>ACME Corporation</v>
      </c>
      <c r="C1254" s="5">
        <f t="shared" si="191"/>
        <v>1250</v>
      </c>
      <c r="D1254" s="5" t="str" cm="1">
        <f t="array" ref="D1254">SHA1HASH($C1254)</f>
        <v>67de6a669490f0e6bf9d405ba4c66a2cd17cc2ff</v>
      </c>
      <c r="E1254" s="6">
        <v>1</v>
      </c>
      <c r="F1254" s="7">
        <f ca="1">IF($C1254 = 1 + N("Presidente"),
    127,
    IF($C1254 = 2 + N("Vice-Presidente"),
        72,
        IF($C1254 = 3 + N("Secretária bilíngue"),
            13,
            RANDBETWEEN(5,COUNT(Name!$A:$A) + 1)
        )
    )
)</f>
        <v>100</v>
      </c>
      <c r="G1254" s="7" t="str">
        <f ca="1">VLOOKUP($F1254,Name!$A:$B,2,FALSE)</f>
        <v>Cristóvão</v>
      </c>
      <c r="H1254" s="7">
        <f ca="1" xml:space="preserve">
IF($C1254 = 1,
    0,
    RANDBETWEEN(5,COUNT('Last name'!$A:$A) + 1)
)</f>
        <v>31</v>
      </c>
      <c r="I1254" s="7" t="str">
        <f ca="1" xml:space="preserve">
IF($C1254 = 1 + N("Presidente"),
    "de Orléans e Bragança",
    VLOOKUP($H1254,'Last name'!$A:$B,2,FALSE) &amp; " " &amp; VLOOKUP(RANDBETWEEN(5,COUNT('Last name'!$A:$A) + 1),'Last name'!$A:$B,2,FALSE)
)</f>
        <v>Barbosa Alcantara</v>
      </c>
      <c r="J1254" s="7" t="str">
        <f t="shared" ca="1" si="192"/>
        <v>Cristóvão Barbosa Alcantara</v>
      </c>
      <c r="K1254" s="7" t="str" cm="1">
        <f t="array" aca="1" ref="K1254" ca="1">SHA1HASH($J1254)</f>
        <v>fa61a2cc5c22df5a656100e3efd3d9bb91b0df4f</v>
      </c>
      <c r="L1254" s="7" cm="1">
        <f t="array" aca="1" ref="L1254" ca="1">INDEX(States!$A:$A,N1254,1)</f>
        <v>5</v>
      </c>
      <c r="M1254" s="7" t="str">
        <f ca="1">VLOOKUP($L1254,Countries!$A:$B,2,FALSE)</f>
        <v>Portugal</v>
      </c>
      <c r="N1254" s="7" cm="1">
        <f t="array" aca="1" ref="N1254" ca="1">INDEX(States!$C:$C,RANDBETWEEN(5,COUNTA(States!$A:$A) + 1),1)</f>
        <v>18</v>
      </c>
      <c r="O1254" s="7" t="str">
        <f ca="1">VLOOKUP($N1254,States!$C:$D,2,FALSE)</f>
        <v>Castelo Branco</v>
      </c>
      <c r="P1254" s="7" t="str">
        <f ca="1">VLOOKUP($F1254,Name!$A:$C,3,FALSE)</f>
        <v>M</v>
      </c>
      <c r="Q1254" s="7" t="str">
        <f ca="1">VLOOKUP($P1254,Genders!$B:$C,2,FALSE)</f>
        <v>Male</v>
      </c>
      <c r="R1254" s="7" cm="1">
        <f t="array" aca="1" ref="R1254" ca="1">INDEX('Marital status'!$A:$A,RANDBETWEEN(5,COUNTA('Marital status'!$A:$A) + 1),1)</f>
        <v>9</v>
      </c>
      <c r="S1254" s="7" t="str">
        <f ca="1">VLOOKUP($R1254,'Marital status'!$A:$B,2,FALSE)</f>
        <v>DIVORCED</v>
      </c>
      <c r="T1254" s="7">
        <f t="shared" ca="1" si="193"/>
        <v>8</v>
      </c>
      <c r="U1254" s="7" t="str">
        <f ca="1">VLOOKUP($T1254,Ethnicities!$A:$B,2,FALSE)</f>
        <v>ASIAN</v>
      </c>
      <c r="V1254" s="8">
        <f t="shared" ca="1" si="194"/>
        <v>25208</v>
      </c>
      <c r="W1254" s="6">
        <f t="shared" ca="1" si="195"/>
        <v>7</v>
      </c>
      <c r="X1254" s="8" t="str">
        <f ca="1">VLOOKUP($W1254,'Background education'!$A:$B,2,FALSE)</f>
        <v>Undergraduate degree</v>
      </c>
      <c r="Y1254" s="7">
        <f ca="1" xml:space="preserve">
  IF(OR($AA1254 = 5, $AA1254 = 6, $AA1254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54" s="7" t="str">
        <f ca="1">VLOOKUP($Y1254,Departments!$A:$B,2,FALSE)</f>
        <v>Finance</v>
      </c>
      <c r="AA1254" s="6">
        <f t="shared" ca="1" si="196"/>
        <v>11</v>
      </c>
      <c r="AB1254" s="7" t="str">
        <f ca="1">VLOOKUP($AA1254,Roles!$A:$B,2,FALSE)</f>
        <v>Analyst</v>
      </c>
      <c r="AC1254" s="6">
        <f t="shared" ca="1" si="197"/>
        <v>6</v>
      </c>
      <c r="AD1254" s="7" t="str">
        <f ca="1" xml:space="preserve">
IF($AC1254 &lt;&gt; "",
    VLOOKUP($AC1254,Levels!$A:$B,2,FALSE),
    ""
)</f>
        <v>Pleno</v>
      </c>
      <c r="AE1254" s="8">
        <f t="shared" ca="1" si="198"/>
        <v>39518</v>
      </c>
      <c r="AF1254" s="6">
        <f ca="1">RANDBETWEEN(5,COUNTA('Recruitment source'!$A:$A) + 1)</f>
        <v>11</v>
      </c>
      <c r="AG1254" s="6" t="str">
        <f ca="1">VLOOKUP($AF1254,'Recruitment source'!$A:$B,2,FALSE)</f>
        <v>Next Station</v>
      </c>
      <c r="AH1254" s="8"/>
      <c r="AI1254" s="1">
        <f t="shared" ca="1" si="190"/>
        <v>2500</v>
      </c>
      <c r="AJ125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1250, 1, 'Cristóvão Barbosa Alcantara', 'M', 8, '05/01/1969', 7, 7, 11, 6, 2500);</v>
      </c>
    </row>
    <row r="1255" spans="1:36" ht="14.25" customHeight="1" x14ac:dyDescent="0.2">
      <c r="A1255" s="7" cm="1">
        <f t="array" aca="1" ref="A1255" ca="1">INDEX(Companies!$A:$A,RANDBETWEEN(5,COUNTA(Companies!$A:$A) + 1),1)</f>
        <v>5</v>
      </c>
      <c r="B1255" s="7" t="str">
        <f ca="1">VLOOKUP($A1255,Companies!$A:$B,2,FALSE)</f>
        <v>ACME Corporation</v>
      </c>
      <c r="C1255" s="5">
        <f t="shared" si="191"/>
        <v>1251</v>
      </c>
      <c r="D1255" s="5" t="str" cm="1">
        <f t="array" ref="D1255">SHA1HASH($C1255)</f>
        <v>8ce2f7cdc27d512a28746db1e8895650f9355602</v>
      </c>
      <c r="E1255" s="6">
        <v>1</v>
      </c>
      <c r="F1255" s="7">
        <f ca="1">IF($C1255 = 1 + N("Presidente"),
    127,
    IF($C1255 = 2 + N("Vice-Presidente"),
        72,
        IF($C1255 = 3 + N("Secretária bilíngue"),
            13,
            RANDBETWEEN(5,COUNT(Name!$A:$A) + 1)
        )
    )
)</f>
        <v>75</v>
      </c>
      <c r="G1255" s="7" t="str">
        <f ca="1">VLOOKUP($F1255,Name!$A:$B,2,FALSE)</f>
        <v>Breno</v>
      </c>
      <c r="H1255" s="7">
        <f ca="1" xml:space="preserve">
IF($C1255 = 1,
    0,
    RANDBETWEEN(5,COUNT('Last name'!$A:$A) + 1)
)</f>
        <v>192</v>
      </c>
      <c r="I1255" s="7" t="str">
        <f ca="1" xml:space="preserve">
IF($C1255 = 1 + N("Presidente"),
    "de Orléans e Bragança",
    VLOOKUP($H1255,'Last name'!$A:$B,2,FALSE) &amp; " " &amp; VLOOKUP(RANDBETWEEN(5,COUNT('Last name'!$A:$A) + 1),'Last name'!$A:$B,2,FALSE)
)</f>
        <v>Vaz Rodrigues</v>
      </c>
      <c r="J1255" s="7" t="str">
        <f t="shared" ca="1" si="192"/>
        <v>Breno Vaz Rodrigues</v>
      </c>
      <c r="K1255" s="7" t="str" cm="1">
        <f t="array" aca="1" ref="K1255" ca="1">SHA1HASH($J1255)</f>
        <v>f88444797d7a5cd3588a3881b8a4b30689d23389</v>
      </c>
      <c r="L1255" s="7" cm="1">
        <f t="array" aca="1" ref="L1255" ca="1">INDEX(States!$A:$A,N1255,1)</f>
        <v>5</v>
      </c>
      <c r="M1255" s="7" t="str">
        <f ca="1">VLOOKUP($L1255,Countries!$A:$B,2,FALSE)</f>
        <v>Portugal</v>
      </c>
      <c r="N1255" s="7" cm="1">
        <f t="array" aca="1" ref="N1255" ca="1">INDEX(States!$C:$C,RANDBETWEEN(5,COUNTA(States!$A:$A) + 1),1)</f>
        <v>13</v>
      </c>
      <c r="O1255" s="7" t="str">
        <f ca="1">VLOOKUP($N1255,States!$C:$D,2,FALSE)</f>
        <v>Coimbra</v>
      </c>
      <c r="P1255" s="7" t="str">
        <f ca="1">VLOOKUP($F1255,Name!$A:$C,3,FALSE)</f>
        <v>M</v>
      </c>
      <c r="Q1255" s="7" t="str">
        <f ca="1">VLOOKUP($P1255,Genders!$B:$C,2,FALSE)</f>
        <v>Male</v>
      </c>
      <c r="R1255" s="7" cm="1">
        <f t="array" aca="1" ref="R1255" ca="1">INDEX('Marital status'!$A:$A,RANDBETWEEN(5,COUNTA('Marital status'!$A:$A) + 1),1)</f>
        <v>7</v>
      </c>
      <c r="S1255" s="7" t="str">
        <f ca="1">VLOOKUP($R1255,'Marital status'!$A:$B,2,FALSE)</f>
        <v xml:space="preserve">Widowed </v>
      </c>
      <c r="T1255" s="7">
        <f t="shared" ca="1" si="193"/>
        <v>5</v>
      </c>
      <c r="U1255" s="7" t="str">
        <f ca="1">VLOOKUP($T1255,Ethnicities!$A:$B,2,FALSE)</f>
        <v xml:space="preserve"> white</v>
      </c>
      <c r="V1255" s="8">
        <f t="shared" ca="1" si="194"/>
        <v>30627</v>
      </c>
      <c r="W1255" s="6">
        <f t="shared" ca="1" si="195"/>
        <v>7</v>
      </c>
      <c r="X1255" s="8" t="str">
        <f ca="1">VLOOKUP($W1255,'Background education'!$A:$B,2,FALSE)</f>
        <v>Undergraduate degree</v>
      </c>
      <c r="Y1255" s="7">
        <f ca="1" xml:space="preserve">
  IF(OR($AA1255 = 5, $AA1255 = 6, $AA1255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55" s="7" t="str">
        <f ca="1">VLOOKUP($Y1255,Departments!$A:$B,2,FALSE)</f>
        <v>Audit</v>
      </c>
      <c r="AA1255" s="6">
        <f t="shared" ca="1" si="196"/>
        <v>9</v>
      </c>
      <c r="AB1255" s="7" t="str">
        <f ca="1">VLOOKUP($AA1255,Roles!$A:$B,2,FALSE)</f>
        <v>Intern</v>
      </c>
      <c r="AC1255" s="6" t="str">
        <f t="shared" ca="1" si="197"/>
        <v/>
      </c>
      <c r="AD1255" s="7" t="str">
        <f ca="1" xml:space="preserve">
IF($AC1255 &lt;&gt; "",
    VLOOKUP($AC1255,Levels!$A:$B,2,FALSE),
    ""
)</f>
        <v/>
      </c>
      <c r="AE1255" s="8">
        <f t="shared" ca="1" si="198"/>
        <v>41432</v>
      </c>
      <c r="AF1255" s="6">
        <f ca="1">RANDBETWEEN(5,COUNTA('Recruitment source'!$A:$A) + 1)</f>
        <v>5</v>
      </c>
      <c r="AG1255" s="6" t="str">
        <f ca="1">VLOOKUP($AF1255,'Recruitment source'!$A:$B,2,FALSE)</f>
        <v>Indeed</v>
      </c>
      <c r="AH1255" s="8"/>
      <c r="AI1255" s="1">
        <f t="shared" ca="1" si="190"/>
        <v>1205</v>
      </c>
      <c r="AJ125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1251, 1, 'Breno Vaz Rodrigues', 'M', 5, '07/11/1983', 7, 13, 9, NULL, 1205);</v>
      </c>
    </row>
    <row r="1256" spans="1:36" ht="14.25" customHeight="1" x14ac:dyDescent="0.2">
      <c r="A1256" s="7" cm="1">
        <f t="array" aca="1" ref="A1256" ca="1">INDEX(Companies!$A:$A,RANDBETWEEN(5,COUNTA(Companies!$A:$A) + 1),1)</f>
        <v>5</v>
      </c>
      <c r="B1256" s="7" t="str">
        <f ca="1">VLOOKUP($A1256,Companies!$A:$B,2,FALSE)</f>
        <v>ACME Corporation</v>
      </c>
      <c r="C1256" s="5">
        <f t="shared" si="191"/>
        <v>1252</v>
      </c>
      <c r="D1256" s="5" t="str" cm="1">
        <f t="array" ref="D1256">SHA1HASH($C1256)</f>
        <v>f6d046a7eeb1146f8b1e81aba2dd61fb74655db0</v>
      </c>
      <c r="E1256" s="6">
        <v>1</v>
      </c>
      <c r="F1256" s="7">
        <f ca="1">IF($C1256 = 1 + N("Presidente"),
    127,
    IF($C1256 = 2 + N("Vice-Presidente"),
        72,
        IF($C1256 = 3 + N("Secretária bilíngue"),
            13,
            RANDBETWEEN(5,COUNT(Name!$A:$A) + 1)
        )
    )
)</f>
        <v>302</v>
      </c>
      <c r="G1256" s="7" t="str">
        <f ca="1">VLOOKUP($F1256,Name!$A:$B,2,FALSE)</f>
        <v>Natália</v>
      </c>
      <c r="H1256" s="7">
        <f ca="1" xml:space="preserve">
IF($C1256 = 1,
    0,
    RANDBETWEEN(5,COUNT('Last name'!$A:$A) + 1)
)</f>
        <v>64</v>
      </c>
      <c r="I1256" s="7" t="str">
        <f ca="1" xml:space="preserve">
IF($C1256 = 1 + N("Presidente"),
    "de Orléans e Bragança",
    VLOOKUP($H1256,'Last name'!$A:$B,2,FALSE) &amp; " " &amp; VLOOKUP(RANDBETWEEN(5,COUNT('Last name'!$A:$A) + 1),'Last name'!$A:$B,2,FALSE)
)</f>
        <v>Chaves Poeta</v>
      </c>
      <c r="J1256" s="7" t="str">
        <f t="shared" ca="1" si="192"/>
        <v>Natália Chaves Poeta</v>
      </c>
      <c r="K1256" s="7" t="str" cm="1">
        <f t="array" aca="1" ref="K1256" ca="1">SHA1HASH($J1256)</f>
        <v>f06cc12bffaf4bcfdb7f84649cbfec011dcfa76a</v>
      </c>
      <c r="L1256" s="7" cm="1">
        <f t="array" aca="1" ref="L1256" ca="1">INDEX(States!$A:$A,N1256,1)</f>
        <v>5</v>
      </c>
      <c r="M1256" s="7" t="str">
        <f ca="1">VLOOKUP($L1256,Countries!$A:$B,2,FALSE)</f>
        <v>Portugal</v>
      </c>
      <c r="N1256" s="7" cm="1">
        <f t="array" aca="1" ref="N1256" ca="1">INDEX(States!$C:$C,RANDBETWEEN(5,COUNTA(States!$A:$A) + 1),1)</f>
        <v>17</v>
      </c>
      <c r="O1256" s="7" t="str">
        <f ca="1">VLOOKUP($N1256,States!$C:$D,2,FALSE)</f>
        <v>Viseu</v>
      </c>
      <c r="P1256" s="7" t="str">
        <f ca="1">VLOOKUP($F1256,Name!$A:$C,3,FALSE)</f>
        <v>F</v>
      </c>
      <c r="Q1256" s="7" t="str">
        <f ca="1">VLOOKUP($P1256,Genders!$B:$C,2,FALSE)</f>
        <v>Female</v>
      </c>
      <c r="R1256" s="7" cm="1">
        <f t="array" aca="1" ref="R1256" ca="1">INDEX('Marital status'!$A:$A,RANDBETWEEN(5,COUNTA('Marital status'!$A:$A) + 1),1)</f>
        <v>5</v>
      </c>
      <c r="S1256" s="7" t="str">
        <f ca="1">VLOOKUP($R1256,'Marital status'!$A:$B,2,FALSE)</f>
        <v>single</v>
      </c>
      <c r="T1256" s="7">
        <f t="shared" ca="1" si="193"/>
        <v>5</v>
      </c>
      <c r="U1256" s="7" t="str">
        <f ca="1">VLOOKUP($T1256,Ethnicities!$A:$B,2,FALSE)</f>
        <v xml:space="preserve"> white</v>
      </c>
      <c r="V1256" s="8">
        <f t="shared" ca="1" si="194"/>
        <v>31252</v>
      </c>
      <c r="W1256" s="6">
        <f t="shared" ca="1" si="195"/>
        <v>8</v>
      </c>
      <c r="X1256" s="8" t="str">
        <f ca="1">VLOOKUP($W1256,'Background education'!$A:$B,2,FALSE)</f>
        <v>Graduate school</v>
      </c>
      <c r="Y1256" s="7">
        <f ca="1" xml:space="preserve">
  IF(OR($AA1256 = 5, $AA1256 = 6, $AA1256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256" s="7" t="str">
        <f ca="1">VLOOKUP($Y1256,Departments!$A:$B,2,FALSE)</f>
        <v>Communication &amp; Marketing</v>
      </c>
      <c r="AA1256" s="6">
        <f t="shared" ca="1" si="196"/>
        <v>11</v>
      </c>
      <c r="AB1256" s="7" t="str">
        <f ca="1">VLOOKUP($AA1256,Roles!$A:$B,2,FALSE)</f>
        <v>Analyst</v>
      </c>
      <c r="AC1256" s="6">
        <f t="shared" ca="1" si="197"/>
        <v>5</v>
      </c>
      <c r="AD1256" s="7" t="str">
        <f ca="1" xml:space="preserve">
IF($AC1256 &lt;&gt; "",
    VLOOKUP($AC1256,Levels!$A:$B,2,FALSE),
    ""
)</f>
        <v>Junior</v>
      </c>
      <c r="AE1256" s="8">
        <f t="shared" ca="1" si="198"/>
        <v>37380</v>
      </c>
      <c r="AF1256" s="6">
        <f ca="1">RANDBETWEEN(5,COUNTA('Recruitment source'!$A:$A) + 1)</f>
        <v>10</v>
      </c>
      <c r="AG1256" s="6" t="str">
        <f ca="1">VLOOKUP($AF1256,'Recruitment source'!$A:$B,2,FALSE)</f>
        <v>Jobs in Lisbon</v>
      </c>
      <c r="AH1256" s="8"/>
      <c r="AI1256" s="1">
        <f t="shared" ca="1" si="190"/>
        <v>3080</v>
      </c>
      <c r="AJ1256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1252, 1, 'Natália Chaves Poeta', 'F', 5, '24/07/1985', 8, 11, 11, 5, 3080);</v>
      </c>
    </row>
    <row r="1257" spans="1:36" ht="14.25" customHeight="1" x14ac:dyDescent="0.2">
      <c r="A1257" s="7" cm="1">
        <f t="array" aca="1" ref="A1257" ca="1">INDEX(Companies!$A:$A,RANDBETWEEN(5,COUNTA(Companies!$A:$A) + 1),1)</f>
        <v>5</v>
      </c>
      <c r="B1257" s="7" t="str">
        <f ca="1">VLOOKUP($A1257,Companies!$A:$B,2,FALSE)</f>
        <v>ACME Corporation</v>
      </c>
      <c r="C1257" s="5">
        <f t="shared" si="191"/>
        <v>1253</v>
      </c>
      <c r="D1257" s="5" t="str" cm="1">
        <f t="array" ref="D1257">SHA1HASH($C1257)</f>
        <v>2c61422714bcb5935215adf442a8f5b1d80ffc54</v>
      </c>
      <c r="E1257" s="6">
        <v>1</v>
      </c>
      <c r="F1257" s="7">
        <f ca="1">IF($C1257 = 1 + N("Presidente"),
    127,
    IF($C1257 = 2 + N("Vice-Presidente"),
        72,
        IF($C1257 = 3 + N("Secretária bilíngue"),
            13,
            RANDBETWEEN(5,COUNT(Name!$A:$A) + 1)
        )
    )
)</f>
        <v>138</v>
      </c>
      <c r="G1257" s="7" t="str">
        <f ca="1">VLOOKUP($F1257,Name!$A:$B,2,FALSE)</f>
        <v>Fernando</v>
      </c>
      <c r="H1257" s="7">
        <f ca="1" xml:space="preserve">
IF($C1257 = 1,
    0,
    RANDBETWEEN(5,COUNT('Last name'!$A:$A) + 1)
)</f>
        <v>70</v>
      </c>
      <c r="I1257" s="7" t="str">
        <f ca="1" xml:space="preserve">
IF($C1257 = 1 + N("Presidente"),
    "de Orléans e Bragança",
    VLOOKUP($H1257,'Last name'!$A:$B,2,FALSE) &amp; " " &amp; VLOOKUP(RANDBETWEEN(5,COUNT('Last name'!$A:$A) + 1),'Last name'!$A:$B,2,FALSE)
)</f>
        <v>Cunha Caruso</v>
      </c>
      <c r="J1257" s="7" t="str">
        <f t="shared" ca="1" si="192"/>
        <v>Fernando Cunha Caruso</v>
      </c>
      <c r="K1257" s="7" t="str" cm="1">
        <f t="array" aca="1" ref="K1257" ca="1">SHA1HASH($J1257)</f>
        <v>eb09e7142488a97f604cf761c709fdf08be339a3</v>
      </c>
      <c r="L1257" s="7" cm="1">
        <f t="array" aca="1" ref="L1257" ca="1">INDEX(States!$A:$A,N1257,1)</f>
        <v>5</v>
      </c>
      <c r="M1257" s="7" t="str">
        <f ca="1">VLOOKUP($L1257,Countries!$A:$B,2,FALSE)</f>
        <v>Portugal</v>
      </c>
      <c r="N1257" s="7" cm="1">
        <f t="array" aca="1" ref="N1257" ca="1">INDEX(States!$C:$C,RANDBETWEEN(5,COUNTA(States!$A:$A) + 1),1)</f>
        <v>14</v>
      </c>
      <c r="O1257" s="7" t="str">
        <f ca="1">VLOOKUP($N1257,States!$C:$D,2,FALSE)</f>
        <v>Madeira</v>
      </c>
      <c r="P1257" s="7" t="str">
        <f ca="1">VLOOKUP($F1257,Name!$A:$C,3,FALSE)</f>
        <v>M</v>
      </c>
      <c r="Q1257" s="7" t="str">
        <f ca="1">VLOOKUP($P1257,Genders!$B:$C,2,FALSE)</f>
        <v>Male</v>
      </c>
      <c r="R1257" s="7" cm="1">
        <f t="array" aca="1" ref="R1257" ca="1">INDEX('Marital status'!$A:$A,RANDBETWEEN(5,COUNTA('Marital status'!$A:$A) + 1),1)</f>
        <v>5</v>
      </c>
      <c r="S1257" s="7" t="str">
        <f ca="1">VLOOKUP($R1257,'Marital status'!$A:$B,2,FALSE)</f>
        <v>single</v>
      </c>
      <c r="T1257" s="7">
        <f t="shared" ca="1" si="193"/>
        <v>5</v>
      </c>
      <c r="U1257" s="7" t="str">
        <f ca="1">VLOOKUP($T1257,Ethnicities!$A:$B,2,FALSE)</f>
        <v xml:space="preserve"> white</v>
      </c>
      <c r="V1257" s="8">
        <f t="shared" ca="1" si="194"/>
        <v>30824</v>
      </c>
      <c r="W1257" s="6">
        <f t="shared" ca="1" si="195"/>
        <v>7</v>
      </c>
      <c r="X1257" s="8" t="str">
        <f ca="1">VLOOKUP($W1257,'Background education'!$A:$B,2,FALSE)</f>
        <v>Undergraduate degree</v>
      </c>
      <c r="Y1257" s="7">
        <f ca="1" xml:space="preserve">
  IF(OR($AA1257 = 5, $AA1257 = 6, $AA1257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57" s="7" t="str">
        <f ca="1">VLOOKUP($Y1257,Departments!$A:$B,2,FALSE)</f>
        <v>Controlling</v>
      </c>
      <c r="AA1257" s="6">
        <f t="shared" ca="1" si="196"/>
        <v>10</v>
      </c>
      <c r="AB1257" s="7" t="str">
        <f ca="1">VLOOKUP($AA1257,Roles!$A:$B,2,FALSE)</f>
        <v>Trainee</v>
      </c>
      <c r="AC1257" s="6" t="str">
        <f t="shared" ca="1" si="197"/>
        <v/>
      </c>
      <c r="AD1257" s="7" t="str">
        <f ca="1" xml:space="preserve">
IF($AC1257 &lt;&gt; "",
    VLOOKUP($AC1257,Levels!$A:$B,2,FALSE),
    ""
)</f>
        <v/>
      </c>
      <c r="AE1257" s="8">
        <f t="shared" ca="1" si="198"/>
        <v>39000</v>
      </c>
      <c r="AF1257" s="6">
        <f ca="1">RANDBETWEEN(5,COUNTA('Recruitment source'!$A:$A) + 1)</f>
        <v>15</v>
      </c>
      <c r="AG1257" s="6" t="str">
        <f ca="1">VLOOKUP($AF1257,'Recruitment source'!$A:$B,2,FALSE)</f>
        <v>Website</v>
      </c>
      <c r="AH1257" s="8"/>
      <c r="AI1257" s="1">
        <f t="shared" ca="1" si="190"/>
        <v>1305</v>
      </c>
      <c r="AJ1257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1253, 1, 'Fernando Cunha Caruso', 'M', 5, '22/05/1984', 7, 12, 10, NULL, 1305);</v>
      </c>
    </row>
    <row r="1258" spans="1:36" ht="14.25" customHeight="1" x14ac:dyDescent="0.2">
      <c r="A1258" s="7" cm="1">
        <f t="array" aca="1" ref="A1258" ca="1">INDEX(Companies!$A:$A,RANDBETWEEN(5,COUNTA(Companies!$A:$A) + 1),1)</f>
        <v>5</v>
      </c>
      <c r="B1258" s="7" t="str">
        <f ca="1">VLOOKUP($A1258,Companies!$A:$B,2,FALSE)</f>
        <v>ACME Corporation</v>
      </c>
      <c r="C1258" s="5">
        <f t="shared" si="191"/>
        <v>1254</v>
      </c>
      <c r="D1258" s="5" t="str" cm="1">
        <f t="array" ref="D1258">SHA1HASH($C1258)</f>
        <v>0d467c11c1f788a43266782aac388b66b0f22551</v>
      </c>
      <c r="E1258" s="6">
        <v>1</v>
      </c>
      <c r="F1258" s="7">
        <f ca="1">IF($C1258 = 1 + N("Presidente"),
    127,
    IF($C1258 = 2 + N("Vice-Presidente"),
        72,
        IF($C1258 = 3 + N("Secretária bilíngue"),
            13,
            RANDBETWEEN(5,COUNT(Name!$A:$A) + 1)
        )
    )
)</f>
        <v>165</v>
      </c>
      <c r="G1258" s="7" t="str">
        <f ca="1">VLOOKUP($F1258,Name!$A:$B,2,FALSE)</f>
        <v>Heloise</v>
      </c>
      <c r="H1258" s="7">
        <f ca="1" xml:space="preserve">
IF($C1258 = 1,
    0,
    RANDBETWEEN(5,COUNT('Last name'!$A:$A) + 1)
)</f>
        <v>28</v>
      </c>
      <c r="I1258" s="7" t="str">
        <f ca="1" xml:space="preserve">
IF($C1258 = 1 + N("Presidente"),
    "de Orléans e Bragança",
    VLOOKUP($H1258,'Last name'!$A:$B,2,FALSE) &amp; " " &amp; VLOOKUP(RANDBETWEEN(5,COUNT('Last name'!$A:$A) + 1),'Last name'!$A:$B,2,FALSE)
)</f>
        <v>Badu Bispo</v>
      </c>
      <c r="J1258" s="7" t="str">
        <f t="shared" ca="1" si="192"/>
        <v>Heloise Badu Bispo</v>
      </c>
      <c r="K1258" s="7" t="str" cm="1">
        <f t="array" aca="1" ref="K1258" ca="1">SHA1HASH($J1258)</f>
        <v>3b1ebf91927df8fc1b57b3c350d37aed2eab41ed</v>
      </c>
      <c r="L1258" s="7" cm="1">
        <f t="array" aca="1" ref="L1258" ca="1">INDEX(States!$A:$A,N1258,1)</f>
        <v>5</v>
      </c>
      <c r="M1258" s="7" t="str">
        <f ca="1">VLOOKUP($L1258,Countries!$A:$B,2,FALSE)</f>
        <v>Portugal</v>
      </c>
      <c r="N1258" s="7" cm="1">
        <f t="array" aca="1" ref="N1258" ca="1">INDEX(States!$C:$C,RANDBETWEEN(5,COUNTA(States!$A:$A) + 1),1)</f>
        <v>17</v>
      </c>
      <c r="O1258" s="7" t="str">
        <f ca="1">VLOOKUP($N1258,States!$C:$D,2,FALSE)</f>
        <v>Viseu</v>
      </c>
      <c r="P1258" s="7" t="str">
        <f ca="1">VLOOKUP($F1258,Name!$A:$C,3,FALSE)</f>
        <v>F</v>
      </c>
      <c r="Q1258" s="7" t="str">
        <f ca="1">VLOOKUP($P1258,Genders!$B:$C,2,FALSE)</f>
        <v>Female</v>
      </c>
      <c r="R1258" s="7" cm="1">
        <f t="array" aca="1" ref="R1258" ca="1">INDEX('Marital status'!$A:$A,RANDBETWEEN(5,COUNTA('Marital status'!$A:$A) + 1),1)</f>
        <v>7</v>
      </c>
      <c r="S1258" s="7" t="str">
        <f ca="1">VLOOKUP($R1258,'Marital status'!$A:$B,2,FALSE)</f>
        <v xml:space="preserve">Widowed </v>
      </c>
      <c r="T1258" s="7">
        <f t="shared" ca="1" si="193"/>
        <v>5</v>
      </c>
      <c r="U1258" s="7" t="str">
        <f ca="1">VLOOKUP($T1258,Ethnicities!$A:$B,2,FALSE)</f>
        <v xml:space="preserve"> white</v>
      </c>
      <c r="V1258" s="8">
        <f t="shared" ca="1" si="194"/>
        <v>24198</v>
      </c>
      <c r="W1258" s="6">
        <f t="shared" ca="1" si="195"/>
        <v>7</v>
      </c>
      <c r="X1258" s="8" t="str">
        <f ca="1">VLOOKUP($W1258,'Background education'!$A:$B,2,FALSE)</f>
        <v>Undergraduate degree</v>
      </c>
      <c r="Y1258" s="7">
        <f ca="1" xml:space="preserve">
  IF(OR($AA1258 = 5, $AA1258 = 6, $AA1258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58" s="7" t="str">
        <f ca="1">VLOOKUP($Y1258,Departments!$A:$B,2,FALSE)</f>
        <v xml:space="preserve"> Commercial</v>
      </c>
      <c r="AA1258" s="6">
        <f t="shared" ca="1" si="196"/>
        <v>11</v>
      </c>
      <c r="AB1258" s="7" t="str">
        <f ca="1">VLOOKUP($AA1258,Roles!$A:$B,2,FALSE)</f>
        <v>Analyst</v>
      </c>
      <c r="AC1258" s="6">
        <f t="shared" ca="1" si="197"/>
        <v>7</v>
      </c>
      <c r="AD1258" s="7" t="str">
        <f ca="1" xml:space="preserve">
IF($AC1258 &lt;&gt; "",
    VLOOKUP($AC1258,Levels!$A:$B,2,FALSE),
    ""
)</f>
        <v>Senior</v>
      </c>
      <c r="AE1258" s="8">
        <f t="shared" ca="1" si="198"/>
        <v>42535</v>
      </c>
      <c r="AF1258" s="6">
        <f ca="1">RANDBETWEEN(5,COUNTA('Recruitment source'!$A:$A) + 1)</f>
        <v>13</v>
      </c>
      <c r="AG1258" s="6" t="str">
        <f ca="1">VLOOKUP($AF1258,'Recruitment source'!$A:$B,2,FALSE)</f>
        <v>Google</v>
      </c>
      <c r="AH1258" s="8"/>
      <c r="AI1258" s="1">
        <f t="shared" ca="1" si="190"/>
        <v>2580</v>
      </c>
      <c r="AJ1258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1254, 1, 'Heloise Badu Bispo', 'F', 5, '01/04/1966', 7, 9, 11, 7, 2580);</v>
      </c>
    </row>
    <row r="1259" spans="1:36" ht="14.25" customHeight="1" x14ac:dyDescent="0.2">
      <c r="A1259" s="7" cm="1">
        <f t="array" aca="1" ref="A1259" ca="1">INDEX(Companies!$A:$A,RANDBETWEEN(5,COUNTA(Companies!$A:$A) + 1),1)</f>
        <v>5</v>
      </c>
      <c r="B1259" s="7" t="str">
        <f ca="1">VLOOKUP($A1259,Companies!$A:$B,2,FALSE)</f>
        <v>ACME Corporation</v>
      </c>
      <c r="C1259" s="5">
        <f t="shared" si="191"/>
        <v>1255</v>
      </c>
      <c r="D1259" s="5" t="str" cm="1">
        <f t="array" ref="D1259">SHA1HASH($C1259)</f>
        <v>cc6f6ede7b271915dba0f43119e441804a648724</v>
      </c>
      <c r="E1259" s="6">
        <v>1</v>
      </c>
      <c r="F1259" s="7">
        <f ca="1">IF($C1259 = 1 + N("Presidente"),
    127,
    IF($C1259 = 2 + N("Vice-Presidente"),
        72,
        IF($C1259 = 3 + N("Secretária bilíngue"),
            13,
            RANDBETWEEN(5,COUNT(Name!$A:$A) + 1)
        )
    )
)</f>
        <v>263</v>
      </c>
      <c r="G1259" s="7" t="str">
        <f ca="1">VLOOKUP($F1259,Name!$A:$B,2,FALSE)</f>
        <v>Maria Fernanda</v>
      </c>
      <c r="H1259" s="7">
        <f ca="1" xml:space="preserve">
IF($C1259 = 1,
    0,
    RANDBETWEEN(5,COUNT('Last name'!$A:$A) + 1)
)</f>
        <v>190</v>
      </c>
      <c r="I1259" s="7" t="str">
        <f ca="1" xml:space="preserve">
IF($C1259 = 1 + N("Presidente"),
    "de Orléans e Bragança",
    VLOOKUP($H1259,'Last name'!$A:$B,2,FALSE) &amp; " " &amp; VLOOKUP(RANDBETWEEN(5,COUNT('Last name'!$A:$A) + 1),'Last name'!$A:$B,2,FALSE)
)</f>
        <v>Testa Santos</v>
      </c>
      <c r="J1259" s="7" t="str">
        <f t="shared" ca="1" si="192"/>
        <v>Maria Fernanda Testa Santos</v>
      </c>
      <c r="K1259" s="7" t="str" cm="1">
        <f t="array" aca="1" ref="K1259" ca="1">SHA1HASH($J1259)</f>
        <v>e4582c26ebd2f879d939468fc38c54bf7503a2ab</v>
      </c>
      <c r="L1259" s="7" cm="1">
        <f t="array" aca="1" ref="L1259" ca="1">INDEX(States!$A:$A,N1259,1)</f>
        <v>5</v>
      </c>
      <c r="M1259" s="7" t="str">
        <f ca="1">VLOOKUP($L1259,Countries!$A:$B,2,FALSE)</f>
        <v>Portugal</v>
      </c>
      <c r="N1259" s="7" cm="1">
        <f t="array" aca="1" ref="N1259" ca="1">INDEX(States!$C:$C,RANDBETWEEN(5,COUNTA(States!$A:$A) + 1),1)</f>
        <v>16</v>
      </c>
      <c r="O1259" s="7" t="str">
        <f ca="1">VLOOKUP($N1259,States!$C:$D,2,FALSE)</f>
        <v>Azores</v>
      </c>
      <c r="P1259" s="7" t="str">
        <f ca="1">VLOOKUP($F1259,Name!$A:$C,3,FALSE)</f>
        <v>F</v>
      </c>
      <c r="Q1259" s="7" t="str">
        <f ca="1">VLOOKUP($P1259,Genders!$B:$C,2,FALSE)</f>
        <v>Female</v>
      </c>
      <c r="R1259" s="7" cm="1">
        <f t="array" aca="1" ref="R1259" ca="1">INDEX('Marital status'!$A:$A,RANDBETWEEN(5,COUNTA('Marital status'!$A:$A) + 1),1)</f>
        <v>8</v>
      </c>
      <c r="S1259" s="7" t="str">
        <f ca="1">VLOOKUP($R1259,'Marital status'!$A:$B,2,FALSE)</f>
        <v xml:space="preserve"> Separated </v>
      </c>
      <c r="T1259" s="7">
        <f t="shared" ca="1" si="193"/>
        <v>5</v>
      </c>
      <c r="U1259" s="7" t="str">
        <f ca="1">VLOOKUP($T1259,Ethnicities!$A:$B,2,FALSE)</f>
        <v xml:space="preserve"> white</v>
      </c>
      <c r="V1259" s="8">
        <f t="shared" ca="1" si="194"/>
        <v>32074</v>
      </c>
      <c r="W1259" s="6">
        <f t="shared" ca="1" si="195"/>
        <v>7</v>
      </c>
      <c r="X1259" s="8" t="str">
        <f ca="1">VLOOKUP($W1259,'Background education'!$A:$B,2,FALSE)</f>
        <v>Undergraduate degree</v>
      </c>
      <c r="Y1259" s="7">
        <f ca="1" xml:space="preserve">
  IF(OR($AA1259 = 5, $AA1259 = 6, $AA1259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59" s="7" t="str">
        <f ca="1">VLOOKUP($Y1259,Departments!$A:$B,2,FALSE)</f>
        <v>Operations</v>
      </c>
      <c r="AA1259" s="6">
        <f t="shared" ca="1" si="196"/>
        <v>10</v>
      </c>
      <c r="AB1259" s="7" t="str">
        <f ca="1">VLOOKUP($AA1259,Roles!$A:$B,2,FALSE)</f>
        <v>Trainee</v>
      </c>
      <c r="AC1259" s="6" t="str">
        <f t="shared" ca="1" si="197"/>
        <v/>
      </c>
      <c r="AD1259" s="7" t="str">
        <f ca="1" xml:space="preserve">
IF($AC1259 &lt;&gt; "",
    VLOOKUP($AC1259,Levels!$A:$B,2,FALSE),
    ""
)</f>
        <v/>
      </c>
      <c r="AE1259" s="8">
        <f t="shared" ca="1" si="198"/>
        <v>42015</v>
      </c>
      <c r="AF1259" s="6">
        <f ca="1">RANDBETWEEN(5,COUNTA('Recruitment source'!$A:$A) + 1)</f>
        <v>11</v>
      </c>
      <c r="AG1259" s="6" t="str">
        <f ca="1">VLOOKUP($AF1259,'Recruitment source'!$A:$B,2,FALSE)</f>
        <v>Next Station</v>
      </c>
      <c r="AH1259" s="8"/>
      <c r="AI1259" s="1">
        <f t="shared" ca="1" si="190"/>
        <v>1305</v>
      </c>
      <c r="AJ1259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1255, 1, 'Maria Fernanda Testa Santos', 'F', 5, '24/10/1987', 7, 10, 10, NULL, 1305);</v>
      </c>
    </row>
    <row r="1260" spans="1:36" ht="14.25" customHeight="1" x14ac:dyDescent="0.2">
      <c r="A1260" s="7" cm="1">
        <f t="array" aca="1" ref="A1260" ca="1">INDEX(Companies!$A:$A,RANDBETWEEN(5,COUNTA(Companies!$A:$A) + 1),1)</f>
        <v>5</v>
      </c>
      <c r="B1260" s="7" t="str">
        <f ca="1">VLOOKUP($A1260,Companies!$A:$B,2,FALSE)</f>
        <v>ACME Corporation</v>
      </c>
      <c r="C1260" s="5">
        <f t="shared" si="191"/>
        <v>1256</v>
      </c>
      <c r="D1260" s="5" t="str" cm="1">
        <f t="array" ref="D1260">SHA1HASH($C1260)</f>
        <v>0735ec301b2987daad452d62c34b0884de674e46</v>
      </c>
      <c r="E1260" s="6">
        <v>1</v>
      </c>
      <c r="F1260" s="7">
        <f ca="1">IF($C1260 = 1 + N("Presidente"),
    127,
    IF($C1260 = 2 + N("Vice-Presidente"),
        72,
        IF($C1260 = 3 + N("Secretária bilíngue"),
            13,
            RANDBETWEEN(5,COUNT(Name!$A:$A) + 1)
        )
    )
)</f>
        <v>295</v>
      </c>
      <c r="G1260" s="7" t="str">
        <f ca="1">VLOOKUP($F1260,Name!$A:$B,2,FALSE)</f>
        <v>Miguel</v>
      </c>
      <c r="H1260" s="7">
        <f ca="1" xml:space="preserve">
IF($C1260 = 1,
    0,
    RANDBETWEEN(5,COUNT('Last name'!$A:$A) + 1)
)</f>
        <v>10</v>
      </c>
      <c r="I1260" s="7" t="str">
        <f ca="1" xml:space="preserve">
IF($C1260 = 1 + N("Presidente"),
    "de Orléans e Bragança",
    VLOOKUP($H1260,'Last name'!$A:$B,2,FALSE) &amp; " " &amp; VLOOKUP(RANDBETWEEN(5,COUNT('Last name'!$A:$A) + 1),'Last name'!$A:$B,2,FALSE)
)</f>
        <v>Alencar Bispo</v>
      </c>
      <c r="J1260" s="7" t="str">
        <f t="shared" ca="1" si="192"/>
        <v>Miguel Alencar Bispo</v>
      </c>
      <c r="K1260" s="7" t="str" cm="1">
        <f t="array" aca="1" ref="K1260" ca="1">SHA1HASH($J1260)</f>
        <v>11d7c839a249fb2b139ebc13947eabe4a8302114</v>
      </c>
      <c r="L1260" s="7" cm="1">
        <f t="array" aca="1" ref="L1260" ca="1">INDEX(States!$A:$A,N1260,1)</f>
        <v>5</v>
      </c>
      <c r="M1260" s="7" t="str">
        <f ca="1">VLOOKUP($L1260,Countries!$A:$B,2,FALSE)</f>
        <v>Portugal</v>
      </c>
      <c r="N1260" s="7" cm="1">
        <f t="array" aca="1" ref="N1260" ca="1">INDEX(States!$C:$C,RANDBETWEEN(5,COUNTA(States!$A:$A) + 1),1)</f>
        <v>16</v>
      </c>
      <c r="O1260" s="7" t="str">
        <f ca="1">VLOOKUP($N1260,States!$C:$D,2,FALSE)</f>
        <v>Azores</v>
      </c>
      <c r="P1260" s="7" t="str">
        <f ca="1">VLOOKUP($F1260,Name!$A:$C,3,FALSE)</f>
        <v>M</v>
      </c>
      <c r="Q1260" s="7" t="str">
        <f ca="1">VLOOKUP($P1260,Genders!$B:$C,2,FALSE)</f>
        <v>Male</v>
      </c>
      <c r="R1260" s="7" cm="1">
        <f t="array" aca="1" ref="R1260" ca="1">INDEX('Marital status'!$A:$A,RANDBETWEEN(5,COUNTA('Marital status'!$A:$A) + 1),1)</f>
        <v>6</v>
      </c>
      <c r="S1260" s="7" t="str">
        <f ca="1">VLOOKUP($R1260,'Marital status'!$A:$B,2,FALSE)</f>
        <v>MarrieD</v>
      </c>
      <c r="T1260" s="7">
        <f t="shared" ca="1" si="193"/>
        <v>6</v>
      </c>
      <c r="U1260" s="7" t="str">
        <f ca="1">VLOOKUP($T1260,Ethnicities!$A:$B,2,FALSE)</f>
        <v>Black or African American</v>
      </c>
      <c r="V1260" s="8">
        <f t="shared" ca="1" si="194"/>
        <v>26052</v>
      </c>
      <c r="W1260" s="6">
        <f t="shared" ca="1" si="195"/>
        <v>8</v>
      </c>
      <c r="X1260" s="8" t="str">
        <f ca="1">VLOOKUP($W1260,'Background education'!$A:$B,2,FALSE)</f>
        <v>Graduate school</v>
      </c>
      <c r="Y1260" s="7">
        <f ca="1" xml:space="preserve">
  IF(OR($AA1260 = 5, $AA1260 = 6, $AA1260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60" s="7" t="str">
        <f ca="1">VLOOKUP($Y1260,Departments!$A:$B,2,FALSE)</f>
        <v>Operations</v>
      </c>
      <c r="AA1260" s="6">
        <f t="shared" ca="1" si="196"/>
        <v>11</v>
      </c>
      <c r="AB1260" s="7" t="str">
        <f ca="1">VLOOKUP($AA1260,Roles!$A:$B,2,FALSE)</f>
        <v>Analyst</v>
      </c>
      <c r="AC1260" s="6">
        <f t="shared" ca="1" si="197"/>
        <v>5</v>
      </c>
      <c r="AD1260" s="7" t="str">
        <f ca="1" xml:space="preserve">
IF($AC1260 &lt;&gt; "",
    VLOOKUP($AC1260,Levels!$A:$B,2,FALSE),
    ""
)</f>
        <v>Junior</v>
      </c>
      <c r="AE1260" s="8">
        <f t="shared" ca="1" si="198"/>
        <v>43423</v>
      </c>
      <c r="AF1260" s="6">
        <f ca="1">RANDBETWEEN(5,COUNTA('Recruitment source'!$A:$A) + 1)</f>
        <v>13</v>
      </c>
      <c r="AG1260" s="6" t="str">
        <f ca="1">VLOOKUP($AF1260,'Recruitment source'!$A:$B,2,FALSE)</f>
        <v>Google</v>
      </c>
      <c r="AH1260" s="8"/>
      <c r="AI1260" s="1">
        <f t="shared" ca="1" si="190"/>
        <v>3000</v>
      </c>
      <c r="AJ1260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1256, 1, 'Miguel Alencar Bispo', 'M', 6, '29/04/1971', 8, 10, 11, 5, 3000);</v>
      </c>
    </row>
    <row r="1261" spans="1:36" ht="14.25" customHeight="1" x14ac:dyDescent="0.2">
      <c r="A1261" s="7" cm="1">
        <f t="array" aca="1" ref="A1261" ca="1">INDEX(Companies!$A:$A,RANDBETWEEN(5,COUNTA(Companies!$A:$A) + 1),1)</f>
        <v>5</v>
      </c>
      <c r="B1261" s="7" t="str">
        <f ca="1">VLOOKUP($A1261,Companies!$A:$B,2,FALSE)</f>
        <v>ACME Corporation</v>
      </c>
      <c r="C1261" s="5">
        <f t="shared" si="191"/>
        <v>1257</v>
      </c>
      <c r="D1261" s="5" t="str" cm="1">
        <f t="array" ref="D1261">SHA1HASH($C1261)</f>
        <v>e6602176f26dd0c5fb721fded265ec8570f686e7</v>
      </c>
      <c r="E1261" s="6">
        <v>1</v>
      </c>
      <c r="F1261" s="7">
        <f ca="1">IF($C1261 = 1 + N("Presidente"),
    127,
    IF($C1261 = 2 + N("Vice-Presidente"),
        72,
        IF($C1261 = 3 + N("Secretária bilíngue"),
            13,
            RANDBETWEEN(5,COUNT(Name!$A:$A) + 1)
        )
    )
)</f>
        <v>279</v>
      </c>
      <c r="G1261" s="7" t="str">
        <f ca="1">VLOOKUP($F1261,Name!$A:$B,2,FALSE)</f>
        <v>Mariane</v>
      </c>
      <c r="H1261" s="7">
        <f ca="1" xml:space="preserve">
IF($C1261 = 1,
    0,
    RANDBETWEEN(5,COUNT('Last name'!$A:$A) + 1)
)</f>
        <v>152</v>
      </c>
      <c r="I1261" s="7" t="str">
        <f ca="1" xml:space="preserve">
IF($C1261 = 1 + N("Presidente"),
    "de Orléans e Bragança",
    VLOOKUP($H1261,'Last name'!$A:$B,2,FALSE) &amp; " " &amp; VLOOKUP(RANDBETWEEN(5,COUNT('Last name'!$A:$A) + 1),'Last name'!$A:$B,2,FALSE)
)</f>
        <v>Pimenta Costa</v>
      </c>
      <c r="J1261" s="7" t="str">
        <f t="shared" ca="1" si="192"/>
        <v>Mariane Pimenta Costa</v>
      </c>
      <c r="K1261" s="7" t="str" cm="1">
        <f t="array" aca="1" ref="K1261" ca="1">SHA1HASH($J1261)</f>
        <v>1ab24882a95bf830d6a9fc4d6dd44e90617c65f7</v>
      </c>
      <c r="L1261" s="7" cm="1">
        <f t="array" aca="1" ref="L1261" ca="1">INDEX(States!$A:$A,N1261,1)</f>
        <v>5</v>
      </c>
      <c r="M1261" s="7" t="str">
        <f ca="1">VLOOKUP($L1261,Countries!$A:$B,2,FALSE)</f>
        <v>Portugal</v>
      </c>
      <c r="N1261" s="7" cm="1">
        <f t="array" aca="1" ref="N1261" ca="1">INDEX(States!$C:$C,RANDBETWEEN(5,COUNTA(States!$A:$A) + 1),1)</f>
        <v>9</v>
      </c>
      <c r="O1261" s="7" t="str">
        <f ca="1">VLOOKUP($N1261,States!$C:$D,2,FALSE)</f>
        <v>braga</v>
      </c>
      <c r="P1261" s="7" t="str">
        <f ca="1">VLOOKUP($F1261,Name!$A:$C,3,FALSE)</f>
        <v>F</v>
      </c>
      <c r="Q1261" s="7" t="str">
        <f ca="1">VLOOKUP($P1261,Genders!$B:$C,2,FALSE)</f>
        <v>Female</v>
      </c>
      <c r="R1261" s="7" cm="1">
        <f t="array" aca="1" ref="R1261" ca="1">INDEX('Marital status'!$A:$A,RANDBETWEEN(5,COUNTA('Marital status'!$A:$A) + 1),1)</f>
        <v>8</v>
      </c>
      <c r="S1261" s="7" t="str">
        <f ca="1">VLOOKUP($R1261,'Marital status'!$A:$B,2,FALSE)</f>
        <v xml:space="preserve"> Separated </v>
      </c>
      <c r="T1261" s="7">
        <f t="shared" ca="1" si="193"/>
        <v>5</v>
      </c>
      <c r="U1261" s="7" t="str">
        <f ca="1">VLOOKUP($T1261,Ethnicities!$A:$B,2,FALSE)</f>
        <v xml:space="preserve"> white</v>
      </c>
      <c r="V1261" s="8">
        <f t="shared" ca="1" si="194"/>
        <v>20823</v>
      </c>
      <c r="W1261" s="6">
        <f t="shared" ca="1" si="195"/>
        <v>7</v>
      </c>
      <c r="X1261" s="8" t="str">
        <f ca="1">VLOOKUP($W1261,'Background education'!$A:$B,2,FALSE)</f>
        <v>Undergraduate degree</v>
      </c>
      <c r="Y1261" s="7">
        <f ca="1" xml:space="preserve">
  IF(OR($AA1261 = 5, $AA1261 = 6, $AA1261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61" s="7" t="str">
        <f ca="1">VLOOKUP($Y1261,Departments!$A:$B,2,FALSE)</f>
        <v>Finance</v>
      </c>
      <c r="AA1261" s="6">
        <f t="shared" ca="1" si="196"/>
        <v>10</v>
      </c>
      <c r="AB1261" s="7" t="str">
        <f ca="1">VLOOKUP($AA1261,Roles!$A:$B,2,FALSE)</f>
        <v>Trainee</v>
      </c>
      <c r="AC1261" s="6" t="str">
        <f t="shared" ca="1" si="197"/>
        <v/>
      </c>
      <c r="AD1261" s="7" t="str">
        <f ca="1" xml:space="preserve">
IF($AC1261 &lt;&gt; "",
    VLOOKUP($AC1261,Levels!$A:$B,2,FALSE),
    ""
)</f>
        <v/>
      </c>
      <c r="AE1261" s="8">
        <f t="shared" ca="1" si="198"/>
        <v>43492</v>
      </c>
      <c r="AF1261" s="6">
        <f ca="1">RANDBETWEEN(5,COUNTA('Recruitment source'!$A:$A) + 1)</f>
        <v>10</v>
      </c>
      <c r="AG1261" s="6" t="str">
        <f ca="1">VLOOKUP($AF1261,'Recruitment source'!$A:$B,2,FALSE)</f>
        <v>Jobs in Lisbon</v>
      </c>
      <c r="AH1261" s="8"/>
      <c r="AI1261" s="1">
        <f t="shared" ca="1" si="190"/>
        <v>1305</v>
      </c>
      <c r="AJ1261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1257, 1, 'Mariane Pimenta Costa', 'F', 5, '03/01/1957', 7, 7, 10, NULL, 1305);</v>
      </c>
    </row>
    <row r="1262" spans="1:36" ht="14.25" customHeight="1" x14ac:dyDescent="0.2">
      <c r="A1262" s="7" cm="1">
        <f t="array" aca="1" ref="A1262" ca="1">INDEX(Companies!$A:$A,RANDBETWEEN(5,COUNTA(Companies!$A:$A) + 1),1)</f>
        <v>5</v>
      </c>
      <c r="B1262" s="7" t="str">
        <f ca="1">VLOOKUP($A1262,Companies!$A:$B,2,FALSE)</f>
        <v>ACME Corporation</v>
      </c>
      <c r="C1262" s="5">
        <f t="shared" si="191"/>
        <v>1258</v>
      </c>
      <c r="D1262" s="5" t="str" cm="1">
        <f t="array" ref="D1262">SHA1HASH($C1262)</f>
        <v>cc7b8755a2a153285a26a7568c30b88a27217f0f</v>
      </c>
      <c r="E1262" s="6">
        <v>1</v>
      </c>
      <c r="F1262" s="7">
        <f ca="1">IF($C1262 = 1 + N("Presidente"),
    127,
    IF($C1262 = 2 + N("Vice-Presidente"),
        72,
        IF($C1262 = 3 + N("Secretária bilíngue"),
            13,
            RANDBETWEEN(5,COUNT(Name!$A:$A) + 1)
        )
    )
)</f>
        <v>283</v>
      </c>
      <c r="G1262" s="7" t="str">
        <f ca="1">VLOOKUP($F1262,Name!$A:$B,2,FALSE)</f>
        <v>Marta</v>
      </c>
      <c r="H1262" s="7">
        <f ca="1" xml:space="preserve">
IF($C1262 = 1,
    0,
    RANDBETWEEN(5,COUNT('Last name'!$A:$A) + 1)
)</f>
        <v>42</v>
      </c>
      <c r="I1262" s="7" t="str">
        <f ca="1" xml:space="preserve">
IF($C1262 = 1 + N("Presidente"),
    "de Orléans e Bragança",
    VLOOKUP($H1262,'Last name'!$A:$B,2,FALSE) &amp; " " &amp; VLOOKUP(RANDBETWEEN(5,COUNT('Last name'!$A:$A) + 1),'Last name'!$A:$B,2,FALSE)
)</f>
        <v>Borba Pinto</v>
      </c>
      <c r="J1262" s="7" t="str">
        <f t="shared" ca="1" si="192"/>
        <v>Marta Borba Pinto</v>
      </c>
      <c r="K1262" s="7" t="str" cm="1">
        <f t="array" aca="1" ref="K1262" ca="1">SHA1HASH($J1262)</f>
        <v>9834dd01e09b030a9272dc677014311f4ff2fe50</v>
      </c>
      <c r="L1262" s="7" cm="1">
        <f t="array" aca="1" ref="L1262" ca="1">INDEX(States!$A:$A,N1262,1)</f>
        <v>5</v>
      </c>
      <c r="M1262" s="7" t="str">
        <f ca="1">VLOOKUP($L1262,Countries!$A:$B,2,FALSE)</f>
        <v>Portugal</v>
      </c>
      <c r="N1262" s="7" cm="1">
        <f t="array" aca="1" ref="N1262" ca="1">INDEX(States!$C:$C,RANDBETWEEN(5,COUNTA(States!$A:$A) + 1),1)</f>
        <v>16</v>
      </c>
      <c r="O1262" s="7" t="str">
        <f ca="1">VLOOKUP($N1262,States!$C:$D,2,FALSE)</f>
        <v>Azores</v>
      </c>
      <c r="P1262" s="7" t="str">
        <f ca="1">VLOOKUP($F1262,Name!$A:$C,3,FALSE)</f>
        <v>F</v>
      </c>
      <c r="Q1262" s="7" t="str">
        <f ca="1">VLOOKUP($P1262,Genders!$B:$C,2,FALSE)</f>
        <v>Female</v>
      </c>
      <c r="R1262" s="7" cm="1">
        <f t="array" aca="1" ref="R1262" ca="1">INDEX('Marital status'!$A:$A,RANDBETWEEN(5,COUNTA('Marital status'!$A:$A) + 1),1)</f>
        <v>5</v>
      </c>
      <c r="S1262" s="7" t="str">
        <f ca="1">VLOOKUP($R1262,'Marital status'!$A:$B,2,FALSE)</f>
        <v>single</v>
      </c>
      <c r="T1262" s="7">
        <f t="shared" ca="1" si="193"/>
        <v>5</v>
      </c>
      <c r="U1262" s="7" t="str">
        <f ca="1">VLOOKUP($T1262,Ethnicities!$A:$B,2,FALSE)</f>
        <v xml:space="preserve"> white</v>
      </c>
      <c r="V1262" s="8">
        <f t="shared" ca="1" si="194"/>
        <v>21200</v>
      </c>
      <c r="W1262" s="6">
        <f t="shared" ca="1" si="195"/>
        <v>8</v>
      </c>
      <c r="X1262" s="8" t="str">
        <f ca="1">VLOOKUP($W1262,'Background education'!$A:$B,2,FALSE)</f>
        <v>Graduate school</v>
      </c>
      <c r="Y1262" s="7">
        <f ca="1" xml:space="preserve">
  IF(OR($AA1262 = 5, $AA1262 = 6, $AA1262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62" s="7" t="str">
        <f ca="1">VLOOKUP($Y1262,Departments!$A:$B,2,FALSE)</f>
        <v>Controlling</v>
      </c>
      <c r="AA1262" s="6">
        <f t="shared" ca="1" si="196"/>
        <v>11</v>
      </c>
      <c r="AB1262" s="7" t="str">
        <f ca="1">VLOOKUP($AA1262,Roles!$A:$B,2,FALSE)</f>
        <v>Analyst</v>
      </c>
      <c r="AC1262" s="6">
        <f t="shared" ca="1" si="197"/>
        <v>6</v>
      </c>
      <c r="AD1262" s="7" t="str">
        <f ca="1" xml:space="preserve">
IF($AC1262 &lt;&gt; "",
    VLOOKUP($AC1262,Levels!$A:$B,2,FALSE),
    ""
)</f>
        <v>Pleno</v>
      </c>
      <c r="AE1262" s="8">
        <f t="shared" ca="1" si="198"/>
        <v>38711</v>
      </c>
      <c r="AF1262" s="6">
        <f ca="1">RANDBETWEEN(5,COUNTA('Recruitment source'!$A:$A) + 1)</f>
        <v>12</v>
      </c>
      <c r="AG1262" s="6" t="str">
        <f ca="1">VLOOKUP($AF1262,'Recruitment source'!$A:$B,2,FALSE)</f>
        <v xml:space="preserve"> recommendation of employee</v>
      </c>
      <c r="AH1262" s="8"/>
      <c r="AI1262" s="1">
        <f t="shared" ca="1" si="190"/>
        <v>3000</v>
      </c>
      <c r="AJ1262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1258, 1, 'Marta Borba Pinto', 'F', 5, '15/01/1958', 8, 12, 11, 6, 3000);</v>
      </c>
    </row>
    <row r="1263" spans="1:36" ht="14.25" customHeight="1" x14ac:dyDescent="0.2">
      <c r="A1263" s="7" cm="1">
        <f t="array" aca="1" ref="A1263" ca="1">INDEX(Companies!$A:$A,RANDBETWEEN(5,COUNTA(Companies!$A:$A) + 1),1)</f>
        <v>5</v>
      </c>
      <c r="B1263" s="7" t="str">
        <f ca="1">VLOOKUP($A1263,Companies!$A:$B,2,FALSE)</f>
        <v>ACME Corporation</v>
      </c>
      <c r="C1263" s="5">
        <f t="shared" si="191"/>
        <v>1259</v>
      </c>
      <c r="D1263" s="5" t="str" cm="1">
        <f t="array" ref="D1263">SHA1HASH($C1263)</f>
        <v>8625b37cd2002510d8a44bf30088560f7ced9eed</v>
      </c>
      <c r="E1263" s="6">
        <v>1</v>
      </c>
      <c r="F1263" s="7">
        <f ca="1">IF($C1263 = 1 + N("Presidente"),
    127,
    IF($C1263 = 2 + N("Vice-Presidente"),
        72,
        IF($C1263 = 3 + N("Secretária bilíngue"),
            13,
            RANDBETWEEN(5,COUNT(Name!$A:$A) + 1)
        )
    )
)</f>
        <v>55</v>
      </c>
      <c r="G1263" s="7" t="str">
        <f ca="1">VLOOKUP($F1263,Name!$A:$B,2,FALSE)</f>
        <v>Arthur</v>
      </c>
      <c r="H1263" s="7">
        <f ca="1" xml:space="preserve">
IF($C1263 = 1,
    0,
    RANDBETWEEN(5,COUNT('Last name'!$A:$A) + 1)
)</f>
        <v>66</v>
      </c>
      <c r="I1263" s="7" t="str">
        <f ca="1" xml:space="preserve">
IF($C1263 = 1 + N("Presidente"),
    "de Orléans e Bragança",
    VLOOKUP($H1263,'Last name'!$A:$B,2,FALSE) &amp; " " &amp; VLOOKUP(RANDBETWEEN(5,COUNT('Last name'!$A:$A) + 1),'Last name'!$A:$B,2,FALSE)
)</f>
        <v>Colombo Lopes</v>
      </c>
      <c r="J1263" s="7" t="str">
        <f t="shared" ca="1" si="192"/>
        <v>Arthur Colombo Lopes</v>
      </c>
      <c r="K1263" s="7" t="str" cm="1">
        <f t="array" aca="1" ref="K1263" ca="1">SHA1HASH($J1263)</f>
        <v>eb7177b572b858b4b6d04c7b928b5e1d8987a1bc</v>
      </c>
      <c r="L1263" s="7" cm="1">
        <f t="array" aca="1" ref="L1263" ca="1">INDEX(States!$A:$A,N1263,1)</f>
        <v>5</v>
      </c>
      <c r="M1263" s="7" t="str">
        <f ca="1">VLOOKUP($L1263,Countries!$A:$B,2,FALSE)</f>
        <v>Portugal</v>
      </c>
      <c r="N1263" s="7" cm="1">
        <f t="array" aca="1" ref="N1263" ca="1">INDEX(States!$C:$C,RANDBETWEEN(5,COUNTA(States!$A:$A) + 1),1)</f>
        <v>9</v>
      </c>
      <c r="O1263" s="7" t="str">
        <f ca="1">VLOOKUP($N1263,States!$C:$D,2,FALSE)</f>
        <v>braga</v>
      </c>
      <c r="P1263" s="7" t="str">
        <f ca="1">VLOOKUP($F1263,Name!$A:$C,3,FALSE)</f>
        <v>M</v>
      </c>
      <c r="Q1263" s="7" t="str">
        <f ca="1">VLOOKUP($P1263,Genders!$B:$C,2,FALSE)</f>
        <v>Male</v>
      </c>
      <c r="R1263" s="7" cm="1">
        <f t="array" aca="1" ref="R1263" ca="1">INDEX('Marital status'!$A:$A,RANDBETWEEN(5,COUNTA('Marital status'!$A:$A) + 1),1)</f>
        <v>5</v>
      </c>
      <c r="S1263" s="7" t="str">
        <f ca="1">VLOOKUP($R1263,'Marital status'!$A:$B,2,FALSE)</f>
        <v>single</v>
      </c>
      <c r="T1263" s="7">
        <f t="shared" ca="1" si="193"/>
        <v>5</v>
      </c>
      <c r="U1263" s="7" t="str">
        <f ca="1">VLOOKUP($T1263,Ethnicities!$A:$B,2,FALSE)</f>
        <v xml:space="preserve"> white</v>
      </c>
      <c r="V1263" s="8">
        <f t="shared" ca="1" si="194"/>
        <v>23542</v>
      </c>
      <c r="W1263" s="6">
        <f t="shared" ca="1" si="195"/>
        <v>7</v>
      </c>
      <c r="X1263" s="8" t="str">
        <f ca="1">VLOOKUP($W1263,'Background education'!$A:$B,2,FALSE)</f>
        <v>Undergraduate degree</v>
      </c>
      <c r="Y1263" s="7">
        <f ca="1" xml:space="preserve">
  IF(OR($AA1263 = 5, $AA1263 = 6, $AA1263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63" s="7" t="str">
        <f ca="1">VLOOKUP($Y1263,Departments!$A:$B,2,FALSE)</f>
        <v xml:space="preserve"> Presidency</v>
      </c>
      <c r="AA1263" s="6">
        <f t="shared" ca="1" si="196"/>
        <v>10</v>
      </c>
      <c r="AB1263" s="7" t="str">
        <f ca="1">VLOOKUP($AA1263,Roles!$A:$B,2,FALSE)</f>
        <v>Trainee</v>
      </c>
      <c r="AC1263" s="6" t="str">
        <f t="shared" ca="1" si="197"/>
        <v/>
      </c>
      <c r="AD1263" s="7" t="str">
        <f ca="1" xml:space="preserve">
IF($AC1263 &lt;&gt; "",
    VLOOKUP($AC1263,Levels!$A:$B,2,FALSE),
    ""
)</f>
        <v/>
      </c>
      <c r="AE1263" s="8">
        <f t="shared" ca="1" si="198"/>
        <v>38912</v>
      </c>
      <c r="AF1263" s="6">
        <f ca="1">RANDBETWEEN(5,COUNTA('Recruitment source'!$A:$A) + 1)</f>
        <v>6</v>
      </c>
      <c r="AG1263" s="6" t="str">
        <f ca="1">VLOOKUP($AF1263,'Recruitment source'!$A:$B,2,FALSE)</f>
        <v>Learn4Good</v>
      </c>
      <c r="AH1263" s="8"/>
      <c r="AI1263" s="1">
        <f t="shared" ca="1" si="190"/>
        <v>1305</v>
      </c>
      <c r="AJ126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1259, 1, 'Arthur Colombo Lopes', 'M', 5, '14/06/1964', 7, 5, 10, NULL, 1305);</v>
      </c>
    </row>
    <row r="1264" spans="1:36" ht="14.25" customHeight="1" x14ac:dyDescent="0.2">
      <c r="A1264" s="7" cm="1">
        <f t="array" aca="1" ref="A1264" ca="1">INDEX(Companies!$A:$A,RANDBETWEEN(5,COUNTA(Companies!$A:$A) + 1),1)</f>
        <v>5</v>
      </c>
      <c r="B1264" s="7" t="str">
        <f ca="1">VLOOKUP($A1264,Companies!$A:$B,2,FALSE)</f>
        <v>ACME Corporation</v>
      </c>
      <c r="C1264" s="5">
        <f t="shared" si="191"/>
        <v>1260</v>
      </c>
      <c r="D1264" s="5" t="str" cm="1">
        <f t="array" ref="D1264">SHA1HASH($C1264)</f>
        <v>98f59d0c790f1ae9d5c7f8f7b9f189f093d69c55</v>
      </c>
      <c r="E1264" s="6">
        <v>1</v>
      </c>
      <c r="F1264" s="7">
        <f ca="1">IF($C1264 = 1 + N("Presidente"),
    127,
    IF($C1264 = 2 + N("Vice-Presidente"),
        72,
        IF($C1264 = 3 + N("Secretária bilíngue"),
            13,
            RANDBETWEEN(5,COUNT(Name!$A:$A) + 1)
        )
    )
)</f>
        <v>66</v>
      </c>
      <c r="G1264" s="7" t="str">
        <f ca="1">VLOOKUP($F1264,Name!$A:$B,2,FALSE)</f>
        <v>Bartolomeo</v>
      </c>
      <c r="H1264" s="7">
        <f ca="1" xml:space="preserve">
IF($C1264 = 1,
    0,
    RANDBETWEEN(5,COUNT('Last name'!$A:$A) + 1)
)</f>
        <v>83</v>
      </c>
      <c r="I1264" s="7" t="str">
        <f ca="1" xml:space="preserve">
IF($C1264 = 1 + N("Presidente"),
    "de Orléans e Bragança",
    VLOOKUP($H1264,'Last name'!$A:$B,2,FALSE) &amp; " " &amp; VLOOKUP(RANDBETWEEN(5,COUNT('Last name'!$A:$A) + 1),'Last name'!$A:$B,2,FALSE)
)</f>
        <v>Faro Carvalho</v>
      </c>
      <c r="J1264" s="7" t="str">
        <f t="shared" ca="1" si="192"/>
        <v>Bartolomeo Faro Carvalho</v>
      </c>
      <c r="K1264" s="7" t="str" cm="1">
        <f t="array" aca="1" ref="K1264" ca="1">SHA1HASH($J1264)</f>
        <v>99e8ba6663bdc818c92a4dd6b39bd45798b2821b</v>
      </c>
      <c r="L1264" s="7" cm="1">
        <f t="array" aca="1" ref="L1264" ca="1">INDEX(States!$A:$A,N1264,1)</f>
        <v>5</v>
      </c>
      <c r="M1264" s="7" t="str">
        <f ca="1">VLOOKUP($L1264,Countries!$A:$B,2,FALSE)</f>
        <v>Portugal</v>
      </c>
      <c r="N1264" s="7" cm="1">
        <f t="array" aca="1" ref="N1264" ca="1">INDEX(States!$C:$C,RANDBETWEEN(5,COUNTA(States!$A:$A) + 1),1)</f>
        <v>8</v>
      </c>
      <c r="O1264" s="7" t="str">
        <f ca="1">VLOOKUP($N1264,States!$C:$D,2,FALSE)</f>
        <v>AveirO</v>
      </c>
      <c r="P1264" s="7" t="str">
        <f ca="1">VLOOKUP($F1264,Name!$A:$C,3,FALSE)</f>
        <v>M</v>
      </c>
      <c r="Q1264" s="7" t="str">
        <f ca="1">VLOOKUP($P1264,Genders!$B:$C,2,FALSE)</f>
        <v>Male</v>
      </c>
      <c r="R1264" s="7" cm="1">
        <f t="array" aca="1" ref="R1264" ca="1">INDEX('Marital status'!$A:$A,RANDBETWEEN(5,COUNTA('Marital status'!$A:$A) + 1),1)</f>
        <v>6</v>
      </c>
      <c r="S1264" s="7" t="str">
        <f ca="1">VLOOKUP($R1264,'Marital status'!$A:$B,2,FALSE)</f>
        <v>MarrieD</v>
      </c>
      <c r="T1264" s="7">
        <f t="shared" ca="1" si="193"/>
        <v>5</v>
      </c>
      <c r="U1264" s="7" t="str">
        <f ca="1">VLOOKUP($T1264,Ethnicities!$A:$B,2,FALSE)</f>
        <v xml:space="preserve"> white</v>
      </c>
      <c r="V1264" s="8">
        <f t="shared" ca="1" si="194"/>
        <v>25349</v>
      </c>
      <c r="W1264" s="6">
        <f t="shared" ca="1" si="195"/>
        <v>8</v>
      </c>
      <c r="X1264" s="8" t="str">
        <f ca="1">VLOOKUP($W1264,'Background education'!$A:$B,2,FALSE)</f>
        <v>Graduate school</v>
      </c>
      <c r="Y1264" s="7">
        <f ca="1" xml:space="preserve">
  IF(OR($AA1264 = 5, $AA1264 = 6, $AA1264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64" s="7" t="str">
        <f ca="1">VLOOKUP($Y1264,Departments!$A:$B,2,FALSE)</f>
        <v xml:space="preserve"> Commercial</v>
      </c>
      <c r="AA1264" s="6">
        <f t="shared" ca="1" si="196"/>
        <v>11</v>
      </c>
      <c r="AB1264" s="7" t="str">
        <f ca="1">VLOOKUP($AA1264,Roles!$A:$B,2,FALSE)</f>
        <v>Analyst</v>
      </c>
      <c r="AC1264" s="6">
        <f t="shared" ca="1" si="197"/>
        <v>5</v>
      </c>
      <c r="AD1264" s="7" t="str">
        <f ca="1" xml:space="preserve">
IF($AC1264 &lt;&gt; "",
    VLOOKUP($AC1264,Levels!$A:$B,2,FALSE),
    ""
)</f>
        <v>Junior</v>
      </c>
      <c r="AE1264" s="8">
        <f t="shared" ca="1" si="198"/>
        <v>42604</v>
      </c>
      <c r="AF1264" s="6">
        <f ca="1">RANDBETWEEN(5,COUNTA('Recruitment source'!$A:$A) + 1)</f>
        <v>12</v>
      </c>
      <c r="AG1264" s="6" t="str">
        <f ca="1">VLOOKUP($AF1264,'Recruitment source'!$A:$B,2,FALSE)</f>
        <v xml:space="preserve"> recommendation of employee</v>
      </c>
      <c r="AH1264" s="8"/>
      <c r="AI1264" s="1">
        <f t="shared" ca="1" si="190"/>
        <v>3080</v>
      </c>
      <c r="AJ126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1260, 1, 'Bartolomeo Faro Carvalho', 'M', 5, '26/05/1969', 8, 9, 11, 5, 3080);</v>
      </c>
    </row>
    <row r="1265" spans="1:36" ht="14.25" customHeight="1" x14ac:dyDescent="0.2">
      <c r="A1265" s="7" cm="1">
        <f t="array" aca="1" ref="A1265" ca="1">INDEX(Companies!$A:$A,RANDBETWEEN(5,COUNTA(Companies!$A:$A) + 1),1)</f>
        <v>5</v>
      </c>
      <c r="B1265" s="7" t="str">
        <f ca="1">VLOOKUP($A1265,Companies!$A:$B,2,FALSE)</f>
        <v>ACME Corporation</v>
      </c>
      <c r="C1265" s="5">
        <f t="shared" si="191"/>
        <v>1261</v>
      </c>
      <c r="D1265" s="5" t="str" cm="1">
        <f t="array" ref="D1265">SHA1HASH($C1265)</f>
        <v>c6944467da0c65a08c39bb5a0314cc143936eaa3</v>
      </c>
      <c r="E1265" s="6">
        <v>1</v>
      </c>
      <c r="F1265" s="7">
        <f ca="1">IF($C1265 = 1 + N("Presidente"),
    127,
    IF($C1265 = 2 + N("Vice-Presidente"),
        72,
        IF($C1265 = 3 + N("Secretária bilíngue"),
            13,
            RANDBETWEEN(5,COUNT(Name!$A:$A) + 1)
        )
    )
)</f>
        <v>24</v>
      </c>
      <c r="G1265" s="7" t="str">
        <f ca="1">VLOOKUP($F1265,Name!$A:$B,2,FALSE)</f>
        <v>Ammanda</v>
      </c>
      <c r="H1265" s="7">
        <f ca="1" xml:space="preserve">
IF($C1265 = 1,
    0,
    RANDBETWEEN(5,COUNT('Last name'!$A:$A) + 1)
)</f>
        <v>110</v>
      </c>
      <c r="I1265" s="7" t="str">
        <f ca="1" xml:space="preserve">
IF($C1265 = 1 + N("Presidente"),
    "de Orléans e Bragança",
    VLOOKUP($H1265,'Last name'!$A:$B,2,FALSE) &amp; " " &amp; VLOOKUP(RANDBETWEEN(5,COUNT('Last name'!$A:$A) + 1),'Last name'!$A:$B,2,FALSE)
)</f>
        <v>Lombardi Leite</v>
      </c>
      <c r="J1265" s="7" t="str">
        <f t="shared" ca="1" si="192"/>
        <v>Ammanda Lombardi Leite</v>
      </c>
      <c r="K1265" s="7" t="str" cm="1">
        <f t="array" aca="1" ref="K1265" ca="1">SHA1HASH($J1265)</f>
        <v>4a92a41a2c800147d1bead8f80694f060eb7d289</v>
      </c>
      <c r="L1265" s="7" cm="1">
        <f t="array" aca="1" ref="L1265" ca="1">INDEX(States!$A:$A,N1265,1)</f>
        <v>5</v>
      </c>
      <c r="M1265" s="7" t="str">
        <f ca="1">VLOOKUP($L1265,Countries!$A:$B,2,FALSE)</f>
        <v>Portugal</v>
      </c>
      <c r="N1265" s="7" cm="1">
        <f t="array" aca="1" ref="N1265" ca="1">INDEX(States!$C:$C,RANDBETWEEN(5,COUNTA(States!$A:$A) + 1),1)</f>
        <v>20</v>
      </c>
      <c r="O1265" s="7" t="str">
        <f ca="1">VLOOKUP($N1265,States!$C:$D,2,FALSE)</f>
        <v>Portalegre</v>
      </c>
      <c r="P1265" s="7" t="str">
        <f ca="1">VLOOKUP($F1265,Name!$A:$C,3,FALSE)</f>
        <v>F</v>
      </c>
      <c r="Q1265" s="7" t="str">
        <f ca="1">VLOOKUP($P1265,Genders!$B:$C,2,FALSE)</f>
        <v>Female</v>
      </c>
      <c r="R1265" s="7" cm="1">
        <f t="array" aca="1" ref="R1265" ca="1">INDEX('Marital status'!$A:$A,RANDBETWEEN(5,COUNTA('Marital status'!$A:$A) + 1),1)</f>
        <v>5</v>
      </c>
      <c r="S1265" s="7" t="str">
        <f ca="1">VLOOKUP($R1265,'Marital status'!$A:$B,2,FALSE)</f>
        <v>single</v>
      </c>
      <c r="T1265" s="7">
        <f t="shared" ca="1" si="193"/>
        <v>7</v>
      </c>
      <c r="U1265" s="7" t="str">
        <f ca="1">VLOOKUP($T1265,Ethnicities!$A:$B,2,FALSE)</f>
        <v xml:space="preserve">  Hispanic or LATINO</v>
      </c>
      <c r="V1265" s="8">
        <f t="shared" ca="1" si="194"/>
        <v>24457</v>
      </c>
      <c r="W1265" s="6">
        <f t="shared" ca="1" si="195"/>
        <v>7</v>
      </c>
      <c r="X1265" s="8" t="str">
        <f ca="1">VLOOKUP($W1265,'Background education'!$A:$B,2,FALSE)</f>
        <v>Undergraduate degree</v>
      </c>
      <c r="Y1265" s="7">
        <f ca="1" xml:space="preserve">
  IF(OR($AA1265 = 5, $AA1265 = 6, $AA1265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65" s="7" t="str">
        <f ca="1">VLOOKUP($Y1265,Departments!$A:$B,2,FALSE)</f>
        <v>Audit</v>
      </c>
      <c r="AA1265" s="6">
        <f t="shared" ca="1" si="196"/>
        <v>10</v>
      </c>
      <c r="AB1265" s="7" t="str">
        <f ca="1">VLOOKUP($AA1265,Roles!$A:$B,2,FALSE)</f>
        <v>Trainee</v>
      </c>
      <c r="AC1265" s="6" t="str">
        <f t="shared" ca="1" si="197"/>
        <v/>
      </c>
      <c r="AD1265" s="7" t="str">
        <f ca="1" xml:space="preserve">
IF($AC1265 &lt;&gt; "",
    VLOOKUP($AC1265,Levels!$A:$B,2,FALSE),
    ""
)</f>
        <v/>
      </c>
      <c r="AE1265" s="8">
        <f t="shared" ca="1" si="198"/>
        <v>44790</v>
      </c>
      <c r="AF1265" s="6">
        <f ca="1">RANDBETWEEN(5,COUNTA('Recruitment source'!$A:$A) + 1)</f>
        <v>14</v>
      </c>
      <c r="AG1265" s="6" t="str">
        <f ca="1">VLOOKUP($AF1265,'Recruitment source'!$A:$B,2,FALSE)</f>
        <v>LinkedIn</v>
      </c>
      <c r="AH1265" s="8"/>
      <c r="AI1265" s="1">
        <f t="shared" ca="1" si="190"/>
        <v>1305</v>
      </c>
      <c r="AJ126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1261, 1, 'Ammanda Lombardi Leite', 'F', 7, '16/12/1966', 7, 13, 10, NULL, 1305);</v>
      </c>
    </row>
    <row r="1266" spans="1:36" ht="14.25" customHeight="1" x14ac:dyDescent="0.2">
      <c r="A1266" s="7" cm="1">
        <f t="array" aca="1" ref="A1266" ca="1">INDEX(Companies!$A:$A,RANDBETWEEN(5,COUNTA(Companies!$A:$A) + 1),1)</f>
        <v>5</v>
      </c>
      <c r="B1266" s="7" t="str">
        <f ca="1">VLOOKUP($A1266,Companies!$A:$B,2,FALSE)</f>
        <v>ACME Corporation</v>
      </c>
      <c r="C1266" s="5">
        <f t="shared" si="191"/>
        <v>1262</v>
      </c>
      <c r="D1266" s="5" t="str" cm="1">
        <f t="array" ref="D1266">SHA1HASH($C1266)</f>
        <v>6ef79c21dd35ea505e11d0c6673b8a2588fa650b</v>
      </c>
      <c r="E1266" s="6">
        <v>1</v>
      </c>
      <c r="F1266" s="7">
        <f ca="1">IF($C1266 = 1 + N("Presidente"),
    127,
    IF($C1266 = 2 + N("Vice-Presidente"),
        72,
        IF($C1266 = 3 + N("Secretária bilíngue"),
            13,
            RANDBETWEEN(5,COUNT(Name!$A:$A) + 1)
        )
    )
)</f>
        <v>175</v>
      </c>
      <c r="G1266" s="7" t="str">
        <f ca="1">VLOOKUP($F1266,Name!$A:$B,2,FALSE)</f>
        <v>Isabella</v>
      </c>
      <c r="H1266" s="7">
        <f ca="1" xml:space="preserve">
IF($C1266 = 1,
    0,
    RANDBETWEEN(5,COUNT('Last name'!$A:$A) + 1)
)</f>
        <v>106</v>
      </c>
      <c r="I1266" s="7" t="str">
        <f ca="1" xml:space="preserve">
IF($C1266 = 1 + N("Presidente"),
    "de Orléans e Bragança",
    VLOOKUP($H1266,'Last name'!$A:$B,2,FALSE) &amp; " " &amp; VLOOKUP(RANDBETWEEN(5,COUNT('Last name'!$A:$A) + 1),'Last name'!$A:$B,2,FALSE)
)</f>
        <v>Leitão Costa</v>
      </c>
      <c r="J1266" s="7" t="str">
        <f t="shared" ca="1" si="192"/>
        <v>Isabella Leitão Costa</v>
      </c>
      <c r="K1266" s="7" t="str" cm="1">
        <f t="array" aca="1" ref="K1266" ca="1">SHA1HASH($J1266)</f>
        <v>18c9f9eed1e43d0541745923c7b0e8c729d06949</v>
      </c>
      <c r="L1266" s="7" cm="1">
        <f t="array" aca="1" ref="L1266" ca="1">INDEX(States!$A:$A,N1266,1)</f>
        <v>5</v>
      </c>
      <c r="M1266" s="7" t="str">
        <f ca="1">VLOOKUP($L1266,Countries!$A:$B,2,FALSE)</f>
        <v>Portugal</v>
      </c>
      <c r="N1266" s="7" cm="1">
        <f t="array" aca="1" ref="N1266" ca="1">INDEX(States!$C:$C,RANDBETWEEN(5,COUNTA(States!$A:$A) + 1),1)</f>
        <v>14</v>
      </c>
      <c r="O1266" s="7" t="str">
        <f ca="1">VLOOKUP($N1266,States!$C:$D,2,FALSE)</f>
        <v>Madeira</v>
      </c>
      <c r="P1266" s="7" t="str">
        <f ca="1">VLOOKUP($F1266,Name!$A:$C,3,FALSE)</f>
        <v>F</v>
      </c>
      <c r="Q1266" s="7" t="str">
        <f ca="1">VLOOKUP($P1266,Genders!$B:$C,2,FALSE)</f>
        <v>Female</v>
      </c>
      <c r="R1266" s="7" cm="1">
        <f t="array" aca="1" ref="R1266" ca="1">INDEX('Marital status'!$A:$A,RANDBETWEEN(5,COUNTA('Marital status'!$A:$A) + 1),1)</f>
        <v>5</v>
      </c>
      <c r="S1266" s="7" t="str">
        <f ca="1">VLOOKUP($R1266,'Marital status'!$A:$B,2,FALSE)</f>
        <v>single</v>
      </c>
      <c r="T1266" s="7">
        <f t="shared" ca="1" si="193"/>
        <v>5</v>
      </c>
      <c r="U1266" s="7" t="str">
        <f ca="1">VLOOKUP($T1266,Ethnicities!$A:$B,2,FALSE)</f>
        <v xml:space="preserve"> white</v>
      </c>
      <c r="V1266" s="8">
        <f t="shared" ca="1" si="194"/>
        <v>22611</v>
      </c>
      <c r="W1266" s="6">
        <f t="shared" ca="1" si="195"/>
        <v>7</v>
      </c>
      <c r="X1266" s="8" t="str">
        <f ca="1">VLOOKUP($W1266,'Background education'!$A:$B,2,FALSE)</f>
        <v>Undergraduate degree</v>
      </c>
      <c r="Y1266" s="7">
        <f ca="1" xml:space="preserve">
  IF(OR($AA1266 = 5, $AA1266 = 6, $AA1266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66" s="7" t="str">
        <f ca="1">VLOOKUP($Y1266,Departments!$A:$B,2,FALSE)</f>
        <v xml:space="preserve"> Presidency</v>
      </c>
      <c r="AA1266" s="6">
        <f t="shared" ca="1" si="196"/>
        <v>11</v>
      </c>
      <c r="AB1266" s="7" t="str">
        <f ca="1">VLOOKUP($AA1266,Roles!$A:$B,2,FALSE)</f>
        <v>Analyst</v>
      </c>
      <c r="AC1266" s="6">
        <f t="shared" ca="1" si="197"/>
        <v>6</v>
      </c>
      <c r="AD1266" s="7" t="str">
        <f ca="1" xml:space="preserve">
IF($AC1266 &lt;&gt; "",
    VLOOKUP($AC1266,Levels!$A:$B,2,FALSE),
    ""
)</f>
        <v>Pleno</v>
      </c>
      <c r="AE1266" s="8">
        <f t="shared" ca="1" si="198"/>
        <v>39683</v>
      </c>
      <c r="AF1266" s="6">
        <f ca="1">RANDBETWEEN(5,COUNTA('Recruitment source'!$A:$A) + 1)</f>
        <v>9</v>
      </c>
      <c r="AG1266" s="6" t="str">
        <f ca="1">VLOOKUP($AF1266,'Recruitment source'!$A:$B,2,FALSE)</f>
        <v>Empregos Online</v>
      </c>
      <c r="AH1266" s="8"/>
      <c r="AI1266" s="1">
        <f t="shared" ca="1" si="190"/>
        <v>2500</v>
      </c>
      <c r="AJ1266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1262, 1, 'Isabella Leitão Costa', 'F', 5, '26/11/1961', 7, 5, 11, 6, 2500);</v>
      </c>
    </row>
    <row r="1267" spans="1:36" ht="14.25" customHeight="1" x14ac:dyDescent="0.2">
      <c r="A1267" s="7" cm="1">
        <f t="array" aca="1" ref="A1267" ca="1">INDEX(Companies!$A:$A,RANDBETWEEN(5,COUNTA(Companies!$A:$A) + 1),1)</f>
        <v>5</v>
      </c>
      <c r="B1267" s="7" t="str">
        <f ca="1">VLOOKUP($A1267,Companies!$A:$B,2,FALSE)</f>
        <v>ACME Corporation</v>
      </c>
      <c r="C1267" s="5">
        <f t="shared" si="191"/>
        <v>1263</v>
      </c>
      <c r="D1267" s="5" t="str" cm="1">
        <f t="array" ref="D1267">SHA1HASH($C1267)</f>
        <v>fe8b2aaad2ebed9cbbae764ae380780b276ec292</v>
      </c>
      <c r="E1267" s="6">
        <v>1</v>
      </c>
      <c r="F1267" s="7">
        <f ca="1">IF($C1267 = 1 + N("Presidente"),
    127,
    IF($C1267 = 2 + N("Vice-Presidente"),
        72,
        IF($C1267 = 3 + N("Secretária bilíngue"),
            13,
            RANDBETWEEN(5,COUNT(Name!$A:$A) + 1)
        )
    )
)</f>
        <v>247</v>
      </c>
      <c r="G1267" s="7" t="str">
        <f ca="1">VLOOKUP($F1267,Name!$A:$B,2,FALSE)</f>
        <v>Luiz Otávio</v>
      </c>
      <c r="H1267" s="7">
        <f ca="1" xml:space="preserve">
IF($C1267 = 1,
    0,
    RANDBETWEEN(5,COUNT('Last name'!$A:$A) + 1)
)</f>
        <v>107</v>
      </c>
      <c r="I1267" s="7" t="str">
        <f ca="1" xml:space="preserve">
IF($C1267 = 1 + N("Presidente"),
    "de Orléans e Bragança",
    VLOOKUP($H1267,'Last name'!$A:$B,2,FALSE) &amp; " " &amp; VLOOKUP(RANDBETWEEN(5,COUNT('Last name'!$A:$A) + 1),'Last name'!$A:$B,2,FALSE)
)</f>
        <v>Leite Barreto</v>
      </c>
      <c r="J1267" s="7" t="str">
        <f t="shared" ca="1" si="192"/>
        <v>Luiz Otávio Leite Barreto</v>
      </c>
      <c r="K1267" s="7" t="str" cm="1">
        <f t="array" aca="1" ref="K1267" ca="1">SHA1HASH($J1267)</f>
        <v>fcdd47848033320e7a8b5fe24b5acfc849eb16e2</v>
      </c>
      <c r="L1267" s="7" cm="1">
        <f t="array" aca="1" ref="L1267" ca="1">INDEX(States!$A:$A,N1267,1)</f>
        <v>5</v>
      </c>
      <c r="M1267" s="7" t="str">
        <f ca="1">VLOOKUP($L1267,Countries!$A:$B,2,FALSE)</f>
        <v>Portugal</v>
      </c>
      <c r="N1267" s="7" cm="1">
        <f t="array" aca="1" ref="N1267" ca="1">INDEX(States!$C:$C,RANDBETWEEN(5,COUNTA(States!$A:$A) + 1),1)</f>
        <v>16</v>
      </c>
      <c r="O1267" s="7" t="str">
        <f ca="1">VLOOKUP($N1267,States!$C:$D,2,FALSE)</f>
        <v>Azores</v>
      </c>
      <c r="P1267" s="7" t="str">
        <f ca="1">VLOOKUP($F1267,Name!$A:$C,3,FALSE)</f>
        <v>M</v>
      </c>
      <c r="Q1267" s="7" t="str">
        <f ca="1">VLOOKUP($P1267,Genders!$B:$C,2,FALSE)</f>
        <v>Male</v>
      </c>
      <c r="R1267" s="7" cm="1">
        <f t="array" aca="1" ref="R1267" ca="1">INDEX('Marital status'!$A:$A,RANDBETWEEN(5,COUNTA('Marital status'!$A:$A) + 1),1)</f>
        <v>9</v>
      </c>
      <c r="S1267" s="7" t="str">
        <f ca="1">VLOOKUP($R1267,'Marital status'!$A:$B,2,FALSE)</f>
        <v>DIVORCED</v>
      </c>
      <c r="T1267" s="7">
        <f t="shared" ca="1" si="193"/>
        <v>6</v>
      </c>
      <c r="U1267" s="7" t="str">
        <f ca="1">VLOOKUP($T1267,Ethnicities!$A:$B,2,FALSE)</f>
        <v>Black or African American</v>
      </c>
      <c r="V1267" s="8">
        <f t="shared" ca="1" si="194"/>
        <v>25207</v>
      </c>
      <c r="W1267" s="6">
        <f t="shared" ca="1" si="195"/>
        <v>7</v>
      </c>
      <c r="X1267" s="8" t="str">
        <f ca="1">VLOOKUP($W1267,'Background education'!$A:$B,2,FALSE)</f>
        <v>Undergraduate degree</v>
      </c>
      <c r="Y1267" s="7">
        <f ca="1" xml:space="preserve">
  IF(OR($AA1267 = 5, $AA1267 = 6, $AA1267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67" s="7" t="str">
        <f ca="1">VLOOKUP($Y1267,Departments!$A:$B,2,FALSE)</f>
        <v xml:space="preserve"> Commercial</v>
      </c>
      <c r="AA1267" s="6">
        <f t="shared" ca="1" si="196"/>
        <v>9</v>
      </c>
      <c r="AB1267" s="7" t="str">
        <f ca="1">VLOOKUP($AA1267,Roles!$A:$B,2,FALSE)</f>
        <v>Intern</v>
      </c>
      <c r="AC1267" s="6" t="str">
        <f t="shared" ca="1" si="197"/>
        <v/>
      </c>
      <c r="AD1267" s="7" t="str">
        <f ca="1" xml:space="preserve">
IF($AC1267 &lt;&gt; "",
    VLOOKUP($AC1267,Levels!$A:$B,2,FALSE),
    ""
)</f>
        <v/>
      </c>
      <c r="AE1267" s="8">
        <f t="shared" ca="1" si="198"/>
        <v>37381</v>
      </c>
      <c r="AF1267" s="6">
        <f ca="1">RANDBETWEEN(5,COUNTA('Recruitment source'!$A:$A) + 1)</f>
        <v>10</v>
      </c>
      <c r="AG1267" s="6" t="str">
        <f ca="1">VLOOKUP($AF1267,'Recruitment source'!$A:$B,2,FALSE)</f>
        <v>Jobs in Lisbon</v>
      </c>
      <c r="AH1267" s="8"/>
      <c r="AI1267" s="1">
        <f t="shared" ca="1" si="190"/>
        <v>1285</v>
      </c>
      <c r="AJ1267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1263, 1, 'Luiz Otávio Leite Barreto', 'M', 6, '04/01/1969', 7, 9, 9, NULL, 1285);</v>
      </c>
    </row>
    <row r="1268" spans="1:36" ht="14.25" customHeight="1" x14ac:dyDescent="0.2">
      <c r="A1268" s="7" cm="1">
        <f t="array" aca="1" ref="A1268" ca="1">INDEX(Companies!$A:$A,RANDBETWEEN(5,COUNTA(Companies!$A:$A) + 1),1)</f>
        <v>5</v>
      </c>
      <c r="B1268" s="7" t="str">
        <f ca="1">VLOOKUP($A1268,Companies!$A:$B,2,FALSE)</f>
        <v>ACME Corporation</v>
      </c>
      <c r="C1268" s="5">
        <f t="shared" si="191"/>
        <v>1264</v>
      </c>
      <c r="D1268" s="5" t="str" cm="1">
        <f t="array" ref="D1268">SHA1HASH($C1268)</f>
        <v>74bfac88ec6b72e7c070a86c73a8f953ff99937d</v>
      </c>
      <c r="E1268" s="6">
        <v>1</v>
      </c>
      <c r="F1268" s="7">
        <f ca="1">IF($C1268 = 1 + N("Presidente"),
    127,
    IF($C1268 = 2 + N("Vice-Presidente"),
        72,
        IF($C1268 = 3 + N("Secretária bilíngue"),
            13,
            RANDBETWEEN(5,COUNT(Name!$A:$A) + 1)
        )
    )
)</f>
        <v>48</v>
      </c>
      <c r="G1268" s="7" t="str">
        <f ca="1">VLOOKUP($F1268,Name!$A:$B,2,FALSE)</f>
        <v>Anthony</v>
      </c>
      <c r="H1268" s="7">
        <f ca="1" xml:space="preserve">
IF($C1268 = 1,
    0,
    RANDBETWEEN(5,COUNT('Last name'!$A:$A) + 1)
)</f>
        <v>57</v>
      </c>
      <c r="I1268" s="7" t="str">
        <f ca="1" xml:space="preserve">
IF($C1268 = 1 + N("Presidente"),
    "de Orléans e Bragança",
    VLOOKUP($H1268,'Last name'!$A:$B,2,FALSE) &amp; " " &amp; VLOOKUP(RANDBETWEEN(5,COUNT('Last name'!$A:$A) + 1),'Last name'!$A:$B,2,FALSE)
)</f>
        <v>Cândido Mello</v>
      </c>
      <c r="J1268" s="7" t="str">
        <f t="shared" ca="1" si="192"/>
        <v>Anthony Cândido Mello</v>
      </c>
      <c r="K1268" s="7" t="str" cm="1">
        <f t="array" aca="1" ref="K1268" ca="1">SHA1HASH($J1268)</f>
        <v>21f0f2dc3c93387c134a42e1598dc492e320f867</v>
      </c>
      <c r="L1268" s="7" cm="1">
        <f t="array" aca="1" ref="L1268" ca="1">INDEX(States!$A:$A,N1268,1)</f>
        <v>5</v>
      </c>
      <c r="M1268" s="7" t="str">
        <f ca="1">VLOOKUP($L1268,Countries!$A:$B,2,FALSE)</f>
        <v>Portugal</v>
      </c>
      <c r="N1268" s="7" cm="1">
        <f t="array" aca="1" ref="N1268" ca="1">INDEX(States!$C:$C,RANDBETWEEN(5,COUNTA(States!$A:$A) + 1),1)</f>
        <v>5</v>
      </c>
      <c r="O1268" s="7" t="str">
        <f ca="1">VLOOKUP($N1268,States!$C:$D,2,FALSE)</f>
        <v xml:space="preserve"> Lisboa</v>
      </c>
      <c r="P1268" s="7" t="str">
        <f ca="1">VLOOKUP($F1268,Name!$A:$C,3,FALSE)</f>
        <v>M</v>
      </c>
      <c r="Q1268" s="7" t="str">
        <f ca="1">VLOOKUP($P1268,Genders!$B:$C,2,FALSE)</f>
        <v>Male</v>
      </c>
      <c r="R1268" s="7" cm="1">
        <f t="array" aca="1" ref="R1268" ca="1">INDEX('Marital status'!$A:$A,RANDBETWEEN(5,COUNTA('Marital status'!$A:$A) + 1),1)</f>
        <v>6</v>
      </c>
      <c r="S1268" s="7" t="str">
        <f ca="1">VLOOKUP($R1268,'Marital status'!$A:$B,2,FALSE)</f>
        <v>MarrieD</v>
      </c>
      <c r="T1268" s="7">
        <f t="shared" ca="1" si="193"/>
        <v>5</v>
      </c>
      <c r="U1268" s="7" t="str">
        <f ca="1">VLOOKUP($T1268,Ethnicities!$A:$B,2,FALSE)</f>
        <v xml:space="preserve"> white</v>
      </c>
      <c r="V1268" s="8">
        <f t="shared" ca="1" si="194"/>
        <v>22569</v>
      </c>
      <c r="W1268" s="6">
        <f t="shared" ca="1" si="195"/>
        <v>7</v>
      </c>
      <c r="X1268" s="8" t="str">
        <f ca="1">VLOOKUP($W1268,'Background education'!$A:$B,2,FALSE)</f>
        <v>Undergraduate degree</v>
      </c>
      <c r="Y1268" s="7">
        <f ca="1" xml:space="preserve">
  IF(OR($AA1268 = 5, $AA1268 = 6, $AA1268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68" s="7" t="str">
        <f ca="1">VLOOKUP($Y1268,Departments!$A:$B,2,FALSE)</f>
        <v>Administration</v>
      </c>
      <c r="AA1268" s="6">
        <f t="shared" ca="1" si="196"/>
        <v>11</v>
      </c>
      <c r="AB1268" s="7" t="str">
        <f ca="1">VLOOKUP($AA1268,Roles!$A:$B,2,FALSE)</f>
        <v>Analyst</v>
      </c>
      <c r="AC1268" s="6">
        <f t="shared" ca="1" si="197"/>
        <v>7</v>
      </c>
      <c r="AD1268" s="7" t="str">
        <f ca="1" xml:space="preserve">
IF($AC1268 &lt;&gt; "",
    VLOOKUP($AC1268,Levels!$A:$B,2,FALSE),
    ""
)</f>
        <v>Senior</v>
      </c>
      <c r="AE1268" s="8">
        <f t="shared" ca="1" si="198"/>
        <v>40648</v>
      </c>
      <c r="AF1268" s="6">
        <f ca="1">RANDBETWEEN(5,COUNTA('Recruitment source'!$A:$A) + 1)</f>
        <v>8</v>
      </c>
      <c r="AG1268" s="6" t="str">
        <f ca="1">VLOOKUP($AF1268,'Recruitment source'!$A:$B,2,FALSE)</f>
        <v>Net Empregos</v>
      </c>
      <c r="AH1268" s="8"/>
      <c r="AI1268" s="1">
        <f t="shared" ca="1" si="190"/>
        <v>2500</v>
      </c>
      <c r="AJ1268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1264, 1, 'Anthony Cândido Mello', 'M', 5, '15/10/1961', 7, 6, 11, 7, 2500);</v>
      </c>
    </row>
    <row r="1269" spans="1:36" ht="14.25" customHeight="1" x14ac:dyDescent="0.2">
      <c r="A1269" s="7" cm="1">
        <f t="array" aca="1" ref="A1269" ca="1">INDEX(Companies!$A:$A,RANDBETWEEN(5,COUNTA(Companies!$A:$A) + 1),1)</f>
        <v>5</v>
      </c>
      <c r="B1269" s="7" t="str">
        <f ca="1">VLOOKUP($A1269,Companies!$A:$B,2,FALSE)</f>
        <v>ACME Corporation</v>
      </c>
      <c r="C1269" s="5">
        <f t="shared" si="191"/>
        <v>1265</v>
      </c>
      <c r="D1269" s="5" t="str" cm="1">
        <f t="array" ref="D1269">SHA1HASH($C1269)</f>
        <v>74b10c057ded94dc2c9821f38a1096fbc9b3c2f9</v>
      </c>
      <c r="E1269" s="6">
        <v>1</v>
      </c>
      <c r="F1269" s="7">
        <f ca="1">IF($C1269 = 1 + N("Presidente"),
    127,
    IF($C1269 = 2 + N("Vice-Presidente"),
        72,
        IF($C1269 = 3 + N("Secretária bilíngue"),
            13,
            RANDBETWEEN(5,COUNT(Name!$A:$A) + 1)
        )
    )
)</f>
        <v>42</v>
      </c>
      <c r="G1269" s="7" t="str">
        <f ca="1">VLOOKUP($F1269,Name!$A:$B,2,FALSE)</f>
        <v>Ângelo</v>
      </c>
      <c r="H1269" s="7">
        <f ca="1" xml:space="preserve">
IF($C1269 = 1,
    0,
    RANDBETWEEN(5,COUNT('Last name'!$A:$A) + 1)
)</f>
        <v>114</v>
      </c>
      <c r="I1269" s="7" t="str">
        <f ca="1" xml:space="preserve">
IF($C1269 = 1 + N("Presidente"),
    "de Orléans e Bragança",
    VLOOKUP($H1269,'Last name'!$A:$B,2,FALSE) &amp; " " &amp; VLOOKUP(RANDBETWEEN(5,COUNT('Last name'!$A:$A) + 1),'Last name'!$A:$B,2,FALSE)
)</f>
        <v>Machado Anjos</v>
      </c>
      <c r="J1269" s="7" t="str">
        <f t="shared" ca="1" si="192"/>
        <v>Ângelo Machado Anjos</v>
      </c>
      <c r="K1269" s="7" t="str" cm="1">
        <f t="array" aca="1" ref="K1269" ca="1">SHA1HASH($J1269)</f>
        <v>9ac723ebfba6e1dc89d58a6adc5b0cf0488d26f3</v>
      </c>
      <c r="L1269" s="7" cm="1">
        <f t="array" aca="1" ref="L1269" ca="1">INDEX(States!$A:$A,N1269,1)</f>
        <v>5</v>
      </c>
      <c r="M1269" s="7" t="str">
        <f ca="1">VLOOKUP($L1269,Countries!$A:$B,2,FALSE)</f>
        <v>Portugal</v>
      </c>
      <c r="N1269" s="7" cm="1">
        <f t="array" aca="1" ref="N1269" ca="1">INDEX(States!$C:$C,RANDBETWEEN(5,COUNTA(States!$A:$A) + 1),1)</f>
        <v>22</v>
      </c>
      <c r="O1269" s="7" t="str">
        <f ca="1">VLOOKUP($N1269,States!$C:$D,2,FALSE)</f>
        <v>Vila Real</v>
      </c>
      <c r="P1269" s="7" t="str">
        <f ca="1">VLOOKUP($F1269,Name!$A:$C,3,FALSE)</f>
        <v>M</v>
      </c>
      <c r="Q1269" s="7" t="str">
        <f ca="1">VLOOKUP($P1269,Genders!$B:$C,2,FALSE)</f>
        <v>Male</v>
      </c>
      <c r="R1269" s="7" cm="1">
        <f t="array" aca="1" ref="R1269" ca="1">INDEX('Marital status'!$A:$A,RANDBETWEEN(5,COUNTA('Marital status'!$A:$A) + 1),1)</f>
        <v>5</v>
      </c>
      <c r="S1269" s="7" t="str">
        <f ca="1">VLOOKUP($R1269,'Marital status'!$A:$B,2,FALSE)</f>
        <v>single</v>
      </c>
      <c r="T1269" s="7">
        <f t="shared" ca="1" si="193"/>
        <v>5</v>
      </c>
      <c r="U1269" s="7" t="str">
        <f ca="1">VLOOKUP($T1269,Ethnicities!$A:$B,2,FALSE)</f>
        <v xml:space="preserve"> white</v>
      </c>
      <c r="V1269" s="8">
        <f t="shared" ca="1" si="194"/>
        <v>32696</v>
      </c>
      <c r="W1269" s="6">
        <f t="shared" ca="1" si="195"/>
        <v>7</v>
      </c>
      <c r="X1269" s="8" t="str">
        <f ca="1">VLOOKUP($W1269,'Background education'!$A:$B,2,FALSE)</f>
        <v>Undergraduate degree</v>
      </c>
      <c r="Y1269" s="7">
        <f ca="1" xml:space="preserve">
  IF(OR($AA1269 = 5, $AA1269 = 6, $AA1269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69" s="7" t="str">
        <f ca="1">VLOOKUP($Y1269,Departments!$A:$B,2,FALSE)</f>
        <v>Audit</v>
      </c>
      <c r="AA1269" s="6">
        <f t="shared" ca="1" si="196"/>
        <v>10</v>
      </c>
      <c r="AB1269" s="7" t="str">
        <f ca="1">VLOOKUP($AA1269,Roles!$A:$B,2,FALSE)</f>
        <v>Trainee</v>
      </c>
      <c r="AC1269" s="6" t="str">
        <f t="shared" ca="1" si="197"/>
        <v/>
      </c>
      <c r="AD1269" s="7" t="str">
        <f ca="1" xml:space="preserve">
IF($AC1269 &lt;&gt; "",
    VLOOKUP($AC1269,Levels!$A:$B,2,FALSE),
    ""
)</f>
        <v/>
      </c>
      <c r="AE1269" s="8">
        <f t="shared" ca="1" si="198"/>
        <v>40764</v>
      </c>
      <c r="AF1269" s="6">
        <f ca="1">RANDBETWEEN(5,COUNTA('Recruitment source'!$A:$A) + 1)</f>
        <v>13</v>
      </c>
      <c r="AG1269" s="6" t="str">
        <f ca="1">VLOOKUP($AF1269,'Recruitment source'!$A:$B,2,FALSE)</f>
        <v>Google</v>
      </c>
      <c r="AH1269" s="8"/>
      <c r="AI1269" s="1">
        <f t="shared" ca="1" si="190"/>
        <v>1305</v>
      </c>
      <c r="AJ1269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1265, 1, 'Ângelo Machado Anjos', 'M', 5, '07/07/1989', 7, 13, 10, NULL, 1305);</v>
      </c>
    </row>
    <row r="1270" spans="1:36" ht="14.25" customHeight="1" x14ac:dyDescent="0.2">
      <c r="A1270" s="7" cm="1">
        <f t="array" aca="1" ref="A1270" ca="1">INDEX(Companies!$A:$A,RANDBETWEEN(5,COUNTA(Companies!$A:$A) + 1),1)</f>
        <v>5</v>
      </c>
      <c r="B1270" s="7" t="str">
        <f ca="1">VLOOKUP($A1270,Companies!$A:$B,2,FALSE)</f>
        <v>ACME Corporation</v>
      </c>
      <c r="C1270" s="5">
        <f t="shared" si="191"/>
        <v>1266</v>
      </c>
      <c r="D1270" s="5" t="str" cm="1">
        <f t="array" ref="D1270">SHA1HASH($C1270)</f>
        <v>57440b8079f1f30c079bbc3fd0c68f6f2b79e938</v>
      </c>
      <c r="E1270" s="6">
        <v>1</v>
      </c>
      <c r="F1270" s="7">
        <f ca="1">IF($C1270 = 1 + N("Presidente"),
    127,
    IF($C1270 = 2 + N("Vice-Presidente"),
        72,
        IF($C1270 = 3 + N("Secretária bilíngue"),
            13,
            RANDBETWEEN(5,COUNT(Name!$A:$A) + 1)
        )
    )
)</f>
        <v>154</v>
      </c>
      <c r="G1270" s="7" t="str">
        <f ca="1">VLOOKUP($F1270,Name!$A:$B,2,FALSE)</f>
        <v>Giovanna</v>
      </c>
      <c r="H1270" s="7">
        <f ca="1" xml:space="preserve">
IF($C1270 = 1,
    0,
    RANDBETWEEN(5,COUNT('Last name'!$A:$A) + 1)
)</f>
        <v>78</v>
      </c>
      <c r="I1270" s="7" t="str">
        <f ca="1" xml:space="preserve">
IF($C1270 = 1 + N("Presidente"),
    "de Orléans e Bragança",
    VLOOKUP($H1270,'Last name'!$A:$B,2,FALSE) &amp; " " &amp; VLOOKUP(RANDBETWEEN(5,COUNT('Last name'!$A:$A) + 1),'Last name'!$A:$B,2,FALSE)
)</f>
        <v>Esteves Almeida</v>
      </c>
      <c r="J1270" s="7" t="str">
        <f t="shared" ca="1" si="192"/>
        <v>Giovanna Esteves Almeida</v>
      </c>
      <c r="K1270" s="7" t="str" cm="1">
        <f t="array" aca="1" ref="K1270" ca="1">SHA1HASH($J1270)</f>
        <v>b95c4b3ffe536415fa2c3bf5bbcdba5e4e765ec3</v>
      </c>
      <c r="L1270" s="7" cm="1">
        <f t="array" aca="1" ref="L1270" ca="1">INDEX(States!$A:$A,N1270,1)</f>
        <v>5</v>
      </c>
      <c r="M1270" s="7" t="str">
        <f ca="1">VLOOKUP($L1270,Countries!$A:$B,2,FALSE)</f>
        <v>Portugal</v>
      </c>
      <c r="N1270" s="7" cm="1">
        <f t="array" aca="1" ref="N1270" ca="1">INDEX(States!$C:$C,RANDBETWEEN(5,COUNTA(States!$A:$A) + 1),1)</f>
        <v>5</v>
      </c>
      <c r="O1270" s="7" t="str">
        <f ca="1">VLOOKUP($N1270,States!$C:$D,2,FALSE)</f>
        <v xml:space="preserve"> Lisboa</v>
      </c>
      <c r="P1270" s="7" t="str">
        <f ca="1">VLOOKUP($F1270,Name!$A:$C,3,FALSE)</f>
        <v>F</v>
      </c>
      <c r="Q1270" s="7" t="str">
        <f ca="1">VLOOKUP($P1270,Genders!$B:$C,2,FALSE)</f>
        <v>Female</v>
      </c>
      <c r="R1270" s="7" cm="1">
        <f t="array" aca="1" ref="R1270" ca="1">INDEX('Marital status'!$A:$A,RANDBETWEEN(5,COUNTA('Marital status'!$A:$A) + 1),1)</f>
        <v>8</v>
      </c>
      <c r="S1270" s="7" t="str">
        <f ca="1">VLOOKUP($R1270,'Marital status'!$A:$B,2,FALSE)</f>
        <v xml:space="preserve"> Separated </v>
      </c>
      <c r="T1270" s="7">
        <f t="shared" ca="1" si="193"/>
        <v>5</v>
      </c>
      <c r="U1270" s="7" t="str">
        <f ca="1">VLOOKUP($T1270,Ethnicities!$A:$B,2,FALSE)</f>
        <v xml:space="preserve"> white</v>
      </c>
      <c r="V1270" s="8">
        <f t="shared" ca="1" si="194"/>
        <v>21931</v>
      </c>
      <c r="W1270" s="6">
        <f t="shared" ca="1" si="195"/>
        <v>8</v>
      </c>
      <c r="X1270" s="8" t="str">
        <f ca="1">VLOOKUP($W1270,'Background education'!$A:$B,2,FALSE)</f>
        <v>Graduate school</v>
      </c>
      <c r="Y1270" s="7">
        <f ca="1" xml:space="preserve">
  IF(OR($AA1270 = 5, $AA1270 = 6, $AA1270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70" s="7" t="str">
        <f ca="1">VLOOKUP($Y1270,Departments!$A:$B,2,FALSE)</f>
        <v>Controlling</v>
      </c>
      <c r="AA1270" s="6">
        <f t="shared" ca="1" si="196"/>
        <v>11</v>
      </c>
      <c r="AB1270" s="7" t="str">
        <f ca="1">VLOOKUP($AA1270,Roles!$A:$B,2,FALSE)</f>
        <v>Analyst</v>
      </c>
      <c r="AC1270" s="6">
        <f t="shared" ca="1" si="197"/>
        <v>5</v>
      </c>
      <c r="AD1270" s="7" t="str">
        <f ca="1" xml:space="preserve">
IF($AC1270 &lt;&gt; "",
    VLOOKUP($AC1270,Levels!$A:$B,2,FALSE),
    ""
)</f>
        <v>Junior</v>
      </c>
      <c r="AE1270" s="8">
        <f t="shared" ca="1" si="198"/>
        <v>38696</v>
      </c>
      <c r="AF1270" s="6">
        <f ca="1">RANDBETWEEN(5,COUNTA('Recruitment source'!$A:$A) + 1)</f>
        <v>12</v>
      </c>
      <c r="AG1270" s="6" t="str">
        <f ca="1">VLOOKUP($AF1270,'Recruitment source'!$A:$B,2,FALSE)</f>
        <v xml:space="preserve"> recommendation of employee</v>
      </c>
      <c r="AH1270" s="8"/>
      <c r="AI1270" s="1">
        <f t="shared" ca="1" si="190"/>
        <v>3000</v>
      </c>
      <c r="AJ1270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1266, 1, 'Giovanna Esteves Almeida', 'F', 5, '16/01/1960', 8, 12, 11, 5, 3000);</v>
      </c>
    </row>
    <row r="1271" spans="1:36" ht="14.25" customHeight="1" x14ac:dyDescent="0.2">
      <c r="A1271" s="7" cm="1">
        <f t="array" aca="1" ref="A1271" ca="1">INDEX(Companies!$A:$A,RANDBETWEEN(5,COUNTA(Companies!$A:$A) + 1),1)</f>
        <v>5</v>
      </c>
      <c r="B1271" s="7" t="str">
        <f ca="1">VLOOKUP($A1271,Companies!$A:$B,2,FALSE)</f>
        <v>ACME Corporation</v>
      </c>
      <c r="C1271" s="5">
        <f t="shared" si="191"/>
        <v>1267</v>
      </c>
      <c r="D1271" s="5" t="str" cm="1">
        <f t="array" ref="D1271">SHA1HASH($C1271)</f>
        <v>7340ca224c5c8d2b89562159a4d81d9225a20e65</v>
      </c>
      <c r="E1271" s="6">
        <v>1</v>
      </c>
      <c r="F1271" s="7">
        <f ca="1">IF($C1271 = 1 + N("Presidente"),
    127,
    IF($C1271 = 2 + N("Vice-Presidente"),
        72,
        IF($C1271 = 3 + N("Secretária bilíngue"),
            13,
            RANDBETWEEN(5,COUNT(Name!$A:$A) + 1)
        )
    )
)</f>
        <v>36</v>
      </c>
      <c r="G1271" s="7" t="str">
        <f ca="1">VLOOKUP($F1271,Name!$A:$B,2,FALSE)</f>
        <v>Ana Sophia</v>
      </c>
      <c r="H1271" s="7">
        <f ca="1" xml:space="preserve">
IF($C1271 = 1,
    0,
    RANDBETWEEN(5,COUNT('Last name'!$A:$A) + 1)
)</f>
        <v>187</v>
      </c>
      <c r="I1271" s="7" t="str">
        <f ca="1" xml:space="preserve">
IF($C1271 = 1 + N("Presidente"),
    "de Orléans e Bragança",
    VLOOKUP($H1271,'Last name'!$A:$B,2,FALSE) &amp; " " &amp; VLOOKUP(RANDBETWEEN(5,COUNT('Last name'!$A:$A) + 1),'Last name'!$A:$B,2,FALSE)
)</f>
        <v>Tavares Campos</v>
      </c>
      <c r="J1271" s="7" t="str">
        <f t="shared" ca="1" si="192"/>
        <v>Ana Sophia Tavares Campos</v>
      </c>
      <c r="K1271" s="7" t="str" cm="1">
        <f t="array" aca="1" ref="K1271" ca="1">SHA1HASH($J1271)</f>
        <v>89016b326989d5eb7467881158fce88f37fcd6aa</v>
      </c>
      <c r="L1271" s="7" cm="1">
        <f t="array" aca="1" ref="L1271" ca="1">INDEX(States!$A:$A,N1271,1)</f>
        <v>5</v>
      </c>
      <c r="M1271" s="7" t="str">
        <f ca="1">VLOOKUP($L1271,Countries!$A:$B,2,FALSE)</f>
        <v>Portugal</v>
      </c>
      <c r="N1271" s="7" cm="1">
        <f t="array" aca="1" ref="N1271" ca="1">INDEX(States!$C:$C,RANDBETWEEN(5,COUNTA(States!$A:$A) + 1),1)</f>
        <v>23</v>
      </c>
      <c r="O1271" s="7" t="str">
        <f ca="1">VLOOKUP($N1271,States!$C:$D,2,FALSE)</f>
        <v>Viana do Castelo</v>
      </c>
      <c r="P1271" s="7" t="str">
        <f ca="1">VLOOKUP($F1271,Name!$A:$C,3,FALSE)</f>
        <v>F</v>
      </c>
      <c r="Q1271" s="7" t="str">
        <f ca="1">VLOOKUP($P1271,Genders!$B:$C,2,FALSE)</f>
        <v>Female</v>
      </c>
      <c r="R1271" s="7" cm="1">
        <f t="array" aca="1" ref="R1271" ca="1">INDEX('Marital status'!$A:$A,RANDBETWEEN(5,COUNTA('Marital status'!$A:$A) + 1),1)</f>
        <v>9</v>
      </c>
      <c r="S1271" s="7" t="str">
        <f ca="1">VLOOKUP($R1271,'Marital status'!$A:$B,2,FALSE)</f>
        <v>DIVORCED</v>
      </c>
      <c r="T1271" s="7">
        <f t="shared" ca="1" si="193"/>
        <v>5</v>
      </c>
      <c r="U1271" s="7" t="str">
        <f ca="1">VLOOKUP($T1271,Ethnicities!$A:$B,2,FALSE)</f>
        <v xml:space="preserve"> white</v>
      </c>
      <c r="V1271" s="8">
        <f t="shared" ca="1" si="194"/>
        <v>19430</v>
      </c>
      <c r="W1271" s="6">
        <f t="shared" ca="1" si="195"/>
        <v>7</v>
      </c>
      <c r="X1271" s="8" t="str">
        <f ca="1">VLOOKUP($W1271,'Background education'!$A:$B,2,FALSE)</f>
        <v>Undergraduate degree</v>
      </c>
      <c r="Y1271" s="7">
        <f ca="1" xml:space="preserve">
  IF(OR($AA1271 = 5, $AA1271 = 6, $AA1271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71" s="7" t="str">
        <f ca="1">VLOOKUP($Y1271,Departments!$A:$B,2,FALSE)</f>
        <v xml:space="preserve"> Commercial</v>
      </c>
      <c r="AA1271" s="6">
        <f t="shared" ca="1" si="196"/>
        <v>10</v>
      </c>
      <c r="AB1271" s="7" t="str">
        <f ca="1">VLOOKUP($AA1271,Roles!$A:$B,2,FALSE)</f>
        <v>Trainee</v>
      </c>
      <c r="AC1271" s="6" t="str">
        <f t="shared" ca="1" si="197"/>
        <v/>
      </c>
      <c r="AD1271" s="7" t="str">
        <f ca="1" xml:space="preserve">
IF($AC1271 &lt;&gt; "",
    VLOOKUP($AC1271,Levels!$A:$B,2,FALSE),
    ""
)</f>
        <v/>
      </c>
      <c r="AE1271" s="8">
        <f t="shared" ca="1" si="198"/>
        <v>40029</v>
      </c>
      <c r="AF1271" s="6">
        <f ca="1">RANDBETWEEN(5,COUNTA('Recruitment source'!$A:$A) + 1)</f>
        <v>10</v>
      </c>
      <c r="AG1271" s="6" t="str">
        <f ca="1">VLOOKUP($AF1271,'Recruitment source'!$A:$B,2,FALSE)</f>
        <v>Jobs in Lisbon</v>
      </c>
      <c r="AH1271" s="8"/>
      <c r="AI1271" s="1">
        <f t="shared" ca="1" si="190"/>
        <v>1385</v>
      </c>
      <c r="AJ1271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1267, 1, 'Ana Sophia Tavares Campos', 'F', 5, '12/03/1953', 7, 9, 10, NULL, 1385);</v>
      </c>
    </row>
    <row r="1272" spans="1:36" ht="14.25" customHeight="1" x14ac:dyDescent="0.2">
      <c r="A1272" s="7" cm="1">
        <f t="array" aca="1" ref="A1272" ca="1">INDEX(Companies!$A:$A,RANDBETWEEN(5,COUNTA(Companies!$A:$A) + 1),1)</f>
        <v>5</v>
      </c>
      <c r="B1272" s="7" t="str">
        <f ca="1">VLOOKUP($A1272,Companies!$A:$B,2,FALSE)</f>
        <v>ACME Corporation</v>
      </c>
      <c r="C1272" s="5">
        <f t="shared" si="191"/>
        <v>1268</v>
      </c>
      <c r="D1272" s="5" t="str" cm="1">
        <f t="array" ref="D1272">SHA1HASH($C1272)</f>
        <v>9304739c29a855af7ddb1cfc420cb7cf57726e00</v>
      </c>
      <c r="E1272" s="6">
        <v>1</v>
      </c>
      <c r="F1272" s="7">
        <f ca="1">IF($C1272 = 1 + N("Presidente"),
    127,
    IF($C1272 = 2 + N("Vice-Presidente"),
        72,
        IF($C1272 = 3 + N("Secretária bilíngue"),
            13,
            RANDBETWEEN(5,COUNT(Name!$A:$A) + 1)
        )
    )
)</f>
        <v>321</v>
      </c>
      <c r="G1272" s="7" t="str">
        <f ca="1">VLOOKUP($F1272,Name!$A:$B,2,FALSE)</f>
        <v>Pietra</v>
      </c>
      <c r="H1272" s="7">
        <f ca="1" xml:space="preserve">
IF($C1272 = 1,
    0,
    RANDBETWEEN(5,COUNT('Last name'!$A:$A) + 1)
)</f>
        <v>158</v>
      </c>
      <c r="I1272" s="7" t="str">
        <f ca="1" xml:space="preserve">
IF($C1272 = 1 + N("Presidente"),
    "de Orléans e Bragança",
    VLOOKUP($H1272,'Last name'!$A:$B,2,FALSE) &amp; " " &amp; VLOOKUP(RANDBETWEEN(5,COUNT('Last name'!$A:$A) + 1),'Last name'!$A:$B,2,FALSE)
)</f>
        <v>Rangel Alvarenga</v>
      </c>
      <c r="J1272" s="7" t="str">
        <f t="shared" ca="1" si="192"/>
        <v>Pietra Rangel Alvarenga</v>
      </c>
      <c r="K1272" s="7" t="str" cm="1">
        <f t="array" aca="1" ref="K1272" ca="1">SHA1HASH($J1272)</f>
        <v>c2e6c4ca520a29451247f2cf6b0a6bbb85121c68</v>
      </c>
      <c r="L1272" s="7" cm="1">
        <f t="array" aca="1" ref="L1272" ca="1">INDEX(States!$A:$A,N1272,1)</f>
        <v>5</v>
      </c>
      <c r="M1272" s="7" t="str">
        <f ca="1">VLOOKUP($L1272,Countries!$A:$B,2,FALSE)</f>
        <v>Portugal</v>
      </c>
      <c r="N1272" s="7" cm="1">
        <f t="array" aca="1" ref="N1272" ca="1">INDEX(States!$C:$C,RANDBETWEEN(5,COUNTA(States!$A:$A) + 1),1)</f>
        <v>21</v>
      </c>
      <c r="O1272" s="7" t="str">
        <f ca="1">VLOOKUP($N1272,States!$C:$D,2,FALSE)</f>
        <v>Guarda</v>
      </c>
      <c r="P1272" s="7" t="str">
        <f ca="1">VLOOKUP($F1272,Name!$A:$C,3,FALSE)</f>
        <v>F</v>
      </c>
      <c r="Q1272" s="7" t="str">
        <f ca="1">VLOOKUP($P1272,Genders!$B:$C,2,FALSE)</f>
        <v>Female</v>
      </c>
      <c r="R1272" s="7" cm="1">
        <f t="array" aca="1" ref="R1272" ca="1">INDEX('Marital status'!$A:$A,RANDBETWEEN(5,COUNTA('Marital status'!$A:$A) + 1),1)</f>
        <v>6</v>
      </c>
      <c r="S1272" s="7" t="str">
        <f ca="1">VLOOKUP($R1272,'Marital status'!$A:$B,2,FALSE)</f>
        <v>MarrieD</v>
      </c>
      <c r="T1272" s="7">
        <f t="shared" ca="1" si="193"/>
        <v>5</v>
      </c>
      <c r="U1272" s="7" t="str">
        <f ca="1">VLOOKUP($T1272,Ethnicities!$A:$B,2,FALSE)</f>
        <v xml:space="preserve"> white</v>
      </c>
      <c r="V1272" s="8">
        <f t="shared" ca="1" si="194"/>
        <v>24386</v>
      </c>
      <c r="W1272" s="6">
        <f t="shared" ca="1" si="195"/>
        <v>7</v>
      </c>
      <c r="X1272" s="8" t="str">
        <f ca="1">VLOOKUP($W1272,'Background education'!$A:$B,2,FALSE)</f>
        <v>Undergraduate degree</v>
      </c>
      <c r="Y1272" s="7">
        <f ca="1" xml:space="preserve">
  IF(OR($AA1272 = 5, $AA1272 = 6, $AA1272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72" s="7" t="str">
        <f ca="1">VLOOKUP($Y1272,Departments!$A:$B,2,FALSE)</f>
        <v>Operations</v>
      </c>
      <c r="AA1272" s="6">
        <f t="shared" ca="1" si="196"/>
        <v>11</v>
      </c>
      <c r="AB1272" s="7" t="str">
        <f ca="1">VLOOKUP($AA1272,Roles!$A:$B,2,FALSE)</f>
        <v>Analyst</v>
      </c>
      <c r="AC1272" s="6">
        <f t="shared" ca="1" si="197"/>
        <v>5</v>
      </c>
      <c r="AD1272" s="7" t="str">
        <f ca="1" xml:space="preserve">
IF($AC1272 &lt;&gt; "",
    VLOOKUP($AC1272,Levels!$A:$B,2,FALSE),
    ""
)</f>
        <v>Junior</v>
      </c>
      <c r="AE1272" s="8">
        <f t="shared" ca="1" si="198"/>
        <v>36489</v>
      </c>
      <c r="AF1272" s="6">
        <f ca="1">RANDBETWEEN(5,COUNTA('Recruitment source'!$A:$A) + 1)</f>
        <v>15</v>
      </c>
      <c r="AG1272" s="6" t="str">
        <f ca="1">VLOOKUP($AF1272,'Recruitment source'!$A:$B,2,FALSE)</f>
        <v>Website</v>
      </c>
      <c r="AH1272" s="8"/>
      <c r="AI1272" s="1">
        <f t="shared" ca="1" si="190"/>
        <v>2500</v>
      </c>
      <c r="AJ1272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1268, 1, 'Pietra Rangel Alvarenga', 'F', 5, '06/10/1966', 7, 10, 11, 5, 2500);</v>
      </c>
    </row>
    <row r="1273" spans="1:36" ht="14.25" customHeight="1" x14ac:dyDescent="0.2">
      <c r="A1273" s="7" cm="1">
        <f t="array" aca="1" ref="A1273" ca="1">INDEX(Companies!$A:$A,RANDBETWEEN(5,COUNTA(Companies!$A:$A) + 1),1)</f>
        <v>5</v>
      </c>
      <c r="B1273" s="7" t="str">
        <f ca="1">VLOOKUP($A1273,Companies!$A:$B,2,FALSE)</f>
        <v>ACME Corporation</v>
      </c>
      <c r="C1273" s="5">
        <f t="shared" si="191"/>
        <v>1269</v>
      </c>
      <c r="D1273" s="5" t="str" cm="1">
        <f t="array" ref="D1273">SHA1HASH($C1273)</f>
        <v>ad7bda08a65f123eb4f5091d80ae8ca9339aee6e</v>
      </c>
      <c r="E1273" s="6">
        <v>1</v>
      </c>
      <c r="F1273" s="7">
        <f ca="1">IF($C1273 = 1 + N("Presidente"),
    127,
    IF($C1273 = 2 + N("Vice-Presidente"),
        72,
        IF($C1273 = 3 + N("Secretária bilíngue"),
            13,
            RANDBETWEEN(5,COUNT(Name!$A:$A) + 1)
        )
    )
)</f>
        <v>67</v>
      </c>
      <c r="G1273" s="7" t="str">
        <f ca="1">VLOOKUP($F1273,Name!$A:$B,2,FALSE)</f>
        <v>Beatriz</v>
      </c>
      <c r="H1273" s="7">
        <f ca="1" xml:space="preserve">
IF($C1273 = 1,
    0,
    RANDBETWEEN(5,COUNT('Last name'!$A:$A) + 1)
)</f>
        <v>71</v>
      </c>
      <c r="I1273" s="7" t="str">
        <f ca="1" xml:space="preserve">
IF($C1273 = 1 + N("Presidente"),
    "de Orléans e Bragança",
    VLOOKUP($H1273,'Last name'!$A:$B,2,FALSE) &amp; " " &amp; VLOOKUP(RANDBETWEEN(5,COUNT('Last name'!$A:$A) + 1),'Last name'!$A:$B,2,FALSE)
)</f>
        <v>Dantas Moura</v>
      </c>
      <c r="J1273" s="7" t="str">
        <f t="shared" ca="1" si="192"/>
        <v>Beatriz Dantas Moura</v>
      </c>
      <c r="K1273" s="7" t="str" cm="1">
        <f t="array" aca="1" ref="K1273" ca="1">SHA1HASH($J1273)</f>
        <v>9df795f0d14e6b5d5e8acdbd947bb863af8ed6d8</v>
      </c>
      <c r="L1273" s="7" cm="1">
        <f t="array" aca="1" ref="L1273" ca="1">INDEX(States!$A:$A,N1273,1)</f>
        <v>5</v>
      </c>
      <c r="M1273" s="7" t="str">
        <f ca="1">VLOOKUP($L1273,Countries!$A:$B,2,FALSE)</f>
        <v>Portugal</v>
      </c>
      <c r="N1273" s="7" cm="1">
        <f t="array" aca="1" ref="N1273" ca="1">INDEX(States!$C:$C,RANDBETWEEN(5,COUNTA(States!$A:$A) + 1),1)</f>
        <v>23</v>
      </c>
      <c r="O1273" s="7" t="str">
        <f ca="1">VLOOKUP($N1273,States!$C:$D,2,FALSE)</f>
        <v>Viana do Castelo</v>
      </c>
      <c r="P1273" s="7" t="str">
        <f ca="1">VLOOKUP($F1273,Name!$A:$C,3,FALSE)</f>
        <v>F</v>
      </c>
      <c r="Q1273" s="7" t="str">
        <f ca="1">VLOOKUP($P1273,Genders!$B:$C,2,FALSE)</f>
        <v>Female</v>
      </c>
      <c r="R1273" s="7" cm="1">
        <f t="array" aca="1" ref="R1273" ca="1">INDEX('Marital status'!$A:$A,RANDBETWEEN(5,COUNTA('Marital status'!$A:$A) + 1),1)</f>
        <v>9</v>
      </c>
      <c r="S1273" s="7" t="str">
        <f ca="1">VLOOKUP($R1273,'Marital status'!$A:$B,2,FALSE)</f>
        <v>DIVORCED</v>
      </c>
      <c r="T1273" s="7">
        <f t="shared" ca="1" si="193"/>
        <v>8</v>
      </c>
      <c r="U1273" s="7" t="str">
        <f ca="1">VLOOKUP($T1273,Ethnicities!$A:$B,2,FALSE)</f>
        <v>ASIAN</v>
      </c>
      <c r="V1273" s="8">
        <f t="shared" ca="1" si="194"/>
        <v>28930</v>
      </c>
      <c r="W1273" s="6">
        <f t="shared" ca="1" si="195"/>
        <v>7</v>
      </c>
      <c r="X1273" s="8" t="str">
        <f ca="1">VLOOKUP($W1273,'Background education'!$A:$B,2,FALSE)</f>
        <v>Undergraduate degree</v>
      </c>
      <c r="Y1273" s="7">
        <f ca="1" xml:space="preserve">
  IF(OR($AA1273 = 5, $AA1273 = 6, $AA1273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73" s="7" t="str">
        <f ca="1">VLOOKUP($Y1273,Departments!$A:$B,2,FALSE)</f>
        <v>Audit</v>
      </c>
      <c r="AA1273" s="6">
        <f t="shared" ca="1" si="196"/>
        <v>9</v>
      </c>
      <c r="AB1273" s="7" t="str">
        <f ca="1">VLOOKUP($AA1273,Roles!$A:$B,2,FALSE)</f>
        <v>Intern</v>
      </c>
      <c r="AC1273" s="6" t="str">
        <f t="shared" ca="1" si="197"/>
        <v/>
      </c>
      <c r="AD1273" s="7" t="str">
        <f ca="1" xml:space="preserve">
IF($AC1273 &lt;&gt; "",
    VLOOKUP($AC1273,Levels!$A:$B,2,FALSE),
    ""
)</f>
        <v/>
      </c>
      <c r="AE1273" s="8">
        <f t="shared" ca="1" si="198"/>
        <v>43576</v>
      </c>
      <c r="AF1273" s="6">
        <f ca="1">RANDBETWEEN(5,COUNTA('Recruitment source'!$A:$A) + 1)</f>
        <v>15</v>
      </c>
      <c r="AG1273" s="6" t="str">
        <f ca="1">VLOOKUP($AF1273,'Recruitment source'!$A:$B,2,FALSE)</f>
        <v>Website</v>
      </c>
      <c r="AH1273" s="8"/>
      <c r="AI1273" s="1">
        <f t="shared" ca="1" si="190"/>
        <v>1205</v>
      </c>
      <c r="AJ127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1269, 1, 'Beatriz Dantas Moura', 'F', 8, '16/03/1979', 7, 13, 9, NULL, 1205);</v>
      </c>
    </row>
    <row r="1274" spans="1:36" ht="14.25" customHeight="1" x14ac:dyDescent="0.2">
      <c r="A1274" s="7" cm="1">
        <f t="array" aca="1" ref="A1274" ca="1">INDEX(Companies!$A:$A,RANDBETWEEN(5,COUNTA(Companies!$A:$A) + 1),1)</f>
        <v>5</v>
      </c>
      <c r="B1274" s="7" t="str">
        <f ca="1">VLOOKUP($A1274,Companies!$A:$B,2,FALSE)</f>
        <v>ACME Corporation</v>
      </c>
      <c r="C1274" s="5">
        <f t="shared" si="191"/>
        <v>1270</v>
      </c>
      <c r="D1274" s="5" t="str" cm="1">
        <f t="array" ref="D1274">SHA1HASH($C1274)</f>
        <v>d3eff7c2f16a30f8d386687baae68065fe019b6a</v>
      </c>
      <c r="E1274" s="6">
        <v>1</v>
      </c>
      <c r="F1274" s="7">
        <f ca="1">IF($C1274 = 1 + N("Presidente"),
    127,
    IF($C1274 = 2 + N("Vice-Presidente"),
        72,
        IF($C1274 = 3 + N("Secretária bilíngue"),
            13,
            RANDBETWEEN(5,COUNT(Name!$A:$A) + 1)
        )
    )
)</f>
        <v>144</v>
      </c>
      <c r="G1274" s="7" t="str">
        <f ca="1">VLOOKUP($F1274,Name!$A:$B,2,FALSE)</f>
        <v>Flávio</v>
      </c>
      <c r="H1274" s="7">
        <f ca="1" xml:space="preserve">
IF($C1274 = 1,
    0,
    RANDBETWEEN(5,COUNT('Last name'!$A:$A) + 1)
)</f>
        <v>55</v>
      </c>
      <c r="I1274" s="7" t="str">
        <f ca="1" xml:space="preserve">
IF($C1274 = 1 + N("Presidente"),
    "de Orléans e Bragança",
    VLOOKUP($H1274,'Last name'!$A:$B,2,FALSE) &amp; " " &amp; VLOOKUP(RANDBETWEEN(5,COUNT('Last name'!$A:$A) + 1),'Last name'!$A:$B,2,FALSE)
)</f>
        <v>Camões Barboza</v>
      </c>
      <c r="J1274" s="7" t="str">
        <f t="shared" ca="1" si="192"/>
        <v>Flávio Camões Barboza</v>
      </c>
      <c r="K1274" s="7" t="str" cm="1">
        <f t="array" aca="1" ref="K1274" ca="1">SHA1HASH($J1274)</f>
        <v>b2ef8c1fc6986c1b054f7adb6db3f8e409d6d385</v>
      </c>
      <c r="L1274" s="7" cm="1">
        <f t="array" aca="1" ref="L1274" ca="1">INDEX(States!$A:$A,N1274,1)</f>
        <v>5</v>
      </c>
      <c r="M1274" s="7" t="str">
        <f ca="1">VLOOKUP($L1274,Countries!$A:$B,2,FALSE)</f>
        <v>Portugal</v>
      </c>
      <c r="N1274" s="7" cm="1">
        <f t="array" aca="1" ref="N1274" ca="1">INDEX(States!$C:$C,RANDBETWEEN(5,COUNTA(States!$A:$A) + 1),1)</f>
        <v>13</v>
      </c>
      <c r="O1274" s="7" t="str">
        <f ca="1">VLOOKUP($N1274,States!$C:$D,2,FALSE)</f>
        <v>Coimbra</v>
      </c>
      <c r="P1274" s="7" t="str">
        <f ca="1">VLOOKUP($F1274,Name!$A:$C,3,FALSE)</f>
        <v>M</v>
      </c>
      <c r="Q1274" s="7" t="str">
        <f ca="1">VLOOKUP($P1274,Genders!$B:$C,2,FALSE)</f>
        <v>Male</v>
      </c>
      <c r="R1274" s="7" cm="1">
        <f t="array" aca="1" ref="R1274" ca="1">INDEX('Marital status'!$A:$A,RANDBETWEEN(5,COUNTA('Marital status'!$A:$A) + 1),1)</f>
        <v>7</v>
      </c>
      <c r="S1274" s="7" t="str">
        <f ca="1">VLOOKUP($R1274,'Marital status'!$A:$B,2,FALSE)</f>
        <v xml:space="preserve">Widowed </v>
      </c>
      <c r="T1274" s="7">
        <f t="shared" ca="1" si="193"/>
        <v>6</v>
      </c>
      <c r="U1274" s="7" t="str">
        <f ca="1">VLOOKUP($T1274,Ethnicities!$A:$B,2,FALSE)</f>
        <v>Black or African American</v>
      </c>
      <c r="V1274" s="8">
        <f t="shared" ca="1" si="194"/>
        <v>22393</v>
      </c>
      <c r="W1274" s="6">
        <f t="shared" ca="1" si="195"/>
        <v>7</v>
      </c>
      <c r="X1274" s="8" t="str">
        <f ca="1">VLOOKUP($W1274,'Background education'!$A:$B,2,FALSE)</f>
        <v>Undergraduate degree</v>
      </c>
      <c r="Y1274" s="7">
        <f ca="1" xml:space="preserve">
  IF(OR($AA1274 = 5, $AA1274 = 6, $AA1274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74" s="7" t="str">
        <f ca="1">VLOOKUP($Y1274,Departments!$A:$B,2,FALSE)</f>
        <v>Human Resource</v>
      </c>
      <c r="AA1274" s="6">
        <f t="shared" ca="1" si="196"/>
        <v>11</v>
      </c>
      <c r="AB1274" s="7" t="str">
        <f ca="1">VLOOKUP($AA1274,Roles!$A:$B,2,FALSE)</f>
        <v>Analyst</v>
      </c>
      <c r="AC1274" s="6">
        <f t="shared" ca="1" si="197"/>
        <v>7</v>
      </c>
      <c r="AD1274" s="7" t="str">
        <f ca="1" xml:space="preserve">
IF($AC1274 &lt;&gt; "",
    VLOOKUP($AC1274,Levels!$A:$B,2,FALSE),
    ""
)</f>
        <v>Senior</v>
      </c>
      <c r="AE1274" s="8">
        <f t="shared" ca="1" si="198"/>
        <v>39671</v>
      </c>
      <c r="AF1274" s="6">
        <f ca="1">RANDBETWEEN(5,COUNTA('Recruitment source'!$A:$A) + 1)</f>
        <v>9</v>
      </c>
      <c r="AG1274" s="6" t="str">
        <f ca="1">VLOOKUP($AF1274,'Recruitment source'!$A:$B,2,FALSE)</f>
        <v>Empregos Online</v>
      </c>
      <c r="AH1274" s="8"/>
      <c r="AI1274" s="1">
        <f t="shared" ca="1" si="190"/>
        <v>2580</v>
      </c>
      <c r="AJ127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1270, 1, 'Flávio Camões Barboza', 'M', 6, '22/04/1961', 7, 8, 11, 7, 2580);</v>
      </c>
    </row>
    <row r="1275" spans="1:36" ht="14.25" customHeight="1" x14ac:dyDescent="0.2">
      <c r="A1275" s="7" cm="1">
        <f t="array" aca="1" ref="A1275" ca="1">INDEX(Companies!$A:$A,RANDBETWEEN(5,COUNTA(Companies!$A:$A) + 1),1)</f>
        <v>5</v>
      </c>
      <c r="B1275" s="7" t="str">
        <f ca="1">VLOOKUP($A1275,Companies!$A:$B,2,FALSE)</f>
        <v>ACME Corporation</v>
      </c>
      <c r="C1275" s="5">
        <f t="shared" si="191"/>
        <v>1271</v>
      </c>
      <c r="D1275" s="5" t="str" cm="1">
        <f t="array" ref="D1275">SHA1HASH($C1275)</f>
        <v>6df29a0769e84af53cc4f71a6017fcf41ad0148d</v>
      </c>
      <c r="E1275" s="6">
        <v>1</v>
      </c>
      <c r="F1275" s="7">
        <f ca="1">IF($C1275 = 1 + N("Presidente"),
    127,
    IF($C1275 = 2 + N("Vice-Presidente"),
        72,
        IF($C1275 = 3 + N("Secretária bilíngue"),
            13,
            RANDBETWEEN(5,COUNT(Name!$A:$A) + 1)
        )
    )
)</f>
        <v>140</v>
      </c>
      <c r="G1275" s="7" t="str">
        <f ca="1">VLOOKUP($F1275,Name!$A:$B,2,FALSE)</f>
        <v>Fernando Manuel</v>
      </c>
      <c r="H1275" s="7">
        <f ca="1" xml:space="preserve">
IF($C1275 = 1,
    0,
    RANDBETWEEN(5,COUNT('Last name'!$A:$A) + 1)
)</f>
        <v>163</v>
      </c>
      <c r="I1275" s="7" t="str">
        <f ca="1" xml:space="preserve">
IF($C1275 = 1 + N("Presidente"),
    "de Orléans e Bragança",
    VLOOKUP($H1275,'Last name'!$A:$B,2,FALSE) &amp; " " &amp; VLOOKUP(RANDBETWEEN(5,COUNT('Last name'!$A:$A) + 1),'Last name'!$A:$B,2,FALSE)
)</f>
        <v>Rinaldi Serra</v>
      </c>
      <c r="J1275" s="7" t="str">
        <f t="shared" ca="1" si="192"/>
        <v>Fernando Manuel Rinaldi Serra</v>
      </c>
      <c r="K1275" s="7" t="str" cm="1">
        <f t="array" aca="1" ref="K1275" ca="1">SHA1HASH($J1275)</f>
        <v>ee6d125ec64b40839091ce5f4e6c8e9113ac82e2</v>
      </c>
      <c r="L1275" s="7" cm="1">
        <f t="array" aca="1" ref="L1275" ca="1">INDEX(States!$A:$A,N1275,1)</f>
        <v>5</v>
      </c>
      <c r="M1275" s="7" t="str">
        <f ca="1">VLOOKUP($L1275,Countries!$A:$B,2,FALSE)</f>
        <v>Portugal</v>
      </c>
      <c r="N1275" s="7" cm="1">
        <f t="array" aca="1" ref="N1275" ca="1">INDEX(States!$C:$C,RANDBETWEEN(5,COUNTA(States!$A:$A) + 1),1)</f>
        <v>22</v>
      </c>
      <c r="O1275" s="7" t="str">
        <f ca="1">VLOOKUP($N1275,States!$C:$D,2,FALSE)</f>
        <v>Vila Real</v>
      </c>
      <c r="P1275" s="7" t="str">
        <f ca="1">VLOOKUP($F1275,Name!$A:$C,3,FALSE)</f>
        <v>M</v>
      </c>
      <c r="Q1275" s="7" t="str">
        <f ca="1">VLOOKUP($P1275,Genders!$B:$C,2,FALSE)</f>
        <v>Male</v>
      </c>
      <c r="R1275" s="7" cm="1">
        <f t="array" aca="1" ref="R1275" ca="1">INDEX('Marital status'!$A:$A,RANDBETWEEN(5,COUNTA('Marital status'!$A:$A) + 1),1)</f>
        <v>8</v>
      </c>
      <c r="S1275" s="7" t="str">
        <f ca="1">VLOOKUP($R1275,'Marital status'!$A:$B,2,FALSE)</f>
        <v xml:space="preserve"> Separated </v>
      </c>
      <c r="T1275" s="7">
        <f t="shared" ca="1" si="193"/>
        <v>5</v>
      </c>
      <c r="U1275" s="7" t="str">
        <f ca="1">VLOOKUP($T1275,Ethnicities!$A:$B,2,FALSE)</f>
        <v xml:space="preserve"> white</v>
      </c>
      <c r="V1275" s="8">
        <f t="shared" ca="1" si="194"/>
        <v>19754</v>
      </c>
      <c r="W1275" s="6">
        <f t="shared" ca="1" si="195"/>
        <v>7</v>
      </c>
      <c r="X1275" s="8" t="str">
        <f ca="1">VLOOKUP($W1275,'Background education'!$A:$B,2,FALSE)</f>
        <v>Undergraduate degree</v>
      </c>
      <c r="Y1275" s="7">
        <f ca="1" xml:space="preserve">
  IF(OR($AA1275 = 5, $AA1275 = 6, $AA1275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275" s="7" t="str">
        <f ca="1">VLOOKUP($Y1275,Departments!$A:$B,2,FALSE)</f>
        <v>Administration</v>
      </c>
      <c r="AA1275" s="6">
        <f t="shared" ca="1" si="196"/>
        <v>9</v>
      </c>
      <c r="AB1275" s="7" t="str">
        <f ca="1">VLOOKUP($AA1275,Roles!$A:$B,2,FALSE)</f>
        <v>Intern</v>
      </c>
      <c r="AC1275" s="6" t="str">
        <f t="shared" ca="1" si="197"/>
        <v/>
      </c>
      <c r="AD1275" s="7" t="str">
        <f ca="1" xml:space="preserve">
IF($AC1275 &lt;&gt; "",
    VLOOKUP($AC1275,Levels!$A:$B,2,FALSE),
    ""
)</f>
        <v/>
      </c>
      <c r="AE1275" s="8">
        <f t="shared" ca="1" si="198"/>
        <v>36843</v>
      </c>
      <c r="AF1275" s="6">
        <f ca="1">RANDBETWEEN(5,COUNTA('Recruitment source'!$A:$A) + 1)</f>
        <v>14</v>
      </c>
      <c r="AG1275" s="6" t="str">
        <f ca="1">VLOOKUP($AF1275,'Recruitment source'!$A:$B,2,FALSE)</f>
        <v>LinkedIn</v>
      </c>
      <c r="AH1275" s="8"/>
      <c r="AI1275" s="1">
        <f t="shared" ca="1" si="190"/>
        <v>1205</v>
      </c>
      <c r="AJ127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1271, 1, 'Fernando Manuel Rinaldi Serra', 'M', 5, '30/01/1954', 7, 6, 9, NULL, 1205);</v>
      </c>
    </row>
    <row r="1276" spans="1:36" ht="14.25" customHeight="1" x14ac:dyDescent="0.2">
      <c r="A1276" s="7" cm="1">
        <f t="array" aca="1" ref="A1276" ca="1">INDEX(Companies!$A:$A,RANDBETWEEN(5,COUNTA(Companies!$A:$A) + 1),1)</f>
        <v>5</v>
      </c>
      <c r="B1276" s="7" t="str">
        <f ca="1">VLOOKUP($A1276,Companies!$A:$B,2,FALSE)</f>
        <v>ACME Corporation</v>
      </c>
      <c r="C1276" s="5">
        <f t="shared" si="191"/>
        <v>1272</v>
      </c>
      <c r="D1276" s="5" t="str" cm="1">
        <f t="array" ref="D1276">SHA1HASH($C1276)</f>
        <v>603fe594bd047c7051f43c2f429e18af68ca7d25</v>
      </c>
      <c r="E1276" s="6">
        <v>1</v>
      </c>
      <c r="F1276" s="7">
        <f ca="1">IF($C1276 = 1 + N("Presidente"),
    127,
    IF($C1276 = 2 + N("Vice-Presidente"),
        72,
        IF($C1276 = 3 + N("Secretária bilíngue"),
            13,
            RANDBETWEEN(5,COUNT(Name!$A:$A) + 1)
        )
    )
)</f>
        <v>137</v>
      </c>
      <c r="G1276" s="7" t="str">
        <f ca="1">VLOOKUP($F1276,Name!$A:$B,2,FALSE)</f>
        <v>Fernanda</v>
      </c>
      <c r="H1276" s="7">
        <f ca="1" xml:space="preserve">
IF($C1276 = 1,
    0,
    RANDBETWEEN(5,COUNT('Last name'!$A:$A) + 1)
)</f>
        <v>191</v>
      </c>
      <c r="I1276" s="7" t="str">
        <f ca="1" xml:space="preserve">
IF($C1276 = 1 + N("Presidente"),
    "de Orléans e Bragança",
    VLOOKUP($H1276,'Last name'!$A:$B,2,FALSE) &amp; " " &amp; VLOOKUP(RANDBETWEEN(5,COUNT('Last name'!$A:$A) + 1),'Last name'!$A:$B,2,FALSE)
)</f>
        <v>Trindade Dias</v>
      </c>
      <c r="J1276" s="7" t="str">
        <f t="shared" ca="1" si="192"/>
        <v>Fernanda Trindade Dias</v>
      </c>
      <c r="K1276" s="7" t="str" cm="1">
        <f t="array" aca="1" ref="K1276" ca="1">SHA1HASH($J1276)</f>
        <v>5a15af335e4809a885d33d3ff67d896d1fe21136</v>
      </c>
      <c r="L1276" s="7" cm="1">
        <f t="array" aca="1" ref="L1276" ca="1">INDEX(States!$A:$A,N1276,1)</f>
        <v>5</v>
      </c>
      <c r="M1276" s="7" t="str">
        <f ca="1">VLOOKUP($L1276,Countries!$A:$B,2,FALSE)</f>
        <v>Portugal</v>
      </c>
      <c r="N1276" s="7" cm="1">
        <f t="array" aca="1" ref="N1276" ca="1">INDEX(States!$C:$C,RANDBETWEEN(5,COUNTA(States!$A:$A) + 1),1)</f>
        <v>24</v>
      </c>
      <c r="O1276" s="7" t="str">
        <f ca="1">VLOOKUP($N1276,States!$C:$D,2,FALSE)</f>
        <v>Brangança</v>
      </c>
      <c r="P1276" s="7" t="str">
        <f ca="1">VLOOKUP($F1276,Name!$A:$C,3,FALSE)</f>
        <v>F</v>
      </c>
      <c r="Q1276" s="7" t="str">
        <f ca="1">VLOOKUP($P1276,Genders!$B:$C,2,FALSE)</f>
        <v>Female</v>
      </c>
      <c r="R1276" s="7" cm="1">
        <f t="array" aca="1" ref="R1276" ca="1">INDEX('Marital status'!$A:$A,RANDBETWEEN(5,COUNTA('Marital status'!$A:$A) + 1),1)</f>
        <v>8</v>
      </c>
      <c r="S1276" s="7" t="str">
        <f ca="1">VLOOKUP($R1276,'Marital status'!$A:$B,2,FALSE)</f>
        <v xml:space="preserve"> Separated </v>
      </c>
      <c r="T1276" s="7">
        <f t="shared" ca="1" si="193"/>
        <v>7</v>
      </c>
      <c r="U1276" s="7" t="str">
        <f ca="1">VLOOKUP($T1276,Ethnicities!$A:$B,2,FALSE)</f>
        <v xml:space="preserve">  Hispanic or LATINO</v>
      </c>
      <c r="V1276" s="8">
        <f t="shared" ca="1" si="194"/>
        <v>25742</v>
      </c>
      <c r="W1276" s="6">
        <f t="shared" ca="1" si="195"/>
        <v>7</v>
      </c>
      <c r="X1276" s="8" t="str">
        <f ca="1">VLOOKUP($W1276,'Background education'!$A:$B,2,FALSE)</f>
        <v>Undergraduate degree</v>
      </c>
      <c r="Y1276" s="7">
        <f ca="1" xml:space="preserve">
  IF(OR($AA1276 = 5, $AA1276 = 6, $AA1276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76" s="7" t="str">
        <f ca="1">VLOOKUP($Y1276,Departments!$A:$B,2,FALSE)</f>
        <v xml:space="preserve"> Presidency</v>
      </c>
      <c r="AA1276" s="6">
        <f t="shared" ca="1" si="196"/>
        <v>11</v>
      </c>
      <c r="AB1276" s="7" t="str">
        <f ca="1">VLOOKUP($AA1276,Roles!$A:$B,2,FALSE)</f>
        <v>Analyst</v>
      </c>
      <c r="AC1276" s="6">
        <f t="shared" ca="1" si="197"/>
        <v>7</v>
      </c>
      <c r="AD1276" s="7" t="str">
        <f ca="1" xml:space="preserve">
IF($AC1276 &lt;&gt; "",
    VLOOKUP($AC1276,Levels!$A:$B,2,FALSE),
    ""
)</f>
        <v>Senior</v>
      </c>
      <c r="AE1276" s="8">
        <f t="shared" ca="1" si="198"/>
        <v>44414</v>
      </c>
      <c r="AF1276" s="6">
        <f ca="1">RANDBETWEEN(5,COUNTA('Recruitment source'!$A:$A) + 1)</f>
        <v>6</v>
      </c>
      <c r="AG1276" s="6" t="str">
        <f ca="1">VLOOKUP($AF1276,'Recruitment source'!$A:$B,2,FALSE)</f>
        <v>Learn4Good</v>
      </c>
      <c r="AH1276" s="8"/>
      <c r="AI1276" s="1">
        <f t="shared" ca="1" si="190"/>
        <v>2500</v>
      </c>
      <c r="AJ1276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1272, 1, 'Fernanda Trindade Dias', 'F', 7, '23/06/1970', 7, 5, 11, 7, 2500);</v>
      </c>
    </row>
    <row r="1277" spans="1:36" ht="14.25" customHeight="1" x14ac:dyDescent="0.2">
      <c r="A1277" s="7" cm="1">
        <f t="array" aca="1" ref="A1277" ca="1">INDEX(Companies!$A:$A,RANDBETWEEN(5,COUNTA(Companies!$A:$A) + 1),1)</f>
        <v>5</v>
      </c>
      <c r="B1277" s="7" t="str">
        <f ca="1">VLOOKUP($A1277,Companies!$A:$B,2,FALSE)</f>
        <v>ACME Corporation</v>
      </c>
      <c r="C1277" s="5">
        <f t="shared" si="191"/>
        <v>1273</v>
      </c>
      <c r="D1277" s="5" t="str" cm="1">
        <f t="array" ref="D1277">SHA1HASH($C1277)</f>
        <v>8cc9fcd9fdbef641b5d23f4a80588138107a1f1b</v>
      </c>
      <c r="E1277" s="6">
        <v>1</v>
      </c>
      <c r="F1277" s="7">
        <f ca="1">IF($C1277 = 1 + N("Presidente"),
    127,
    IF($C1277 = 2 + N("Vice-Presidente"),
        72,
        IF($C1277 = 3 + N("Secretária bilíngue"),
            13,
            RANDBETWEEN(5,COUNT(Name!$A:$A) + 1)
        )
    )
)</f>
        <v>328</v>
      </c>
      <c r="G1277" s="7" t="str">
        <f ca="1">VLOOKUP($F1277,Name!$A:$B,2,FALSE)</f>
        <v>Raul</v>
      </c>
      <c r="H1277" s="7">
        <f ca="1" xml:space="preserve">
IF($C1277 = 1,
    0,
    RANDBETWEEN(5,COUNT('Last name'!$A:$A) + 1)
)</f>
        <v>127</v>
      </c>
      <c r="I1277" s="7" t="str">
        <f ca="1" xml:space="preserve">
IF($C1277 = 1 + N("Presidente"),
    "de Orléans e Bragança",
    VLOOKUP($H1277,'Last name'!$A:$B,2,FALSE) &amp; " " &amp; VLOOKUP(RANDBETWEEN(5,COUNT('Last name'!$A:$A) + 1),'Last name'!$A:$B,2,FALSE)
)</f>
        <v>Melo Monti</v>
      </c>
      <c r="J1277" s="7" t="str">
        <f t="shared" ca="1" si="192"/>
        <v>Raul Melo Monti</v>
      </c>
      <c r="K1277" s="7" t="str" cm="1">
        <f t="array" aca="1" ref="K1277" ca="1">SHA1HASH($J1277)</f>
        <v>4e009e8cdb66ef9360377c4a6bd8448459c32669</v>
      </c>
      <c r="L1277" s="7" cm="1">
        <f t="array" aca="1" ref="L1277" ca="1">INDEX(States!$A:$A,N1277,1)</f>
        <v>5</v>
      </c>
      <c r="M1277" s="7" t="str">
        <f ca="1">VLOOKUP($L1277,Countries!$A:$B,2,FALSE)</f>
        <v>Portugal</v>
      </c>
      <c r="N1277" s="7" cm="1">
        <f t="array" aca="1" ref="N1277" ca="1">INDEX(States!$C:$C,RANDBETWEEN(5,COUNTA(States!$A:$A) + 1),1)</f>
        <v>20</v>
      </c>
      <c r="O1277" s="7" t="str">
        <f ca="1">VLOOKUP($N1277,States!$C:$D,2,FALSE)</f>
        <v>Portalegre</v>
      </c>
      <c r="P1277" s="7" t="str">
        <f ca="1">VLOOKUP($F1277,Name!$A:$C,3,FALSE)</f>
        <v>M</v>
      </c>
      <c r="Q1277" s="7" t="str">
        <f ca="1">VLOOKUP($P1277,Genders!$B:$C,2,FALSE)</f>
        <v>Male</v>
      </c>
      <c r="R1277" s="7" cm="1">
        <f t="array" aca="1" ref="R1277" ca="1">INDEX('Marital status'!$A:$A,RANDBETWEEN(5,COUNTA('Marital status'!$A:$A) + 1),1)</f>
        <v>7</v>
      </c>
      <c r="S1277" s="7" t="str">
        <f ca="1">VLOOKUP($R1277,'Marital status'!$A:$B,2,FALSE)</f>
        <v xml:space="preserve">Widowed </v>
      </c>
      <c r="T1277" s="7">
        <f t="shared" ca="1" si="193"/>
        <v>5</v>
      </c>
      <c r="U1277" s="7" t="str">
        <f ca="1">VLOOKUP($T1277,Ethnicities!$A:$B,2,FALSE)</f>
        <v xml:space="preserve"> white</v>
      </c>
      <c r="V1277" s="8">
        <f t="shared" ca="1" si="194"/>
        <v>18234</v>
      </c>
      <c r="W1277" s="6">
        <f t="shared" ca="1" si="195"/>
        <v>7</v>
      </c>
      <c r="X1277" s="8" t="str">
        <f ca="1">VLOOKUP($W1277,'Background education'!$A:$B,2,FALSE)</f>
        <v>Undergraduate degree</v>
      </c>
      <c r="Y1277" s="7">
        <f ca="1" xml:space="preserve">
  IF(OR($AA1277 = 5, $AA1277 = 6, $AA1277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77" s="7" t="str">
        <f ca="1">VLOOKUP($Y1277,Departments!$A:$B,2,FALSE)</f>
        <v>Audit</v>
      </c>
      <c r="AA1277" s="6">
        <f t="shared" ca="1" si="196"/>
        <v>10</v>
      </c>
      <c r="AB1277" s="7" t="str">
        <f ca="1">VLOOKUP($AA1277,Roles!$A:$B,2,FALSE)</f>
        <v>Trainee</v>
      </c>
      <c r="AC1277" s="6" t="str">
        <f t="shared" ca="1" si="197"/>
        <v/>
      </c>
      <c r="AD1277" s="7" t="str">
        <f ca="1" xml:space="preserve">
IF($AC1277 &lt;&gt; "",
    VLOOKUP($AC1277,Levels!$A:$B,2,FALSE),
    ""
)</f>
        <v/>
      </c>
      <c r="AE1277" s="8">
        <f t="shared" ca="1" si="198"/>
        <v>40778</v>
      </c>
      <c r="AF1277" s="6">
        <f ca="1">RANDBETWEEN(5,COUNTA('Recruitment source'!$A:$A) + 1)</f>
        <v>8</v>
      </c>
      <c r="AG1277" s="6" t="str">
        <f ca="1">VLOOKUP($AF1277,'Recruitment source'!$A:$B,2,FALSE)</f>
        <v>Net Empregos</v>
      </c>
      <c r="AH1277" s="8"/>
      <c r="AI1277" s="1">
        <f t="shared" ca="1" si="190"/>
        <v>1305</v>
      </c>
      <c r="AJ1277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1273, 1, 'Raul Melo Monti', 'M', 5, '02/12/1949', 7, 13, 10, NULL, 1305);</v>
      </c>
    </row>
    <row r="1278" spans="1:36" ht="14.25" customHeight="1" x14ac:dyDescent="0.2">
      <c r="A1278" s="7" cm="1">
        <f t="array" aca="1" ref="A1278" ca="1">INDEX(Companies!$A:$A,RANDBETWEEN(5,COUNTA(Companies!$A:$A) + 1),1)</f>
        <v>5</v>
      </c>
      <c r="B1278" s="7" t="str">
        <f ca="1">VLOOKUP($A1278,Companies!$A:$B,2,FALSE)</f>
        <v>ACME Corporation</v>
      </c>
      <c r="C1278" s="5">
        <f t="shared" si="191"/>
        <v>1274</v>
      </c>
      <c r="D1278" s="5" t="str" cm="1">
        <f t="array" ref="D1278">SHA1HASH($C1278)</f>
        <v>bf5ce6bca1837184b86a1fb332edb735665ca1ed</v>
      </c>
      <c r="E1278" s="6">
        <v>1</v>
      </c>
      <c r="F1278" s="7">
        <f ca="1">IF($C1278 = 1 + N("Presidente"),
    127,
    IF($C1278 = 2 + N("Vice-Presidente"),
        72,
        IF($C1278 = 3 + N("Secretária bilíngue"),
            13,
            RANDBETWEEN(5,COUNT(Name!$A:$A) + 1)
        )
    )
)</f>
        <v>32</v>
      </c>
      <c r="G1278" s="7" t="str">
        <f ca="1">VLOOKUP($F1278,Name!$A:$B,2,FALSE)</f>
        <v>Ana Laura</v>
      </c>
      <c r="H1278" s="7">
        <f ca="1" xml:space="preserve">
IF($C1278 = 1,
    0,
    RANDBETWEEN(5,COUNT('Last name'!$A:$A) + 1)
)</f>
        <v>36</v>
      </c>
      <c r="I1278" s="7" t="str">
        <f ca="1" xml:space="preserve">
IF($C1278 = 1 + N("Presidente"),
    "de Orléans e Bragança",
    VLOOKUP($H1278,'Last name'!$A:$B,2,FALSE) &amp; " " &amp; VLOOKUP(RANDBETWEEN(5,COUNT('Last name'!$A:$A) + 1),'Last name'!$A:$B,2,FALSE)
)</f>
        <v>Batista Russo</v>
      </c>
      <c r="J1278" s="7" t="str">
        <f t="shared" ca="1" si="192"/>
        <v>Ana Laura Batista Russo</v>
      </c>
      <c r="K1278" s="7" t="str" cm="1">
        <f t="array" aca="1" ref="K1278" ca="1">SHA1HASH($J1278)</f>
        <v>2363a30564345e723081a0955a8e52f4bf70d5e0</v>
      </c>
      <c r="L1278" s="7" cm="1">
        <f t="array" aca="1" ref="L1278" ca="1">INDEX(States!$A:$A,N1278,1)</f>
        <v>5</v>
      </c>
      <c r="M1278" s="7" t="str">
        <f ca="1">VLOOKUP($L1278,Countries!$A:$B,2,FALSE)</f>
        <v>Portugal</v>
      </c>
      <c r="N1278" s="7" cm="1">
        <f t="array" aca="1" ref="N1278" ca="1">INDEX(States!$C:$C,RANDBETWEEN(5,COUNTA(States!$A:$A) + 1),1)</f>
        <v>15</v>
      </c>
      <c r="O1278" s="7" t="str">
        <f ca="1">VLOOKUP($N1278,States!$C:$D,2,FALSE)</f>
        <v xml:space="preserve"> ÉVORA</v>
      </c>
      <c r="P1278" s="7" t="str">
        <f ca="1">VLOOKUP($F1278,Name!$A:$C,3,FALSE)</f>
        <v>F</v>
      </c>
      <c r="Q1278" s="7" t="str">
        <f ca="1">VLOOKUP($P1278,Genders!$B:$C,2,FALSE)</f>
        <v>Female</v>
      </c>
      <c r="R1278" s="7" cm="1">
        <f t="array" aca="1" ref="R1278" ca="1">INDEX('Marital status'!$A:$A,RANDBETWEEN(5,COUNTA('Marital status'!$A:$A) + 1),1)</f>
        <v>9</v>
      </c>
      <c r="S1278" s="7" t="str">
        <f ca="1">VLOOKUP($R1278,'Marital status'!$A:$B,2,FALSE)</f>
        <v>DIVORCED</v>
      </c>
      <c r="T1278" s="7">
        <f t="shared" ca="1" si="193"/>
        <v>5</v>
      </c>
      <c r="U1278" s="7" t="str">
        <f ca="1">VLOOKUP($T1278,Ethnicities!$A:$B,2,FALSE)</f>
        <v xml:space="preserve"> white</v>
      </c>
      <c r="V1278" s="8">
        <f t="shared" ca="1" si="194"/>
        <v>30942</v>
      </c>
      <c r="W1278" s="6">
        <f t="shared" ca="1" si="195"/>
        <v>7</v>
      </c>
      <c r="X1278" s="8" t="str">
        <f ca="1">VLOOKUP($W1278,'Background education'!$A:$B,2,FALSE)</f>
        <v>Undergraduate degree</v>
      </c>
      <c r="Y1278" s="7">
        <f ca="1" xml:space="preserve">
  IF(OR($AA1278 = 5, $AA1278 = 6, $AA1278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78" s="7" t="str">
        <f ca="1">VLOOKUP($Y1278,Departments!$A:$B,2,FALSE)</f>
        <v xml:space="preserve"> Commercial</v>
      </c>
      <c r="AA1278" s="6">
        <f t="shared" ca="1" si="196"/>
        <v>11</v>
      </c>
      <c r="AB1278" s="7" t="str">
        <f ca="1">VLOOKUP($AA1278,Roles!$A:$B,2,FALSE)</f>
        <v>Analyst</v>
      </c>
      <c r="AC1278" s="6">
        <f t="shared" ca="1" si="197"/>
        <v>5</v>
      </c>
      <c r="AD1278" s="7" t="str">
        <f ca="1" xml:space="preserve">
IF($AC1278 &lt;&gt; "",
    VLOOKUP($AC1278,Levels!$A:$B,2,FALSE),
    ""
)</f>
        <v>Junior</v>
      </c>
      <c r="AE1278" s="8">
        <f t="shared" ca="1" si="198"/>
        <v>37394</v>
      </c>
      <c r="AF1278" s="6">
        <f ca="1">RANDBETWEEN(5,COUNTA('Recruitment source'!$A:$A) + 1)</f>
        <v>12</v>
      </c>
      <c r="AG1278" s="6" t="str">
        <f ca="1">VLOOKUP($AF1278,'Recruitment source'!$A:$B,2,FALSE)</f>
        <v xml:space="preserve"> recommendation of employee</v>
      </c>
      <c r="AH1278" s="8"/>
      <c r="AI1278" s="1">
        <f t="shared" ca="1" si="190"/>
        <v>2580</v>
      </c>
      <c r="AJ1278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1274, 1, 'Ana Laura Batista Russo', 'F', 5, '17/09/1984', 7, 9, 11, 5, 2580);</v>
      </c>
    </row>
    <row r="1279" spans="1:36" ht="14.25" customHeight="1" x14ac:dyDescent="0.2">
      <c r="A1279" s="7" cm="1">
        <f t="array" aca="1" ref="A1279" ca="1">INDEX(Companies!$A:$A,RANDBETWEEN(5,COUNTA(Companies!$A:$A) + 1),1)</f>
        <v>5</v>
      </c>
      <c r="B1279" s="7" t="str">
        <f ca="1">VLOOKUP($A1279,Companies!$A:$B,2,FALSE)</f>
        <v>ACME Corporation</v>
      </c>
      <c r="C1279" s="5">
        <f t="shared" si="191"/>
        <v>1275</v>
      </c>
      <c r="D1279" s="5" t="str" cm="1">
        <f t="array" ref="D1279">SHA1HASH($C1279)</f>
        <v>1b5ee1d2a2b9255241a8d9f103c453640d7bc477</v>
      </c>
      <c r="E1279" s="6">
        <v>1</v>
      </c>
      <c r="F1279" s="7">
        <f ca="1">IF($C1279 = 1 + N("Presidente"),
    127,
    IF($C1279 = 2 + N("Vice-Presidente"),
        72,
        IF($C1279 = 3 + N("Secretária bilíngue"),
            13,
            RANDBETWEEN(5,COUNT(Name!$A:$A) + 1)
        )
    )
)</f>
        <v>86</v>
      </c>
      <c r="G1279" s="7" t="str">
        <f ca="1">VLOOKUP($F1279,Name!$A:$B,2,FALSE)</f>
        <v>Carolina</v>
      </c>
      <c r="H1279" s="7">
        <f ca="1" xml:space="preserve">
IF($C1279 = 1,
    0,
    RANDBETWEEN(5,COUNT('Last name'!$A:$A) + 1)
)</f>
        <v>109</v>
      </c>
      <c r="I1279" s="7" t="str">
        <f ca="1" xml:space="preserve">
IF($C1279 = 1 + N("Presidente"),
    "de Orléans e Bragança",
    VLOOKUP($H1279,'Last name'!$A:$B,2,FALSE) &amp; " " &amp; VLOOKUP(RANDBETWEEN(5,COUNT('Last name'!$A:$A) + 1),'Last name'!$A:$B,2,FALSE)
)</f>
        <v>Lima Pimenta</v>
      </c>
      <c r="J1279" s="7" t="str">
        <f t="shared" ca="1" si="192"/>
        <v>Carolina Lima Pimenta</v>
      </c>
      <c r="K1279" s="7" t="str" cm="1">
        <f t="array" aca="1" ref="K1279" ca="1">SHA1HASH($J1279)</f>
        <v>0f7b04775e037742a684d5c81b03151ec28e704d</v>
      </c>
      <c r="L1279" s="7" cm="1">
        <f t="array" aca="1" ref="L1279" ca="1">INDEX(States!$A:$A,N1279,1)</f>
        <v>5</v>
      </c>
      <c r="M1279" s="7" t="str">
        <f ca="1">VLOOKUP($L1279,Countries!$A:$B,2,FALSE)</f>
        <v>Portugal</v>
      </c>
      <c r="N1279" s="7" cm="1">
        <f t="array" aca="1" ref="N1279" ca="1">INDEX(States!$C:$C,RANDBETWEEN(5,COUNTA(States!$A:$A) + 1),1)</f>
        <v>15</v>
      </c>
      <c r="O1279" s="7" t="str">
        <f ca="1">VLOOKUP($N1279,States!$C:$D,2,FALSE)</f>
        <v xml:space="preserve"> ÉVORA</v>
      </c>
      <c r="P1279" s="7" t="str">
        <f ca="1">VLOOKUP($F1279,Name!$A:$C,3,FALSE)</f>
        <v>F</v>
      </c>
      <c r="Q1279" s="7" t="str">
        <f ca="1">VLOOKUP($P1279,Genders!$B:$C,2,FALSE)</f>
        <v>Female</v>
      </c>
      <c r="R1279" s="7" cm="1">
        <f t="array" aca="1" ref="R1279" ca="1">INDEX('Marital status'!$A:$A,RANDBETWEEN(5,COUNTA('Marital status'!$A:$A) + 1),1)</f>
        <v>8</v>
      </c>
      <c r="S1279" s="7" t="str">
        <f ca="1">VLOOKUP($R1279,'Marital status'!$A:$B,2,FALSE)</f>
        <v xml:space="preserve"> Separated </v>
      </c>
      <c r="T1279" s="7">
        <f t="shared" ca="1" si="193"/>
        <v>5</v>
      </c>
      <c r="U1279" s="7" t="str">
        <f ca="1">VLOOKUP($T1279,Ethnicities!$A:$B,2,FALSE)</f>
        <v xml:space="preserve"> white</v>
      </c>
      <c r="V1279" s="8">
        <f t="shared" ca="1" si="194"/>
        <v>25993</v>
      </c>
      <c r="W1279" s="6">
        <f t="shared" ca="1" si="195"/>
        <v>7</v>
      </c>
      <c r="X1279" s="8" t="str">
        <f ca="1">VLOOKUP($W1279,'Background education'!$A:$B,2,FALSE)</f>
        <v>Undergraduate degree</v>
      </c>
      <c r="Y1279" s="7">
        <f ca="1" xml:space="preserve">
  IF(OR($AA1279 = 5, $AA1279 = 6, $AA1279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79" s="7" t="str">
        <f ca="1">VLOOKUP($Y1279,Departments!$A:$B,2,FALSE)</f>
        <v xml:space="preserve"> Presidency</v>
      </c>
      <c r="AA1279" s="6">
        <f t="shared" ca="1" si="196"/>
        <v>10</v>
      </c>
      <c r="AB1279" s="7" t="str">
        <f ca="1">VLOOKUP($AA1279,Roles!$A:$B,2,FALSE)</f>
        <v>Trainee</v>
      </c>
      <c r="AC1279" s="6" t="str">
        <f t="shared" ca="1" si="197"/>
        <v/>
      </c>
      <c r="AD1279" s="7" t="str">
        <f ca="1" xml:space="preserve">
IF($AC1279 &lt;&gt; "",
    VLOOKUP($AC1279,Levels!$A:$B,2,FALSE),
    ""
)</f>
        <v/>
      </c>
      <c r="AE1279" s="8">
        <f t="shared" ca="1" si="198"/>
        <v>42408</v>
      </c>
      <c r="AF1279" s="6">
        <f ca="1">RANDBETWEEN(5,COUNTA('Recruitment source'!$A:$A) + 1)</f>
        <v>6</v>
      </c>
      <c r="AG1279" s="6" t="str">
        <f ca="1">VLOOKUP($AF1279,'Recruitment source'!$A:$B,2,FALSE)</f>
        <v>Learn4Good</v>
      </c>
      <c r="AH1279" s="8"/>
      <c r="AI1279" s="1">
        <f t="shared" ca="1" si="190"/>
        <v>1305</v>
      </c>
      <c r="AJ1279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1275, 1, 'Carolina Lima Pimenta', 'F', 5, '01/03/1971', 7, 5, 10, NULL, 1305);</v>
      </c>
    </row>
    <row r="1280" spans="1:36" ht="14.25" customHeight="1" x14ac:dyDescent="0.2">
      <c r="A1280" s="7" cm="1">
        <f t="array" aca="1" ref="A1280" ca="1">INDEX(Companies!$A:$A,RANDBETWEEN(5,COUNTA(Companies!$A:$A) + 1),1)</f>
        <v>5</v>
      </c>
      <c r="B1280" s="7" t="str">
        <f ca="1">VLOOKUP($A1280,Companies!$A:$B,2,FALSE)</f>
        <v>ACME Corporation</v>
      </c>
      <c r="C1280" s="5">
        <f t="shared" si="191"/>
        <v>1276</v>
      </c>
      <c r="D1280" s="5" t="str" cm="1">
        <f t="array" ref="D1280">SHA1HASH($C1280)</f>
        <v>d74a123791c30d807f7cb512416368b3489dbac5</v>
      </c>
      <c r="E1280" s="6">
        <v>1</v>
      </c>
      <c r="F1280" s="7">
        <f ca="1">IF($C1280 = 1 + N("Presidente"),
    127,
    IF($C1280 = 2 + N("Vice-Presidente"),
        72,
        IF($C1280 = 3 + N("Secretária bilíngue"),
            13,
            RANDBETWEEN(5,COUNT(Name!$A:$A) + 1)
        )
    )
)</f>
        <v>182</v>
      </c>
      <c r="G1280" s="7" t="str">
        <f ca="1">VLOOKUP($F1280,Name!$A:$B,2,FALSE)</f>
        <v>Joana</v>
      </c>
      <c r="H1280" s="7">
        <f ca="1" xml:space="preserve">
IF($C1280 = 1,
    0,
    RANDBETWEEN(5,COUNT('Last name'!$A:$A) + 1)
)</f>
        <v>169</v>
      </c>
      <c r="I1280" s="7" t="str">
        <f ca="1" xml:space="preserve">
IF($C1280 = 1 + N("Presidente"),
    "de Orléans e Bragança",
    VLOOKUP($H1280,'Last name'!$A:$B,2,FALSE) &amp; " " &amp; VLOOKUP(RANDBETWEEN(5,COUNT('Last name'!$A:$A) + 1),'Last name'!$A:$B,2,FALSE)
)</f>
        <v>Russo Holanda</v>
      </c>
      <c r="J1280" s="7" t="str">
        <f t="shared" ca="1" si="192"/>
        <v>Joana Russo Holanda</v>
      </c>
      <c r="K1280" s="7" t="str" cm="1">
        <f t="array" aca="1" ref="K1280" ca="1">SHA1HASH($J1280)</f>
        <v>103037b220fbfbb84a1c9c2865c84a883ab9405a</v>
      </c>
      <c r="L1280" s="7" cm="1">
        <f t="array" aca="1" ref="L1280" ca="1">INDEX(States!$A:$A,N1280,1)</f>
        <v>5</v>
      </c>
      <c r="M1280" s="7" t="str">
        <f ca="1">VLOOKUP($L1280,Countries!$A:$B,2,FALSE)</f>
        <v>Portugal</v>
      </c>
      <c r="N1280" s="7" cm="1">
        <f t="array" aca="1" ref="N1280" ca="1">INDEX(States!$C:$C,RANDBETWEEN(5,COUNTA(States!$A:$A) + 1),1)</f>
        <v>21</v>
      </c>
      <c r="O1280" s="7" t="str">
        <f ca="1">VLOOKUP($N1280,States!$C:$D,2,FALSE)</f>
        <v>Guarda</v>
      </c>
      <c r="P1280" s="7" t="str">
        <f ca="1">VLOOKUP($F1280,Name!$A:$C,3,FALSE)</f>
        <v>F</v>
      </c>
      <c r="Q1280" s="7" t="str">
        <f ca="1">VLOOKUP($P1280,Genders!$B:$C,2,FALSE)</f>
        <v>Female</v>
      </c>
      <c r="R1280" s="7" cm="1">
        <f t="array" aca="1" ref="R1280" ca="1">INDEX('Marital status'!$A:$A,RANDBETWEEN(5,COUNTA('Marital status'!$A:$A) + 1),1)</f>
        <v>9</v>
      </c>
      <c r="S1280" s="7" t="str">
        <f ca="1">VLOOKUP($R1280,'Marital status'!$A:$B,2,FALSE)</f>
        <v>DIVORCED</v>
      </c>
      <c r="T1280" s="7">
        <f t="shared" ca="1" si="193"/>
        <v>5</v>
      </c>
      <c r="U1280" s="7" t="str">
        <f ca="1">VLOOKUP($T1280,Ethnicities!$A:$B,2,FALSE)</f>
        <v xml:space="preserve"> white</v>
      </c>
      <c r="V1280" s="8">
        <f t="shared" ca="1" si="194"/>
        <v>24197</v>
      </c>
      <c r="W1280" s="6">
        <f t="shared" ca="1" si="195"/>
        <v>7</v>
      </c>
      <c r="X1280" s="8" t="str">
        <f ca="1">VLOOKUP($W1280,'Background education'!$A:$B,2,FALSE)</f>
        <v>Undergraduate degree</v>
      </c>
      <c r="Y1280" s="7">
        <f ca="1" xml:space="preserve">
  IF(OR($AA1280 = 5, $AA1280 = 6, $AA1280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80" s="7" t="str">
        <f ca="1">VLOOKUP($Y1280,Departments!$A:$B,2,FALSE)</f>
        <v>Finance</v>
      </c>
      <c r="AA1280" s="6">
        <f t="shared" ca="1" si="196"/>
        <v>11</v>
      </c>
      <c r="AB1280" s="7" t="str">
        <f ca="1">VLOOKUP($AA1280,Roles!$A:$B,2,FALSE)</f>
        <v>Analyst</v>
      </c>
      <c r="AC1280" s="6">
        <f t="shared" ca="1" si="197"/>
        <v>6</v>
      </c>
      <c r="AD1280" s="7" t="str">
        <f ca="1" xml:space="preserve">
IF($AC1280 &lt;&gt; "",
    VLOOKUP($AC1280,Levels!$A:$B,2,FALSE),
    ""
)</f>
        <v>Pleno</v>
      </c>
      <c r="AE1280" s="8">
        <f t="shared" ca="1" si="198"/>
        <v>44011</v>
      </c>
      <c r="AF1280" s="6">
        <f ca="1">RANDBETWEEN(5,COUNTA('Recruitment source'!$A:$A) + 1)</f>
        <v>9</v>
      </c>
      <c r="AG1280" s="6" t="str">
        <f ca="1">VLOOKUP($AF1280,'Recruitment source'!$A:$B,2,FALSE)</f>
        <v>Empregos Online</v>
      </c>
      <c r="AH1280" s="8"/>
      <c r="AI1280" s="1">
        <f t="shared" ca="1" si="190"/>
        <v>2500</v>
      </c>
      <c r="AJ1280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1276, 1, 'Joana Russo Holanda', 'F', 5, '31/03/1966', 7, 7, 11, 6, 2500);</v>
      </c>
    </row>
    <row r="1281" spans="1:36" ht="14.25" customHeight="1" x14ac:dyDescent="0.2">
      <c r="A1281" s="7" cm="1">
        <f t="array" aca="1" ref="A1281" ca="1">INDEX(Companies!$A:$A,RANDBETWEEN(5,COUNTA(Companies!$A:$A) + 1),1)</f>
        <v>5</v>
      </c>
      <c r="B1281" s="7" t="str">
        <f ca="1">VLOOKUP($A1281,Companies!$A:$B,2,FALSE)</f>
        <v>ACME Corporation</v>
      </c>
      <c r="C1281" s="5">
        <f t="shared" si="191"/>
        <v>1277</v>
      </c>
      <c r="D1281" s="5" t="str" cm="1">
        <f t="array" ref="D1281">SHA1HASH($C1281)</f>
        <v>06610fa060e114f26ad7660390d7d9864e0095d8</v>
      </c>
      <c r="E1281" s="6">
        <v>1</v>
      </c>
      <c r="F1281" s="7">
        <f ca="1">IF($C1281 = 1 + N("Presidente"),
    127,
    IF($C1281 = 2 + N("Vice-Presidente"),
        72,
        IF($C1281 = 3 + N("Secretária bilíngue"),
            13,
            RANDBETWEEN(5,COUNT(Name!$A:$A) + 1)
        )
    )
)</f>
        <v>47</v>
      </c>
      <c r="G1281" s="7" t="str">
        <f ca="1">VLOOKUP($F1281,Name!$A:$B,2,FALSE)</f>
        <v>Anne Caroline</v>
      </c>
      <c r="H1281" s="7">
        <f ca="1" xml:space="preserve">
IF($C1281 = 1,
    0,
    RANDBETWEEN(5,COUNT('Last name'!$A:$A) + 1)
)</f>
        <v>55</v>
      </c>
      <c r="I1281" s="7" t="str">
        <f ca="1" xml:space="preserve">
IF($C1281 = 1 + N("Presidente"),
    "de Orléans e Bragança",
    VLOOKUP($H1281,'Last name'!$A:$B,2,FALSE) &amp; " " &amp; VLOOKUP(RANDBETWEEN(5,COUNT('Last name'!$A:$A) + 1),'Last name'!$A:$B,2,FALSE)
)</f>
        <v>Camões Arruda</v>
      </c>
      <c r="J1281" s="7" t="str">
        <f t="shared" ca="1" si="192"/>
        <v>Anne Caroline Camões Arruda</v>
      </c>
      <c r="K1281" s="7" t="str" cm="1">
        <f t="array" aca="1" ref="K1281" ca="1">SHA1HASH($J1281)</f>
        <v>9944df861037a3b8dc62dfdf1f460c18a62cd16f</v>
      </c>
      <c r="L1281" s="7" cm="1">
        <f t="array" aca="1" ref="L1281" ca="1">INDEX(States!$A:$A,N1281,1)</f>
        <v>5</v>
      </c>
      <c r="M1281" s="7" t="str">
        <f ca="1">VLOOKUP($L1281,Countries!$A:$B,2,FALSE)</f>
        <v>Portugal</v>
      </c>
      <c r="N1281" s="7" cm="1">
        <f t="array" aca="1" ref="N1281" ca="1">INDEX(States!$C:$C,RANDBETWEEN(5,COUNTA(States!$A:$A) + 1),1)</f>
        <v>12</v>
      </c>
      <c r="O1281" s="7" t="str">
        <f ca="1">VLOOKUP($N1281,States!$C:$D,2,FALSE)</f>
        <v>Leiria</v>
      </c>
      <c r="P1281" s="7" t="str">
        <f ca="1">VLOOKUP($F1281,Name!$A:$C,3,FALSE)</f>
        <v>F</v>
      </c>
      <c r="Q1281" s="7" t="str">
        <f ca="1">VLOOKUP($P1281,Genders!$B:$C,2,FALSE)</f>
        <v>Female</v>
      </c>
      <c r="R1281" s="7" cm="1">
        <f t="array" aca="1" ref="R1281" ca="1">INDEX('Marital status'!$A:$A,RANDBETWEEN(5,COUNTA('Marital status'!$A:$A) + 1),1)</f>
        <v>6</v>
      </c>
      <c r="S1281" s="7" t="str">
        <f ca="1">VLOOKUP($R1281,'Marital status'!$A:$B,2,FALSE)</f>
        <v>MarrieD</v>
      </c>
      <c r="T1281" s="7">
        <f t="shared" ca="1" si="193"/>
        <v>6</v>
      </c>
      <c r="U1281" s="7" t="str">
        <f ca="1">VLOOKUP($T1281,Ethnicities!$A:$B,2,FALSE)</f>
        <v>Black or African American</v>
      </c>
      <c r="V1281" s="8">
        <f t="shared" ca="1" si="194"/>
        <v>30352</v>
      </c>
      <c r="W1281" s="6">
        <f t="shared" ca="1" si="195"/>
        <v>7</v>
      </c>
      <c r="X1281" s="8" t="str">
        <f ca="1">VLOOKUP($W1281,'Background education'!$A:$B,2,FALSE)</f>
        <v>Undergraduate degree</v>
      </c>
      <c r="Y1281" s="7">
        <f ca="1" xml:space="preserve">
  IF(OR($AA1281 = 5, $AA1281 = 6, $AA1281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81" s="7" t="str">
        <f ca="1">VLOOKUP($Y1281,Departments!$A:$B,2,FALSE)</f>
        <v>Controlling</v>
      </c>
      <c r="AA1281" s="6">
        <f t="shared" ca="1" si="196"/>
        <v>9</v>
      </c>
      <c r="AB1281" s="7" t="str">
        <f ca="1">VLOOKUP($AA1281,Roles!$A:$B,2,FALSE)</f>
        <v>Intern</v>
      </c>
      <c r="AC1281" s="6" t="str">
        <f t="shared" ca="1" si="197"/>
        <v/>
      </c>
      <c r="AD1281" s="7" t="str">
        <f ca="1" xml:space="preserve">
IF($AC1281 &lt;&gt; "",
    VLOOKUP($AC1281,Levels!$A:$B,2,FALSE),
    ""
)</f>
        <v/>
      </c>
      <c r="AE1281" s="8">
        <f t="shared" ca="1" si="198"/>
        <v>39294</v>
      </c>
      <c r="AF1281" s="6">
        <f ca="1">RANDBETWEEN(5,COUNTA('Recruitment source'!$A:$A) + 1)</f>
        <v>12</v>
      </c>
      <c r="AG1281" s="6" t="str">
        <f ca="1">VLOOKUP($AF1281,'Recruitment source'!$A:$B,2,FALSE)</f>
        <v xml:space="preserve"> recommendation of employee</v>
      </c>
      <c r="AH1281" s="8"/>
      <c r="AI1281" s="1">
        <f t="shared" ca="1" si="190"/>
        <v>1205</v>
      </c>
      <c r="AJ1281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1277, 1, 'Anne Caroline Camões Arruda', 'F', 6, '05/02/1983', 7, 12, 9, NULL, 1205);</v>
      </c>
    </row>
    <row r="1282" spans="1:36" ht="14.25" customHeight="1" x14ac:dyDescent="0.2">
      <c r="A1282" s="7" cm="1">
        <f t="array" aca="1" ref="A1282" ca="1">INDEX(Companies!$A:$A,RANDBETWEEN(5,COUNTA(Companies!$A:$A) + 1),1)</f>
        <v>5</v>
      </c>
      <c r="B1282" s="7" t="str">
        <f ca="1">VLOOKUP($A1282,Companies!$A:$B,2,FALSE)</f>
        <v>ACME Corporation</v>
      </c>
      <c r="C1282" s="5">
        <f t="shared" si="191"/>
        <v>1278</v>
      </c>
      <c r="D1282" s="5" t="str" cm="1">
        <f t="array" ref="D1282">SHA1HASH($C1282)</f>
        <v>a1eb7ce1b3132d269f15acd9c978c481c9389506</v>
      </c>
      <c r="E1282" s="6">
        <v>1</v>
      </c>
      <c r="F1282" s="7">
        <f ca="1">IF($C1282 = 1 + N("Presidente"),
    127,
    IF($C1282 = 2 + N("Vice-Presidente"),
        72,
        IF($C1282 = 3 + N("Secretária bilíngue"),
            13,
            RANDBETWEEN(5,COUNT(Name!$A:$A) + 1)
        )
    )
)</f>
        <v>8</v>
      </c>
      <c r="G1282" s="7" t="str">
        <f ca="1">VLOOKUP($F1282,Name!$A:$B,2,FALSE)</f>
        <v>Adélia</v>
      </c>
      <c r="H1282" s="7">
        <f ca="1" xml:space="preserve">
IF($C1282 = 1,
    0,
    RANDBETWEEN(5,COUNT('Last name'!$A:$A) + 1)
)</f>
        <v>21</v>
      </c>
      <c r="I1282" s="7" t="str">
        <f ca="1" xml:space="preserve">
IF($C1282 = 1 + N("Presidente"),
    "de Orléans e Bragança",
    VLOOKUP($H1282,'Last name'!$A:$B,2,FALSE) &amp; " " &amp; VLOOKUP(RANDBETWEEN(5,COUNT('Last name'!$A:$A) + 1),'Last name'!$A:$B,2,FALSE)
)</f>
        <v>Aragão Frasão</v>
      </c>
      <c r="J1282" s="7" t="str">
        <f t="shared" ca="1" si="192"/>
        <v>Adélia Aragão Frasão</v>
      </c>
      <c r="K1282" s="7" t="str" cm="1">
        <f t="array" aca="1" ref="K1282" ca="1">SHA1HASH($J1282)</f>
        <v>43f8788d40c7650d606b1a1489972176497004fd</v>
      </c>
      <c r="L1282" s="7" cm="1">
        <f t="array" aca="1" ref="L1282" ca="1">INDEX(States!$A:$A,N1282,1)</f>
        <v>5</v>
      </c>
      <c r="M1282" s="7" t="str">
        <f ca="1">VLOOKUP($L1282,Countries!$A:$B,2,FALSE)</f>
        <v>Portugal</v>
      </c>
      <c r="N1282" s="7" cm="1">
        <f t="array" aca="1" ref="N1282" ca="1">INDEX(States!$C:$C,RANDBETWEEN(5,COUNTA(States!$A:$A) + 1),1)</f>
        <v>22</v>
      </c>
      <c r="O1282" s="7" t="str">
        <f ca="1">VLOOKUP($N1282,States!$C:$D,2,FALSE)</f>
        <v>Vila Real</v>
      </c>
      <c r="P1282" s="7" t="str">
        <f ca="1">VLOOKUP($F1282,Name!$A:$C,3,FALSE)</f>
        <v>F</v>
      </c>
      <c r="Q1282" s="7" t="str">
        <f ca="1">VLOOKUP($P1282,Genders!$B:$C,2,FALSE)</f>
        <v>Female</v>
      </c>
      <c r="R1282" s="7" cm="1">
        <f t="array" aca="1" ref="R1282" ca="1">INDEX('Marital status'!$A:$A,RANDBETWEEN(5,COUNTA('Marital status'!$A:$A) + 1),1)</f>
        <v>9</v>
      </c>
      <c r="S1282" s="7" t="str">
        <f ca="1">VLOOKUP($R1282,'Marital status'!$A:$B,2,FALSE)</f>
        <v>DIVORCED</v>
      </c>
      <c r="T1282" s="7">
        <f t="shared" ca="1" si="193"/>
        <v>5</v>
      </c>
      <c r="U1282" s="7" t="str">
        <f ca="1">VLOOKUP($T1282,Ethnicities!$A:$B,2,FALSE)</f>
        <v xml:space="preserve"> white</v>
      </c>
      <c r="V1282" s="8">
        <f t="shared" ca="1" si="194"/>
        <v>26848</v>
      </c>
      <c r="W1282" s="6">
        <f t="shared" ca="1" si="195"/>
        <v>7</v>
      </c>
      <c r="X1282" s="8" t="str">
        <f ca="1">VLOOKUP($W1282,'Background education'!$A:$B,2,FALSE)</f>
        <v>Undergraduate degree</v>
      </c>
      <c r="Y1282" s="7">
        <f ca="1" xml:space="preserve">
  IF(OR($AA1282 = 5, $AA1282 = 6, $AA1282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82" s="7" t="str">
        <f ca="1">VLOOKUP($Y1282,Departments!$A:$B,2,FALSE)</f>
        <v>Finance</v>
      </c>
      <c r="AA1282" s="6">
        <f t="shared" ca="1" si="196"/>
        <v>11</v>
      </c>
      <c r="AB1282" s="7" t="str">
        <f ca="1">VLOOKUP($AA1282,Roles!$A:$B,2,FALSE)</f>
        <v>Analyst</v>
      </c>
      <c r="AC1282" s="6">
        <f t="shared" ca="1" si="197"/>
        <v>6</v>
      </c>
      <c r="AD1282" s="7" t="str">
        <f ca="1" xml:space="preserve">
IF($AC1282 &lt;&gt; "",
    VLOOKUP($AC1282,Levels!$A:$B,2,FALSE),
    ""
)</f>
        <v>Pleno</v>
      </c>
      <c r="AE1282" s="8">
        <f t="shared" ca="1" si="198"/>
        <v>44416</v>
      </c>
      <c r="AF1282" s="6">
        <f ca="1">RANDBETWEEN(5,COUNTA('Recruitment source'!$A:$A) + 1)</f>
        <v>13</v>
      </c>
      <c r="AG1282" s="6" t="str">
        <f ca="1">VLOOKUP($AF1282,'Recruitment source'!$A:$B,2,FALSE)</f>
        <v>Google</v>
      </c>
      <c r="AH1282" s="8"/>
      <c r="AI1282" s="1">
        <f t="shared" ca="1" si="190"/>
        <v>2500</v>
      </c>
      <c r="AJ1282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1278, 1, 'Adélia Aragão Frasão', 'F', 5, '03/07/1973', 7, 7, 11, 6, 2500);</v>
      </c>
    </row>
    <row r="1283" spans="1:36" ht="14.25" customHeight="1" x14ac:dyDescent="0.2">
      <c r="A1283" s="7" cm="1">
        <f t="array" aca="1" ref="A1283" ca="1">INDEX(Companies!$A:$A,RANDBETWEEN(5,COUNTA(Companies!$A:$A) + 1),1)</f>
        <v>5</v>
      </c>
      <c r="B1283" s="7" t="str">
        <f ca="1">VLOOKUP($A1283,Companies!$A:$B,2,FALSE)</f>
        <v>ACME Corporation</v>
      </c>
      <c r="C1283" s="5">
        <f t="shared" si="191"/>
        <v>1279</v>
      </c>
      <c r="D1283" s="5" t="str" cm="1">
        <f t="array" ref="D1283">SHA1HASH($C1283)</f>
        <v>9fd21ec59a17b645ade7b1e56da753bd45e19a2c</v>
      </c>
      <c r="E1283" s="6">
        <v>1</v>
      </c>
      <c r="F1283" s="7">
        <f ca="1">IF($C1283 = 1 + N("Presidente"),
    127,
    IF($C1283 = 2 + N("Vice-Presidente"),
        72,
        IF($C1283 = 3 + N("Secretária bilíngue"),
            13,
            RANDBETWEEN(5,COUNT(Name!$A:$A) + 1)
        )
    )
)</f>
        <v>126</v>
      </c>
      <c r="G1283" s="7" t="str">
        <f ca="1">VLOOKUP($F1283,Name!$A:$B,2,FALSE)</f>
        <v>Enrico</v>
      </c>
      <c r="H1283" s="7">
        <f ca="1" xml:space="preserve">
IF($C1283 = 1,
    0,
    RANDBETWEEN(5,COUNT('Last name'!$A:$A) + 1)
)</f>
        <v>35</v>
      </c>
      <c r="I1283" s="7" t="str">
        <f ca="1" xml:space="preserve">
IF($C1283 = 1 + N("Presidente"),
    "de Orléans e Bragança",
    VLOOKUP($H1283,'Last name'!$A:$B,2,FALSE) &amp; " " &amp; VLOOKUP(RANDBETWEEN(5,COUNT('Last name'!$A:$A) + 1),'Last name'!$A:$B,2,FALSE)
)</f>
        <v>Barroso Alencar</v>
      </c>
      <c r="J1283" s="7" t="str">
        <f t="shared" ca="1" si="192"/>
        <v>Enrico Barroso Alencar</v>
      </c>
      <c r="K1283" s="7" t="str" cm="1">
        <f t="array" aca="1" ref="K1283" ca="1">SHA1HASH($J1283)</f>
        <v>eeccbc0533f0111f459f6b1bb6aaebab9694b957</v>
      </c>
      <c r="L1283" s="7" cm="1">
        <f t="array" aca="1" ref="L1283" ca="1">INDEX(States!$A:$A,N1283,1)</f>
        <v>5</v>
      </c>
      <c r="M1283" s="7" t="str">
        <f ca="1">VLOOKUP($L1283,Countries!$A:$B,2,FALSE)</f>
        <v>Portugal</v>
      </c>
      <c r="N1283" s="7" cm="1">
        <f t="array" aca="1" ref="N1283" ca="1">INDEX(States!$C:$C,RANDBETWEEN(5,COUNTA(States!$A:$A) + 1),1)</f>
        <v>20</v>
      </c>
      <c r="O1283" s="7" t="str">
        <f ca="1">VLOOKUP($N1283,States!$C:$D,2,FALSE)</f>
        <v>Portalegre</v>
      </c>
      <c r="P1283" s="7" t="str">
        <f ca="1">VLOOKUP($F1283,Name!$A:$C,3,FALSE)</f>
        <v>M</v>
      </c>
      <c r="Q1283" s="7" t="str">
        <f ca="1">VLOOKUP($P1283,Genders!$B:$C,2,FALSE)</f>
        <v>Male</v>
      </c>
      <c r="R1283" s="7" cm="1">
        <f t="array" aca="1" ref="R1283" ca="1">INDEX('Marital status'!$A:$A,RANDBETWEEN(5,COUNTA('Marital status'!$A:$A) + 1),1)</f>
        <v>7</v>
      </c>
      <c r="S1283" s="7" t="str">
        <f ca="1">VLOOKUP($R1283,'Marital status'!$A:$B,2,FALSE)</f>
        <v xml:space="preserve">Widowed </v>
      </c>
      <c r="T1283" s="7">
        <f t="shared" ca="1" si="193"/>
        <v>5</v>
      </c>
      <c r="U1283" s="7" t="str">
        <f ca="1">VLOOKUP($T1283,Ethnicities!$A:$B,2,FALSE)</f>
        <v xml:space="preserve"> white</v>
      </c>
      <c r="V1283" s="8">
        <f t="shared" ca="1" si="194"/>
        <v>32548</v>
      </c>
      <c r="W1283" s="6">
        <f t="shared" ca="1" si="195"/>
        <v>7</v>
      </c>
      <c r="X1283" s="8" t="str">
        <f ca="1">VLOOKUP($W1283,'Background education'!$A:$B,2,FALSE)</f>
        <v>Undergraduate degree</v>
      </c>
      <c r="Y1283" s="7">
        <f ca="1" xml:space="preserve">
  IF(OR($AA1283 = 5, $AA1283 = 6, $AA1283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83" s="7" t="str">
        <f ca="1">VLOOKUP($Y1283,Departments!$A:$B,2,FALSE)</f>
        <v xml:space="preserve"> Commercial</v>
      </c>
      <c r="AA1283" s="6">
        <f t="shared" ca="1" si="196"/>
        <v>10</v>
      </c>
      <c r="AB1283" s="7" t="str">
        <f ca="1">VLOOKUP($AA1283,Roles!$A:$B,2,FALSE)</f>
        <v>Trainee</v>
      </c>
      <c r="AC1283" s="6" t="str">
        <f t="shared" ca="1" si="197"/>
        <v/>
      </c>
      <c r="AD1283" s="7" t="str">
        <f ca="1" xml:space="preserve">
IF($AC1283 &lt;&gt; "",
    VLOOKUP($AC1283,Levels!$A:$B,2,FALSE),
    ""
)</f>
        <v/>
      </c>
      <c r="AE1283" s="8">
        <f t="shared" ca="1" si="198"/>
        <v>44596</v>
      </c>
      <c r="AF1283" s="6">
        <f ca="1">RANDBETWEEN(5,COUNTA('Recruitment source'!$A:$A) + 1)</f>
        <v>15</v>
      </c>
      <c r="AG1283" s="6" t="str">
        <f ca="1">VLOOKUP($AF1283,'Recruitment source'!$A:$B,2,FALSE)</f>
        <v>Website</v>
      </c>
      <c r="AH1283" s="8"/>
      <c r="AI1283" s="1">
        <f t="shared" ca="1" si="190"/>
        <v>1385</v>
      </c>
      <c r="AJ1283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1279, 1, 'Enrico Barroso Alencar', 'M', 5, '09/02/1989', 7, 9, 10, NULL, 1385);</v>
      </c>
    </row>
    <row r="1284" spans="1:36" ht="14.25" customHeight="1" x14ac:dyDescent="0.2">
      <c r="A1284" s="7" cm="1">
        <f t="array" aca="1" ref="A1284" ca="1">INDEX(Companies!$A:$A,RANDBETWEEN(5,COUNTA(Companies!$A:$A) + 1),1)</f>
        <v>5</v>
      </c>
      <c r="B1284" s="7" t="str">
        <f ca="1">VLOOKUP($A1284,Companies!$A:$B,2,FALSE)</f>
        <v>ACME Corporation</v>
      </c>
      <c r="C1284" s="5">
        <f t="shared" si="191"/>
        <v>1280</v>
      </c>
      <c r="D1284" s="5" t="str" cm="1">
        <f t="array" ref="D1284">SHA1HASH($C1284)</f>
        <v>9a6b59da46371d86eb75259c956aee4b580c0119</v>
      </c>
      <c r="E1284" s="6">
        <v>1</v>
      </c>
      <c r="F1284" s="7">
        <f ca="1">IF($C1284 = 1 + N("Presidente"),
    127,
    IF($C1284 = 2 + N("Vice-Presidente"),
        72,
        IF($C1284 = 3 + N("Secretária bilíngue"),
            13,
            RANDBETWEEN(5,COUNT(Name!$A:$A) + 1)
        )
    )
)</f>
        <v>28</v>
      </c>
      <c r="G1284" s="7" t="str">
        <f ca="1">VLOOKUP($F1284,Name!$A:$B,2,FALSE)</f>
        <v>Ana Caroline</v>
      </c>
      <c r="H1284" s="7">
        <f ca="1" xml:space="preserve">
IF($C1284 = 1,
    0,
    RANDBETWEEN(5,COUNT('Last name'!$A:$A) + 1)
)</f>
        <v>164</v>
      </c>
      <c r="I1284" s="7" t="str">
        <f ca="1" xml:space="preserve">
IF($C1284 = 1 + N("Presidente"),
    "de Orléans e Bragança",
    VLOOKUP($H1284,'Last name'!$A:$B,2,FALSE) &amp; " " &amp; VLOOKUP(RANDBETWEEN(5,COUNT('Last name'!$A:$A) + 1),'Last name'!$A:$B,2,FALSE)
)</f>
        <v>Rizzo sobrenome</v>
      </c>
      <c r="J1284" s="7" t="str">
        <f t="shared" ca="1" si="192"/>
        <v>Ana Caroline Rizzo sobrenome</v>
      </c>
      <c r="K1284" s="7" t="str" cm="1">
        <f t="array" aca="1" ref="K1284" ca="1">SHA1HASH($J1284)</f>
        <v>501200127c8de069b408057b65280c0f3f049c99</v>
      </c>
      <c r="L1284" s="7" cm="1">
        <f t="array" aca="1" ref="L1284" ca="1">INDEX(States!$A:$A,N1284,1)</f>
        <v>5</v>
      </c>
      <c r="M1284" s="7" t="str">
        <f ca="1">VLOOKUP($L1284,Countries!$A:$B,2,FALSE)</f>
        <v>Portugal</v>
      </c>
      <c r="N1284" s="7" cm="1">
        <f t="array" aca="1" ref="N1284" ca="1">INDEX(States!$C:$C,RANDBETWEEN(5,COUNTA(States!$A:$A) + 1),1)</f>
        <v>13</v>
      </c>
      <c r="O1284" s="7" t="str">
        <f ca="1">VLOOKUP($N1284,States!$C:$D,2,FALSE)</f>
        <v>Coimbra</v>
      </c>
      <c r="P1284" s="7" t="str">
        <f ca="1">VLOOKUP($F1284,Name!$A:$C,3,FALSE)</f>
        <v>F</v>
      </c>
      <c r="Q1284" s="7" t="str">
        <f ca="1">VLOOKUP($P1284,Genders!$B:$C,2,FALSE)</f>
        <v>Female</v>
      </c>
      <c r="R1284" s="7" cm="1">
        <f t="array" aca="1" ref="R1284" ca="1">INDEX('Marital status'!$A:$A,RANDBETWEEN(5,COUNTA('Marital status'!$A:$A) + 1),1)</f>
        <v>8</v>
      </c>
      <c r="S1284" s="7" t="str">
        <f ca="1">VLOOKUP($R1284,'Marital status'!$A:$B,2,FALSE)</f>
        <v xml:space="preserve"> Separated </v>
      </c>
      <c r="T1284" s="7">
        <f t="shared" ca="1" si="193"/>
        <v>5</v>
      </c>
      <c r="U1284" s="7" t="str">
        <f ca="1">VLOOKUP($T1284,Ethnicities!$A:$B,2,FALSE)</f>
        <v xml:space="preserve"> white</v>
      </c>
      <c r="V1284" s="8">
        <f t="shared" ca="1" si="194"/>
        <v>27303</v>
      </c>
      <c r="W1284" s="6">
        <f t="shared" ca="1" si="195"/>
        <v>7</v>
      </c>
      <c r="X1284" s="8" t="str">
        <f ca="1">VLOOKUP($W1284,'Background education'!$A:$B,2,FALSE)</f>
        <v>Undergraduate degree</v>
      </c>
      <c r="Y1284" s="7">
        <f ca="1" xml:space="preserve">
  IF(OR($AA1284 = 5, $AA1284 = 6, $AA1284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84" s="7" t="str">
        <f ca="1">VLOOKUP($Y1284,Departments!$A:$B,2,FALSE)</f>
        <v>Finance</v>
      </c>
      <c r="AA1284" s="6">
        <f t="shared" ca="1" si="196"/>
        <v>11</v>
      </c>
      <c r="AB1284" s="7" t="str">
        <f ca="1">VLOOKUP($AA1284,Roles!$A:$B,2,FALSE)</f>
        <v>Analyst</v>
      </c>
      <c r="AC1284" s="6">
        <f t="shared" ca="1" si="197"/>
        <v>7</v>
      </c>
      <c r="AD1284" s="7" t="str">
        <f ca="1" xml:space="preserve">
IF($AC1284 &lt;&gt; "",
    VLOOKUP($AC1284,Levels!$A:$B,2,FALSE),
    ""
)</f>
        <v>Senior</v>
      </c>
      <c r="AE1284" s="8">
        <f t="shared" ca="1" si="198"/>
        <v>39938</v>
      </c>
      <c r="AF1284" s="6">
        <f ca="1">RANDBETWEEN(5,COUNTA('Recruitment source'!$A:$A) + 1)</f>
        <v>8</v>
      </c>
      <c r="AG1284" s="6" t="str">
        <f ca="1">VLOOKUP($AF1284,'Recruitment source'!$A:$B,2,FALSE)</f>
        <v>Net Empregos</v>
      </c>
      <c r="AH1284" s="8"/>
      <c r="AI1284" s="1">
        <f t="shared" ca="1" si="190"/>
        <v>2500</v>
      </c>
      <c r="AJ1284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1280, 1, 'Ana Caroline Rizzo sobrenome', 'F', 5, '01/10/1974', 7, 7, 11, 7, 2500);</v>
      </c>
    </row>
    <row r="1285" spans="1:36" ht="14.25" customHeight="1" x14ac:dyDescent="0.2">
      <c r="A1285" s="7" cm="1">
        <f t="array" aca="1" ref="A1285" ca="1">INDEX(Companies!$A:$A,RANDBETWEEN(5,COUNTA(Companies!$A:$A) + 1),1)</f>
        <v>5</v>
      </c>
      <c r="B1285" s="7" t="str">
        <f ca="1">VLOOKUP($A1285,Companies!$A:$B,2,FALSE)</f>
        <v>ACME Corporation</v>
      </c>
      <c r="C1285" s="5">
        <f t="shared" si="191"/>
        <v>1281</v>
      </c>
      <c r="D1285" s="5" t="str" cm="1">
        <f t="array" ref="D1285">SHA1HASH($C1285)</f>
        <v>634de0a75896238bfd3f5886f6062f00da3d0b56</v>
      </c>
      <c r="E1285" s="6">
        <v>1</v>
      </c>
      <c r="F1285" s="7">
        <f ca="1">IF($C1285 = 1 + N("Presidente"),
    127,
    IF($C1285 = 2 + N("Vice-Presidente"),
        72,
        IF($C1285 = 3 + N("Secretária bilíngue"),
            13,
            RANDBETWEEN(5,COUNT(Name!$A:$A) + 1)
        )
    )
)</f>
        <v>303</v>
      </c>
      <c r="G1285" s="7" t="str">
        <f ca="1">VLOOKUP($F1285,Name!$A:$B,2,FALSE)</f>
        <v>Nathália</v>
      </c>
      <c r="H1285" s="7">
        <f ca="1" xml:space="preserve">
IF($C1285 = 1,
    0,
    RANDBETWEEN(5,COUNT('Last name'!$A:$A) + 1)
)</f>
        <v>187</v>
      </c>
      <c r="I1285" s="7" t="str">
        <f ca="1" xml:space="preserve">
IF($C1285 = 1 + N("Presidente"),
    "de Orléans e Bragança",
    VLOOKUP($H1285,'Last name'!$A:$B,2,FALSE) &amp; " " &amp; VLOOKUP(RANDBETWEEN(5,COUNT('Last name'!$A:$A) + 1),'Last name'!$A:$B,2,FALSE)
)</f>
        <v>Tavares De Luca</v>
      </c>
      <c r="J1285" s="7" t="str">
        <f t="shared" ca="1" si="192"/>
        <v>Nathália Tavares De Luca</v>
      </c>
      <c r="K1285" s="7" t="str" cm="1">
        <f t="array" aca="1" ref="K1285" ca="1">SHA1HASH($J1285)</f>
        <v>3a444e83398c3ba959156e2d3c7503f0102a2784</v>
      </c>
      <c r="L1285" s="7" cm="1">
        <f t="array" aca="1" ref="L1285" ca="1">INDEX(States!$A:$A,N1285,1)</f>
        <v>5</v>
      </c>
      <c r="M1285" s="7" t="str">
        <f ca="1">VLOOKUP($L1285,Countries!$A:$B,2,FALSE)</f>
        <v>Portugal</v>
      </c>
      <c r="N1285" s="7" cm="1">
        <f t="array" aca="1" ref="N1285" ca="1">INDEX(States!$C:$C,RANDBETWEEN(5,COUNTA(States!$A:$A) + 1),1)</f>
        <v>20</v>
      </c>
      <c r="O1285" s="7" t="str">
        <f ca="1">VLOOKUP($N1285,States!$C:$D,2,FALSE)</f>
        <v>Portalegre</v>
      </c>
      <c r="P1285" s="7" t="str">
        <f ca="1">VLOOKUP($F1285,Name!$A:$C,3,FALSE)</f>
        <v>F</v>
      </c>
      <c r="Q1285" s="7" t="str">
        <f ca="1">VLOOKUP($P1285,Genders!$B:$C,2,FALSE)</f>
        <v>Female</v>
      </c>
      <c r="R1285" s="7" cm="1">
        <f t="array" aca="1" ref="R1285" ca="1">INDEX('Marital status'!$A:$A,RANDBETWEEN(5,COUNTA('Marital status'!$A:$A) + 1),1)</f>
        <v>7</v>
      </c>
      <c r="S1285" s="7" t="str">
        <f ca="1">VLOOKUP($R1285,'Marital status'!$A:$B,2,FALSE)</f>
        <v xml:space="preserve">Widowed </v>
      </c>
      <c r="T1285" s="7">
        <f t="shared" ca="1" si="193"/>
        <v>5</v>
      </c>
      <c r="U1285" s="7" t="str">
        <f ca="1">VLOOKUP($T1285,Ethnicities!$A:$B,2,FALSE)</f>
        <v xml:space="preserve"> white</v>
      </c>
      <c r="V1285" s="8">
        <f t="shared" ca="1" si="194"/>
        <v>18579</v>
      </c>
      <c r="W1285" s="6">
        <f t="shared" ca="1" si="195"/>
        <v>7</v>
      </c>
      <c r="X1285" s="8" t="str">
        <f ca="1">VLOOKUP($W1285,'Background education'!$A:$B,2,FALSE)</f>
        <v>Undergraduate degree</v>
      </c>
      <c r="Y1285" s="7">
        <f ca="1" xml:space="preserve">
  IF(OR($AA1285 = 5, $AA1285 = 6, $AA1285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285" s="7" t="str">
        <f ca="1">VLOOKUP($Y1285,Departments!$A:$B,2,FALSE)</f>
        <v>Finance</v>
      </c>
      <c r="AA1285" s="6">
        <f t="shared" ca="1" si="196"/>
        <v>10</v>
      </c>
      <c r="AB1285" s="7" t="str">
        <f ca="1">VLOOKUP($AA1285,Roles!$A:$B,2,FALSE)</f>
        <v>Trainee</v>
      </c>
      <c r="AC1285" s="6" t="str">
        <f t="shared" ca="1" si="197"/>
        <v/>
      </c>
      <c r="AD1285" s="7" t="str">
        <f ca="1" xml:space="preserve">
IF($AC1285 &lt;&gt; "",
    VLOOKUP($AC1285,Levels!$A:$B,2,FALSE),
    ""
)</f>
        <v/>
      </c>
      <c r="AE1285" s="8">
        <f t="shared" ca="1" si="198"/>
        <v>37500</v>
      </c>
      <c r="AF1285" s="6">
        <f ca="1">RANDBETWEEN(5,COUNTA('Recruitment source'!$A:$A) + 1)</f>
        <v>8</v>
      </c>
      <c r="AG1285" s="6" t="str">
        <f ca="1">VLOOKUP($AF1285,'Recruitment source'!$A:$B,2,FALSE)</f>
        <v>Net Empregos</v>
      </c>
      <c r="AH1285" s="8"/>
      <c r="AI1285" s="1">
        <f t="shared" ref="AI1285:AI1348" ca="1" si="200" xml:space="preserve">
IF($AA1285 = 5 + N("Presidente"),
    27000,
    IF($AA1285 = 6 + N("Vice-presidente"),
        23000,
        IF(OR($AA1285 = 8, $AA1285= 13, $AA1285 = 12) + N("Secretária bilíngue ou coordenador ou especialista"),
            8000,
            IF($AA1285 = 7 + N("Diretor"),
                15000,
                IF($AA1285 = 14 + N("Gerente"),
                    12000,
                    IF($AA1285 = 9 + N("Estagiário"),
                        705,
                        IF($AA1285 = 10 + N("Trainee"),
                            805,
                            IF($AA1285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IF($W1285 = 7,
  500,
  IF($W1285 = 8,
    1000,
    IF($W1285 = 9,
      1500,
      IF($W1285 = 10,
        2000,
        0
      )
    )
  )
)
+
N("Adicional no salário por área")
+
IF($Y1285 = 14 + N("Tecnologia da Informação"),
  120,
  IF($Y1285 = 16 + N("Vendas"),
    110,
    IF($Y1285 = 15 + N("Jurídico"),
      100,
      IF(OR($Y1285 = 8, $Y1285 = 9, $Y1285 = 11) + N("Recursos humanos ou comercial ou comunicação e marketing"),
        80,
        0
      )
    )
  )
)
+
N("Adicionando pegadinha")
+
IF(AND($Y1285 = 16, $W1285 = 9, $AA1285 = 11, $AC1285 = 5) + N("Se for de vendas, com mestrado, analista sênior"),
  IF($T1285 = 5,
    100,
    0
  )
  +
  IF($P1285 = "M",
    200,
    0
  ),
  0
)</f>
        <v>1305</v>
      </c>
      <c r="AJ1285" s="12" t="str">
        <f t="shared" ca="1" si="199"/>
        <v>INSERT INTO bi4all.fac_employees (id_company_fk, id_employee_pk, flg_active, employee_name, id_gender_fk, id_race_fk, birthday, id_schooling_fk, id_department_fk, id_role_fk, id_level_fk, actual_salary) VALUES (5, 1281, 1, 'Nathália Tavares De Luca', 'F', 5, '12/11/1950', 7, 7, 10, NULL, 1305);</v>
      </c>
    </row>
    <row r="1286" spans="1:36" ht="14.25" customHeight="1" x14ac:dyDescent="0.2">
      <c r="A1286" s="7" cm="1">
        <f t="array" aca="1" ref="A1286" ca="1">INDEX(Companies!$A:$A,RANDBETWEEN(5,COUNTA(Companies!$A:$A) + 1),1)</f>
        <v>5</v>
      </c>
      <c r="B1286" s="7" t="str">
        <f ca="1">VLOOKUP($A1286,Companies!$A:$B,2,FALSE)</f>
        <v>ACME Corporation</v>
      </c>
      <c r="C1286" s="5">
        <f t="shared" ref="C1286:C1349" si="201">ROW() - 4</f>
        <v>1282</v>
      </c>
      <c r="D1286" s="5" t="str" cm="1">
        <f t="array" ref="D1286">SHA1HASH($C1286)</f>
        <v>b0203282b4e6a5ceeeb4e9b59dea288dd545f6e4</v>
      </c>
      <c r="E1286" s="6">
        <v>1</v>
      </c>
      <c r="F1286" s="7">
        <f ca="1">IF($C1286 = 1 + N("Presidente"),
    127,
    IF($C1286 = 2 + N("Vice-Presidente"),
        72,
        IF($C1286 = 3 + N("Secretária bilíngue"),
            13,
            RANDBETWEEN(5,COUNT(Name!$A:$A) + 1)
        )
    )
)</f>
        <v>263</v>
      </c>
      <c r="G1286" s="7" t="str">
        <f ca="1">VLOOKUP($F1286,Name!$A:$B,2,FALSE)</f>
        <v>Maria Fernanda</v>
      </c>
      <c r="H1286" s="7">
        <f ca="1" xml:space="preserve">
IF($C1286 = 1,
    0,
    RANDBETWEEN(5,COUNT('Last name'!$A:$A) + 1)
)</f>
        <v>74</v>
      </c>
      <c r="I1286" s="7" t="str">
        <f ca="1" xml:space="preserve">
IF($C1286 = 1 + N("Presidente"),
    "de Orléans e Bragança",
    VLOOKUP($H1286,'Last name'!$A:$B,2,FALSE) &amp; " " &amp; VLOOKUP(RANDBETWEEN(5,COUNT('Last name'!$A:$A) + 1),'Last name'!$A:$B,2,FALSE)
)</f>
        <v>Dias Evangelista</v>
      </c>
      <c r="J1286" s="7" t="str">
        <f t="shared" ref="J1286:J1349" ca="1" si="202">$G1286 &amp; " " &amp; $I1286</f>
        <v>Maria Fernanda Dias Evangelista</v>
      </c>
      <c r="K1286" s="7" t="str" cm="1">
        <f t="array" aca="1" ref="K1286" ca="1">SHA1HASH($J1286)</f>
        <v>0efc2166c833586ba7fd8647fc02df4a54e43dc9</v>
      </c>
      <c r="L1286" s="7" cm="1">
        <f t="array" aca="1" ref="L1286" ca="1">INDEX(States!$A:$A,N1286,1)</f>
        <v>5</v>
      </c>
      <c r="M1286" s="7" t="str">
        <f ca="1">VLOOKUP($L1286,Countries!$A:$B,2,FALSE)</f>
        <v>Portugal</v>
      </c>
      <c r="N1286" s="7" cm="1">
        <f t="array" aca="1" ref="N1286" ca="1">INDEX(States!$C:$C,RANDBETWEEN(5,COUNTA(States!$A:$A) + 1),1)</f>
        <v>15</v>
      </c>
      <c r="O1286" s="7" t="str">
        <f ca="1">VLOOKUP($N1286,States!$C:$D,2,FALSE)</f>
        <v xml:space="preserve"> ÉVORA</v>
      </c>
      <c r="P1286" s="7" t="str">
        <f ca="1">VLOOKUP($F1286,Name!$A:$C,3,FALSE)</f>
        <v>F</v>
      </c>
      <c r="Q1286" s="7" t="str">
        <f ca="1">VLOOKUP($P1286,Genders!$B:$C,2,FALSE)</f>
        <v>Female</v>
      </c>
      <c r="R1286" s="7" cm="1">
        <f t="array" aca="1" ref="R1286" ca="1">INDEX('Marital status'!$A:$A,RANDBETWEEN(5,COUNTA('Marital status'!$A:$A) + 1),1)</f>
        <v>5</v>
      </c>
      <c r="S1286" s="7" t="str">
        <f ca="1">VLOOKUP($R1286,'Marital status'!$A:$B,2,FALSE)</f>
        <v>single</v>
      </c>
      <c r="T1286" s="7">
        <f t="shared" ref="T1286:T1349" ca="1" si="203" xml:space="preserve">
IF(AND($AA1286 &gt;= 5, $AA1286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286" s="7" t="str">
        <f ca="1">VLOOKUP($T1286,Ethnicities!$A:$B,2,FALSE)</f>
        <v xml:space="preserve"> white</v>
      </c>
      <c r="V1286" s="8">
        <f t="shared" ref="V1286:V1349" ca="1" si="204" xml:space="preserve">
IF($AA1286 = 5 + N("CEO"),
    TODAY() - 16340,
    IF($AA1286 = 8 + N("Secretary"),
        RANDBETWEEN(TODAY() - 12418.5, TODAY()-6574.5),
        IF(OR($AA1286 = 7, $AA1286 = 14),
            RANDBETWEEN(TODAY() - 16071, TODAY() - 8766),
            IF(OR($AA1286 = 13, $AA1286 = 12, $AA1286 = 11),
                RANDBETWEEN(TODAY() - 27393.75, TODAY() - 12783.75),
                RANDBETWEEN(TODAY() - 27393.75, TODAY()-10957.5)
            )
        )
    )
)</f>
        <v>27484</v>
      </c>
      <c r="W1286" s="6">
        <f t="shared" ref="W1286:W1349" ca="1" si="205" xml:space="preserve">
IF(OR($AA1286 = 5, $AA1286 = 6) + N("Se for presidente ou vice-presidente"),
    10 + N("Doutor"),
    IF($AA1286 = 7 + N("Se for diretor"),
        RANDBETWEEN(8,10) + N("Graduate school or Master’s degree or Doctorate"),
        IF($AA1286 = 14 + N("If a manager"),
            RANDBETWEEN(7,9),
            IF(OR($AA1286 = 13, $AA1286 = 12, $AA1286 = 11) + N("If coordinator or specialist or analyst"),
                RANDBETWEEN(7,8),
                7
            )
        )
    )
)</f>
        <v>8</v>
      </c>
      <c r="X1286" s="8" t="str">
        <f ca="1">VLOOKUP($W1286,'Background education'!$A:$B,2,FALSE)</f>
        <v>Graduate school</v>
      </c>
      <c r="Y1286" s="7">
        <f ca="1" xml:space="preserve">
  IF(OR($AA1286 = 5, $AA1286 = 6, $AA1286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86" s="7" t="str">
        <f ca="1">VLOOKUP($Y1286,Departments!$A:$B,2,FALSE)</f>
        <v>Human Resource</v>
      </c>
      <c r="AA1286" s="6">
        <f t="shared" ref="AA1286:AA1349" ca="1" si="206" xml:space="preserve">
IF($C1286 = 1 + N("Se matrícula for 1"),
  5 + N("Presidente"),
  IF($C1286 = 2 + N("Se matrícula for 2"),
    6 + N("Vice-presidente"),
    IF($C1286 = 3 + N("Se matrícula for 3"),
      8 + N("Secretária bilíngue"),
      IF(AND($C1286 &gt;= 4, $C1286 &lt;=14),
        7 + N("Diretor"),
        IF(AND($C1286 &gt;= 15, $C1286 &lt;= 25),
          14 + N("Manager"),
          IF(AND($C1286 &gt;= 26, $C1286 &lt;= 36),
            13 + N("Coordinador"),
            IF(AND($C1286 &gt;= 37, $C1286 &lt;= 47),
              12 + N("Especialista"),
                IF(MOD($C1286,2) = 0,
                  11 + N("Analista"),
                  RANDBETWEEN(9,10) + N("Estagiário ou Trainee")
                )
            )
          )
        )
      )
    )
  )
)</f>
        <v>11</v>
      </c>
      <c r="AB1286" s="7" t="str">
        <f ca="1">VLOOKUP($AA1286,Roles!$A:$B,2,FALSE)</f>
        <v>Analyst</v>
      </c>
      <c r="AC1286" s="6">
        <f t="shared" ref="AC1286:AC1349" ca="1" si="207" xml:space="preserve">
IF($AA1286 = 11 + N("Analyst"),
    RANDBETWEEN(5, 7) + N("Jr, Pleno, Sr"),
    ""
)</f>
        <v>5</v>
      </c>
      <c r="AD1286" s="7" t="str">
        <f ca="1" xml:space="preserve">
IF($AC1286 &lt;&gt; "",
    VLOOKUP($AC1286,Levels!$A:$B,2,FALSE),
    ""
)</f>
        <v>Junior</v>
      </c>
      <c r="AE1286" s="8">
        <f t="shared" ref="AE1286:AE1349" ca="1" si="208" xml:space="preserve">
IF(
  OR(
    $AA1286=5,$AA1286=6,$AA1286=7,$AA1286=8,$AA1286=14
  ),
  36161,
  IF(
     (
      (TODAY() - $V1286) / 365
     ) &lt; 19,
      TODAY(),
      RANDBETWEEN(36161,TODAY())
  )
)</f>
        <v>43293</v>
      </c>
      <c r="AF1286" s="6">
        <f ca="1">RANDBETWEEN(5,COUNTA('Recruitment source'!$A:$A) + 1)</f>
        <v>12</v>
      </c>
      <c r="AG1286" s="6" t="str">
        <f ca="1">VLOOKUP($AF1286,'Recruitment source'!$A:$B,2,FALSE)</f>
        <v xml:space="preserve"> recommendation of employee</v>
      </c>
      <c r="AH1286" s="8"/>
      <c r="AI1286" s="1">
        <f t="shared" ca="1" si="200"/>
        <v>3080</v>
      </c>
      <c r="AJ1286" s="12" t="str">
        <f t="shared" ref="AJ1286:AJ1349" ca="1" si="20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$A1286  &amp; ", "   &amp;
$C1286  &amp; ", "   &amp;
$E1286  &amp; ", '"  &amp;
$J1286  &amp; "', '" &amp;
$P1286  &amp; "', "  &amp;
$T1286  &amp; ", '"  &amp;
TEXT($V1286,"dd/mm/aaaa")  &amp; "', "   &amp;
$W1286  &amp; ", "   &amp;
$Y1286  &amp; ", "   &amp;
$AA1286  &amp; ", "   &amp;
IF($AC1286 &lt;&gt; "", $AC1286, "NULL")  &amp; ", "   &amp;
$AI1286  &amp; ");"</f>
        <v>INSERT INTO bi4all.fac_employees (id_company_fk, id_employee_pk, flg_active, employee_name, id_gender_fk, id_race_fk, birthday, id_schooling_fk, id_department_fk, id_role_fk, id_level_fk, actual_salary) VALUES (5, 1282, 1, 'Maria Fernanda Dias Evangelista', 'F', 5, '31/03/1975', 8, 8, 11, 5, 3080);</v>
      </c>
    </row>
    <row r="1287" spans="1:36" ht="14.25" customHeight="1" x14ac:dyDescent="0.2">
      <c r="A1287" s="7" cm="1">
        <f t="array" aca="1" ref="A1287" ca="1">INDEX(Companies!$A:$A,RANDBETWEEN(5,COUNTA(Companies!$A:$A) + 1),1)</f>
        <v>5</v>
      </c>
      <c r="B1287" s="7" t="str">
        <f ca="1">VLOOKUP($A1287,Companies!$A:$B,2,FALSE)</f>
        <v>ACME Corporation</v>
      </c>
      <c r="C1287" s="5">
        <f t="shared" si="201"/>
        <v>1283</v>
      </c>
      <c r="D1287" s="5" t="str" cm="1">
        <f t="array" ref="D1287">SHA1HASH($C1287)</f>
        <v>b615fddf029f3e87e4d1f314a489ddca0cbf50de</v>
      </c>
      <c r="E1287" s="6">
        <v>1</v>
      </c>
      <c r="F1287" s="7">
        <f ca="1">IF($C1287 = 1 + N("Presidente"),
    127,
    IF($C1287 = 2 + N("Vice-Presidente"),
        72,
        IF($C1287 = 3 + N("Secretária bilíngue"),
            13,
            RANDBETWEEN(5,COUNT(Name!$A:$A) + 1)
        )
    )
)</f>
        <v>197</v>
      </c>
      <c r="G1287" s="7" t="str">
        <f ca="1">VLOOKUP($F1287,Name!$A:$B,2,FALSE)</f>
        <v>José</v>
      </c>
      <c r="H1287" s="7">
        <f ca="1" xml:space="preserve">
IF($C1287 = 1,
    0,
    RANDBETWEEN(5,COUNT('Last name'!$A:$A) + 1)
)</f>
        <v>125</v>
      </c>
      <c r="I1287" s="7" t="str">
        <f ca="1" xml:space="preserve">
IF($C1287 = 1 + N("Presidente"),
    "de Orléans e Bragança",
    VLOOKUP($H1287,'Last name'!$A:$B,2,FALSE) &amp; " " &amp; VLOOKUP(RANDBETWEEN(5,COUNT('Last name'!$A:$A) + 1),'Last name'!$A:$B,2,FALSE)
)</f>
        <v>Medeiros Santana</v>
      </c>
      <c r="J1287" s="7" t="str">
        <f t="shared" ca="1" si="202"/>
        <v>José Medeiros Santana</v>
      </c>
      <c r="K1287" s="7" t="str" cm="1">
        <f t="array" aca="1" ref="K1287" ca="1">SHA1HASH($J1287)</f>
        <v>0d25721b4c48d01c486f62f01722a0f99ac9a6e6</v>
      </c>
      <c r="L1287" s="7" cm="1">
        <f t="array" aca="1" ref="L1287" ca="1">INDEX(States!$A:$A,N1287,1)</f>
        <v>5</v>
      </c>
      <c r="M1287" s="7" t="str">
        <f ca="1">VLOOKUP($L1287,Countries!$A:$B,2,FALSE)</f>
        <v>Portugal</v>
      </c>
      <c r="N1287" s="7" cm="1">
        <f t="array" aca="1" ref="N1287" ca="1">INDEX(States!$C:$C,RANDBETWEEN(5,COUNTA(States!$A:$A) + 1),1)</f>
        <v>20</v>
      </c>
      <c r="O1287" s="7" t="str">
        <f ca="1">VLOOKUP($N1287,States!$C:$D,2,FALSE)</f>
        <v>Portalegre</v>
      </c>
      <c r="P1287" s="7" t="str">
        <f ca="1">VLOOKUP($F1287,Name!$A:$C,3,FALSE)</f>
        <v>M</v>
      </c>
      <c r="Q1287" s="7" t="str">
        <f ca="1">VLOOKUP($P1287,Genders!$B:$C,2,FALSE)</f>
        <v>Male</v>
      </c>
      <c r="R1287" s="7" cm="1">
        <f t="array" aca="1" ref="R1287" ca="1">INDEX('Marital status'!$A:$A,RANDBETWEEN(5,COUNTA('Marital status'!$A:$A) + 1),1)</f>
        <v>8</v>
      </c>
      <c r="S1287" s="7" t="str">
        <f ca="1">VLOOKUP($R1287,'Marital status'!$A:$B,2,FALSE)</f>
        <v xml:space="preserve"> Separated </v>
      </c>
      <c r="T1287" s="7">
        <f t="shared" ca="1" si="203"/>
        <v>7</v>
      </c>
      <c r="U1287" s="7" t="str">
        <f ca="1">VLOOKUP($T1287,Ethnicities!$A:$B,2,FALSE)</f>
        <v xml:space="preserve">  Hispanic or LATINO</v>
      </c>
      <c r="V1287" s="8">
        <f t="shared" ca="1" si="204"/>
        <v>30318</v>
      </c>
      <c r="W1287" s="6">
        <f t="shared" ca="1" si="205"/>
        <v>7</v>
      </c>
      <c r="X1287" s="8" t="str">
        <f ca="1">VLOOKUP($W1287,'Background education'!$A:$B,2,FALSE)</f>
        <v>Undergraduate degree</v>
      </c>
      <c r="Y1287" s="7">
        <f ca="1" xml:space="preserve">
  IF(OR($AA1287 = 5, $AA1287 = 6, $AA1287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87" s="7" t="str">
        <f ca="1">VLOOKUP($Y1287,Departments!$A:$B,2,FALSE)</f>
        <v xml:space="preserve"> Presidency</v>
      </c>
      <c r="AA1287" s="6">
        <f t="shared" ca="1" si="206"/>
        <v>10</v>
      </c>
      <c r="AB1287" s="7" t="str">
        <f ca="1">VLOOKUP($AA1287,Roles!$A:$B,2,FALSE)</f>
        <v>Trainee</v>
      </c>
      <c r="AC1287" s="6" t="str">
        <f t="shared" ca="1" si="207"/>
        <v/>
      </c>
      <c r="AD1287" s="7" t="str">
        <f ca="1" xml:space="preserve">
IF($AC1287 &lt;&gt; "",
    VLOOKUP($AC1287,Levels!$A:$B,2,FALSE),
    ""
)</f>
        <v/>
      </c>
      <c r="AE1287" s="8">
        <f t="shared" ca="1" si="208"/>
        <v>36440</v>
      </c>
      <c r="AF1287" s="6">
        <f ca="1">RANDBETWEEN(5,COUNTA('Recruitment source'!$A:$A) + 1)</f>
        <v>9</v>
      </c>
      <c r="AG1287" s="6" t="str">
        <f ca="1">VLOOKUP($AF1287,'Recruitment source'!$A:$B,2,FALSE)</f>
        <v>Empregos Online</v>
      </c>
      <c r="AH1287" s="8"/>
      <c r="AI1287" s="1">
        <f t="shared" ca="1" si="200"/>
        <v>1305</v>
      </c>
      <c r="AJ128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1283, 1, 'José Medeiros Santana', 'M', 7, '02/01/1983', 7, 5, 10, NULL, 1305);</v>
      </c>
    </row>
    <row r="1288" spans="1:36" ht="14.25" customHeight="1" x14ac:dyDescent="0.2">
      <c r="A1288" s="7" cm="1">
        <f t="array" aca="1" ref="A1288" ca="1">INDEX(Companies!$A:$A,RANDBETWEEN(5,COUNTA(Companies!$A:$A) + 1),1)</f>
        <v>5</v>
      </c>
      <c r="B1288" s="7" t="str">
        <f ca="1">VLOOKUP($A1288,Companies!$A:$B,2,FALSE)</f>
        <v>ACME Corporation</v>
      </c>
      <c r="C1288" s="5">
        <f t="shared" si="201"/>
        <v>1284</v>
      </c>
      <c r="D1288" s="5" t="str" cm="1">
        <f t="array" ref="D1288">SHA1HASH($C1288)</f>
        <v>c5c15732584ed2820db3720243a42ca22f624d80</v>
      </c>
      <c r="E1288" s="6">
        <v>1</v>
      </c>
      <c r="F1288" s="7">
        <f ca="1">IF($C1288 = 1 + N("Presidente"),
    127,
    IF($C1288 = 2 + N("Vice-Presidente"),
        72,
        IF($C1288 = 3 + N("Secretária bilíngue"),
            13,
            RANDBETWEEN(5,COUNT(Name!$A:$A) + 1)
        )
    )
)</f>
        <v>97</v>
      </c>
      <c r="G1288" s="7" t="str">
        <f ca="1">VLOOKUP($F1288,Name!$A:$B,2,FALSE)</f>
        <v>Claudia</v>
      </c>
      <c r="H1288" s="7">
        <f ca="1" xml:space="preserve">
IF($C1288 = 1,
    0,
    RANDBETWEEN(5,COUNT('Last name'!$A:$A) + 1)
)</f>
        <v>162</v>
      </c>
      <c r="I1288" s="7" t="str">
        <f ca="1" xml:space="preserve">
IF($C1288 = 1 + N("Presidente"),
    "de Orléans e Bragança",
    VLOOKUP($H1288,'Last name'!$A:$B,2,FALSE) &amp; " " &amp; VLOOKUP(RANDBETWEEN(5,COUNT('Last name'!$A:$A) + 1),'Last name'!$A:$B,2,FALSE)
)</f>
        <v>Ricci Anunciação</v>
      </c>
      <c r="J1288" s="7" t="str">
        <f t="shared" ca="1" si="202"/>
        <v>Claudia Ricci Anunciação</v>
      </c>
      <c r="K1288" s="7" t="str" cm="1">
        <f t="array" aca="1" ref="K1288" ca="1">SHA1HASH($J1288)</f>
        <v>7930184c8b56b90e9ac68b8a31ef5dc51e390092</v>
      </c>
      <c r="L1288" s="7" cm="1">
        <f t="array" aca="1" ref="L1288" ca="1">INDEX(States!$A:$A,N1288,1)</f>
        <v>5</v>
      </c>
      <c r="M1288" s="7" t="str">
        <f ca="1">VLOOKUP($L1288,Countries!$A:$B,2,FALSE)</f>
        <v>Portugal</v>
      </c>
      <c r="N1288" s="7" cm="1">
        <f t="array" aca="1" ref="N1288" ca="1">INDEX(States!$C:$C,RANDBETWEEN(5,COUNTA(States!$A:$A) + 1),1)</f>
        <v>5</v>
      </c>
      <c r="O1288" s="7" t="str">
        <f ca="1">VLOOKUP($N1288,States!$C:$D,2,FALSE)</f>
        <v xml:space="preserve"> Lisboa</v>
      </c>
      <c r="P1288" s="7" t="str">
        <f ca="1">VLOOKUP($F1288,Name!$A:$C,3,FALSE)</f>
        <v>F</v>
      </c>
      <c r="Q1288" s="7" t="str">
        <f ca="1">VLOOKUP($P1288,Genders!$B:$C,2,FALSE)</f>
        <v>Female</v>
      </c>
      <c r="R1288" s="7" cm="1">
        <f t="array" aca="1" ref="R1288" ca="1">INDEX('Marital status'!$A:$A,RANDBETWEEN(5,COUNTA('Marital status'!$A:$A) + 1),1)</f>
        <v>8</v>
      </c>
      <c r="S1288" s="7" t="str">
        <f ca="1">VLOOKUP($R1288,'Marital status'!$A:$B,2,FALSE)</f>
        <v xml:space="preserve"> Separated </v>
      </c>
      <c r="T1288" s="7">
        <f t="shared" ca="1" si="203"/>
        <v>6</v>
      </c>
      <c r="U1288" s="7" t="str">
        <f ca="1">VLOOKUP($T1288,Ethnicities!$A:$B,2,FALSE)</f>
        <v>Black or African American</v>
      </c>
      <c r="V1288" s="8">
        <f t="shared" ca="1" si="204"/>
        <v>29658</v>
      </c>
      <c r="W1288" s="6">
        <f t="shared" ca="1" si="205"/>
        <v>8</v>
      </c>
      <c r="X1288" s="8" t="str">
        <f ca="1">VLOOKUP($W1288,'Background education'!$A:$B,2,FALSE)</f>
        <v>Graduate school</v>
      </c>
      <c r="Y1288" s="7">
        <f ca="1" xml:space="preserve">
  IF(OR($AA1288 = 5, $AA1288 = 6, $AA1288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88" s="7" t="str">
        <f ca="1">VLOOKUP($Y1288,Departments!$A:$B,2,FALSE)</f>
        <v>Audit</v>
      </c>
      <c r="AA1288" s="6">
        <f t="shared" ca="1" si="206"/>
        <v>11</v>
      </c>
      <c r="AB1288" s="7" t="str">
        <f ca="1">VLOOKUP($AA1288,Roles!$A:$B,2,FALSE)</f>
        <v>Analyst</v>
      </c>
      <c r="AC1288" s="6">
        <f t="shared" ca="1" si="207"/>
        <v>6</v>
      </c>
      <c r="AD1288" s="7" t="str">
        <f ca="1" xml:space="preserve">
IF($AC1288 &lt;&gt; "",
    VLOOKUP($AC1288,Levels!$A:$B,2,FALSE),
    ""
)</f>
        <v>Pleno</v>
      </c>
      <c r="AE1288" s="8">
        <f t="shared" ca="1" si="208"/>
        <v>40147</v>
      </c>
      <c r="AF1288" s="6">
        <f ca="1">RANDBETWEEN(5,COUNTA('Recruitment source'!$A:$A) + 1)</f>
        <v>8</v>
      </c>
      <c r="AG1288" s="6" t="str">
        <f ca="1">VLOOKUP($AF1288,'Recruitment source'!$A:$B,2,FALSE)</f>
        <v>Net Empregos</v>
      </c>
      <c r="AH1288" s="8"/>
      <c r="AI1288" s="1">
        <f t="shared" ca="1" si="200"/>
        <v>3000</v>
      </c>
      <c r="AJ128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1284, 1, 'Claudia Ricci Anunciação', 'F', 6, '13/03/1981', 8, 13, 11, 6, 3000);</v>
      </c>
    </row>
    <row r="1289" spans="1:36" ht="14.25" customHeight="1" x14ac:dyDescent="0.2">
      <c r="A1289" s="7" cm="1">
        <f t="array" aca="1" ref="A1289" ca="1">INDEX(Companies!$A:$A,RANDBETWEEN(5,COUNTA(Companies!$A:$A) + 1),1)</f>
        <v>5</v>
      </c>
      <c r="B1289" s="7" t="str">
        <f ca="1">VLOOKUP($A1289,Companies!$A:$B,2,FALSE)</f>
        <v>ACME Corporation</v>
      </c>
      <c r="C1289" s="5">
        <f t="shared" si="201"/>
        <v>1285</v>
      </c>
      <c r="D1289" s="5" t="str" cm="1">
        <f t="array" ref="D1289">SHA1HASH($C1289)</f>
        <v>d4e1aca5dd0e4965a2a66e1256e5b25a346a759b</v>
      </c>
      <c r="E1289" s="6">
        <v>1</v>
      </c>
      <c r="F1289" s="7">
        <f ca="1">IF($C1289 = 1 + N("Presidente"),
    127,
    IF($C1289 = 2 + N("Vice-Presidente"),
        72,
        IF($C1289 = 3 + N("Secretária bilíngue"),
            13,
            RANDBETWEEN(5,COUNT(Name!$A:$A) + 1)
        )
    )
)</f>
        <v>196</v>
      </c>
      <c r="G1289" s="7" t="str">
        <f ca="1">VLOOKUP($F1289,Name!$A:$B,2,FALSE)</f>
        <v>Jonathan</v>
      </c>
      <c r="H1289" s="7">
        <f ca="1" xml:space="preserve">
IF($C1289 = 1,
    0,
    RANDBETWEEN(5,COUNT('Last name'!$A:$A) + 1)
)</f>
        <v>22</v>
      </c>
      <c r="I1289" s="7" t="str">
        <f ca="1" xml:space="preserve">
IF($C1289 = 1 + N("Presidente"),
    "de Orléans e Bragança",
    VLOOKUP($H1289,'Last name'!$A:$B,2,FALSE) &amp; " " &amp; VLOOKUP(RANDBETWEEN(5,COUNT('Last name'!$A:$A) + 1),'Last name'!$A:$B,2,FALSE)
)</f>
        <v>Araújo Noronha</v>
      </c>
      <c r="J1289" s="7" t="str">
        <f t="shared" ca="1" si="202"/>
        <v>Jonathan Araújo Noronha</v>
      </c>
      <c r="K1289" s="7" t="str" cm="1">
        <f t="array" aca="1" ref="K1289" ca="1">SHA1HASH($J1289)</f>
        <v>b7c72ec6052214afc956c1c0c549f0efecedabf2</v>
      </c>
      <c r="L1289" s="7" cm="1">
        <f t="array" aca="1" ref="L1289" ca="1">INDEX(States!$A:$A,N1289,1)</f>
        <v>5</v>
      </c>
      <c r="M1289" s="7" t="str">
        <f ca="1">VLOOKUP($L1289,Countries!$A:$B,2,FALSE)</f>
        <v>Portugal</v>
      </c>
      <c r="N1289" s="7" cm="1">
        <f t="array" aca="1" ref="N1289" ca="1">INDEX(States!$C:$C,RANDBETWEEN(5,COUNTA(States!$A:$A) + 1),1)</f>
        <v>12</v>
      </c>
      <c r="O1289" s="7" t="str">
        <f ca="1">VLOOKUP($N1289,States!$C:$D,2,FALSE)</f>
        <v>Leiria</v>
      </c>
      <c r="P1289" s="7" t="str">
        <f ca="1">VLOOKUP($F1289,Name!$A:$C,3,FALSE)</f>
        <v>M</v>
      </c>
      <c r="Q1289" s="7" t="str">
        <f ca="1">VLOOKUP($P1289,Genders!$B:$C,2,FALSE)</f>
        <v>Male</v>
      </c>
      <c r="R1289" s="7" cm="1">
        <f t="array" aca="1" ref="R1289" ca="1">INDEX('Marital status'!$A:$A,RANDBETWEEN(5,COUNTA('Marital status'!$A:$A) + 1),1)</f>
        <v>8</v>
      </c>
      <c r="S1289" s="7" t="str">
        <f ca="1">VLOOKUP($R1289,'Marital status'!$A:$B,2,FALSE)</f>
        <v xml:space="preserve"> Separated </v>
      </c>
      <c r="T1289" s="7">
        <f t="shared" ca="1" si="203"/>
        <v>5</v>
      </c>
      <c r="U1289" s="7" t="str">
        <f ca="1">VLOOKUP($T1289,Ethnicities!$A:$B,2,FALSE)</f>
        <v xml:space="preserve"> white</v>
      </c>
      <c r="V1289" s="8">
        <f t="shared" ca="1" si="204"/>
        <v>32628</v>
      </c>
      <c r="W1289" s="6">
        <f t="shared" ca="1" si="205"/>
        <v>7</v>
      </c>
      <c r="X1289" s="8" t="str">
        <f ca="1">VLOOKUP($W1289,'Background education'!$A:$B,2,FALSE)</f>
        <v>Undergraduate degree</v>
      </c>
      <c r="Y1289" s="7">
        <f ca="1" xml:space="preserve">
  IF(OR($AA1289 = 5, $AA1289 = 6, $AA1289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89" s="7" t="str">
        <f ca="1">VLOOKUP($Y1289,Departments!$A:$B,2,FALSE)</f>
        <v>Human Resource</v>
      </c>
      <c r="AA1289" s="6">
        <f t="shared" ca="1" si="206"/>
        <v>10</v>
      </c>
      <c r="AB1289" s="7" t="str">
        <f ca="1">VLOOKUP($AA1289,Roles!$A:$B,2,FALSE)</f>
        <v>Trainee</v>
      </c>
      <c r="AC1289" s="6" t="str">
        <f t="shared" ca="1" si="207"/>
        <v/>
      </c>
      <c r="AD1289" s="7" t="str">
        <f ca="1" xml:space="preserve">
IF($AC1289 &lt;&gt; "",
    VLOOKUP($AC1289,Levels!$A:$B,2,FALSE),
    ""
)</f>
        <v/>
      </c>
      <c r="AE1289" s="8">
        <f t="shared" ca="1" si="208"/>
        <v>39333</v>
      </c>
      <c r="AF1289" s="6">
        <f ca="1">RANDBETWEEN(5,COUNTA('Recruitment source'!$A:$A) + 1)</f>
        <v>5</v>
      </c>
      <c r="AG1289" s="6" t="str">
        <f ca="1">VLOOKUP($AF1289,'Recruitment source'!$A:$B,2,FALSE)</f>
        <v>Indeed</v>
      </c>
      <c r="AH1289" s="8"/>
      <c r="AI1289" s="1">
        <f t="shared" ca="1" si="200"/>
        <v>1385</v>
      </c>
      <c r="AJ128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1285, 1, 'Jonathan Araújo Noronha', 'M', 5, '30/04/1989', 7, 8, 10, NULL, 1385);</v>
      </c>
    </row>
    <row r="1290" spans="1:36" ht="14.25" customHeight="1" x14ac:dyDescent="0.2">
      <c r="A1290" s="7" cm="1">
        <f t="array" aca="1" ref="A1290" ca="1">INDEX(Companies!$A:$A,RANDBETWEEN(5,COUNTA(Companies!$A:$A) + 1),1)</f>
        <v>5</v>
      </c>
      <c r="B1290" s="7" t="str">
        <f ca="1">VLOOKUP($A1290,Companies!$A:$B,2,FALSE)</f>
        <v>ACME Corporation</v>
      </c>
      <c r="C1290" s="5">
        <f t="shared" si="201"/>
        <v>1286</v>
      </c>
      <c r="D1290" s="5" t="str" cm="1">
        <f t="array" ref="D1290">SHA1HASH($C1290)</f>
        <v>91b92669ecf0fa9c6e550fd5fd76c31b5c969f57</v>
      </c>
      <c r="E1290" s="6">
        <v>1</v>
      </c>
      <c r="F1290" s="7">
        <f ca="1">IF($C1290 = 1 + N("Presidente"),
    127,
    IF($C1290 = 2 + N("Vice-Presidente"),
        72,
        IF($C1290 = 3 + N("Secretária bilíngue"),
            13,
            RANDBETWEEN(5,COUNT(Name!$A:$A) + 1)
        )
    )
)</f>
        <v>145</v>
      </c>
      <c r="G1290" s="7" t="str">
        <f ca="1">VLOOKUP($F1290,Name!$A:$B,2,FALSE)</f>
        <v>Francisca</v>
      </c>
      <c r="H1290" s="7">
        <f ca="1" xml:space="preserve">
IF($C1290 = 1,
    0,
    RANDBETWEEN(5,COUNT('Last name'!$A:$A) + 1)
)</f>
        <v>166</v>
      </c>
      <c r="I1290" s="7" t="str">
        <f ca="1" xml:space="preserve">
IF($C1290 = 1 + N("Presidente"),
    "de Orléans e Bragança",
    VLOOKUP($H1290,'Last name'!$A:$B,2,FALSE) &amp; " " &amp; VLOOKUP(RANDBETWEEN(5,COUNT('Last name'!$A:$A) + 1),'Last name'!$A:$B,2,FALSE)
)</f>
        <v>Rodrigues Mello</v>
      </c>
      <c r="J1290" s="7" t="str">
        <f t="shared" ca="1" si="202"/>
        <v>Francisca Rodrigues Mello</v>
      </c>
      <c r="K1290" s="7" t="str" cm="1">
        <f t="array" aca="1" ref="K1290" ca="1">SHA1HASH($J1290)</f>
        <v>6b9690c24a947d28994651dbced82471ac0eb50e</v>
      </c>
      <c r="L1290" s="7" cm="1">
        <f t="array" aca="1" ref="L1290" ca="1">INDEX(States!$A:$A,N1290,1)</f>
        <v>5</v>
      </c>
      <c r="M1290" s="7" t="str">
        <f ca="1">VLOOKUP($L1290,Countries!$A:$B,2,FALSE)</f>
        <v>Portugal</v>
      </c>
      <c r="N1290" s="7" cm="1">
        <f t="array" aca="1" ref="N1290" ca="1">INDEX(States!$C:$C,RANDBETWEEN(5,COUNTA(States!$A:$A) + 1),1)</f>
        <v>21</v>
      </c>
      <c r="O1290" s="7" t="str">
        <f ca="1">VLOOKUP($N1290,States!$C:$D,2,FALSE)</f>
        <v>Guarda</v>
      </c>
      <c r="P1290" s="7" t="str">
        <f ca="1">VLOOKUP($F1290,Name!$A:$C,3,FALSE)</f>
        <v>F</v>
      </c>
      <c r="Q1290" s="7" t="str">
        <f ca="1">VLOOKUP($P1290,Genders!$B:$C,2,FALSE)</f>
        <v>Female</v>
      </c>
      <c r="R1290" s="7" cm="1">
        <f t="array" aca="1" ref="R1290" ca="1">INDEX('Marital status'!$A:$A,RANDBETWEEN(5,COUNTA('Marital status'!$A:$A) + 1),1)</f>
        <v>9</v>
      </c>
      <c r="S1290" s="7" t="str">
        <f ca="1">VLOOKUP($R1290,'Marital status'!$A:$B,2,FALSE)</f>
        <v>DIVORCED</v>
      </c>
      <c r="T1290" s="7">
        <f t="shared" ca="1" si="203"/>
        <v>5</v>
      </c>
      <c r="U1290" s="7" t="str">
        <f ca="1">VLOOKUP($T1290,Ethnicities!$A:$B,2,FALSE)</f>
        <v xml:space="preserve"> white</v>
      </c>
      <c r="V1290" s="8">
        <f t="shared" ca="1" si="204"/>
        <v>28911</v>
      </c>
      <c r="W1290" s="6">
        <f t="shared" ca="1" si="205"/>
        <v>8</v>
      </c>
      <c r="X1290" s="8" t="str">
        <f ca="1">VLOOKUP($W1290,'Background education'!$A:$B,2,FALSE)</f>
        <v>Graduate school</v>
      </c>
      <c r="Y1290" s="7">
        <f ca="1" xml:space="preserve">
  IF(OR($AA1290 = 5, $AA1290 = 6, $AA1290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290" s="7" t="str">
        <f ca="1">VLOOKUP($Y1290,Departments!$A:$B,2,FALSE)</f>
        <v>Audit</v>
      </c>
      <c r="AA1290" s="6">
        <f t="shared" ca="1" si="206"/>
        <v>11</v>
      </c>
      <c r="AB1290" s="7" t="str">
        <f ca="1">VLOOKUP($AA1290,Roles!$A:$B,2,FALSE)</f>
        <v>Analyst</v>
      </c>
      <c r="AC1290" s="6">
        <f t="shared" ca="1" si="207"/>
        <v>6</v>
      </c>
      <c r="AD1290" s="7" t="str">
        <f ca="1" xml:space="preserve">
IF($AC1290 &lt;&gt; "",
    VLOOKUP($AC1290,Levels!$A:$B,2,FALSE),
    ""
)</f>
        <v>Pleno</v>
      </c>
      <c r="AE1290" s="8">
        <f t="shared" ca="1" si="208"/>
        <v>38537</v>
      </c>
      <c r="AF1290" s="6">
        <f ca="1">RANDBETWEEN(5,COUNTA('Recruitment source'!$A:$A) + 1)</f>
        <v>5</v>
      </c>
      <c r="AG1290" s="6" t="str">
        <f ca="1">VLOOKUP($AF1290,'Recruitment source'!$A:$B,2,FALSE)</f>
        <v>Indeed</v>
      </c>
      <c r="AH1290" s="8"/>
      <c r="AI1290" s="1">
        <f t="shared" ca="1" si="200"/>
        <v>3000</v>
      </c>
      <c r="AJ1290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1286, 1, 'Francisca Rodrigues Mello', 'F', 5, '25/02/1979', 8, 13, 11, 6, 3000);</v>
      </c>
    </row>
    <row r="1291" spans="1:36" ht="14.25" customHeight="1" x14ac:dyDescent="0.2">
      <c r="A1291" s="7" cm="1">
        <f t="array" aca="1" ref="A1291" ca="1">INDEX(Companies!$A:$A,RANDBETWEEN(5,COUNTA(Companies!$A:$A) + 1),1)</f>
        <v>5</v>
      </c>
      <c r="B1291" s="7" t="str">
        <f ca="1">VLOOKUP($A1291,Companies!$A:$B,2,FALSE)</f>
        <v>ACME Corporation</v>
      </c>
      <c r="C1291" s="5">
        <f t="shared" si="201"/>
        <v>1287</v>
      </c>
      <c r="D1291" s="5" t="str" cm="1">
        <f t="array" ref="D1291">SHA1HASH($C1291)</f>
        <v>8c12d571138fce48a15ab55d1234f359312ea78f</v>
      </c>
      <c r="E1291" s="6">
        <v>1</v>
      </c>
      <c r="F1291" s="7">
        <f ca="1">IF($C1291 = 1 + N("Presidente"),
    127,
    IF($C1291 = 2 + N("Vice-Presidente"),
        72,
        IF($C1291 = 3 + N("Secretária bilíngue"),
            13,
            RANDBETWEEN(5,COUNT(Name!$A:$A) + 1)
        )
    )
)</f>
        <v>321</v>
      </c>
      <c r="G1291" s="7" t="str">
        <f ca="1">VLOOKUP($F1291,Name!$A:$B,2,FALSE)</f>
        <v>Pietra</v>
      </c>
      <c r="H1291" s="7">
        <f ca="1" xml:space="preserve">
IF($C1291 = 1,
    0,
    RANDBETWEEN(5,COUNT('Last name'!$A:$A) + 1)
)</f>
        <v>170</v>
      </c>
      <c r="I1291" s="7" t="str">
        <f ca="1" xml:space="preserve">
IF($C1291 = 1 + N("Presidente"),
    "de Orléans e Bragança",
    VLOOKUP($H1291,'Last name'!$A:$B,2,FALSE) &amp; " " &amp; VLOOKUP(RANDBETWEEN(5,COUNT('Last name'!$A:$A) + 1),'Last name'!$A:$B,2,FALSE)
)</f>
        <v>Sá Camacho</v>
      </c>
      <c r="J1291" s="7" t="str">
        <f t="shared" ca="1" si="202"/>
        <v>Pietra Sá Camacho</v>
      </c>
      <c r="K1291" s="7" t="str" cm="1">
        <f t="array" aca="1" ref="K1291" ca="1">SHA1HASH($J1291)</f>
        <v>cdfcb2e18fe957ac1b263b3e79326f01004f71af</v>
      </c>
      <c r="L1291" s="7" cm="1">
        <f t="array" aca="1" ref="L1291" ca="1">INDEX(States!$A:$A,N1291,1)</f>
        <v>5</v>
      </c>
      <c r="M1291" s="7" t="str">
        <f ca="1">VLOOKUP($L1291,Countries!$A:$B,2,FALSE)</f>
        <v>Portugal</v>
      </c>
      <c r="N1291" s="7" cm="1">
        <f t="array" aca="1" ref="N1291" ca="1">INDEX(States!$C:$C,RANDBETWEEN(5,COUNTA(States!$A:$A) + 1),1)</f>
        <v>5</v>
      </c>
      <c r="O1291" s="7" t="str">
        <f ca="1">VLOOKUP($N1291,States!$C:$D,2,FALSE)</f>
        <v xml:space="preserve"> Lisboa</v>
      </c>
      <c r="P1291" s="7" t="str">
        <f ca="1">VLOOKUP($F1291,Name!$A:$C,3,FALSE)</f>
        <v>F</v>
      </c>
      <c r="Q1291" s="7" t="str">
        <f ca="1">VLOOKUP($P1291,Genders!$B:$C,2,FALSE)</f>
        <v>Female</v>
      </c>
      <c r="R1291" s="7" cm="1">
        <f t="array" aca="1" ref="R1291" ca="1">INDEX('Marital status'!$A:$A,RANDBETWEEN(5,COUNTA('Marital status'!$A:$A) + 1),1)</f>
        <v>5</v>
      </c>
      <c r="S1291" s="7" t="str">
        <f ca="1">VLOOKUP($R1291,'Marital status'!$A:$B,2,FALSE)</f>
        <v>single</v>
      </c>
      <c r="T1291" s="7">
        <f t="shared" ca="1" si="203"/>
        <v>5</v>
      </c>
      <c r="U1291" s="7" t="str">
        <f ca="1">VLOOKUP($T1291,Ethnicities!$A:$B,2,FALSE)</f>
        <v xml:space="preserve"> white</v>
      </c>
      <c r="V1291" s="8">
        <f t="shared" ca="1" si="204"/>
        <v>27449</v>
      </c>
      <c r="W1291" s="6">
        <f t="shared" ca="1" si="205"/>
        <v>7</v>
      </c>
      <c r="X1291" s="8" t="str">
        <f ca="1">VLOOKUP($W1291,'Background education'!$A:$B,2,FALSE)</f>
        <v>Undergraduate degree</v>
      </c>
      <c r="Y1291" s="7">
        <f ca="1" xml:space="preserve">
  IF(OR($AA1291 = 5, $AA1291 = 6, $AA1291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91" s="7" t="str">
        <f ca="1">VLOOKUP($Y1291,Departments!$A:$B,2,FALSE)</f>
        <v>Human Resource</v>
      </c>
      <c r="AA1291" s="6">
        <f t="shared" ca="1" si="206"/>
        <v>10</v>
      </c>
      <c r="AB1291" s="7" t="str">
        <f ca="1">VLOOKUP($AA1291,Roles!$A:$B,2,FALSE)</f>
        <v>Trainee</v>
      </c>
      <c r="AC1291" s="6" t="str">
        <f t="shared" ca="1" si="207"/>
        <v/>
      </c>
      <c r="AD1291" s="7" t="str">
        <f ca="1" xml:space="preserve">
IF($AC1291 &lt;&gt; "",
    VLOOKUP($AC1291,Levels!$A:$B,2,FALSE),
    ""
)</f>
        <v/>
      </c>
      <c r="AE1291" s="8">
        <f t="shared" ca="1" si="208"/>
        <v>39372</v>
      </c>
      <c r="AF1291" s="6">
        <f ca="1">RANDBETWEEN(5,COUNTA('Recruitment source'!$A:$A) + 1)</f>
        <v>9</v>
      </c>
      <c r="AG1291" s="6" t="str">
        <f ca="1">VLOOKUP($AF1291,'Recruitment source'!$A:$B,2,FALSE)</f>
        <v>Empregos Online</v>
      </c>
      <c r="AH1291" s="8"/>
      <c r="AI1291" s="1">
        <f t="shared" ca="1" si="200"/>
        <v>1385</v>
      </c>
      <c r="AJ1291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1287, 1, 'Pietra Sá Camacho', 'F', 5, '24/02/1975', 7, 8, 10, NULL, 1385);</v>
      </c>
    </row>
    <row r="1292" spans="1:36" ht="14.25" customHeight="1" x14ac:dyDescent="0.2">
      <c r="A1292" s="7" cm="1">
        <f t="array" aca="1" ref="A1292" ca="1">INDEX(Companies!$A:$A,RANDBETWEEN(5,COUNTA(Companies!$A:$A) + 1),1)</f>
        <v>5</v>
      </c>
      <c r="B1292" s="7" t="str">
        <f ca="1">VLOOKUP($A1292,Companies!$A:$B,2,FALSE)</f>
        <v>ACME Corporation</v>
      </c>
      <c r="C1292" s="5">
        <f t="shared" si="201"/>
        <v>1288</v>
      </c>
      <c r="D1292" s="5" t="str" cm="1">
        <f t="array" ref="D1292">SHA1HASH($C1292)</f>
        <v>a2f3223b9316b2deb98d412205119ecc7cff4e54</v>
      </c>
      <c r="E1292" s="6">
        <v>1</v>
      </c>
      <c r="F1292" s="7">
        <f ca="1">IF($C1292 = 1 + N("Presidente"),
    127,
    IF($C1292 = 2 + N("Vice-Presidente"),
        72,
        IF($C1292 = 3 + N("Secretária bilíngue"),
            13,
            RANDBETWEEN(5,COUNT(Name!$A:$A) + 1)
        )
    )
)</f>
        <v>47</v>
      </c>
      <c r="G1292" s="7" t="str">
        <f ca="1">VLOOKUP($F1292,Name!$A:$B,2,FALSE)</f>
        <v>Anne Caroline</v>
      </c>
      <c r="H1292" s="7">
        <f ca="1" xml:space="preserve">
IF($C1292 = 1,
    0,
    RANDBETWEEN(5,COUNT('Last name'!$A:$A) + 1)
)</f>
        <v>142</v>
      </c>
      <c r="I1292" s="7" t="str">
        <f ca="1" xml:space="preserve">
IF($C1292 = 1 + N("Presidente"),
    "de Orléans e Bragança",
    VLOOKUP($H1292,'Last name'!$A:$B,2,FALSE) &amp; " " &amp; VLOOKUP(RANDBETWEEN(5,COUNT('Last name'!$A:$A) + 1),'Last name'!$A:$B,2,FALSE)
)</f>
        <v>Nunes Freitas</v>
      </c>
      <c r="J1292" s="7" t="str">
        <f t="shared" ca="1" si="202"/>
        <v>Anne Caroline Nunes Freitas</v>
      </c>
      <c r="K1292" s="7" t="str" cm="1">
        <f t="array" aca="1" ref="K1292" ca="1">SHA1HASH($J1292)</f>
        <v>6b6ac17abecd4fa0c3b43b066e3e347d3d8cd649</v>
      </c>
      <c r="L1292" s="7" cm="1">
        <f t="array" aca="1" ref="L1292" ca="1">INDEX(States!$A:$A,N1292,1)</f>
        <v>5</v>
      </c>
      <c r="M1292" s="7" t="str">
        <f ca="1">VLOOKUP($L1292,Countries!$A:$B,2,FALSE)</f>
        <v>Portugal</v>
      </c>
      <c r="N1292" s="7" cm="1">
        <f t="array" aca="1" ref="N1292" ca="1">INDEX(States!$C:$C,RANDBETWEEN(5,COUNTA(States!$A:$A) + 1),1)</f>
        <v>7</v>
      </c>
      <c r="O1292" s="7" t="str">
        <f ca="1">VLOOKUP($N1292,States!$C:$D,2,FALSE)</f>
        <v xml:space="preserve"> Setúbal </v>
      </c>
      <c r="P1292" s="7" t="str">
        <f ca="1">VLOOKUP($F1292,Name!$A:$C,3,FALSE)</f>
        <v>F</v>
      </c>
      <c r="Q1292" s="7" t="str">
        <f ca="1">VLOOKUP($P1292,Genders!$B:$C,2,FALSE)</f>
        <v>Female</v>
      </c>
      <c r="R1292" s="7" cm="1">
        <f t="array" aca="1" ref="R1292" ca="1">INDEX('Marital status'!$A:$A,RANDBETWEEN(5,COUNTA('Marital status'!$A:$A) + 1),1)</f>
        <v>5</v>
      </c>
      <c r="S1292" s="7" t="str">
        <f ca="1">VLOOKUP($R1292,'Marital status'!$A:$B,2,FALSE)</f>
        <v>single</v>
      </c>
      <c r="T1292" s="7">
        <f t="shared" ca="1" si="203"/>
        <v>8</v>
      </c>
      <c r="U1292" s="7" t="str">
        <f ca="1">VLOOKUP($T1292,Ethnicities!$A:$B,2,FALSE)</f>
        <v>ASIAN</v>
      </c>
      <c r="V1292" s="8">
        <f t="shared" ca="1" si="204"/>
        <v>23944</v>
      </c>
      <c r="W1292" s="6">
        <f t="shared" ca="1" si="205"/>
        <v>7</v>
      </c>
      <c r="X1292" s="8" t="str">
        <f ca="1">VLOOKUP($W1292,'Background education'!$A:$B,2,FALSE)</f>
        <v>Undergraduate degree</v>
      </c>
      <c r="Y1292" s="7">
        <f ca="1" xml:space="preserve">
  IF(OR($AA1292 = 5, $AA1292 = 6, $AA1292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292" s="7" t="str">
        <f ca="1">VLOOKUP($Y1292,Departments!$A:$B,2,FALSE)</f>
        <v>Communication &amp; Marketing</v>
      </c>
      <c r="AA1292" s="6">
        <f t="shared" ca="1" si="206"/>
        <v>11</v>
      </c>
      <c r="AB1292" s="7" t="str">
        <f ca="1">VLOOKUP($AA1292,Roles!$A:$B,2,FALSE)</f>
        <v>Analyst</v>
      </c>
      <c r="AC1292" s="6">
        <f t="shared" ca="1" si="207"/>
        <v>6</v>
      </c>
      <c r="AD1292" s="7" t="str">
        <f ca="1" xml:space="preserve">
IF($AC1292 &lt;&gt; "",
    VLOOKUP($AC1292,Levels!$A:$B,2,FALSE),
    ""
)</f>
        <v>Pleno</v>
      </c>
      <c r="AE1292" s="8">
        <f t="shared" ca="1" si="208"/>
        <v>42330</v>
      </c>
      <c r="AF1292" s="6">
        <f ca="1">RANDBETWEEN(5,COUNTA('Recruitment source'!$A:$A) + 1)</f>
        <v>14</v>
      </c>
      <c r="AG1292" s="6" t="str">
        <f ca="1">VLOOKUP($AF1292,'Recruitment source'!$A:$B,2,FALSE)</f>
        <v>LinkedIn</v>
      </c>
      <c r="AH1292" s="8"/>
      <c r="AI1292" s="1">
        <f t="shared" ca="1" si="200"/>
        <v>2580</v>
      </c>
      <c r="AJ1292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1288, 1, 'Anne Caroline Nunes Freitas', 'F', 8, '21/07/1965', 7, 11, 11, 6, 2580);</v>
      </c>
    </row>
    <row r="1293" spans="1:36" ht="14.25" customHeight="1" x14ac:dyDescent="0.2">
      <c r="A1293" s="7" cm="1">
        <f t="array" aca="1" ref="A1293" ca="1">INDEX(Companies!$A:$A,RANDBETWEEN(5,COUNTA(Companies!$A:$A) + 1),1)</f>
        <v>5</v>
      </c>
      <c r="B1293" s="7" t="str">
        <f ca="1">VLOOKUP($A1293,Companies!$A:$B,2,FALSE)</f>
        <v>ACME Corporation</v>
      </c>
      <c r="C1293" s="5">
        <f t="shared" si="201"/>
        <v>1289</v>
      </c>
      <c r="D1293" s="5" t="str" cm="1">
        <f t="array" ref="D1293">SHA1HASH($C1293)</f>
        <v>e90e88c880e48e96024e634381ba1ad4888e72e0</v>
      </c>
      <c r="E1293" s="6">
        <v>1</v>
      </c>
      <c r="F1293" s="7">
        <f ca="1">IF($C1293 = 1 + N("Presidente"),
    127,
    IF($C1293 = 2 + N("Vice-Presidente"),
        72,
        IF($C1293 = 3 + N("Secretária bilíngue"),
            13,
            RANDBETWEEN(5,COUNT(Name!$A:$A) + 1)
        )
    )
)</f>
        <v>243</v>
      </c>
      <c r="G1293" s="7" t="str">
        <f ca="1">VLOOKUP($F1293,Name!$A:$B,2,FALSE)</f>
        <v>Luiz Felipe</v>
      </c>
      <c r="H1293" s="7">
        <f ca="1" xml:space="preserve">
IF($C1293 = 1,
    0,
    RANDBETWEEN(5,COUNT('Last name'!$A:$A) + 1)
)</f>
        <v>13</v>
      </c>
      <c r="I1293" s="7" t="str">
        <f ca="1" xml:space="preserve">
IF($C1293 = 1 + N("Presidente"),
    "de Orléans e Bragança",
    VLOOKUP($H1293,'Last name'!$A:$B,2,FALSE) &amp; " " &amp; VLOOKUP(RANDBETWEEN(5,COUNT('Last name'!$A:$A) + 1),'Last name'!$A:$B,2,FALSE)
)</f>
        <v>Alvarenga Cardozo</v>
      </c>
      <c r="J1293" s="7" t="str">
        <f t="shared" ca="1" si="202"/>
        <v>Luiz Felipe Alvarenga Cardozo</v>
      </c>
      <c r="K1293" s="7" t="str" cm="1">
        <f t="array" aca="1" ref="K1293" ca="1">SHA1HASH($J1293)</f>
        <v>d05037d72ce6b97d105fc541d743a9fe224aedd6</v>
      </c>
      <c r="L1293" s="7" cm="1">
        <f t="array" aca="1" ref="L1293" ca="1">INDEX(States!$A:$A,N1293,1)</f>
        <v>5</v>
      </c>
      <c r="M1293" s="7" t="str">
        <f ca="1">VLOOKUP($L1293,Countries!$A:$B,2,FALSE)</f>
        <v>Portugal</v>
      </c>
      <c r="N1293" s="7" cm="1">
        <f t="array" aca="1" ref="N1293" ca="1">INDEX(States!$C:$C,RANDBETWEEN(5,COUNTA(States!$A:$A) + 1),1)</f>
        <v>6</v>
      </c>
      <c r="O1293" s="7" t="str">
        <f ca="1">VLOOKUP($N1293,States!$C:$D,2,FALSE)</f>
        <v>PORTO</v>
      </c>
      <c r="P1293" s="7" t="str">
        <f ca="1">VLOOKUP($F1293,Name!$A:$C,3,FALSE)</f>
        <v>M</v>
      </c>
      <c r="Q1293" s="7" t="str">
        <f ca="1">VLOOKUP($P1293,Genders!$B:$C,2,FALSE)</f>
        <v>Male</v>
      </c>
      <c r="R1293" s="7" cm="1">
        <f t="array" aca="1" ref="R1293" ca="1">INDEX('Marital status'!$A:$A,RANDBETWEEN(5,COUNTA('Marital status'!$A:$A) + 1),1)</f>
        <v>8</v>
      </c>
      <c r="S1293" s="7" t="str">
        <f ca="1">VLOOKUP($R1293,'Marital status'!$A:$B,2,FALSE)</f>
        <v xml:space="preserve"> Separated </v>
      </c>
      <c r="T1293" s="7">
        <f t="shared" ca="1" si="203"/>
        <v>5</v>
      </c>
      <c r="U1293" s="7" t="str">
        <f ca="1">VLOOKUP($T1293,Ethnicities!$A:$B,2,FALSE)</f>
        <v xml:space="preserve"> white</v>
      </c>
      <c r="V1293" s="8">
        <f t="shared" ca="1" si="204"/>
        <v>17537</v>
      </c>
      <c r="W1293" s="6">
        <f t="shared" ca="1" si="205"/>
        <v>7</v>
      </c>
      <c r="X1293" s="8" t="str">
        <f ca="1">VLOOKUP($W1293,'Background education'!$A:$B,2,FALSE)</f>
        <v>Undergraduate degree</v>
      </c>
      <c r="Y1293" s="7">
        <f ca="1" xml:space="preserve">
  IF(OR($AA1293 = 5, $AA1293 = 6, $AA1293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93" s="7" t="str">
        <f ca="1">VLOOKUP($Y1293,Departments!$A:$B,2,FALSE)</f>
        <v>Controlling</v>
      </c>
      <c r="AA1293" s="6">
        <f t="shared" ca="1" si="206"/>
        <v>9</v>
      </c>
      <c r="AB1293" s="7" t="str">
        <f ca="1">VLOOKUP($AA1293,Roles!$A:$B,2,FALSE)</f>
        <v>Intern</v>
      </c>
      <c r="AC1293" s="6" t="str">
        <f t="shared" ca="1" si="207"/>
        <v/>
      </c>
      <c r="AD1293" s="7" t="str">
        <f ca="1" xml:space="preserve">
IF($AC1293 &lt;&gt; "",
    VLOOKUP($AC1293,Levels!$A:$B,2,FALSE),
    ""
)</f>
        <v/>
      </c>
      <c r="AE1293" s="8">
        <f t="shared" ca="1" si="208"/>
        <v>43682</v>
      </c>
      <c r="AF1293" s="6">
        <f ca="1">RANDBETWEEN(5,COUNTA('Recruitment source'!$A:$A) + 1)</f>
        <v>7</v>
      </c>
      <c r="AG1293" s="6" t="str">
        <f ca="1">VLOOKUP($AF1293,'Recruitment source'!$A:$B,2,FALSE)</f>
        <v>SAPO Emprego</v>
      </c>
      <c r="AH1293" s="8"/>
      <c r="AI1293" s="1">
        <f t="shared" ca="1" si="200"/>
        <v>1205</v>
      </c>
      <c r="AJ1293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1289, 1, 'Luiz Felipe Alvarenga Cardozo', 'M', 5, '05/01/1948', 7, 12, 9, NULL, 1205);</v>
      </c>
    </row>
    <row r="1294" spans="1:36" ht="14.25" customHeight="1" x14ac:dyDescent="0.2">
      <c r="A1294" s="7" cm="1">
        <f t="array" aca="1" ref="A1294" ca="1">INDEX(Companies!$A:$A,RANDBETWEEN(5,COUNTA(Companies!$A:$A) + 1),1)</f>
        <v>5</v>
      </c>
      <c r="B1294" s="7" t="str">
        <f ca="1">VLOOKUP($A1294,Companies!$A:$B,2,FALSE)</f>
        <v>ACME Corporation</v>
      </c>
      <c r="C1294" s="5">
        <f t="shared" si="201"/>
        <v>1290</v>
      </c>
      <c r="D1294" s="5" t="str" cm="1">
        <f t="array" ref="D1294">SHA1HASH($C1294)</f>
        <v>a9e76f7f478c7be32c80f3bb0b7cc06e002d25bb</v>
      </c>
      <c r="E1294" s="6">
        <v>1</v>
      </c>
      <c r="F1294" s="7">
        <f ca="1">IF($C1294 = 1 + N("Presidente"),
    127,
    IF($C1294 = 2 + N("Vice-Presidente"),
        72,
        IF($C1294 = 3 + N("Secretária bilíngue"),
            13,
            RANDBETWEEN(5,COUNT(Name!$A:$A) + 1)
        )
    )
)</f>
        <v>212</v>
      </c>
      <c r="G1294" s="7" t="str">
        <f ca="1">VLOOKUP($F1294,Name!$A:$B,2,FALSE)</f>
        <v>Kelly</v>
      </c>
      <c r="H1294" s="7">
        <f ca="1" xml:space="preserve">
IF($C1294 = 1,
    0,
    RANDBETWEEN(5,COUNT('Last name'!$A:$A) + 1)
)</f>
        <v>151</v>
      </c>
      <c r="I1294" s="7" t="str">
        <f ca="1" xml:space="preserve">
IF($C1294 = 1 + N("Presidente"),
    "de Orléans e Bragança",
    VLOOKUP($H1294,'Last name'!$A:$B,2,FALSE) &amp; " " &amp; VLOOKUP(RANDBETWEEN(5,COUNT('Last name'!$A:$A) + 1),'Last name'!$A:$B,2,FALSE)
)</f>
        <v>Pereira Siqueira</v>
      </c>
      <c r="J1294" s="7" t="str">
        <f t="shared" ca="1" si="202"/>
        <v>Kelly Pereira Siqueira</v>
      </c>
      <c r="K1294" s="7" t="str" cm="1">
        <f t="array" aca="1" ref="K1294" ca="1">SHA1HASH($J1294)</f>
        <v>17bb7a75e6754e94ed530523a3bc57cc58fdb3c6</v>
      </c>
      <c r="L1294" s="7" cm="1">
        <f t="array" aca="1" ref="L1294" ca="1">INDEX(States!$A:$A,N1294,1)</f>
        <v>5</v>
      </c>
      <c r="M1294" s="7" t="str">
        <f ca="1">VLOOKUP($L1294,Countries!$A:$B,2,FALSE)</f>
        <v>Portugal</v>
      </c>
      <c r="N1294" s="7" cm="1">
        <f t="array" aca="1" ref="N1294" ca="1">INDEX(States!$C:$C,RANDBETWEEN(5,COUNTA(States!$A:$A) + 1),1)</f>
        <v>15</v>
      </c>
      <c r="O1294" s="7" t="str">
        <f ca="1">VLOOKUP($N1294,States!$C:$D,2,FALSE)</f>
        <v xml:space="preserve"> ÉVORA</v>
      </c>
      <c r="P1294" s="7" t="str">
        <f ca="1">VLOOKUP($F1294,Name!$A:$C,3,FALSE)</f>
        <v>F</v>
      </c>
      <c r="Q1294" s="7" t="str">
        <f ca="1">VLOOKUP($P1294,Genders!$B:$C,2,FALSE)</f>
        <v>Female</v>
      </c>
      <c r="R1294" s="7" cm="1">
        <f t="array" aca="1" ref="R1294" ca="1">INDEX('Marital status'!$A:$A,RANDBETWEEN(5,COUNTA('Marital status'!$A:$A) + 1),1)</f>
        <v>9</v>
      </c>
      <c r="S1294" s="7" t="str">
        <f ca="1">VLOOKUP($R1294,'Marital status'!$A:$B,2,FALSE)</f>
        <v>DIVORCED</v>
      </c>
      <c r="T1294" s="7">
        <f t="shared" ca="1" si="203"/>
        <v>5</v>
      </c>
      <c r="U1294" s="7" t="str">
        <f ca="1">VLOOKUP($T1294,Ethnicities!$A:$B,2,FALSE)</f>
        <v xml:space="preserve"> white</v>
      </c>
      <c r="V1294" s="8">
        <f t="shared" ca="1" si="204"/>
        <v>28542</v>
      </c>
      <c r="W1294" s="6">
        <f t="shared" ca="1" si="205"/>
        <v>7</v>
      </c>
      <c r="X1294" s="8" t="str">
        <f ca="1">VLOOKUP($W1294,'Background education'!$A:$B,2,FALSE)</f>
        <v>Undergraduate degree</v>
      </c>
      <c r="Y1294" s="7">
        <f ca="1" xml:space="preserve">
  IF(OR($AA1294 = 5, $AA1294 = 6, $AA1294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94" s="7" t="str">
        <f ca="1">VLOOKUP($Y1294,Departments!$A:$B,2,FALSE)</f>
        <v xml:space="preserve"> Commercial</v>
      </c>
      <c r="AA1294" s="6">
        <f t="shared" ca="1" si="206"/>
        <v>11</v>
      </c>
      <c r="AB1294" s="7" t="str">
        <f ca="1">VLOOKUP($AA1294,Roles!$A:$B,2,FALSE)</f>
        <v>Analyst</v>
      </c>
      <c r="AC1294" s="6">
        <f t="shared" ca="1" si="207"/>
        <v>7</v>
      </c>
      <c r="AD1294" s="7" t="str">
        <f ca="1" xml:space="preserve">
IF($AC1294 &lt;&gt; "",
    VLOOKUP($AC1294,Levels!$A:$B,2,FALSE),
    ""
)</f>
        <v>Senior</v>
      </c>
      <c r="AE1294" s="8">
        <f t="shared" ca="1" si="208"/>
        <v>42007</v>
      </c>
      <c r="AF1294" s="6">
        <f ca="1">RANDBETWEEN(5,COUNTA('Recruitment source'!$A:$A) + 1)</f>
        <v>10</v>
      </c>
      <c r="AG1294" s="6" t="str">
        <f ca="1">VLOOKUP($AF1294,'Recruitment source'!$A:$B,2,FALSE)</f>
        <v>Jobs in Lisbon</v>
      </c>
      <c r="AH1294" s="8"/>
      <c r="AI1294" s="1">
        <f t="shared" ca="1" si="200"/>
        <v>2580</v>
      </c>
      <c r="AJ1294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1290, 1, 'Kelly Pereira Siqueira', 'F', 5, '21/02/1978', 7, 9, 11, 7, 2580);</v>
      </c>
    </row>
    <row r="1295" spans="1:36" ht="14.25" customHeight="1" x14ac:dyDescent="0.2">
      <c r="A1295" s="7" cm="1">
        <f t="array" aca="1" ref="A1295" ca="1">INDEX(Companies!$A:$A,RANDBETWEEN(5,COUNTA(Companies!$A:$A) + 1),1)</f>
        <v>5</v>
      </c>
      <c r="B1295" s="7" t="str">
        <f ca="1">VLOOKUP($A1295,Companies!$A:$B,2,FALSE)</f>
        <v>ACME Corporation</v>
      </c>
      <c r="C1295" s="5">
        <f t="shared" si="201"/>
        <v>1291</v>
      </c>
      <c r="D1295" s="5" t="str" cm="1">
        <f t="array" ref="D1295">SHA1HASH($C1295)</f>
        <v>721cea13f72d4344db0900ea626b082e2b90f88d</v>
      </c>
      <c r="E1295" s="6">
        <v>1</v>
      </c>
      <c r="F1295" s="7">
        <f ca="1">IF($C1295 = 1 + N("Presidente"),
    127,
    IF($C1295 = 2 + N("Vice-Presidente"),
        72,
        IF($C1295 = 3 + N("Secretária bilíngue"),
            13,
            RANDBETWEEN(5,COUNT(Name!$A:$A) + 1)
        )
    )
)</f>
        <v>112</v>
      </c>
      <c r="G1295" s="7" t="str">
        <f ca="1">VLOOKUP($F1295,Name!$A:$B,2,FALSE)</f>
        <v>Deborah</v>
      </c>
      <c r="H1295" s="7">
        <f ca="1" xml:space="preserve">
IF($C1295 = 1,
    0,
    RANDBETWEEN(5,COUNT('Last name'!$A:$A) + 1)
)</f>
        <v>185</v>
      </c>
      <c r="I1295" s="7" t="str">
        <f ca="1" xml:space="preserve">
IF($C1295 = 1 + N("Presidente"),
    "de Orléans e Bragança",
    VLOOKUP($H1295,'Last name'!$A:$B,2,FALSE) &amp; " " &amp; VLOOKUP(RANDBETWEEN(5,COUNT('Last name'!$A:$A) + 1),'Last name'!$A:$B,2,FALSE)
)</f>
        <v>Sousa Salvador</v>
      </c>
      <c r="J1295" s="7" t="str">
        <f t="shared" ca="1" si="202"/>
        <v>Deborah Sousa Salvador</v>
      </c>
      <c r="K1295" s="7" t="str" cm="1">
        <f t="array" aca="1" ref="K1295" ca="1">SHA1HASH($J1295)</f>
        <v>cc5074225ffd8a2a33c43c6a260a4588da8027d5</v>
      </c>
      <c r="L1295" s="7" cm="1">
        <f t="array" aca="1" ref="L1295" ca="1">INDEX(States!$A:$A,N1295,1)</f>
        <v>5</v>
      </c>
      <c r="M1295" s="7" t="str">
        <f ca="1">VLOOKUP($L1295,Countries!$A:$B,2,FALSE)</f>
        <v>Portugal</v>
      </c>
      <c r="N1295" s="7" cm="1">
        <f t="array" aca="1" ref="N1295" ca="1">INDEX(States!$C:$C,RANDBETWEEN(5,COUNTA(States!$A:$A) + 1),1)</f>
        <v>14</v>
      </c>
      <c r="O1295" s="7" t="str">
        <f ca="1">VLOOKUP($N1295,States!$C:$D,2,FALSE)</f>
        <v>Madeira</v>
      </c>
      <c r="P1295" s="7" t="str">
        <f ca="1">VLOOKUP($F1295,Name!$A:$C,3,FALSE)</f>
        <v>F</v>
      </c>
      <c r="Q1295" s="7" t="str">
        <f ca="1">VLOOKUP($P1295,Genders!$B:$C,2,FALSE)</f>
        <v>Female</v>
      </c>
      <c r="R1295" s="7" cm="1">
        <f t="array" aca="1" ref="R1295" ca="1">INDEX('Marital status'!$A:$A,RANDBETWEEN(5,COUNTA('Marital status'!$A:$A) + 1),1)</f>
        <v>5</v>
      </c>
      <c r="S1295" s="7" t="str">
        <f ca="1">VLOOKUP($R1295,'Marital status'!$A:$B,2,FALSE)</f>
        <v>single</v>
      </c>
      <c r="T1295" s="7">
        <f t="shared" ca="1" si="203"/>
        <v>6</v>
      </c>
      <c r="U1295" s="7" t="str">
        <f ca="1">VLOOKUP($T1295,Ethnicities!$A:$B,2,FALSE)</f>
        <v>Black or African American</v>
      </c>
      <c r="V1295" s="8">
        <f t="shared" ca="1" si="204"/>
        <v>27062</v>
      </c>
      <c r="W1295" s="6">
        <f t="shared" ca="1" si="205"/>
        <v>7</v>
      </c>
      <c r="X1295" s="8" t="str">
        <f ca="1">VLOOKUP($W1295,'Background education'!$A:$B,2,FALSE)</f>
        <v>Undergraduate degree</v>
      </c>
      <c r="Y1295" s="7">
        <f ca="1" xml:space="preserve">
  IF(OR($AA1295 = 5, $AA1295 = 6, $AA1295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295" s="7" t="str">
        <f ca="1">VLOOKUP($Y1295,Departments!$A:$B,2,FALSE)</f>
        <v xml:space="preserve"> Commercial</v>
      </c>
      <c r="AA1295" s="6">
        <f t="shared" ca="1" si="206"/>
        <v>10</v>
      </c>
      <c r="AB1295" s="7" t="str">
        <f ca="1">VLOOKUP($AA1295,Roles!$A:$B,2,FALSE)</f>
        <v>Trainee</v>
      </c>
      <c r="AC1295" s="6" t="str">
        <f t="shared" ca="1" si="207"/>
        <v/>
      </c>
      <c r="AD1295" s="7" t="str">
        <f ca="1" xml:space="preserve">
IF($AC1295 &lt;&gt; "",
    VLOOKUP($AC1295,Levels!$A:$B,2,FALSE),
    ""
)</f>
        <v/>
      </c>
      <c r="AE1295" s="8">
        <f t="shared" ca="1" si="208"/>
        <v>37742</v>
      </c>
      <c r="AF1295" s="6">
        <f ca="1">RANDBETWEEN(5,COUNTA('Recruitment source'!$A:$A) + 1)</f>
        <v>14</v>
      </c>
      <c r="AG1295" s="6" t="str">
        <f ca="1">VLOOKUP($AF1295,'Recruitment source'!$A:$B,2,FALSE)</f>
        <v>LinkedIn</v>
      </c>
      <c r="AH1295" s="8"/>
      <c r="AI1295" s="1">
        <f t="shared" ca="1" si="200"/>
        <v>1385</v>
      </c>
      <c r="AJ1295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1291, 1, 'Deborah Sousa Salvador', 'F', 6, '02/02/1974', 7, 9, 10, NULL, 1385);</v>
      </c>
    </row>
    <row r="1296" spans="1:36" ht="14.25" customHeight="1" x14ac:dyDescent="0.2">
      <c r="A1296" s="7" cm="1">
        <f t="array" aca="1" ref="A1296" ca="1">INDEX(Companies!$A:$A,RANDBETWEEN(5,COUNTA(Companies!$A:$A) + 1),1)</f>
        <v>5</v>
      </c>
      <c r="B1296" s="7" t="str">
        <f ca="1">VLOOKUP($A1296,Companies!$A:$B,2,FALSE)</f>
        <v>ACME Corporation</v>
      </c>
      <c r="C1296" s="5">
        <f t="shared" si="201"/>
        <v>1292</v>
      </c>
      <c r="D1296" s="5" t="str" cm="1">
        <f t="array" ref="D1296">SHA1HASH($C1296)</f>
        <v>8dad097d5f7a5d13b0723f5465cbef6fe2a2f244</v>
      </c>
      <c r="E1296" s="6">
        <v>1</v>
      </c>
      <c r="F1296" s="7">
        <f ca="1">IF($C1296 = 1 + N("Presidente"),
    127,
    IF($C1296 = 2 + N("Vice-Presidente"),
        72,
        IF($C1296 = 3 + N("Secretária bilíngue"),
            13,
            RANDBETWEEN(5,COUNT(Name!$A:$A) + 1)
        )
    )
)</f>
        <v>134</v>
      </c>
      <c r="G1296" s="7" t="str">
        <f ca="1">VLOOKUP($F1296,Name!$A:$B,2,FALSE)</f>
        <v>Eva</v>
      </c>
      <c r="H1296" s="7">
        <f ca="1" xml:space="preserve">
IF($C1296 = 1,
    0,
    RANDBETWEEN(5,COUNT('Last name'!$A:$A) + 1)
)</f>
        <v>134</v>
      </c>
      <c r="I1296" s="7" t="str">
        <f ca="1" xml:space="preserve">
IF($C1296 = 1 + N("Presidente"),
    "de Orléans e Bragança",
    VLOOKUP($H1296,'Last name'!$A:$B,2,FALSE) &amp; " " &amp; VLOOKUP(RANDBETWEEN(5,COUNT('Last name'!$A:$A) + 1),'Last name'!$A:$B,2,FALSE)
)</f>
        <v>Morato Longo</v>
      </c>
      <c r="J1296" s="7" t="str">
        <f t="shared" ca="1" si="202"/>
        <v>Eva Morato Longo</v>
      </c>
      <c r="K1296" s="7" t="str" cm="1">
        <f t="array" aca="1" ref="K1296" ca="1">SHA1HASH($J1296)</f>
        <v>b734b0e136f7a8493964f0f81b616f24229ee632</v>
      </c>
      <c r="L1296" s="7" cm="1">
        <f t="array" aca="1" ref="L1296" ca="1">INDEX(States!$A:$A,N1296,1)</f>
        <v>5</v>
      </c>
      <c r="M1296" s="7" t="str">
        <f ca="1">VLOOKUP($L1296,Countries!$A:$B,2,FALSE)</f>
        <v>Portugal</v>
      </c>
      <c r="N1296" s="7" cm="1">
        <f t="array" aca="1" ref="N1296" ca="1">INDEX(States!$C:$C,RANDBETWEEN(5,COUNTA(States!$A:$A) + 1),1)</f>
        <v>8</v>
      </c>
      <c r="O1296" s="7" t="str">
        <f ca="1">VLOOKUP($N1296,States!$C:$D,2,FALSE)</f>
        <v>AveirO</v>
      </c>
      <c r="P1296" s="7" t="str">
        <f ca="1">VLOOKUP($F1296,Name!$A:$C,3,FALSE)</f>
        <v>F</v>
      </c>
      <c r="Q1296" s="7" t="str">
        <f ca="1">VLOOKUP($P1296,Genders!$B:$C,2,FALSE)</f>
        <v>Female</v>
      </c>
      <c r="R1296" s="7" cm="1">
        <f t="array" aca="1" ref="R1296" ca="1">INDEX('Marital status'!$A:$A,RANDBETWEEN(5,COUNTA('Marital status'!$A:$A) + 1),1)</f>
        <v>8</v>
      </c>
      <c r="S1296" s="7" t="str">
        <f ca="1">VLOOKUP($R1296,'Marital status'!$A:$B,2,FALSE)</f>
        <v xml:space="preserve"> Separated </v>
      </c>
      <c r="T1296" s="7">
        <f t="shared" ca="1" si="203"/>
        <v>5</v>
      </c>
      <c r="U1296" s="7" t="str">
        <f ca="1">VLOOKUP($T1296,Ethnicities!$A:$B,2,FALSE)</f>
        <v xml:space="preserve"> white</v>
      </c>
      <c r="V1296" s="8">
        <f t="shared" ca="1" si="204"/>
        <v>22677</v>
      </c>
      <c r="W1296" s="6">
        <f t="shared" ca="1" si="205"/>
        <v>7</v>
      </c>
      <c r="X1296" s="8" t="str">
        <f ca="1">VLOOKUP($W1296,'Background education'!$A:$B,2,FALSE)</f>
        <v>Undergraduate degree</v>
      </c>
      <c r="Y1296" s="7">
        <f ca="1" xml:space="preserve">
  IF(OR($AA1296 = 5, $AA1296 = 6, $AA1296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296" s="7" t="str">
        <f ca="1">VLOOKUP($Y1296,Departments!$A:$B,2,FALSE)</f>
        <v>Controlling</v>
      </c>
      <c r="AA1296" s="6">
        <f t="shared" ca="1" si="206"/>
        <v>11</v>
      </c>
      <c r="AB1296" s="7" t="str">
        <f ca="1">VLOOKUP($AA1296,Roles!$A:$B,2,FALSE)</f>
        <v>Analyst</v>
      </c>
      <c r="AC1296" s="6">
        <f t="shared" ca="1" si="207"/>
        <v>7</v>
      </c>
      <c r="AD1296" s="7" t="str">
        <f ca="1" xml:space="preserve">
IF($AC1296 &lt;&gt; "",
    VLOOKUP($AC1296,Levels!$A:$B,2,FALSE),
    ""
)</f>
        <v>Senior</v>
      </c>
      <c r="AE1296" s="8">
        <f t="shared" ca="1" si="208"/>
        <v>41473</v>
      </c>
      <c r="AF1296" s="6">
        <f ca="1">RANDBETWEEN(5,COUNTA('Recruitment source'!$A:$A) + 1)</f>
        <v>7</v>
      </c>
      <c r="AG1296" s="6" t="str">
        <f ca="1">VLOOKUP($AF1296,'Recruitment source'!$A:$B,2,FALSE)</f>
        <v>SAPO Emprego</v>
      </c>
      <c r="AH1296" s="8"/>
      <c r="AI1296" s="1">
        <f t="shared" ca="1" si="200"/>
        <v>2500</v>
      </c>
      <c r="AJ1296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1292, 1, 'Eva Morato Longo', 'F', 5, '31/01/1962', 7, 12, 11, 7, 2500);</v>
      </c>
    </row>
    <row r="1297" spans="1:36" ht="14.25" customHeight="1" x14ac:dyDescent="0.2">
      <c r="A1297" s="7" cm="1">
        <f t="array" aca="1" ref="A1297" ca="1">INDEX(Companies!$A:$A,RANDBETWEEN(5,COUNTA(Companies!$A:$A) + 1),1)</f>
        <v>5</v>
      </c>
      <c r="B1297" s="7" t="str">
        <f ca="1">VLOOKUP($A1297,Companies!$A:$B,2,FALSE)</f>
        <v>ACME Corporation</v>
      </c>
      <c r="C1297" s="5">
        <f t="shared" si="201"/>
        <v>1293</v>
      </c>
      <c r="D1297" s="5" t="str" cm="1">
        <f t="array" ref="D1297">SHA1HASH($C1297)</f>
        <v>bbd10f0f88f298fe0ae1d706e0600149c59adb04</v>
      </c>
      <c r="E1297" s="6">
        <v>1</v>
      </c>
      <c r="F1297" s="7">
        <f ca="1">IF($C1297 = 1 + N("Presidente"),
    127,
    IF($C1297 = 2 + N("Vice-Presidente"),
        72,
        IF($C1297 = 3 + N("Secretária bilíngue"),
            13,
            RANDBETWEEN(5,COUNT(Name!$A:$A) + 1)
        )
    )
)</f>
        <v>279</v>
      </c>
      <c r="G1297" s="7" t="str">
        <f ca="1">VLOOKUP($F1297,Name!$A:$B,2,FALSE)</f>
        <v>Mariane</v>
      </c>
      <c r="H1297" s="7">
        <f ca="1" xml:space="preserve">
IF($C1297 = 1,
    0,
    RANDBETWEEN(5,COUNT('Last name'!$A:$A) + 1)
)</f>
        <v>186</v>
      </c>
      <c r="I1297" s="7" t="str">
        <f ca="1" xml:space="preserve">
IF($C1297 = 1 + N("Presidente"),
    "de Orléans e Bragança",
    VLOOKUP($H1297,'Last name'!$A:$B,2,FALSE) &amp; " " &amp; VLOOKUP(RANDBETWEEN(5,COUNT('Last name'!$A:$A) + 1),'Last name'!$A:$B,2,FALSE)
)</f>
        <v>Souza Ferrari</v>
      </c>
      <c r="J1297" s="7" t="str">
        <f t="shared" ca="1" si="202"/>
        <v>Mariane Souza Ferrari</v>
      </c>
      <c r="K1297" s="7" t="str" cm="1">
        <f t="array" aca="1" ref="K1297" ca="1">SHA1HASH($J1297)</f>
        <v>27a3b2d4151d8641174c0543ea428392d7747e40</v>
      </c>
      <c r="L1297" s="7" cm="1">
        <f t="array" aca="1" ref="L1297" ca="1">INDEX(States!$A:$A,N1297,1)</f>
        <v>5</v>
      </c>
      <c r="M1297" s="7" t="str">
        <f ca="1">VLOOKUP($L1297,Countries!$A:$B,2,FALSE)</f>
        <v>Portugal</v>
      </c>
      <c r="N1297" s="7" cm="1">
        <f t="array" aca="1" ref="N1297" ca="1">INDEX(States!$C:$C,RANDBETWEEN(5,COUNTA(States!$A:$A) + 1),1)</f>
        <v>21</v>
      </c>
      <c r="O1297" s="7" t="str">
        <f ca="1">VLOOKUP($N1297,States!$C:$D,2,FALSE)</f>
        <v>Guarda</v>
      </c>
      <c r="P1297" s="7" t="str">
        <f ca="1">VLOOKUP($F1297,Name!$A:$C,3,FALSE)</f>
        <v>F</v>
      </c>
      <c r="Q1297" s="7" t="str">
        <f ca="1">VLOOKUP($P1297,Genders!$B:$C,2,FALSE)</f>
        <v>Female</v>
      </c>
      <c r="R1297" s="7" cm="1">
        <f t="array" aca="1" ref="R1297" ca="1">INDEX('Marital status'!$A:$A,RANDBETWEEN(5,COUNTA('Marital status'!$A:$A) + 1),1)</f>
        <v>8</v>
      </c>
      <c r="S1297" s="7" t="str">
        <f ca="1">VLOOKUP($R1297,'Marital status'!$A:$B,2,FALSE)</f>
        <v xml:space="preserve"> Separated </v>
      </c>
      <c r="T1297" s="7">
        <f t="shared" ca="1" si="203"/>
        <v>5</v>
      </c>
      <c r="U1297" s="7" t="str">
        <f ca="1">VLOOKUP($T1297,Ethnicities!$A:$B,2,FALSE)</f>
        <v xml:space="preserve"> white</v>
      </c>
      <c r="V1297" s="8">
        <f t="shared" ca="1" si="204"/>
        <v>18191</v>
      </c>
      <c r="W1297" s="6">
        <f t="shared" ca="1" si="205"/>
        <v>7</v>
      </c>
      <c r="X1297" s="8" t="str">
        <f ca="1">VLOOKUP($W1297,'Background education'!$A:$B,2,FALSE)</f>
        <v>Undergraduate degree</v>
      </c>
      <c r="Y1297" s="7">
        <f ca="1" xml:space="preserve">
  IF(OR($AA1297 = 5, $AA1297 = 6, $AA1297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297" s="7" t="str">
        <f ca="1">VLOOKUP($Y1297,Departments!$A:$B,2,FALSE)</f>
        <v xml:space="preserve"> Presidency</v>
      </c>
      <c r="AA1297" s="6">
        <f t="shared" ca="1" si="206"/>
        <v>10</v>
      </c>
      <c r="AB1297" s="7" t="str">
        <f ca="1">VLOOKUP($AA1297,Roles!$A:$B,2,FALSE)</f>
        <v>Trainee</v>
      </c>
      <c r="AC1297" s="6" t="str">
        <f t="shared" ca="1" si="207"/>
        <v/>
      </c>
      <c r="AD1297" s="7" t="str">
        <f ca="1" xml:space="preserve">
IF($AC1297 &lt;&gt; "",
    VLOOKUP($AC1297,Levels!$A:$B,2,FALSE),
    ""
)</f>
        <v/>
      </c>
      <c r="AE1297" s="8">
        <f t="shared" ca="1" si="208"/>
        <v>37263</v>
      </c>
      <c r="AF1297" s="6">
        <f ca="1">RANDBETWEEN(5,COUNTA('Recruitment source'!$A:$A) + 1)</f>
        <v>12</v>
      </c>
      <c r="AG1297" s="6" t="str">
        <f ca="1">VLOOKUP($AF1297,'Recruitment source'!$A:$B,2,FALSE)</f>
        <v xml:space="preserve"> recommendation of employee</v>
      </c>
      <c r="AH1297" s="8"/>
      <c r="AI1297" s="1">
        <f t="shared" ca="1" si="200"/>
        <v>1305</v>
      </c>
      <c r="AJ129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1293, 1, 'Mariane Souza Ferrari', 'F', 5, '20/10/1949', 7, 5, 10, NULL, 1305);</v>
      </c>
    </row>
    <row r="1298" spans="1:36" ht="14.25" customHeight="1" x14ac:dyDescent="0.2">
      <c r="A1298" s="7" cm="1">
        <f t="array" aca="1" ref="A1298" ca="1">INDEX(Companies!$A:$A,RANDBETWEEN(5,COUNTA(Companies!$A:$A) + 1),1)</f>
        <v>5</v>
      </c>
      <c r="B1298" s="7" t="str">
        <f ca="1">VLOOKUP($A1298,Companies!$A:$B,2,FALSE)</f>
        <v>ACME Corporation</v>
      </c>
      <c r="C1298" s="5">
        <f t="shared" si="201"/>
        <v>1294</v>
      </c>
      <c r="D1298" s="5" t="str" cm="1">
        <f t="array" ref="D1298">SHA1HASH($C1298)</f>
        <v>6077ad2b372d5a152de8191d73e3e4480c620035</v>
      </c>
      <c r="E1298" s="6">
        <v>1</v>
      </c>
      <c r="F1298" s="7">
        <f ca="1">IF($C1298 = 1 + N("Presidente"),
    127,
    IF($C1298 = 2 + N("Vice-Presidente"),
        72,
        IF($C1298 = 3 + N("Secretária bilíngue"),
            13,
            RANDBETWEEN(5,COUNT(Name!$A:$A) + 1)
        )
    )
)</f>
        <v>356</v>
      </c>
      <c r="G1298" s="7" t="str">
        <f ca="1">VLOOKUP($F1298,Name!$A:$B,2,FALSE)</f>
        <v>Victória</v>
      </c>
      <c r="H1298" s="7">
        <f ca="1" xml:space="preserve">
IF($C1298 = 1,
    0,
    RANDBETWEEN(5,COUNT('Last name'!$A:$A) + 1)
)</f>
        <v>186</v>
      </c>
      <c r="I1298" s="7" t="str">
        <f ca="1" xml:space="preserve">
IF($C1298 = 1 + N("Presidente"),
    "de Orléans e Bragança",
    VLOOKUP($H1298,'Last name'!$A:$B,2,FALSE) &amp; " " &amp; VLOOKUP(RANDBETWEEN(5,COUNT('Last name'!$A:$A) + 1),'Last name'!$A:$B,2,FALSE)
)</f>
        <v>Souza Abranches</v>
      </c>
      <c r="J1298" s="7" t="str">
        <f t="shared" ca="1" si="202"/>
        <v>Victória Souza Abranches</v>
      </c>
      <c r="K1298" s="7" t="str" cm="1">
        <f t="array" aca="1" ref="K1298" ca="1">SHA1HASH($J1298)</f>
        <v>1a0d924fbf0fc5f1ff231799df8da33749f579bc</v>
      </c>
      <c r="L1298" s="7" cm="1">
        <f t="array" aca="1" ref="L1298" ca="1">INDEX(States!$A:$A,N1298,1)</f>
        <v>5</v>
      </c>
      <c r="M1298" s="7" t="str">
        <f ca="1">VLOOKUP($L1298,Countries!$A:$B,2,FALSE)</f>
        <v>Portugal</v>
      </c>
      <c r="N1298" s="7" cm="1">
        <f t="array" aca="1" ref="N1298" ca="1">INDEX(States!$C:$C,RANDBETWEEN(5,COUNTA(States!$A:$A) + 1),1)</f>
        <v>18</v>
      </c>
      <c r="O1298" s="7" t="str">
        <f ca="1">VLOOKUP($N1298,States!$C:$D,2,FALSE)</f>
        <v>Castelo Branco</v>
      </c>
      <c r="P1298" s="7" t="str">
        <f ca="1">VLOOKUP($F1298,Name!$A:$C,3,FALSE)</f>
        <v>F</v>
      </c>
      <c r="Q1298" s="7" t="str">
        <f ca="1">VLOOKUP($P1298,Genders!$B:$C,2,FALSE)</f>
        <v>Female</v>
      </c>
      <c r="R1298" s="7" cm="1">
        <f t="array" aca="1" ref="R1298" ca="1">INDEX('Marital status'!$A:$A,RANDBETWEEN(5,COUNTA('Marital status'!$A:$A) + 1),1)</f>
        <v>5</v>
      </c>
      <c r="S1298" s="7" t="str">
        <f ca="1">VLOOKUP($R1298,'Marital status'!$A:$B,2,FALSE)</f>
        <v>single</v>
      </c>
      <c r="T1298" s="7">
        <f t="shared" ca="1" si="203"/>
        <v>7</v>
      </c>
      <c r="U1298" s="7" t="str">
        <f ca="1">VLOOKUP($T1298,Ethnicities!$A:$B,2,FALSE)</f>
        <v xml:space="preserve">  Hispanic or LATINO</v>
      </c>
      <c r="V1298" s="8">
        <f t="shared" ca="1" si="204"/>
        <v>23912</v>
      </c>
      <c r="W1298" s="6">
        <f t="shared" ca="1" si="205"/>
        <v>7</v>
      </c>
      <c r="X1298" s="8" t="str">
        <f ca="1">VLOOKUP($W1298,'Background education'!$A:$B,2,FALSE)</f>
        <v>Undergraduate degree</v>
      </c>
      <c r="Y1298" s="7">
        <f ca="1" xml:space="preserve">
  IF(OR($AA1298 = 5, $AA1298 = 6, $AA1298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298" s="7" t="str">
        <f ca="1">VLOOKUP($Y1298,Departments!$A:$B,2,FALSE)</f>
        <v>Operations</v>
      </c>
      <c r="AA1298" s="6">
        <f t="shared" ca="1" si="206"/>
        <v>11</v>
      </c>
      <c r="AB1298" s="7" t="str">
        <f ca="1">VLOOKUP($AA1298,Roles!$A:$B,2,FALSE)</f>
        <v>Analyst</v>
      </c>
      <c r="AC1298" s="6">
        <f t="shared" ca="1" si="207"/>
        <v>5</v>
      </c>
      <c r="AD1298" s="7" t="str">
        <f ca="1" xml:space="preserve">
IF($AC1298 &lt;&gt; "",
    VLOOKUP($AC1298,Levels!$A:$B,2,FALSE),
    ""
)</f>
        <v>Junior</v>
      </c>
      <c r="AE1298" s="8">
        <f t="shared" ca="1" si="208"/>
        <v>39581</v>
      </c>
      <c r="AF1298" s="6">
        <f ca="1">RANDBETWEEN(5,COUNTA('Recruitment source'!$A:$A) + 1)</f>
        <v>14</v>
      </c>
      <c r="AG1298" s="6" t="str">
        <f ca="1">VLOOKUP($AF1298,'Recruitment source'!$A:$B,2,FALSE)</f>
        <v>LinkedIn</v>
      </c>
      <c r="AH1298" s="8"/>
      <c r="AI1298" s="1">
        <f t="shared" ca="1" si="200"/>
        <v>2500</v>
      </c>
      <c r="AJ129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1294, 1, 'Victória Souza Abranches', 'F', 7, '19/06/1965', 7, 10, 11, 5, 2500);</v>
      </c>
    </row>
    <row r="1299" spans="1:36" ht="14.25" customHeight="1" x14ac:dyDescent="0.2">
      <c r="A1299" s="7" cm="1">
        <f t="array" aca="1" ref="A1299" ca="1">INDEX(Companies!$A:$A,RANDBETWEEN(5,COUNTA(Companies!$A:$A) + 1),1)</f>
        <v>5</v>
      </c>
      <c r="B1299" s="7" t="str">
        <f ca="1">VLOOKUP($A1299,Companies!$A:$B,2,FALSE)</f>
        <v>ACME Corporation</v>
      </c>
      <c r="C1299" s="5">
        <f t="shared" si="201"/>
        <v>1295</v>
      </c>
      <c r="D1299" s="5" t="str" cm="1">
        <f t="array" ref="D1299">SHA1HASH($C1299)</f>
        <v>b3ad32a369754ee7acf23c5370ccf5b401604a78</v>
      </c>
      <c r="E1299" s="6">
        <v>1</v>
      </c>
      <c r="F1299" s="7">
        <f ca="1">IF($C1299 = 1 + N("Presidente"),
    127,
    IF($C1299 = 2 + N("Vice-Presidente"),
        72,
        IF($C1299 = 3 + N("Secretária bilíngue"),
            13,
            RANDBETWEEN(5,COUNT(Name!$A:$A) + 1)
        )
    )
)</f>
        <v>340</v>
      </c>
      <c r="G1299" s="7" t="str">
        <f ca="1">VLOOKUP($F1299,Name!$A:$B,2,FALSE)</f>
        <v>Stella</v>
      </c>
      <c r="H1299" s="7">
        <f ca="1" xml:space="preserve">
IF($C1299 = 1,
    0,
    RANDBETWEEN(5,COUNT('Last name'!$A:$A) + 1)
)</f>
        <v>91</v>
      </c>
      <c r="I1299" s="7" t="str">
        <f ca="1" xml:space="preserve">
IF($C1299 = 1 + N("Presidente"),
    "de Orléans e Bragança",
    VLOOKUP($H1299,'Last name'!$A:$B,2,FALSE) &amp; " " &amp; VLOOKUP(RANDBETWEEN(5,COUNT('Last name'!$A:$A) + 1),'Last name'!$A:$B,2,FALSE)
)</f>
        <v>Frasão Gallo</v>
      </c>
      <c r="J1299" s="7" t="str">
        <f t="shared" ca="1" si="202"/>
        <v>Stella Frasão Gallo</v>
      </c>
      <c r="K1299" s="7" t="str" cm="1">
        <f t="array" aca="1" ref="K1299" ca="1">SHA1HASH($J1299)</f>
        <v>1b010a4dd8101b1780be549a0332d8dd3b5d654e</v>
      </c>
      <c r="L1299" s="7" cm="1">
        <f t="array" aca="1" ref="L1299" ca="1">INDEX(States!$A:$A,N1299,1)</f>
        <v>5</v>
      </c>
      <c r="M1299" s="7" t="str">
        <f ca="1">VLOOKUP($L1299,Countries!$A:$B,2,FALSE)</f>
        <v>Portugal</v>
      </c>
      <c r="N1299" s="7" cm="1">
        <f t="array" aca="1" ref="N1299" ca="1">INDEX(States!$C:$C,RANDBETWEEN(5,COUNTA(States!$A:$A) + 1),1)</f>
        <v>13</v>
      </c>
      <c r="O1299" s="7" t="str">
        <f ca="1">VLOOKUP($N1299,States!$C:$D,2,FALSE)</f>
        <v>Coimbra</v>
      </c>
      <c r="P1299" s="7" t="str">
        <f ca="1">VLOOKUP($F1299,Name!$A:$C,3,FALSE)</f>
        <v>F</v>
      </c>
      <c r="Q1299" s="7" t="str">
        <f ca="1">VLOOKUP($P1299,Genders!$B:$C,2,FALSE)</f>
        <v>Female</v>
      </c>
      <c r="R1299" s="7" cm="1">
        <f t="array" aca="1" ref="R1299" ca="1">INDEX('Marital status'!$A:$A,RANDBETWEEN(5,COUNTA('Marital status'!$A:$A) + 1),1)</f>
        <v>6</v>
      </c>
      <c r="S1299" s="7" t="str">
        <f ca="1">VLOOKUP($R1299,'Marital status'!$A:$B,2,FALSE)</f>
        <v>MarrieD</v>
      </c>
      <c r="T1299" s="7">
        <f t="shared" ca="1" si="203"/>
        <v>5</v>
      </c>
      <c r="U1299" s="7" t="str">
        <f ca="1">VLOOKUP($T1299,Ethnicities!$A:$B,2,FALSE)</f>
        <v xml:space="preserve"> white</v>
      </c>
      <c r="V1299" s="8">
        <f t="shared" ca="1" si="204"/>
        <v>24962</v>
      </c>
      <c r="W1299" s="6">
        <f t="shared" ca="1" si="205"/>
        <v>7</v>
      </c>
      <c r="X1299" s="8" t="str">
        <f ca="1">VLOOKUP($W1299,'Background education'!$A:$B,2,FALSE)</f>
        <v>Undergraduate degree</v>
      </c>
      <c r="Y1299" s="7">
        <f ca="1" xml:space="preserve">
  IF(OR($AA1299 = 5, $AA1299 = 6, $AA1299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299" s="7" t="str">
        <f ca="1">VLOOKUP($Y1299,Departments!$A:$B,2,FALSE)</f>
        <v>Human Resource</v>
      </c>
      <c r="AA1299" s="6">
        <f t="shared" ca="1" si="206"/>
        <v>10</v>
      </c>
      <c r="AB1299" s="7" t="str">
        <f ca="1">VLOOKUP($AA1299,Roles!$A:$B,2,FALSE)</f>
        <v>Trainee</v>
      </c>
      <c r="AC1299" s="6" t="str">
        <f t="shared" ca="1" si="207"/>
        <v/>
      </c>
      <c r="AD1299" s="7" t="str">
        <f ca="1" xml:space="preserve">
IF($AC1299 &lt;&gt; "",
    VLOOKUP($AC1299,Levels!$A:$B,2,FALSE),
    ""
)</f>
        <v/>
      </c>
      <c r="AE1299" s="8">
        <f t="shared" ca="1" si="208"/>
        <v>39496</v>
      </c>
      <c r="AF1299" s="6">
        <f ca="1">RANDBETWEEN(5,COUNTA('Recruitment source'!$A:$A) + 1)</f>
        <v>5</v>
      </c>
      <c r="AG1299" s="6" t="str">
        <f ca="1">VLOOKUP($AF1299,'Recruitment source'!$A:$B,2,FALSE)</f>
        <v>Indeed</v>
      </c>
      <c r="AH1299" s="8"/>
      <c r="AI1299" s="1">
        <f t="shared" ca="1" si="200"/>
        <v>1385</v>
      </c>
      <c r="AJ129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1295, 1, 'Stella Frasão Gallo', 'F', 5, '04/05/1968', 7, 8, 10, NULL, 1385);</v>
      </c>
    </row>
    <row r="1300" spans="1:36" ht="14.25" customHeight="1" x14ac:dyDescent="0.2">
      <c r="A1300" s="7" cm="1">
        <f t="array" aca="1" ref="A1300" ca="1">INDEX(Companies!$A:$A,RANDBETWEEN(5,COUNTA(Companies!$A:$A) + 1),1)</f>
        <v>5</v>
      </c>
      <c r="B1300" s="7" t="str">
        <f ca="1">VLOOKUP($A1300,Companies!$A:$B,2,FALSE)</f>
        <v>ACME Corporation</v>
      </c>
      <c r="C1300" s="5">
        <f t="shared" si="201"/>
        <v>1296</v>
      </c>
      <c r="D1300" s="5" t="str" cm="1">
        <f t="array" ref="D1300">SHA1HASH($C1300)</f>
        <v>64c84e952453cd25d3097c7cfb8ba8178a0d109f</v>
      </c>
      <c r="E1300" s="6">
        <v>1</v>
      </c>
      <c r="F1300" s="7">
        <f ca="1">IF($C1300 = 1 + N("Presidente"),
    127,
    IF($C1300 = 2 + N("Vice-Presidente"),
        72,
        IF($C1300 = 3 + N("Secretária bilíngue"),
            13,
            RANDBETWEEN(5,COUNT(Name!$A:$A) + 1)
        )
    )
)</f>
        <v>325</v>
      </c>
      <c r="G1300" s="7" t="str">
        <f ca="1">VLOOKUP($F1300,Name!$A:$B,2,FALSE)</f>
        <v>Rafaela</v>
      </c>
      <c r="H1300" s="7">
        <f ca="1" xml:space="preserve">
IF($C1300 = 1,
    0,
    RANDBETWEEN(5,COUNT('Last name'!$A:$A) + 1)
)</f>
        <v>132</v>
      </c>
      <c r="I1300" s="7" t="str">
        <f ca="1" xml:space="preserve">
IF($C1300 = 1 + N("Presidente"),
    "de Orléans e Bragança",
    VLOOKUP($H1300,'Last name'!$A:$B,2,FALSE) &amp; " " &amp; VLOOKUP(RANDBETWEEN(5,COUNT('Last name'!$A:$A) + 1),'Last name'!$A:$B,2,FALSE)
)</f>
        <v>Moraes Barbosa</v>
      </c>
      <c r="J1300" s="7" t="str">
        <f t="shared" ca="1" si="202"/>
        <v>Rafaela Moraes Barbosa</v>
      </c>
      <c r="K1300" s="7" t="str" cm="1">
        <f t="array" aca="1" ref="K1300" ca="1">SHA1HASH($J1300)</f>
        <v>3713b822385f49635c1f7182774967a52e60e97f</v>
      </c>
      <c r="L1300" s="7" cm="1">
        <f t="array" aca="1" ref="L1300" ca="1">INDEX(States!$A:$A,N1300,1)</f>
        <v>5</v>
      </c>
      <c r="M1300" s="7" t="str">
        <f ca="1">VLOOKUP($L1300,Countries!$A:$B,2,FALSE)</f>
        <v>Portugal</v>
      </c>
      <c r="N1300" s="7" cm="1">
        <f t="array" aca="1" ref="N1300" ca="1">INDEX(States!$C:$C,RANDBETWEEN(5,COUNTA(States!$A:$A) + 1),1)</f>
        <v>20</v>
      </c>
      <c r="O1300" s="7" t="str">
        <f ca="1">VLOOKUP($N1300,States!$C:$D,2,FALSE)</f>
        <v>Portalegre</v>
      </c>
      <c r="P1300" s="7" t="str">
        <f ca="1">VLOOKUP($F1300,Name!$A:$C,3,FALSE)</f>
        <v>F</v>
      </c>
      <c r="Q1300" s="7" t="str">
        <f ca="1">VLOOKUP($P1300,Genders!$B:$C,2,FALSE)</f>
        <v>Female</v>
      </c>
      <c r="R1300" s="7" cm="1">
        <f t="array" aca="1" ref="R1300" ca="1">INDEX('Marital status'!$A:$A,RANDBETWEEN(5,COUNTA('Marital status'!$A:$A) + 1),1)</f>
        <v>6</v>
      </c>
      <c r="S1300" s="7" t="str">
        <f ca="1">VLOOKUP($R1300,'Marital status'!$A:$B,2,FALSE)</f>
        <v>MarrieD</v>
      </c>
      <c r="T1300" s="7">
        <f t="shared" ca="1" si="203"/>
        <v>5</v>
      </c>
      <c r="U1300" s="7" t="str">
        <f ca="1">VLOOKUP($T1300,Ethnicities!$A:$B,2,FALSE)</f>
        <v xml:space="preserve"> white</v>
      </c>
      <c r="V1300" s="8">
        <f t="shared" ca="1" si="204"/>
        <v>27693</v>
      </c>
      <c r="W1300" s="6">
        <f t="shared" ca="1" si="205"/>
        <v>8</v>
      </c>
      <c r="X1300" s="8" t="str">
        <f ca="1">VLOOKUP($W1300,'Background education'!$A:$B,2,FALSE)</f>
        <v>Graduate school</v>
      </c>
      <c r="Y1300" s="7">
        <f ca="1" xml:space="preserve">
  IF(OR($AA1300 = 5, $AA1300 = 6, $AA1300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00" s="7" t="str">
        <f ca="1">VLOOKUP($Y1300,Departments!$A:$B,2,FALSE)</f>
        <v>Communication &amp; Marketing</v>
      </c>
      <c r="AA1300" s="6">
        <f t="shared" ca="1" si="206"/>
        <v>11</v>
      </c>
      <c r="AB1300" s="7" t="str">
        <f ca="1">VLOOKUP($AA1300,Roles!$A:$B,2,FALSE)</f>
        <v>Analyst</v>
      </c>
      <c r="AC1300" s="6">
        <f t="shared" ca="1" si="207"/>
        <v>5</v>
      </c>
      <c r="AD1300" s="7" t="str">
        <f ca="1" xml:space="preserve">
IF($AC1300 &lt;&gt; "",
    VLOOKUP($AC1300,Levels!$A:$B,2,FALSE),
    ""
)</f>
        <v>Junior</v>
      </c>
      <c r="AE1300" s="8">
        <f t="shared" ca="1" si="208"/>
        <v>38621</v>
      </c>
      <c r="AF1300" s="6">
        <f ca="1">RANDBETWEEN(5,COUNTA('Recruitment source'!$A:$A) + 1)</f>
        <v>9</v>
      </c>
      <c r="AG1300" s="6" t="str">
        <f ca="1">VLOOKUP($AF1300,'Recruitment source'!$A:$B,2,FALSE)</f>
        <v>Empregos Online</v>
      </c>
      <c r="AH1300" s="8"/>
      <c r="AI1300" s="1">
        <f t="shared" ca="1" si="200"/>
        <v>3080</v>
      </c>
      <c r="AJ1300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1296, 1, 'Rafaela Moraes Barbosa', 'F', 5, '26/10/1975', 8, 11, 11, 5, 3080);</v>
      </c>
    </row>
    <row r="1301" spans="1:36" ht="14.25" customHeight="1" x14ac:dyDescent="0.2">
      <c r="A1301" s="7" cm="1">
        <f t="array" aca="1" ref="A1301" ca="1">INDEX(Companies!$A:$A,RANDBETWEEN(5,COUNTA(Companies!$A:$A) + 1),1)</f>
        <v>5</v>
      </c>
      <c r="B1301" s="7" t="str">
        <f ca="1">VLOOKUP($A1301,Companies!$A:$B,2,FALSE)</f>
        <v>ACME Corporation</v>
      </c>
      <c r="C1301" s="5">
        <f t="shared" si="201"/>
        <v>1297</v>
      </c>
      <c r="D1301" s="5" t="str" cm="1">
        <f t="array" ref="D1301">SHA1HASH($C1301)</f>
        <v>9d65c4a27a601e62a599f3059159476cd76933a4</v>
      </c>
      <c r="E1301" s="6">
        <v>1</v>
      </c>
      <c r="F1301" s="7">
        <f ca="1">IF($C1301 = 1 + N("Presidente"),
    127,
    IF($C1301 = 2 + N("Vice-Presidente"),
        72,
        IF($C1301 = 3 + N("Secretária bilíngue"),
            13,
            RANDBETWEEN(5,COUNT(Name!$A:$A) + 1)
        )
    )
)</f>
        <v>126</v>
      </c>
      <c r="G1301" s="7" t="str">
        <f ca="1">VLOOKUP($F1301,Name!$A:$B,2,FALSE)</f>
        <v>Enrico</v>
      </c>
      <c r="H1301" s="7">
        <f ca="1" xml:space="preserve">
IF($C1301 = 1,
    0,
    RANDBETWEEN(5,COUNT('Last name'!$A:$A) + 1)
)</f>
        <v>72</v>
      </c>
      <c r="I1301" s="7" t="str">
        <f ca="1" xml:space="preserve">
IF($C1301 = 1 + N("Presidente"),
    "de Orléans e Bragança",
    VLOOKUP($H1301,'Last name'!$A:$B,2,FALSE) &amp; " " &amp; VLOOKUP(RANDBETWEEN(5,COUNT('Last name'!$A:$A) + 1),'Last name'!$A:$B,2,FALSE)
)</f>
        <v>De Luca Barroso</v>
      </c>
      <c r="J1301" s="7" t="str">
        <f t="shared" ca="1" si="202"/>
        <v>Enrico De Luca Barroso</v>
      </c>
      <c r="K1301" s="7" t="str" cm="1">
        <f t="array" aca="1" ref="K1301" ca="1">SHA1HASH($J1301)</f>
        <v>b6106d94adac82a4bbbf920648b07c91d87c7a24</v>
      </c>
      <c r="L1301" s="7" cm="1">
        <f t="array" aca="1" ref="L1301" ca="1">INDEX(States!$A:$A,N1301,1)</f>
        <v>5</v>
      </c>
      <c r="M1301" s="7" t="str">
        <f ca="1">VLOOKUP($L1301,Countries!$A:$B,2,FALSE)</f>
        <v>Portugal</v>
      </c>
      <c r="N1301" s="7" cm="1">
        <f t="array" aca="1" ref="N1301" ca="1">INDEX(States!$C:$C,RANDBETWEEN(5,COUNTA(States!$A:$A) + 1),1)</f>
        <v>11</v>
      </c>
      <c r="O1301" s="7" t="str">
        <f ca="1">VLOOKUP($N1301,States!$C:$D,2,FALSE)</f>
        <v>Santarém</v>
      </c>
      <c r="P1301" s="7" t="str">
        <f ca="1">VLOOKUP($F1301,Name!$A:$C,3,FALSE)</f>
        <v>M</v>
      </c>
      <c r="Q1301" s="7" t="str">
        <f ca="1">VLOOKUP($P1301,Genders!$B:$C,2,FALSE)</f>
        <v>Male</v>
      </c>
      <c r="R1301" s="7" cm="1">
        <f t="array" aca="1" ref="R1301" ca="1">INDEX('Marital status'!$A:$A,RANDBETWEEN(5,COUNTA('Marital status'!$A:$A) + 1),1)</f>
        <v>5</v>
      </c>
      <c r="S1301" s="7" t="str">
        <f ca="1">VLOOKUP($R1301,'Marital status'!$A:$B,2,FALSE)</f>
        <v>single</v>
      </c>
      <c r="T1301" s="7">
        <f t="shared" ca="1" si="203"/>
        <v>5</v>
      </c>
      <c r="U1301" s="7" t="str">
        <f ca="1">VLOOKUP($T1301,Ethnicities!$A:$B,2,FALSE)</f>
        <v xml:space="preserve"> white</v>
      </c>
      <c r="V1301" s="8">
        <f t="shared" ca="1" si="204"/>
        <v>19009</v>
      </c>
      <c r="W1301" s="6">
        <f t="shared" ca="1" si="205"/>
        <v>7</v>
      </c>
      <c r="X1301" s="8" t="str">
        <f ca="1">VLOOKUP($W1301,'Background education'!$A:$B,2,FALSE)</f>
        <v>Undergraduate degree</v>
      </c>
      <c r="Y1301" s="7">
        <f ca="1" xml:space="preserve">
  IF(OR($AA1301 = 5, $AA1301 = 6, $AA1301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01" s="7" t="str">
        <f ca="1">VLOOKUP($Y1301,Departments!$A:$B,2,FALSE)</f>
        <v>Finance</v>
      </c>
      <c r="AA1301" s="6">
        <f t="shared" ca="1" si="206"/>
        <v>9</v>
      </c>
      <c r="AB1301" s="7" t="str">
        <f ca="1">VLOOKUP($AA1301,Roles!$A:$B,2,FALSE)</f>
        <v>Intern</v>
      </c>
      <c r="AC1301" s="6" t="str">
        <f t="shared" ca="1" si="207"/>
        <v/>
      </c>
      <c r="AD1301" s="7" t="str">
        <f ca="1" xml:space="preserve">
IF($AC1301 &lt;&gt; "",
    VLOOKUP($AC1301,Levels!$A:$B,2,FALSE),
    ""
)</f>
        <v/>
      </c>
      <c r="AE1301" s="8">
        <f t="shared" ca="1" si="208"/>
        <v>42676</v>
      </c>
      <c r="AF1301" s="6">
        <f ca="1">RANDBETWEEN(5,COUNTA('Recruitment source'!$A:$A) + 1)</f>
        <v>9</v>
      </c>
      <c r="AG1301" s="6" t="str">
        <f ca="1">VLOOKUP($AF1301,'Recruitment source'!$A:$B,2,FALSE)</f>
        <v>Empregos Online</v>
      </c>
      <c r="AH1301" s="8"/>
      <c r="AI1301" s="1">
        <f t="shared" ca="1" si="200"/>
        <v>1205</v>
      </c>
      <c r="AJ1301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1297, 1, 'Enrico De Luca Barroso', 'M', 5, '16/01/1952', 7, 7, 9, NULL, 1205);</v>
      </c>
    </row>
    <row r="1302" spans="1:36" ht="14.25" customHeight="1" x14ac:dyDescent="0.2">
      <c r="A1302" s="7" cm="1">
        <f t="array" aca="1" ref="A1302" ca="1">INDEX(Companies!$A:$A,RANDBETWEEN(5,COUNTA(Companies!$A:$A) + 1),1)</f>
        <v>5</v>
      </c>
      <c r="B1302" s="7" t="str">
        <f ca="1">VLOOKUP($A1302,Companies!$A:$B,2,FALSE)</f>
        <v>ACME Corporation</v>
      </c>
      <c r="C1302" s="5">
        <f t="shared" si="201"/>
        <v>1298</v>
      </c>
      <c r="D1302" s="5" t="str" cm="1">
        <f t="array" ref="D1302">SHA1HASH($C1302)</f>
        <v>ed6938a0e411bb8e626dd202a335ef167a382a6c</v>
      </c>
      <c r="E1302" s="6">
        <v>1</v>
      </c>
      <c r="F1302" s="7">
        <f ca="1">IF($C1302 = 1 + N("Presidente"),
    127,
    IF($C1302 = 2 + N("Vice-Presidente"),
        72,
        IF($C1302 = 3 + N("Secretária bilíngue"),
            13,
            RANDBETWEEN(5,COUNT(Name!$A:$A) + 1)
        )
    )
)</f>
        <v>189</v>
      </c>
      <c r="G1302" s="7" t="str">
        <f ca="1">VLOOKUP($F1302,Name!$A:$B,2,FALSE)</f>
        <v>João Luccas</v>
      </c>
      <c r="H1302" s="7">
        <f ca="1" xml:space="preserve">
IF($C1302 = 1,
    0,
    RANDBETWEEN(5,COUNT('Last name'!$A:$A) + 1)
)</f>
        <v>103</v>
      </c>
      <c r="I1302" s="7" t="str">
        <f ca="1" xml:space="preserve">
IF($C1302 = 1 + N("Presidente"),
    "de Orléans e Bragança",
    VLOOKUP($H1302,'Last name'!$A:$B,2,FALSE) &amp; " " &amp; VLOOKUP(RANDBETWEEN(5,COUNT('Last name'!$A:$A) + 1),'Last name'!$A:$B,2,FALSE)
)</f>
        <v>Holanda Aguiar</v>
      </c>
      <c r="J1302" s="7" t="str">
        <f t="shared" ca="1" si="202"/>
        <v>João Luccas Holanda Aguiar</v>
      </c>
      <c r="K1302" s="7" t="str" cm="1">
        <f t="array" aca="1" ref="K1302" ca="1">SHA1HASH($J1302)</f>
        <v>42ea6d60824956717c871818bf0b85d28a4371bf</v>
      </c>
      <c r="L1302" s="7" cm="1">
        <f t="array" aca="1" ref="L1302" ca="1">INDEX(States!$A:$A,N1302,1)</f>
        <v>5</v>
      </c>
      <c r="M1302" s="7" t="str">
        <f ca="1">VLOOKUP($L1302,Countries!$A:$B,2,FALSE)</f>
        <v>Portugal</v>
      </c>
      <c r="N1302" s="7" cm="1">
        <f t="array" aca="1" ref="N1302" ca="1">INDEX(States!$C:$C,RANDBETWEEN(5,COUNTA(States!$A:$A) + 1),1)</f>
        <v>15</v>
      </c>
      <c r="O1302" s="7" t="str">
        <f ca="1">VLOOKUP($N1302,States!$C:$D,2,FALSE)</f>
        <v xml:space="preserve"> ÉVORA</v>
      </c>
      <c r="P1302" s="7" t="str">
        <f ca="1">VLOOKUP($F1302,Name!$A:$C,3,FALSE)</f>
        <v>M</v>
      </c>
      <c r="Q1302" s="7" t="str">
        <f ca="1">VLOOKUP($P1302,Genders!$B:$C,2,FALSE)</f>
        <v>Male</v>
      </c>
      <c r="R1302" s="7" cm="1">
        <f t="array" aca="1" ref="R1302" ca="1">INDEX('Marital status'!$A:$A,RANDBETWEEN(5,COUNTA('Marital status'!$A:$A) + 1),1)</f>
        <v>8</v>
      </c>
      <c r="S1302" s="7" t="str">
        <f ca="1">VLOOKUP($R1302,'Marital status'!$A:$B,2,FALSE)</f>
        <v xml:space="preserve"> Separated </v>
      </c>
      <c r="T1302" s="7">
        <f t="shared" ca="1" si="203"/>
        <v>6</v>
      </c>
      <c r="U1302" s="7" t="str">
        <f ca="1">VLOOKUP($T1302,Ethnicities!$A:$B,2,FALSE)</f>
        <v>Black or African American</v>
      </c>
      <c r="V1302" s="8">
        <f t="shared" ca="1" si="204"/>
        <v>30362</v>
      </c>
      <c r="W1302" s="6">
        <f t="shared" ca="1" si="205"/>
        <v>8</v>
      </c>
      <c r="X1302" s="8" t="str">
        <f ca="1">VLOOKUP($W1302,'Background education'!$A:$B,2,FALSE)</f>
        <v>Graduate school</v>
      </c>
      <c r="Y1302" s="7">
        <f ca="1" xml:space="preserve">
  IF(OR($AA1302 = 5, $AA1302 = 6, $AA1302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02" s="7" t="str">
        <f ca="1">VLOOKUP($Y1302,Departments!$A:$B,2,FALSE)</f>
        <v>Audit</v>
      </c>
      <c r="AA1302" s="6">
        <f t="shared" ca="1" si="206"/>
        <v>11</v>
      </c>
      <c r="AB1302" s="7" t="str">
        <f ca="1">VLOOKUP($AA1302,Roles!$A:$B,2,FALSE)</f>
        <v>Analyst</v>
      </c>
      <c r="AC1302" s="6">
        <f t="shared" ca="1" si="207"/>
        <v>6</v>
      </c>
      <c r="AD1302" s="7" t="str">
        <f ca="1" xml:space="preserve">
IF($AC1302 &lt;&gt; "",
    VLOOKUP($AC1302,Levels!$A:$B,2,FALSE),
    ""
)</f>
        <v>Pleno</v>
      </c>
      <c r="AE1302" s="8">
        <f t="shared" ca="1" si="208"/>
        <v>38429</v>
      </c>
      <c r="AF1302" s="6">
        <f ca="1">RANDBETWEEN(5,COUNTA('Recruitment source'!$A:$A) + 1)</f>
        <v>15</v>
      </c>
      <c r="AG1302" s="6" t="str">
        <f ca="1">VLOOKUP($AF1302,'Recruitment source'!$A:$B,2,FALSE)</f>
        <v>Website</v>
      </c>
      <c r="AH1302" s="8"/>
      <c r="AI1302" s="1">
        <f t="shared" ca="1" si="200"/>
        <v>3000</v>
      </c>
      <c r="AJ1302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1298, 1, 'João Luccas Holanda Aguiar', 'M', 6, '15/02/1983', 8, 13, 11, 6, 3000);</v>
      </c>
    </row>
    <row r="1303" spans="1:36" ht="14.25" customHeight="1" x14ac:dyDescent="0.2">
      <c r="A1303" s="7" cm="1">
        <f t="array" aca="1" ref="A1303" ca="1">INDEX(Companies!$A:$A,RANDBETWEEN(5,COUNTA(Companies!$A:$A) + 1),1)</f>
        <v>5</v>
      </c>
      <c r="B1303" s="7" t="str">
        <f ca="1">VLOOKUP($A1303,Companies!$A:$B,2,FALSE)</f>
        <v>ACME Corporation</v>
      </c>
      <c r="C1303" s="5">
        <f t="shared" si="201"/>
        <v>1299</v>
      </c>
      <c r="D1303" s="5" t="str" cm="1">
        <f t="array" ref="D1303">SHA1HASH($C1303)</f>
        <v>51da62a4d7c1afef718ccc35f07551f2bb3879f2</v>
      </c>
      <c r="E1303" s="6">
        <v>1</v>
      </c>
      <c r="F1303" s="7">
        <f ca="1">IF($C1303 = 1 + N("Presidente"),
    127,
    IF($C1303 = 2 + N("Vice-Presidente"),
        72,
        IF($C1303 = 3 + N("Secretária bilíngue"),
            13,
            RANDBETWEEN(5,COUNT(Name!$A:$A) + 1)
        )
    )
)</f>
        <v>178</v>
      </c>
      <c r="G1303" s="7" t="str">
        <f ca="1">VLOOKUP($F1303,Name!$A:$B,2,FALSE)</f>
        <v>Isabely</v>
      </c>
      <c r="H1303" s="7">
        <f ca="1" xml:space="preserve">
IF($C1303 = 1,
    0,
    RANDBETWEEN(5,COUNT('Last name'!$A:$A) + 1)
)</f>
        <v>14</v>
      </c>
      <c r="I1303" s="7" t="str">
        <f ca="1" xml:space="preserve">
IF($C1303 = 1 + N("Presidente"),
    "de Orléans e Bragança",
    VLOOKUP($H1303,'Last name'!$A:$B,2,FALSE) &amp; " " &amp; VLOOKUP(RANDBETWEEN(5,COUNT('Last name'!$A:$A) + 1),'Last name'!$A:$B,2,FALSE)
)</f>
        <v>Alves Costa</v>
      </c>
      <c r="J1303" s="7" t="str">
        <f t="shared" ca="1" si="202"/>
        <v>Isabely Alves Costa</v>
      </c>
      <c r="K1303" s="7" t="str" cm="1">
        <f t="array" aca="1" ref="K1303" ca="1">SHA1HASH($J1303)</f>
        <v>3d552d072cd55d4ef0ea7eb10491a22405f5c296</v>
      </c>
      <c r="L1303" s="7" cm="1">
        <f t="array" aca="1" ref="L1303" ca="1">INDEX(States!$A:$A,N1303,1)</f>
        <v>5</v>
      </c>
      <c r="M1303" s="7" t="str">
        <f ca="1">VLOOKUP($L1303,Countries!$A:$B,2,FALSE)</f>
        <v>Portugal</v>
      </c>
      <c r="N1303" s="7" cm="1">
        <f t="array" aca="1" ref="N1303" ca="1">INDEX(States!$C:$C,RANDBETWEEN(5,COUNTA(States!$A:$A) + 1),1)</f>
        <v>22</v>
      </c>
      <c r="O1303" s="7" t="str">
        <f ca="1">VLOOKUP($N1303,States!$C:$D,2,FALSE)</f>
        <v>Vila Real</v>
      </c>
      <c r="P1303" s="7" t="str">
        <f ca="1">VLOOKUP($F1303,Name!$A:$C,3,FALSE)</f>
        <v>F</v>
      </c>
      <c r="Q1303" s="7" t="str">
        <f ca="1">VLOOKUP($P1303,Genders!$B:$C,2,FALSE)</f>
        <v>Female</v>
      </c>
      <c r="R1303" s="7" cm="1">
        <f t="array" aca="1" ref="R1303" ca="1">INDEX('Marital status'!$A:$A,RANDBETWEEN(5,COUNTA('Marital status'!$A:$A) + 1),1)</f>
        <v>9</v>
      </c>
      <c r="S1303" s="7" t="str">
        <f ca="1">VLOOKUP($R1303,'Marital status'!$A:$B,2,FALSE)</f>
        <v>DIVORCED</v>
      </c>
      <c r="T1303" s="7">
        <f t="shared" ca="1" si="203"/>
        <v>5</v>
      </c>
      <c r="U1303" s="7" t="str">
        <f ca="1">VLOOKUP($T1303,Ethnicities!$A:$B,2,FALSE)</f>
        <v xml:space="preserve"> white</v>
      </c>
      <c r="V1303" s="8">
        <f t="shared" ca="1" si="204"/>
        <v>30465</v>
      </c>
      <c r="W1303" s="6">
        <f t="shared" ca="1" si="205"/>
        <v>7</v>
      </c>
      <c r="X1303" s="8" t="str">
        <f ca="1">VLOOKUP($W1303,'Background education'!$A:$B,2,FALSE)</f>
        <v>Undergraduate degree</v>
      </c>
      <c r="Y1303" s="7">
        <f ca="1" xml:space="preserve">
  IF(OR($AA1303 = 5, $AA1303 = 6, $AA1303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303" s="7" t="str">
        <f ca="1">VLOOKUP($Y1303,Departments!$A:$B,2,FALSE)</f>
        <v>Controlling</v>
      </c>
      <c r="AA1303" s="6">
        <f t="shared" ca="1" si="206"/>
        <v>9</v>
      </c>
      <c r="AB1303" s="7" t="str">
        <f ca="1">VLOOKUP($AA1303,Roles!$A:$B,2,FALSE)</f>
        <v>Intern</v>
      </c>
      <c r="AC1303" s="6" t="str">
        <f t="shared" ca="1" si="207"/>
        <v/>
      </c>
      <c r="AD1303" s="7" t="str">
        <f ca="1" xml:space="preserve">
IF($AC1303 &lt;&gt; "",
    VLOOKUP($AC1303,Levels!$A:$B,2,FALSE),
    ""
)</f>
        <v/>
      </c>
      <c r="AE1303" s="8">
        <f t="shared" ca="1" si="208"/>
        <v>41310</v>
      </c>
      <c r="AF1303" s="6">
        <f ca="1">RANDBETWEEN(5,COUNTA('Recruitment source'!$A:$A) + 1)</f>
        <v>14</v>
      </c>
      <c r="AG1303" s="6" t="str">
        <f ca="1">VLOOKUP($AF1303,'Recruitment source'!$A:$B,2,FALSE)</f>
        <v>LinkedIn</v>
      </c>
      <c r="AH1303" s="8"/>
      <c r="AI1303" s="1">
        <f t="shared" ca="1" si="200"/>
        <v>1205</v>
      </c>
      <c r="AJ1303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1299, 1, 'Isabely Alves Costa', 'F', 5, '29/05/1983', 7, 12, 9, NULL, 1205);</v>
      </c>
    </row>
    <row r="1304" spans="1:36" ht="14.25" customHeight="1" x14ac:dyDescent="0.2">
      <c r="A1304" s="7" cm="1">
        <f t="array" aca="1" ref="A1304" ca="1">INDEX(Companies!$A:$A,RANDBETWEEN(5,COUNTA(Companies!$A:$A) + 1),1)</f>
        <v>5</v>
      </c>
      <c r="B1304" s="7" t="str">
        <f ca="1">VLOOKUP($A1304,Companies!$A:$B,2,FALSE)</f>
        <v>ACME Corporation</v>
      </c>
      <c r="C1304" s="5">
        <f t="shared" si="201"/>
        <v>1300</v>
      </c>
      <c r="D1304" s="5" t="str" cm="1">
        <f t="array" ref="D1304">SHA1HASH($C1304)</f>
        <v>6341e003520bc779c996d2490305a597ff45a8ae</v>
      </c>
      <c r="E1304" s="6">
        <v>1</v>
      </c>
      <c r="F1304" s="7">
        <f ca="1">IF($C1304 = 1 + N("Presidente"),
    127,
    IF($C1304 = 2 + N("Vice-Presidente"),
        72,
        IF($C1304 = 3 + N("Secretária bilíngue"),
            13,
            RANDBETWEEN(5,COUNT(Name!$A:$A) + 1)
        )
    )
)</f>
        <v>242</v>
      </c>
      <c r="G1304" s="7" t="str">
        <f ca="1">VLOOKUP($F1304,Name!$A:$B,2,FALSE)</f>
        <v>Luisa</v>
      </c>
      <c r="H1304" s="7">
        <f ca="1" xml:space="preserve">
IF($C1304 = 1,
    0,
    RANDBETWEEN(5,COUNT('Last name'!$A:$A) + 1)
)</f>
        <v>5</v>
      </c>
      <c r="I1304" s="7" t="str">
        <f ca="1" xml:space="preserve">
IF($C1304 = 1 + N("Presidente"),
    "de Orléans e Bragança",
    VLOOKUP($H1304,'Last name'!$A:$B,2,FALSE) &amp; " " &amp; VLOOKUP(RANDBETWEEN(5,COUNT('Last name'!$A:$A) + 1),'Last name'!$A:$B,2,FALSE)
)</f>
        <v>Abranches Cardoso</v>
      </c>
      <c r="J1304" s="7" t="str">
        <f t="shared" ca="1" si="202"/>
        <v>Luisa Abranches Cardoso</v>
      </c>
      <c r="K1304" s="7" t="str" cm="1">
        <f t="array" aca="1" ref="K1304" ca="1">SHA1HASH($J1304)</f>
        <v>ec2b24f7178b92e38615df8358c77f8d4ea0dcc1</v>
      </c>
      <c r="L1304" s="7" cm="1">
        <f t="array" aca="1" ref="L1304" ca="1">INDEX(States!$A:$A,N1304,1)</f>
        <v>5</v>
      </c>
      <c r="M1304" s="7" t="str">
        <f ca="1">VLOOKUP($L1304,Countries!$A:$B,2,FALSE)</f>
        <v>Portugal</v>
      </c>
      <c r="N1304" s="7" cm="1">
        <f t="array" aca="1" ref="N1304" ca="1">INDEX(States!$C:$C,RANDBETWEEN(5,COUNTA(States!$A:$A) + 1),1)</f>
        <v>12</v>
      </c>
      <c r="O1304" s="7" t="str">
        <f ca="1">VLOOKUP($N1304,States!$C:$D,2,FALSE)</f>
        <v>Leiria</v>
      </c>
      <c r="P1304" s="7" t="str">
        <f ca="1">VLOOKUP($F1304,Name!$A:$C,3,FALSE)</f>
        <v>F</v>
      </c>
      <c r="Q1304" s="7" t="str">
        <f ca="1">VLOOKUP($P1304,Genders!$B:$C,2,FALSE)</f>
        <v>Female</v>
      </c>
      <c r="R1304" s="7" cm="1">
        <f t="array" aca="1" ref="R1304" ca="1">INDEX('Marital status'!$A:$A,RANDBETWEEN(5,COUNTA('Marital status'!$A:$A) + 1),1)</f>
        <v>6</v>
      </c>
      <c r="S1304" s="7" t="str">
        <f ca="1">VLOOKUP($R1304,'Marital status'!$A:$B,2,FALSE)</f>
        <v>MarrieD</v>
      </c>
      <c r="T1304" s="7">
        <f t="shared" ca="1" si="203"/>
        <v>5</v>
      </c>
      <c r="U1304" s="7" t="str">
        <f ca="1">VLOOKUP($T1304,Ethnicities!$A:$B,2,FALSE)</f>
        <v xml:space="preserve"> white</v>
      </c>
      <c r="V1304" s="8">
        <f t="shared" ca="1" si="204"/>
        <v>18907</v>
      </c>
      <c r="W1304" s="6">
        <f t="shared" ca="1" si="205"/>
        <v>8</v>
      </c>
      <c r="X1304" s="8" t="str">
        <f ca="1">VLOOKUP($W1304,'Background education'!$A:$B,2,FALSE)</f>
        <v>Graduate school</v>
      </c>
      <c r="Y1304" s="7">
        <f ca="1" xml:space="preserve">
  IF(OR($AA1304 = 5, $AA1304 = 6, $AA1304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04" s="7" t="str">
        <f ca="1">VLOOKUP($Y1304,Departments!$A:$B,2,FALSE)</f>
        <v>Human Resource</v>
      </c>
      <c r="AA1304" s="6">
        <f t="shared" ca="1" si="206"/>
        <v>11</v>
      </c>
      <c r="AB1304" s="7" t="str">
        <f ca="1">VLOOKUP($AA1304,Roles!$A:$B,2,FALSE)</f>
        <v>Analyst</v>
      </c>
      <c r="AC1304" s="6">
        <f t="shared" ca="1" si="207"/>
        <v>6</v>
      </c>
      <c r="AD1304" s="7" t="str">
        <f ca="1" xml:space="preserve">
IF($AC1304 &lt;&gt; "",
    VLOOKUP($AC1304,Levels!$A:$B,2,FALSE),
    ""
)</f>
        <v>Pleno</v>
      </c>
      <c r="AE1304" s="8">
        <f t="shared" ca="1" si="208"/>
        <v>43822</v>
      </c>
      <c r="AF1304" s="6">
        <f ca="1">RANDBETWEEN(5,COUNTA('Recruitment source'!$A:$A) + 1)</f>
        <v>5</v>
      </c>
      <c r="AG1304" s="6" t="str">
        <f ca="1">VLOOKUP($AF1304,'Recruitment source'!$A:$B,2,FALSE)</f>
        <v>Indeed</v>
      </c>
      <c r="AH1304" s="8"/>
      <c r="AI1304" s="1">
        <f t="shared" ca="1" si="200"/>
        <v>3080</v>
      </c>
      <c r="AJ1304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1300, 1, 'Luisa Abranches Cardoso', 'F', 5, '06/10/1951', 8, 8, 11, 6, 3080);</v>
      </c>
    </row>
    <row r="1305" spans="1:36" ht="14.25" customHeight="1" x14ac:dyDescent="0.2">
      <c r="A1305" s="7" cm="1">
        <f t="array" aca="1" ref="A1305" ca="1">INDEX(Companies!$A:$A,RANDBETWEEN(5,COUNTA(Companies!$A:$A) + 1),1)</f>
        <v>5</v>
      </c>
      <c r="B1305" s="7" t="str">
        <f ca="1">VLOOKUP($A1305,Companies!$A:$B,2,FALSE)</f>
        <v>ACME Corporation</v>
      </c>
      <c r="C1305" s="5">
        <f t="shared" si="201"/>
        <v>1301</v>
      </c>
      <c r="D1305" s="5" t="str" cm="1">
        <f t="array" ref="D1305">SHA1HASH($C1305)</f>
        <v>055550dad2fd7bb5aee434f17ca74ca072982ac1</v>
      </c>
      <c r="E1305" s="6">
        <v>1</v>
      </c>
      <c r="F1305" s="7">
        <f ca="1">IF($C1305 = 1 + N("Presidente"),
    127,
    IF($C1305 = 2 + N("Vice-Presidente"),
        72,
        IF($C1305 = 3 + N("Secretária bilíngue"),
            13,
            RANDBETWEEN(5,COUNT(Name!$A:$A) + 1)
        )
    )
)</f>
        <v>274</v>
      </c>
      <c r="G1305" s="7" t="str">
        <f ca="1">VLOOKUP($F1305,Name!$A:$B,2,FALSE)</f>
        <v>Maria Valentina</v>
      </c>
      <c r="H1305" s="7">
        <f ca="1" xml:space="preserve">
IF($C1305 = 1,
    0,
    RANDBETWEEN(5,COUNT('Last name'!$A:$A) + 1)
)</f>
        <v>23</v>
      </c>
      <c r="I1305" s="7" t="str">
        <f ca="1" xml:space="preserve">
IF($C1305 = 1 + N("Presidente"),
    "de Orléans e Bragança",
    VLOOKUP($H1305,'Last name'!$A:$B,2,FALSE) &amp; " " &amp; VLOOKUP(RANDBETWEEN(5,COUNT('Last name'!$A:$A) + 1),'Last name'!$A:$B,2,FALSE)
)</f>
        <v>Arruda Castro</v>
      </c>
      <c r="J1305" s="7" t="str">
        <f t="shared" ca="1" si="202"/>
        <v>Maria Valentina Arruda Castro</v>
      </c>
      <c r="K1305" s="7" t="str" cm="1">
        <f t="array" aca="1" ref="K1305" ca="1">SHA1HASH($J1305)</f>
        <v>b38de0740a9129277215fcf1be78bdf5afd8f5ce</v>
      </c>
      <c r="L1305" s="7" cm="1">
        <f t="array" aca="1" ref="L1305" ca="1">INDEX(States!$A:$A,N1305,1)</f>
        <v>5</v>
      </c>
      <c r="M1305" s="7" t="str">
        <f ca="1">VLOOKUP($L1305,Countries!$A:$B,2,FALSE)</f>
        <v>Portugal</v>
      </c>
      <c r="N1305" s="7" cm="1">
        <f t="array" aca="1" ref="N1305" ca="1">INDEX(States!$C:$C,RANDBETWEEN(5,COUNTA(States!$A:$A) + 1),1)</f>
        <v>13</v>
      </c>
      <c r="O1305" s="7" t="str">
        <f ca="1">VLOOKUP($N1305,States!$C:$D,2,FALSE)</f>
        <v>Coimbra</v>
      </c>
      <c r="P1305" s="7" t="str">
        <f ca="1">VLOOKUP($F1305,Name!$A:$C,3,FALSE)</f>
        <v>F</v>
      </c>
      <c r="Q1305" s="7" t="str">
        <f ca="1">VLOOKUP($P1305,Genders!$B:$C,2,FALSE)</f>
        <v>Female</v>
      </c>
      <c r="R1305" s="7" cm="1">
        <f t="array" aca="1" ref="R1305" ca="1">INDEX('Marital status'!$A:$A,RANDBETWEEN(5,COUNTA('Marital status'!$A:$A) + 1),1)</f>
        <v>8</v>
      </c>
      <c r="S1305" s="7" t="str">
        <f ca="1">VLOOKUP($R1305,'Marital status'!$A:$B,2,FALSE)</f>
        <v xml:space="preserve"> Separated </v>
      </c>
      <c r="T1305" s="7">
        <f t="shared" ca="1" si="203"/>
        <v>5</v>
      </c>
      <c r="U1305" s="7" t="str">
        <f ca="1">VLOOKUP($T1305,Ethnicities!$A:$B,2,FALSE)</f>
        <v xml:space="preserve"> white</v>
      </c>
      <c r="V1305" s="8">
        <f t="shared" ca="1" si="204"/>
        <v>19720</v>
      </c>
      <c r="W1305" s="6">
        <f t="shared" ca="1" si="205"/>
        <v>7</v>
      </c>
      <c r="X1305" s="8" t="str">
        <f ca="1">VLOOKUP($W1305,'Background education'!$A:$B,2,FALSE)</f>
        <v>Undergraduate degree</v>
      </c>
      <c r="Y1305" s="7">
        <f ca="1" xml:space="preserve">
  IF(OR($AA1305 = 5, $AA1305 = 6, $AA1305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05" s="7" t="str">
        <f ca="1">VLOOKUP($Y1305,Departments!$A:$B,2,FALSE)</f>
        <v>Communication &amp; Marketing</v>
      </c>
      <c r="AA1305" s="6">
        <f t="shared" ca="1" si="206"/>
        <v>9</v>
      </c>
      <c r="AB1305" s="7" t="str">
        <f ca="1">VLOOKUP($AA1305,Roles!$A:$B,2,FALSE)</f>
        <v>Intern</v>
      </c>
      <c r="AC1305" s="6" t="str">
        <f t="shared" ca="1" si="207"/>
        <v/>
      </c>
      <c r="AD1305" s="7" t="str">
        <f ca="1" xml:space="preserve">
IF($AC1305 &lt;&gt; "",
    VLOOKUP($AC1305,Levels!$A:$B,2,FALSE),
    ""
)</f>
        <v/>
      </c>
      <c r="AE1305" s="8">
        <f t="shared" ca="1" si="208"/>
        <v>36987</v>
      </c>
      <c r="AF1305" s="6">
        <f ca="1">RANDBETWEEN(5,COUNTA('Recruitment source'!$A:$A) + 1)</f>
        <v>11</v>
      </c>
      <c r="AG1305" s="6" t="str">
        <f ca="1">VLOOKUP($AF1305,'Recruitment source'!$A:$B,2,FALSE)</f>
        <v>Next Station</v>
      </c>
      <c r="AH1305" s="8"/>
      <c r="AI1305" s="1">
        <f t="shared" ca="1" si="200"/>
        <v>1285</v>
      </c>
      <c r="AJ1305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1301, 1, 'Maria Valentina Arruda Castro', 'F', 5, '27/12/1953', 7, 11, 9, NULL, 1285);</v>
      </c>
    </row>
    <row r="1306" spans="1:36" ht="14.25" customHeight="1" x14ac:dyDescent="0.2">
      <c r="A1306" s="7" cm="1">
        <f t="array" aca="1" ref="A1306" ca="1">INDEX(Companies!$A:$A,RANDBETWEEN(5,COUNTA(Companies!$A:$A) + 1),1)</f>
        <v>5</v>
      </c>
      <c r="B1306" s="7" t="str">
        <f ca="1">VLOOKUP($A1306,Companies!$A:$B,2,FALSE)</f>
        <v>ACME Corporation</v>
      </c>
      <c r="C1306" s="5">
        <f t="shared" si="201"/>
        <v>1302</v>
      </c>
      <c r="D1306" s="5" t="str" cm="1">
        <f t="array" ref="D1306">SHA1HASH($C1306)</f>
        <v>e59277abb9129d7f9d5a1990c49e7d29654a857e</v>
      </c>
      <c r="E1306" s="6">
        <v>1</v>
      </c>
      <c r="F1306" s="7">
        <f ca="1">IF($C1306 = 1 + N("Presidente"),
    127,
    IF($C1306 = 2 + N("Vice-Presidente"),
        72,
        IF($C1306 = 3 + N("Secretária bilíngue"),
            13,
            RANDBETWEEN(5,COUNT(Name!$A:$A) + 1)
        )
    )
)</f>
        <v>25</v>
      </c>
      <c r="G1306" s="7" t="str">
        <f ca="1">VLOOKUP($F1306,Name!$A:$B,2,FALSE)</f>
        <v>Ana</v>
      </c>
      <c r="H1306" s="7">
        <f ca="1" xml:space="preserve">
IF($C1306 = 1,
    0,
    RANDBETWEEN(5,COUNT('Last name'!$A:$A) + 1)
)</f>
        <v>91</v>
      </c>
      <c r="I1306" s="7" t="str">
        <f ca="1" xml:space="preserve">
IF($C1306 = 1 + N("Presidente"),
    "de Orléans e Bragança",
    VLOOKUP($H1306,'Last name'!$A:$B,2,FALSE) &amp; " " &amp; VLOOKUP(RANDBETWEEN(5,COUNT('Last name'!$A:$A) + 1),'Last name'!$A:$B,2,FALSE)
)</f>
        <v>Frasão Anjos</v>
      </c>
      <c r="J1306" s="7" t="str">
        <f t="shared" ca="1" si="202"/>
        <v>Ana Frasão Anjos</v>
      </c>
      <c r="K1306" s="7" t="str" cm="1">
        <f t="array" aca="1" ref="K1306" ca="1">SHA1HASH($J1306)</f>
        <v>bd9595c7a7cf3376e2b137083977260d77ec39ca</v>
      </c>
      <c r="L1306" s="7" cm="1">
        <f t="array" aca="1" ref="L1306" ca="1">INDEX(States!$A:$A,N1306,1)</f>
        <v>5</v>
      </c>
      <c r="M1306" s="7" t="str">
        <f ca="1">VLOOKUP($L1306,Countries!$A:$B,2,FALSE)</f>
        <v>Portugal</v>
      </c>
      <c r="N1306" s="7" cm="1">
        <f t="array" aca="1" ref="N1306" ca="1">INDEX(States!$C:$C,RANDBETWEEN(5,COUNTA(States!$A:$A) + 1),1)</f>
        <v>5</v>
      </c>
      <c r="O1306" s="7" t="str">
        <f ca="1">VLOOKUP($N1306,States!$C:$D,2,FALSE)</f>
        <v xml:space="preserve"> Lisboa</v>
      </c>
      <c r="P1306" s="7" t="str">
        <f ca="1">VLOOKUP($F1306,Name!$A:$C,3,FALSE)</f>
        <v>F</v>
      </c>
      <c r="Q1306" s="7" t="str">
        <f ca="1">VLOOKUP($P1306,Genders!$B:$C,2,FALSE)</f>
        <v>Female</v>
      </c>
      <c r="R1306" s="7" cm="1">
        <f t="array" aca="1" ref="R1306" ca="1">INDEX('Marital status'!$A:$A,RANDBETWEEN(5,COUNTA('Marital status'!$A:$A) + 1),1)</f>
        <v>7</v>
      </c>
      <c r="S1306" s="7" t="str">
        <f ca="1">VLOOKUP($R1306,'Marital status'!$A:$B,2,FALSE)</f>
        <v xml:space="preserve">Widowed </v>
      </c>
      <c r="T1306" s="7">
        <f t="shared" ca="1" si="203"/>
        <v>5</v>
      </c>
      <c r="U1306" s="7" t="str">
        <f ca="1">VLOOKUP($T1306,Ethnicities!$A:$B,2,FALSE)</f>
        <v xml:space="preserve"> white</v>
      </c>
      <c r="V1306" s="8">
        <f t="shared" ca="1" si="204"/>
        <v>18365</v>
      </c>
      <c r="W1306" s="6">
        <f t="shared" ca="1" si="205"/>
        <v>7</v>
      </c>
      <c r="X1306" s="8" t="str">
        <f ca="1">VLOOKUP($W1306,'Background education'!$A:$B,2,FALSE)</f>
        <v>Undergraduate degree</v>
      </c>
      <c r="Y1306" s="7">
        <f ca="1" xml:space="preserve">
  IF(OR($AA1306 = 5, $AA1306 = 6, $AA1306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06" s="7" t="str">
        <f ca="1">VLOOKUP($Y1306,Departments!$A:$B,2,FALSE)</f>
        <v>Finance</v>
      </c>
      <c r="AA1306" s="6">
        <f t="shared" ca="1" si="206"/>
        <v>11</v>
      </c>
      <c r="AB1306" s="7" t="str">
        <f ca="1">VLOOKUP($AA1306,Roles!$A:$B,2,FALSE)</f>
        <v>Analyst</v>
      </c>
      <c r="AC1306" s="6">
        <f t="shared" ca="1" si="207"/>
        <v>5</v>
      </c>
      <c r="AD1306" s="7" t="str">
        <f ca="1" xml:space="preserve">
IF($AC1306 &lt;&gt; "",
    VLOOKUP($AC1306,Levels!$A:$B,2,FALSE),
    ""
)</f>
        <v>Junior</v>
      </c>
      <c r="AE1306" s="8">
        <f t="shared" ca="1" si="208"/>
        <v>36980</v>
      </c>
      <c r="AF1306" s="6">
        <f ca="1">RANDBETWEEN(5,COUNTA('Recruitment source'!$A:$A) + 1)</f>
        <v>5</v>
      </c>
      <c r="AG1306" s="6" t="str">
        <f ca="1">VLOOKUP($AF1306,'Recruitment source'!$A:$B,2,FALSE)</f>
        <v>Indeed</v>
      </c>
      <c r="AH1306" s="8"/>
      <c r="AI1306" s="1">
        <f t="shared" ca="1" si="200"/>
        <v>2500</v>
      </c>
      <c r="AJ1306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1302, 1, 'Ana Frasão Anjos', 'F', 5, '12/04/1950', 7, 7, 11, 5, 2500);</v>
      </c>
    </row>
    <row r="1307" spans="1:36" ht="14.25" customHeight="1" x14ac:dyDescent="0.2">
      <c r="A1307" s="7" cm="1">
        <f t="array" aca="1" ref="A1307" ca="1">INDEX(Companies!$A:$A,RANDBETWEEN(5,COUNTA(Companies!$A:$A) + 1),1)</f>
        <v>5</v>
      </c>
      <c r="B1307" s="7" t="str">
        <f ca="1">VLOOKUP($A1307,Companies!$A:$B,2,FALSE)</f>
        <v>ACME Corporation</v>
      </c>
      <c r="C1307" s="5">
        <f t="shared" si="201"/>
        <v>1303</v>
      </c>
      <c r="D1307" s="5" t="str" cm="1">
        <f t="array" ref="D1307">SHA1HASH($C1307)</f>
        <v>3fc863d5ebe3f2a780c3d0acb17f37294d4fd0a2</v>
      </c>
      <c r="E1307" s="6">
        <v>1</v>
      </c>
      <c r="F1307" s="7">
        <f ca="1">IF($C1307 = 1 + N("Presidente"),
    127,
    IF($C1307 = 2 + N("Vice-Presidente"),
        72,
        IF($C1307 = 3 + N("Secretária bilíngue"),
            13,
            RANDBETWEEN(5,COUNT(Name!$A:$A) + 1)
        )
    )
)</f>
        <v>307</v>
      </c>
      <c r="G1307" s="7" t="str">
        <f ca="1">VLOOKUP($F1307,Name!$A:$B,2,FALSE)</f>
        <v>Nicole</v>
      </c>
      <c r="H1307" s="7">
        <f ca="1" xml:space="preserve">
IF($C1307 = 1,
    0,
    RANDBETWEEN(5,COUNT('Last name'!$A:$A) + 1)
)</f>
        <v>110</v>
      </c>
      <c r="I1307" s="7" t="str">
        <f ca="1" xml:space="preserve">
IF($C1307 = 1 + N("Presidente"),
    "de Orléans e Bragança",
    VLOOKUP($H1307,'Last name'!$A:$B,2,FALSE) &amp; " " &amp; VLOOKUP(RANDBETWEEN(5,COUNT('Last name'!$A:$A) + 1),'Last name'!$A:$B,2,FALSE)
)</f>
        <v>Lombardi Café</v>
      </c>
      <c r="J1307" s="7" t="str">
        <f t="shared" ca="1" si="202"/>
        <v>Nicole Lombardi Café</v>
      </c>
      <c r="K1307" s="7" t="str" cm="1">
        <f t="array" aca="1" ref="K1307" ca="1">SHA1HASH($J1307)</f>
        <v>d38d25dd35c4d457f86d64e87dd30d66eac71861</v>
      </c>
      <c r="L1307" s="7" cm="1">
        <f t="array" aca="1" ref="L1307" ca="1">INDEX(States!$A:$A,N1307,1)</f>
        <v>5</v>
      </c>
      <c r="M1307" s="7" t="str">
        <f ca="1">VLOOKUP($L1307,Countries!$A:$B,2,FALSE)</f>
        <v>Portugal</v>
      </c>
      <c r="N1307" s="7" cm="1">
        <f t="array" aca="1" ref="N1307" ca="1">INDEX(States!$C:$C,RANDBETWEEN(5,COUNTA(States!$A:$A) + 1),1)</f>
        <v>9</v>
      </c>
      <c r="O1307" s="7" t="str">
        <f ca="1">VLOOKUP($N1307,States!$C:$D,2,FALSE)</f>
        <v>braga</v>
      </c>
      <c r="P1307" s="7" t="str">
        <f ca="1">VLOOKUP($F1307,Name!$A:$C,3,FALSE)</f>
        <v>F</v>
      </c>
      <c r="Q1307" s="7" t="str">
        <f ca="1">VLOOKUP($P1307,Genders!$B:$C,2,FALSE)</f>
        <v>Female</v>
      </c>
      <c r="R1307" s="7" cm="1">
        <f t="array" aca="1" ref="R1307" ca="1">INDEX('Marital status'!$A:$A,RANDBETWEEN(5,COUNTA('Marital status'!$A:$A) + 1),1)</f>
        <v>7</v>
      </c>
      <c r="S1307" s="7" t="str">
        <f ca="1">VLOOKUP($R1307,'Marital status'!$A:$B,2,FALSE)</f>
        <v xml:space="preserve">Widowed </v>
      </c>
      <c r="T1307" s="7">
        <f t="shared" ca="1" si="203"/>
        <v>5</v>
      </c>
      <c r="U1307" s="7" t="str">
        <f ca="1">VLOOKUP($T1307,Ethnicities!$A:$B,2,FALSE)</f>
        <v xml:space="preserve"> white</v>
      </c>
      <c r="V1307" s="8">
        <f t="shared" ca="1" si="204"/>
        <v>28643</v>
      </c>
      <c r="W1307" s="6">
        <f t="shared" ca="1" si="205"/>
        <v>7</v>
      </c>
      <c r="X1307" s="8" t="str">
        <f ca="1">VLOOKUP($W1307,'Background education'!$A:$B,2,FALSE)</f>
        <v>Undergraduate degree</v>
      </c>
      <c r="Y1307" s="7">
        <f ca="1" xml:space="preserve">
  IF(OR($AA1307 = 5, $AA1307 = 6, $AA1307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07" s="7" t="str">
        <f ca="1">VLOOKUP($Y1307,Departments!$A:$B,2,FALSE)</f>
        <v>Audit</v>
      </c>
      <c r="AA1307" s="6">
        <f t="shared" ca="1" si="206"/>
        <v>9</v>
      </c>
      <c r="AB1307" s="7" t="str">
        <f ca="1">VLOOKUP($AA1307,Roles!$A:$B,2,FALSE)</f>
        <v>Intern</v>
      </c>
      <c r="AC1307" s="6" t="str">
        <f t="shared" ca="1" si="207"/>
        <v/>
      </c>
      <c r="AD1307" s="7" t="str">
        <f ca="1" xml:space="preserve">
IF($AC1307 &lt;&gt; "",
    VLOOKUP($AC1307,Levels!$A:$B,2,FALSE),
    ""
)</f>
        <v/>
      </c>
      <c r="AE1307" s="8">
        <f t="shared" ca="1" si="208"/>
        <v>38151</v>
      </c>
      <c r="AF1307" s="6">
        <f ca="1">RANDBETWEEN(5,COUNTA('Recruitment source'!$A:$A) + 1)</f>
        <v>10</v>
      </c>
      <c r="AG1307" s="6" t="str">
        <f ca="1">VLOOKUP($AF1307,'Recruitment source'!$A:$B,2,FALSE)</f>
        <v>Jobs in Lisbon</v>
      </c>
      <c r="AH1307" s="8"/>
      <c r="AI1307" s="1">
        <f t="shared" ca="1" si="200"/>
        <v>1205</v>
      </c>
      <c r="AJ130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1303, 1, 'Nicole Lombardi Café', 'F', 5, '02/06/1978', 7, 13, 9, NULL, 1205);</v>
      </c>
    </row>
    <row r="1308" spans="1:36" ht="14.25" customHeight="1" x14ac:dyDescent="0.2">
      <c r="A1308" s="7" cm="1">
        <f t="array" aca="1" ref="A1308" ca="1">INDEX(Companies!$A:$A,RANDBETWEEN(5,COUNTA(Companies!$A:$A) + 1),1)</f>
        <v>5</v>
      </c>
      <c r="B1308" s="7" t="str">
        <f ca="1">VLOOKUP($A1308,Companies!$A:$B,2,FALSE)</f>
        <v>ACME Corporation</v>
      </c>
      <c r="C1308" s="5">
        <f t="shared" si="201"/>
        <v>1304</v>
      </c>
      <c r="D1308" s="5" t="str" cm="1">
        <f t="array" ref="D1308">SHA1HASH($C1308)</f>
        <v>eba90709ed04eb27e4a042727d7dd308e44389e4</v>
      </c>
      <c r="E1308" s="6">
        <v>1</v>
      </c>
      <c r="F1308" s="7">
        <f ca="1">IF($C1308 = 1 + N("Presidente"),
    127,
    IF($C1308 = 2 + N("Vice-Presidente"),
        72,
        IF($C1308 = 3 + N("Secretária bilíngue"),
            13,
            RANDBETWEEN(5,COUNT(Name!$A:$A) + 1)
        )
    )
)</f>
        <v>197</v>
      </c>
      <c r="G1308" s="7" t="str">
        <f ca="1">VLOOKUP($F1308,Name!$A:$B,2,FALSE)</f>
        <v>José</v>
      </c>
      <c r="H1308" s="7">
        <f ca="1" xml:space="preserve">
IF($C1308 = 1,
    0,
    RANDBETWEEN(5,COUNT('Last name'!$A:$A) + 1)
)</f>
        <v>72</v>
      </c>
      <c r="I1308" s="7" t="str">
        <f ca="1" xml:space="preserve">
IF($C1308 = 1 + N("Presidente"),
    "de Orléans e Bragança",
    VLOOKUP($H1308,'Last name'!$A:$B,2,FALSE) &amp; " " &amp; VLOOKUP(RANDBETWEEN(5,COUNT('Last name'!$A:$A) + 1),'Last name'!$A:$B,2,FALSE)
)</f>
        <v>De Luca Carvalho</v>
      </c>
      <c r="J1308" s="7" t="str">
        <f t="shared" ca="1" si="202"/>
        <v>José De Luca Carvalho</v>
      </c>
      <c r="K1308" s="7" t="str" cm="1">
        <f t="array" aca="1" ref="K1308" ca="1">SHA1HASH($J1308)</f>
        <v>244a3778d31bd10b3c338f6e2c997aa6fc775cc0</v>
      </c>
      <c r="L1308" s="7" cm="1">
        <f t="array" aca="1" ref="L1308" ca="1">INDEX(States!$A:$A,N1308,1)</f>
        <v>5</v>
      </c>
      <c r="M1308" s="7" t="str">
        <f ca="1">VLOOKUP($L1308,Countries!$A:$B,2,FALSE)</f>
        <v>Portugal</v>
      </c>
      <c r="N1308" s="7" cm="1">
        <f t="array" aca="1" ref="N1308" ca="1">INDEX(States!$C:$C,RANDBETWEEN(5,COUNTA(States!$A:$A) + 1),1)</f>
        <v>24</v>
      </c>
      <c r="O1308" s="7" t="str">
        <f ca="1">VLOOKUP($N1308,States!$C:$D,2,FALSE)</f>
        <v>Brangança</v>
      </c>
      <c r="P1308" s="7" t="str">
        <f ca="1">VLOOKUP($F1308,Name!$A:$C,3,FALSE)</f>
        <v>M</v>
      </c>
      <c r="Q1308" s="7" t="str">
        <f ca="1">VLOOKUP($P1308,Genders!$B:$C,2,FALSE)</f>
        <v>Male</v>
      </c>
      <c r="R1308" s="7" cm="1">
        <f t="array" aca="1" ref="R1308" ca="1">INDEX('Marital status'!$A:$A,RANDBETWEEN(5,COUNTA('Marital status'!$A:$A) + 1),1)</f>
        <v>5</v>
      </c>
      <c r="S1308" s="7" t="str">
        <f ca="1">VLOOKUP($R1308,'Marital status'!$A:$B,2,FALSE)</f>
        <v>single</v>
      </c>
      <c r="T1308" s="7">
        <f t="shared" ca="1" si="203"/>
        <v>5</v>
      </c>
      <c r="U1308" s="7" t="str">
        <f ca="1">VLOOKUP($T1308,Ethnicities!$A:$B,2,FALSE)</f>
        <v xml:space="preserve"> white</v>
      </c>
      <c r="V1308" s="8">
        <f t="shared" ca="1" si="204"/>
        <v>22162</v>
      </c>
      <c r="W1308" s="6">
        <f t="shared" ca="1" si="205"/>
        <v>8</v>
      </c>
      <c r="X1308" s="8" t="str">
        <f ca="1">VLOOKUP($W1308,'Background education'!$A:$B,2,FALSE)</f>
        <v>Graduate school</v>
      </c>
      <c r="Y1308" s="7">
        <f ca="1" xml:space="preserve">
  IF(OR($AA1308 = 5, $AA1308 = 6, $AA1308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308" s="7" t="str">
        <f ca="1">VLOOKUP($Y1308,Departments!$A:$B,2,FALSE)</f>
        <v>Administration</v>
      </c>
      <c r="AA1308" s="6">
        <f t="shared" ca="1" si="206"/>
        <v>11</v>
      </c>
      <c r="AB1308" s="7" t="str">
        <f ca="1">VLOOKUP($AA1308,Roles!$A:$B,2,FALSE)</f>
        <v>Analyst</v>
      </c>
      <c r="AC1308" s="6">
        <f t="shared" ca="1" si="207"/>
        <v>5</v>
      </c>
      <c r="AD1308" s="7" t="str">
        <f ca="1" xml:space="preserve">
IF($AC1308 &lt;&gt; "",
    VLOOKUP($AC1308,Levels!$A:$B,2,FALSE),
    ""
)</f>
        <v>Junior</v>
      </c>
      <c r="AE1308" s="8">
        <f t="shared" ca="1" si="208"/>
        <v>42272</v>
      </c>
      <c r="AF1308" s="6">
        <f ca="1">RANDBETWEEN(5,COUNTA('Recruitment source'!$A:$A) + 1)</f>
        <v>8</v>
      </c>
      <c r="AG1308" s="6" t="str">
        <f ca="1">VLOOKUP($AF1308,'Recruitment source'!$A:$B,2,FALSE)</f>
        <v>Net Empregos</v>
      </c>
      <c r="AH1308" s="8"/>
      <c r="AI1308" s="1">
        <f t="shared" ca="1" si="200"/>
        <v>3000</v>
      </c>
      <c r="AJ130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1304, 1, 'José De Luca Carvalho', 'M', 5, '03/09/1960', 8, 6, 11, 5, 3000);</v>
      </c>
    </row>
    <row r="1309" spans="1:36" ht="14.25" customHeight="1" x14ac:dyDescent="0.2">
      <c r="A1309" s="7" cm="1">
        <f t="array" aca="1" ref="A1309" ca="1">INDEX(Companies!$A:$A,RANDBETWEEN(5,COUNTA(Companies!$A:$A) + 1),1)</f>
        <v>5</v>
      </c>
      <c r="B1309" s="7" t="str">
        <f ca="1">VLOOKUP($A1309,Companies!$A:$B,2,FALSE)</f>
        <v>ACME Corporation</v>
      </c>
      <c r="C1309" s="5">
        <f t="shared" si="201"/>
        <v>1305</v>
      </c>
      <c r="D1309" s="5" t="str" cm="1">
        <f t="array" ref="D1309">SHA1HASH($C1309)</f>
        <v>6dd367bb38ab6306c4913a15392fd8131fbca403</v>
      </c>
      <c r="E1309" s="6">
        <v>1</v>
      </c>
      <c r="F1309" s="7">
        <f ca="1">IF($C1309 = 1 + N("Presidente"),
    127,
    IF($C1309 = 2 + N("Vice-Presidente"),
        72,
        IF($C1309 = 3 + N("Secretária bilíngue"),
            13,
            RANDBETWEEN(5,COUNT(Name!$A:$A) + 1)
        )
    )
)</f>
        <v>359</v>
      </c>
      <c r="G1309" s="7" t="str">
        <f ca="1">VLOOKUP($F1309,Name!$A:$B,2,FALSE)</f>
        <v>Vitor</v>
      </c>
      <c r="H1309" s="7">
        <f ca="1" xml:space="preserve">
IF($C1309 = 1,
    0,
    RANDBETWEEN(5,COUNT('Last name'!$A:$A) + 1)
)</f>
        <v>44</v>
      </c>
      <c r="I1309" s="7" t="str">
        <f ca="1" xml:space="preserve">
IF($C1309 = 1 + N("Presidente"),
    "de Orléans e Bragança",
    VLOOKUP($H1309,'Last name'!$A:$B,2,FALSE) &amp; " " &amp; VLOOKUP(RANDBETWEEN(5,COUNT('Last name'!$A:$A) + 1),'Last name'!$A:$B,2,FALSE)
)</f>
        <v>Botelho Anunciação</v>
      </c>
      <c r="J1309" s="7" t="str">
        <f t="shared" ca="1" si="202"/>
        <v>Vitor Botelho Anunciação</v>
      </c>
      <c r="K1309" s="7" t="str" cm="1">
        <f t="array" aca="1" ref="K1309" ca="1">SHA1HASH($J1309)</f>
        <v>2f507d11997a1cc031fdd49cb2fca9f88f2a4918</v>
      </c>
      <c r="L1309" s="7" cm="1">
        <f t="array" aca="1" ref="L1309" ca="1">INDEX(States!$A:$A,N1309,1)</f>
        <v>5</v>
      </c>
      <c r="M1309" s="7" t="str">
        <f ca="1">VLOOKUP($L1309,Countries!$A:$B,2,FALSE)</f>
        <v>Portugal</v>
      </c>
      <c r="N1309" s="7" cm="1">
        <f t="array" aca="1" ref="N1309" ca="1">INDEX(States!$C:$C,RANDBETWEEN(5,COUNTA(States!$A:$A) + 1),1)</f>
        <v>5</v>
      </c>
      <c r="O1309" s="7" t="str">
        <f ca="1">VLOOKUP($N1309,States!$C:$D,2,FALSE)</f>
        <v xml:space="preserve"> Lisboa</v>
      </c>
      <c r="P1309" s="7" t="str">
        <f ca="1">VLOOKUP($F1309,Name!$A:$C,3,FALSE)</f>
        <v>M</v>
      </c>
      <c r="Q1309" s="7" t="str">
        <f ca="1">VLOOKUP($P1309,Genders!$B:$C,2,FALSE)</f>
        <v>Male</v>
      </c>
      <c r="R1309" s="7" cm="1">
        <f t="array" aca="1" ref="R1309" ca="1">INDEX('Marital status'!$A:$A,RANDBETWEEN(5,COUNTA('Marital status'!$A:$A) + 1),1)</f>
        <v>6</v>
      </c>
      <c r="S1309" s="7" t="str">
        <f ca="1">VLOOKUP($R1309,'Marital status'!$A:$B,2,FALSE)</f>
        <v>MarrieD</v>
      </c>
      <c r="T1309" s="7">
        <f t="shared" ca="1" si="203"/>
        <v>7</v>
      </c>
      <c r="U1309" s="7" t="str">
        <f ca="1">VLOOKUP($T1309,Ethnicities!$A:$B,2,FALSE)</f>
        <v xml:space="preserve">  Hispanic or LATINO</v>
      </c>
      <c r="V1309" s="8">
        <f t="shared" ca="1" si="204"/>
        <v>26174</v>
      </c>
      <c r="W1309" s="6">
        <f t="shared" ca="1" si="205"/>
        <v>7</v>
      </c>
      <c r="X1309" s="8" t="str">
        <f ca="1">VLOOKUP($W1309,'Background education'!$A:$B,2,FALSE)</f>
        <v>Undergraduate degree</v>
      </c>
      <c r="Y1309" s="7">
        <f ca="1" xml:space="preserve">
  IF(OR($AA1309 = 5, $AA1309 = 6, $AA1309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09" s="7" t="str">
        <f ca="1">VLOOKUP($Y1309,Departments!$A:$B,2,FALSE)</f>
        <v>Communication &amp; Marketing</v>
      </c>
      <c r="AA1309" s="6">
        <f t="shared" ca="1" si="206"/>
        <v>9</v>
      </c>
      <c r="AB1309" s="7" t="str">
        <f ca="1">VLOOKUP($AA1309,Roles!$A:$B,2,FALSE)</f>
        <v>Intern</v>
      </c>
      <c r="AC1309" s="6" t="str">
        <f t="shared" ca="1" si="207"/>
        <v/>
      </c>
      <c r="AD1309" s="7" t="str">
        <f ca="1" xml:space="preserve">
IF($AC1309 &lt;&gt; "",
    VLOOKUP($AC1309,Levels!$A:$B,2,FALSE),
    ""
)</f>
        <v/>
      </c>
      <c r="AE1309" s="8">
        <f t="shared" ca="1" si="208"/>
        <v>43727</v>
      </c>
      <c r="AF1309" s="6">
        <f ca="1">RANDBETWEEN(5,COUNTA('Recruitment source'!$A:$A) + 1)</f>
        <v>10</v>
      </c>
      <c r="AG1309" s="6" t="str">
        <f ca="1">VLOOKUP($AF1309,'Recruitment source'!$A:$B,2,FALSE)</f>
        <v>Jobs in Lisbon</v>
      </c>
      <c r="AH1309" s="8"/>
      <c r="AI1309" s="1">
        <f t="shared" ca="1" si="200"/>
        <v>1285</v>
      </c>
      <c r="AJ130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1305, 1, 'Vitor Botelho Anunciação', 'M', 7, '29/08/1971', 7, 11, 9, NULL, 1285);</v>
      </c>
    </row>
    <row r="1310" spans="1:36" ht="14.25" customHeight="1" x14ac:dyDescent="0.2">
      <c r="A1310" s="7" cm="1">
        <f t="array" aca="1" ref="A1310" ca="1">INDEX(Companies!$A:$A,RANDBETWEEN(5,COUNTA(Companies!$A:$A) + 1),1)</f>
        <v>5</v>
      </c>
      <c r="B1310" s="7" t="str">
        <f ca="1">VLOOKUP($A1310,Companies!$A:$B,2,FALSE)</f>
        <v>ACME Corporation</v>
      </c>
      <c r="C1310" s="5">
        <f t="shared" si="201"/>
        <v>1306</v>
      </c>
      <c r="D1310" s="5" t="str" cm="1">
        <f t="array" ref="D1310">SHA1HASH($C1310)</f>
        <v>f148ceee33a52e839b0dfea3393bf0a507d46855</v>
      </c>
      <c r="E1310" s="6">
        <v>1</v>
      </c>
      <c r="F1310" s="7">
        <f ca="1">IF($C1310 = 1 + N("Presidente"),
    127,
    IF($C1310 = 2 + N("Vice-Presidente"),
        72,
        IF($C1310 = 3 + N("Secretária bilíngue"),
            13,
            RANDBETWEEN(5,COUNT(Name!$A:$A) + 1)
        )
    )
)</f>
        <v>99</v>
      </c>
      <c r="G1310" s="7" t="str">
        <f ca="1">VLOOKUP($F1310,Name!$A:$B,2,FALSE)</f>
        <v>Cloe</v>
      </c>
      <c r="H1310" s="7">
        <f ca="1" xml:space="preserve">
IF($C1310 = 1,
    0,
    RANDBETWEEN(5,COUNT('Last name'!$A:$A) + 1)
)</f>
        <v>185</v>
      </c>
      <c r="I1310" s="7" t="str">
        <f ca="1" xml:space="preserve">
IF($C1310 = 1 + N("Presidente"),
    "de Orléans e Bragança",
    VLOOKUP($H1310,'Last name'!$A:$B,2,FALSE) &amp; " " &amp; VLOOKUP(RANDBETWEEN(5,COUNT('Last name'!$A:$A) + 1),'Last name'!$A:$B,2,FALSE)
)</f>
        <v>Sousa Badu</v>
      </c>
      <c r="J1310" s="7" t="str">
        <f t="shared" ca="1" si="202"/>
        <v>Cloe Sousa Badu</v>
      </c>
      <c r="K1310" s="7" t="str" cm="1">
        <f t="array" aca="1" ref="K1310" ca="1">SHA1HASH($J1310)</f>
        <v>080c2e6f4971116323ba98abd74a3d0648aec45b</v>
      </c>
      <c r="L1310" s="7" cm="1">
        <f t="array" aca="1" ref="L1310" ca="1">INDEX(States!$A:$A,N1310,1)</f>
        <v>5</v>
      </c>
      <c r="M1310" s="7" t="str">
        <f ca="1">VLOOKUP($L1310,Countries!$A:$B,2,FALSE)</f>
        <v>Portugal</v>
      </c>
      <c r="N1310" s="7" cm="1">
        <f t="array" aca="1" ref="N1310" ca="1">INDEX(States!$C:$C,RANDBETWEEN(5,COUNTA(States!$A:$A) + 1),1)</f>
        <v>18</v>
      </c>
      <c r="O1310" s="7" t="str">
        <f ca="1">VLOOKUP($N1310,States!$C:$D,2,FALSE)</f>
        <v>Castelo Branco</v>
      </c>
      <c r="P1310" s="7" t="str">
        <f ca="1">VLOOKUP($F1310,Name!$A:$C,3,FALSE)</f>
        <v>F</v>
      </c>
      <c r="Q1310" s="7" t="str">
        <f ca="1">VLOOKUP($P1310,Genders!$B:$C,2,FALSE)</f>
        <v>Female</v>
      </c>
      <c r="R1310" s="7" cm="1">
        <f t="array" aca="1" ref="R1310" ca="1">INDEX('Marital status'!$A:$A,RANDBETWEEN(5,COUNTA('Marital status'!$A:$A) + 1),1)</f>
        <v>7</v>
      </c>
      <c r="S1310" s="7" t="str">
        <f ca="1">VLOOKUP($R1310,'Marital status'!$A:$B,2,FALSE)</f>
        <v xml:space="preserve">Widowed </v>
      </c>
      <c r="T1310" s="7">
        <f t="shared" ca="1" si="203"/>
        <v>5</v>
      </c>
      <c r="U1310" s="7" t="str">
        <f ca="1">VLOOKUP($T1310,Ethnicities!$A:$B,2,FALSE)</f>
        <v xml:space="preserve"> white</v>
      </c>
      <c r="V1310" s="8">
        <f t="shared" ca="1" si="204"/>
        <v>27310</v>
      </c>
      <c r="W1310" s="6">
        <f t="shared" ca="1" si="205"/>
        <v>8</v>
      </c>
      <c r="X1310" s="8" t="str">
        <f ca="1">VLOOKUP($W1310,'Background education'!$A:$B,2,FALSE)</f>
        <v>Graduate school</v>
      </c>
      <c r="Y1310" s="7">
        <f ca="1" xml:space="preserve">
  IF(OR($AA1310 = 5, $AA1310 = 6, $AA1310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10" s="7" t="str">
        <f ca="1">VLOOKUP($Y1310,Departments!$A:$B,2,FALSE)</f>
        <v xml:space="preserve"> Commercial</v>
      </c>
      <c r="AA1310" s="6">
        <f t="shared" ca="1" si="206"/>
        <v>11</v>
      </c>
      <c r="AB1310" s="7" t="str">
        <f ca="1">VLOOKUP($AA1310,Roles!$A:$B,2,FALSE)</f>
        <v>Analyst</v>
      </c>
      <c r="AC1310" s="6">
        <f t="shared" ca="1" si="207"/>
        <v>6</v>
      </c>
      <c r="AD1310" s="7" t="str">
        <f ca="1" xml:space="preserve">
IF($AC1310 &lt;&gt; "",
    VLOOKUP($AC1310,Levels!$A:$B,2,FALSE),
    ""
)</f>
        <v>Pleno</v>
      </c>
      <c r="AE1310" s="8">
        <f t="shared" ca="1" si="208"/>
        <v>43610</v>
      </c>
      <c r="AF1310" s="6">
        <f ca="1">RANDBETWEEN(5,COUNTA('Recruitment source'!$A:$A) + 1)</f>
        <v>10</v>
      </c>
      <c r="AG1310" s="6" t="str">
        <f ca="1">VLOOKUP($AF1310,'Recruitment source'!$A:$B,2,FALSE)</f>
        <v>Jobs in Lisbon</v>
      </c>
      <c r="AH1310" s="8"/>
      <c r="AI1310" s="1">
        <f t="shared" ca="1" si="200"/>
        <v>3080</v>
      </c>
      <c r="AJ1310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1306, 1, 'Cloe Sousa Badu', 'F', 5, '08/10/1974', 8, 9, 11, 6, 3080);</v>
      </c>
    </row>
    <row r="1311" spans="1:36" ht="14.25" customHeight="1" x14ac:dyDescent="0.2">
      <c r="A1311" s="7" cm="1">
        <f t="array" aca="1" ref="A1311" ca="1">INDEX(Companies!$A:$A,RANDBETWEEN(5,COUNTA(Companies!$A:$A) + 1),1)</f>
        <v>5</v>
      </c>
      <c r="B1311" s="7" t="str">
        <f ca="1">VLOOKUP($A1311,Companies!$A:$B,2,FALSE)</f>
        <v>ACME Corporation</v>
      </c>
      <c r="C1311" s="5">
        <f t="shared" si="201"/>
        <v>1307</v>
      </c>
      <c r="D1311" s="5" t="str" cm="1">
        <f t="array" ref="D1311">SHA1HASH($C1311)</f>
        <v>40b4efaaa821a3b5b1282b8c60e1b82c3b05baae</v>
      </c>
      <c r="E1311" s="6">
        <v>1</v>
      </c>
      <c r="F1311" s="7">
        <f ca="1">IF($C1311 = 1 + N("Presidente"),
    127,
    IF($C1311 = 2 + N("Vice-Presidente"),
        72,
        IF($C1311 = 3 + N("Secretária bilíngue"),
            13,
            RANDBETWEEN(5,COUNT(Name!$A:$A) + 1)
        )
    )
)</f>
        <v>133</v>
      </c>
      <c r="G1311" s="7" t="str">
        <f ca="1">VLOOKUP($F1311,Name!$A:$B,2,FALSE)</f>
        <v>Esther</v>
      </c>
      <c r="H1311" s="7">
        <f ca="1" xml:space="preserve">
IF($C1311 = 1,
    0,
    RANDBETWEEN(5,COUNT('Last name'!$A:$A) + 1)
)</f>
        <v>6</v>
      </c>
      <c r="I1311" s="7" t="str">
        <f ca="1" xml:space="preserve">
IF($C1311 = 1 + N("Presidente"),
    "de Orléans e Bragança",
    VLOOKUP($H1311,'Last name'!$A:$B,2,FALSE) &amp; " " &amp; VLOOKUP(RANDBETWEEN(5,COUNT('Last name'!$A:$A) + 1),'Last name'!$A:$B,2,FALSE)
)</f>
        <v>Aguiar De Luca</v>
      </c>
      <c r="J1311" s="7" t="str">
        <f t="shared" ca="1" si="202"/>
        <v>Esther Aguiar De Luca</v>
      </c>
      <c r="K1311" s="7" t="str" cm="1">
        <f t="array" aca="1" ref="K1311" ca="1">SHA1HASH($J1311)</f>
        <v>34abf76e8373b49f2c71028fa973ae0c0df3dd88</v>
      </c>
      <c r="L1311" s="7" cm="1">
        <f t="array" aca="1" ref="L1311" ca="1">INDEX(States!$A:$A,N1311,1)</f>
        <v>5</v>
      </c>
      <c r="M1311" s="7" t="str">
        <f ca="1">VLOOKUP($L1311,Countries!$A:$B,2,FALSE)</f>
        <v>Portugal</v>
      </c>
      <c r="N1311" s="7" cm="1">
        <f t="array" aca="1" ref="N1311" ca="1">INDEX(States!$C:$C,RANDBETWEEN(5,COUNTA(States!$A:$A) + 1),1)</f>
        <v>8</v>
      </c>
      <c r="O1311" s="7" t="str">
        <f ca="1">VLOOKUP($N1311,States!$C:$D,2,FALSE)</f>
        <v>AveirO</v>
      </c>
      <c r="P1311" s="7" t="str">
        <f ca="1">VLOOKUP($F1311,Name!$A:$C,3,FALSE)</f>
        <v>F</v>
      </c>
      <c r="Q1311" s="7" t="str">
        <f ca="1">VLOOKUP($P1311,Genders!$B:$C,2,FALSE)</f>
        <v>Female</v>
      </c>
      <c r="R1311" s="7" cm="1">
        <f t="array" aca="1" ref="R1311" ca="1">INDEX('Marital status'!$A:$A,RANDBETWEEN(5,COUNTA('Marital status'!$A:$A) + 1),1)</f>
        <v>6</v>
      </c>
      <c r="S1311" s="7" t="str">
        <f ca="1">VLOOKUP($R1311,'Marital status'!$A:$B,2,FALSE)</f>
        <v>MarrieD</v>
      </c>
      <c r="T1311" s="7">
        <f t="shared" ca="1" si="203"/>
        <v>8</v>
      </c>
      <c r="U1311" s="7" t="str">
        <f ca="1">VLOOKUP($T1311,Ethnicities!$A:$B,2,FALSE)</f>
        <v>ASIAN</v>
      </c>
      <c r="V1311" s="8">
        <f t="shared" ca="1" si="204"/>
        <v>19936</v>
      </c>
      <c r="W1311" s="6">
        <f t="shared" ca="1" si="205"/>
        <v>7</v>
      </c>
      <c r="X1311" s="8" t="str">
        <f ca="1">VLOOKUP($W1311,'Background education'!$A:$B,2,FALSE)</f>
        <v>Undergraduate degree</v>
      </c>
      <c r="Y1311" s="7">
        <f ca="1" xml:space="preserve">
  IF(OR($AA1311 = 5, $AA1311 = 6, $AA1311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11" s="7" t="str">
        <f ca="1">VLOOKUP($Y1311,Departments!$A:$B,2,FALSE)</f>
        <v xml:space="preserve"> Presidency</v>
      </c>
      <c r="AA1311" s="6">
        <f t="shared" ca="1" si="206"/>
        <v>9</v>
      </c>
      <c r="AB1311" s="7" t="str">
        <f ca="1">VLOOKUP($AA1311,Roles!$A:$B,2,FALSE)</f>
        <v>Intern</v>
      </c>
      <c r="AC1311" s="6" t="str">
        <f t="shared" ca="1" si="207"/>
        <v/>
      </c>
      <c r="AD1311" s="7" t="str">
        <f ca="1" xml:space="preserve">
IF($AC1311 &lt;&gt; "",
    VLOOKUP($AC1311,Levels!$A:$B,2,FALSE),
    ""
)</f>
        <v/>
      </c>
      <c r="AE1311" s="8">
        <f t="shared" ca="1" si="208"/>
        <v>42130</v>
      </c>
      <c r="AF1311" s="6">
        <f ca="1">RANDBETWEEN(5,COUNTA('Recruitment source'!$A:$A) + 1)</f>
        <v>6</v>
      </c>
      <c r="AG1311" s="6" t="str">
        <f ca="1">VLOOKUP($AF1311,'Recruitment source'!$A:$B,2,FALSE)</f>
        <v>Learn4Good</v>
      </c>
      <c r="AH1311" s="8"/>
      <c r="AI1311" s="1">
        <f t="shared" ca="1" si="200"/>
        <v>1205</v>
      </c>
      <c r="AJ1311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1307, 1, 'Esther Aguiar De Luca', 'F', 8, '31/07/1954', 7, 5, 9, NULL, 1205);</v>
      </c>
    </row>
    <row r="1312" spans="1:36" ht="14.25" customHeight="1" x14ac:dyDescent="0.2">
      <c r="A1312" s="7" cm="1">
        <f t="array" aca="1" ref="A1312" ca="1">INDEX(Companies!$A:$A,RANDBETWEEN(5,COUNTA(Companies!$A:$A) + 1),1)</f>
        <v>5</v>
      </c>
      <c r="B1312" s="7" t="str">
        <f ca="1">VLOOKUP($A1312,Companies!$A:$B,2,FALSE)</f>
        <v>ACME Corporation</v>
      </c>
      <c r="C1312" s="5">
        <f t="shared" si="201"/>
        <v>1308</v>
      </c>
      <c r="D1312" s="5" t="str" cm="1">
        <f t="array" ref="D1312">SHA1HASH($C1312)</f>
        <v>72a13254fd4075afc60cbc5a7ad2a70066999fef</v>
      </c>
      <c r="E1312" s="6">
        <v>1</v>
      </c>
      <c r="F1312" s="7">
        <f ca="1">IF($C1312 = 1 + N("Presidente"),
    127,
    IF($C1312 = 2 + N("Vice-Presidente"),
        72,
        IF($C1312 = 3 + N("Secretária bilíngue"),
            13,
            RANDBETWEEN(5,COUNT(Name!$A:$A) + 1)
        )
    )
)</f>
        <v>196</v>
      </c>
      <c r="G1312" s="7" t="str">
        <f ca="1">VLOOKUP($F1312,Name!$A:$B,2,FALSE)</f>
        <v>Jonathan</v>
      </c>
      <c r="H1312" s="7">
        <f ca="1" xml:space="preserve">
IF($C1312 = 1,
    0,
    RANDBETWEEN(5,COUNT('Last name'!$A:$A) + 1)
)</f>
        <v>34</v>
      </c>
      <c r="I1312" s="7" t="str">
        <f ca="1" xml:space="preserve">
IF($C1312 = 1 + N("Presidente"),
    "de Orléans e Bragança",
    VLOOKUP($H1312,'Last name'!$A:$B,2,FALSE) &amp; " " &amp; VLOOKUP(RANDBETWEEN(5,COUNT('Last name'!$A:$A) + 1),'Last name'!$A:$B,2,FALSE)
)</f>
        <v>Barros Amor</v>
      </c>
      <c r="J1312" s="7" t="str">
        <f t="shared" ca="1" si="202"/>
        <v>Jonathan Barros Amor</v>
      </c>
      <c r="K1312" s="7" t="str" cm="1">
        <f t="array" aca="1" ref="K1312" ca="1">SHA1HASH($J1312)</f>
        <v>d5afd9e7124f39c6565b28d65faac97447e6ef9f</v>
      </c>
      <c r="L1312" s="7" cm="1">
        <f t="array" aca="1" ref="L1312" ca="1">INDEX(States!$A:$A,N1312,1)</f>
        <v>5</v>
      </c>
      <c r="M1312" s="7" t="str">
        <f ca="1">VLOOKUP($L1312,Countries!$A:$B,2,FALSE)</f>
        <v>Portugal</v>
      </c>
      <c r="N1312" s="7" cm="1">
        <f t="array" aca="1" ref="N1312" ca="1">INDEX(States!$C:$C,RANDBETWEEN(5,COUNTA(States!$A:$A) + 1),1)</f>
        <v>19</v>
      </c>
      <c r="O1312" s="7" t="str">
        <f ca="1">VLOOKUP($N1312,States!$C:$D,2,FALSE)</f>
        <v>Beja</v>
      </c>
      <c r="P1312" s="7" t="str">
        <f ca="1">VLOOKUP($F1312,Name!$A:$C,3,FALSE)</f>
        <v>M</v>
      </c>
      <c r="Q1312" s="7" t="str">
        <f ca="1">VLOOKUP($P1312,Genders!$B:$C,2,FALSE)</f>
        <v>Male</v>
      </c>
      <c r="R1312" s="7" cm="1">
        <f t="array" aca="1" ref="R1312" ca="1">INDEX('Marital status'!$A:$A,RANDBETWEEN(5,COUNTA('Marital status'!$A:$A) + 1),1)</f>
        <v>8</v>
      </c>
      <c r="S1312" s="7" t="str">
        <f ca="1">VLOOKUP($R1312,'Marital status'!$A:$B,2,FALSE)</f>
        <v xml:space="preserve"> Separated </v>
      </c>
      <c r="T1312" s="7">
        <f t="shared" ca="1" si="203"/>
        <v>5</v>
      </c>
      <c r="U1312" s="7" t="str">
        <f ca="1">VLOOKUP($T1312,Ethnicities!$A:$B,2,FALSE)</f>
        <v xml:space="preserve"> white</v>
      </c>
      <c r="V1312" s="8">
        <f t="shared" ca="1" si="204"/>
        <v>25691</v>
      </c>
      <c r="W1312" s="6">
        <f t="shared" ca="1" si="205"/>
        <v>8</v>
      </c>
      <c r="X1312" s="8" t="str">
        <f ca="1">VLOOKUP($W1312,'Background education'!$A:$B,2,FALSE)</f>
        <v>Graduate school</v>
      </c>
      <c r="Y1312" s="7">
        <f ca="1" xml:space="preserve">
  IF(OR($AA1312 = 5, $AA1312 = 6, $AA1312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12" s="7" t="str">
        <f ca="1">VLOOKUP($Y1312,Departments!$A:$B,2,FALSE)</f>
        <v xml:space="preserve"> Commercial</v>
      </c>
      <c r="AA1312" s="6">
        <f t="shared" ca="1" si="206"/>
        <v>11</v>
      </c>
      <c r="AB1312" s="7" t="str">
        <f ca="1">VLOOKUP($AA1312,Roles!$A:$B,2,FALSE)</f>
        <v>Analyst</v>
      </c>
      <c r="AC1312" s="6">
        <f t="shared" ca="1" si="207"/>
        <v>7</v>
      </c>
      <c r="AD1312" s="7" t="str">
        <f ca="1" xml:space="preserve">
IF($AC1312 &lt;&gt; "",
    VLOOKUP($AC1312,Levels!$A:$B,2,FALSE),
    ""
)</f>
        <v>Senior</v>
      </c>
      <c r="AE1312" s="8">
        <f t="shared" ca="1" si="208"/>
        <v>43106</v>
      </c>
      <c r="AF1312" s="6">
        <f ca="1">RANDBETWEEN(5,COUNTA('Recruitment source'!$A:$A) + 1)</f>
        <v>12</v>
      </c>
      <c r="AG1312" s="6" t="str">
        <f ca="1">VLOOKUP($AF1312,'Recruitment source'!$A:$B,2,FALSE)</f>
        <v xml:space="preserve"> recommendation of employee</v>
      </c>
      <c r="AH1312" s="8"/>
      <c r="AI1312" s="1">
        <f t="shared" ca="1" si="200"/>
        <v>3080</v>
      </c>
      <c r="AJ1312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1308, 1, 'Jonathan Barros Amor', 'M', 5, '03/05/1970', 8, 9, 11, 7, 3080);</v>
      </c>
    </row>
    <row r="1313" spans="1:36" ht="14.25" customHeight="1" x14ac:dyDescent="0.2">
      <c r="A1313" s="7" cm="1">
        <f t="array" aca="1" ref="A1313" ca="1">INDEX(Companies!$A:$A,RANDBETWEEN(5,COUNTA(Companies!$A:$A) + 1),1)</f>
        <v>5</v>
      </c>
      <c r="B1313" s="7" t="str">
        <f ca="1">VLOOKUP($A1313,Companies!$A:$B,2,FALSE)</f>
        <v>ACME Corporation</v>
      </c>
      <c r="C1313" s="5">
        <f t="shared" si="201"/>
        <v>1309</v>
      </c>
      <c r="D1313" s="5" t="str" cm="1">
        <f t="array" ref="D1313">SHA1HASH($C1313)</f>
        <v>c0a117eea10d8f6bcef0d75f59157b6c33ebf591</v>
      </c>
      <c r="E1313" s="6">
        <v>1</v>
      </c>
      <c r="F1313" s="7">
        <f ca="1">IF($C1313 = 1 + N("Presidente"),
    127,
    IF($C1313 = 2 + N("Vice-Presidente"),
        72,
        IF($C1313 = 3 + N("Secretária bilíngue"),
            13,
            RANDBETWEEN(5,COUNT(Name!$A:$A) + 1)
        )
    )
)</f>
        <v>213</v>
      </c>
      <c r="G1313" s="7" t="str">
        <f ca="1">VLOOKUP($F1313,Name!$A:$B,2,FALSE)</f>
        <v>Kelvin</v>
      </c>
      <c r="H1313" s="7">
        <f ca="1" xml:space="preserve">
IF($C1313 = 1,
    0,
    RANDBETWEEN(5,COUNT('Last name'!$A:$A) + 1)
)</f>
        <v>38</v>
      </c>
      <c r="I1313" s="7" t="str">
        <f ca="1" xml:space="preserve">
IF($C1313 = 1 + N("Presidente"),
    "de Orléans e Bragança",
    VLOOKUP($H1313,'Last name'!$A:$B,2,FALSE) &amp; " " &amp; VLOOKUP(RANDBETWEEN(5,COUNT('Last name'!$A:$A) + 1),'Last name'!$A:$B,2,FALSE)
)</f>
        <v>Bermudes Duarte</v>
      </c>
      <c r="J1313" s="7" t="str">
        <f t="shared" ca="1" si="202"/>
        <v>Kelvin Bermudes Duarte</v>
      </c>
      <c r="K1313" s="7" t="str" cm="1">
        <f t="array" aca="1" ref="K1313" ca="1">SHA1HASH($J1313)</f>
        <v>dd3982304885af95e60f4cc861370886a95aa7d7</v>
      </c>
      <c r="L1313" s="7" cm="1">
        <f t="array" aca="1" ref="L1313" ca="1">INDEX(States!$A:$A,N1313,1)</f>
        <v>5</v>
      </c>
      <c r="M1313" s="7" t="str">
        <f ca="1">VLOOKUP($L1313,Countries!$A:$B,2,FALSE)</f>
        <v>Portugal</v>
      </c>
      <c r="N1313" s="7" cm="1">
        <f t="array" aca="1" ref="N1313" ca="1">INDEX(States!$C:$C,RANDBETWEEN(5,COUNTA(States!$A:$A) + 1),1)</f>
        <v>7</v>
      </c>
      <c r="O1313" s="7" t="str">
        <f ca="1">VLOOKUP($N1313,States!$C:$D,2,FALSE)</f>
        <v xml:space="preserve"> Setúbal </v>
      </c>
      <c r="P1313" s="7" t="str">
        <f ca="1">VLOOKUP($F1313,Name!$A:$C,3,FALSE)</f>
        <v>M</v>
      </c>
      <c r="Q1313" s="7" t="str">
        <f ca="1">VLOOKUP($P1313,Genders!$B:$C,2,FALSE)</f>
        <v>Male</v>
      </c>
      <c r="R1313" s="7" cm="1">
        <f t="array" aca="1" ref="R1313" ca="1">INDEX('Marital status'!$A:$A,RANDBETWEEN(5,COUNTA('Marital status'!$A:$A) + 1),1)</f>
        <v>5</v>
      </c>
      <c r="S1313" s="7" t="str">
        <f ca="1">VLOOKUP($R1313,'Marital status'!$A:$B,2,FALSE)</f>
        <v>single</v>
      </c>
      <c r="T1313" s="7">
        <f t="shared" ca="1" si="203"/>
        <v>5</v>
      </c>
      <c r="U1313" s="7" t="str">
        <f ca="1">VLOOKUP($T1313,Ethnicities!$A:$B,2,FALSE)</f>
        <v xml:space="preserve"> white</v>
      </c>
      <c r="V1313" s="8">
        <f t="shared" ca="1" si="204"/>
        <v>24789</v>
      </c>
      <c r="W1313" s="6">
        <f t="shared" ca="1" si="205"/>
        <v>7</v>
      </c>
      <c r="X1313" s="8" t="str">
        <f ca="1">VLOOKUP($W1313,'Background education'!$A:$B,2,FALSE)</f>
        <v>Undergraduate degree</v>
      </c>
      <c r="Y1313" s="7">
        <f ca="1" xml:space="preserve">
  IF(OR($AA1313 = 5, $AA1313 = 6, $AA1313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313" s="7" t="str">
        <f ca="1">VLOOKUP($Y1313,Departments!$A:$B,2,FALSE)</f>
        <v>Administration</v>
      </c>
      <c r="AA1313" s="6">
        <f t="shared" ca="1" si="206"/>
        <v>10</v>
      </c>
      <c r="AB1313" s="7" t="str">
        <f ca="1">VLOOKUP($AA1313,Roles!$A:$B,2,FALSE)</f>
        <v>Trainee</v>
      </c>
      <c r="AC1313" s="6" t="str">
        <f t="shared" ca="1" si="207"/>
        <v/>
      </c>
      <c r="AD1313" s="7" t="str">
        <f ca="1" xml:space="preserve">
IF($AC1313 &lt;&gt; "",
    VLOOKUP($AC1313,Levels!$A:$B,2,FALSE),
    ""
)</f>
        <v/>
      </c>
      <c r="AE1313" s="8">
        <f t="shared" ca="1" si="208"/>
        <v>38131</v>
      </c>
      <c r="AF1313" s="6">
        <f ca="1">RANDBETWEEN(5,COUNTA('Recruitment source'!$A:$A) + 1)</f>
        <v>8</v>
      </c>
      <c r="AG1313" s="6" t="str">
        <f ca="1">VLOOKUP($AF1313,'Recruitment source'!$A:$B,2,FALSE)</f>
        <v>Net Empregos</v>
      </c>
      <c r="AH1313" s="8"/>
      <c r="AI1313" s="1">
        <f t="shared" ca="1" si="200"/>
        <v>1305</v>
      </c>
      <c r="AJ1313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1309, 1, 'Kelvin Bermudes Duarte', 'M', 5, '13/11/1967', 7, 6, 10, NULL, 1305);</v>
      </c>
    </row>
    <row r="1314" spans="1:36" ht="14.25" customHeight="1" x14ac:dyDescent="0.2">
      <c r="A1314" s="7" cm="1">
        <f t="array" aca="1" ref="A1314" ca="1">INDEX(Companies!$A:$A,RANDBETWEEN(5,COUNTA(Companies!$A:$A) + 1),1)</f>
        <v>5</v>
      </c>
      <c r="B1314" s="7" t="str">
        <f ca="1">VLOOKUP($A1314,Companies!$A:$B,2,FALSE)</f>
        <v>ACME Corporation</v>
      </c>
      <c r="C1314" s="5">
        <f t="shared" si="201"/>
        <v>1310</v>
      </c>
      <c r="D1314" s="5" t="str" cm="1">
        <f t="array" ref="D1314">SHA1HASH($C1314)</f>
        <v>9147343d9851d9a4727fab30d6594b416109e55a</v>
      </c>
      <c r="E1314" s="6">
        <v>1</v>
      </c>
      <c r="F1314" s="7">
        <f ca="1">IF($C1314 = 1 + N("Presidente"),
    127,
    IF($C1314 = 2 + N("Vice-Presidente"),
        72,
        IF($C1314 = 3 + N("Secretária bilíngue"),
            13,
            RANDBETWEEN(5,COUNT(Name!$A:$A) + 1)
        )
    )
)</f>
        <v>166</v>
      </c>
      <c r="G1314" s="7" t="str">
        <f ca="1">VLOOKUP($F1314,Name!$A:$B,2,FALSE)</f>
        <v>Henrico</v>
      </c>
      <c r="H1314" s="7">
        <f ca="1" xml:space="preserve">
IF($C1314 = 1,
    0,
    RANDBETWEEN(5,COUNT('Last name'!$A:$A) + 1)
)</f>
        <v>81</v>
      </c>
      <c r="I1314" s="7" t="str">
        <f ca="1" xml:space="preserve">
IF($C1314 = 1 + N("Presidente"),
    "de Orléans e Bragança",
    VLOOKUP($H1314,'Last name'!$A:$B,2,FALSE) &amp; " " &amp; VLOOKUP(RANDBETWEEN(5,COUNT('Last name'!$A:$A) + 1),'Last name'!$A:$B,2,FALSE)
)</f>
        <v>Farias Brasil</v>
      </c>
      <c r="J1314" s="7" t="str">
        <f t="shared" ca="1" si="202"/>
        <v>Henrico Farias Brasil</v>
      </c>
      <c r="K1314" s="7" t="str" cm="1">
        <f t="array" aca="1" ref="K1314" ca="1">SHA1HASH($J1314)</f>
        <v>f9cbccff917449be551a4d1bea300988e677e59b</v>
      </c>
      <c r="L1314" s="7" cm="1">
        <f t="array" aca="1" ref="L1314" ca="1">INDEX(States!$A:$A,N1314,1)</f>
        <v>5</v>
      </c>
      <c r="M1314" s="7" t="str">
        <f ca="1">VLOOKUP($L1314,Countries!$A:$B,2,FALSE)</f>
        <v>Portugal</v>
      </c>
      <c r="N1314" s="7" cm="1">
        <f t="array" aca="1" ref="N1314" ca="1">INDEX(States!$C:$C,RANDBETWEEN(5,COUNTA(States!$A:$A) + 1),1)</f>
        <v>9</v>
      </c>
      <c r="O1314" s="7" t="str">
        <f ca="1">VLOOKUP($N1314,States!$C:$D,2,FALSE)</f>
        <v>braga</v>
      </c>
      <c r="P1314" s="7" t="str">
        <f ca="1">VLOOKUP($F1314,Name!$A:$C,3,FALSE)</f>
        <v>M</v>
      </c>
      <c r="Q1314" s="7" t="str">
        <f ca="1">VLOOKUP($P1314,Genders!$B:$C,2,FALSE)</f>
        <v>Male</v>
      </c>
      <c r="R1314" s="7" cm="1">
        <f t="array" aca="1" ref="R1314" ca="1">INDEX('Marital status'!$A:$A,RANDBETWEEN(5,COUNTA('Marital status'!$A:$A) + 1),1)</f>
        <v>5</v>
      </c>
      <c r="S1314" s="7" t="str">
        <f ca="1">VLOOKUP($R1314,'Marital status'!$A:$B,2,FALSE)</f>
        <v>single</v>
      </c>
      <c r="T1314" s="7">
        <f t="shared" ca="1" si="203"/>
        <v>5</v>
      </c>
      <c r="U1314" s="7" t="str">
        <f ca="1">VLOOKUP($T1314,Ethnicities!$A:$B,2,FALSE)</f>
        <v xml:space="preserve"> white</v>
      </c>
      <c r="V1314" s="8">
        <f t="shared" ca="1" si="204"/>
        <v>28830</v>
      </c>
      <c r="W1314" s="6">
        <f t="shared" ca="1" si="205"/>
        <v>7</v>
      </c>
      <c r="X1314" s="8" t="str">
        <f ca="1">VLOOKUP($W1314,'Background education'!$A:$B,2,FALSE)</f>
        <v>Undergraduate degree</v>
      </c>
      <c r="Y1314" s="7">
        <f ca="1" xml:space="preserve">
  IF(OR($AA1314 = 5, $AA1314 = 6, $AA1314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14" s="7" t="str">
        <f ca="1">VLOOKUP($Y1314,Departments!$A:$B,2,FALSE)</f>
        <v>Human Resource</v>
      </c>
      <c r="AA1314" s="6">
        <f t="shared" ca="1" si="206"/>
        <v>11</v>
      </c>
      <c r="AB1314" s="7" t="str">
        <f ca="1">VLOOKUP($AA1314,Roles!$A:$B,2,FALSE)</f>
        <v>Analyst</v>
      </c>
      <c r="AC1314" s="6">
        <f t="shared" ca="1" si="207"/>
        <v>7</v>
      </c>
      <c r="AD1314" s="7" t="str">
        <f ca="1" xml:space="preserve">
IF($AC1314 &lt;&gt; "",
    VLOOKUP($AC1314,Levels!$A:$B,2,FALSE),
    ""
)</f>
        <v>Senior</v>
      </c>
      <c r="AE1314" s="8">
        <f t="shared" ca="1" si="208"/>
        <v>42462</v>
      </c>
      <c r="AF1314" s="6">
        <f ca="1">RANDBETWEEN(5,COUNTA('Recruitment source'!$A:$A) + 1)</f>
        <v>14</v>
      </c>
      <c r="AG1314" s="6" t="str">
        <f ca="1">VLOOKUP($AF1314,'Recruitment source'!$A:$B,2,FALSE)</f>
        <v>LinkedIn</v>
      </c>
      <c r="AH1314" s="8"/>
      <c r="AI1314" s="1">
        <f t="shared" ca="1" si="200"/>
        <v>2580</v>
      </c>
      <c r="AJ1314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1310, 1, 'Henrico Farias Brasil', 'M', 5, '06/12/1978', 7, 8, 11, 7, 2580);</v>
      </c>
    </row>
    <row r="1315" spans="1:36" ht="14.25" customHeight="1" x14ac:dyDescent="0.2">
      <c r="A1315" s="7" cm="1">
        <f t="array" aca="1" ref="A1315" ca="1">INDEX(Companies!$A:$A,RANDBETWEEN(5,COUNTA(Companies!$A:$A) + 1),1)</f>
        <v>5</v>
      </c>
      <c r="B1315" s="7" t="str">
        <f ca="1">VLOOKUP($A1315,Companies!$A:$B,2,FALSE)</f>
        <v>ACME Corporation</v>
      </c>
      <c r="C1315" s="5">
        <f t="shared" si="201"/>
        <v>1311</v>
      </c>
      <c r="D1315" s="5" t="str" cm="1">
        <f t="array" ref="D1315">SHA1HASH($C1315)</f>
        <v>604cef8bcda23730df21feda765b26cd969af88e</v>
      </c>
      <c r="E1315" s="6">
        <v>1</v>
      </c>
      <c r="F1315" s="7">
        <f ca="1">IF($C1315 = 1 + N("Presidente"),
    127,
    IF($C1315 = 2 + N("Vice-Presidente"),
        72,
        IF($C1315 = 3 + N("Secretária bilíngue"),
            13,
            RANDBETWEEN(5,COUNT(Name!$A:$A) + 1)
        )
    )
)</f>
        <v>347</v>
      </c>
      <c r="G1315" s="7" t="str">
        <f ca="1">VLOOKUP($F1315,Name!$A:$B,2,FALSE)</f>
        <v>Tomás</v>
      </c>
      <c r="H1315" s="7">
        <f ca="1" xml:space="preserve">
IF($C1315 = 1,
    0,
    RANDBETWEEN(5,COUNT('Last name'!$A:$A) + 1)
)</f>
        <v>126</v>
      </c>
      <c r="I1315" s="7" t="str">
        <f ca="1" xml:space="preserve">
IF($C1315 = 1 + N("Presidente"),
    "de Orléans e Bragança",
    VLOOKUP($H1315,'Last name'!$A:$B,2,FALSE) &amp; " " &amp; VLOOKUP(RANDBETWEEN(5,COUNT('Last name'!$A:$A) + 1),'Last name'!$A:$B,2,FALSE)
)</f>
        <v>Mello Frasão</v>
      </c>
      <c r="J1315" s="7" t="str">
        <f t="shared" ca="1" si="202"/>
        <v>Tomás Mello Frasão</v>
      </c>
      <c r="K1315" s="7" t="str" cm="1">
        <f t="array" aca="1" ref="K1315" ca="1">SHA1HASH($J1315)</f>
        <v>d8fde13daac06e011347255e2c10179acaee3868</v>
      </c>
      <c r="L1315" s="7" cm="1">
        <f t="array" aca="1" ref="L1315" ca="1">INDEX(States!$A:$A,N1315,1)</f>
        <v>5</v>
      </c>
      <c r="M1315" s="7" t="str">
        <f ca="1">VLOOKUP($L1315,Countries!$A:$B,2,FALSE)</f>
        <v>Portugal</v>
      </c>
      <c r="N1315" s="7" cm="1">
        <f t="array" aca="1" ref="N1315" ca="1">INDEX(States!$C:$C,RANDBETWEEN(5,COUNTA(States!$A:$A) + 1),1)</f>
        <v>8</v>
      </c>
      <c r="O1315" s="7" t="str">
        <f ca="1">VLOOKUP($N1315,States!$C:$D,2,FALSE)</f>
        <v>AveirO</v>
      </c>
      <c r="P1315" s="7" t="str">
        <f ca="1">VLOOKUP($F1315,Name!$A:$C,3,FALSE)</f>
        <v>M</v>
      </c>
      <c r="Q1315" s="7" t="str">
        <f ca="1">VLOOKUP($P1315,Genders!$B:$C,2,FALSE)</f>
        <v>Male</v>
      </c>
      <c r="R1315" s="7" cm="1">
        <f t="array" aca="1" ref="R1315" ca="1">INDEX('Marital status'!$A:$A,RANDBETWEEN(5,COUNTA('Marital status'!$A:$A) + 1),1)</f>
        <v>8</v>
      </c>
      <c r="S1315" s="7" t="str">
        <f ca="1">VLOOKUP($R1315,'Marital status'!$A:$B,2,FALSE)</f>
        <v xml:space="preserve"> Separated </v>
      </c>
      <c r="T1315" s="7">
        <f t="shared" ca="1" si="203"/>
        <v>5</v>
      </c>
      <c r="U1315" s="7" t="str">
        <f ca="1">VLOOKUP($T1315,Ethnicities!$A:$B,2,FALSE)</f>
        <v xml:space="preserve"> white</v>
      </c>
      <c r="V1315" s="8">
        <f t="shared" ca="1" si="204"/>
        <v>30492</v>
      </c>
      <c r="W1315" s="6">
        <f t="shared" ca="1" si="205"/>
        <v>7</v>
      </c>
      <c r="X1315" s="8" t="str">
        <f ca="1">VLOOKUP($W1315,'Background education'!$A:$B,2,FALSE)</f>
        <v>Undergraduate degree</v>
      </c>
      <c r="Y1315" s="7">
        <f ca="1" xml:space="preserve">
  IF(OR($AA1315 = 5, $AA1315 = 6, $AA1315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15" s="7" t="str">
        <f ca="1">VLOOKUP($Y1315,Departments!$A:$B,2,FALSE)</f>
        <v>Audit</v>
      </c>
      <c r="AA1315" s="6">
        <f t="shared" ca="1" si="206"/>
        <v>9</v>
      </c>
      <c r="AB1315" s="7" t="str">
        <f ca="1">VLOOKUP($AA1315,Roles!$A:$B,2,FALSE)</f>
        <v>Intern</v>
      </c>
      <c r="AC1315" s="6" t="str">
        <f t="shared" ca="1" si="207"/>
        <v/>
      </c>
      <c r="AD1315" s="7" t="str">
        <f ca="1" xml:space="preserve">
IF($AC1315 &lt;&gt; "",
    VLOOKUP($AC1315,Levels!$A:$B,2,FALSE),
    ""
)</f>
        <v/>
      </c>
      <c r="AE1315" s="8">
        <f t="shared" ca="1" si="208"/>
        <v>43401</v>
      </c>
      <c r="AF1315" s="6">
        <f ca="1">RANDBETWEEN(5,COUNTA('Recruitment source'!$A:$A) + 1)</f>
        <v>12</v>
      </c>
      <c r="AG1315" s="6" t="str">
        <f ca="1">VLOOKUP($AF1315,'Recruitment source'!$A:$B,2,FALSE)</f>
        <v xml:space="preserve"> recommendation of employee</v>
      </c>
      <c r="AH1315" s="8"/>
      <c r="AI1315" s="1">
        <f t="shared" ca="1" si="200"/>
        <v>1205</v>
      </c>
      <c r="AJ1315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1311, 1, 'Tomás Mello Frasão', 'M', 5, '25/06/1983', 7, 13, 9, NULL, 1205);</v>
      </c>
    </row>
    <row r="1316" spans="1:36" ht="14.25" customHeight="1" x14ac:dyDescent="0.2">
      <c r="A1316" s="7" cm="1">
        <f t="array" aca="1" ref="A1316" ca="1">INDEX(Companies!$A:$A,RANDBETWEEN(5,COUNTA(Companies!$A:$A) + 1),1)</f>
        <v>5</v>
      </c>
      <c r="B1316" s="7" t="str">
        <f ca="1">VLOOKUP($A1316,Companies!$A:$B,2,FALSE)</f>
        <v>ACME Corporation</v>
      </c>
      <c r="C1316" s="5">
        <f t="shared" si="201"/>
        <v>1312</v>
      </c>
      <c r="D1316" s="5" t="str" cm="1">
        <f t="array" ref="D1316">SHA1HASH($C1316)</f>
        <v>6a0129d59aa4967c0627c4c0803ae1a9a49f6ddd</v>
      </c>
      <c r="E1316" s="6">
        <v>1</v>
      </c>
      <c r="F1316" s="7">
        <f ca="1">IF($C1316 = 1 + N("Presidente"),
    127,
    IF($C1316 = 2 + N("Vice-Presidente"),
        72,
        IF($C1316 = 3 + N("Secretária bilíngue"),
            13,
            RANDBETWEEN(5,COUNT(Name!$A:$A) + 1)
        )
    )
)</f>
        <v>91</v>
      </c>
      <c r="G1316" s="7" t="str">
        <f ca="1">VLOOKUP($F1316,Name!$A:$B,2,FALSE)</f>
        <v>Cecilia</v>
      </c>
      <c r="H1316" s="7">
        <f ca="1" xml:space="preserve">
IF($C1316 = 1,
    0,
    RANDBETWEEN(5,COUNT('Last name'!$A:$A) + 1)
)</f>
        <v>96</v>
      </c>
      <c r="I1316" s="7" t="str">
        <f ca="1" xml:space="preserve">
IF($C1316 = 1 + N("Presidente"),
    "de Orléans e Bragança",
    VLOOKUP($H1316,'Last name'!$A:$B,2,FALSE) &amp; " " &amp; VLOOKUP(RANDBETWEEN(5,COUNT('Last name'!$A:$A) + 1),'Last name'!$A:$B,2,FALSE)
)</f>
        <v>Gallo Rossi</v>
      </c>
      <c r="J1316" s="7" t="str">
        <f t="shared" ca="1" si="202"/>
        <v>Cecilia Gallo Rossi</v>
      </c>
      <c r="K1316" s="7" t="str" cm="1">
        <f t="array" aca="1" ref="K1316" ca="1">SHA1HASH($J1316)</f>
        <v>628288fd48f77bd850c0013fb1eb64557517e85f</v>
      </c>
      <c r="L1316" s="7" cm="1">
        <f t="array" aca="1" ref="L1316" ca="1">INDEX(States!$A:$A,N1316,1)</f>
        <v>5</v>
      </c>
      <c r="M1316" s="7" t="str">
        <f ca="1">VLOOKUP($L1316,Countries!$A:$B,2,FALSE)</f>
        <v>Portugal</v>
      </c>
      <c r="N1316" s="7" cm="1">
        <f t="array" aca="1" ref="N1316" ca="1">INDEX(States!$C:$C,RANDBETWEEN(5,COUNTA(States!$A:$A) + 1),1)</f>
        <v>6</v>
      </c>
      <c r="O1316" s="7" t="str">
        <f ca="1">VLOOKUP($N1316,States!$C:$D,2,FALSE)</f>
        <v>PORTO</v>
      </c>
      <c r="P1316" s="7" t="str">
        <f ca="1">VLOOKUP($F1316,Name!$A:$C,3,FALSE)</f>
        <v>F</v>
      </c>
      <c r="Q1316" s="7" t="str">
        <f ca="1">VLOOKUP($P1316,Genders!$B:$C,2,FALSE)</f>
        <v>Female</v>
      </c>
      <c r="R1316" s="7" cm="1">
        <f t="array" aca="1" ref="R1316" ca="1">INDEX('Marital status'!$A:$A,RANDBETWEEN(5,COUNTA('Marital status'!$A:$A) + 1),1)</f>
        <v>6</v>
      </c>
      <c r="S1316" s="7" t="str">
        <f ca="1">VLOOKUP($R1316,'Marital status'!$A:$B,2,FALSE)</f>
        <v>MarrieD</v>
      </c>
      <c r="T1316" s="7">
        <f t="shared" ca="1" si="203"/>
        <v>6</v>
      </c>
      <c r="U1316" s="7" t="str">
        <f ca="1">VLOOKUP($T1316,Ethnicities!$A:$B,2,FALSE)</f>
        <v>Black or African American</v>
      </c>
      <c r="V1316" s="8">
        <f t="shared" ca="1" si="204"/>
        <v>22079</v>
      </c>
      <c r="W1316" s="6">
        <f t="shared" ca="1" si="205"/>
        <v>7</v>
      </c>
      <c r="X1316" s="8" t="str">
        <f ca="1">VLOOKUP($W1316,'Background education'!$A:$B,2,FALSE)</f>
        <v>Undergraduate degree</v>
      </c>
      <c r="Y1316" s="7">
        <f ca="1" xml:space="preserve">
  IF(OR($AA1316 = 5, $AA1316 = 6, $AA1316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16" s="7" t="str">
        <f ca="1">VLOOKUP($Y1316,Departments!$A:$B,2,FALSE)</f>
        <v>Finance</v>
      </c>
      <c r="AA1316" s="6">
        <f t="shared" ca="1" si="206"/>
        <v>11</v>
      </c>
      <c r="AB1316" s="7" t="str">
        <f ca="1">VLOOKUP($AA1316,Roles!$A:$B,2,FALSE)</f>
        <v>Analyst</v>
      </c>
      <c r="AC1316" s="6">
        <f t="shared" ca="1" si="207"/>
        <v>6</v>
      </c>
      <c r="AD1316" s="7" t="str">
        <f ca="1" xml:space="preserve">
IF($AC1316 &lt;&gt; "",
    VLOOKUP($AC1316,Levels!$A:$B,2,FALSE),
    ""
)</f>
        <v>Pleno</v>
      </c>
      <c r="AE1316" s="8">
        <f t="shared" ca="1" si="208"/>
        <v>38188</v>
      </c>
      <c r="AF1316" s="6">
        <f ca="1">RANDBETWEEN(5,COUNTA('Recruitment source'!$A:$A) + 1)</f>
        <v>10</v>
      </c>
      <c r="AG1316" s="6" t="str">
        <f ca="1">VLOOKUP($AF1316,'Recruitment source'!$A:$B,2,FALSE)</f>
        <v>Jobs in Lisbon</v>
      </c>
      <c r="AH1316" s="8"/>
      <c r="AI1316" s="1">
        <f t="shared" ca="1" si="200"/>
        <v>2500</v>
      </c>
      <c r="AJ1316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1312, 1, 'Cecilia Gallo Rossi', 'F', 6, '12/06/1960', 7, 7, 11, 6, 2500);</v>
      </c>
    </row>
    <row r="1317" spans="1:36" ht="14.25" customHeight="1" x14ac:dyDescent="0.2">
      <c r="A1317" s="7" cm="1">
        <f t="array" aca="1" ref="A1317" ca="1">INDEX(Companies!$A:$A,RANDBETWEEN(5,COUNTA(Companies!$A:$A) + 1),1)</f>
        <v>5</v>
      </c>
      <c r="B1317" s="7" t="str">
        <f ca="1">VLOOKUP($A1317,Companies!$A:$B,2,FALSE)</f>
        <v>ACME Corporation</v>
      </c>
      <c r="C1317" s="5">
        <f t="shared" si="201"/>
        <v>1313</v>
      </c>
      <c r="D1317" s="5" t="str" cm="1">
        <f t="array" ref="D1317">SHA1HASH($C1317)</f>
        <v>23b36ea4f70670ae377a591fdc03d36a9bebb481</v>
      </c>
      <c r="E1317" s="6">
        <v>1</v>
      </c>
      <c r="F1317" s="7">
        <f ca="1">IF($C1317 = 1 + N("Presidente"),
    127,
    IF($C1317 = 2 + N("Vice-Presidente"),
        72,
        IF($C1317 = 3 + N("Secretária bilíngue"),
            13,
            RANDBETWEEN(5,COUNT(Name!$A:$A) + 1)
        )
    )
)</f>
        <v>171</v>
      </c>
      <c r="G1317" s="7" t="str">
        <f ca="1">VLOOKUP($F1317,Name!$A:$B,2,FALSE)</f>
        <v>Íris</v>
      </c>
      <c r="H1317" s="7">
        <f ca="1" xml:space="preserve">
IF($C1317 = 1,
    0,
    RANDBETWEEN(5,COUNT('Last name'!$A:$A) + 1)
)</f>
        <v>128</v>
      </c>
      <c r="I1317" s="7" t="str">
        <f ca="1" xml:space="preserve">
IF($C1317 = 1 + N("Presidente"),
    "de Orléans e Bragança",
    VLOOKUP($H1317,'Last name'!$A:$B,2,FALSE) &amp; " " &amp; VLOOKUP(RANDBETWEEN(5,COUNT('Last name'!$A:$A) + 1),'Last name'!$A:$B,2,FALSE)
)</f>
        <v>Mendes Camões</v>
      </c>
      <c r="J1317" s="7" t="str">
        <f t="shared" ca="1" si="202"/>
        <v>Íris Mendes Camões</v>
      </c>
      <c r="K1317" s="7" t="str" cm="1">
        <f t="array" aca="1" ref="K1317" ca="1">SHA1HASH($J1317)</f>
        <v>262f768dc202f6a95009d9d69009dc15cf521063</v>
      </c>
      <c r="L1317" s="7" cm="1">
        <f t="array" aca="1" ref="L1317" ca="1">INDEX(States!$A:$A,N1317,1)</f>
        <v>5</v>
      </c>
      <c r="M1317" s="7" t="str">
        <f ca="1">VLOOKUP($L1317,Countries!$A:$B,2,FALSE)</f>
        <v>Portugal</v>
      </c>
      <c r="N1317" s="7" cm="1">
        <f t="array" aca="1" ref="N1317" ca="1">INDEX(States!$C:$C,RANDBETWEEN(5,COUNTA(States!$A:$A) + 1),1)</f>
        <v>16</v>
      </c>
      <c r="O1317" s="7" t="str">
        <f ca="1">VLOOKUP($N1317,States!$C:$D,2,FALSE)</f>
        <v>Azores</v>
      </c>
      <c r="P1317" s="7" t="str">
        <f ca="1">VLOOKUP($F1317,Name!$A:$C,3,FALSE)</f>
        <v>F</v>
      </c>
      <c r="Q1317" s="7" t="str">
        <f ca="1">VLOOKUP($P1317,Genders!$B:$C,2,FALSE)</f>
        <v>Female</v>
      </c>
      <c r="R1317" s="7" cm="1">
        <f t="array" aca="1" ref="R1317" ca="1">INDEX('Marital status'!$A:$A,RANDBETWEEN(5,COUNTA('Marital status'!$A:$A) + 1),1)</f>
        <v>5</v>
      </c>
      <c r="S1317" s="7" t="str">
        <f ca="1">VLOOKUP($R1317,'Marital status'!$A:$B,2,FALSE)</f>
        <v>single</v>
      </c>
      <c r="T1317" s="7">
        <f t="shared" ca="1" si="203"/>
        <v>5</v>
      </c>
      <c r="U1317" s="7" t="str">
        <f ca="1">VLOOKUP($T1317,Ethnicities!$A:$B,2,FALSE)</f>
        <v xml:space="preserve"> white</v>
      </c>
      <c r="V1317" s="8">
        <f t="shared" ca="1" si="204"/>
        <v>24573</v>
      </c>
      <c r="W1317" s="6">
        <f t="shared" ca="1" si="205"/>
        <v>7</v>
      </c>
      <c r="X1317" s="8" t="str">
        <f ca="1">VLOOKUP($W1317,'Background education'!$A:$B,2,FALSE)</f>
        <v>Undergraduate degree</v>
      </c>
      <c r="Y1317" s="7">
        <f ca="1" xml:space="preserve">
  IF(OR($AA1317 = 5, $AA1317 = 6, $AA1317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17" s="7" t="str">
        <f ca="1">VLOOKUP($Y1317,Departments!$A:$B,2,FALSE)</f>
        <v>Communication &amp; Marketing</v>
      </c>
      <c r="AA1317" s="6">
        <f t="shared" ca="1" si="206"/>
        <v>9</v>
      </c>
      <c r="AB1317" s="7" t="str">
        <f ca="1">VLOOKUP($AA1317,Roles!$A:$B,2,FALSE)</f>
        <v>Intern</v>
      </c>
      <c r="AC1317" s="6" t="str">
        <f t="shared" ca="1" si="207"/>
        <v/>
      </c>
      <c r="AD1317" s="7" t="str">
        <f ca="1" xml:space="preserve">
IF($AC1317 &lt;&gt; "",
    VLOOKUP($AC1317,Levels!$A:$B,2,FALSE),
    ""
)</f>
        <v/>
      </c>
      <c r="AE1317" s="8">
        <f t="shared" ca="1" si="208"/>
        <v>37052</v>
      </c>
      <c r="AF1317" s="6">
        <f ca="1">RANDBETWEEN(5,COUNTA('Recruitment source'!$A:$A) + 1)</f>
        <v>7</v>
      </c>
      <c r="AG1317" s="6" t="str">
        <f ca="1">VLOOKUP($AF1317,'Recruitment source'!$A:$B,2,FALSE)</f>
        <v>SAPO Emprego</v>
      </c>
      <c r="AH1317" s="8"/>
      <c r="AI1317" s="1">
        <f t="shared" ca="1" si="200"/>
        <v>1285</v>
      </c>
      <c r="AJ131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1313, 1, 'Íris Mendes Camões', 'F', 5, '11/04/1967', 7, 11, 9, NULL, 1285);</v>
      </c>
    </row>
    <row r="1318" spans="1:36" ht="14.25" customHeight="1" x14ac:dyDescent="0.2">
      <c r="A1318" s="7" cm="1">
        <f t="array" aca="1" ref="A1318" ca="1">INDEX(Companies!$A:$A,RANDBETWEEN(5,COUNTA(Companies!$A:$A) + 1),1)</f>
        <v>5</v>
      </c>
      <c r="B1318" s="7" t="str">
        <f ca="1">VLOOKUP($A1318,Companies!$A:$B,2,FALSE)</f>
        <v>ACME Corporation</v>
      </c>
      <c r="C1318" s="5">
        <f t="shared" si="201"/>
        <v>1314</v>
      </c>
      <c r="D1318" s="5" t="str" cm="1">
        <f t="array" ref="D1318">SHA1HASH($C1318)</f>
        <v>209cbd7df48248f976f6dd4817b07c208e0730a2</v>
      </c>
      <c r="E1318" s="6">
        <v>1</v>
      </c>
      <c r="F1318" s="7">
        <f ca="1">IF($C1318 = 1 + N("Presidente"),
    127,
    IF($C1318 = 2 + N("Vice-Presidente"),
        72,
        IF($C1318 = 3 + N("Secretária bilíngue"),
            13,
            RANDBETWEEN(5,COUNT(Name!$A:$A) + 1)
        )
    )
)</f>
        <v>14</v>
      </c>
      <c r="G1318" s="7" t="str">
        <f ca="1">VLOOKUP($F1318,Name!$A:$B,2,FALSE)</f>
        <v>Alexander</v>
      </c>
      <c r="H1318" s="7">
        <f ca="1" xml:space="preserve">
IF($C1318 = 1,
    0,
    RANDBETWEEN(5,COUNT('Last name'!$A:$A) + 1)
)</f>
        <v>40</v>
      </c>
      <c r="I1318" s="7" t="str">
        <f ca="1" xml:space="preserve">
IF($C1318 = 1 + N("Presidente"),
    "de Orléans e Bragança",
    VLOOKUP($H1318,'Last name'!$A:$B,2,FALSE) &amp; " " &amp; VLOOKUP(RANDBETWEEN(5,COUNT('Last name'!$A:$A) + 1),'Last name'!$A:$B,2,FALSE)
)</f>
        <v>Bicalho Batista</v>
      </c>
      <c r="J1318" s="7" t="str">
        <f t="shared" ca="1" si="202"/>
        <v>Alexander Bicalho Batista</v>
      </c>
      <c r="K1318" s="7" t="str" cm="1">
        <f t="array" aca="1" ref="K1318" ca="1">SHA1HASH($J1318)</f>
        <v>6b94289fd71e3ea29e1e8353ae3dffca6b7355c1</v>
      </c>
      <c r="L1318" s="7" cm="1">
        <f t="array" aca="1" ref="L1318" ca="1">INDEX(States!$A:$A,N1318,1)</f>
        <v>5</v>
      </c>
      <c r="M1318" s="7" t="str">
        <f ca="1">VLOOKUP($L1318,Countries!$A:$B,2,FALSE)</f>
        <v>Portugal</v>
      </c>
      <c r="N1318" s="7" cm="1">
        <f t="array" aca="1" ref="N1318" ca="1">INDEX(States!$C:$C,RANDBETWEEN(5,COUNTA(States!$A:$A) + 1),1)</f>
        <v>7</v>
      </c>
      <c r="O1318" s="7" t="str">
        <f ca="1">VLOOKUP($N1318,States!$C:$D,2,FALSE)</f>
        <v xml:space="preserve"> Setúbal </v>
      </c>
      <c r="P1318" s="7" t="str">
        <f ca="1">VLOOKUP($F1318,Name!$A:$C,3,FALSE)</f>
        <v>M</v>
      </c>
      <c r="Q1318" s="7" t="str">
        <f ca="1">VLOOKUP($P1318,Genders!$B:$C,2,FALSE)</f>
        <v>Male</v>
      </c>
      <c r="R1318" s="7" cm="1">
        <f t="array" aca="1" ref="R1318" ca="1">INDEX('Marital status'!$A:$A,RANDBETWEEN(5,COUNTA('Marital status'!$A:$A) + 1),1)</f>
        <v>6</v>
      </c>
      <c r="S1318" s="7" t="str">
        <f ca="1">VLOOKUP($R1318,'Marital status'!$A:$B,2,FALSE)</f>
        <v>MarrieD</v>
      </c>
      <c r="T1318" s="7">
        <f t="shared" ca="1" si="203"/>
        <v>5</v>
      </c>
      <c r="U1318" s="7" t="str">
        <f ca="1">VLOOKUP($T1318,Ethnicities!$A:$B,2,FALSE)</f>
        <v xml:space="preserve"> white</v>
      </c>
      <c r="V1318" s="8">
        <f t="shared" ca="1" si="204"/>
        <v>25201</v>
      </c>
      <c r="W1318" s="6">
        <f t="shared" ca="1" si="205"/>
        <v>8</v>
      </c>
      <c r="X1318" s="8" t="str">
        <f ca="1">VLOOKUP($W1318,'Background education'!$A:$B,2,FALSE)</f>
        <v>Graduate school</v>
      </c>
      <c r="Y1318" s="7">
        <f ca="1" xml:space="preserve">
  IF(OR($AA1318 = 5, $AA1318 = 6, $AA1318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18" s="7" t="str">
        <f ca="1">VLOOKUP($Y1318,Departments!$A:$B,2,FALSE)</f>
        <v>Finance</v>
      </c>
      <c r="AA1318" s="6">
        <f t="shared" ca="1" si="206"/>
        <v>11</v>
      </c>
      <c r="AB1318" s="7" t="str">
        <f ca="1">VLOOKUP($AA1318,Roles!$A:$B,2,FALSE)</f>
        <v>Analyst</v>
      </c>
      <c r="AC1318" s="6">
        <f t="shared" ca="1" si="207"/>
        <v>5</v>
      </c>
      <c r="AD1318" s="7" t="str">
        <f ca="1" xml:space="preserve">
IF($AC1318 &lt;&gt; "",
    VLOOKUP($AC1318,Levels!$A:$B,2,FALSE),
    ""
)</f>
        <v>Junior</v>
      </c>
      <c r="AE1318" s="8">
        <f t="shared" ca="1" si="208"/>
        <v>44692</v>
      </c>
      <c r="AF1318" s="6">
        <f ca="1">RANDBETWEEN(5,COUNTA('Recruitment source'!$A:$A) + 1)</f>
        <v>5</v>
      </c>
      <c r="AG1318" s="6" t="str">
        <f ca="1">VLOOKUP($AF1318,'Recruitment source'!$A:$B,2,FALSE)</f>
        <v>Indeed</v>
      </c>
      <c r="AH1318" s="8"/>
      <c r="AI1318" s="1">
        <f t="shared" ca="1" si="200"/>
        <v>3000</v>
      </c>
      <c r="AJ131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1314, 1, 'Alexander Bicalho Batista', 'M', 5, '29/12/1968', 8, 7, 11, 5, 3000);</v>
      </c>
    </row>
    <row r="1319" spans="1:36" ht="14.25" customHeight="1" x14ac:dyDescent="0.2">
      <c r="A1319" s="7" cm="1">
        <f t="array" aca="1" ref="A1319" ca="1">INDEX(Companies!$A:$A,RANDBETWEEN(5,COUNTA(Companies!$A:$A) + 1),1)</f>
        <v>5</v>
      </c>
      <c r="B1319" s="7" t="str">
        <f ca="1">VLOOKUP($A1319,Companies!$A:$B,2,FALSE)</f>
        <v>ACME Corporation</v>
      </c>
      <c r="C1319" s="5">
        <f t="shared" si="201"/>
        <v>1315</v>
      </c>
      <c r="D1319" s="5" t="str" cm="1">
        <f t="array" ref="D1319">SHA1HASH($C1319)</f>
        <v>a3625f643c5dfb9c0cee12e29c57fe264fbd4fef</v>
      </c>
      <c r="E1319" s="6">
        <v>1</v>
      </c>
      <c r="F1319" s="7">
        <f ca="1">IF($C1319 = 1 + N("Presidente"),
    127,
    IF($C1319 = 2 + N("Vice-Presidente"),
        72,
        IF($C1319 = 3 + N("Secretária bilíngue"),
            13,
            RANDBETWEEN(5,COUNT(Name!$A:$A) + 1)
        )
    )
)</f>
        <v>207</v>
      </c>
      <c r="G1319" s="7" t="str">
        <f ca="1">VLOOKUP($F1319,Name!$A:$B,2,FALSE)</f>
        <v>Kamille</v>
      </c>
      <c r="H1319" s="7">
        <f ca="1" xml:space="preserve">
IF($C1319 = 1,
    0,
    RANDBETWEEN(5,COUNT('Last name'!$A:$A) + 1)
)</f>
        <v>91</v>
      </c>
      <c r="I1319" s="7" t="str">
        <f ca="1" xml:space="preserve">
IF($C1319 = 1 + N("Presidente"),
    "de Orléans e Bragança",
    VLOOKUP($H1319,'Last name'!$A:$B,2,FALSE) &amp; " " &amp; VLOOKUP(RANDBETWEEN(5,COUNT('Last name'!$A:$A) + 1),'Last name'!$A:$B,2,FALSE)
)</f>
        <v>Frasão Longo</v>
      </c>
      <c r="J1319" s="7" t="str">
        <f t="shared" ca="1" si="202"/>
        <v>Kamille Frasão Longo</v>
      </c>
      <c r="K1319" s="7" t="str" cm="1">
        <f t="array" aca="1" ref="K1319" ca="1">SHA1HASH($J1319)</f>
        <v>5920a647a275bc8e1bd7d2d08df8e68ee9a3f0f4</v>
      </c>
      <c r="L1319" s="7" cm="1">
        <f t="array" aca="1" ref="L1319" ca="1">INDEX(States!$A:$A,N1319,1)</f>
        <v>5</v>
      </c>
      <c r="M1319" s="7" t="str">
        <f ca="1">VLOOKUP($L1319,Countries!$A:$B,2,FALSE)</f>
        <v>Portugal</v>
      </c>
      <c r="N1319" s="7" cm="1">
        <f t="array" aca="1" ref="N1319" ca="1">INDEX(States!$C:$C,RANDBETWEEN(5,COUNTA(States!$A:$A) + 1),1)</f>
        <v>21</v>
      </c>
      <c r="O1319" s="7" t="str">
        <f ca="1">VLOOKUP($N1319,States!$C:$D,2,FALSE)</f>
        <v>Guarda</v>
      </c>
      <c r="P1319" s="7" t="str">
        <f ca="1">VLOOKUP($F1319,Name!$A:$C,3,FALSE)</f>
        <v>F</v>
      </c>
      <c r="Q1319" s="7" t="str">
        <f ca="1">VLOOKUP($P1319,Genders!$B:$C,2,FALSE)</f>
        <v>Female</v>
      </c>
      <c r="R1319" s="7" cm="1">
        <f t="array" aca="1" ref="R1319" ca="1">INDEX('Marital status'!$A:$A,RANDBETWEEN(5,COUNTA('Marital status'!$A:$A) + 1),1)</f>
        <v>8</v>
      </c>
      <c r="S1319" s="7" t="str">
        <f ca="1">VLOOKUP($R1319,'Marital status'!$A:$B,2,FALSE)</f>
        <v xml:space="preserve"> Separated </v>
      </c>
      <c r="T1319" s="7">
        <f t="shared" ca="1" si="203"/>
        <v>5</v>
      </c>
      <c r="U1319" s="7" t="str">
        <f ca="1">VLOOKUP($T1319,Ethnicities!$A:$B,2,FALSE)</f>
        <v xml:space="preserve"> white</v>
      </c>
      <c r="V1319" s="8">
        <f t="shared" ca="1" si="204"/>
        <v>26536</v>
      </c>
      <c r="W1319" s="6">
        <f t="shared" ca="1" si="205"/>
        <v>7</v>
      </c>
      <c r="X1319" s="8" t="str">
        <f ca="1">VLOOKUP($W1319,'Background education'!$A:$B,2,FALSE)</f>
        <v>Undergraduate degree</v>
      </c>
      <c r="Y1319" s="7">
        <f ca="1" xml:space="preserve">
  IF(OR($AA1319 = 5, $AA1319 = 6, $AA1319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19" s="7" t="str">
        <f ca="1">VLOOKUP($Y1319,Departments!$A:$B,2,FALSE)</f>
        <v>Audit</v>
      </c>
      <c r="AA1319" s="6">
        <f t="shared" ca="1" si="206"/>
        <v>10</v>
      </c>
      <c r="AB1319" s="7" t="str">
        <f ca="1">VLOOKUP($AA1319,Roles!$A:$B,2,FALSE)</f>
        <v>Trainee</v>
      </c>
      <c r="AC1319" s="6" t="str">
        <f t="shared" ca="1" si="207"/>
        <v/>
      </c>
      <c r="AD1319" s="7" t="str">
        <f ca="1" xml:space="preserve">
IF($AC1319 &lt;&gt; "",
    VLOOKUP($AC1319,Levels!$A:$B,2,FALSE),
    ""
)</f>
        <v/>
      </c>
      <c r="AE1319" s="8">
        <f t="shared" ca="1" si="208"/>
        <v>38270</v>
      </c>
      <c r="AF1319" s="6">
        <f ca="1">RANDBETWEEN(5,COUNTA('Recruitment source'!$A:$A) + 1)</f>
        <v>10</v>
      </c>
      <c r="AG1319" s="6" t="str">
        <f ca="1">VLOOKUP($AF1319,'Recruitment source'!$A:$B,2,FALSE)</f>
        <v>Jobs in Lisbon</v>
      </c>
      <c r="AH1319" s="8"/>
      <c r="AI1319" s="1">
        <f t="shared" ca="1" si="200"/>
        <v>1305</v>
      </c>
      <c r="AJ131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1315, 1, 'Kamille Frasão Longo', 'F', 5, '25/08/1972', 7, 13, 10, NULL, 1305);</v>
      </c>
    </row>
    <row r="1320" spans="1:36" ht="14.25" customHeight="1" x14ac:dyDescent="0.2">
      <c r="A1320" s="7" cm="1">
        <f t="array" aca="1" ref="A1320" ca="1">INDEX(Companies!$A:$A,RANDBETWEEN(5,COUNTA(Companies!$A:$A) + 1),1)</f>
        <v>5</v>
      </c>
      <c r="B1320" s="7" t="str">
        <f ca="1">VLOOKUP($A1320,Companies!$A:$B,2,FALSE)</f>
        <v>ACME Corporation</v>
      </c>
      <c r="C1320" s="5">
        <f t="shared" si="201"/>
        <v>1316</v>
      </c>
      <c r="D1320" s="5" t="str" cm="1">
        <f t="array" ref="D1320">SHA1HASH($C1320)</f>
        <v>6439568bfd104c0e9baab0c665a53866c8ae220e</v>
      </c>
      <c r="E1320" s="6">
        <v>1</v>
      </c>
      <c r="F1320" s="7">
        <f ca="1">IF($C1320 = 1 + N("Presidente"),
    127,
    IF($C1320 = 2 + N("Vice-Presidente"),
        72,
        IF($C1320 = 3 + N("Secretária bilíngue"),
            13,
            RANDBETWEEN(5,COUNT(Name!$A:$A) + 1)
        )
    )
)</f>
        <v>212</v>
      </c>
      <c r="G1320" s="7" t="str">
        <f ca="1">VLOOKUP($F1320,Name!$A:$B,2,FALSE)</f>
        <v>Kelly</v>
      </c>
      <c r="H1320" s="7">
        <f ca="1" xml:space="preserve">
IF($C1320 = 1,
    0,
    RANDBETWEEN(5,COUNT('Last name'!$A:$A) + 1)
)</f>
        <v>118</v>
      </c>
      <c r="I1320" s="7" t="str">
        <f ca="1" xml:space="preserve">
IF($C1320 = 1 + N("Presidente"),
    "de Orléans e Bragança",
    VLOOKUP($H1320,'Last name'!$A:$B,2,FALSE) &amp; " " &amp; VLOOKUP(RANDBETWEEN(5,COUNT('Last name'!$A:$A) + 1),'Last name'!$A:$B,2,FALSE)
)</f>
        <v>Mariani Faria</v>
      </c>
      <c r="J1320" s="7" t="str">
        <f t="shared" ca="1" si="202"/>
        <v>Kelly Mariani Faria</v>
      </c>
      <c r="K1320" s="7" t="str" cm="1">
        <f t="array" aca="1" ref="K1320" ca="1">SHA1HASH($J1320)</f>
        <v>d18ccfcde39d4227267f65907b49f27d4f5a341e</v>
      </c>
      <c r="L1320" s="7" cm="1">
        <f t="array" aca="1" ref="L1320" ca="1">INDEX(States!$A:$A,N1320,1)</f>
        <v>5</v>
      </c>
      <c r="M1320" s="7" t="str">
        <f ca="1">VLOOKUP($L1320,Countries!$A:$B,2,FALSE)</f>
        <v>Portugal</v>
      </c>
      <c r="N1320" s="7" cm="1">
        <f t="array" aca="1" ref="N1320" ca="1">INDEX(States!$C:$C,RANDBETWEEN(5,COUNTA(States!$A:$A) + 1),1)</f>
        <v>9</v>
      </c>
      <c r="O1320" s="7" t="str">
        <f ca="1">VLOOKUP($N1320,States!$C:$D,2,FALSE)</f>
        <v>braga</v>
      </c>
      <c r="P1320" s="7" t="str">
        <f ca="1">VLOOKUP($F1320,Name!$A:$C,3,FALSE)</f>
        <v>F</v>
      </c>
      <c r="Q1320" s="7" t="str">
        <f ca="1">VLOOKUP($P1320,Genders!$B:$C,2,FALSE)</f>
        <v>Female</v>
      </c>
      <c r="R1320" s="7" cm="1">
        <f t="array" aca="1" ref="R1320" ca="1">INDEX('Marital status'!$A:$A,RANDBETWEEN(5,COUNTA('Marital status'!$A:$A) + 1),1)</f>
        <v>7</v>
      </c>
      <c r="S1320" s="7" t="str">
        <f ca="1">VLOOKUP($R1320,'Marital status'!$A:$B,2,FALSE)</f>
        <v xml:space="preserve">Widowed </v>
      </c>
      <c r="T1320" s="7">
        <f t="shared" ca="1" si="203"/>
        <v>7</v>
      </c>
      <c r="U1320" s="7" t="str">
        <f ca="1">VLOOKUP($T1320,Ethnicities!$A:$B,2,FALSE)</f>
        <v xml:space="preserve">  Hispanic or LATINO</v>
      </c>
      <c r="V1320" s="8">
        <f t="shared" ca="1" si="204"/>
        <v>28788</v>
      </c>
      <c r="W1320" s="6">
        <f t="shared" ca="1" si="205"/>
        <v>8</v>
      </c>
      <c r="X1320" s="8" t="str">
        <f ca="1">VLOOKUP($W1320,'Background education'!$A:$B,2,FALSE)</f>
        <v>Graduate school</v>
      </c>
      <c r="Y1320" s="7">
        <f ca="1" xml:space="preserve">
  IF(OR($AA1320 = 5, $AA1320 = 6, $AA1320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20" s="7" t="str">
        <f ca="1">VLOOKUP($Y1320,Departments!$A:$B,2,FALSE)</f>
        <v>Audit</v>
      </c>
      <c r="AA1320" s="6">
        <f t="shared" ca="1" si="206"/>
        <v>11</v>
      </c>
      <c r="AB1320" s="7" t="str">
        <f ca="1">VLOOKUP($AA1320,Roles!$A:$B,2,FALSE)</f>
        <v>Analyst</v>
      </c>
      <c r="AC1320" s="6">
        <f t="shared" ca="1" si="207"/>
        <v>7</v>
      </c>
      <c r="AD1320" s="7" t="str">
        <f ca="1" xml:space="preserve">
IF($AC1320 &lt;&gt; "",
    VLOOKUP($AC1320,Levels!$A:$B,2,FALSE),
    ""
)</f>
        <v>Senior</v>
      </c>
      <c r="AE1320" s="8">
        <f t="shared" ca="1" si="208"/>
        <v>36500</v>
      </c>
      <c r="AF1320" s="6">
        <f ca="1">RANDBETWEEN(5,COUNTA('Recruitment source'!$A:$A) + 1)</f>
        <v>12</v>
      </c>
      <c r="AG1320" s="6" t="str">
        <f ca="1">VLOOKUP($AF1320,'Recruitment source'!$A:$B,2,FALSE)</f>
        <v xml:space="preserve"> recommendation of employee</v>
      </c>
      <c r="AH1320" s="8"/>
      <c r="AI1320" s="1">
        <f t="shared" ca="1" si="200"/>
        <v>3000</v>
      </c>
      <c r="AJ1320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1316, 1, 'Kelly Mariani Faria', 'F', 7, '25/10/1978', 8, 13, 11, 7, 3000);</v>
      </c>
    </row>
    <row r="1321" spans="1:36" ht="14.25" customHeight="1" x14ac:dyDescent="0.2">
      <c r="A1321" s="7" cm="1">
        <f t="array" aca="1" ref="A1321" ca="1">INDEX(Companies!$A:$A,RANDBETWEEN(5,COUNTA(Companies!$A:$A) + 1),1)</f>
        <v>5</v>
      </c>
      <c r="B1321" s="7" t="str">
        <f ca="1">VLOOKUP($A1321,Companies!$A:$B,2,FALSE)</f>
        <v>ACME Corporation</v>
      </c>
      <c r="C1321" s="5">
        <f t="shared" si="201"/>
        <v>1317</v>
      </c>
      <c r="D1321" s="5" t="str" cm="1">
        <f t="array" ref="D1321">SHA1HASH($C1321)</f>
        <v>487f7249133f47e44b4a80cf2a0cbad298b56967</v>
      </c>
      <c r="E1321" s="6">
        <v>1</v>
      </c>
      <c r="F1321" s="7">
        <f ca="1">IF($C1321 = 1 + N("Presidente"),
    127,
    IF($C1321 = 2 + N("Vice-Presidente"),
        72,
        IF($C1321 = 3 + N("Secretária bilíngue"),
            13,
            RANDBETWEEN(5,COUNT(Name!$A:$A) + 1)
        )
    )
)</f>
        <v>145</v>
      </c>
      <c r="G1321" s="7" t="str">
        <f ca="1">VLOOKUP($F1321,Name!$A:$B,2,FALSE)</f>
        <v>Francisca</v>
      </c>
      <c r="H1321" s="7">
        <f ca="1" xml:space="preserve">
IF($C1321 = 1,
    0,
    RANDBETWEEN(5,COUNT('Last name'!$A:$A) + 1)
)</f>
        <v>154</v>
      </c>
      <c r="I1321" s="7" t="str">
        <f ca="1" xml:space="preserve">
IF($C1321 = 1 + N("Presidente"),
    "de Orléans e Bragança",
    VLOOKUP($H1321,'Last name'!$A:$B,2,FALSE) &amp; " " &amp; VLOOKUP(RANDBETWEEN(5,COUNT('Last name'!$A:$A) + 1),'Last name'!$A:$B,2,FALSE)
)</f>
        <v>Pinheiro Faro</v>
      </c>
      <c r="J1321" s="7" t="str">
        <f t="shared" ca="1" si="202"/>
        <v>Francisca Pinheiro Faro</v>
      </c>
      <c r="K1321" s="7" t="str" cm="1">
        <f t="array" aca="1" ref="K1321" ca="1">SHA1HASH($J1321)</f>
        <v>7f8505c1bed9c7981beb741ec66a5573bc5f78d0</v>
      </c>
      <c r="L1321" s="7" cm="1">
        <f t="array" aca="1" ref="L1321" ca="1">INDEX(States!$A:$A,N1321,1)</f>
        <v>5</v>
      </c>
      <c r="M1321" s="7" t="str">
        <f ca="1">VLOOKUP($L1321,Countries!$A:$B,2,FALSE)</f>
        <v>Portugal</v>
      </c>
      <c r="N1321" s="7" cm="1">
        <f t="array" aca="1" ref="N1321" ca="1">INDEX(States!$C:$C,RANDBETWEEN(5,COUNTA(States!$A:$A) + 1),1)</f>
        <v>12</v>
      </c>
      <c r="O1321" s="7" t="str">
        <f ca="1">VLOOKUP($N1321,States!$C:$D,2,FALSE)</f>
        <v>Leiria</v>
      </c>
      <c r="P1321" s="7" t="str">
        <f ca="1">VLOOKUP($F1321,Name!$A:$C,3,FALSE)</f>
        <v>F</v>
      </c>
      <c r="Q1321" s="7" t="str">
        <f ca="1">VLOOKUP($P1321,Genders!$B:$C,2,FALSE)</f>
        <v>Female</v>
      </c>
      <c r="R1321" s="7" cm="1">
        <f t="array" aca="1" ref="R1321" ca="1">INDEX('Marital status'!$A:$A,RANDBETWEEN(5,COUNTA('Marital status'!$A:$A) + 1),1)</f>
        <v>5</v>
      </c>
      <c r="S1321" s="7" t="str">
        <f ca="1">VLOOKUP($R1321,'Marital status'!$A:$B,2,FALSE)</f>
        <v>single</v>
      </c>
      <c r="T1321" s="7">
        <f t="shared" ca="1" si="203"/>
        <v>5</v>
      </c>
      <c r="U1321" s="7" t="str">
        <f ca="1">VLOOKUP($T1321,Ethnicities!$A:$B,2,FALSE)</f>
        <v xml:space="preserve"> white</v>
      </c>
      <c r="V1321" s="8">
        <f t="shared" ca="1" si="204"/>
        <v>25545</v>
      </c>
      <c r="W1321" s="6">
        <f t="shared" ca="1" si="205"/>
        <v>7</v>
      </c>
      <c r="X1321" s="8" t="str">
        <f ca="1">VLOOKUP($W1321,'Background education'!$A:$B,2,FALSE)</f>
        <v>Undergraduate degree</v>
      </c>
      <c r="Y1321" s="7">
        <f ca="1" xml:space="preserve">
  IF(OR($AA1321 = 5, $AA1321 = 6, $AA1321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21" s="7" t="str">
        <f ca="1">VLOOKUP($Y1321,Departments!$A:$B,2,FALSE)</f>
        <v>Operations</v>
      </c>
      <c r="AA1321" s="6">
        <f t="shared" ca="1" si="206"/>
        <v>9</v>
      </c>
      <c r="AB1321" s="7" t="str">
        <f ca="1">VLOOKUP($AA1321,Roles!$A:$B,2,FALSE)</f>
        <v>Intern</v>
      </c>
      <c r="AC1321" s="6" t="str">
        <f t="shared" ca="1" si="207"/>
        <v/>
      </c>
      <c r="AD1321" s="7" t="str">
        <f ca="1" xml:space="preserve">
IF($AC1321 &lt;&gt; "",
    VLOOKUP($AC1321,Levels!$A:$B,2,FALSE),
    ""
)</f>
        <v/>
      </c>
      <c r="AE1321" s="8">
        <f t="shared" ca="1" si="208"/>
        <v>41673</v>
      </c>
      <c r="AF1321" s="6">
        <f ca="1">RANDBETWEEN(5,COUNTA('Recruitment source'!$A:$A) + 1)</f>
        <v>5</v>
      </c>
      <c r="AG1321" s="6" t="str">
        <f ca="1">VLOOKUP($AF1321,'Recruitment source'!$A:$B,2,FALSE)</f>
        <v>Indeed</v>
      </c>
      <c r="AH1321" s="8"/>
      <c r="AI1321" s="1">
        <f t="shared" ca="1" si="200"/>
        <v>1205</v>
      </c>
      <c r="AJ1321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1317, 1, 'Francisca Pinheiro Faro', 'F', 5, '08/12/1969', 7, 10, 9, NULL, 1205);</v>
      </c>
    </row>
    <row r="1322" spans="1:36" ht="14.25" customHeight="1" x14ac:dyDescent="0.2">
      <c r="A1322" s="7" cm="1">
        <f t="array" aca="1" ref="A1322" ca="1">INDEX(Companies!$A:$A,RANDBETWEEN(5,COUNTA(Companies!$A:$A) + 1),1)</f>
        <v>5</v>
      </c>
      <c r="B1322" s="7" t="str">
        <f ca="1">VLOOKUP($A1322,Companies!$A:$B,2,FALSE)</f>
        <v>ACME Corporation</v>
      </c>
      <c r="C1322" s="5">
        <f t="shared" si="201"/>
        <v>1318</v>
      </c>
      <c r="D1322" s="5" t="str" cm="1">
        <f t="array" ref="D1322">SHA1HASH($C1322)</f>
        <v>ff9bb9f4c63520a6d11f97c33b576438879f887f</v>
      </c>
      <c r="E1322" s="6">
        <v>1</v>
      </c>
      <c r="F1322" s="7">
        <f ca="1">IF($C1322 = 1 + N("Presidente"),
    127,
    IF($C1322 = 2 + N("Vice-Presidente"),
        72,
        IF($C1322 = 3 + N("Secretária bilíngue"),
            13,
            RANDBETWEEN(5,COUNT(Name!$A:$A) + 1)
        )
    )
)</f>
        <v>341</v>
      </c>
      <c r="G1322" s="7" t="str">
        <f ca="1">VLOOKUP($F1322,Name!$A:$B,2,FALSE)</f>
        <v>Theo</v>
      </c>
      <c r="H1322" s="7">
        <f ca="1" xml:space="preserve">
IF($C1322 = 1,
    0,
    RANDBETWEEN(5,COUNT('Last name'!$A:$A) + 1)
)</f>
        <v>68</v>
      </c>
      <c r="I1322" s="7" t="str">
        <f ca="1" xml:space="preserve">
IF($C1322 = 1 + N("Presidente"),
    "de Orléans e Bragança",
    VLOOKUP($H1322,'Last name'!$A:$B,2,FALSE) &amp; " " &amp; VLOOKUP(RANDBETWEEN(5,COUNT('Last name'!$A:$A) + 1),'Last name'!$A:$B,2,FALSE)
)</f>
        <v>Costa Machado</v>
      </c>
      <c r="J1322" s="7" t="str">
        <f t="shared" ca="1" si="202"/>
        <v>Theo Costa Machado</v>
      </c>
      <c r="K1322" s="7" t="str" cm="1">
        <f t="array" aca="1" ref="K1322" ca="1">SHA1HASH($J1322)</f>
        <v>6d0533469cdf3df7f9b462128ec3a671b1ce7390</v>
      </c>
      <c r="L1322" s="7" cm="1">
        <f t="array" aca="1" ref="L1322" ca="1">INDEX(States!$A:$A,N1322,1)</f>
        <v>5</v>
      </c>
      <c r="M1322" s="7" t="str">
        <f ca="1">VLOOKUP($L1322,Countries!$A:$B,2,FALSE)</f>
        <v>Portugal</v>
      </c>
      <c r="N1322" s="7" cm="1">
        <f t="array" aca="1" ref="N1322" ca="1">INDEX(States!$C:$C,RANDBETWEEN(5,COUNTA(States!$A:$A) + 1),1)</f>
        <v>13</v>
      </c>
      <c r="O1322" s="7" t="str">
        <f ca="1">VLOOKUP($N1322,States!$C:$D,2,FALSE)</f>
        <v>Coimbra</v>
      </c>
      <c r="P1322" s="7" t="str">
        <f ca="1">VLOOKUP($F1322,Name!$A:$C,3,FALSE)</f>
        <v>M</v>
      </c>
      <c r="Q1322" s="7" t="str">
        <f ca="1">VLOOKUP($P1322,Genders!$B:$C,2,FALSE)</f>
        <v>Male</v>
      </c>
      <c r="R1322" s="7" cm="1">
        <f t="array" aca="1" ref="R1322" ca="1">INDEX('Marital status'!$A:$A,RANDBETWEEN(5,COUNTA('Marital status'!$A:$A) + 1),1)</f>
        <v>7</v>
      </c>
      <c r="S1322" s="7" t="str">
        <f ca="1">VLOOKUP($R1322,'Marital status'!$A:$B,2,FALSE)</f>
        <v xml:space="preserve">Widowed </v>
      </c>
      <c r="T1322" s="7">
        <f t="shared" ca="1" si="203"/>
        <v>5</v>
      </c>
      <c r="U1322" s="7" t="str">
        <f ca="1">VLOOKUP($T1322,Ethnicities!$A:$B,2,FALSE)</f>
        <v xml:space="preserve"> white</v>
      </c>
      <c r="V1322" s="8">
        <f t="shared" ca="1" si="204"/>
        <v>22889</v>
      </c>
      <c r="W1322" s="6">
        <f t="shared" ca="1" si="205"/>
        <v>7</v>
      </c>
      <c r="X1322" s="8" t="str">
        <f ca="1">VLOOKUP($W1322,'Background education'!$A:$B,2,FALSE)</f>
        <v>Undergraduate degree</v>
      </c>
      <c r="Y1322" s="7">
        <f ca="1" xml:space="preserve">
  IF(OR($AA1322 = 5, $AA1322 = 6, $AA1322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322" s="7" t="str">
        <f ca="1">VLOOKUP($Y1322,Departments!$A:$B,2,FALSE)</f>
        <v>Administration</v>
      </c>
      <c r="AA1322" s="6">
        <f t="shared" ca="1" si="206"/>
        <v>11</v>
      </c>
      <c r="AB1322" s="7" t="str">
        <f ca="1">VLOOKUP($AA1322,Roles!$A:$B,2,FALSE)</f>
        <v>Analyst</v>
      </c>
      <c r="AC1322" s="6">
        <f t="shared" ca="1" si="207"/>
        <v>6</v>
      </c>
      <c r="AD1322" s="7" t="str">
        <f ca="1" xml:space="preserve">
IF($AC1322 &lt;&gt; "",
    VLOOKUP($AC1322,Levels!$A:$B,2,FALSE),
    ""
)</f>
        <v>Pleno</v>
      </c>
      <c r="AE1322" s="8">
        <f t="shared" ca="1" si="208"/>
        <v>40451</v>
      </c>
      <c r="AF1322" s="6">
        <f ca="1">RANDBETWEEN(5,COUNTA('Recruitment source'!$A:$A) + 1)</f>
        <v>7</v>
      </c>
      <c r="AG1322" s="6" t="str">
        <f ca="1">VLOOKUP($AF1322,'Recruitment source'!$A:$B,2,FALSE)</f>
        <v>SAPO Emprego</v>
      </c>
      <c r="AH1322" s="8"/>
      <c r="AI1322" s="1">
        <f t="shared" ca="1" si="200"/>
        <v>2500</v>
      </c>
      <c r="AJ1322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1318, 1, 'Theo Costa Machado', 'M', 5, '31/08/1962', 7, 6, 11, 6, 2500);</v>
      </c>
    </row>
    <row r="1323" spans="1:36" ht="14.25" customHeight="1" x14ac:dyDescent="0.2">
      <c r="A1323" s="7" cm="1">
        <f t="array" aca="1" ref="A1323" ca="1">INDEX(Companies!$A:$A,RANDBETWEEN(5,COUNTA(Companies!$A:$A) + 1),1)</f>
        <v>5</v>
      </c>
      <c r="B1323" s="7" t="str">
        <f ca="1">VLOOKUP($A1323,Companies!$A:$B,2,FALSE)</f>
        <v>ACME Corporation</v>
      </c>
      <c r="C1323" s="5">
        <f t="shared" si="201"/>
        <v>1319</v>
      </c>
      <c r="D1323" s="5" t="str" cm="1">
        <f t="array" ref="D1323">SHA1HASH($C1323)</f>
        <v>619683db9ef9d4649743ee1deddb3923d6e5f704</v>
      </c>
      <c r="E1323" s="6">
        <v>1</v>
      </c>
      <c r="F1323" s="7">
        <f ca="1">IF($C1323 = 1 + N("Presidente"),
    127,
    IF($C1323 = 2 + N("Vice-Presidente"),
        72,
        IF($C1323 = 3 + N("Secretária bilíngue"),
            13,
            RANDBETWEEN(5,COUNT(Name!$A:$A) + 1)
        )
    )
)</f>
        <v>273</v>
      </c>
      <c r="G1323" s="7" t="str">
        <f ca="1">VLOOKUP($F1323,Name!$A:$B,2,FALSE)</f>
        <v>Maria Sophia</v>
      </c>
      <c r="H1323" s="7">
        <f ca="1" xml:space="preserve">
IF($C1323 = 1,
    0,
    RANDBETWEEN(5,COUNT('Last name'!$A:$A) + 1)
)</f>
        <v>159</v>
      </c>
      <c r="I1323" s="7" t="str">
        <f ca="1" xml:space="preserve">
IF($C1323 = 1 + N("Presidente"),
    "de Orléans e Bragança",
    VLOOKUP($H1323,'Last name'!$A:$B,2,FALSE) &amp; " " &amp; VLOOKUP(RANDBETWEEN(5,COUNT('Last name'!$A:$A) + 1),'Last name'!$A:$B,2,FALSE)
)</f>
        <v>Reis Pedroso</v>
      </c>
      <c r="J1323" s="7" t="str">
        <f t="shared" ca="1" si="202"/>
        <v>Maria Sophia Reis Pedroso</v>
      </c>
      <c r="K1323" s="7" t="str" cm="1">
        <f t="array" aca="1" ref="K1323" ca="1">SHA1HASH($J1323)</f>
        <v>8fca3426d5d4040368be6b0a7606fe9ebb3cae3b</v>
      </c>
      <c r="L1323" s="7" cm="1">
        <f t="array" aca="1" ref="L1323" ca="1">INDEX(States!$A:$A,N1323,1)</f>
        <v>5</v>
      </c>
      <c r="M1323" s="7" t="str">
        <f ca="1">VLOOKUP($L1323,Countries!$A:$B,2,FALSE)</f>
        <v>Portugal</v>
      </c>
      <c r="N1323" s="7" cm="1">
        <f t="array" aca="1" ref="N1323" ca="1">INDEX(States!$C:$C,RANDBETWEEN(5,COUNTA(States!$A:$A) + 1),1)</f>
        <v>13</v>
      </c>
      <c r="O1323" s="7" t="str">
        <f ca="1">VLOOKUP($N1323,States!$C:$D,2,FALSE)</f>
        <v>Coimbra</v>
      </c>
      <c r="P1323" s="7" t="str">
        <f ca="1">VLOOKUP($F1323,Name!$A:$C,3,FALSE)</f>
        <v>F</v>
      </c>
      <c r="Q1323" s="7" t="str">
        <f ca="1">VLOOKUP($P1323,Genders!$B:$C,2,FALSE)</f>
        <v>Female</v>
      </c>
      <c r="R1323" s="7" cm="1">
        <f t="array" aca="1" ref="R1323" ca="1">INDEX('Marital status'!$A:$A,RANDBETWEEN(5,COUNTA('Marital status'!$A:$A) + 1),1)</f>
        <v>6</v>
      </c>
      <c r="S1323" s="7" t="str">
        <f ca="1">VLOOKUP($R1323,'Marital status'!$A:$B,2,FALSE)</f>
        <v>MarrieD</v>
      </c>
      <c r="T1323" s="7">
        <f t="shared" ca="1" si="203"/>
        <v>6</v>
      </c>
      <c r="U1323" s="7" t="str">
        <f ca="1">VLOOKUP($T1323,Ethnicities!$A:$B,2,FALSE)</f>
        <v>Black or African American</v>
      </c>
      <c r="V1323" s="8">
        <f t="shared" ca="1" si="204"/>
        <v>18588</v>
      </c>
      <c r="W1323" s="6">
        <f t="shared" ca="1" si="205"/>
        <v>7</v>
      </c>
      <c r="X1323" s="8" t="str">
        <f ca="1">VLOOKUP($W1323,'Background education'!$A:$B,2,FALSE)</f>
        <v>Undergraduate degree</v>
      </c>
      <c r="Y1323" s="7">
        <f ca="1" xml:space="preserve">
  IF(OR($AA1323 = 5, $AA1323 = 6, $AA1323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23" s="7" t="str">
        <f ca="1">VLOOKUP($Y1323,Departments!$A:$B,2,FALSE)</f>
        <v xml:space="preserve"> Presidency</v>
      </c>
      <c r="AA1323" s="6">
        <f t="shared" ca="1" si="206"/>
        <v>9</v>
      </c>
      <c r="AB1323" s="7" t="str">
        <f ca="1">VLOOKUP($AA1323,Roles!$A:$B,2,FALSE)</f>
        <v>Intern</v>
      </c>
      <c r="AC1323" s="6" t="str">
        <f t="shared" ca="1" si="207"/>
        <v/>
      </c>
      <c r="AD1323" s="7" t="str">
        <f ca="1" xml:space="preserve">
IF($AC1323 &lt;&gt; "",
    VLOOKUP($AC1323,Levels!$A:$B,2,FALSE),
    ""
)</f>
        <v/>
      </c>
      <c r="AE1323" s="8">
        <f t="shared" ca="1" si="208"/>
        <v>40666</v>
      </c>
      <c r="AF1323" s="6">
        <f ca="1">RANDBETWEEN(5,COUNTA('Recruitment source'!$A:$A) + 1)</f>
        <v>15</v>
      </c>
      <c r="AG1323" s="6" t="str">
        <f ca="1">VLOOKUP($AF1323,'Recruitment source'!$A:$B,2,FALSE)</f>
        <v>Website</v>
      </c>
      <c r="AH1323" s="8"/>
      <c r="AI1323" s="1">
        <f t="shared" ca="1" si="200"/>
        <v>1205</v>
      </c>
      <c r="AJ1323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1319, 1, 'Maria Sophia Reis Pedroso', 'F', 6, '21/11/1950', 7, 5, 9, NULL, 1205);</v>
      </c>
    </row>
    <row r="1324" spans="1:36" ht="14.25" customHeight="1" x14ac:dyDescent="0.2">
      <c r="A1324" s="7" cm="1">
        <f t="array" aca="1" ref="A1324" ca="1">INDEX(Companies!$A:$A,RANDBETWEEN(5,COUNTA(Companies!$A:$A) + 1),1)</f>
        <v>5</v>
      </c>
      <c r="B1324" s="7" t="str">
        <f ca="1">VLOOKUP($A1324,Companies!$A:$B,2,FALSE)</f>
        <v>ACME Corporation</v>
      </c>
      <c r="C1324" s="5">
        <f t="shared" si="201"/>
        <v>1320</v>
      </c>
      <c r="D1324" s="5" t="str" cm="1">
        <f t="array" ref="D1324">SHA1HASH($C1324)</f>
        <v>baf253b20f891347a7f8122930309b27db1e3835</v>
      </c>
      <c r="E1324" s="6">
        <v>1</v>
      </c>
      <c r="F1324" s="7">
        <f ca="1">IF($C1324 = 1 + N("Presidente"),
    127,
    IF($C1324 = 2 + N("Vice-Presidente"),
        72,
        IF($C1324 = 3 + N("Secretária bilíngue"),
            13,
            RANDBETWEEN(5,COUNT(Name!$A:$A) + 1)
        )
    )
)</f>
        <v>22</v>
      </c>
      <c r="G1324" s="7" t="str">
        <f ca="1">VLOOKUP($F1324,Name!$A:$B,2,FALSE)</f>
        <v>Álvaro</v>
      </c>
      <c r="H1324" s="7">
        <f ca="1" xml:space="preserve">
IF($C1324 = 1,
    0,
    RANDBETWEEN(5,COUNT('Last name'!$A:$A) + 1)
)</f>
        <v>43</v>
      </c>
      <c r="I1324" s="7" t="str">
        <f ca="1" xml:space="preserve">
IF($C1324 = 1 + N("Presidente"),
    "de Orléans e Bragança",
    VLOOKUP($H1324,'Last name'!$A:$B,2,FALSE) &amp; " " &amp; VLOOKUP(RANDBETWEEN(5,COUNT('Last name'!$A:$A) + 1),'Last name'!$A:$B,2,FALSE)
)</f>
        <v>Borges Figo</v>
      </c>
      <c r="J1324" s="7" t="str">
        <f t="shared" ca="1" si="202"/>
        <v>Álvaro Borges Figo</v>
      </c>
      <c r="K1324" s="7" t="str" cm="1">
        <f t="array" aca="1" ref="K1324" ca="1">SHA1HASH($J1324)</f>
        <v>f0b331d3a022f259752c7003490a30c0a34a2625</v>
      </c>
      <c r="L1324" s="7" cm="1">
        <f t="array" aca="1" ref="L1324" ca="1">INDEX(States!$A:$A,N1324,1)</f>
        <v>5</v>
      </c>
      <c r="M1324" s="7" t="str">
        <f ca="1">VLOOKUP($L1324,Countries!$A:$B,2,FALSE)</f>
        <v>Portugal</v>
      </c>
      <c r="N1324" s="7" cm="1">
        <f t="array" aca="1" ref="N1324" ca="1">INDEX(States!$C:$C,RANDBETWEEN(5,COUNTA(States!$A:$A) + 1),1)</f>
        <v>20</v>
      </c>
      <c r="O1324" s="7" t="str">
        <f ca="1">VLOOKUP($N1324,States!$C:$D,2,FALSE)</f>
        <v>Portalegre</v>
      </c>
      <c r="P1324" s="7" t="str">
        <f ca="1">VLOOKUP($F1324,Name!$A:$C,3,FALSE)</f>
        <v>M</v>
      </c>
      <c r="Q1324" s="7" t="str">
        <f ca="1">VLOOKUP($P1324,Genders!$B:$C,2,FALSE)</f>
        <v>Male</v>
      </c>
      <c r="R1324" s="7" cm="1">
        <f t="array" aca="1" ref="R1324" ca="1">INDEX('Marital status'!$A:$A,RANDBETWEEN(5,COUNTA('Marital status'!$A:$A) + 1),1)</f>
        <v>7</v>
      </c>
      <c r="S1324" s="7" t="str">
        <f ca="1">VLOOKUP($R1324,'Marital status'!$A:$B,2,FALSE)</f>
        <v xml:space="preserve">Widowed </v>
      </c>
      <c r="T1324" s="7">
        <f t="shared" ca="1" si="203"/>
        <v>5</v>
      </c>
      <c r="U1324" s="7" t="str">
        <f ca="1">VLOOKUP($T1324,Ethnicities!$A:$B,2,FALSE)</f>
        <v xml:space="preserve"> white</v>
      </c>
      <c r="V1324" s="8">
        <f t="shared" ca="1" si="204"/>
        <v>17775</v>
      </c>
      <c r="W1324" s="6">
        <f t="shared" ca="1" si="205"/>
        <v>7</v>
      </c>
      <c r="X1324" s="8" t="str">
        <f ca="1">VLOOKUP($W1324,'Background education'!$A:$B,2,FALSE)</f>
        <v>Undergraduate degree</v>
      </c>
      <c r="Y1324" s="7">
        <f ca="1" xml:space="preserve">
  IF(OR($AA1324 = 5, $AA1324 = 6, $AA1324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24" s="7" t="str">
        <f ca="1">VLOOKUP($Y1324,Departments!$A:$B,2,FALSE)</f>
        <v>Audit</v>
      </c>
      <c r="AA1324" s="6">
        <f t="shared" ca="1" si="206"/>
        <v>11</v>
      </c>
      <c r="AB1324" s="7" t="str">
        <f ca="1">VLOOKUP($AA1324,Roles!$A:$B,2,FALSE)</f>
        <v>Analyst</v>
      </c>
      <c r="AC1324" s="6">
        <f t="shared" ca="1" si="207"/>
        <v>5</v>
      </c>
      <c r="AD1324" s="7" t="str">
        <f ca="1" xml:space="preserve">
IF($AC1324 &lt;&gt; "",
    VLOOKUP($AC1324,Levels!$A:$B,2,FALSE),
    ""
)</f>
        <v>Junior</v>
      </c>
      <c r="AE1324" s="8">
        <f t="shared" ca="1" si="208"/>
        <v>38186</v>
      </c>
      <c r="AF1324" s="6">
        <f ca="1">RANDBETWEEN(5,COUNTA('Recruitment source'!$A:$A) + 1)</f>
        <v>14</v>
      </c>
      <c r="AG1324" s="6" t="str">
        <f ca="1">VLOOKUP($AF1324,'Recruitment source'!$A:$B,2,FALSE)</f>
        <v>LinkedIn</v>
      </c>
      <c r="AH1324" s="8"/>
      <c r="AI1324" s="1">
        <f t="shared" ca="1" si="200"/>
        <v>2500</v>
      </c>
      <c r="AJ1324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1320, 1, 'Álvaro Borges Figo', 'M', 5, '30/08/1948', 7, 13, 11, 5, 2500);</v>
      </c>
    </row>
    <row r="1325" spans="1:36" ht="14.25" customHeight="1" x14ac:dyDescent="0.2">
      <c r="A1325" s="7" cm="1">
        <f t="array" aca="1" ref="A1325" ca="1">INDEX(Companies!$A:$A,RANDBETWEEN(5,COUNTA(Companies!$A:$A) + 1),1)</f>
        <v>5</v>
      </c>
      <c r="B1325" s="7" t="str">
        <f ca="1">VLOOKUP($A1325,Companies!$A:$B,2,FALSE)</f>
        <v>ACME Corporation</v>
      </c>
      <c r="C1325" s="5">
        <f t="shared" si="201"/>
        <v>1321</v>
      </c>
      <c r="D1325" s="5" t="str" cm="1">
        <f t="array" ref="D1325">SHA1HASH($C1325)</f>
        <v>f395e7bb4ad6667889ab23a6a1fbc1888db09b67</v>
      </c>
      <c r="E1325" s="6">
        <v>1</v>
      </c>
      <c r="F1325" s="7">
        <f ca="1">IF($C1325 = 1 + N("Presidente"),
    127,
    IF($C1325 = 2 + N("Vice-Presidente"),
        72,
        IF($C1325 = 3 + N("Secretária bilíngue"),
            13,
            RANDBETWEEN(5,COUNT(Name!$A:$A) + 1)
        )
    )
)</f>
        <v>252</v>
      </c>
      <c r="G1325" s="7" t="str">
        <f ca="1">VLOOKUP($F1325,Name!$A:$B,2,FALSE)</f>
        <v>Malco</v>
      </c>
      <c r="H1325" s="7">
        <f ca="1" xml:space="preserve">
IF($C1325 = 1,
    0,
    RANDBETWEEN(5,COUNT('Last name'!$A:$A) + 1)
)</f>
        <v>99</v>
      </c>
      <c r="I1325" s="7" t="str">
        <f ca="1" xml:space="preserve">
IF($C1325 = 1 + N("Presidente"),
    "de Orléans e Bragança",
    VLOOKUP($H1325,'Last name'!$A:$B,2,FALSE) &amp; " " &amp; VLOOKUP(RANDBETWEEN(5,COUNT('Last name'!$A:$A) + 1),'Last name'!$A:$B,2,FALSE)
)</f>
        <v>Gomes Moretti</v>
      </c>
      <c r="J1325" s="7" t="str">
        <f t="shared" ca="1" si="202"/>
        <v>Malco Gomes Moretti</v>
      </c>
      <c r="K1325" s="7" t="str" cm="1">
        <f t="array" aca="1" ref="K1325" ca="1">SHA1HASH($J1325)</f>
        <v>09c15b2a6e814e17d9f6101e0f8c18d95ebcf568</v>
      </c>
      <c r="L1325" s="7" cm="1">
        <f t="array" aca="1" ref="L1325" ca="1">INDEX(States!$A:$A,N1325,1)</f>
        <v>5</v>
      </c>
      <c r="M1325" s="7" t="str">
        <f ca="1">VLOOKUP($L1325,Countries!$A:$B,2,FALSE)</f>
        <v>Portugal</v>
      </c>
      <c r="N1325" s="7" cm="1">
        <f t="array" aca="1" ref="N1325" ca="1">INDEX(States!$C:$C,RANDBETWEEN(5,COUNTA(States!$A:$A) + 1),1)</f>
        <v>5</v>
      </c>
      <c r="O1325" s="7" t="str">
        <f ca="1">VLOOKUP($N1325,States!$C:$D,2,FALSE)</f>
        <v xml:space="preserve"> Lisboa</v>
      </c>
      <c r="P1325" s="7" t="str">
        <f ca="1">VLOOKUP($F1325,Name!$A:$C,3,FALSE)</f>
        <v>M</v>
      </c>
      <c r="Q1325" s="7" t="str">
        <f ca="1">VLOOKUP($P1325,Genders!$B:$C,2,FALSE)</f>
        <v>Male</v>
      </c>
      <c r="R1325" s="7" cm="1">
        <f t="array" aca="1" ref="R1325" ca="1">INDEX('Marital status'!$A:$A,RANDBETWEEN(5,COUNTA('Marital status'!$A:$A) + 1),1)</f>
        <v>8</v>
      </c>
      <c r="S1325" s="7" t="str">
        <f ca="1">VLOOKUP($R1325,'Marital status'!$A:$B,2,FALSE)</f>
        <v xml:space="preserve"> Separated </v>
      </c>
      <c r="T1325" s="7">
        <f t="shared" ca="1" si="203"/>
        <v>5</v>
      </c>
      <c r="U1325" s="7" t="str">
        <f ca="1">VLOOKUP($T1325,Ethnicities!$A:$B,2,FALSE)</f>
        <v xml:space="preserve"> white</v>
      </c>
      <c r="V1325" s="8">
        <f t="shared" ca="1" si="204"/>
        <v>28148</v>
      </c>
      <c r="W1325" s="6">
        <f t="shared" ca="1" si="205"/>
        <v>7</v>
      </c>
      <c r="X1325" s="8" t="str">
        <f ca="1">VLOOKUP($W1325,'Background education'!$A:$B,2,FALSE)</f>
        <v>Undergraduate degree</v>
      </c>
      <c r="Y1325" s="7">
        <f ca="1" xml:space="preserve">
  IF(OR($AA1325 = 5, $AA1325 = 6, $AA1325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25" s="7" t="str">
        <f ca="1">VLOOKUP($Y1325,Departments!$A:$B,2,FALSE)</f>
        <v>Finance</v>
      </c>
      <c r="AA1325" s="6">
        <f t="shared" ca="1" si="206"/>
        <v>9</v>
      </c>
      <c r="AB1325" s="7" t="str">
        <f ca="1">VLOOKUP($AA1325,Roles!$A:$B,2,FALSE)</f>
        <v>Intern</v>
      </c>
      <c r="AC1325" s="6" t="str">
        <f t="shared" ca="1" si="207"/>
        <v/>
      </c>
      <c r="AD1325" s="7" t="str">
        <f ca="1" xml:space="preserve">
IF($AC1325 &lt;&gt; "",
    VLOOKUP($AC1325,Levels!$A:$B,2,FALSE),
    ""
)</f>
        <v/>
      </c>
      <c r="AE1325" s="8">
        <f t="shared" ca="1" si="208"/>
        <v>44787</v>
      </c>
      <c r="AF1325" s="6">
        <f ca="1">RANDBETWEEN(5,COUNTA('Recruitment source'!$A:$A) + 1)</f>
        <v>15</v>
      </c>
      <c r="AG1325" s="6" t="str">
        <f ca="1">VLOOKUP($AF1325,'Recruitment source'!$A:$B,2,FALSE)</f>
        <v>Website</v>
      </c>
      <c r="AH1325" s="8"/>
      <c r="AI1325" s="1">
        <f t="shared" ca="1" si="200"/>
        <v>1205</v>
      </c>
      <c r="AJ1325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1321, 1, 'Malco Gomes Moretti', 'M', 5, '23/01/1977', 7, 7, 9, NULL, 1205);</v>
      </c>
    </row>
    <row r="1326" spans="1:36" ht="14.25" customHeight="1" x14ac:dyDescent="0.2">
      <c r="A1326" s="7" cm="1">
        <f t="array" aca="1" ref="A1326" ca="1">INDEX(Companies!$A:$A,RANDBETWEEN(5,COUNTA(Companies!$A:$A) + 1),1)</f>
        <v>5</v>
      </c>
      <c r="B1326" s="7" t="str">
        <f ca="1">VLOOKUP($A1326,Companies!$A:$B,2,FALSE)</f>
        <v>ACME Corporation</v>
      </c>
      <c r="C1326" s="5">
        <f t="shared" si="201"/>
        <v>1322</v>
      </c>
      <c r="D1326" s="5" t="str" cm="1">
        <f t="array" ref="D1326">SHA1HASH($C1326)</f>
        <v>1bf6592ecf317c9cd6f92bab901b7ac5dd6fa2af</v>
      </c>
      <c r="E1326" s="6">
        <v>1</v>
      </c>
      <c r="F1326" s="7">
        <f ca="1">IF($C1326 = 1 + N("Presidente"),
    127,
    IF($C1326 = 2 + N("Vice-Presidente"),
        72,
        IF($C1326 = 3 + N("Secretária bilíngue"),
            13,
            RANDBETWEEN(5,COUNT(Name!$A:$A) + 1)
        )
    )
)</f>
        <v>284</v>
      </c>
      <c r="G1326" s="7" t="str">
        <f ca="1">VLOOKUP($F1326,Name!$A:$B,2,FALSE)</f>
        <v>Martim</v>
      </c>
      <c r="H1326" s="7">
        <f ca="1" xml:space="preserve">
IF($C1326 = 1,
    0,
    RANDBETWEEN(5,COUNT('Last name'!$A:$A) + 1)
)</f>
        <v>9</v>
      </c>
      <c r="I1326" s="7" t="str">
        <f ca="1" xml:space="preserve">
IF($C1326 = 1 + N("Presidente"),
    "de Orléans e Bragança",
    VLOOKUP($H1326,'Last name'!$A:$B,2,FALSE) &amp; " " &amp; VLOOKUP(RANDBETWEEN(5,COUNT('Last name'!$A:$A) + 1),'Last name'!$A:$B,2,FALSE)
)</f>
        <v>Aleluia Pimentel</v>
      </c>
      <c r="J1326" s="7" t="str">
        <f t="shared" ca="1" si="202"/>
        <v>Martim Aleluia Pimentel</v>
      </c>
      <c r="K1326" s="7" t="str" cm="1">
        <f t="array" aca="1" ref="K1326" ca="1">SHA1HASH($J1326)</f>
        <v>184cde80f1134d6026072c1fe376d0c16952468e</v>
      </c>
      <c r="L1326" s="7" cm="1">
        <f t="array" aca="1" ref="L1326" ca="1">INDEX(States!$A:$A,N1326,1)</f>
        <v>5</v>
      </c>
      <c r="M1326" s="7" t="str">
        <f ca="1">VLOOKUP($L1326,Countries!$A:$B,2,FALSE)</f>
        <v>Portugal</v>
      </c>
      <c r="N1326" s="7" cm="1">
        <f t="array" aca="1" ref="N1326" ca="1">INDEX(States!$C:$C,RANDBETWEEN(5,COUNTA(States!$A:$A) + 1),1)</f>
        <v>16</v>
      </c>
      <c r="O1326" s="7" t="str">
        <f ca="1">VLOOKUP($N1326,States!$C:$D,2,FALSE)</f>
        <v>Azores</v>
      </c>
      <c r="P1326" s="7" t="str">
        <f ca="1">VLOOKUP($F1326,Name!$A:$C,3,FALSE)</f>
        <v>M</v>
      </c>
      <c r="Q1326" s="7" t="str">
        <f ca="1">VLOOKUP($P1326,Genders!$B:$C,2,FALSE)</f>
        <v>Male</v>
      </c>
      <c r="R1326" s="7" cm="1">
        <f t="array" aca="1" ref="R1326" ca="1">INDEX('Marital status'!$A:$A,RANDBETWEEN(5,COUNTA('Marital status'!$A:$A) + 1),1)</f>
        <v>8</v>
      </c>
      <c r="S1326" s="7" t="str">
        <f ca="1">VLOOKUP($R1326,'Marital status'!$A:$B,2,FALSE)</f>
        <v xml:space="preserve"> Separated </v>
      </c>
      <c r="T1326" s="7">
        <f t="shared" ca="1" si="203"/>
        <v>5</v>
      </c>
      <c r="U1326" s="7" t="str">
        <f ca="1">VLOOKUP($T1326,Ethnicities!$A:$B,2,FALSE)</f>
        <v xml:space="preserve"> white</v>
      </c>
      <c r="V1326" s="8">
        <f t="shared" ca="1" si="204"/>
        <v>18780</v>
      </c>
      <c r="W1326" s="6">
        <f t="shared" ca="1" si="205"/>
        <v>7</v>
      </c>
      <c r="X1326" s="8" t="str">
        <f ca="1">VLOOKUP($W1326,'Background education'!$A:$B,2,FALSE)</f>
        <v>Undergraduate degree</v>
      </c>
      <c r="Y1326" s="7">
        <f ca="1" xml:space="preserve">
  IF(OR($AA1326 = 5, $AA1326 = 6, $AA1326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26" s="7" t="str">
        <f ca="1">VLOOKUP($Y1326,Departments!$A:$B,2,FALSE)</f>
        <v>Communication &amp; Marketing</v>
      </c>
      <c r="AA1326" s="6">
        <f t="shared" ca="1" si="206"/>
        <v>11</v>
      </c>
      <c r="AB1326" s="7" t="str">
        <f ca="1">VLOOKUP($AA1326,Roles!$A:$B,2,FALSE)</f>
        <v>Analyst</v>
      </c>
      <c r="AC1326" s="6">
        <f t="shared" ca="1" si="207"/>
        <v>6</v>
      </c>
      <c r="AD1326" s="7" t="str">
        <f ca="1" xml:space="preserve">
IF($AC1326 &lt;&gt; "",
    VLOOKUP($AC1326,Levels!$A:$B,2,FALSE),
    ""
)</f>
        <v>Pleno</v>
      </c>
      <c r="AE1326" s="8">
        <f t="shared" ca="1" si="208"/>
        <v>37061</v>
      </c>
      <c r="AF1326" s="6">
        <f ca="1">RANDBETWEEN(5,COUNTA('Recruitment source'!$A:$A) + 1)</f>
        <v>5</v>
      </c>
      <c r="AG1326" s="6" t="str">
        <f ca="1">VLOOKUP($AF1326,'Recruitment source'!$A:$B,2,FALSE)</f>
        <v>Indeed</v>
      </c>
      <c r="AH1326" s="8"/>
      <c r="AI1326" s="1">
        <f t="shared" ca="1" si="200"/>
        <v>2580</v>
      </c>
      <c r="AJ1326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1322, 1, 'Martim Aleluia Pimentel', 'M', 5, '01/06/1951', 7, 11, 11, 6, 2580);</v>
      </c>
    </row>
    <row r="1327" spans="1:36" ht="14.25" customHeight="1" x14ac:dyDescent="0.2">
      <c r="A1327" s="7" cm="1">
        <f t="array" aca="1" ref="A1327" ca="1">INDEX(Companies!$A:$A,RANDBETWEEN(5,COUNTA(Companies!$A:$A) + 1),1)</f>
        <v>5</v>
      </c>
      <c r="B1327" s="7" t="str">
        <f ca="1">VLOOKUP($A1327,Companies!$A:$B,2,FALSE)</f>
        <v>ACME Corporation</v>
      </c>
      <c r="C1327" s="5">
        <f t="shared" si="201"/>
        <v>1323</v>
      </c>
      <c r="D1327" s="5" t="str" cm="1">
        <f t="array" ref="D1327">SHA1HASH($C1327)</f>
        <v>85749e85b601375fbd6d6cfaf6694e582e08d0e6</v>
      </c>
      <c r="E1327" s="6">
        <v>1</v>
      </c>
      <c r="F1327" s="7">
        <f ca="1">IF($C1327 = 1 + N("Presidente"),
    127,
    IF($C1327 = 2 + N("Vice-Presidente"),
        72,
        IF($C1327 = 3 + N("Secretária bilíngue"),
            13,
            RANDBETWEEN(5,COUNT(Name!$A:$A) + 1)
        )
    )
)</f>
        <v>288</v>
      </c>
      <c r="G1327" s="7" t="str">
        <f ca="1">VLOOKUP($F1327,Name!$A:$B,2,FALSE)</f>
        <v>Matheus Bruno</v>
      </c>
      <c r="H1327" s="7">
        <f ca="1" xml:space="preserve">
IF($C1327 = 1,
    0,
    RANDBETWEEN(5,COUNT('Last name'!$A:$A) + 1)
)</f>
        <v>167</v>
      </c>
      <c r="I1327" s="7" t="str">
        <f ca="1" xml:space="preserve">
IF($C1327 = 1 + N("Presidente"),
    "de Orléans e Bragança",
    VLOOKUP($H1327,'Last name'!$A:$B,2,FALSE) &amp; " " &amp; VLOOKUP(RANDBETWEEN(5,COUNT('Last name'!$A:$A) + 1),'Last name'!$A:$B,2,FALSE)
)</f>
        <v>Romano Farias</v>
      </c>
      <c r="J1327" s="7" t="str">
        <f t="shared" ca="1" si="202"/>
        <v>Matheus Bruno Romano Farias</v>
      </c>
      <c r="K1327" s="7" t="str" cm="1">
        <f t="array" aca="1" ref="K1327" ca="1">SHA1HASH($J1327)</f>
        <v>46bfe8f679180f66e4cd04fde7840458002d56ce</v>
      </c>
      <c r="L1327" s="7" cm="1">
        <f t="array" aca="1" ref="L1327" ca="1">INDEX(States!$A:$A,N1327,1)</f>
        <v>5</v>
      </c>
      <c r="M1327" s="7" t="str">
        <f ca="1">VLOOKUP($L1327,Countries!$A:$B,2,FALSE)</f>
        <v>Portugal</v>
      </c>
      <c r="N1327" s="7" cm="1">
        <f t="array" aca="1" ref="N1327" ca="1">INDEX(States!$C:$C,RANDBETWEEN(5,COUNTA(States!$A:$A) + 1),1)</f>
        <v>18</v>
      </c>
      <c r="O1327" s="7" t="str">
        <f ca="1">VLOOKUP($N1327,States!$C:$D,2,FALSE)</f>
        <v>Castelo Branco</v>
      </c>
      <c r="P1327" s="7" t="str">
        <f ca="1">VLOOKUP($F1327,Name!$A:$C,3,FALSE)</f>
        <v>M</v>
      </c>
      <c r="Q1327" s="7" t="str">
        <f ca="1">VLOOKUP($P1327,Genders!$B:$C,2,FALSE)</f>
        <v>Male</v>
      </c>
      <c r="R1327" s="7" cm="1">
        <f t="array" aca="1" ref="R1327" ca="1">INDEX('Marital status'!$A:$A,RANDBETWEEN(5,COUNTA('Marital status'!$A:$A) + 1),1)</f>
        <v>7</v>
      </c>
      <c r="S1327" s="7" t="str">
        <f ca="1">VLOOKUP($R1327,'Marital status'!$A:$B,2,FALSE)</f>
        <v xml:space="preserve">Widowed </v>
      </c>
      <c r="T1327" s="7">
        <f t="shared" ca="1" si="203"/>
        <v>5</v>
      </c>
      <c r="U1327" s="7" t="str">
        <f ca="1">VLOOKUP($T1327,Ethnicities!$A:$B,2,FALSE)</f>
        <v xml:space="preserve"> white</v>
      </c>
      <c r="V1327" s="8">
        <f t="shared" ca="1" si="204"/>
        <v>18618</v>
      </c>
      <c r="W1327" s="6">
        <f t="shared" ca="1" si="205"/>
        <v>7</v>
      </c>
      <c r="X1327" s="8" t="str">
        <f ca="1">VLOOKUP($W1327,'Background education'!$A:$B,2,FALSE)</f>
        <v>Undergraduate degree</v>
      </c>
      <c r="Y1327" s="7">
        <f ca="1" xml:space="preserve">
  IF(OR($AA1327 = 5, $AA1327 = 6, $AA1327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27" s="7" t="str">
        <f ca="1">VLOOKUP($Y1327,Departments!$A:$B,2,FALSE)</f>
        <v>Human Resource</v>
      </c>
      <c r="AA1327" s="6">
        <f t="shared" ca="1" si="206"/>
        <v>10</v>
      </c>
      <c r="AB1327" s="7" t="str">
        <f ca="1">VLOOKUP($AA1327,Roles!$A:$B,2,FALSE)</f>
        <v>Trainee</v>
      </c>
      <c r="AC1327" s="6" t="str">
        <f t="shared" ca="1" si="207"/>
        <v/>
      </c>
      <c r="AD1327" s="7" t="str">
        <f ca="1" xml:space="preserve">
IF($AC1327 &lt;&gt; "",
    VLOOKUP($AC1327,Levels!$A:$B,2,FALSE),
    ""
)</f>
        <v/>
      </c>
      <c r="AE1327" s="8">
        <f t="shared" ca="1" si="208"/>
        <v>41887</v>
      </c>
      <c r="AF1327" s="6">
        <f ca="1">RANDBETWEEN(5,COUNTA('Recruitment source'!$A:$A) + 1)</f>
        <v>14</v>
      </c>
      <c r="AG1327" s="6" t="str">
        <f ca="1">VLOOKUP($AF1327,'Recruitment source'!$A:$B,2,FALSE)</f>
        <v>LinkedIn</v>
      </c>
      <c r="AH1327" s="8"/>
      <c r="AI1327" s="1">
        <f t="shared" ca="1" si="200"/>
        <v>1385</v>
      </c>
      <c r="AJ132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1323, 1, 'Matheus Bruno Romano Farias', 'M', 5, '21/12/1950', 7, 8, 10, NULL, 1385);</v>
      </c>
    </row>
    <row r="1328" spans="1:36" ht="14.25" customHeight="1" x14ac:dyDescent="0.2">
      <c r="A1328" s="7" cm="1">
        <f t="array" aca="1" ref="A1328" ca="1">INDEX(Companies!$A:$A,RANDBETWEEN(5,COUNTA(Companies!$A:$A) + 1),1)</f>
        <v>5</v>
      </c>
      <c r="B1328" s="7" t="str">
        <f ca="1">VLOOKUP($A1328,Companies!$A:$B,2,FALSE)</f>
        <v>ACME Corporation</v>
      </c>
      <c r="C1328" s="5">
        <f t="shared" si="201"/>
        <v>1324</v>
      </c>
      <c r="D1328" s="5" t="str" cm="1">
        <f t="array" ref="D1328">SHA1HASH($C1328)</f>
        <v>f3341dbcdda605b1601524b0d01655750cc60e0d</v>
      </c>
      <c r="E1328" s="6">
        <v>1</v>
      </c>
      <c r="F1328" s="7">
        <f ca="1">IF($C1328 = 1 + N("Presidente"),
    127,
    IF($C1328 = 2 + N("Vice-Presidente"),
        72,
        IF($C1328 = 3 + N("Secretária bilíngue"),
            13,
            RANDBETWEEN(5,COUNT(Name!$A:$A) + 1)
        )
    )
)</f>
        <v>260</v>
      </c>
      <c r="G1328" s="7" t="str">
        <f ca="1">VLOOKUP($F1328,Name!$A:$B,2,FALSE)</f>
        <v>Maria Cecília</v>
      </c>
      <c r="H1328" s="7">
        <f ca="1" xml:space="preserve">
IF($C1328 = 1,
    0,
    RANDBETWEEN(5,COUNT('Last name'!$A:$A) + 1)
)</f>
        <v>133</v>
      </c>
      <c r="I1328" s="7" t="str">
        <f ca="1" xml:space="preserve">
IF($C1328 = 1 + N("Presidente"),
    "de Orléans e Bragança",
    VLOOKUP($H1328,'Last name'!$A:$B,2,FALSE) &amp; " " &amp; VLOOKUP(RANDBETWEEN(5,COUNT('Last name'!$A:$A) + 1),'Last name'!$A:$B,2,FALSE)
)</f>
        <v>Morais Garcia</v>
      </c>
      <c r="J1328" s="7" t="str">
        <f t="shared" ca="1" si="202"/>
        <v>Maria Cecília Morais Garcia</v>
      </c>
      <c r="K1328" s="7" t="str" cm="1">
        <f t="array" aca="1" ref="K1328" ca="1">SHA1HASH($J1328)</f>
        <v>532d37f2a55d3fc355590df2dfb89a408d5ea17a</v>
      </c>
      <c r="L1328" s="7" cm="1">
        <f t="array" aca="1" ref="L1328" ca="1">INDEX(States!$A:$A,N1328,1)</f>
        <v>5</v>
      </c>
      <c r="M1328" s="7" t="str">
        <f ca="1">VLOOKUP($L1328,Countries!$A:$B,2,FALSE)</f>
        <v>Portugal</v>
      </c>
      <c r="N1328" s="7" cm="1">
        <f t="array" aca="1" ref="N1328" ca="1">INDEX(States!$C:$C,RANDBETWEEN(5,COUNTA(States!$A:$A) + 1),1)</f>
        <v>24</v>
      </c>
      <c r="O1328" s="7" t="str">
        <f ca="1">VLOOKUP($N1328,States!$C:$D,2,FALSE)</f>
        <v>Brangança</v>
      </c>
      <c r="P1328" s="7" t="str">
        <f ca="1">VLOOKUP($F1328,Name!$A:$C,3,FALSE)</f>
        <v>F</v>
      </c>
      <c r="Q1328" s="7" t="str">
        <f ca="1">VLOOKUP($P1328,Genders!$B:$C,2,FALSE)</f>
        <v>Female</v>
      </c>
      <c r="R1328" s="7" cm="1">
        <f t="array" aca="1" ref="R1328" ca="1">INDEX('Marital status'!$A:$A,RANDBETWEEN(5,COUNTA('Marital status'!$A:$A) + 1),1)</f>
        <v>9</v>
      </c>
      <c r="S1328" s="7" t="str">
        <f ca="1">VLOOKUP($R1328,'Marital status'!$A:$B,2,FALSE)</f>
        <v>DIVORCED</v>
      </c>
      <c r="T1328" s="7">
        <f t="shared" ca="1" si="203"/>
        <v>5</v>
      </c>
      <c r="U1328" s="7" t="str">
        <f ca="1">VLOOKUP($T1328,Ethnicities!$A:$B,2,FALSE)</f>
        <v xml:space="preserve"> white</v>
      </c>
      <c r="V1328" s="8">
        <f t="shared" ca="1" si="204"/>
        <v>27309</v>
      </c>
      <c r="W1328" s="6">
        <f t="shared" ca="1" si="205"/>
        <v>7</v>
      </c>
      <c r="X1328" s="8" t="str">
        <f ca="1">VLOOKUP($W1328,'Background education'!$A:$B,2,FALSE)</f>
        <v>Undergraduate degree</v>
      </c>
      <c r="Y1328" s="7">
        <f ca="1" xml:space="preserve">
  IF(OR($AA1328 = 5, $AA1328 = 6, $AA1328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28" s="7" t="str">
        <f ca="1">VLOOKUP($Y1328,Departments!$A:$B,2,FALSE)</f>
        <v xml:space="preserve"> Commercial</v>
      </c>
      <c r="AA1328" s="6">
        <f t="shared" ca="1" si="206"/>
        <v>11</v>
      </c>
      <c r="AB1328" s="7" t="str">
        <f ca="1">VLOOKUP($AA1328,Roles!$A:$B,2,FALSE)</f>
        <v>Analyst</v>
      </c>
      <c r="AC1328" s="6">
        <f t="shared" ca="1" si="207"/>
        <v>7</v>
      </c>
      <c r="AD1328" s="7" t="str">
        <f ca="1" xml:space="preserve">
IF($AC1328 &lt;&gt; "",
    VLOOKUP($AC1328,Levels!$A:$B,2,FALSE),
    ""
)</f>
        <v>Senior</v>
      </c>
      <c r="AE1328" s="8">
        <f t="shared" ca="1" si="208"/>
        <v>41636</v>
      </c>
      <c r="AF1328" s="6">
        <f ca="1">RANDBETWEEN(5,COUNTA('Recruitment source'!$A:$A) + 1)</f>
        <v>15</v>
      </c>
      <c r="AG1328" s="6" t="str">
        <f ca="1">VLOOKUP($AF1328,'Recruitment source'!$A:$B,2,FALSE)</f>
        <v>Website</v>
      </c>
      <c r="AH1328" s="8"/>
      <c r="AI1328" s="1">
        <f t="shared" ca="1" si="200"/>
        <v>2580</v>
      </c>
      <c r="AJ132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1324, 1, 'Maria Cecília Morais Garcia', 'F', 5, '07/10/1974', 7, 9, 11, 7, 2580);</v>
      </c>
    </row>
    <row r="1329" spans="1:36" ht="14.25" customHeight="1" x14ac:dyDescent="0.2">
      <c r="A1329" s="7" cm="1">
        <f t="array" aca="1" ref="A1329" ca="1">INDEX(Companies!$A:$A,RANDBETWEEN(5,COUNTA(Companies!$A:$A) + 1),1)</f>
        <v>5</v>
      </c>
      <c r="B1329" s="7" t="str">
        <f ca="1">VLOOKUP($A1329,Companies!$A:$B,2,FALSE)</f>
        <v>ACME Corporation</v>
      </c>
      <c r="C1329" s="5">
        <f t="shared" si="201"/>
        <v>1325</v>
      </c>
      <c r="D1329" s="5" t="str" cm="1">
        <f t="array" ref="D1329">SHA1HASH($C1329)</f>
        <v>7fcdb7ba6de74b6e007efe1079540e0228817d26</v>
      </c>
      <c r="E1329" s="6">
        <v>1</v>
      </c>
      <c r="F1329" s="7">
        <f ca="1">IF($C1329 = 1 + N("Presidente"),
    127,
    IF($C1329 = 2 + N("Vice-Presidente"),
        72,
        IF($C1329 = 3 + N("Secretária bilíngue"),
            13,
            RANDBETWEEN(5,COUNT(Name!$A:$A) + 1)
        )
    )
)</f>
        <v>317</v>
      </c>
      <c r="G1329" s="7" t="str">
        <f ca="1">VLOOKUP($F1329,Name!$A:$B,2,FALSE)</f>
        <v>Pedro Henrique</v>
      </c>
      <c r="H1329" s="7">
        <f ca="1" xml:space="preserve">
IF($C1329 = 1,
    0,
    RANDBETWEEN(5,COUNT('Last name'!$A:$A) + 1)
)</f>
        <v>8</v>
      </c>
      <c r="I1329" s="7" t="str">
        <f ca="1" xml:space="preserve">
IF($C1329 = 1 + N("Presidente"),
    "de Orléans e Bragança",
    VLOOKUP($H1329,'Last name'!$A:$B,2,FALSE) &amp; " " &amp; VLOOKUP(RANDBETWEEN(5,COUNT('Last name'!$A:$A) + 1),'Last name'!$A:$B,2,FALSE)
)</f>
        <v>Alcantara Lopes</v>
      </c>
      <c r="J1329" s="7" t="str">
        <f t="shared" ca="1" si="202"/>
        <v>Pedro Henrique Alcantara Lopes</v>
      </c>
      <c r="K1329" s="7" t="str" cm="1">
        <f t="array" aca="1" ref="K1329" ca="1">SHA1HASH($J1329)</f>
        <v>4ea4f93a8c6737690b8c24725cb3cdd3191bfb47</v>
      </c>
      <c r="L1329" s="7" cm="1">
        <f t="array" aca="1" ref="L1329" ca="1">INDEX(States!$A:$A,N1329,1)</f>
        <v>5</v>
      </c>
      <c r="M1329" s="7" t="str">
        <f ca="1">VLOOKUP($L1329,Countries!$A:$B,2,FALSE)</f>
        <v>Portugal</v>
      </c>
      <c r="N1329" s="7" cm="1">
        <f t="array" aca="1" ref="N1329" ca="1">INDEX(States!$C:$C,RANDBETWEEN(5,COUNTA(States!$A:$A) + 1),1)</f>
        <v>11</v>
      </c>
      <c r="O1329" s="7" t="str">
        <f ca="1">VLOOKUP($N1329,States!$C:$D,2,FALSE)</f>
        <v>Santarém</v>
      </c>
      <c r="P1329" s="7" t="str">
        <f ca="1">VLOOKUP($F1329,Name!$A:$C,3,FALSE)</f>
        <v>M</v>
      </c>
      <c r="Q1329" s="7" t="str">
        <f ca="1">VLOOKUP($P1329,Genders!$B:$C,2,FALSE)</f>
        <v>Male</v>
      </c>
      <c r="R1329" s="7" cm="1">
        <f t="array" aca="1" ref="R1329" ca="1">INDEX('Marital status'!$A:$A,RANDBETWEEN(5,COUNTA('Marital status'!$A:$A) + 1),1)</f>
        <v>7</v>
      </c>
      <c r="S1329" s="7" t="str">
        <f ca="1">VLOOKUP($R1329,'Marital status'!$A:$B,2,FALSE)</f>
        <v xml:space="preserve">Widowed </v>
      </c>
      <c r="T1329" s="7">
        <f t="shared" ca="1" si="203"/>
        <v>5</v>
      </c>
      <c r="U1329" s="7" t="str">
        <f ca="1">VLOOKUP($T1329,Ethnicities!$A:$B,2,FALSE)</f>
        <v xml:space="preserve"> white</v>
      </c>
      <c r="V1329" s="8">
        <f t="shared" ca="1" si="204"/>
        <v>27437</v>
      </c>
      <c r="W1329" s="6">
        <f t="shared" ca="1" si="205"/>
        <v>7</v>
      </c>
      <c r="X1329" s="8" t="str">
        <f ca="1">VLOOKUP($W1329,'Background education'!$A:$B,2,FALSE)</f>
        <v>Undergraduate degree</v>
      </c>
      <c r="Y1329" s="7">
        <f ca="1" xml:space="preserve">
  IF(OR($AA1329 = 5, $AA1329 = 6, $AA1329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29" s="7" t="str">
        <f ca="1">VLOOKUP($Y1329,Departments!$A:$B,2,FALSE)</f>
        <v>Human Resource</v>
      </c>
      <c r="AA1329" s="6">
        <f t="shared" ca="1" si="206"/>
        <v>9</v>
      </c>
      <c r="AB1329" s="7" t="str">
        <f ca="1">VLOOKUP($AA1329,Roles!$A:$B,2,FALSE)</f>
        <v>Intern</v>
      </c>
      <c r="AC1329" s="6" t="str">
        <f t="shared" ca="1" si="207"/>
        <v/>
      </c>
      <c r="AD1329" s="7" t="str">
        <f ca="1" xml:space="preserve">
IF($AC1329 &lt;&gt; "",
    VLOOKUP($AC1329,Levels!$A:$B,2,FALSE),
    ""
)</f>
        <v/>
      </c>
      <c r="AE1329" s="8">
        <f t="shared" ca="1" si="208"/>
        <v>44760</v>
      </c>
      <c r="AF1329" s="6">
        <f ca="1">RANDBETWEEN(5,COUNTA('Recruitment source'!$A:$A) + 1)</f>
        <v>14</v>
      </c>
      <c r="AG1329" s="6" t="str">
        <f ca="1">VLOOKUP($AF1329,'Recruitment source'!$A:$B,2,FALSE)</f>
        <v>LinkedIn</v>
      </c>
      <c r="AH1329" s="8"/>
      <c r="AI1329" s="1">
        <f t="shared" ca="1" si="200"/>
        <v>1285</v>
      </c>
      <c r="AJ132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1325, 1, 'Pedro Henrique Alcantara Lopes', 'M', 5, '12/02/1975', 7, 8, 9, NULL, 1285);</v>
      </c>
    </row>
    <row r="1330" spans="1:36" ht="14.25" customHeight="1" x14ac:dyDescent="0.2">
      <c r="A1330" s="7" cm="1">
        <f t="array" aca="1" ref="A1330" ca="1">INDEX(Companies!$A:$A,RANDBETWEEN(5,COUNTA(Companies!$A:$A) + 1),1)</f>
        <v>5</v>
      </c>
      <c r="B1330" s="7" t="str">
        <f ca="1">VLOOKUP($A1330,Companies!$A:$B,2,FALSE)</f>
        <v>ACME Corporation</v>
      </c>
      <c r="C1330" s="5">
        <f t="shared" si="201"/>
        <v>1326</v>
      </c>
      <c r="D1330" s="5" t="str" cm="1">
        <f t="array" ref="D1330">SHA1HASH($C1330)</f>
        <v>ee3ef93429aba64bd0e6f7a0af8299e6416ceea4</v>
      </c>
      <c r="E1330" s="6">
        <v>1</v>
      </c>
      <c r="F1330" s="7">
        <f ca="1">IF($C1330 = 1 + N("Presidente"),
    127,
    IF($C1330 = 2 + N("Vice-Presidente"),
        72,
        IF($C1330 = 3 + N("Secretária bilíngue"),
            13,
            RANDBETWEEN(5,COUNT(Name!$A:$A) + 1)
        )
    )
)</f>
        <v>296</v>
      </c>
      <c r="G1330" s="7" t="str">
        <f ca="1">VLOOKUP($F1330,Name!$A:$B,2,FALSE)</f>
        <v>Miguel Henrique</v>
      </c>
      <c r="H1330" s="7">
        <f ca="1" xml:space="preserve">
IF($C1330 = 1,
    0,
    RANDBETWEEN(5,COUNT('Last name'!$A:$A) + 1)
)</f>
        <v>27</v>
      </c>
      <c r="I1330" s="7" t="str">
        <f ca="1" xml:space="preserve">
IF($C1330 = 1 + N("Presidente"),
    "de Orléans e Bragança",
    VLOOKUP($H1330,'Last name'!$A:$B,2,FALSE) &amp; " " &amp; VLOOKUP(RANDBETWEEN(5,COUNT('Last name'!$A:$A) + 1),'Last name'!$A:$B,2,FALSE)
)</f>
        <v>Bactista Figo</v>
      </c>
      <c r="J1330" s="7" t="str">
        <f t="shared" ca="1" si="202"/>
        <v>Miguel Henrique Bactista Figo</v>
      </c>
      <c r="K1330" s="7" t="str" cm="1">
        <f t="array" aca="1" ref="K1330" ca="1">SHA1HASH($J1330)</f>
        <v>645175d076f8ceb0680e1f4868306fb494bef5f7</v>
      </c>
      <c r="L1330" s="7" cm="1">
        <f t="array" aca="1" ref="L1330" ca="1">INDEX(States!$A:$A,N1330,1)</f>
        <v>5</v>
      </c>
      <c r="M1330" s="7" t="str">
        <f ca="1">VLOOKUP($L1330,Countries!$A:$B,2,FALSE)</f>
        <v>Portugal</v>
      </c>
      <c r="N1330" s="7" cm="1">
        <f t="array" aca="1" ref="N1330" ca="1">INDEX(States!$C:$C,RANDBETWEEN(5,COUNTA(States!$A:$A) + 1),1)</f>
        <v>18</v>
      </c>
      <c r="O1330" s="7" t="str">
        <f ca="1">VLOOKUP($N1330,States!$C:$D,2,FALSE)</f>
        <v>Castelo Branco</v>
      </c>
      <c r="P1330" s="7" t="str">
        <f ca="1">VLOOKUP($F1330,Name!$A:$C,3,FALSE)</f>
        <v>M</v>
      </c>
      <c r="Q1330" s="7" t="str">
        <f ca="1">VLOOKUP($P1330,Genders!$B:$C,2,FALSE)</f>
        <v>Male</v>
      </c>
      <c r="R1330" s="7" cm="1">
        <f t="array" aca="1" ref="R1330" ca="1">INDEX('Marital status'!$A:$A,RANDBETWEEN(5,COUNTA('Marital status'!$A:$A) + 1),1)</f>
        <v>9</v>
      </c>
      <c r="S1330" s="7" t="str">
        <f ca="1">VLOOKUP($R1330,'Marital status'!$A:$B,2,FALSE)</f>
        <v>DIVORCED</v>
      </c>
      <c r="T1330" s="7">
        <f t="shared" ca="1" si="203"/>
        <v>8</v>
      </c>
      <c r="U1330" s="7" t="str">
        <f ca="1">VLOOKUP($T1330,Ethnicities!$A:$B,2,FALSE)</f>
        <v>ASIAN</v>
      </c>
      <c r="V1330" s="8">
        <f t="shared" ca="1" si="204"/>
        <v>22913</v>
      </c>
      <c r="W1330" s="6">
        <f t="shared" ca="1" si="205"/>
        <v>8</v>
      </c>
      <c r="X1330" s="8" t="str">
        <f ca="1">VLOOKUP($W1330,'Background education'!$A:$B,2,FALSE)</f>
        <v>Graduate school</v>
      </c>
      <c r="Y1330" s="7">
        <f ca="1" xml:space="preserve">
  IF(OR($AA1330 = 5, $AA1330 = 6, $AA1330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30" s="7" t="str">
        <f ca="1">VLOOKUP($Y1330,Departments!$A:$B,2,FALSE)</f>
        <v>Audit</v>
      </c>
      <c r="AA1330" s="6">
        <f t="shared" ca="1" si="206"/>
        <v>11</v>
      </c>
      <c r="AB1330" s="7" t="str">
        <f ca="1">VLOOKUP($AA1330,Roles!$A:$B,2,FALSE)</f>
        <v>Analyst</v>
      </c>
      <c r="AC1330" s="6">
        <f t="shared" ca="1" si="207"/>
        <v>6</v>
      </c>
      <c r="AD1330" s="7" t="str">
        <f ca="1" xml:space="preserve">
IF($AC1330 &lt;&gt; "",
    VLOOKUP($AC1330,Levels!$A:$B,2,FALSE),
    ""
)</f>
        <v>Pleno</v>
      </c>
      <c r="AE1330" s="8">
        <f t="shared" ca="1" si="208"/>
        <v>39234</v>
      </c>
      <c r="AF1330" s="6">
        <f ca="1">RANDBETWEEN(5,COUNTA('Recruitment source'!$A:$A) + 1)</f>
        <v>11</v>
      </c>
      <c r="AG1330" s="6" t="str">
        <f ca="1">VLOOKUP($AF1330,'Recruitment source'!$A:$B,2,FALSE)</f>
        <v>Next Station</v>
      </c>
      <c r="AH1330" s="8"/>
      <c r="AI1330" s="1">
        <f t="shared" ca="1" si="200"/>
        <v>3000</v>
      </c>
      <c r="AJ1330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1326, 1, 'Miguel Henrique Bactista Figo', 'M', 8, '24/09/1962', 8, 13, 11, 6, 3000);</v>
      </c>
    </row>
    <row r="1331" spans="1:36" ht="14.25" customHeight="1" x14ac:dyDescent="0.2">
      <c r="A1331" s="7" cm="1">
        <f t="array" aca="1" ref="A1331" ca="1">INDEX(Companies!$A:$A,RANDBETWEEN(5,COUNTA(Companies!$A:$A) + 1),1)</f>
        <v>5</v>
      </c>
      <c r="B1331" s="7" t="str">
        <f ca="1">VLOOKUP($A1331,Companies!$A:$B,2,FALSE)</f>
        <v>ACME Corporation</v>
      </c>
      <c r="C1331" s="5">
        <f t="shared" si="201"/>
        <v>1327</v>
      </c>
      <c r="D1331" s="5" t="str" cm="1">
        <f t="array" ref="D1331">SHA1HASH($C1331)</f>
        <v>c30635fb61378918ac1a7c5feb2a819a5a6bcfac</v>
      </c>
      <c r="E1331" s="6">
        <v>1</v>
      </c>
      <c r="F1331" s="7">
        <f ca="1">IF($C1331 = 1 + N("Presidente"),
    127,
    IF($C1331 = 2 + N("Vice-Presidente"),
        72,
        IF($C1331 = 3 + N("Secretária bilíngue"),
            13,
            RANDBETWEEN(5,COUNT(Name!$A:$A) + 1)
        )
    )
)</f>
        <v>145</v>
      </c>
      <c r="G1331" s="7" t="str">
        <f ca="1">VLOOKUP($F1331,Name!$A:$B,2,FALSE)</f>
        <v>Francisca</v>
      </c>
      <c r="H1331" s="7">
        <f ca="1" xml:space="preserve">
IF($C1331 = 1,
    0,
    RANDBETWEEN(5,COUNT('Last name'!$A:$A) + 1)
)</f>
        <v>160</v>
      </c>
      <c r="I1331" s="7" t="str">
        <f ca="1" xml:space="preserve">
IF($C1331 = 1 + N("Presidente"),
    "de Orléans e Bragança",
    VLOOKUP($H1331,'Last name'!$A:$B,2,FALSE) &amp; " " &amp; VLOOKUP(RANDBETWEEN(5,COUNT('Last name'!$A:$A) + 1),'Last name'!$A:$B,2,FALSE)
)</f>
        <v>Resende Morais</v>
      </c>
      <c r="J1331" s="7" t="str">
        <f t="shared" ca="1" si="202"/>
        <v>Francisca Resende Morais</v>
      </c>
      <c r="K1331" s="7" t="str" cm="1">
        <f t="array" aca="1" ref="K1331" ca="1">SHA1HASH($J1331)</f>
        <v>b2da0617cdb3e2d0525d70a5f8fe4c85e770e977</v>
      </c>
      <c r="L1331" s="7" cm="1">
        <f t="array" aca="1" ref="L1331" ca="1">INDEX(States!$A:$A,N1331,1)</f>
        <v>5</v>
      </c>
      <c r="M1331" s="7" t="str">
        <f ca="1">VLOOKUP($L1331,Countries!$A:$B,2,FALSE)</f>
        <v>Portugal</v>
      </c>
      <c r="N1331" s="7" cm="1">
        <f t="array" aca="1" ref="N1331" ca="1">INDEX(States!$C:$C,RANDBETWEEN(5,COUNTA(States!$A:$A) + 1),1)</f>
        <v>20</v>
      </c>
      <c r="O1331" s="7" t="str">
        <f ca="1">VLOOKUP($N1331,States!$C:$D,2,FALSE)</f>
        <v>Portalegre</v>
      </c>
      <c r="P1331" s="7" t="str">
        <f ca="1">VLOOKUP($F1331,Name!$A:$C,3,FALSE)</f>
        <v>F</v>
      </c>
      <c r="Q1331" s="7" t="str">
        <f ca="1">VLOOKUP($P1331,Genders!$B:$C,2,FALSE)</f>
        <v>Female</v>
      </c>
      <c r="R1331" s="7" cm="1">
        <f t="array" aca="1" ref="R1331" ca="1">INDEX('Marital status'!$A:$A,RANDBETWEEN(5,COUNTA('Marital status'!$A:$A) + 1),1)</f>
        <v>6</v>
      </c>
      <c r="S1331" s="7" t="str">
        <f ca="1">VLOOKUP($R1331,'Marital status'!$A:$B,2,FALSE)</f>
        <v>MarrieD</v>
      </c>
      <c r="T1331" s="7">
        <f t="shared" ca="1" si="203"/>
        <v>7</v>
      </c>
      <c r="U1331" s="7" t="str">
        <f ca="1">VLOOKUP($T1331,Ethnicities!$A:$B,2,FALSE)</f>
        <v xml:space="preserve">  Hispanic or LATINO</v>
      </c>
      <c r="V1331" s="8">
        <f t="shared" ca="1" si="204"/>
        <v>23726</v>
      </c>
      <c r="W1331" s="6">
        <f t="shared" ca="1" si="205"/>
        <v>7</v>
      </c>
      <c r="X1331" s="8" t="str">
        <f ca="1">VLOOKUP($W1331,'Background education'!$A:$B,2,FALSE)</f>
        <v>Undergraduate degree</v>
      </c>
      <c r="Y1331" s="7">
        <f ca="1" xml:space="preserve">
  IF(OR($AA1331 = 5, $AA1331 = 6, $AA1331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31" s="7" t="str">
        <f ca="1">VLOOKUP($Y1331,Departments!$A:$B,2,FALSE)</f>
        <v>Human Resource</v>
      </c>
      <c r="AA1331" s="6">
        <f t="shared" ca="1" si="206"/>
        <v>9</v>
      </c>
      <c r="AB1331" s="7" t="str">
        <f ca="1">VLOOKUP($AA1331,Roles!$A:$B,2,FALSE)</f>
        <v>Intern</v>
      </c>
      <c r="AC1331" s="6" t="str">
        <f t="shared" ca="1" si="207"/>
        <v/>
      </c>
      <c r="AD1331" s="7" t="str">
        <f ca="1" xml:space="preserve">
IF($AC1331 &lt;&gt; "",
    VLOOKUP($AC1331,Levels!$A:$B,2,FALSE),
    ""
)</f>
        <v/>
      </c>
      <c r="AE1331" s="8">
        <f t="shared" ca="1" si="208"/>
        <v>43861</v>
      </c>
      <c r="AF1331" s="6">
        <f ca="1">RANDBETWEEN(5,COUNTA('Recruitment source'!$A:$A) + 1)</f>
        <v>8</v>
      </c>
      <c r="AG1331" s="6" t="str">
        <f ca="1">VLOOKUP($AF1331,'Recruitment source'!$A:$B,2,FALSE)</f>
        <v>Net Empregos</v>
      </c>
      <c r="AH1331" s="8"/>
      <c r="AI1331" s="1">
        <f t="shared" ca="1" si="200"/>
        <v>1285</v>
      </c>
      <c r="AJ1331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1327, 1, 'Francisca Resende Morais', 'F', 7, '15/12/1964', 7, 8, 9, NULL, 1285);</v>
      </c>
    </row>
    <row r="1332" spans="1:36" ht="14.25" customHeight="1" x14ac:dyDescent="0.2">
      <c r="A1332" s="7" cm="1">
        <f t="array" aca="1" ref="A1332" ca="1">INDEX(Companies!$A:$A,RANDBETWEEN(5,COUNTA(Companies!$A:$A) + 1),1)</f>
        <v>5</v>
      </c>
      <c r="B1332" s="7" t="str">
        <f ca="1">VLOOKUP($A1332,Companies!$A:$B,2,FALSE)</f>
        <v>ACME Corporation</v>
      </c>
      <c r="C1332" s="5">
        <f t="shared" si="201"/>
        <v>1328</v>
      </c>
      <c r="D1332" s="5" t="str" cm="1">
        <f t="array" ref="D1332">SHA1HASH($C1332)</f>
        <v>7f8ee84f4cf599be71dc87a7eecacf740c7f12b7</v>
      </c>
      <c r="E1332" s="6">
        <v>1</v>
      </c>
      <c r="F1332" s="7">
        <f ca="1">IF($C1332 = 1 + N("Presidente"),
    127,
    IF($C1332 = 2 + N("Vice-Presidente"),
        72,
        IF($C1332 = 3 + N("Secretária bilíngue"),
            13,
            RANDBETWEEN(5,COUNT(Name!$A:$A) + 1)
        )
    )
)</f>
        <v>294</v>
      </c>
      <c r="G1332" s="7" t="str">
        <f ca="1">VLOOKUP($F1332,Name!$A:$B,2,FALSE)</f>
        <v>Michel</v>
      </c>
      <c r="H1332" s="7">
        <f ca="1" xml:space="preserve">
IF($C1332 = 1,
    0,
    RANDBETWEEN(5,COUNT('Last name'!$A:$A) + 1)
)</f>
        <v>171</v>
      </c>
      <c r="I1332" s="7" t="str">
        <f ca="1" xml:space="preserve">
IF($C1332 = 1 + N("Presidente"),
    "de Orléans e Bragança",
    VLOOKUP($H1332,'Last name'!$A:$B,2,FALSE) &amp; " " &amp; VLOOKUP(RANDBETWEEN(5,COUNT('Last name'!$A:$A) + 1),'Last name'!$A:$B,2,FALSE)
)</f>
        <v>Sacramento Miranda</v>
      </c>
      <c r="J1332" s="7" t="str">
        <f t="shared" ca="1" si="202"/>
        <v>Michel Sacramento Miranda</v>
      </c>
      <c r="K1332" s="7" t="str" cm="1">
        <f t="array" aca="1" ref="K1332" ca="1">SHA1HASH($J1332)</f>
        <v>937ea19682e9fc3cb6f69e66f978146a130146ab</v>
      </c>
      <c r="L1332" s="7" cm="1">
        <f t="array" aca="1" ref="L1332" ca="1">INDEX(States!$A:$A,N1332,1)</f>
        <v>5</v>
      </c>
      <c r="M1332" s="7" t="str">
        <f ca="1">VLOOKUP($L1332,Countries!$A:$B,2,FALSE)</f>
        <v>Portugal</v>
      </c>
      <c r="N1332" s="7" cm="1">
        <f t="array" aca="1" ref="N1332" ca="1">INDEX(States!$C:$C,RANDBETWEEN(5,COUNTA(States!$A:$A) + 1),1)</f>
        <v>19</v>
      </c>
      <c r="O1332" s="7" t="str">
        <f ca="1">VLOOKUP($N1332,States!$C:$D,2,FALSE)</f>
        <v>Beja</v>
      </c>
      <c r="P1332" s="7" t="str">
        <f ca="1">VLOOKUP($F1332,Name!$A:$C,3,FALSE)</f>
        <v>M</v>
      </c>
      <c r="Q1332" s="7" t="str">
        <f ca="1">VLOOKUP($P1332,Genders!$B:$C,2,FALSE)</f>
        <v>Male</v>
      </c>
      <c r="R1332" s="7" cm="1">
        <f t="array" aca="1" ref="R1332" ca="1">INDEX('Marital status'!$A:$A,RANDBETWEEN(5,COUNTA('Marital status'!$A:$A) + 1),1)</f>
        <v>5</v>
      </c>
      <c r="S1332" s="7" t="str">
        <f ca="1">VLOOKUP($R1332,'Marital status'!$A:$B,2,FALSE)</f>
        <v>single</v>
      </c>
      <c r="T1332" s="7">
        <f t="shared" ca="1" si="203"/>
        <v>5</v>
      </c>
      <c r="U1332" s="7" t="str">
        <f ca="1">VLOOKUP($T1332,Ethnicities!$A:$B,2,FALSE)</f>
        <v xml:space="preserve"> white</v>
      </c>
      <c r="V1332" s="8">
        <f t="shared" ca="1" si="204"/>
        <v>30445</v>
      </c>
      <c r="W1332" s="6">
        <f t="shared" ca="1" si="205"/>
        <v>8</v>
      </c>
      <c r="X1332" s="8" t="str">
        <f ca="1">VLOOKUP($W1332,'Background education'!$A:$B,2,FALSE)</f>
        <v>Graduate school</v>
      </c>
      <c r="Y1332" s="7">
        <f ca="1" xml:space="preserve">
  IF(OR($AA1332 = 5, $AA1332 = 6, $AA1332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32" s="7" t="str">
        <f ca="1">VLOOKUP($Y1332,Departments!$A:$B,2,FALSE)</f>
        <v>Communication &amp; Marketing</v>
      </c>
      <c r="AA1332" s="6">
        <f t="shared" ca="1" si="206"/>
        <v>11</v>
      </c>
      <c r="AB1332" s="7" t="str">
        <f ca="1">VLOOKUP($AA1332,Roles!$A:$B,2,FALSE)</f>
        <v>Analyst</v>
      </c>
      <c r="AC1332" s="6">
        <f t="shared" ca="1" si="207"/>
        <v>5</v>
      </c>
      <c r="AD1332" s="7" t="str">
        <f ca="1" xml:space="preserve">
IF($AC1332 &lt;&gt; "",
    VLOOKUP($AC1332,Levels!$A:$B,2,FALSE),
    ""
)</f>
        <v>Junior</v>
      </c>
      <c r="AE1332" s="8">
        <f t="shared" ca="1" si="208"/>
        <v>42550</v>
      </c>
      <c r="AF1332" s="6">
        <f ca="1">RANDBETWEEN(5,COUNTA('Recruitment source'!$A:$A) + 1)</f>
        <v>14</v>
      </c>
      <c r="AG1332" s="6" t="str">
        <f ca="1">VLOOKUP($AF1332,'Recruitment source'!$A:$B,2,FALSE)</f>
        <v>LinkedIn</v>
      </c>
      <c r="AH1332" s="8"/>
      <c r="AI1332" s="1">
        <f t="shared" ca="1" si="200"/>
        <v>3080</v>
      </c>
      <c r="AJ1332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1328, 1, 'Michel Sacramento Miranda', 'M', 5, '09/05/1983', 8, 11, 11, 5, 3080);</v>
      </c>
    </row>
    <row r="1333" spans="1:36" ht="14.25" customHeight="1" x14ac:dyDescent="0.2">
      <c r="A1333" s="7" cm="1">
        <f t="array" aca="1" ref="A1333" ca="1">INDEX(Companies!$A:$A,RANDBETWEEN(5,COUNTA(Companies!$A:$A) + 1),1)</f>
        <v>5</v>
      </c>
      <c r="B1333" s="7" t="str">
        <f ca="1">VLOOKUP($A1333,Companies!$A:$B,2,FALSE)</f>
        <v>ACME Corporation</v>
      </c>
      <c r="C1333" s="5">
        <f t="shared" si="201"/>
        <v>1329</v>
      </c>
      <c r="D1333" s="5" t="str" cm="1">
        <f t="array" ref="D1333">SHA1HASH($C1333)</f>
        <v>8f723119a7842320b2bc984b04d2a76808e8ebd7</v>
      </c>
      <c r="E1333" s="6">
        <v>1</v>
      </c>
      <c r="F1333" s="7">
        <f ca="1">IF($C1333 = 1 + N("Presidente"),
    127,
    IF($C1333 = 2 + N("Vice-Presidente"),
        72,
        IF($C1333 = 3 + N("Secretária bilíngue"),
            13,
            RANDBETWEEN(5,COUNT(Name!$A:$A) + 1)
        )
    )
)</f>
        <v>180</v>
      </c>
      <c r="G1333" s="7" t="str">
        <f ca="1">VLOOKUP($F1333,Name!$A:$B,2,FALSE)</f>
        <v>Isis</v>
      </c>
      <c r="H1333" s="7">
        <f ca="1" xml:space="preserve">
IF($C1333 = 1,
    0,
    RANDBETWEEN(5,COUNT('Last name'!$A:$A) + 1)
)</f>
        <v>15</v>
      </c>
      <c r="I1333" s="7" t="str">
        <f ca="1" xml:space="preserve">
IF($C1333 = 1 + N("Presidente"),
    "de Orléans e Bragança",
    VLOOKUP($H1333,'Last name'!$A:$B,2,FALSE) &amp; " " &amp; VLOOKUP(RANDBETWEEN(5,COUNT('Last name'!$A:$A) + 1),'Last name'!$A:$B,2,FALSE)
)</f>
        <v>Alvim Ribeiro</v>
      </c>
      <c r="J1333" s="7" t="str">
        <f t="shared" ca="1" si="202"/>
        <v>Isis Alvim Ribeiro</v>
      </c>
      <c r="K1333" s="7" t="str" cm="1">
        <f t="array" aca="1" ref="K1333" ca="1">SHA1HASH($J1333)</f>
        <v>a71f6262284c326168b4c5405d42097d163b71b1</v>
      </c>
      <c r="L1333" s="7" cm="1">
        <f t="array" aca="1" ref="L1333" ca="1">INDEX(States!$A:$A,N1333,1)</f>
        <v>5</v>
      </c>
      <c r="M1333" s="7" t="str">
        <f ca="1">VLOOKUP($L1333,Countries!$A:$B,2,FALSE)</f>
        <v>Portugal</v>
      </c>
      <c r="N1333" s="7" cm="1">
        <f t="array" aca="1" ref="N1333" ca="1">INDEX(States!$C:$C,RANDBETWEEN(5,COUNTA(States!$A:$A) + 1),1)</f>
        <v>18</v>
      </c>
      <c r="O1333" s="7" t="str">
        <f ca="1">VLOOKUP($N1333,States!$C:$D,2,FALSE)</f>
        <v>Castelo Branco</v>
      </c>
      <c r="P1333" s="7" t="str">
        <f ca="1">VLOOKUP($F1333,Name!$A:$C,3,FALSE)</f>
        <v>F</v>
      </c>
      <c r="Q1333" s="7" t="str">
        <f ca="1">VLOOKUP($P1333,Genders!$B:$C,2,FALSE)</f>
        <v>Female</v>
      </c>
      <c r="R1333" s="7" cm="1">
        <f t="array" aca="1" ref="R1333" ca="1">INDEX('Marital status'!$A:$A,RANDBETWEEN(5,COUNTA('Marital status'!$A:$A) + 1),1)</f>
        <v>9</v>
      </c>
      <c r="S1333" s="7" t="str">
        <f ca="1">VLOOKUP($R1333,'Marital status'!$A:$B,2,FALSE)</f>
        <v>DIVORCED</v>
      </c>
      <c r="T1333" s="7">
        <f t="shared" ca="1" si="203"/>
        <v>5</v>
      </c>
      <c r="U1333" s="7" t="str">
        <f ca="1">VLOOKUP($T1333,Ethnicities!$A:$B,2,FALSE)</f>
        <v xml:space="preserve"> white</v>
      </c>
      <c r="V1333" s="8">
        <f t="shared" ca="1" si="204"/>
        <v>25164</v>
      </c>
      <c r="W1333" s="6">
        <f t="shared" ca="1" si="205"/>
        <v>7</v>
      </c>
      <c r="X1333" s="8" t="str">
        <f ca="1">VLOOKUP($W1333,'Background education'!$A:$B,2,FALSE)</f>
        <v>Undergraduate degree</v>
      </c>
      <c r="Y1333" s="7">
        <f ca="1" xml:space="preserve">
  IF(OR($AA1333 = 5, $AA1333 = 6, $AA1333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33" s="7" t="str">
        <f ca="1">VLOOKUP($Y1333,Departments!$A:$B,2,FALSE)</f>
        <v>Finance</v>
      </c>
      <c r="AA1333" s="6">
        <f t="shared" ca="1" si="206"/>
        <v>10</v>
      </c>
      <c r="AB1333" s="7" t="str">
        <f ca="1">VLOOKUP($AA1333,Roles!$A:$B,2,FALSE)</f>
        <v>Trainee</v>
      </c>
      <c r="AC1333" s="6" t="str">
        <f t="shared" ca="1" si="207"/>
        <v/>
      </c>
      <c r="AD1333" s="7" t="str">
        <f ca="1" xml:space="preserve">
IF($AC1333 &lt;&gt; "",
    VLOOKUP($AC1333,Levels!$A:$B,2,FALSE),
    ""
)</f>
        <v/>
      </c>
      <c r="AE1333" s="8">
        <f t="shared" ca="1" si="208"/>
        <v>38873</v>
      </c>
      <c r="AF1333" s="6">
        <f ca="1">RANDBETWEEN(5,COUNTA('Recruitment source'!$A:$A) + 1)</f>
        <v>5</v>
      </c>
      <c r="AG1333" s="6" t="str">
        <f ca="1">VLOOKUP($AF1333,'Recruitment source'!$A:$B,2,FALSE)</f>
        <v>Indeed</v>
      </c>
      <c r="AH1333" s="8"/>
      <c r="AI1333" s="1">
        <f t="shared" ca="1" si="200"/>
        <v>1305</v>
      </c>
      <c r="AJ1333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1329, 1, 'Isis Alvim Ribeiro', 'F', 5, '22/11/1968', 7, 7, 10, NULL, 1305);</v>
      </c>
    </row>
    <row r="1334" spans="1:36" ht="14.25" customHeight="1" x14ac:dyDescent="0.2">
      <c r="A1334" s="7" cm="1">
        <f t="array" aca="1" ref="A1334" ca="1">INDEX(Companies!$A:$A,RANDBETWEEN(5,COUNTA(Companies!$A:$A) + 1),1)</f>
        <v>5</v>
      </c>
      <c r="B1334" s="7" t="str">
        <f ca="1">VLOOKUP($A1334,Companies!$A:$B,2,FALSE)</f>
        <v>ACME Corporation</v>
      </c>
      <c r="C1334" s="5">
        <f t="shared" si="201"/>
        <v>1330</v>
      </c>
      <c r="D1334" s="5" t="str" cm="1">
        <f t="array" ref="D1334">SHA1HASH($C1334)</f>
        <v>37d89723e7d94e8f2c213f09507236fbc7563096</v>
      </c>
      <c r="E1334" s="6">
        <v>1</v>
      </c>
      <c r="F1334" s="7">
        <f ca="1">IF($C1334 = 1 + N("Presidente"),
    127,
    IF($C1334 = 2 + N("Vice-Presidente"),
        72,
        IF($C1334 = 3 + N("Secretária bilíngue"),
            13,
            RANDBETWEEN(5,COUNT(Name!$A:$A) + 1)
        )
    )
)</f>
        <v>33</v>
      </c>
      <c r="G1334" s="7" t="str">
        <f ca="1">VLOOKUP($F1334,Name!$A:$B,2,FALSE)</f>
        <v>Ana Lívia</v>
      </c>
      <c r="H1334" s="7">
        <f ca="1" xml:space="preserve">
IF($C1334 = 1,
    0,
    RANDBETWEEN(5,COUNT('Last name'!$A:$A) + 1)
)</f>
        <v>189</v>
      </c>
      <c r="I1334" s="7" t="str">
        <f ca="1" xml:space="preserve">
IF($C1334 = 1 + N("Presidente"),
    "de Orléans e Bragança",
    VLOOKUP($H1334,'Last name'!$A:$B,2,FALSE) &amp; " " &amp; VLOOKUP(RANDBETWEEN(5,COUNT('Last name'!$A:$A) + 1),'Last name'!$A:$B,2,FALSE)
)</f>
        <v>Teixeira Campos</v>
      </c>
      <c r="J1334" s="7" t="str">
        <f t="shared" ca="1" si="202"/>
        <v>Ana Lívia Teixeira Campos</v>
      </c>
      <c r="K1334" s="7" t="str" cm="1">
        <f t="array" aca="1" ref="K1334" ca="1">SHA1HASH($J1334)</f>
        <v>c140122f71504ce8409ee07dd448ac2454b71acc</v>
      </c>
      <c r="L1334" s="7" cm="1">
        <f t="array" aca="1" ref="L1334" ca="1">INDEX(States!$A:$A,N1334,1)</f>
        <v>5</v>
      </c>
      <c r="M1334" s="7" t="str">
        <f ca="1">VLOOKUP($L1334,Countries!$A:$B,2,FALSE)</f>
        <v>Portugal</v>
      </c>
      <c r="N1334" s="7" cm="1">
        <f t="array" aca="1" ref="N1334" ca="1">INDEX(States!$C:$C,RANDBETWEEN(5,COUNTA(States!$A:$A) + 1),1)</f>
        <v>19</v>
      </c>
      <c r="O1334" s="7" t="str">
        <f ca="1">VLOOKUP($N1334,States!$C:$D,2,FALSE)</f>
        <v>Beja</v>
      </c>
      <c r="P1334" s="7" t="str">
        <f ca="1">VLOOKUP($F1334,Name!$A:$C,3,FALSE)</f>
        <v>F</v>
      </c>
      <c r="Q1334" s="7" t="str">
        <f ca="1">VLOOKUP($P1334,Genders!$B:$C,2,FALSE)</f>
        <v>Female</v>
      </c>
      <c r="R1334" s="7" cm="1">
        <f t="array" aca="1" ref="R1334" ca="1">INDEX('Marital status'!$A:$A,RANDBETWEEN(5,COUNTA('Marital status'!$A:$A) + 1),1)</f>
        <v>5</v>
      </c>
      <c r="S1334" s="7" t="str">
        <f ca="1">VLOOKUP($R1334,'Marital status'!$A:$B,2,FALSE)</f>
        <v>single</v>
      </c>
      <c r="T1334" s="7">
        <f t="shared" ca="1" si="203"/>
        <v>5</v>
      </c>
      <c r="U1334" s="7" t="str">
        <f ca="1">VLOOKUP($T1334,Ethnicities!$A:$B,2,FALSE)</f>
        <v xml:space="preserve"> white</v>
      </c>
      <c r="V1334" s="8">
        <f t="shared" ca="1" si="204"/>
        <v>30361</v>
      </c>
      <c r="W1334" s="6">
        <f t="shared" ca="1" si="205"/>
        <v>7</v>
      </c>
      <c r="X1334" s="8" t="str">
        <f ca="1">VLOOKUP($W1334,'Background education'!$A:$B,2,FALSE)</f>
        <v>Undergraduate degree</v>
      </c>
      <c r="Y1334" s="7">
        <f ca="1" xml:space="preserve">
  IF(OR($AA1334 = 5, $AA1334 = 6, $AA1334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334" s="7" t="str">
        <f ca="1">VLOOKUP($Y1334,Departments!$A:$B,2,FALSE)</f>
        <v>Controlling</v>
      </c>
      <c r="AA1334" s="6">
        <f t="shared" ca="1" si="206"/>
        <v>11</v>
      </c>
      <c r="AB1334" s="7" t="str">
        <f ca="1">VLOOKUP($AA1334,Roles!$A:$B,2,FALSE)</f>
        <v>Analyst</v>
      </c>
      <c r="AC1334" s="6">
        <f t="shared" ca="1" si="207"/>
        <v>5</v>
      </c>
      <c r="AD1334" s="7" t="str">
        <f ca="1" xml:space="preserve">
IF($AC1334 &lt;&gt; "",
    VLOOKUP($AC1334,Levels!$A:$B,2,FALSE),
    ""
)</f>
        <v>Junior</v>
      </c>
      <c r="AE1334" s="8">
        <f t="shared" ca="1" si="208"/>
        <v>39792</v>
      </c>
      <c r="AF1334" s="6">
        <f ca="1">RANDBETWEEN(5,COUNTA('Recruitment source'!$A:$A) + 1)</f>
        <v>8</v>
      </c>
      <c r="AG1334" s="6" t="str">
        <f ca="1">VLOOKUP($AF1334,'Recruitment source'!$A:$B,2,FALSE)</f>
        <v>Net Empregos</v>
      </c>
      <c r="AH1334" s="8"/>
      <c r="AI1334" s="1">
        <f t="shared" ca="1" si="200"/>
        <v>2500</v>
      </c>
      <c r="AJ1334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1330, 1, 'Ana Lívia Teixeira Campos', 'F', 5, '14/02/1983', 7, 12, 11, 5, 2500);</v>
      </c>
    </row>
    <row r="1335" spans="1:36" ht="14.25" customHeight="1" x14ac:dyDescent="0.2">
      <c r="A1335" s="7" cm="1">
        <f t="array" aca="1" ref="A1335" ca="1">INDEX(Companies!$A:$A,RANDBETWEEN(5,COUNTA(Companies!$A:$A) + 1),1)</f>
        <v>5</v>
      </c>
      <c r="B1335" s="7" t="str">
        <f ca="1">VLOOKUP($A1335,Companies!$A:$B,2,FALSE)</f>
        <v>ACME Corporation</v>
      </c>
      <c r="C1335" s="5">
        <f t="shared" si="201"/>
        <v>1331</v>
      </c>
      <c r="D1335" s="5" t="str" cm="1">
        <f t="array" ref="D1335">SHA1HASH($C1335)</f>
        <v>8322f586c69aaaec73b86b416ab8cbb4ef1f1ff2</v>
      </c>
      <c r="E1335" s="6">
        <v>1</v>
      </c>
      <c r="F1335" s="7">
        <f ca="1">IF($C1335 = 1 + N("Presidente"),
    127,
    IF($C1335 = 2 + N("Vice-Presidente"),
        72,
        IF($C1335 = 3 + N("Secretária bilíngue"),
            13,
            RANDBETWEEN(5,COUNT(Name!$A:$A) + 1)
        )
    )
)</f>
        <v>165</v>
      </c>
      <c r="G1335" s="7" t="str">
        <f ca="1">VLOOKUP($F1335,Name!$A:$B,2,FALSE)</f>
        <v>Heloise</v>
      </c>
      <c r="H1335" s="7">
        <f ca="1" xml:space="preserve">
IF($C1335 = 1,
    0,
    RANDBETWEEN(5,COUNT('Last name'!$A:$A) + 1)
)</f>
        <v>153</v>
      </c>
      <c r="I1335" s="7" t="str">
        <f ca="1" xml:space="preserve">
IF($C1335 = 1 + N("Presidente"),
    "de Orléans e Bragança",
    VLOOKUP($H1335,'Last name'!$A:$B,2,FALSE) &amp; " " &amp; VLOOKUP(RANDBETWEEN(5,COUNT('Last name'!$A:$A) + 1),'Last name'!$A:$B,2,FALSE)
)</f>
        <v>Pimentel Batista</v>
      </c>
      <c r="J1335" s="7" t="str">
        <f t="shared" ca="1" si="202"/>
        <v>Heloise Pimentel Batista</v>
      </c>
      <c r="K1335" s="7" t="str" cm="1">
        <f t="array" aca="1" ref="K1335" ca="1">SHA1HASH($J1335)</f>
        <v>3e3aef63040122ff84ae7b88e8dc1f730d7adb4c</v>
      </c>
      <c r="L1335" s="7" cm="1">
        <f t="array" aca="1" ref="L1335" ca="1">INDEX(States!$A:$A,N1335,1)</f>
        <v>5</v>
      </c>
      <c r="M1335" s="7" t="str">
        <f ca="1">VLOOKUP($L1335,Countries!$A:$B,2,FALSE)</f>
        <v>Portugal</v>
      </c>
      <c r="N1335" s="7" cm="1">
        <f t="array" aca="1" ref="N1335" ca="1">INDEX(States!$C:$C,RANDBETWEEN(5,COUNTA(States!$A:$A) + 1),1)</f>
        <v>22</v>
      </c>
      <c r="O1335" s="7" t="str">
        <f ca="1">VLOOKUP($N1335,States!$C:$D,2,FALSE)</f>
        <v>Vila Real</v>
      </c>
      <c r="P1335" s="7" t="str">
        <f ca="1">VLOOKUP($F1335,Name!$A:$C,3,FALSE)</f>
        <v>F</v>
      </c>
      <c r="Q1335" s="7" t="str">
        <f ca="1">VLOOKUP($P1335,Genders!$B:$C,2,FALSE)</f>
        <v>Female</v>
      </c>
      <c r="R1335" s="7" cm="1">
        <f t="array" aca="1" ref="R1335" ca="1">INDEX('Marital status'!$A:$A,RANDBETWEEN(5,COUNTA('Marital status'!$A:$A) + 1),1)</f>
        <v>6</v>
      </c>
      <c r="S1335" s="7" t="str">
        <f ca="1">VLOOKUP($R1335,'Marital status'!$A:$B,2,FALSE)</f>
        <v>MarrieD</v>
      </c>
      <c r="T1335" s="7">
        <f t="shared" ca="1" si="203"/>
        <v>5</v>
      </c>
      <c r="U1335" s="7" t="str">
        <f ca="1">VLOOKUP($T1335,Ethnicities!$A:$B,2,FALSE)</f>
        <v xml:space="preserve"> white</v>
      </c>
      <c r="V1335" s="8">
        <f t="shared" ca="1" si="204"/>
        <v>18518</v>
      </c>
      <c r="W1335" s="6">
        <f t="shared" ca="1" si="205"/>
        <v>7</v>
      </c>
      <c r="X1335" s="8" t="str">
        <f ca="1">VLOOKUP($W1335,'Background education'!$A:$B,2,FALSE)</f>
        <v>Undergraduate degree</v>
      </c>
      <c r="Y1335" s="7">
        <f ca="1" xml:space="preserve">
  IF(OR($AA1335 = 5, $AA1335 = 6, $AA1335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35" s="7" t="str">
        <f ca="1">VLOOKUP($Y1335,Departments!$A:$B,2,FALSE)</f>
        <v>Finance</v>
      </c>
      <c r="AA1335" s="6">
        <f t="shared" ca="1" si="206"/>
        <v>9</v>
      </c>
      <c r="AB1335" s="7" t="str">
        <f ca="1">VLOOKUP($AA1335,Roles!$A:$B,2,FALSE)</f>
        <v>Intern</v>
      </c>
      <c r="AC1335" s="6" t="str">
        <f t="shared" ca="1" si="207"/>
        <v/>
      </c>
      <c r="AD1335" s="7" t="str">
        <f ca="1" xml:space="preserve">
IF($AC1335 &lt;&gt; "",
    VLOOKUP($AC1335,Levels!$A:$B,2,FALSE),
    ""
)</f>
        <v/>
      </c>
      <c r="AE1335" s="8">
        <f t="shared" ca="1" si="208"/>
        <v>44265</v>
      </c>
      <c r="AF1335" s="6">
        <f ca="1">RANDBETWEEN(5,COUNTA('Recruitment source'!$A:$A) + 1)</f>
        <v>5</v>
      </c>
      <c r="AG1335" s="6" t="str">
        <f ca="1">VLOOKUP($AF1335,'Recruitment source'!$A:$B,2,FALSE)</f>
        <v>Indeed</v>
      </c>
      <c r="AH1335" s="8"/>
      <c r="AI1335" s="1">
        <f t="shared" ca="1" si="200"/>
        <v>1205</v>
      </c>
      <c r="AJ1335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1331, 1, 'Heloise Pimentel Batista', 'F', 5, '12/09/1950', 7, 7, 9, NULL, 1205);</v>
      </c>
    </row>
    <row r="1336" spans="1:36" ht="14.25" customHeight="1" x14ac:dyDescent="0.2">
      <c r="A1336" s="7" cm="1">
        <f t="array" aca="1" ref="A1336" ca="1">INDEX(Companies!$A:$A,RANDBETWEEN(5,COUNTA(Companies!$A:$A) + 1),1)</f>
        <v>5</v>
      </c>
      <c r="B1336" s="7" t="str">
        <f ca="1">VLOOKUP($A1336,Companies!$A:$B,2,FALSE)</f>
        <v>ACME Corporation</v>
      </c>
      <c r="C1336" s="5">
        <f t="shared" si="201"/>
        <v>1332</v>
      </c>
      <c r="D1336" s="5" t="str" cm="1">
        <f t="array" ref="D1336">SHA1HASH($C1336)</f>
        <v>3e9459d66b2bf63a0f4cfddc2b117a444bcd6a95</v>
      </c>
      <c r="E1336" s="6">
        <v>1</v>
      </c>
      <c r="F1336" s="7">
        <f ca="1">IF($C1336 = 1 + N("Presidente"),
    127,
    IF($C1336 = 2 + N("Vice-Presidente"),
        72,
        IF($C1336 = 3 + N("Secretária bilíngue"),
            13,
            RANDBETWEEN(5,COUNT(Name!$A:$A) + 1)
        )
    )
)</f>
        <v>18</v>
      </c>
      <c r="G1336" s="7" t="str">
        <f ca="1">VLOOKUP($F1336,Name!$A:$B,2,FALSE)</f>
        <v>Alícia</v>
      </c>
      <c r="H1336" s="7">
        <f ca="1" xml:space="preserve">
IF($C1336 = 1,
    0,
    RANDBETWEEN(5,COUNT('Last name'!$A:$A) + 1)
)</f>
        <v>59</v>
      </c>
      <c r="I1336" s="7" t="str">
        <f ca="1" xml:space="preserve">
IF($C1336 = 1 + N("Presidente"),
    "de Orléans e Bragança",
    VLOOKUP($H1336,'Last name'!$A:$B,2,FALSE) &amp; " " &amp; VLOOKUP(RANDBETWEEN(5,COUNT('Last name'!$A:$A) + 1),'Last name'!$A:$B,2,FALSE)
)</f>
        <v>Cardozo Morais</v>
      </c>
      <c r="J1336" s="7" t="str">
        <f t="shared" ca="1" si="202"/>
        <v>Alícia Cardozo Morais</v>
      </c>
      <c r="K1336" s="7" t="str" cm="1">
        <f t="array" aca="1" ref="K1336" ca="1">SHA1HASH($J1336)</f>
        <v>174b12884138842620aca17a42615c23f539ba1c</v>
      </c>
      <c r="L1336" s="7" cm="1">
        <f t="array" aca="1" ref="L1336" ca="1">INDEX(States!$A:$A,N1336,1)</f>
        <v>5</v>
      </c>
      <c r="M1336" s="7" t="str">
        <f ca="1">VLOOKUP($L1336,Countries!$A:$B,2,FALSE)</f>
        <v>Portugal</v>
      </c>
      <c r="N1336" s="7" cm="1">
        <f t="array" aca="1" ref="N1336" ca="1">INDEX(States!$C:$C,RANDBETWEEN(5,COUNTA(States!$A:$A) + 1),1)</f>
        <v>23</v>
      </c>
      <c r="O1336" s="7" t="str">
        <f ca="1">VLOOKUP($N1336,States!$C:$D,2,FALSE)</f>
        <v>Viana do Castelo</v>
      </c>
      <c r="P1336" s="7" t="str">
        <f ca="1">VLOOKUP($F1336,Name!$A:$C,3,FALSE)</f>
        <v>F</v>
      </c>
      <c r="Q1336" s="7" t="str">
        <f ca="1">VLOOKUP($P1336,Genders!$B:$C,2,FALSE)</f>
        <v>Female</v>
      </c>
      <c r="R1336" s="7" cm="1">
        <f t="array" aca="1" ref="R1336" ca="1">INDEX('Marital status'!$A:$A,RANDBETWEEN(5,COUNTA('Marital status'!$A:$A) + 1),1)</f>
        <v>6</v>
      </c>
      <c r="S1336" s="7" t="str">
        <f ca="1">VLOOKUP($R1336,'Marital status'!$A:$B,2,FALSE)</f>
        <v>MarrieD</v>
      </c>
      <c r="T1336" s="7">
        <f t="shared" ca="1" si="203"/>
        <v>5</v>
      </c>
      <c r="U1336" s="7" t="str">
        <f ca="1">VLOOKUP($T1336,Ethnicities!$A:$B,2,FALSE)</f>
        <v xml:space="preserve"> white</v>
      </c>
      <c r="V1336" s="8">
        <f t="shared" ca="1" si="204"/>
        <v>25133</v>
      </c>
      <c r="W1336" s="6">
        <f t="shared" ca="1" si="205"/>
        <v>7</v>
      </c>
      <c r="X1336" s="8" t="str">
        <f ca="1">VLOOKUP($W1336,'Background education'!$A:$B,2,FALSE)</f>
        <v>Undergraduate degree</v>
      </c>
      <c r="Y1336" s="7">
        <f ca="1" xml:space="preserve">
  IF(OR($AA1336 = 5, $AA1336 = 6, $AA1336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36" s="7" t="str">
        <f ca="1">VLOOKUP($Y1336,Departments!$A:$B,2,FALSE)</f>
        <v>Communication &amp; Marketing</v>
      </c>
      <c r="AA1336" s="6">
        <f t="shared" ca="1" si="206"/>
        <v>11</v>
      </c>
      <c r="AB1336" s="7" t="str">
        <f ca="1">VLOOKUP($AA1336,Roles!$A:$B,2,FALSE)</f>
        <v>Analyst</v>
      </c>
      <c r="AC1336" s="6">
        <f t="shared" ca="1" si="207"/>
        <v>5</v>
      </c>
      <c r="AD1336" s="7" t="str">
        <f ca="1" xml:space="preserve">
IF($AC1336 &lt;&gt; "",
    VLOOKUP($AC1336,Levels!$A:$B,2,FALSE),
    ""
)</f>
        <v>Junior</v>
      </c>
      <c r="AE1336" s="8">
        <f t="shared" ca="1" si="208"/>
        <v>42546</v>
      </c>
      <c r="AF1336" s="6">
        <f ca="1">RANDBETWEEN(5,COUNTA('Recruitment source'!$A:$A) + 1)</f>
        <v>8</v>
      </c>
      <c r="AG1336" s="6" t="str">
        <f ca="1">VLOOKUP($AF1336,'Recruitment source'!$A:$B,2,FALSE)</f>
        <v>Net Empregos</v>
      </c>
      <c r="AH1336" s="8"/>
      <c r="AI1336" s="1">
        <f t="shared" ca="1" si="200"/>
        <v>2580</v>
      </c>
      <c r="AJ1336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1332, 1, 'Alícia Cardozo Morais', 'F', 5, '22/10/1968', 7, 11, 11, 5, 2580);</v>
      </c>
    </row>
    <row r="1337" spans="1:36" ht="14.25" customHeight="1" x14ac:dyDescent="0.2">
      <c r="A1337" s="7" cm="1">
        <f t="array" aca="1" ref="A1337" ca="1">INDEX(Companies!$A:$A,RANDBETWEEN(5,COUNTA(Companies!$A:$A) + 1),1)</f>
        <v>5</v>
      </c>
      <c r="B1337" s="7" t="str">
        <f ca="1">VLOOKUP($A1337,Companies!$A:$B,2,FALSE)</f>
        <v>ACME Corporation</v>
      </c>
      <c r="C1337" s="5">
        <f t="shared" si="201"/>
        <v>1333</v>
      </c>
      <c r="D1337" s="5" t="str" cm="1">
        <f t="array" ref="D1337">SHA1HASH($C1337)</f>
        <v>aee6e7cba08370f8e346c2a6268372c40be71fb7</v>
      </c>
      <c r="E1337" s="6">
        <v>1</v>
      </c>
      <c r="F1337" s="7">
        <f ca="1">IF($C1337 = 1 + N("Presidente"),
    127,
    IF($C1337 = 2 + N("Vice-Presidente"),
        72,
        IF($C1337 = 3 + N("Secretária bilíngue"),
            13,
            RANDBETWEEN(5,COUNT(Name!$A:$A) + 1)
        )
    )
)</f>
        <v>120</v>
      </c>
      <c r="G1337" s="7" t="str">
        <f ca="1">VLOOKUP($F1337,Name!$A:$B,2,FALSE)</f>
        <v>Eliza</v>
      </c>
      <c r="H1337" s="7">
        <f ca="1" xml:space="preserve">
IF($C1337 = 1,
    0,
    RANDBETWEEN(5,COUNT('Last name'!$A:$A) + 1)
)</f>
        <v>178</v>
      </c>
      <c r="I1337" s="7" t="str">
        <f ca="1" xml:space="preserve">
IF($C1337 = 1 + N("Presidente"),
    "de Orléans e Bragança",
    VLOOKUP($H1337,'Last name'!$A:$B,2,FALSE) &amp; " " &amp; VLOOKUP(RANDBETWEEN(5,COUNT('Last name'!$A:$A) + 1),'Last name'!$A:$B,2,FALSE)
)</f>
        <v>Seixas Alvarenga</v>
      </c>
      <c r="J1337" s="7" t="str">
        <f t="shared" ca="1" si="202"/>
        <v>Eliza Seixas Alvarenga</v>
      </c>
      <c r="K1337" s="7" t="str" cm="1">
        <f t="array" aca="1" ref="K1337" ca="1">SHA1HASH($J1337)</f>
        <v>2f210019d27bad9481a5e83e275cb13df57d0dfd</v>
      </c>
      <c r="L1337" s="7" cm="1">
        <f t="array" aca="1" ref="L1337" ca="1">INDEX(States!$A:$A,N1337,1)</f>
        <v>5</v>
      </c>
      <c r="M1337" s="7" t="str">
        <f ca="1">VLOOKUP($L1337,Countries!$A:$B,2,FALSE)</f>
        <v>Portugal</v>
      </c>
      <c r="N1337" s="7" cm="1">
        <f t="array" aca="1" ref="N1337" ca="1">INDEX(States!$C:$C,RANDBETWEEN(5,COUNTA(States!$A:$A) + 1),1)</f>
        <v>13</v>
      </c>
      <c r="O1337" s="7" t="str">
        <f ca="1">VLOOKUP($N1337,States!$C:$D,2,FALSE)</f>
        <v>Coimbra</v>
      </c>
      <c r="P1337" s="7" t="str">
        <f ca="1">VLOOKUP($F1337,Name!$A:$C,3,FALSE)</f>
        <v>F</v>
      </c>
      <c r="Q1337" s="7" t="str">
        <f ca="1">VLOOKUP($P1337,Genders!$B:$C,2,FALSE)</f>
        <v>Female</v>
      </c>
      <c r="R1337" s="7" cm="1">
        <f t="array" aca="1" ref="R1337" ca="1">INDEX('Marital status'!$A:$A,RANDBETWEEN(5,COUNTA('Marital status'!$A:$A) + 1),1)</f>
        <v>8</v>
      </c>
      <c r="S1337" s="7" t="str">
        <f ca="1">VLOOKUP($R1337,'Marital status'!$A:$B,2,FALSE)</f>
        <v xml:space="preserve"> Separated </v>
      </c>
      <c r="T1337" s="7">
        <f t="shared" ca="1" si="203"/>
        <v>6</v>
      </c>
      <c r="U1337" s="7" t="str">
        <f ca="1">VLOOKUP($T1337,Ethnicities!$A:$B,2,FALSE)</f>
        <v>Black or African American</v>
      </c>
      <c r="V1337" s="8">
        <f t="shared" ca="1" si="204"/>
        <v>32445</v>
      </c>
      <c r="W1337" s="6">
        <f t="shared" ca="1" si="205"/>
        <v>7</v>
      </c>
      <c r="X1337" s="8" t="str">
        <f ca="1">VLOOKUP($W1337,'Background education'!$A:$B,2,FALSE)</f>
        <v>Undergraduate degree</v>
      </c>
      <c r="Y1337" s="7">
        <f ca="1" xml:space="preserve">
  IF(OR($AA1337 = 5, $AA1337 = 6, $AA1337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337" s="7" t="str">
        <f ca="1">VLOOKUP($Y1337,Departments!$A:$B,2,FALSE)</f>
        <v>Administration</v>
      </c>
      <c r="AA1337" s="6">
        <f t="shared" ca="1" si="206"/>
        <v>10</v>
      </c>
      <c r="AB1337" s="7" t="str">
        <f ca="1">VLOOKUP($AA1337,Roles!$A:$B,2,FALSE)</f>
        <v>Trainee</v>
      </c>
      <c r="AC1337" s="6" t="str">
        <f t="shared" ca="1" si="207"/>
        <v/>
      </c>
      <c r="AD1337" s="7" t="str">
        <f ca="1" xml:space="preserve">
IF($AC1337 &lt;&gt; "",
    VLOOKUP($AC1337,Levels!$A:$B,2,FALSE),
    ""
)</f>
        <v/>
      </c>
      <c r="AE1337" s="8">
        <f t="shared" ca="1" si="208"/>
        <v>41290</v>
      </c>
      <c r="AF1337" s="6">
        <f ca="1">RANDBETWEEN(5,COUNTA('Recruitment source'!$A:$A) + 1)</f>
        <v>10</v>
      </c>
      <c r="AG1337" s="6" t="str">
        <f ca="1">VLOOKUP($AF1337,'Recruitment source'!$A:$B,2,FALSE)</f>
        <v>Jobs in Lisbon</v>
      </c>
      <c r="AH1337" s="8"/>
      <c r="AI1337" s="1">
        <f t="shared" ca="1" si="200"/>
        <v>1305</v>
      </c>
      <c r="AJ133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1333, 1, 'Eliza Seixas Alvarenga', 'F', 6, '29/10/1988', 7, 6, 10, NULL, 1305);</v>
      </c>
    </row>
    <row r="1338" spans="1:36" ht="14.25" customHeight="1" x14ac:dyDescent="0.2">
      <c r="A1338" s="7" cm="1">
        <f t="array" aca="1" ref="A1338" ca="1">INDEX(Companies!$A:$A,RANDBETWEEN(5,COUNTA(Companies!$A:$A) + 1),1)</f>
        <v>5</v>
      </c>
      <c r="B1338" s="7" t="str">
        <f ca="1">VLOOKUP($A1338,Companies!$A:$B,2,FALSE)</f>
        <v>ACME Corporation</v>
      </c>
      <c r="C1338" s="5">
        <f t="shared" si="201"/>
        <v>1334</v>
      </c>
      <c r="D1338" s="5" t="str" cm="1">
        <f t="array" ref="D1338">SHA1HASH($C1338)</f>
        <v>2d97d80f5af467caf6a638d16c539634e7b1b7a1</v>
      </c>
      <c r="E1338" s="6">
        <v>1</v>
      </c>
      <c r="F1338" s="7">
        <f ca="1">IF($C1338 = 1 + N("Presidente"),
    127,
    IF($C1338 = 2 + N("Vice-Presidente"),
        72,
        IF($C1338 = 3 + N("Secretária bilíngue"),
            13,
            RANDBETWEEN(5,COUNT(Name!$A:$A) + 1)
        )
    )
)</f>
        <v>262</v>
      </c>
      <c r="G1338" s="7" t="str">
        <f ca="1">VLOOKUP($F1338,Name!$A:$B,2,FALSE)</f>
        <v>Maria Eduarda</v>
      </c>
      <c r="H1338" s="7">
        <f ca="1" xml:space="preserve">
IF($C1338 = 1,
    0,
    RANDBETWEEN(5,COUNT('Last name'!$A:$A) + 1)
)</f>
        <v>169</v>
      </c>
      <c r="I1338" s="7" t="str">
        <f ca="1" xml:space="preserve">
IF($C1338 = 1 + N("Presidente"),
    "de Orléans e Bragança",
    VLOOKUP($H1338,'Last name'!$A:$B,2,FALSE) &amp; " " &amp; VLOOKUP(RANDBETWEEN(5,COUNT('Last name'!$A:$A) + 1),'Last name'!$A:$B,2,FALSE)
)</f>
        <v>Russo Alencar</v>
      </c>
      <c r="J1338" s="7" t="str">
        <f t="shared" ca="1" si="202"/>
        <v>Maria Eduarda Russo Alencar</v>
      </c>
      <c r="K1338" s="7" t="str" cm="1">
        <f t="array" aca="1" ref="K1338" ca="1">SHA1HASH($J1338)</f>
        <v>14d5f26d4768d0dbddb7f3dae3a49a0742757759</v>
      </c>
      <c r="L1338" s="7" cm="1">
        <f t="array" aca="1" ref="L1338" ca="1">INDEX(States!$A:$A,N1338,1)</f>
        <v>5</v>
      </c>
      <c r="M1338" s="7" t="str">
        <f ca="1">VLOOKUP($L1338,Countries!$A:$B,2,FALSE)</f>
        <v>Portugal</v>
      </c>
      <c r="N1338" s="7" cm="1">
        <f t="array" aca="1" ref="N1338" ca="1">INDEX(States!$C:$C,RANDBETWEEN(5,COUNTA(States!$A:$A) + 1),1)</f>
        <v>21</v>
      </c>
      <c r="O1338" s="7" t="str">
        <f ca="1">VLOOKUP($N1338,States!$C:$D,2,FALSE)</f>
        <v>Guarda</v>
      </c>
      <c r="P1338" s="7" t="str">
        <f ca="1">VLOOKUP($F1338,Name!$A:$C,3,FALSE)</f>
        <v>F</v>
      </c>
      <c r="Q1338" s="7" t="str">
        <f ca="1">VLOOKUP($P1338,Genders!$B:$C,2,FALSE)</f>
        <v>Female</v>
      </c>
      <c r="R1338" s="7" cm="1">
        <f t="array" aca="1" ref="R1338" ca="1">INDEX('Marital status'!$A:$A,RANDBETWEEN(5,COUNTA('Marital status'!$A:$A) + 1),1)</f>
        <v>6</v>
      </c>
      <c r="S1338" s="7" t="str">
        <f ca="1">VLOOKUP($R1338,'Marital status'!$A:$B,2,FALSE)</f>
        <v>MarrieD</v>
      </c>
      <c r="T1338" s="7">
        <f t="shared" ca="1" si="203"/>
        <v>5</v>
      </c>
      <c r="U1338" s="7" t="str">
        <f ca="1">VLOOKUP($T1338,Ethnicities!$A:$B,2,FALSE)</f>
        <v xml:space="preserve"> white</v>
      </c>
      <c r="V1338" s="8">
        <f t="shared" ca="1" si="204"/>
        <v>19557</v>
      </c>
      <c r="W1338" s="6">
        <f t="shared" ca="1" si="205"/>
        <v>7</v>
      </c>
      <c r="X1338" s="8" t="str">
        <f ca="1">VLOOKUP($W1338,'Background education'!$A:$B,2,FALSE)</f>
        <v>Undergraduate degree</v>
      </c>
      <c r="Y1338" s="7">
        <f ca="1" xml:space="preserve">
  IF(OR($AA1338 = 5, $AA1338 = 6, $AA1338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338" s="7" t="str">
        <f ca="1">VLOOKUP($Y1338,Departments!$A:$B,2,FALSE)</f>
        <v>Administration</v>
      </c>
      <c r="AA1338" s="6">
        <f t="shared" ca="1" si="206"/>
        <v>11</v>
      </c>
      <c r="AB1338" s="7" t="str">
        <f ca="1">VLOOKUP($AA1338,Roles!$A:$B,2,FALSE)</f>
        <v>Analyst</v>
      </c>
      <c r="AC1338" s="6">
        <f t="shared" ca="1" si="207"/>
        <v>6</v>
      </c>
      <c r="AD1338" s="7" t="str">
        <f ca="1" xml:space="preserve">
IF($AC1338 &lt;&gt; "",
    VLOOKUP($AC1338,Levels!$A:$B,2,FALSE),
    ""
)</f>
        <v>Pleno</v>
      </c>
      <c r="AE1338" s="8">
        <f t="shared" ca="1" si="208"/>
        <v>39312</v>
      </c>
      <c r="AF1338" s="6">
        <f ca="1">RANDBETWEEN(5,COUNTA('Recruitment source'!$A:$A) + 1)</f>
        <v>13</v>
      </c>
      <c r="AG1338" s="6" t="str">
        <f ca="1">VLOOKUP($AF1338,'Recruitment source'!$A:$B,2,FALSE)</f>
        <v>Google</v>
      </c>
      <c r="AH1338" s="8"/>
      <c r="AI1338" s="1">
        <f t="shared" ca="1" si="200"/>
        <v>2500</v>
      </c>
      <c r="AJ133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1334, 1, 'Maria Eduarda Russo Alencar', 'F', 5, '17/07/1953', 7, 6, 11, 6, 2500);</v>
      </c>
    </row>
    <row r="1339" spans="1:36" ht="14.25" customHeight="1" x14ac:dyDescent="0.2">
      <c r="A1339" s="7" cm="1">
        <f t="array" aca="1" ref="A1339" ca="1">INDEX(Companies!$A:$A,RANDBETWEEN(5,COUNTA(Companies!$A:$A) + 1),1)</f>
        <v>5</v>
      </c>
      <c r="B1339" s="7" t="str">
        <f ca="1">VLOOKUP($A1339,Companies!$A:$B,2,FALSE)</f>
        <v>ACME Corporation</v>
      </c>
      <c r="C1339" s="5">
        <f t="shared" si="201"/>
        <v>1335</v>
      </c>
      <c r="D1339" s="5" t="str" cm="1">
        <f t="array" ref="D1339">SHA1HASH($C1339)</f>
        <v>0fe7ee75207aab55ebd41036f1da1b4e5fbe5b8f</v>
      </c>
      <c r="E1339" s="6">
        <v>1</v>
      </c>
      <c r="F1339" s="7">
        <f ca="1">IF($C1339 = 1 + N("Presidente"),
    127,
    IF($C1339 = 2 + N("Vice-Presidente"),
        72,
        IF($C1339 = 3 + N("Secretária bilíngue"),
            13,
            RANDBETWEEN(5,COUNT(Name!$A:$A) + 1)
        )
    )
)</f>
        <v>255</v>
      </c>
      <c r="G1339" s="7" t="str">
        <f ca="1">VLOOKUP($F1339,Name!$A:$B,2,FALSE)</f>
        <v>Manuela</v>
      </c>
      <c r="H1339" s="7">
        <f ca="1" xml:space="preserve">
IF($C1339 = 1,
    0,
    RANDBETWEEN(5,COUNT('Last name'!$A:$A) + 1)
)</f>
        <v>141</v>
      </c>
      <c r="I1339" s="7" t="str">
        <f ca="1" xml:space="preserve">
IF($C1339 = 1 + N("Presidente"),
    "de Orléans e Bragança",
    VLOOKUP($H1339,'Last name'!$A:$B,2,FALSE) &amp; " " &amp; VLOOKUP(RANDBETWEEN(5,COUNT('Last name'!$A:$A) + 1),'Last name'!$A:$B,2,FALSE)
)</f>
        <v>Noronha Galli</v>
      </c>
      <c r="J1339" s="7" t="str">
        <f t="shared" ca="1" si="202"/>
        <v>Manuela Noronha Galli</v>
      </c>
      <c r="K1339" s="7" t="str" cm="1">
        <f t="array" aca="1" ref="K1339" ca="1">SHA1HASH($J1339)</f>
        <v>378551521975345d396f5a96e8a66c0d43240dfa</v>
      </c>
      <c r="L1339" s="7" cm="1">
        <f t="array" aca="1" ref="L1339" ca="1">INDEX(States!$A:$A,N1339,1)</f>
        <v>5</v>
      </c>
      <c r="M1339" s="7" t="str">
        <f ca="1">VLOOKUP($L1339,Countries!$A:$B,2,FALSE)</f>
        <v>Portugal</v>
      </c>
      <c r="N1339" s="7" cm="1">
        <f t="array" aca="1" ref="N1339" ca="1">INDEX(States!$C:$C,RANDBETWEEN(5,COUNTA(States!$A:$A) + 1),1)</f>
        <v>7</v>
      </c>
      <c r="O1339" s="7" t="str">
        <f ca="1">VLOOKUP($N1339,States!$C:$D,2,FALSE)</f>
        <v xml:space="preserve"> Setúbal </v>
      </c>
      <c r="P1339" s="7" t="str">
        <f ca="1">VLOOKUP($F1339,Name!$A:$C,3,FALSE)</f>
        <v>F</v>
      </c>
      <c r="Q1339" s="7" t="str">
        <f ca="1">VLOOKUP($P1339,Genders!$B:$C,2,FALSE)</f>
        <v>Female</v>
      </c>
      <c r="R1339" s="7" cm="1">
        <f t="array" aca="1" ref="R1339" ca="1">INDEX('Marital status'!$A:$A,RANDBETWEEN(5,COUNTA('Marital status'!$A:$A) + 1),1)</f>
        <v>8</v>
      </c>
      <c r="S1339" s="7" t="str">
        <f ca="1">VLOOKUP($R1339,'Marital status'!$A:$B,2,FALSE)</f>
        <v xml:space="preserve"> Separated </v>
      </c>
      <c r="T1339" s="7">
        <f t="shared" ca="1" si="203"/>
        <v>5</v>
      </c>
      <c r="U1339" s="7" t="str">
        <f ca="1">VLOOKUP($T1339,Ethnicities!$A:$B,2,FALSE)</f>
        <v xml:space="preserve"> white</v>
      </c>
      <c r="V1339" s="8">
        <f t="shared" ca="1" si="204"/>
        <v>33512</v>
      </c>
      <c r="W1339" s="6">
        <f t="shared" ca="1" si="205"/>
        <v>7</v>
      </c>
      <c r="X1339" s="8" t="str">
        <f ca="1">VLOOKUP($W1339,'Background education'!$A:$B,2,FALSE)</f>
        <v>Undergraduate degree</v>
      </c>
      <c r="Y1339" s="7">
        <f ca="1" xml:space="preserve">
  IF(OR($AA1339 = 5, $AA1339 = 6, $AA1339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39" s="7" t="str">
        <f ca="1">VLOOKUP($Y1339,Departments!$A:$B,2,FALSE)</f>
        <v>Operations</v>
      </c>
      <c r="AA1339" s="6">
        <f t="shared" ca="1" si="206"/>
        <v>10</v>
      </c>
      <c r="AB1339" s="7" t="str">
        <f ca="1">VLOOKUP($AA1339,Roles!$A:$B,2,FALSE)</f>
        <v>Trainee</v>
      </c>
      <c r="AC1339" s="6" t="str">
        <f t="shared" ca="1" si="207"/>
        <v/>
      </c>
      <c r="AD1339" s="7" t="str">
        <f ca="1" xml:space="preserve">
IF($AC1339 &lt;&gt; "",
    VLOOKUP($AC1339,Levels!$A:$B,2,FALSE),
    ""
)</f>
        <v/>
      </c>
      <c r="AE1339" s="8">
        <f t="shared" ca="1" si="208"/>
        <v>38424</v>
      </c>
      <c r="AF1339" s="6">
        <f ca="1">RANDBETWEEN(5,COUNTA('Recruitment source'!$A:$A) + 1)</f>
        <v>5</v>
      </c>
      <c r="AG1339" s="6" t="str">
        <f ca="1">VLOOKUP($AF1339,'Recruitment source'!$A:$B,2,FALSE)</f>
        <v>Indeed</v>
      </c>
      <c r="AH1339" s="8"/>
      <c r="AI1339" s="1">
        <f t="shared" ca="1" si="200"/>
        <v>1305</v>
      </c>
      <c r="AJ133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1335, 1, 'Manuela Noronha Galli', 'F', 5, '01/10/1991', 7, 10, 10, NULL, 1305);</v>
      </c>
    </row>
    <row r="1340" spans="1:36" ht="14.25" customHeight="1" x14ac:dyDescent="0.2">
      <c r="A1340" s="7" cm="1">
        <f t="array" aca="1" ref="A1340" ca="1">INDEX(Companies!$A:$A,RANDBETWEEN(5,COUNTA(Companies!$A:$A) + 1),1)</f>
        <v>5</v>
      </c>
      <c r="B1340" s="7" t="str">
        <f ca="1">VLOOKUP($A1340,Companies!$A:$B,2,FALSE)</f>
        <v>ACME Corporation</v>
      </c>
      <c r="C1340" s="5">
        <f t="shared" si="201"/>
        <v>1336</v>
      </c>
      <c r="D1340" s="5" t="str" cm="1">
        <f t="array" ref="D1340">SHA1HASH($C1340)</f>
        <v>34c643598eab0fe1bc1726e196c36057904dda13</v>
      </c>
      <c r="E1340" s="6">
        <v>1</v>
      </c>
      <c r="F1340" s="7">
        <f ca="1">IF($C1340 = 1 + N("Presidente"),
    127,
    IF($C1340 = 2 + N("Vice-Presidente"),
        72,
        IF($C1340 = 3 + N("Secretária bilíngue"),
            13,
            RANDBETWEEN(5,COUNT(Name!$A:$A) + 1)
        )
    )
)</f>
        <v>203</v>
      </c>
      <c r="G1340" s="7" t="str">
        <f ca="1">VLOOKUP($F1340,Name!$A:$B,2,FALSE)</f>
        <v>Juliana</v>
      </c>
      <c r="H1340" s="7">
        <f ca="1" xml:space="preserve">
IF($C1340 = 1,
    0,
    RANDBETWEEN(5,COUNT('Last name'!$A:$A) + 1)
)</f>
        <v>10</v>
      </c>
      <c r="I1340" s="7" t="str">
        <f ca="1" xml:space="preserve">
IF($C1340 = 1 + N("Presidente"),
    "de Orléans e Bragança",
    VLOOKUP($H1340,'Last name'!$A:$B,2,FALSE) &amp; " " &amp; VLOOKUP(RANDBETWEEN(5,COUNT('Last name'!$A:$A) + 1),'Last name'!$A:$B,2,FALSE)
)</f>
        <v>Alencar Ferrão</v>
      </c>
      <c r="J1340" s="7" t="str">
        <f t="shared" ca="1" si="202"/>
        <v>Juliana Alencar Ferrão</v>
      </c>
      <c r="K1340" s="7" t="str" cm="1">
        <f t="array" aca="1" ref="K1340" ca="1">SHA1HASH($J1340)</f>
        <v>7a1c8f06fbbd0593c697532138c3c04444708ff0</v>
      </c>
      <c r="L1340" s="7" cm="1">
        <f t="array" aca="1" ref="L1340" ca="1">INDEX(States!$A:$A,N1340,1)</f>
        <v>5</v>
      </c>
      <c r="M1340" s="7" t="str">
        <f ca="1">VLOOKUP($L1340,Countries!$A:$B,2,FALSE)</f>
        <v>Portugal</v>
      </c>
      <c r="N1340" s="7" cm="1">
        <f t="array" aca="1" ref="N1340" ca="1">INDEX(States!$C:$C,RANDBETWEEN(5,COUNTA(States!$A:$A) + 1),1)</f>
        <v>17</v>
      </c>
      <c r="O1340" s="7" t="str">
        <f ca="1">VLOOKUP($N1340,States!$C:$D,2,FALSE)</f>
        <v>Viseu</v>
      </c>
      <c r="P1340" s="7" t="str">
        <f ca="1">VLOOKUP($F1340,Name!$A:$C,3,FALSE)</f>
        <v>F</v>
      </c>
      <c r="Q1340" s="7" t="str">
        <f ca="1">VLOOKUP($P1340,Genders!$B:$C,2,FALSE)</f>
        <v>Female</v>
      </c>
      <c r="R1340" s="7" cm="1">
        <f t="array" aca="1" ref="R1340" ca="1">INDEX('Marital status'!$A:$A,RANDBETWEEN(5,COUNTA('Marital status'!$A:$A) + 1),1)</f>
        <v>8</v>
      </c>
      <c r="S1340" s="7" t="str">
        <f ca="1">VLOOKUP($R1340,'Marital status'!$A:$B,2,FALSE)</f>
        <v xml:space="preserve"> Separated </v>
      </c>
      <c r="T1340" s="7">
        <f t="shared" ca="1" si="203"/>
        <v>5</v>
      </c>
      <c r="U1340" s="7" t="str">
        <f ca="1">VLOOKUP($T1340,Ethnicities!$A:$B,2,FALSE)</f>
        <v xml:space="preserve"> white</v>
      </c>
      <c r="V1340" s="8">
        <f t="shared" ca="1" si="204"/>
        <v>29992</v>
      </c>
      <c r="W1340" s="6">
        <f t="shared" ca="1" si="205"/>
        <v>8</v>
      </c>
      <c r="X1340" s="8" t="str">
        <f ca="1">VLOOKUP($W1340,'Background education'!$A:$B,2,FALSE)</f>
        <v>Graduate school</v>
      </c>
      <c r="Y1340" s="7">
        <f ca="1" xml:space="preserve">
  IF(OR($AA1340 = 5, $AA1340 = 6, $AA1340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40" s="7" t="str">
        <f ca="1">VLOOKUP($Y1340,Departments!$A:$B,2,FALSE)</f>
        <v>Communication &amp; Marketing</v>
      </c>
      <c r="AA1340" s="6">
        <f t="shared" ca="1" si="206"/>
        <v>11</v>
      </c>
      <c r="AB1340" s="7" t="str">
        <f ca="1">VLOOKUP($AA1340,Roles!$A:$B,2,FALSE)</f>
        <v>Analyst</v>
      </c>
      <c r="AC1340" s="6">
        <f t="shared" ca="1" si="207"/>
        <v>7</v>
      </c>
      <c r="AD1340" s="7" t="str">
        <f ca="1" xml:space="preserve">
IF($AC1340 &lt;&gt; "",
    VLOOKUP($AC1340,Levels!$A:$B,2,FALSE),
    ""
)</f>
        <v>Senior</v>
      </c>
      <c r="AE1340" s="8">
        <f t="shared" ca="1" si="208"/>
        <v>37960</v>
      </c>
      <c r="AF1340" s="6">
        <f ca="1">RANDBETWEEN(5,COUNTA('Recruitment source'!$A:$A) + 1)</f>
        <v>12</v>
      </c>
      <c r="AG1340" s="6" t="str">
        <f ca="1">VLOOKUP($AF1340,'Recruitment source'!$A:$B,2,FALSE)</f>
        <v xml:space="preserve"> recommendation of employee</v>
      </c>
      <c r="AH1340" s="8"/>
      <c r="AI1340" s="1">
        <f t="shared" ca="1" si="200"/>
        <v>3080</v>
      </c>
      <c r="AJ1340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1336, 1, 'Juliana Alencar Ferrão', 'F', 5, '10/02/1982', 8, 11, 11, 7, 3080);</v>
      </c>
    </row>
    <row r="1341" spans="1:36" ht="14.25" customHeight="1" x14ac:dyDescent="0.2">
      <c r="A1341" s="7" cm="1">
        <f t="array" aca="1" ref="A1341" ca="1">INDEX(Companies!$A:$A,RANDBETWEEN(5,COUNTA(Companies!$A:$A) + 1),1)</f>
        <v>5</v>
      </c>
      <c r="B1341" s="7" t="str">
        <f ca="1">VLOOKUP($A1341,Companies!$A:$B,2,FALSE)</f>
        <v>ACME Corporation</v>
      </c>
      <c r="C1341" s="5">
        <f t="shared" si="201"/>
        <v>1337</v>
      </c>
      <c r="D1341" s="5" t="str" cm="1">
        <f t="array" ref="D1341">SHA1HASH($C1341)</f>
        <v>77ba9cd915c8e359d9733edcfe9c61e5aca92afb</v>
      </c>
      <c r="E1341" s="6">
        <v>1</v>
      </c>
      <c r="F1341" s="7">
        <f ca="1">IF($C1341 = 1 + N("Presidente"),
    127,
    IF($C1341 = 2 + N("Vice-Presidente"),
        72,
        IF($C1341 = 3 + N("Secretária bilíngue"),
            13,
            RANDBETWEEN(5,COUNT(Name!$A:$A) + 1)
        )
    )
)</f>
        <v>100</v>
      </c>
      <c r="G1341" s="7" t="str">
        <f ca="1">VLOOKUP($F1341,Name!$A:$B,2,FALSE)</f>
        <v>Cristóvão</v>
      </c>
      <c r="H1341" s="7">
        <f ca="1" xml:space="preserve">
IF($C1341 = 1,
    0,
    RANDBETWEEN(5,COUNT('Last name'!$A:$A) + 1)
)</f>
        <v>51</v>
      </c>
      <c r="I1341" s="7" t="str">
        <f ca="1" xml:space="preserve">
IF($C1341 = 1 + N("Presidente"),
    "de Orléans e Bragança",
    VLOOKUP($H1341,'Last name'!$A:$B,2,FALSE) &amp; " " &amp; VLOOKUP(RANDBETWEEN(5,COUNT('Last name'!$A:$A) + 1),'Last name'!$A:$B,2,FALSE)
)</f>
        <v>Café Madureira</v>
      </c>
      <c r="J1341" s="7" t="str">
        <f t="shared" ca="1" si="202"/>
        <v>Cristóvão Café Madureira</v>
      </c>
      <c r="K1341" s="7" t="str" cm="1">
        <f t="array" aca="1" ref="K1341" ca="1">SHA1HASH($J1341)</f>
        <v>6b24701e03706e6a8e17424be762fc0edae53289</v>
      </c>
      <c r="L1341" s="7" cm="1">
        <f t="array" aca="1" ref="L1341" ca="1">INDEX(States!$A:$A,N1341,1)</f>
        <v>5</v>
      </c>
      <c r="M1341" s="7" t="str">
        <f ca="1">VLOOKUP($L1341,Countries!$A:$B,2,FALSE)</f>
        <v>Portugal</v>
      </c>
      <c r="N1341" s="7" cm="1">
        <f t="array" aca="1" ref="N1341" ca="1">INDEX(States!$C:$C,RANDBETWEEN(5,COUNTA(States!$A:$A) + 1),1)</f>
        <v>20</v>
      </c>
      <c r="O1341" s="7" t="str">
        <f ca="1">VLOOKUP($N1341,States!$C:$D,2,FALSE)</f>
        <v>Portalegre</v>
      </c>
      <c r="P1341" s="7" t="str">
        <f ca="1">VLOOKUP($F1341,Name!$A:$C,3,FALSE)</f>
        <v>M</v>
      </c>
      <c r="Q1341" s="7" t="str">
        <f ca="1">VLOOKUP($P1341,Genders!$B:$C,2,FALSE)</f>
        <v>Male</v>
      </c>
      <c r="R1341" s="7" cm="1">
        <f t="array" aca="1" ref="R1341" ca="1">INDEX('Marital status'!$A:$A,RANDBETWEEN(5,COUNTA('Marital status'!$A:$A) + 1),1)</f>
        <v>7</v>
      </c>
      <c r="S1341" s="7" t="str">
        <f ca="1">VLOOKUP($R1341,'Marital status'!$A:$B,2,FALSE)</f>
        <v xml:space="preserve">Widowed </v>
      </c>
      <c r="T1341" s="7">
        <f t="shared" ca="1" si="203"/>
        <v>5</v>
      </c>
      <c r="U1341" s="7" t="str">
        <f ca="1">VLOOKUP($T1341,Ethnicities!$A:$B,2,FALSE)</f>
        <v xml:space="preserve"> white</v>
      </c>
      <c r="V1341" s="8">
        <f t="shared" ca="1" si="204"/>
        <v>33413</v>
      </c>
      <c r="W1341" s="6">
        <f t="shared" ca="1" si="205"/>
        <v>7</v>
      </c>
      <c r="X1341" s="8" t="str">
        <f ca="1">VLOOKUP($W1341,'Background education'!$A:$B,2,FALSE)</f>
        <v>Undergraduate degree</v>
      </c>
      <c r="Y1341" s="7">
        <f ca="1" xml:space="preserve">
  IF(OR($AA1341 = 5, $AA1341 = 6, $AA1341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41" s="7" t="str">
        <f ca="1">VLOOKUP($Y1341,Departments!$A:$B,2,FALSE)</f>
        <v>Human Resource</v>
      </c>
      <c r="AA1341" s="6">
        <f t="shared" ca="1" si="206"/>
        <v>9</v>
      </c>
      <c r="AB1341" s="7" t="str">
        <f ca="1">VLOOKUP($AA1341,Roles!$A:$B,2,FALSE)</f>
        <v>Intern</v>
      </c>
      <c r="AC1341" s="6" t="str">
        <f t="shared" ca="1" si="207"/>
        <v/>
      </c>
      <c r="AD1341" s="7" t="str">
        <f ca="1" xml:space="preserve">
IF($AC1341 &lt;&gt; "",
    VLOOKUP($AC1341,Levels!$A:$B,2,FALSE),
    ""
)</f>
        <v/>
      </c>
      <c r="AE1341" s="8">
        <f t="shared" ca="1" si="208"/>
        <v>44334</v>
      </c>
      <c r="AF1341" s="6">
        <f ca="1">RANDBETWEEN(5,COUNTA('Recruitment source'!$A:$A) + 1)</f>
        <v>15</v>
      </c>
      <c r="AG1341" s="6" t="str">
        <f ca="1">VLOOKUP($AF1341,'Recruitment source'!$A:$B,2,FALSE)</f>
        <v>Website</v>
      </c>
      <c r="AH1341" s="8"/>
      <c r="AI1341" s="1">
        <f t="shared" ca="1" si="200"/>
        <v>1285</v>
      </c>
      <c r="AJ1341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1337, 1, 'Cristóvão Café Madureira', 'M', 5, '24/06/1991', 7, 8, 9, NULL, 1285);</v>
      </c>
    </row>
    <row r="1342" spans="1:36" ht="14.25" customHeight="1" x14ac:dyDescent="0.2">
      <c r="A1342" s="7" cm="1">
        <f t="array" aca="1" ref="A1342" ca="1">INDEX(Companies!$A:$A,RANDBETWEEN(5,COUNTA(Companies!$A:$A) + 1),1)</f>
        <v>5</v>
      </c>
      <c r="B1342" s="7" t="str">
        <f ca="1">VLOOKUP($A1342,Companies!$A:$B,2,FALSE)</f>
        <v>ACME Corporation</v>
      </c>
      <c r="C1342" s="5">
        <f t="shared" si="201"/>
        <v>1338</v>
      </c>
      <c r="D1342" s="5" t="str" cm="1">
        <f t="array" ref="D1342">SHA1HASH($C1342)</f>
        <v>f881b44b0c8b0ace5bc97cf6066fda86c2af6e18</v>
      </c>
      <c r="E1342" s="6">
        <v>1</v>
      </c>
      <c r="F1342" s="7">
        <f ca="1">IF($C1342 = 1 + N("Presidente"),
    127,
    IF($C1342 = 2 + N("Vice-Presidente"),
        72,
        IF($C1342 = 3 + N("Secretária bilíngue"),
            13,
            RANDBETWEEN(5,COUNT(Name!$A:$A) + 1)
        )
    )
)</f>
        <v>167</v>
      </c>
      <c r="G1342" s="7" t="str">
        <f ca="1">VLOOKUP($F1342,Name!$A:$B,2,FALSE)</f>
        <v>Henrique</v>
      </c>
      <c r="H1342" s="7">
        <f ca="1" xml:space="preserve">
IF($C1342 = 1,
    0,
    RANDBETWEEN(5,COUNT('Last name'!$A:$A) + 1)
)</f>
        <v>180</v>
      </c>
      <c r="I1342" s="7" t="str">
        <f ca="1" xml:space="preserve">
IF($C1342 = 1 + N("Presidente"),
    "de Orléans e Bragança",
    VLOOKUP($H1342,'Last name'!$A:$B,2,FALSE) &amp; " " &amp; VLOOKUP(RANDBETWEEN(5,COUNT('Last name'!$A:$A) + 1),'Last name'!$A:$B,2,FALSE)
)</f>
        <v>Silva Sá</v>
      </c>
      <c r="J1342" s="7" t="str">
        <f t="shared" ca="1" si="202"/>
        <v>Henrique Silva Sá</v>
      </c>
      <c r="K1342" s="7" t="str" cm="1">
        <f t="array" aca="1" ref="K1342" ca="1">SHA1HASH($J1342)</f>
        <v>54a482dd90e08f32a80ca50c290d21fa1710c080</v>
      </c>
      <c r="L1342" s="7" cm="1">
        <f t="array" aca="1" ref="L1342" ca="1">INDEX(States!$A:$A,N1342,1)</f>
        <v>5</v>
      </c>
      <c r="M1342" s="7" t="str">
        <f ca="1">VLOOKUP($L1342,Countries!$A:$B,2,FALSE)</f>
        <v>Portugal</v>
      </c>
      <c r="N1342" s="7" cm="1">
        <f t="array" aca="1" ref="N1342" ca="1">INDEX(States!$C:$C,RANDBETWEEN(5,COUNTA(States!$A:$A) + 1),1)</f>
        <v>13</v>
      </c>
      <c r="O1342" s="7" t="str">
        <f ca="1">VLOOKUP($N1342,States!$C:$D,2,FALSE)</f>
        <v>Coimbra</v>
      </c>
      <c r="P1342" s="7" t="str">
        <f ca="1">VLOOKUP($F1342,Name!$A:$C,3,FALSE)</f>
        <v>M</v>
      </c>
      <c r="Q1342" s="7" t="str">
        <f ca="1">VLOOKUP($P1342,Genders!$B:$C,2,FALSE)</f>
        <v>Male</v>
      </c>
      <c r="R1342" s="7" cm="1">
        <f t="array" aca="1" ref="R1342" ca="1">INDEX('Marital status'!$A:$A,RANDBETWEEN(5,COUNTA('Marital status'!$A:$A) + 1),1)</f>
        <v>8</v>
      </c>
      <c r="S1342" s="7" t="str">
        <f ca="1">VLOOKUP($R1342,'Marital status'!$A:$B,2,FALSE)</f>
        <v xml:space="preserve"> Separated </v>
      </c>
      <c r="T1342" s="7">
        <f t="shared" ca="1" si="203"/>
        <v>7</v>
      </c>
      <c r="U1342" s="7" t="str">
        <f ca="1">VLOOKUP($T1342,Ethnicities!$A:$B,2,FALSE)</f>
        <v xml:space="preserve">  Hispanic or LATINO</v>
      </c>
      <c r="V1342" s="8">
        <f t="shared" ca="1" si="204"/>
        <v>25480</v>
      </c>
      <c r="W1342" s="6">
        <f t="shared" ca="1" si="205"/>
        <v>8</v>
      </c>
      <c r="X1342" s="8" t="str">
        <f ca="1">VLOOKUP($W1342,'Background education'!$A:$B,2,FALSE)</f>
        <v>Graduate school</v>
      </c>
      <c r="Y1342" s="7">
        <f ca="1" xml:space="preserve">
  IF(OR($AA1342 = 5, $AA1342 = 6, $AA1342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42" s="7" t="str">
        <f ca="1">VLOOKUP($Y1342,Departments!$A:$B,2,FALSE)</f>
        <v>Audit</v>
      </c>
      <c r="AA1342" s="6">
        <f t="shared" ca="1" si="206"/>
        <v>11</v>
      </c>
      <c r="AB1342" s="7" t="str">
        <f ca="1">VLOOKUP($AA1342,Roles!$A:$B,2,FALSE)</f>
        <v>Analyst</v>
      </c>
      <c r="AC1342" s="6">
        <f t="shared" ca="1" si="207"/>
        <v>6</v>
      </c>
      <c r="AD1342" s="7" t="str">
        <f ca="1" xml:space="preserve">
IF($AC1342 &lt;&gt; "",
    VLOOKUP($AC1342,Levels!$A:$B,2,FALSE),
    ""
)</f>
        <v>Pleno</v>
      </c>
      <c r="AE1342" s="8">
        <f t="shared" ca="1" si="208"/>
        <v>37203</v>
      </c>
      <c r="AF1342" s="6">
        <f ca="1">RANDBETWEEN(5,COUNTA('Recruitment source'!$A:$A) + 1)</f>
        <v>8</v>
      </c>
      <c r="AG1342" s="6" t="str">
        <f ca="1">VLOOKUP($AF1342,'Recruitment source'!$A:$B,2,FALSE)</f>
        <v>Net Empregos</v>
      </c>
      <c r="AH1342" s="8"/>
      <c r="AI1342" s="1">
        <f t="shared" ca="1" si="200"/>
        <v>3000</v>
      </c>
      <c r="AJ1342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1338, 1, 'Henrique Silva Sá', 'M', 7, '04/10/1969', 8, 13, 11, 6, 3000);</v>
      </c>
    </row>
    <row r="1343" spans="1:36" ht="14.25" customHeight="1" x14ac:dyDescent="0.2">
      <c r="A1343" s="7" cm="1">
        <f t="array" aca="1" ref="A1343" ca="1">INDEX(Companies!$A:$A,RANDBETWEEN(5,COUNTA(Companies!$A:$A) + 1),1)</f>
        <v>5</v>
      </c>
      <c r="B1343" s="7" t="str">
        <f ca="1">VLOOKUP($A1343,Companies!$A:$B,2,FALSE)</f>
        <v>ACME Corporation</v>
      </c>
      <c r="C1343" s="5">
        <f t="shared" si="201"/>
        <v>1339</v>
      </c>
      <c r="D1343" s="5" t="str" cm="1">
        <f t="array" ref="D1343">SHA1HASH($C1343)</f>
        <v>9521e2bcc9c0de945ccf68b52345097002b66ba5</v>
      </c>
      <c r="E1343" s="6">
        <v>1</v>
      </c>
      <c r="F1343" s="7">
        <f ca="1">IF($C1343 = 1 + N("Presidente"),
    127,
    IF($C1343 = 2 + N("Vice-Presidente"),
        72,
        IF($C1343 = 3 + N("Secretária bilíngue"),
            13,
            RANDBETWEEN(5,COUNT(Name!$A:$A) + 1)
        )
    )
)</f>
        <v>137</v>
      </c>
      <c r="G1343" s="7" t="str">
        <f ca="1">VLOOKUP($F1343,Name!$A:$B,2,FALSE)</f>
        <v>Fernanda</v>
      </c>
      <c r="H1343" s="7">
        <f ca="1" xml:space="preserve">
IF($C1343 = 1,
    0,
    RANDBETWEEN(5,COUNT('Last name'!$A:$A) + 1)
)</f>
        <v>169</v>
      </c>
      <c r="I1343" s="7" t="str">
        <f ca="1" xml:space="preserve">
IF($C1343 = 1 + N("Presidente"),
    "de Orléans e Bragança",
    VLOOKUP($H1343,'Last name'!$A:$B,2,FALSE) &amp; " " &amp; VLOOKUP(RANDBETWEEN(5,COUNT('Last name'!$A:$A) + 1),'Last name'!$A:$B,2,FALSE)
)</f>
        <v>Russo Azeredo</v>
      </c>
      <c r="J1343" s="7" t="str">
        <f t="shared" ca="1" si="202"/>
        <v>Fernanda Russo Azeredo</v>
      </c>
      <c r="K1343" s="7" t="str" cm="1">
        <f t="array" aca="1" ref="K1343" ca="1">SHA1HASH($J1343)</f>
        <v>6f58d8638ca569e7faa0afd801b4d907ec8f292a</v>
      </c>
      <c r="L1343" s="7" cm="1">
        <f t="array" aca="1" ref="L1343" ca="1">INDEX(States!$A:$A,N1343,1)</f>
        <v>5</v>
      </c>
      <c r="M1343" s="7" t="str">
        <f ca="1">VLOOKUP($L1343,Countries!$A:$B,2,FALSE)</f>
        <v>Portugal</v>
      </c>
      <c r="N1343" s="7" cm="1">
        <f t="array" aca="1" ref="N1343" ca="1">INDEX(States!$C:$C,RANDBETWEEN(5,COUNTA(States!$A:$A) + 1),1)</f>
        <v>14</v>
      </c>
      <c r="O1343" s="7" t="str">
        <f ca="1">VLOOKUP($N1343,States!$C:$D,2,FALSE)</f>
        <v>Madeira</v>
      </c>
      <c r="P1343" s="7" t="str">
        <f ca="1">VLOOKUP($F1343,Name!$A:$C,3,FALSE)</f>
        <v>F</v>
      </c>
      <c r="Q1343" s="7" t="str">
        <f ca="1">VLOOKUP($P1343,Genders!$B:$C,2,FALSE)</f>
        <v>Female</v>
      </c>
      <c r="R1343" s="7" cm="1">
        <f t="array" aca="1" ref="R1343" ca="1">INDEX('Marital status'!$A:$A,RANDBETWEEN(5,COUNTA('Marital status'!$A:$A) + 1),1)</f>
        <v>6</v>
      </c>
      <c r="S1343" s="7" t="str">
        <f ca="1">VLOOKUP($R1343,'Marital status'!$A:$B,2,FALSE)</f>
        <v>MarrieD</v>
      </c>
      <c r="T1343" s="7">
        <f t="shared" ca="1" si="203"/>
        <v>5</v>
      </c>
      <c r="U1343" s="7" t="str">
        <f ca="1">VLOOKUP($T1343,Ethnicities!$A:$B,2,FALSE)</f>
        <v xml:space="preserve"> white</v>
      </c>
      <c r="V1343" s="8">
        <f t="shared" ca="1" si="204"/>
        <v>21310</v>
      </c>
      <c r="W1343" s="6">
        <f t="shared" ca="1" si="205"/>
        <v>7</v>
      </c>
      <c r="X1343" s="8" t="str">
        <f ca="1">VLOOKUP($W1343,'Background education'!$A:$B,2,FALSE)</f>
        <v>Undergraduate degree</v>
      </c>
      <c r="Y1343" s="7">
        <f ca="1" xml:space="preserve">
  IF(OR($AA1343 = 5, $AA1343 = 6, $AA1343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43" s="7" t="str">
        <f ca="1">VLOOKUP($Y1343,Departments!$A:$B,2,FALSE)</f>
        <v>Operations</v>
      </c>
      <c r="AA1343" s="6">
        <f t="shared" ca="1" si="206"/>
        <v>9</v>
      </c>
      <c r="AB1343" s="7" t="str">
        <f ca="1">VLOOKUP($AA1343,Roles!$A:$B,2,FALSE)</f>
        <v>Intern</v>
      </c>
      <c r="AC1343" s="6" t="str">
        <f t="shared" ca="1" si="207"/>
        <v/>
      </c>
      <c r="AD1343" s="7" t="str">
        <f ca="1" xml:space="preserve">
IF($AC1343 &lt;&gt; "",
    VLOOKUP($AC1343,Levels!$A:$B,2,FALSE),
    ""
)</f>
        <v/>
      </c>
      <c r="AE1343" s="8">
        <f t="shared" ca="1" si="208"/>
        <v>41398</v>
      </c>
      <c r="AF1343" s="6">
        <f ca="1">RANDBETWEEN(5,COUNTA('Recruitment source'!$A:$A) + 1)</f>
        <v>10</v>
      </c>
      <c r="AG1343" s="6" t="str">
        <f ca="1">VLOOKUP($AF1343,'Recruitment source'!$A:$B,2,FALSE)</f>
        <v>Jobs in Lisbon</v>
      </c>
      <c r="AH1343" s="8"/>
      <c r="AI1343" s="1">
        <f t="shared" ca="1" si="200"/>
        <v>1205</v>
      </c>
      <c r="AJ1343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1339, 1, 'Fernanda Russo Azeredo', 'F', 5, '05/05/1958', 7, 10, 9, NULL, 1205);</v>
      </c>
    </row>
    <row r="1344" spans="1:36" ht="14.25" customHeight="1" x14ac:dyDescent="0.2">
      <c r="A1344" s="7" cm="1">
        <f t="array" aca="1" ref="A1344" ca="1">INDEX(Companies!$A:$A,RANDBETWEEN(5,COUNTA(Companies!$A:$A) + 1),1)</f>
        <v>5</v>
      </c>
      <c r="B1344" s="7" t="str">
        <f ca="1">VLOOKUP($A1344,Companies!$A:$B,2,FALSE)</f>
        <v>ACME Corporation</v>
      </c>
      <c r="C1344" s="5">
        <f t="shared" si="201"/>
        <v>1340</v>
      </c>
      <c r="D1344" s="5" t="str" cm="1">
        <f t="array" ref="D1344">SHA1HASH($C1344)</f>
        <v>2ba733e086e7c2f98b3a193782146ad21060c051</v>
      </c>
      <c r="E1344" s="6">
        <v>1</v>
      </c>
      <c r="F1344" s="7">
        <f ca="1">IF($C1344 = 1 + N("Presidente"),
    127,
    IF($C1344 = 2 + N("Vice-Presidente"),
        72,
        IF($C1344 = 3 + N("Secretária bilíngue"),
            13,
            RANDBETWEEN(5,COUNT(Name!$A:$A) + 1)
        )
    )
)</f>
        <v>327</v>
      </c>
      <c r="G1344" s="7" t="str">
        <f ca="1">VLOOKUP($F1344,Name!$A:$B,2,FALSE)</f>
        <v>Raquel</v>
      </c>
      <c r="H1344" s="7">
        <f ca="1" xml:space="preserve">
IF($C1344 = 1,
    0,
    RANDBETWEEN(5,COUNT('Last name'!$A:$A) + 1)
)</f>
        <v>75</v>
      </c>
      <c r="I1344" s="7" t="str">
        <f ca="1" xml:space="preserve">
IF($C1344 = 1 + N("Presidente"),
    "de Orléans e Bragança",
    VLOOKUP($H1344,'Last name'!$A:$B,2,FALSE) &amp; " " &amp; VLOOKUP(RANDBETWEEN(5,COUNT('Last name'!$A:$A) + 1),'Last name'!$A:$B,2,FALSE)
)</f>
        <v>dos Santos Alcantara</v>
      </c>
      <c r="J1344" s="7" t="str">
        <f t="shared" ca="1" si="202"/>
        <v>Raquel dos Santos Alcantara</v>
      </c>
      <c r="K1344" s="7" t="str" cm="1">
        <f t="array" aca="1" ref="K1344" ca="1">SHA1HASH($J1344)</f>
        <v>92d73f3b845afee83862448b9da517c139d57030</v>
      </c>
      <c r="L1344" s="7" cm="1">
        <f t="array" aca="1" ref="L1344" ca="1">INDEX(States!$A:$A,N1344,1)</f>
        <v>5</v>
      </c>
      <c r="M1344" s="7" t="str">
        <f ca="1">VLOOKUP($L1344,Countries!$A:$B,2,FALSE)</f>
        <v>Portugal</v>
      </c>
      <c r="N1344" s="7" cm="1">
        <f t="array" aca="1" ref="N1344" ca="1">INDEX(States!$C:$C,RANDBETWEEN(5,COUNTA(States!$A:$A) + 1),1)</f>
        <v>15</v>
      </c>
      <c r="O1344" s="7" t="str">
        <f ca="1">VLOOKUP($N1344,States!$C:$D,2,FALSE)</f>
        <v xml:space="preserve"> ÉVORA</v>
      </c>
      <c r="P1344" s="7" t="str">
        <f ca="1">VLOOKUP($F1344,Name!$A:$C,3,FALSE)</f>
        <v>F</v>
      </c>
      <c r="Q1344" s="7" t="str">
        <f ca="1">VLOOKUP($P1344,Genders!$B:$C,2,FALSE)</f>
        <v>Female</v>
      </c>
      <c r="R1344" s="7" cm="1">
        <f t="array" aca="1" ref="R1344" ca="1">INDEX('Marital status'!$A:$A,RANDBETWEEN(5,COUNTA('Marital status'!$A:$A) + 1),1)</f>
        <v>7</v>
      </c>
      <c r="S1344" s="7" t="str">
        <f ca="1">VLOOKUP($R1344,'Marital status'!$A:$B,2,FALSE)</f>
        <v xml:space="preserve">Widowed </v>
      </c>
      <c r="T1344" s="7">
        <f t="shared" ca="1" si="203"/>
        <v>6</v>
      </c>
      <c r="U1344" s="7" t="str">
        <f ca="1">VLOOKUP($T1344,Ethnicities!$A:$B,2,FALSE)</f>
        <v>Black or African American</v>
      </c>
      <c r="V1344" s="8">
        <f t="shared" ca="1" si="204"/>
        <v>27088</v>
      </c>
      <c r="W1344" s="6">
        <f t="shared" ca="1" si="205"/>
        <v>7</v>
      </c>
      <c r="X1344" s="8" t="str">
        <f ca="1">VLOOKUP($W1344,'Background education'!$A:$B,2,FALSE)</f>
        <v>Undergraduate degree</v>
      </c>
      <c r="Y1344" s="7">
        <f ca="1" xml:space="preserve">
  IF(OR($AA1344 = 5, $AA1344 = 6, $AA1344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44" s="7" t="str">
        <f ca="1">VLOOKUP($Y1344,Departments!$A:$B,2,FALSE)</f>
        <v>Finance</v>
      </c>
      <c r="AA1344" s="6">
        <f t="shared" ca="1" si="206"/>
        <v>11</v>
      </c>
      <c r="AB1344" s="7" t="str">
        <f ca="1">VLOOKUP($AA1344,Roles!$A:$B,2,FALSE)</f>
        <v>Analyst</v>
      </c>
      <c r="AC1344" s="6">
        <f t="shared" ca="1" si="207"/>
        <v>6</v>
      </c>
      <c r="AD1344" s="7" t="str">
        <f ca="1" xml:space="preserve">
IF($AC1344 &lt;&gt; "",
    VLOOKUP($AC1344,Levels!$A:$B,2,FALSE),
    ""
)</f>
        <v>Pleno</v>
      </c>
      <c r="AE1344" s="8">
        <f t="shared" ca="1" si="208"/>
        <v>38563</v>
      </c>
      <c r="AF1344" s="6">
        <f ca="1">RANDBETWEEN(5,COUNTA('Recruitment source'!$A:$A) + 1)</f>
        <v>7</v>
      </c>
      <c r="AG1344" s="6" t="str">
        <f ca="1">VLOOKUP($AF1344,'Recruitment source'!$A:$B,2,FALSE)</f>
        <v>SAPO Emprego</v>
      </c>
      <c r="AH1344" s="8"/>
      <c r="AI1344" s="1">
        <f t="shared" ca="1" si="200"/>
        <v>2500</v>
      </c>
      <c r="AJ1344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1340, 1, 'Raquel dos Santos Alcantara', 'F', 6, '28/02/1974', 7, 7, 11, 6, 2500);</v>
      </c>
    </row>
    <row r="1345" spans="1:36" ht="14.25" customHeight="1" x14ac:dyDescent="0.2">
      <c r="A1345" s="7" cm="1">
        <f t="array" aca="1" ref="A1345" ca="1">INDEX(Companies!$A:$A,RANDBETWEEN(5,COUNTA(Companies!$A:$A) + 1),1)</f>
        <v>5</v>
      </c>
      <c r="B1345" s="7" t="str">
        <f ca="1">VLOOKUP($A1345,Companies!$A:$B,2,FALSE)</f>
        <v>ACME Corporation</v>
      </c>
      <c r="C1345" s="5">
        <f t="shared" si="201"/>
        <v>1341</v>
      </c>
      <c r="D1345" s="5" t="str" cm="1">
        <f t="array" ref="D1345">SHA1HASH($C1345)</f>
        <v>0ccc9bc1bb63ccc1f2123272def4a1963c2b60e5</v>
      </c>
      <c r="E1345" s="6">
        <v>1</v>
      </c>
      <c r="F1345" s="7">
        <f ca="1">IF($C1345 = 1 + N("Presidente"),
    127,
    IF($C1345 = 2 + N("Vice-Presidente"),
        72,
        IF($C1345 = 3 + N("Secretária bilíngue"),
            13,
            RANDBETWEEN(5,COUNT(Name!$A:$A) + 1)
        )
    )
)</f>
        <v>98</v>
      </c>
      <c r="G1345" s="7" t="str">
        <f ca="1">VLOOKUP($F1345,Name!$A:$B,2,FALSE)</f>
        <v>Claudio</v>
      </c>
      <c r="H1345" s="7">
        <f ca="1" xml:space="preserve">
IF($C1345 = 1,
    0,
    RANDBETWEEN(5,COUNT('Last name'!$A:$A) + 1)
)</f>
        <v>63</v>
      </c>
      <c r="I1345" s="7" t="str">
        <f ca="1" xml:space="preserve">
IF($C1345 = 1 + N("Presidente"),
    "de Orléans e Bragança",
    VLOOKUP($H1345,'Last name'!$A:$B,2,FALSE) &amp; " " &amp; VLOOKUP(RANDBETWEEN(5,COUNT('Last name'!$A:$A) + 1),'Last name'!$A:$B,2,FALSE)
)</f>
        <v>Castro Tavares</v>
      </c>
      <c r="J1345" s="7" t="str">
        <f t="shared" ca="1" si="202"/>
        <v>Claudio Castro Tavares</v>
      </c>
      <c r="K1345" s="7" t="str" cm="1">
        <f t="array" aca="1" ref="K1345" ca="1">SHA1HASH($J1345)</f>
        <v>da5fb9edd7391ec843adba186d1c07b13bc3781b</v>
      </c>
      <c r="L1345" s="7" cm="1">
        <f t="array" aca="1" ref="L1345" ca="1">INDEX(States!$A:$A,N1345,1)</f>
        <v>5</v>
      </c>
      <c r="M1345" s="7" t="str">
        <f ca="1">VLOOKUP($L1345,Countries!$A:$B,2,FALSE)</f>
        <v>Portugal</v>
      </c>
      <c r="N1345" s="7" cm="1">
        <f t="array" aca="1" ref="N1345" ca="1">INDEX(States!$C:$C,RANDBETWEEN(5,COUNTA(States!$A:$A) + 1),1)</f>
        <v>6</v>
      </c>
      <c r="O1345" s="7" t="str">
        <f ca="1">VLOOKUP($N1345,States!$C:$D,2,FALSE)</f>
        <v>PORTO</v>
      </c>
      <c r="P1345" s="7" t="str">
        <f ca="1">VLOOKUP($F1345,Name!$A:$C,3,FALSE)</f>
        <v>M</v>
      </c>
      <c r="Q1345" s="7" t="str">
        <f ca="1">VLOOKUP($P1345,Genders!$B:$C,2,FALSE)</f>
        <v>Male</v>
      </c>
      <c r="R1345" s="7" cm="1">
        <f t="array" aca="1" ref="R1345" ca="1">INDEX('Marital status'!$A:$A,RANDBETWEEN(5,COUNTA('Marital status'!$A:$A) + 1),1)</f>
        <v>8</v>
      </c>
      <c r="S1345" s="7" t="str">
        <f ca="1">VLOOKUP($R1345,'Marital status'!$A:$B,2,FALSE)</f>
        <v xml:space="preserve"> Separated </v>
      </c>
      <c r="T1345" s="7">
        <f t="shared" ca="1" si="203"/>
        <v>5</v>
      </c>
      <c r="U1345" s="7" t="str">
        <f ca="1">VLOOKUP($T1345,Ethnicities!$A:$B,2,FALSE)</f>
        <v xml:space="preserve"> white</v>
      </c>
      <c r="V1345" s="8">
        <f t="shared" ca="1" si="204"/>
        <v>18111</v>
      </c>
      <c r="W1345" s="6">
        <f t="shared" ca="1" si="205"/>
        <v>7</v>
      </c>
      <c r="X1345" s="8" t="str">
        <f ca="1">VLOOKUP($W1345,'Background education'!$A:$B,2,FALSE)</f>
        <v>Undergraduate degree</v>
      </c>
      <c r="Y1345" s="7">
        <f ca="1" xml:space="preserve">
  IF(OR($AA1345 = 5, $AA1345 = 6, $AA1345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45" s="7" t="str">
        <f ca="1">VLOOKUP($Y1345,Departments!$A:$B,2,FALSE)</f>
        <v xml:space="preserve"> Commercial</v>
      </c>
      <c r="AA1345" s="6">
        <f t="shared" ca="1" si="206"/>
        <v>10</v>
      </c>
      <c r="AB1345" s="7" t="str">
        <f ca="1">VLOOKUP($AA1345,Roles!$A:$B,2,FALSE)</f>
        <v>Trainee</v>
      </c>
      <c r="AC1345" s="6" t="str">
        <f t="shared" ca="1" si="207"/>
        <v/>
      </c>
      <c r="AD1345" s="7" t="str">
        <f ca="1" xml:space="preserve">
IF($AC1345 &lt;&gt; "",
    VLOOKUP($AC1345,Levels!$A:$B,2,FALSE),
    ""
)</f>
        <v/>
      </c>
      <c r="AE1345" s="8">
        <f t="shared" ca="1" si="208"/>
        <v>39272</v>
      </c>
      <c r="AF1345" s="6">
        <f ca="1">RANDBETWEEN(5,COUNTA('Recruitment source'!$A:$A) + 1)</f>
        <v>9</v>
      </c>
      <c r="AG1345" s="6" t="str">
        <f ca="1">VLOOKUP($AF1345,'Recruitment source'!$A:$B,2,FALSE)</f>
        <v>Empregos Online</v>
      </c>
      <c r="AH1345" s="8"/>
      <c r="AI1345" s="1">
        <f t="shared" ca="1" si="200"/>
        <v>1385</v>
      </c>
      <c r="AJ1345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1341, 1, 'Claudio Castro Tavares', 'M', 5, '01/08/1949', 7, 9, 10, NULL, 1385);</v>
      </c>
    </row>
    <row r="1346" spans="1:36" ht="14.25" customHeight="1" x14ac:dyDescent="0.2">
      <c r="A1346" s="7" cm="1">
        <f t="array" aca="1" ref="A1346" ca="1">INDEX(Companies!$A:$A,RANDBETWEEN(5,COUNTA(Companies!$A:$A) + 1),1)</f>
        <v>5</v>
      </c>
      <c r="B1346" s="7" t="str">
        <f ca="1">VLOOKUP($A1346,Companies!$A:$B,2,FALSE)</f>
        <v>ACME Corporation</v>
      </c>
      <c r="C1346" s="5">
        <f t="shared" si="201"/>
        <v>1342</v>
      </c>
      <c r="D1346" s="5" t="str" cm="1">
        <f t="array" ref="D1346">SHA1HASH($C1346)</f>
        <v>f3b179855165123b24e5b2b8386dca1d7bca247f</v>
      </c>
      <c r="E1346" s="6">
        <v>1</v>
      </c>
      <c r="F1346" s="7">
        <f ca="1">IF($C1346 = 1 + N("Presidente"),
    127,
    IF($C1346 = 2 + N("Vice-Presidente"),
        72,
        IF($C1346 = 3 + N("Secretária bilíngue"),
            13,
            RANDBETWEEN(5,COUNT(Name!$A:$A) + 1)
        )
    )
)</f>
        <v>33</v>
      </c>
      <c r="G1346" s="7" t="str">
        <f ca="1">VLOOKUP($F1346,Name!$A:$B,2,FALSE)</f>
        <v>Ana Lívia</v>
      </c>
      <c r="H1346" s="7">
        <f ca="1" xml:space="preserve">
IF($C1346 = 1,
    0,
    RANDBETWEEN(5,COUNT('Last name'!$A:$A) + 1)
)</f>
        <v>178</v>
      </c>
      <c r="I1346" s="7" t="str">
        <f ca="1" xml:space="preserve">
IF($C1346 = 1 + N("Presidente"),
    "de Orléans e Bragança",
    VLOOKUP($H1346,'Last name'!$A:$B,2,FALSE) &amp; " " &amp; VLOOKUP(RANDBETWEEN(5,COUNT('Last name'!$A:$A) + 1),'Last name'!$A:$B,2,FALSE)
)</f>
        <v>Seixas Miranda</v>
      </c>
      <c r="J1346" s="7" t="str">
        <f t="shared" ca="1" si="202"/>
        <v>Ana Lívia Seixas Miranda</v>
      </c>
      <c r="K1346" s="7" t="str" cm="1">
        <f t="array" aca="1" ref="K1346" ca="1">SHA1HASH($J1346)</f>
        <v>ecf489a602f9547235a0788c8344dc20188cee4c</v>
      </c>
      <c r="L1346" s="7" cm="1">
        <f t="array" aca="1" ref="L1346" ca="1">INDEX(States!$A:$A,N1346,1)</f>
        <v>5</v>
      </c>
      <c r="M1346" s="7" t="str">
        <f ca="1">VLOOKUP($L1346,Countries!$A:$B,2,FALSE)</f>
        <v>Portugal</v>
      </c>
      <c r="N1346" s="7" cm="1">
        <f t="array" aca="1" ref="N1346" ca="1">INDEX(States!$C:$C,RANDBETWEEN(5,COUNTA(States!$A:$A) + 1),1)</f>
        <v>6</v>
      </c>
      <c r="O1346" s="7" t="str">
        <f ca="1">VLOOKUP($N1346,States!$C:$D,2,FALSE)</f>
        <v>PORTO</v>
      </c>
      <c r="P1346" s="7" t="str">
        <f ca="1">VLOOKUP($F1346,Name!$A:$C,3,FALSE)</f>
        <v>F</v>
      </c>
      <c r="Q1346" s="7" t="str">
        <f ca="1">VLOOKUP($P1346,Genders!$B:$C,2,FALSE)</f>
        <v>Female</v>
      </c>
      <c r="R1346" s="7" cm="1">
        <f t="array" aca="1" ref="R1346" ca="1">INDEX('Marital status'!$A:$A,RANDBETWEEN(5,COUNTA('Marital status'!$A:$A) + 1),1)</f>
        <v>5</v>
      </c>
      <c r="S1346" s="7" t="str">
        <f ca="1">VLOOKUP($R1346,'Marital status'!$A:$B,2,FALSE)</f>
        <v>single</v>
      </c>
      <c r="T1346" s="7">
        <f t="shared" ca="1" si="203"/>
        <v>5</v>
      </c>
      <c r="U1346" s="7" t="str">
        <f ca="1">VLOOKUP($T1346,Ethnicities!$A:$B,2,FALSE)</f>
        <v xml:space="preserve"> white</v>
      </c>
      <c r="V1346" s="8">
        <f t="shared" ca="1" si="204"/>
        <v>19096</v>
      </c>
      <c r="W1346" s="6">
        <f t="shared" ca="1" si="205"/>
        <v>7</v>
      </c>
      <c r="X1346" s="8" t="str">
        <f ca="1">VLOOKUP($W1346,'Background education'!$A:$B,2,FALSE)</f>
        <v>Undergraduate degree</v>
      </c>
      <c r="Y1346" s="7">
        <f ca="1" xml:space="preserve">
  IF(OR($AA1346 = 5, $AA1346 = 6, $AA1346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46" s="7" t="str">
        <f ca="1">VLOOKUP($Y1346,Departments!$A:$B,2,FALSE)</f>
        <v>Communication &amp; Marketing</v>
      </c>
      <c r="AA1346" s="6">
        <f t="shared" ca="1" si="206"/>
        <v>11</v>
      </c>
      <c r="AB1346" s="7" t="str">
        <f ca="1">VLOOKUP($AA1346,Roles!$A:$B,2,FALSE)</f>
        <v>Analyst</v>
      </c>
      <c r="AC1346" s="6">
        <f t="shared" ca="1" si="207"/>
        <v>5</v>
      </c>
      <c r="AD1346" s="7" t="str">
        <f ca="1" xml:space="preserve">
IF($AC1346 &lt;&gt; "",
    VLOOKUP($AC1346,Levels!$A:$B,2,FALSE),
    ""
)</f>
        <v>Junior</v>
      </c>
      <c r="AE1346" s="8">
        <f t="shared" ca="1" si="208"/>
        <v>42139</v>
      </c>
      <c r="AF1346" s="6">
        <f ca="1">RANDBETWEEN(5,COUNTA('Recruitment source'!$A:$A) + 1)</f>
        <v>8</v>
      </c>
      <c r="AG1346" s="6" t="str">
        <f ca="1">VLOOKUP($AF1346,'Recruitment source'!$A:$B,2,FALSE)</f>
        <v>Net Empregos</v>
      </c>
      <c r="AH1346" s="8"/>
      <c r="AI1346" s="1">
        <f t="shared" ca="1" si="200"/>
        <v>2580</v>
      </c>
      <c r="AJ1346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1342, 1, 'Ana Lívia Seixas Miranda', 'F', 5, '12/04/1952', 7, 11, 11, 5, 2580);</v>
      </c>
    </row>
    <row r="1347" spans="1:36" ht="14.25" customHeight="1" x14ac:dyDescent="0.2">
      <c r="A1347" s="7" cm="1">
        <f t="array" aca="1" ref="A1347" ca="1">INDEX(Companies!$A:$A,RANDBETWEEN(5,COUNTA(Companies!$A:$A) + 1),1)</f>
        <v>5</v>
      </c>
      <c r="B1347" s="7" t="str">
        <f ca="1">VLOOKUP($A1347,Companies!$A:$B,2,FALSE)</f>
        <v>ACME Corporation</v>
      </c>
      <c r="C1347" s="5">
        <f t="shared" si="201"/>
        <v>1343</v>
      </c>
      <c r="D1347" s="5" t="str" cm="1">
        <f t="array" ref="D1347">SHA1HASH($C1347)</f>
        <v>ed9f6e93628b252a0175477aeffa3c7508338438</v>
      </c>
      <c r="E1347" s="6">
        <v>1</v>
      </c>
      <c r="F1347" s="7">
        <f ca="1">IF($C1347 = 1 + N("Presidente"),
    127,
    IF($C1347 = 2 + N("Vice-Presidente"),
        72,
        IF($C1347 = 3 + N("Secretária bilíngue"),
            13,
            RANDBETWEEN(5,COUNT(Name!$A:$A) + 1)
        )
    )
)</f>
        <v>66</v>
      </c>
      <c r="G1347" s="7" t="str">
        <f ca="1">VLOOKUP($F1347,Name!$A:$B,2,FALSE)</f>
        <v>Bartolomeo</v>
      </c>
      <c r="H1347" s="7">
        <f ca="1" xml:space="preserve">
IF($C1347 = 1,
    0,
    RANDBETWEEN(5,COUNT('Last name'!$A:$A) + 1)
)</f>
        <v>50</v>
      </c>
      <c r="I1347" s="7" t="str">
        <f ca="1" xml:space="preserve">
IF($C1347 = 1 + N("Presidente"),
    "de Orléans e Bragança",
    VLOOKUP($H1347,'Last name'!$A:$B,2,FALSE) &amp; " " &amp; VLOOKUP(RANDBETWEEN(5,COUNT('Last name'!$A:$A) + 1),'Last name'!$A:$B,2,FALSE)
)</f>
        <v>Cabral Marino</v>
      </c>
      <c r="J1347" s="7" t="str">
        <f t="shared" ca="1" si="202"/>
        <v>Bartolomeo Cabral Marino</v>
      </c>
      <c r="K1347" s="7" t="str" cm="1">
        <f t="array" aca="1" ref="K1347" ca="1">SHA1HASH($J1347)</f>
        <v>7868c7613164c702db0c0b2703d8e1e91bd2b82b</v>
      </c>
      <c r="L1347" s="7" cm="1">
        <f t="array" aca="1" ref="L1347" ca="1">INDEX(States!$A:$A,N1347,1)</f>
        <v>5</v>
      </c>
      <c r="M1347" s="7" t="str">
        <f ca="1">VLOOKUP($L1347,Countries!$A:$B,2,FALSE)</f>
        <v>Portugal</v>
      </c>
      <c r="N1347" s="7" cm="1">
        <f t="array" aca="1" ref="N1347" ca="1">INDEX(States!$C:$C,RANDBETWEEN(5,COUNTA(States!$A:$A) + 1),1)</f>
        <v>8</v>
      </c>
      <c r="O1347" s="7" t="str">
        <f ca="1">VLOOKUP($N1347,States!$C:$D,2,FALSE)</f>
        <v>AveirO</v>
      </c>
      <c r="P1347" s="7" t="str">
        <f ca="1">VLOOKUP($F1347,Name!$A:$C,3,FALSE)</f>
        <v>M</v>
      </c>
      <c r="Q1347" s="7" t="str">
        <f ca="1">VLOOKUP($P1347,Genders!$B:$C,2,FALSE)</f>
        <v>Male</v>
      </c>
      <c r="R1347" s="7" cm="1">
        <f t="array" aca="1" ref="R1347" ca="1">INDEX('Marital status'!$A:$A,RANDBETWEEN(5,COUNTA('Marital status'!$A:$A) + 1),1)</f>
        <v>6</v>
      </c>
      <c r="S1347" s="7" t="str">
        <f ca="1">VLOOKUP($R1347,'Marital status'!$A:$B,2,FALSE)</f>
        <v>MarrieD</v>
      </c>
      <c r="T1347" s="7">
        <f t="shared" ca="1" si="203"/>
        <v>5</v>
      </c>
      <c r="U1347" s="7" t="str">
        <f ca="1">VLOOKUP($T1347,Ethnicities!$A:$B,2,FALSE)</f>
        <v xml:space="preserve"> white</v>
      </c>
      <c r="V1347" s="8">
        <f t="shared" ca="1" si="204"/>
        <v>18372</v>
      </c>
      <c r="W1347" s="6">
        <f t="shared" ca="1" si="205"/>
        <v>7</v>
      </c>
      <c r="X1347" s="8" t="str">
        <f ca="1">VLOOKUP($W1347,'Background education'!$A:$B,2,FALSE)</f>
        <v>Undergraduate degree</v>
      </c>
      <c r="Y1347" s="7">
        <f ca="1" xml:space="preserve">
  IF(OR($AA1347 = 5, $AA1347 = 6, $AA1347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47" s="7" t="str">
        <f ca="1">VLOOKUP($Y1347,Departments!$A:$B,2,FALSE)</f>
        <v>Audit</v>
      </c>
      <c r="AA1347" s="6">
        <f t="shared" ca="1" si="206"/>
        <v>10</v>
      </c>
      <c r="AB1347" s="7" t="str">
        <f ca="1">VLOOKUP($AA1347,Roles!$A:$B,2,FALSE)</f>
        <v>Trainee</v>
      </c>
      <c r="AC1347" s="6" t="str">
        <f t="shared" ca="1" si="207"/>
        <v/>
      </c>
      <c r="AD1347" s="7" t="str">
        <f ca="1" xml:space="preserve">
IF($AC1347 &lt;&gt; "",
    VLOOKUP($AC1347,Levels!$A:$B,2,FALSE),
    ""
)</f>
        <v/>
      </c>
      <c r="AE1347" s="8">
        <f t="shared" ca="1" si="208"/>
        <v>42632</v>
      </c>
      <c r="AF1347" s="6">
        <f ca="1">RANDBETWEEN(5,COUNTA('Recruitment source'!$A:$A) + 1)</f>
        <v>7</v>
      </c>
      <c r="AG1347" s="6" t="str">
        <f ca="1">VLOOKUP($AF1347,'Recruitment source'!$A:$B,2,FALSE)</f>
        <v>SAPO Emprego</v>
      </c>
      <c r="AH1347" s="8"/>
      <c r="AI1347" s="1">
        <f t="shared" ca="1" si="200"/>
        <v>1305</v>
      </c>
      <c r="AJ1347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1343, 1, 'Bartolomeo Cabral Marino', 'M', 5, '19/04/1950', 7, 13, 10, NULL, 1305);</v>
      </c>
    </row>
    <row r="1348" spans="1:36" ht="14.25" customHeight="1" x14ac:dyDescent="0.2">
      <c r="A1348" s="7" cm="1">
        <f t="array" aca="1" ref="A1348" ca="1">INDEX(Companies!$A:$A,RANDBETWEEN(5,COUNTA(Companies!$A:$A) + 1),1)</f>
        <v>5</v>
      </c>
      <c r="B1348" s="7" t="str">
        <f ca="1">VLOOKUP($A1348,Companies!$A:$B,2,FALSE)</f>
        <v>ACME Corporation</v>
      </c>
      <c r="C1348" s="5">
        <f t="shared" si="201"/>
        <v>1344</v>
      </c>
      <c r="D1348" s="5" t="str" cm="1">
        <f t="array" ref="D1348">SHA1HASH($C1348)</f>
        <v>bf106f603f5a1ca065cb9438fb4eae247d89aef3</v>
      </c>
      <c r="E1348" s="6">
        <v>1</v>
      </c>
      <c r="F1348" s="7">
        <f ca="1">IF($C1348 = 1 + N("Presidente"),
    127,
    IF($C1348 = 2 + N("Vice-Presidente"),
        72,
        IF($C1348 = 3 + N("Secretária bilíngue"),
            13,
            RANDBETWEEN(5,COUNT(Name!$A:$A) + 1)
        )
    )
)</f>
        <v>255</v>
      </c>
      <c r="G1348" s="7" t="str">
        <f ca="1">VLOOKUP($F1348,Name!$A:$B,2,FALSE)</f>
        <v>Manuela</v>
      </c>
      <c r="H1348" s="7">
        <f ca="1" xml:space="preserve">
IF($C1348 = 1,
    0,
    RANDBETWEEN(5,COUNT('Last name'!$A:$A) + 1)
)</f>
        <v>76</v>
      </c>
      <c r="I1348" s="7" t="str">
        <f ca="1" xml:space="preserve">
IF($C1348 = 1 + N("Presidente"),
    "de Orléans e Bragança",
    VLOOKUP($H1348,'Last name'!$A:$B,2,FALSE) &amp; " " &amp; VLOOKUP(RANDBETWEEN(5,COUNT('Last name'!$A:$A) + 1),'Last name'!$A:$B,2,FALSE)
)</f>
        <v>Duarte Colombo</v>
      </c>
      <c r="J1348" s="7" t="str">
        <f t="shared" ca="1" si="202"/>
        <v>Manuela Duarte Colombo</v>
      </c>
      <c r="K1348" s="7" t="str" cm="1">
        <f t="array" aca="1" ref="K1348" ca="1">SHA1HASH($J1348)</f>
        <v>e67388fcee4dabadd305d35287789bd4fd3142e2</v>
      </c>
      <c r="L1348" s="7" cm="1">
        <f t="array" aca="1" ref="L1348" ca="1">INDEX(States!$A:$A,N1348,1)</f>
        <v>5</v>
      </c>
      <c r="M1348" s="7" t="str">
        <f ca="1">VLOOKUP($L1348,Countries!$A:$B,2,FALSE)</f>
        <v>Portugal</v>
      </c>
      <c r="N1348" s="7" cm="1">
        <f t="array" aca="1" ref="N1348" ca="1">INDEX(States!$C:$C,RANDBETWEEN(5,COUNTA(States!$A:$A) + 1),1)</f>
        <v>8</v>
      </c>
      <c r="O1348" s="7" t="str">
        <f ca="1">VLOOKUP($N1348,States!$C:$D,2,FALSE)</f>
        <v>AveirO</v>
      </c>
      <c r="P1348" s="7" t="str">
        <f ca="1">VLOOKUP($F1348,Name!$A:$C,3,FALSE)</f>
        <v>F</v>
      </c>
      <c r="Q1348" s="7" t="str">
        <f ca="1">VLOOKUP($P1348,Genders!$B:$C,2,FALSE)</f>
        <v>Female</v>
      </c>
      <c r="R1348" s="7" cm="1">
        <f t="array" aca="1" ref="R1348" ca="1">INDEX('Marital status'!$A:$A,RANDBETWEEN(5,COUNTA('Marital status'!$A:$A) + 1),1)</f>
        <v>9</v>
      </c>
      <c r="S1348" s="7" t="str">
        <f ca="1">VLOOKUP($R1348,'Marital status'!$A:$B,2,FALSE)</f>
        <v>DIVORCED</v>
      </c>
      <c r="T1348" s="7">
        <f t="shared" ca="1" si="203"/>
        <v>5</v>
      </c>
      <c r="U1348" s="7" t="str">
        <f ca="1">VLOOKUP($T1348,Ethnicities!$A:$B,2,FALSE)</f>
        <v xml:space="preserve"> white</v>
      </c>
      <c r="V1348" s="8">
        <f t="shared" ca="1" si="204"/>
        <v>23516</v>
      </c>
      <c r="W1348" s="6">
        <f t="shared" ca="1" si="205"/>
        <v>8</v>
      </c>
      <c r="X1348" s="8" t="str">
        <f ca="1">VLOOKUP($W1348,'Background education'!$A:$B,2,FALSE)</f>
        <v>Graduate school</v>
      </c>
      <c r="Y1348" s="7">
        <f ca="1" xml:space="preserve">
  IF(OR($AA1348 = 5, $AA1348 = 6, $AA1348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48" s="7" t="str">
        <f ca="1">VLOOKUP($Y1348,Departments!$A:$B,2,FALSE)</f>
        <v xml:space="preserve"> Commercial</v>
      </c>
      <c r="AA1348" s="6">
        <f t="shared" ca="1" si="206"/>
        <v>11</v>
      </c>
      <c r="AB1348" s="7" t="str">
        <f ca="1">VLOOKUP($AA1348,Roles!$A:$B,2,FALSE)</f>
        <v>Analyst</v>
      </c>
      <c r="AC1348" s="6">
        <f t="shared" ca="1" si="207"/>
        <v>7</v>
      </c>
      <c r="AD1348" s="7" t="str">
        <f ca="1" xml:space="preserve">
IF($AC1348 &lt;&gt; "",
    VLOOKUP($AC1348,Levels!$A:$B,2,FALSE),
    ""
)</f>
        <v>Senior</v>
      </c>
      <c r="AE1348" s="8">
        <f t="shared" ca="1" si="208"/>
        <v>42935</v>
      </c>
      <c r="AF1348" s="6">
        <f ca="1">RANDBETWEEN(5,COUNTA('Recruitment source'!$A:$A) + 1)</f>
        <v>8</v>
      </c>
      <c r="AG1348" s="6" t="str">
        <f ca="1">VLOOKUP($AF1348,'Recruitment source'!$A:$B,2,FALSE)</f>
        <v>Net Empregos</v>
      </c>
      <c r="AH1348" s="8"/>
      <c r="AI1348" s="1">
        <f t="shared" ca="1" si="200"/>
        <v>3080</v>
      </c>
      <c r="AJ1348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1344, 1, 'Manuela Duarte Colombo', 'F', 5, '19/05/1964', 8, 9, 11, 7, 3080);</v>
      </c>
    </row>
    <row r="1349" spans="1:36" ht="14.25" customHeight="1" x14ac:dyDescent="0.2">
      <c r="A1349" s="7" cm="1">
        <f t="array" aca="1" ref="A1349" ca="1">INDEX(Companies!$A:$A,RANDBETWEEN(5,COUNTA(Companies!$A:$A) + 1),1)</f>
        <v>5</v>
      </c>
      <c r="B1349" s="7" t="str">
        <f ca="1">VLOOKUP($A1349,Companies!$A:$B,2,FALSE)</f>
        <v>ACME Corporation</v>
      </c>
      <c r="C1349" s="5">
        <f t="shared" si="201"/>
        <v>1345</v>
      </c>
      <c r="D1349" s="5" t="str" cm="1">
        <f t="array" ref="D1349">SHA1HASH($C1349)</f>
        <v>f6219aea49987dc3046c2e75553782f638a4359d</v>
      </c>
      <c r="E1349" s="6">
        <v>1</v>
      </c>
      <c r="F1349" s="7">
        <f ca="1">IF($C1349 = 1 + N("Presidente"),
    127,
    IF($C1349 = 2 + N("Vice-Presidente"),
        72,
        IF($C1349 = 3 + N("Secretária bilíngue"),
            13,
            RANDBETWEEN(5,COUNT(Name!$A:$A) + 1)
        )
    )
)</f>
        <v>364</v>
      </c>
      <c r="G1349" s="7" t="str">
        <f ca="1">VLOOKUP($F1349,Name!$A:$B,2,FALSE)</f>
        <v>Yasmin</v>
      </c>
      <c r="H1349" s="7">
        <f ca="1" xml:space="preserve">
IF($C1349 = 1,
    0,
    RANDBETWEEN(5,COUNT('Last name'!$A:$A) + 1)
)</f>
        <v>12</v>
      </c>
      <c r="I1349" s="7" t="str">
        <f ca="1" xml:space="preserve">
IF($C1349 = 1 + N("Presidente"),
    "de Orléans e Bragança",
    VLOOKUP($H1349,'Last name'!$A:$B,2,FALSE) &amp; " " &amp; VLOOKUP(RANDBETWEEN(5,COUNT('Last name'!$A:$A) + 1),'Last name'!$A:$B,2,FALSE)
)</f>
        <v>Alvaregna Bianchi</v>
      </c>
      <c r="J1349" s="7" t="str">
        <f t="shared" ca="1" si="202"/>
        <v>Yasmin Alvaregna Bianchi</v>
      </c>
      <c r="K1349" s="7" t="str" cm="1">
        <f t="array" aca="1" ref="K1349" ca="1">SHA1HASH($J1349)</f>
        <v>6d0e15da193e1f2bbae52609cfc2847a78305920</v>
      </c>
      <c r="L1349" s="7" cm="1">
        <f t="array" aca="1" ref="L1349" ca="1">INDEX(States!$A:$A,N1349,1)</f>
        <v>5</v>
      </c>
      <c r="M1349" s="7" t="str">
        <f ca="1">VLOOKUP($L1349,Countries!$A:$B,2,FALSE)</f>
        <v>Portugal</v>
      </c>
      <c r="N1349" s="7" cm="1">
        <f t="array" aca="1" ref="N1349" ca="1">INDEX(States!$C:$C,RANDBETWEEN(5,COUNTA(States!$A:$A) + 1),1)</f>
        <v>11</v>
      </c>
      <c r="O1349" s="7" t="str">
        <f ca="1">VLOOKUP($N1349,States!$C:$D,2,FALSE)</f>
        <v>Santarém</v>
      </c>
      <c r="P1349" s="7" t="str">
        <f ca="1">VLOOKUP($F1349,Name!$A:$C,3,FALSE)</f>
        <v>F</v>
      </c>
      <c r="Q1349" s="7" t="str">
        <f ca="1">VLOOKUP($P1349,Genders!$B:$C,2,FALSE)</f>
        <v>Female</v>
      </c>
      <c r="R1349" s="7" cm="1">
        <f t="array" aca="1" ref="R1349" ca="1">INDEX('Marital status'!$A:$A,RANDBETWEEN(5,COUNTA('Marital status'!$A:$A) + 1),1)</f>
        <v>7</v>
      </c>
      <c r="S1349" s="7" t="str">
        <f ca="1">VLOOKUP($R1349,'Marital status'!$A:$B,2,FALSE)</f>
        <v xml:space="preserve">Widowed </v>
      </c>
      <c r="T1349" s="7">
        <f t="shared" ca="1" si="203"/>
        <v>8</v>
      </c>
      <c r="U1349" s="7" t="str">
        <f ca="1">VLOOKUP($T1349,Ethnicities!$A:$B,2,FALSE)</f>
        <v>ASIAN</v>
      </c>
      <c r="V1349" s="8">
        <f t="shared" ca="1" si="204"/>
        <v>31373</v>
      </c>
      <c r="W1349" s="6">
        <f t="shared" ca="1" si="205"/>
        <v>7</v>
      </c>
      <c r="X1349" s="8" t="str">
        <f ca="1">VLOOKUP($W1349,'Background education'!$A:$B,2,FALSE)</f>
        <v>Undergraduate degree</v>
      </c>
      <c r="Y1349" s="7">
        <f ca="1" xml:space="preserve">
  IF(OR($AA1349 = 5, $AA1349 = 6, $AA1349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49" s="7" t="str">
        <f ca="1">VLOOKUP($Y1349,Departments!$A:$B,2,FALSE)</f>
        <v xml:space="preserve"> Presidency</v>
      </c>
      <c r="AA1349" s="6">
        <f t="shared" ca="1" si="206"/>
        <v>10</v>
      </c>
      <c r="AB1349" s="7" t="str">
        <f ca="1">VLOOKUP($AA1349,Roles!$A:$B,2,FALSE)</f>
        <v>Trainee</v>
      </c>
      <c r="AC1349" s="6" t="str">
        <f t="shared" ca="1" si="207"/>
        <v/>
      </c>
      <c r="AD1349" s="7" t="str">
        <f ca="1" xml:space="preserve">
IF($AC1349 &lt;&gt; "",
    VLOOKUP($AC1349,Levels!$A:$B,2,FALSE),
    ""
)</f>
        <v/>
      </c>
      <c r="AE1349" s="8">
        <f t="shared" ca="1" si="208"/>
        <v>39651</v>
      </c>
      <c r="AF1349" s="6">
        <f ca="1">RANDBETWEEN(5,COUNTA('Recruitment source'!$A:$A) + 1)</f>
        <v>5</v>
      </c>
      <c r="AG1349" s="6" t="str">
        <f ca="1">VLOOKUP($AF1349,'Recruitment source'!$A:$B,2,FALSE)</f>
        <v>Indeed</v>
      </c>
      <c r="AH1349" s="8"/>
      <c r="AI1349" s="1">
        <f t="shared" ref="AI1349:AI1412" ca="1" si="210" xml:space="preserve">
IF($AA1349 = 5 + N("Presidente"),
    27000,
    IF($AA1349 = 6 + N("Vice-presidente"),
        23000,
        IF(OR($AA1349 = 8, $AA1349= 13, $AA1349 = 12) + N("Secretária bilíngue ou coordenador ou especialista"),
            8000,
            IF($AA1349 = 7 + N("Diretor"),
                15000,
                IF($AA1349 = 14 + N("Gerente"),
                    12000,
                    IF($AA1349 = 9 + N("Estagiário"),
                        705,
                        IF($AA1349 = 10 + N("Trainee"),
                            805,
                            IF($AA1349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IF($W1349 = 7,
  500,
  IF($W1349 = 8,
    1000,
    IF($W1349 = 9,
      1500,
      IF($W1349 = 10,
        2000,
        0
      )
    )
  )
)
+
N("Adicional no salário por área")
+
IF($Y1349 = 14 + N("Tecnologia da Informação"),
  120,
  IF($Y1349 = 16 + N("Vendas"),
    110,
    IF($Y1349 = 15 + N("Jurídico"),
      100,
      IF(OR($Y1349 = 8, $Y1349 = 9, $Y1349 = 11) + N("Recursos humanos ou comercial ou comunicação e marketing"),
        80,
        0
      )
    )
  )
)
+
N("Adicionando pegadinha")
+
IF(AND($Y1349 = 16, $W1349 = 9, $AA1349 = 11, $AC1349 = 5) + N("Se for de vendas, com mestrado, analista sênior"),
  IF($T1349 = 5,
    100,
    0
  )
  +
  IF($P1349 = "M",
    200,
    0
  ),
  0
)</f>
        <v>1305</v>
      </c>
      <c r="AJ1349" s="12" t="str">
        <f t="shared" ca="1" si="209"/>
        <v>INSERT INTO bi4all.fac_employees (id_company_fk, id_employee_pk, flg_active, employee_name, id_gender_fk, id_race_fk, birthday, id_schooling_fk, id_department_fk, id_role_fk, id_level_fk, actual_salary) VALUES (5, 1345, 1, 'Yasmin Alvaregna Bianchi', 'F', 8, '22/11/1985', 7, 5, 10, NULL, 1305);</v>
      </c>
    </row>
    <row r="1350" spans="1:36" ht="14.25" customHeight="1" x14ac:dyDescent="0.2">
      <c r="A1350" s="7" cm="1">
        <f t="array" aca="1" ref="A1350" ca="1">INDEX(Companies!$A:$A,RANDBETWEEN(5,COUNTA(Companies!$A:$A) + 1),1)</f>
        <v>5</v>
      </c>
      <c r="B1350" s="7" t="str">
        <f ca="1">VLOOKUP($A1350,Companies!$A:$B,2,FALSE)</f>
        <v>ACME Corporation</v>
      </c>
      <c r="C1350" s="5">
        <f t="shared" ref="C1350:C1413" si="211">ROW() - 4</f>
        <v>1346</v>
      </c>
      <c r="D1350" s="5" t="str" cm="1">
        <f t="array" ref="D1350">SHA1HASH($C1350)</f>
        <v>5696e9751f4efba59f560dbbb0975629a20e0aa1</v>
      </c>
      <c r="E1350" s="6">
        <v>1</v>
      </c>
      <c r="F1350" s="7">
        <f ca="1">IF($C1350 = 1 + N("Presidente"),
    127,
    IF($C1350 = 2 + N("Vice-Presidente"),
        72,
        IF($C1350 = 3 + N("Secretária bilíngue"),
            13,
            RANDBETWEEN(5,COUNT(Name!$A:$A) + 1)
        )
    )
)</f>
        <v>133</v>
      </c>
      <c r="G1350" s="7" t="str">
        <f ca="1">VLOOKUP($F1350,Name!$A:$B,2,FALSE)</f>
        <v>Esther</v>
      </c>
      <c r="H1350" s="7">
        <f ca="1" xml:space="preserve">
IF($C1350 = 1,
    0,
    RANDBETWEEN(5,COUNT('Last name'!$A:$A) + 1)
)</f>
        <v>55</v>
      </c>
      <c r="I1350" s="7" t="str">
        <f ca="1" xml:space="preserve">
IF($C1350 = 1 + N("Presidente"),
    "de Orléans e Bragança",
    VLOOKUP($H1350,'Last name'!$A:$B,2,FALSE) &amp; " " &amp; VLOOKUP(RANDBETWEEN(5,COUNT('Last name'!$A:$A) + 1),'Last name'!$A:$B,2,FALSE)
)</f>
        <v>Camões Testa</v>
      </c>
      <c r="J1350" s="7" t="str">
        <f t="shared" ref="J1350:J1413" ca="1" si="212">$G1350 &amp; " " &amp; $I1350</f>
        <v>Esther Camões Testa</v>
      </c>
      <c r="K1350" s="7" t="str" cm="1">
        <f t="array" aca="1" ref="K1350" ca="1">SHA1HASH($J1350)</f>
        <v>5e7b8a2bec14a6134057893cc9f6d49c673e4677</v>
      </c>
      <c r="L1350" s="7" cm="1">
        <f t="array" aca="1" ref="L1350" ca="1">INDEX(States!$A:$A,N1350,1)</f>
        <v>5</v>
      </c>
      <c r="M1350" s="7" t="str">
        <f ca="1">VLOOKUP($L1350,Countries!$A:$B,2,FALSE)</f>
        <v>Portugal</v>
      </c>
      <c r="N1350" s="7" cm="1">
        <f t="array" aca="1" ref="N1350" ca="1">INDEX(States!$C:$C,RANDBETWEEN(5,COUNTA(States!$A:$A) + 1),1)</f>
        <v>18</v>
      </c>
      <c r="O1350" s="7" t="str">
        <f ca="1">VLOOKUP($N1350,States!$C:$D,2,FALSE)</f>
        <v>Castelo Branco</v>
      </c>
      <c r="P1350" s="7" t="str">
        <f ca="1">VLOOKUP($F1350,Name!$A:$C,3,FALSE)</f>
        <v>F</v>
      </c>
      <c r="Q1350" s="7" t="str">
        <f ca="1">VLOOKUP($P1350,Genders!$B:$C,2,FALSE)</f>
        <v>Female</v>
      </c>
      <c r="R1350" s="7" cm="1">
        <f t="array" aca="1" ref="R1350" ca="1">INDEX('Marital status'!$A:$A,RANDBETWEEN(5,COUNTA('Marital status'!$A:$A) + 1),1)</f>
        <v>6</v>
      </c>
      <c r="S1350" s="7" t="str">
        <f ca="1">VLOOKUP($R1350,'Marital status'!$A:$B,2,FALSE)</f>
        <v>MarrieD</v>
      </c>
      <c r="T1350" s="7">
        <f t="shared" ref="T1350:T1413" ca="1" si="213" xml:space="preserve">
IF(AND($AA1350 &gt;= 5, $AA1350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350" s="7" t="str">
        <f ca="1">VLOOKUP($T1350,Ethnicities!$A:$B,2,FALSE)</f>
        <v xml:space="preserve"> white</v>
      </c>
      <c r="V1350" s="8">
        <f t="shared" ref="V1350:V1413" ca="1" si="214" xml:space="preserve">
IF($AA1350 = 5 + N("CEO"),
    TODAY() - 16340,
    IF($AA1350 = 8 + N("Secretary"),
        RANDBETWEEN(TODAY() - 12418.5, TODAY()-6574.5),
        IF(OR($AA1350 = 7, $AA1350 = 14),
            RANDBETWEEN(TODAY() - 16071, TODAY() - 8766),
            IF(OR($AA1350 = 13, $AA1350 = 12, $AA1350 = 11),
                RANDBETWEEN(TODAY() - 27393.75, TODAY() - 12783.75),
                RANDBETWEEN(TODAY() - 27393.75, TODAY()-10957.5)
            )
        )
    )
)</f>
        <v>26819</v>
      </c>
      <c r="W1350" s="6">
        <f t="shared" ref="W1350:W1413" ca="1" si="215" xml:space="preserve">
IF(OR($AA1350 = 5, $AA1350 = 6) + N("Se for presidente ou vice-presidente"),
    10 + N("Doutor"),
    IF($AA1350 = 7 + N("Se for diretor"),
        RANDBETWEEN(8,10) + N("Graduate school or Master’s degree or Doctorate"),
        IF($AA1350 = 14 + N("If a manager"),
            RANDBETWEEN(7,9),
            IF(OR($AA1350 = 13, $AA1350 = 12, $AA1350 = 11) + N("If coordinator or specialist or analyst"),
                RANDBETWEEN(7,8),
                7
            )
        )
    )
)</f>
        <v>7</v>
      </c>
      <c r="X1350" s="8" t="str">
        <f ca="1">VLOOKUP($W1350,'Background education'!$A:$B,2,FALSE)</f>
        <v>Undergraduate degree</v>
      </c>
      <c r="Y1350" s="7">
        <f ca="1" xml:space="preserve">
  IF(OR($AA1350 = 5, $AA1350 = 6, $AA1350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50" s="7" t="str">
        <f ca="1">VLOOKUP($Y1350,Departments!$A:$B,2,FALSE)</f>
        <v xml:space="preserve"> Commercial</v>
      </c>
      <c r="AA1350" s="6">
        <f t="shared" ref="AA1350:AA1413" ca="1" si="216" xml:space="preserve">
IF($C1350 = 1 + N("Se matrícula for 1"),
  5 + N("Presidente"),
  IF($C1350 = 2 + N("Se matrícula for 2"),
    6 + N("Vice-presidente"),
    IF($C1350 = 3 + N("Se matrícula for 3"),
      8 + N("Secretária bilíngue"),
      IF(AND($C1350 &gt;= 4, $C1350 &lt;=14),
        7 + N("Diretor"),
        IF(AND($C1350 &gt;= 15, $C1350 &lt;= 25),
          14 + N("Manager"),
          IF(AND($C1350 &gt;= 26, $C1350 &lt;= 36),
            13 + N("Coordinador"),
            IF(AND($C1350 &gt;= 37, $C1350 &lt;= 47),
              12 + N("Especialista"),
                IF(MOD($C1350,2) = 0,
                  11 + N("Analista"),
                  RANDBETWEEN(9,10) + N("Estagiário ou Trainee")
                )
            )
          )
        )
      )
    )
  )
)</f>
        <v>11</v>
      </c>
      <c r="AB1350" s="7" t="str">
        <f ca="1">VLOOKUP($AA1350,Roles!$A:$B,2,FALSE)</f>
        <v>Analyst</v>
      </c>
      <c r="AC1350" s="6">
        <f t="shared" ref="AC1350:AC1413" ca="1" si="217" xml:space="preserve">
IF($AA1350 = 11 + N("Analyst"),
    RANDBETWEEN(5, 7) + N("Jr, Pleno, Sr"),
    ""
)</f>
        <v>6</v>
      </c>
      <c r="AD1350" s="7" t="str">
        <f ca="1" xml:space="preserve">
IF($AC1350 &lt;&gt; "",
    VLOOKUP($AC1350,Levels!$A:$B,2,FALSE),
    ""
)</f>
        <v>Pleno</v>
      </c>
      <c r="AE1350" s="8">
        <f t="shared" ref="AE1350:AE1413" ca="1" si="218" xml:space="preserve">
IF(
  OR(
    $AA1350=5,$AA1350=6,$AA1350=7,$AA1350=8,$AA1350=14
  ),
  36161,
  IF(
     (
      (TODAY() - $V1350) / 365
     ) &lt; 19,
      TODAY(),
      RANDBETWEEN(36161,TODAY())
  )
)</f>
        <v>42945</v>
      </c>
      <c r="AF1350" s="6">
        <f ca="1">RANDBETWEEN(5,COUNTA('Recruitment source'!$A:$A) + 1)</f>
        <v>15</v>
      </c>
      <c r="AG1350" s="6" t="str">
        <f ca="1">VLOOKUP($AF1350,'Recruitment source'!$A:$B,2,FALSE)</f>
        <v>Website</v>
      </c>
      <c r="AH1350" s="8"/>
      <c r="AI1350" s="1">
        <f t="shared" ca="1" si="210"/>
        <v>2580</v>
      </c>
      <c r="AJ1350" s="12" t="str">
        <f t="shared" ref="AJ1350:AJ1413" ca="1" si="21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$A1350  &amp; ", "   &amp;
$C1350  &amp; ", "   &amp;
$E1350  &amp; ", '"  &amp;
$J1350  &amp; "', '" &amp;
$P1350  &amp; "', "  &amp;
$T1350  &amp; ", '"  &amp;
TEXT($V1350,"dd/mm/aaaa")  &amp; "', "   &amp;
$W1350  &amp; ", "   &amp;
$Y1350  &amp; ", "   &amp;
$AA1350  &amp; ", "   &amp;
IF($AC1350 &lt;&gt; "", $AC1350, "NULL")  &amp; ", "   &amp;
$AI1350  &amp; ");"</f>
        <v>INSERT INTO bi4all.fac_employees (id_company_fk, id_employee_pk, flg_active, employee_name, id_gender_fk, id_race_fk, birthday, id_schooling_fk, id_department_fk, id_role_fk, id_level_fk, actual_salary) VALUES (5, 1346, 1, 'Esther Camões Testa', 'F', 5, '04/06/1973', 7, 9, 11, 6, 2580);</v>
      </c>
    </row>
    <row r="1351" spans="1:36" ht="14.25" customHeight="1" x14ac:dyDescent="0.2">
      <c r="A1351" s="7" cm="1">
        <f t="array" aca="1" ref="A1351" ca="1">INDEX(Companies!$A:$A,RANDBETWEEN(5,COUNTA(Companies!$A:$A) + 1),1)</f>
        <v>5</v>
      </c>
      <c r="B1351" s="7" t="str">
        <f ca="1">VLOOKUP($A1351,Companies!$A:$B,2,FALSE)</f>
        <v>ACME Corporation</v>
      </c>
      <c r="C1351" s="5">
        <f t="shared" si="211"/>
        <v>1347</v>
      </c>
      <c r="D1351" s="5" t="str" cm="1">
        <f t="array" ref="D1351">SHA1HASH($C1351)</f>
        <v>952b1d3c000dd8b840ad03461f71c71a0cb83086</v>
      </c>
      <c r="E1351" s="6">
        <v>1</v>
      </c>
      <c r="F1351" s="7">
        <f ca="1">IF($C1351 = 1 + N("Presidente"),
    127,
    IF($C1351 = 2 + N("Vice-Presidente"),
        72,
        IF($C1351 = 3 + N("Secretária bilíngue"),
            13,
            RANDBETWEEN(5,COUNT(Name!$A:$A) + 1)
        )
    )
)</f>
        <v>144</v>
      </c>
      <c r="G1351" s="7" t="str">
        <f ca="1">VLOOKUP($F1351,Name!$A:$B,2,FALSE)</f>
        <v>Flávio</v>
      </c>
      <c r="H1351" s="7">
        <f ca="1" xml:space="preserve">
IF($C1351 = 1,
    0,
    RANDBETWEEN(5,COUNT('Last name'!$A:$A) + 1)
)</f>
        <v>43</v>
      </c>
      <c r="I1351" s="7" t="str">
        <f ca="1" xml:space="preserve">
IF($C1351 = 1 + N("Presidente"),
    "de Orléans e Bragança",
    VLOOKUP($H1351,'Last name'!$A:$B,2,FALSE) &amp; " " &amp; VLOOKUP(RANDBETWEEN(5,COUNT('Last name'!$A:$A) + 1),'Last name'!$A:$B,2,FALSE)
)</f>
        <v>Borges Bactista</v>
      </c>
      <c r="J1351" s="7" t="str">
        <f t="shared" ca="1" si="212"/>
        <v>Flávio Borges Bactista</v>
      </c>
      <c r="K1351" s="7" t="str" cm="1">
        <f t="array" aca="1" ref="K1351" ca="1">SHA1HASH($J1351)</f>
        <v>c889c235d55ad9aa04edc83d247e6361b59fa818</v>
      </c>
      <c r="L1351" s="7" cm="1">
        <f t="array" aca="1" ref="L1351" ca="1">INDEX(States!$A:$A,N1351,1)</f>
        <v>5</v>
      </c>
      <c r="M1351" s="7" t="str">
        <f ca="1">VLOOKUP($L1351,Countries!$A:$B,2,FALSE)</f>
        <v>Portugal</v>
      </c>
      <c r="N1351" s="7" cm="1">
        <f t="array" aca="1" ref="N1351" ca="1">INDEX(States!$C:$C,RANDBETWEEN(5,COUNTA(States!$A:$A) + 1),1)</f>
        <v>9</v>
      </c>
      <c r="O1351" s="7" t="str">
        <f ca="1">VLOOKUP($N1351,States!$C:$D,2,FALSE)</f>
        <v>braga</v>
      </c>
      <c r="P1351" s="7" t="str">
        <f ca="1">VLOOKUP($F1351,Name!$A:$C,3,FALSE)</f>
        <v>M</v>
      </c>
      <c r="Q1351" s="7" t="str">
        <f ca="1">VLOOKUP($P1351,Genders!$B:$C,2,FALSE)</f>
        <v>Male</v>
      </c>
      <c r="R1351" s="7" cm="1">
        <f t="array" aca="1" ref="R1351" ca="1">INDEX('Marital status'!$A:$A,RANDBETWEEN(5,COUNTA('Marital status'!$A:$A) + 1),1)</f>
        <v>7</v>
      </c>
      <c r="S1351" s="7" t="str">
        <f ca="1">VLOOKUP($R1351,'Marital status'!$A:$B,2,FALSE)</f>
        <v xml:space="preserve">Widowed </v>
      </c>
      <c r="T1351" s="7">
        <f t="shared" ca="1" si="213"/>
        <v>6</v>
      </c>
      <c r="U1351" s="7" t="str">
        <f ca="1">VLOOKUP($T1351,Ethnicities!$A:$B,2,FALSE)</f>
        <v>Black or African American</v>
      </c>
      <c r="V1351" s="8">
        <f t="shared" ca="1" si="214"/>
        <v>17549</v>
      </c>
      <c r="W1351" s="6">
        <f t="shared" ca="1" si="215"/>
        <v>7</v>
      </c>
      <c r="X1351" s="8" t="str">
        <f ca="1">VLOOKUP($W1351,'Background education'!$A:$B,2,FALSE)</f>
        <v>Undergraduate degree</v>
      </c>
      <c r="Y1351" s="7">
        <f ca="1" xml:space="preserve">
  IF(OR($AA1351 = 5, $AA1351 = 6, $AA1351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351" s="7" t="str">
        <f ca="1">VLOOKUP($Y1351,Departments!$A:$B,2,FALSE)</f>
        <v>Administration</v>
      </c>
      <c r="AA1351" s="6">
        <f t="shared" ca="1" si="216"/>
        <v>10</v>
      </c>
      <c r="AB1351" s="7" t="str">
        <f ca="1">VLOOKUP($AA1351,Roles!$A:$B,2,FALSE)</f>
        <v>Trainee</v>
      </c>
      <c r="AC1351" s="6" t="str">
        <f t="shared" ca="1" si="217"/>
        <v/>
      </c>
      <c r="AD1351" s="7" t="str">
        <f ca="1" xml:space="preserve">
IF($AC1351 &lt;&gt; "",
    VLOOKUP($AC1351,Levels!$A:$B,2,FALSE),
    ""
)</f>
        <v/>
      </c>
      <c r="AE1351" s="8">
        <f t="shared" ca="1" si="218"/>
        <v>40606</v>
      </c>
      <c r="AF1351" s="6">
        <f ca="1">RANDBETWEEN(5,COUNTA('Recruitment source'!$A:$A) + 1)</f>
        <v>5</v>
      </c>
      <c r="AG1351" s="6" t="str">
        <f ca="1">VLOOKUP($AF1351,'Recruitment source'!$A:$B,2,FALSE)</f>
        <v>Indeed</v>
      </c>
      <c r="AH1351" s="8"/>
      <c r="AI1351" s="1">
        <f t="shared" ca="1" si="210"/>
        <v>1305</v>
      </c>
      <c r="AJ135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1347, 1, 'Flávio Borges Bactista', 'M', 6, '17/01/1948', 7, 6, 10, NULL, 1305);</v>
      </c>
    </row>
    <row r="1352" spans="1:36" ht="14.25" customHeight="1" x14ac:dyDescent="0.2">
      <c r="A1352" s="7" cm="1">
        <f t="array" aca="1" ref="A1352" ca="1">INDEX(Companies!$A:$A,RANDBETWEEN(5,COUNTA(Companies!$A:$A) + 1),1)</f>
        <v>5</v>
      </c>
      <c r="B1352" s="7" t="str">
        <f ca="1">VLOOKUP($A1352,Companies!$A:$B,2,FALSE)</f>
        <v>ACME Corporation</v>
      </c>
      <c r="C1352" s="5">
        <f t="shared" si="211"/>
        <v>1348</v>
      </c>
      <c r="D1352" s="5" t="str" cm="1">
        <f t="array" ref="D1352">SHA1HASH($C1352)</f>
        <v>9c320bc8499977b59b1c72b878b055ea494dd320</v>
      </c>
      <c r="E1352" s="6">
        <v>1</v>
      </c>
      <c r="F1352" s="7">
        <f ca="1">IF($C1352 = 1 + N("Presidente"),
    127,
    IF($C1352 = 2 + N("Vice-Presidente"),
        72,
        IF($C1352 = 3 + N("Secretária bilíngue"),
            13,
            RANDBETWEEN(5,COUNT(Name!$A:$A) + 1)
        )
    )
)</f>
        <v>28</v>
      </c>
      <c r="G1352" s="7" t="str">
        <f ca="1">VLOOKUP($F1352,Name!$A:$B,2,FALSE)</f>
        <v>Ana Caroline</v>
      </c>
      <c r="H1352" s="7">
        <f ca="1" xml:space="preserve">
IF($C1352 = 1,
    0,
    RANDBETWEEN(5,COUNT('Last name'!$A:$A) + 1)
)</f>
        <v>18</v>
      </c>
      <c r="I1352" s="7" t="str">
        <f ca="1" xml:space="preserve">
IF($C1352 = 1 + N("Presidente"),
    "de Orléans e Bragança",
    VLOOKUP($H1352,'Last name'!$A:$B,2,FALSE) &amp; " " &amp; VLOOKUP(RANDBETWEEN(5,COUNT('Last name'!$A:$A) + 1),'Last name'!$A:$B,2,FALSE)
)</f>
        <v>Andrioli Esposito</v>
      </c>
      <c r="J1352" s="7" t="str">
        <f t="shared" ca="1" si="212"/>
        <v>Ana Caroline Andrioli Esposito</v>
      </c>
      <c r="K1352" s="7" t="str" cm="1">
        <f t="array" aca="1" ref="K1352" ca="1">SHA1HASH($J1352)</f>
        <v>8beb3ee48774966b907c85f5f4f95927aeb13c34</v>
      </c>
      <c r="L1352" s="7" cm="1">
        <f t="array" aca="1" ref="L1352" ca="1">INDEX(States!$A:$A,N1352,1)</f>
        <v>5</v>
      </c>
      <c r="M1352" s="7" t="str">
        <f ca="1">VLOOKUP($L1352,Countries!$A:$B,2,FALSE)</f>
        <v>Portugal</v>
      </c>
      <c r="N1352" s="7" cm="1">
        <f t="array" aca="1" ref="N1352" ca="1">INDEX(States!$C:$C,RANDBETWEEN(5,COUNTA(States!$A:$A) + 1),1)</f>
        <v>21</v>
      </c>
      <c r="O1352" s="7" t="str">
        <f ca="1">VLOOKUP($N1352,States!$C:$D,2,FALSE)</f>
        <v>Guarda</v>
      </c>
      <c r="P1352" s="7" t="str">
        <f ca="1">VLOOKUP($F1352,Name!$A:$C,3,FALSE)</f>
        <v>F</v>
      </c>
      <c r="Q1352" s="7" t="str">
        <f ca="1">VLOOKUP($P1352,Genders!$B:$C,2,FALSE)</f>
        <v>Female</v>
      </c>
      <c r="R1352" s="7" cm="1">
        <f t="array" aca="1" ref="R1352" ca="1">INDEX('Marital status'!$A:$A,RANDBETWEEN(5,COUNTA('Marital status'!$A:$A) + 1),1)</f>
        <v>7</v>
      </c>
      <c r="S1352" s="7" t="str">
        <f ca="1">VLOOKUP($R1352,'Marital status'!$A:$B,2,FALSE)</f>
        <v xml:space="preserve">Widowed </v>
      </c>
      <c r="T1352" s="7">
        <f t="shared" ca="1" si="213"/>
        <v>5</v>
      </c>
      <c r="U1352" s="7" t="str">
        <f ca="1">VLOOKUP($T1352,Ethnicities!$A:$B,2,FALSE)</f>
        <v xml:space="preserve"> white</v>
      </c>
      <c r="V1352" s="8">
        <f t="shared" ca="1" si="214"/>
        <v>18825</v>
      </c>
      <c r="W1352" s="6">
        <f t="shared" ca="1" si="215"/>
        <v>7</v>
      </c>
      <c r="X1352" s="8" t="str">
        <f ca="1">VLOOKUP($W1352,'Background education'!$A:$B,2,FALSE)</f>
        <v>Undergraduate degree</v>
      </c>
      <c r="Y1352" s="7">
        <f ca="1" xml:space="preserve">
  IF(OR($AA1352 = 5, $AA1352 = 6, $AA1352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52" s="7" t="str">
        <f ca="1">VLOOKUP($Y1352,Departments!$A:$B,2,FALSE)</f>
        <v>Communication &amp; Marketing</v>
      </c>
      <c r="AA1352" s="6">
        <f t="shared" ca="1" si="216"/>
        <v>11</v>
      </c>
      <c r="AB1352" s="7" t="str">
        <f ca="1">VLOOKUP($AA1352,Roles!$A:$B,2,FALSE)</f>
        <v>Analyst</v>
      </c>
      <c r="AC1352" s="6">
        <f t="shared" ca="1" si="217"/>
        <v>6</v>
      </c>
      <c r="AD1352" s="7" t="str">
        <f ca="1" xml:space="preserve">
IF($AC1352 &lt;&gt; "",
    VLOOKUP($AC1352,Levels!$A:$B,2,FALSE),
    ""
)</f>
        <v>Pleno</v>
      </c>
      <c r="AE1352" s="8">
        <f t="shared" ca="1" si="218"/>
        <v>40919</v>
      </c>
      <c r="AF1352" s="6">
        <f ca="1">RANDBETWEEN(5,COUNTA('Recruitment source'!$A:$A) + 1)</f>
        <v>15</v>
      </c>
      <c r="AG1352" s="6" t="str">
        <f ca="1">VLOOKUP($AF1352,'Recruitment source'!$A:$B,2,FALSE)</f>
        <v>Website</v>
      </c>
      <c r="AH1352" s="8"/>
      <c r="AI1352" s="1">
        <f t="shared" ca="1" si="210"/>
        <v>2580</v>
      </c>
      <c r="AJ135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1348, 1, 'Ana Caroline Andrioli Esposito', 'F', 5, '16/07/1951', 7, 11, 11, 6, 2580);</v>
      </c>
    </row>
    <row r="1353" spans="1:36" ht="14.25" customHeight="1" x14ac:dyDescent="0.2">
      <c r="A1353" s="7" cm="1">
        <f t="array" aca="1" ref="A1353" ca="1">INDEX(Companies!$A:$A,RANDBETWEEN(5,COUNTA(Companies!$A:$A) + 1),1)</f>
        <v>5</v>
      </c>
      <c r="B1353" s="7" t="str">
        <f ca="1">VLOOKUP($A1353,Companies!$A:$B,2,FALSE)</f>
        <v>ACME Corporation</v>
      </c>
      <c r="C1353" s="5">
        <f t="shared" si="211"/>
        <v>1349</v>
      </c>
      <c r="D1353" s="5" t="str" cm="1">
        <f t="array" ref="D1353">SHA1HASH($C1353)</f>
        <v>4226003e26a92067e27ee9f019588d57f46d98cc</v>
      </c>
      <c r="E1353" s="6">
        <v>1</v>
      </c>
      <c r="F1353" s="7">
        <f ca="1">IF($C1353 = 1 + N("Presidente"),
    127,
    IF($C1353 = 2 + N("Vice-Presidente"),
        72,
        IF($C1353 = 3 + N("Secretária bilíngue"),
            13,
            RANDBETWEEN(5,COUNT(Name!$A:$A) + 1)
        )
    )
)</f>
        <v>305</v>
      </c>
      <c r="G1353" s="7" t="str">
        <f ca="1">VLOOKUP($F1353,Name!$A:$B,2,FALSE)</f>
        <v>Nathan</v>
      </c>
      <c r="H1353" s="7">
        <f ca="1" xml:space="preserve">
IF($C1353 = 1,
    0,
    RANDBETWEEN(5,COUNT('Last name'!$A:$A) + 1)
)</f>
        <v>47</v>
      </c>
      <c r="I1353" s="7" t="str">
        <f ca="1" xml:space="preserve">
IF($C1353 = 1 + N("Presidente"),
    "de Orléans e Bragança",
    VLOOKUP($H1353,'Last name'!$A:$B,2,FALSE) &amp; " " &amp; VLOOKUP(RANDBETWEEN(5,COUNT('Last name'!$A:$A) + 1),'Last name'!$A:$B,2,FALSE)
)</f>
        <v>Brasão Moretti</v>
      </c>
      <c r="J1353" s="7" t="str">
        <f t="shared" ca="1" si="212"/>
        <v>Nathan Brasão Moretti</v>
      </c>
      <c r="K1353" s="7" t="str" cm="1">
        <f t="array" aca="1" ref="K1353" ca="1">SHA1HASH($J1353)</f>
        <v>e111379624bebab47938ac77988842e287f737d3</v>
      </c>
      <c r="L1353" s="7" cm="1">
        <f t="array" aca="1" ref="L1353" ca="1">INDEX(States!$A:$A,N1353,1)</f>
        <v>5</v>
      </c>
      <c r="M1353" s="7" t="str">
        <f ca="1">VLOOKUP($L1353,Countries!$A:$B,2,FALSE)</f>
        <v>Portugal</v>
      </c>
      <c r="N1353" s="7" cm="1">
        <f t="array" aca="1" ref="N1353" ca="1">INDEX(States!$C:$C,RANDBETWEEN(5,COUNTA(States!$A:$A) + 1),1)</f>
        <v>21</v>
      </c>
      <c r="O1353" s="7" t="str">
        <f ca="1">VLOOKUP($N1353,States!$C:$D,2,FALSE)</f>
        <v>Guarda</v>
      </c>
      <c r="P1353" s="7" t="str">
        <f ca="1">VLOOKUP($F1353,Name!$A:$C,3,FALSE)</f>
        <v>M</v>
      </c>
      <c r="Q1353" s="7" t="str">
        <f ca="1">VLOOKUP($P1353,Genders!$B:$C,2,FALSE)</f>
        <v>Male</v>
      </c>
      <c r="R1353" s="7" cm="1">
        <f t="array" aca="1" ref="R1353" ca="1">INDEX('Marital status'!$A:$A,RANDBETWEEN(5,COUNTA('Marital status'!$A:$A) + 1),1)</f>
        <v>9</v>
      </c>
      <c r="S1353" s="7" t="str">
        <f ca="1">VLOOKUP($R1353,'Marital status'!$A:$B,2,FALSE)</f>
        <v>DIVORCED</v>
      </c>
      <c r="T1353" s="7">
        <f t="shared" ca="1" si="213"/>
        <v>7</v>
      </c>
      <c r="U1353" s="7" t="str">
        <f ca="1">VLOOKUP($T1353,Ethnicities!$A:$B,2,FALSE)</f>
        <v xml:space="preserve">  Hispanic or LATINO</v>
      </c>
      <c r="V1353" s="8">
        <f t="shared" ca="1" si="214"/>
        <v>32534</v>
      </c>
      <c r="W1353" s="6">
        <f t="shared" ca="1" si="215"/>
        <v>7</v>
      </c>
      <c r="X1353" s="8" t="str">
        <f ca="1">VLOOKUP($W1353,'Background education'!$A:$B,2,FALSE)</f>
        <v>Undergraduate degree</v>
      </c>
      <c r="Y1353" s="7">
        <f ca="1" xml:space="preserve">
  IF(OR($AA1353 = 5, $AA1353 = 6, $AA1353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353" s="7" t="str">
        <f ca="1">VLOOKUP($Y1353,Departments!$A:$B,2,FALSE)</f>
        <v>Controlling</v>
      </c>
      <c r="AA1353" s="6">
        <f t="shared" ca="1" si="216"/>
        <v>9</v>
      </c>
      <c r="AB1353" s="7" t="str">
        <f ca="1">VLOOKUP($AA1353,Roles!$A:$B,2,FALSE)</f>
        <v>Intern</v>
      </c>
      <c r="AC1353" s="6" t="str">
        <f t="shared" ca="1" si="217"/>
        <v/>
      </c>
      <c r="AD1353" s="7" t="str">
        <f ca="1" xml:space="preserve">
IF($AC1353 &lt;&gt; "",
    VLOOKUP($AC1353,Levels!$A:$B,2,FALSE),
    ""
)</f>
        <v/>
      </c>
      <c r="AE1353" s="8">
        <f t="shared" ca="1" si="218"/>
        <v>37829</v>
      </c>
      <c r="AF1353" s="6">
        <f ca="1">RANDBETWEEN(5,COUNTA('Recruitment source'!$A:$A) + 1)</f>
        <v>14</v>
      </c>
      <c r="AG1353" s="6" t="str">
        <f ca="1">VLOOKUP($AF1353,'Recruitment source'!$A:$B,2,FALSE)</f>
        <v>LinkedIn</v>
      </c>
      <c r="AH1353" s="8"/>
      <c r="AI1353" s="1">
        <f t="shared" ca="1" si="210"/>
        <v>1205</v>
      </c>
      <c r="AJ135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1349, 1, 'Nathan Brasão Moretti', 'M', 7, '26/01/1989', 7, 12, 9, NULL, 1205);</v>
      </c>
    </row>
    <row r="1354" spans="1:36" ht="14.25" customHeight="1" x14ac:dyDescent="0.2">
      <c r="A1354" s="7" cm="1">
        <f t="array" aca="1" ref="A1354" ca="1">INDEX(Companies!$A:$A,RANDBETWEEN(5,COUNTA(Companies!$A:$A) + 1),1)</f>
        <v>5</v>
      </c>
      <c r="B1354" s="7" t="str">
        <f ca="1">VLOOKUP($A1354,Companies!$A:$B,2,FALSE)</f>
        <v>ACME Corporation</v>
      </c>
      <c r="C1354" s="5">
        <f t="shared" si="211"/>
        <v>1350</v>
      </c>
      <c r="D1354" s="5" t="str" cm="1">
        <f t="array" ref="D1354">SHA1HASH($C1354)</f>
        <v>b01f67adb17354737d273b0cae8d36366b08af91</v>
      </c>
      <c r="E1354" s="6">
        <v>1</v>
      </c>
      <c r="F1354" s="7">
        <f ca="1">IF($C1354 = 1 + N("Presidente"),
    127,
    IF($C1354 = 2 + N("Vice-Presidente"),
        72,
        IF($C1354 = 3 + N("Secretária bilíngue"),
            13,
            RANDBETWEEN(5,COUNT(Name!$A:$A) + 1)
        )
    )
)</f>
        <v>122</v>
      </c>
      <c r="G1354" s="7" t="str">
        <f ca="1">VLOOKUP($F1354,Name!$A:$B,2,FALSE)</f>
        <v>Emanuel</v>
      </c>
      <c r="H1354" s="7">
        <f ca="1" xml:space="preserve">
IF($C1354 = 1,
    0,
    RANDBETWEEN(5,COUNT('Last name'!$A:$A) + 1)
)</f>
        <v>60</v>
      </c>
      <c r="I1354" s="7" t="str">
        <f ca="1" xml:space="preserve">
IF($C1354 = 1 + N("Presidente"),
    "de Orléans e Bragança",
    VLOOKUP($H1354,'Last name'!$A:$B,2,FALSE) &amp; " " &amp; VLOOKUP(RANDBETWEEN(5,COUNT('Last name'!$A:$A) + 1),'Last name'!$A:$B,2,FALSE)
)</f>
        <v>Carneiro Giordano</v>
      </c>
      <c r="J1354" s="7" t="str">
        <f t="shared" ca="1" si="212"/>
        <v>Emanuel Carneiro Giordano</v>
      </c>
      <c r="K1354" s="7" t="str" cm="1">
        <f t="array" aca="1" ref="K1354" ca="1">SHA1HASH($J1354)</f>
        <v>a8e9777c4f985973c6ca77d6dc5145b41a72afd9</v>
      </c>
      <c r="L1354" s="7" cm="1">
        <f t="array" aca="1" ref="L1354" ca="1">INDEX(States!$A:$A,N1354,1)</f>
        <v>5</v>
      </c>
      <c r="M1354" s="7" t="str">
        <f ca="1">VLOOKUP($L1354,Countries!$A:$B,2,FALSE)</f>
        <v>Portugal</v>
      </c>
      <c r="N1354" s="7" cm="1">
        <f t="array" aca="1" ref="N1354" ca="1">INDEX(States!$C:$C,RANDBETWEEN(5,COUNTA(States!$A:$A) + 1),1)</f>
        <v>21</v>
      </c>
      <c r="O1354" s="7" t="str">
        <f ca="1">VLOOKUP($N1354,States!$C:$D,2,FALSE)</f>
        <v>Guarda</v>
      </c>
      <c r="P1354" s="7" t="str">
        <f ca="1">VLOOKUP($F1354,Name!$A:$C,3,FALSE)</f>
        <v>M</v>
      </c>
      <c r="Q1354" s="7" t="str">
        <f ca="1">VLOOKUP($P1354,Genders!$B:$C,2,FALSE)</f>
        <v>Male</v>
      </c>
      <c r="R1354" s="7" cm="1">
        <f t="array" aca="1" ref="R1354" ca="1">INDEX('Marital status'!$A:$A,RANDBETWEEN(5,COUNTA('Marital status'!$A:$A) + 1),1)</f>
        <v>9</v>
      </c>
      <c r="S1354" s="7" t="str">
        <f ca="1">VLOOKUP($R1354,'Marital status'!$A:$B,2,FALSE)</f>
        <v>DIVORCED</v>
      </c>
      <c r="T1354" s="7">
        <f t="shared" ca="1" si="213"/>
        <v>5</v>
      </c>
      <c r="U1354" s="7" t="str">
        <f ca="1">VLOOKUP($T1354,Ethnicities!$A:$B,2,FALSE)</f>
        <v xml:space="preserve"> white</v>
      </c>
      <c r="V1354" s="8">
        <f t="shared" ca="1" si="214"/>
        <v>30281</v>
      </c>
      <c r="W1354" s="6">
        <f t="shared" ca="1" si="215"/>
        <v>7</v>
      </c>
      <c r="X1354" s="8" t="str">
        <f ca="1">VLOOKUP($W1354,'Background education'!$A:$B,2,FALSE)</f>
        <v>Undergraduate degree</v>
      </c>
      <c r="Y1354" s="7">
        <f ca="1" xml:space="preserve">
  IF(OR($AA1354 = 5, $AA1354 = 6, $AA1354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54" s="7" t="str">
        <f ca="1">VLOOKUP($Y1354,Departments!$A:$B,2,FALSE)</f>
        <v>Communication &amp; Marketing</v>
      </c>
      <c r="AA1354" s="6">
        <f t="shared" ca="1" si="216"/>
        <v>11</v>
      </c>
      <c r="AB1354" s="7" t="str">
        <f ca="1">VLOOKUP($AA1354,Roles!$A:$B,2,FALSE)</f>
        <v>Analyst</v>
      </c>
      <c r="AC1354" s="6">
        <f t="shared" ca="1" si="217"/>
        <v>5</v>
      </c>
      <c r="AD1354" s="7" t="str">
        <f ca="1" xml:space="preserve">
IF($AC1354 &lt;&gt; "",
    VLOOKUP($AC1354,Levels!$A:$B,2,FALSE),
    ""
)</f>
        <v>Junior</v>
      </c>
      <c r="AE1354" s="8">
        <f t="shared" ca="1" si="218"/>
        <v>41121</v>
      </c>
      <c r="AF1354" s="6">
        <f ca="1">RANDBETWEEN(5,COUNTA('Recruitment source'!$A:$A) + 1)</f>
        <v>7</v>
      </c>
      <c r="AG1354" s="6" t="str">
        <f ca="1">VLOOKUP($AF1354,'Recruitment source'!$A:$B,2,FALSE)</f>
        <v>SAPO Emprego</v>
      </c>
      <c r="AH1354" s="8"/>
      <c r="AI1354" s="1">
        <f t="shared" ca="1" si="210"/>
        <v>2580</v>
      </c>
      <c r="AJ1354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1350, 1, 'Emanuel Carneiro Giordano', 'M', 5, '26/11/1982', 7, 11, 11, 5, 2580);</v>
      </c>
    </row>
    <row r="1355" spans="1:36" ht="14.25" customHeight="1" x14ac:dyDescent="0.2">
      <c r="A1355" s="7" cm="1">
        <f t="array" aca="1" ref="A1355" ca="1">INDEX(Companies!$A:$A,RANDBETWEEN(5,COUNTA(Companies!$A:$A) + 1),1)</f>
        <v>5</v>
      </c>
      <c r="B1355" s="7" t="str">
        <f ca="1">VLOOKUP($A1355,Companies!$A:$B,2,FALSE)</f>
        <v>ACME Corporation</v>
      </c>
      <c r="C1355" s="5">
        <f t="shared" si="211"/>
        <v>1351</v>
      </c>
      <c r="D1355" s="5" t="str" cm="1">
        <f t="array" ref="D1355">SHA1HASH($C1355)</f>
        <v>0311e1791c1fe92ecd3215fa0472bce6bf2b252d</v>
      </c>
      <c r="E1355" s="6">
        <v>1</v>
      </c>
      <c r="F1355" s="7">
        <f ca="1">IF($C1355 = 1 + N("Presidente"),
    127,
    IF($C1355 = 2 + N("Vice-Presidente"),
        72,
        IF($C1355 = 3 + N("Secretária bilíngue"),
            13,
            RANDBETWEEN(5,COUNT(Name!$A:$A) + 1)
        )
    )
)</f>
        <v>297</v>
      </c>
      <c r="G1355" s="7" t="str">
        <f ca="1">VLOOKUP($F1355,Name!$A:$B,2,FALSE)</f>
        <v>Miguelito</v>
      </c>
      <c r="H1355" s="7">
        <f ca="1" xml:space="preserve">
IF($C1355 = 1,
    0,
    RANDBETWEEN(5,COUNT('Last name'!$A:$A) + 1)
)</f>
        <v>152</v>
      </c>
      <c r="I1355" s="7" t="str">
        <f ca="1" xml:space="preserve">
IF($C1355 = 1 + N("Presidente"),
    "de Orléans e Bragança",
    VLOOKUP($H1355,'Last name'!$A:$B,2,FALSE) &amp; " " &amp; VLOOKUP(RANDBETWEEN(5,COUNT('Last name'!$A:$A) + 1),'Last name'!$A:$B,2,FALSE)
)</f>
        <v>Pimenta Dantas</v>
      </c>
      <c r="J1355" s="7" t="str">
        <f t="shared" ca="1" si="212"/>
        <v>Miguelito Pimenta Dantas</v>
      </c>
      <c r="K1355" s="7" t="str" cm="1">
        <f t="array" aca="1" ref="K1355" ca="1">SHA1HASH($J1355)</f>
        <v>9eabea0919b201d9ded2bda29141068e12b4f818</v>
      </c>
      <c r="L1355" s="7" cm="1">
        <f t="array" aca="1" ref="L1355" ca="1">INDEX(States!$A:$A,N1355,1)</f>
        <v>5</v>
      </c>
      <c r="M1355" s="7" t="str">
        <f ca="1">VLOOKUP($L1355,Countries!$A:$B,2,FALSE)</f>
        <v>Portugal</v>
      </c>
      <c r="N1355" s="7" cm="1">
        <f t="array" aca="1" ref="N1355" ca="1">INDEX(States!$C:$C,RANDBETWEEN(5,COUNTA(States!$A:$A) + 1),1)</f>
        <v>18</v>
      </c>
      <c r="O1355" s="7" t="str">
        <f ca="1">VLOOKUP($N1355,States!$C:$D,2,FALSE)</f>
        <v>Castelo Branco</v>
      </c>
      <c r="P1355" s="7" t="str">
        <f ca="1">VLOOKUP($F1355,Name!$A:$C,3,FALSE)</f>
        <v>M</v>
      </c>
      <c r="Q1355" s="7" t="str">
        <f ca="1">VLOOKUP($P1355,Genders!$B:$C,2,FALSE)</f>
        <v>Male</v>
      </c>
      <c r="R1355" s="7" cm="1">
        <f t="array" aca="1" ref="R1355" ca="1">INDEX('Marital status'!$A:$A,RANDBETWEEN(5,COUNTA('Marital status'!$A:$A) + 1),1)</f>
        <v>6</v>
      </c>
      <c r="S1355" s="7" t="str">
        <f ca="1">VLOOKUP($R1355,'Marital status'!$A:$B,2,FALSE)</f>
        <v>MarrieD</v>
      </c>
      <c r="T1355" s="7">
        <f t="shared" ca="1" si="213"/>
        <v>5</v>
      </c>
      <c r="U1355" s="7" t="str">
        <f ca="1">VLOOKUP($T1355,Ethnicities!$A:$B,2,FALSE)</f>
        <v xml:space="preserve"> white</v>
      </c>
      <c r="V1355" s="8">
        <f t="shared" ca="1" si="214"/>
        <v>30532</v>
      </c>
      <c r="W1355" s="6">
        <f t="shared" ca="1" si="215"/>
        <v>7</v>
      </c>
      <c r="X1355" s="8" t="str">
        <f ca="1">VLOOKUP($W1355,'Background education'!$A:$B,2,FALSE)</f>
        <v>Undergraduate degree</v>
      </c>
      <c r="Y1355" s="7">
        <f ca="1" xml:space="preserve">
  IF(OR($AA1355 = 5, $AA1355 = 6, $AA1355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55" s="7" t="str">
        <f ca="1">VLOOKUP($Y1355,Departments!$A:$B,2,FALSE)</f>
        <v>Communication &amp; Marketing</v>
      </c>
      <c r="AA1355" s="6">
        <f t="shared" ca="1" si="216"/>
        <v>10</v>
      </c>
      <c r="AB1355" s="7" t="str">
        <f ca="1">VLOOKUP($AA1355,Roles!$A:$B,2,FALSE)</f>
        <v>Trainee</v>
      </c>
      <c r="AC1355" s="6" t="str">
        <f t="shared" ca="1" si="217"/>
        <v/>
      </c>
      <c r="AD1355" s="7" t="str">
        <f ca="1" xml:space="preserve">
IF($AC1355 &lt;&gt; "",
    VLOOKUP($AC1355,Levels!$A:$B,2,FALSE),
    ""
)</f>
        <v/>
      </c>
      <c r="AE1355" s="8">
        <f t="shared" ca="1" si="218"/>
        <v>39679</v>
      </c>
      <c r="AF1355" s="6">
        <f ca="1">RANDBETWEEN(5,COUNTA('Recruitment source'!$A:$A) + 1)</f>
        <v>9</v>
      </c>
      <c r="AG1355" s="6" t="str">
        <f ca="1">VLOOKUP($AF1355,'Recruitment source'!$A:$B,2,FALSE)</f>
        <v>Empregos Online</v>
      </c>
      <c r="AH1355" s="8"/>
      <c r="AI1355" s="1">
        <f t="shared" ca="1" si="210"/>
        <v>1385</v>
      </c>
      <c r="AJ1355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1351, 1, 'Miguelito Pimenta Dantas', 'M', 5, '04/08/1983', 7, 11, 10, NULL, 1385);</v>
      </c>
    </row>
    <row r="1356" spans="1:36" ht="14.25" customHeight="1" x14ac:dyDescent="0.2">
      <c r="A1356" s="7" cm="1">
        <f t="array" aca="1" ref="A1356" ca="1">INDEX(Companies!$A:$A,RANDBETWEEN(5,COUNTA(Companies!$A:$A) + 1),1)</f>
        <v>5</v>
      </c>
      <c r="B1356" s="7" t="str">
        <f ca="1">VLOOKUP($A1356,Companies!$A:$B,2,FALSE)</f>
        <v>ACME Corporation</v>
      </c>
      <c r="C1356" s="5">
        <f t="shared" si="211"/>
        <v>1352</v>
      </c>
      <c r="D1356" s="5" t="str" cm="1">
        <f t="array" ref="D1356">SHA1HASH($C1356)</f>
        <v>fbd5c4e21f715ae152acdd465b3e5bcf3077d0fd</v>
      </c>
      <c r="E1356" s="6">
        <v>1</v>
      </c>
      <c r="F1356" s="7">
        <f ca="1">IF($C1356 = 1 + N("Presidente"),
    127,
    IF($C1356 = 2 + N("Vice-Presidente"),
        72,
        IF($C1356 = 3 + N("Secretária bilíngue"),
            13,
            RANDBETWEEN(5,COUNT(Name!$A:$A) + 1)
        )
    )
)</f>
        <v>7</v>
      </c>
      <c r="G1356" s="7" t="str">
        <f ca="1">VLOOKUP($F1356,Name!$A:$B,2,FALSE)</f>
        <v>Adelaide</v>
      </c>
      <c r="H1356" s="7">
        <f ca="1" xml:space="preserve">
IF($C1356 = 1,
    0,
    RANDBETWEEN(5,COUNT('Last name'!$A:$A) + 1)
)</f>
        <v>38</v>
      </c>
      <c r="I1356" s="7" t="str">
        <f ca="1" xml:space="preserve">
IF($C1356 = 1 + N("Presidente"),
    "de Orléans e Bragança",
    VLOOKUP($H1356,'Last name'!$A:$B,2,FALSE) &amp; " " &amp; VLOOKUP(RANDBETWEEN(5,COUNT('Last name'!$A:$A) + 1),'Last name'!$A:$B,2,FALSE)
)</f>
        <v>Bermudes Marino</v>
      </c>
      <c r="J1356" s="7" t="str">
        <f t="shared" ca="1" si="212"/>
        <v>Adelaide Bermudes Marino</v>
      </c>
      <c r="K1356" s="7" t="str" cm="1">
        <f t="array" aca="1" ref="K1356" ca="1">SHA1HASH($J1356)</f>
        <v>738ec11a653cd2ab6a0203736318300a8c119b88</v>
      </c>
      <c r="L1356" s="7" cm="1">
        <f t="array" aca="1" ref="L1356" ca="1">INDEX(States!$A:$A,N1356,1)</f>
        <v>5</v>
      </c>
      <c r="M1356" s="7" t="str">
        <f ca="1">VLOOKUP($L1356,Countries!$A:$B,2,FALSE)</f>
        <v>Portugal</v>
      </c>
      <c r="N1356" s="7" cm="1">
        <f t="array" aca="1" ref="N1356" ca="1">INDEX(States!$C:$C,RANDBETWEEN(5,COUNTA(States!$A:$A) + 1),1)</f>
        <v>13</v>
      </c>
      <c r="O1356" s="7" t="str">
        <f ca="1">VLOOKUP($N1356,States!$C:$D,2,FALSE)</f>
        <v>Coimbra</v>
      </c>
      <c r="P1356" s="7" t="str">
        <f ca="1">VLOOKUP($F1356,Name!$A:$C,3,FALSE)</f>
        <v>F</v>
      </c>
      <c r="Q1356" s="7" t="str">
        <f ca="1">VLOOKUP($P1356,Genders!$B:$C,2,FALSE)</f>
        <v>Female</v>
      </c>
      <c r="R1356" s="7" cm="1">
        <f t="array" aca="1" ref="R1356" ca="1">INDEX('Marital status'!$A:$A,RANDBETWEEN(5,COUNTA('Marital status'!$A:$A) + 1),1)</f>
        <v>5</v>
      </c>
      <c r="S1356" s="7" t="str">
        <f ca="1">VLOOKUP($R1356,'Marital status'!$A:$B,2,FALSE)</f>
        <v>single</v>
      </c>
      <c r="T1356" s="7">
        <f t="shared" ca="1" si="213"/>
        <v>5</v>
      </c>
      <c r="U1356" s="7" t="str">
        <f ca="1">VLOOKUP($T1356,Ethnicities!$A:$B,2,FALSE)</f>
        <v xml:space="preserve"> white</v>
      </c>
      <c r="V1356" s="8">
        <f t="shared" ca="1" si="214"/>
        <v>19515</v>
      </c>
      <c r="W1356" s="6">
        <f t="shared" ca="1" si="215"/>
        <v>8</v>
      </c>
      <c r="X1356" s="8" t="str">
        <f ca="1">VLOOKUP($W1356,'Background education'!$A:$B,2,FALSE)</f>
        <v>Graduate school</v>
      </c>
      <c r="Y1356" s="7">
        <f ca="1" xml:space="preserve">
  IF(OR($AA1356 = 5, $AA1356 = 6, $AA1356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56" s="7" t="str">
        <f ca="1">VLOOKUP($Y1356,Departments!$A:$B,2,FALSE)</f>
        <v>Audit</v>
      </c>
      <c r="AA1356" s="6">
        <f t="shared" ca="1" si="216"/>
        <v>11</v>
      </c>
      <c r="AB1356" s="7" t="str">
        <f ca="1">VLOOKUP($AA1356,Roles!$A:$B,2,FALSE)</f>
        <v>Analyst</v>
      </c>
      <c r="AC1356" s="6">
        <f t="shared" ca="1" si="217"/>
        <v>5</v>
      </c>
      <c r="AD1356" s="7" t="str">
        <f ca="1" xml:space="preserve">
IF($AC1356 &lt;&gt; "",
    VLOOKUP($AC1356,Levels!$A:$B,2,FALSE),
    ""
)</f>
        <v>Junior</v>
      </c>
      <c r="AE1356" s="8">
        <f t="shared" ca="1" si="218"/>
        <v>41381</v>
      </c>
      <c r="AF1356" s="6">
        <f ca="1">RANDBETWEEN(5,COUNTA('Recruitment source'!$A:$A) + 1)</f>
        <v>15</v>
      </c>
      <c r="AG1356" s="6" t="str">
        <f ca="1">VLOOKUP($AF1356,'Recruitment source'!$A:$B,2,FALSE)</f>
        <v>Website</v>
      </c>
      <c r="AH1356" s="8"/>
      <c r="AI1356" s="1">
        <f t="shared" ca="1" si="210"/>
        <v>3000</v>
      </c>
      <c r="AJ1356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1352, 1, 'Adelaide Bermudes Marino', 'F', 5, '05/06/1953', 8, 13, 11, 5, 3000);</v>
      </c>
    </row>
    <row r="1357" spans="1:36" ht="14.25" customHeight="1" x14ac:dyDescent="0.2">
      <c r="A1357" s="7" cm="1">
        <f t="array" aca="1" ref="A1357" ca="1">INDEX(Companies!$A:$A,RANDBETWEEN(5,COUNTA(Companies!$A:$A) + 1),1)</f>
        <v>5</v>
      </c>
      <c r="B1357" s="7" t="str">
        <f ca="1">VLOOKUP($A1357,Companies!$A:$B,2,FALSE)</f>
        <v>ACME Corporation</v>
      </c>
      <c r="C1357" s="5">
        <f t="shared" si="211"/>
        <v>1353</v>
      </c>
      <c r="D1357" s="5" t="str" cm="1">
        <f t="array" ref="D1357">SHA1HASH($C1357)</f>
        <v>301f839b74b67350b1bdc01050369aec1f36e0d2</v>
      </c>
      <c r="E1357" s="6">
        <v>1</v>
      </c>
      <c r="F1357" s="7">
        <f ca="1">IF($C1357 = 1 + N("Presidente"),
    127,
    IF($C1357 = 2 + N("Vice-Presidente"),
        72,
        IF($C1357 = 3 + N("Secretária bilíngue"),
            13,
            RANDBETWEEN(5,COUNT(Name!$A:$A) + 1)
        )
    )
)</f>
        <v>20</v>
      </c>
      <c r="G1357" s="7" t="str">
        <f ca="1">VLOOKUP($F1357,Name!$A:$B,2,FALSE)</f>
        <v>Alini</v>
      </c>
      <c r="H1357" s="7">
        <f ca="1" xml:space="preserve">
IF($C1357 = 1,
    0,
    RANDBETWEEN(5,COUNT('Last name'!$A:$A) + 1)
)</f>
        <v>16</v>
      </c>
      <c r="I1357" s="7" t="str">
        <f ca="1" xml:space="preserve">
IF($C1357 = 1 + N("Presidente"),
    "de Orléans e Bragança",
    VLOOKUP($H1357,'Last name'!$A:$B,2,FALSE) &amp; " " &amp; VLOOKUP(RANDBETWEEN(5,COUNT('Last name'!$A:$A) + 1),'Last name'!$A:$B,2,FALSE)
)</f>
        <v>Amor Leite</v>
      </c>
      <c r="J1357" s="7" t="str">
        <f t="shared" ca="1" si="212"/>
        <v>Alini Amor Leite</v>
      </c>
      <c r="K1357" s="7" t="str" cm="1">
        <f t="array" aca="1" ref="K1357" ca="1">SHA1HASH($J1357)</f>
        <v>d09df6a9e7b3ebb7dac2f954b9e949b786da6876</v>
      </c>
      <c r="L1357" s="7" cm="1">
        <f t="array" aca="1" ref="L1357" ca="1">INDEX(States!$A:$A,N1357,1)</f>
        <v>5</v>
      </c>
      <c r="M1357" s="7" t="str">
        <f ca="1">VLOOKUP($L1357,Countries!$A:$B,2,FALSE)</f>
        <v>Portugal</v>
      </c>
      <c r="N1357" s="7" cm="1">
        <f t="array" aca="1" ref="N1357" ca="1">INDEX(States!$C:$C,RANDBETWEEN(5,COUNTA(States!$A:$A) + 1),1)</f>
        <v>23</v>
      </c>
      <c r="O1357" s="7" t="str">
        <f ca="1">VLOOKUP($N1357,States!$C:$D,2,FALSE)</f>
        <v>Viana do Castelo</v>
      </c>
      <c r="P1357" s="7" t="str">
        <f ca="1">VLOOKUP($F1357,Name!$A:$C,3,FALSE)</f>
        <v>F</v>
      </c>
      <c r="Q1357" s="7" t="str">
        <f ca="1">VLOOKUP($P1357,Genders!$B:$C,2,FALSE)</f>
        <v>Female</v>
      </c>
      <c r="R1357" s="7" cm="1">
        <f t="array" aca="1" ref="R1357" ca="1">INDEX('Marital status'!$A:$A,RANDBETWEEN(5,COUNTA('Marital status'!$A:$A) + 1),1)</f>
        <v>6</v>
      </c>
      <c r="S1357" s="7" t="str">
        <f ca="1">VLOOKUP($R1357,'Marital status'!$A:$B,2,FALSE)</f>
        <v>MarrieD</v>
      </c>
      <c r="T1357" s="7">
        <f t="shared" ca="1" si="213"/>
        <v>5</v>
      </c>
      <c r="U1357" s="7" t="str">
        <f ca="1">VLOOKUP($T1357,Ethnicities!$A:$B,2,FALSE)</f>
        <v xml:space="preserve"> white</v>
      </c>
      <c r="V1357" s="8">
        <f t="shared" ca="1" si="214"/>
        <v>28646</v>
      </c>
      <c r="W1357" s="6">
        <f t="shared" ca="1" si="215"/>
        <v>7</v>
      </c>
      <c r="X1357" s="8" t="str">
        <f ca="1">VLOOKUP($W1357,'Background education'!$A:$B,2,FALSE)</f>
        <v>Undergraduate degree</v>
      </c>
      <c r="Y1357" s="7">
        <f ca="1" xml:space="preserve">
  IF(OR($AA1357 = 5, $AA1357 = 6, $AA1357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57" s="7" t="str">
        <f ca="1">VLOOKUP($Y1357,Departments!$A:$B,2,FALSE)</f>
        <v xml:space="preserve"> Presidency</v>
      </c>
      <c r="AA1357" s="6">
        <f t="shared" ca="1" si="216"/>
        <v>9</v>
      </c>
      <c r="AB1357" s="7" t="str">
        <f ca="1">VLOOKUP($AA1357,Roles!$A:$B,2,FALSE)</f>
        <v>Intern</v>
      </c>
      <c r="AC1357" s="6" t="str">
        <f t="shared" ca="1" si="217"/>
        <v/>
      </c>
      <c r="AD1357" s="7" t="str">
        <f ca="1" xml:space="preserve">
IF($AC1357 &lt;&gt; "",
    VLOOKUP($AC1357,Levels!$A:$B,2,FALSE),
    ""
)</f>
        <v/>
      </c>
      <c r="AE1357" s="8">
        <f t="shared" ca="1" si="218"/>
        <v>41172</v>
      </c>
      <c r="AF1357" s="6">
        <f ca="1">RANDBETWEEN(5,COUNTA('Recruitment source'!$A:$A) + 1)</f>
        <v>6</v>
      </c>
      <c r="AG1357" s="6" t="str">
        <f ca="1">VLOOKUP($AF1357,'Recruitment source'!$A:$B,2,FALSE)</f>
        <v>Learn4Good</v>
      </c>
      <c r="AH1357" s="8"/>
      <c r="AI1357" s="1">
        <f t="shared" ca="1" si="210"/>
        <v>1205</v>
      </c>
      <c r="AJ1357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1353, 1, 'Alini Amor Leite', 'F', 5, '05/06/1978', 7, 5, 9, NULL, 1205);</v>
      </c>
    </row>
    <row r="1358" spans="1:36" ht="14.25" customHeight="1" x14ac:dyDescent="0.2">
      <c r="A1358" s="7" cm="1">
        <f t="array" aca="1" ref="A1358" ca="1">INDEX(Companies!$A:$A,RANDBETWEEN(5,COUNTA(Companies!$A:$A) + 1),1)</f>
        <v>5</v>
      </c>
      <c r="B1358" s="7" t="str">
        <f ca="1">VLOOKUP($A1358,Companies!$A:$B,2,FALSE)</f>
        <v>ACME Corporation</v>
      </c>
      <c r="C1358" s="5">
        <f t="shared" si="211"/>
        <v>1354</v>
      </c>
      <c r="D1358" s="5" t="str" cm="1">
        <f t="array" ref="D1358">SHA1HASH($C1358)</f>
        <v>397d13d9aee3ce3572a22022f4c50cf8553a668a</v>
      </c>
      <c r="E1358" s="6">
        <v>1</v>
      </c>
      <c r="F1358" s="7">
        <f ca="1">IF($C1358 = 1 + N("Presidente"),
    127,
    IF($C1358 = 2 + N("Vice-Presidente"),
        72,
        IF($C1358 = 3 + N("Secretária bilíngue"),
            13,
            RANDBETWEEN(5,COUNT(Name!$A:$A) + 1)
        )
    )
)</f>
        <v>123</v>
      </c>
      <c r="G1358" s="7" t="str">
        <f ca="1">VLOOKUP($F1358,Name!$A:$B,2,FALSE)</f>
        <v>Emanuelly</v>
      </c>
      <c r="H1358" s="7">
        <f ca="1" xml:space="preserve">
IF($C1358 = 1,
    0,
    RANDBETWEEN(5,COUNT('Last name'!$A:$A) + 1)
)</f>
        <v>188</v>
      </c>
      <c r="I1358" s="7" t="str">
        <f ca="1" xml:space="preserve">
IF($C1358 = 1 + N("Presidente"),
    "de Orléans e Bragança",
    VLOOKUP($H1358,'Last name'!$A:$B,2,FALSE) &amp; " " &amp; VLOOKUP(RANDBETWEEN(5,COUNT('Last name'!$A:$A) + 1),'Last name'!$A:$B,2,FALSE)
)</f>
        <v>Tavarez Ferrão</v>
      </c>
      <c r="J1358" s="7" t="str">
        <f t="shared" ca="1" si="212"/>
        <v>Emanuelly Tavarez Ferrão</v>
      </c>
      <c r="K1358" s="7" t="str" cm="1">
        <f t="array" aca="1" ref="K1358" ca="1">SHA1HASH($J1358)</f>
        <v>fe1ca7e4f0d385f2eac0ef682b6fb4f0aa740674</v>
      </c>
      <c r="L1358" s="7" cm="1">
        <f t="array" aca="1" ref="L1358" ca="1">INDEX(States!$A:$A,N1358,1)</f>
        <v>5</v>
      </c>
      <c r="M1358" s="7" t="str">
        <f ca="1">VLOOKUP($L1358,Countries!$A:$B,2,FALSE)</f>
        <v>Portugal</v>
      </c>
      <c r="N1358" s="7" cm="1">
        <f t="array" aca="1" ref="N1358" ca="1">INDEX(States!$C:$C,RANDBETWEEN(5,COUNTA(States!$A:$A) + 1),1)</f>
        <v>10</v>
      </c>
      <c r="O1358" s="7" t="str">
        <f ca="1">VLOOKUP($N1358,States!$C:$D,2,FALSE)</f>
        <v>Faro</v>
      </c>
      <c r="P1358" s="7" t="str">
        <f ca="1">VLOOKUP($F1358,Name!$A:$C,3,FALSE)</f>
        <v>F</v>
      </c>
      <c r="Q1358" s="7" t="str">
        <f ca="1">VLOOKUP($P1358,Genders!$B:$C,2,FALSE)</f>
        <v>Female</v>
      </c>
      <c r="R1358" s="7" cm="1">
        <f t="array" aca="1" ref="R1358" ca="1">INDEX('Marital status'!$A:$A,RANDBETWEEN(5,COUNTA('Marital status'!$A:$A) + 1),1)</f>
        <v>9</v>
      </c>
      <c r="S1358" s="7" t="str">
        <f ca="1">VLOOKUP($R1358,'Marital status'!$A:$B,2,FALSE)</f>
        <v>DIVORCED</v>
      </c>
      <c r="T1358" s="7">
        <f t="shared" ca="1" si="213"/>
        <v>6</v>
      </c>
      <c r="U1358" s="7" t="str">
        <f ca="1">VLOOKUP($T1358,Ethnicities!$A:$B,2,FALSE)</f>
        <v>Black or African American</v>
      </c>
      <c r="V1358" s="8">
        <f t="shared" ca="1" si="214"/>
        <v>24145</v>
      </c>
      <c r="W1358" s="6">
        <f t="shared" ca="1" si="215"/>
        <v>7</v>
      </c>
      <c r="X1358" s="8" t="str">
        <f ca="1">VLOOKUP($W1358,'Background education'!$A:$B,2,FALSE)</f>
        <v>Undergraduate degree</v>
      </c>
      <c r="Y1358" s="7">
        <f ca="1" xml:space="preserve">
  IF(OR($AA1358 = 5, $AA1358 = 6, $AA1358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58" s="7" t="str">
        <f ca="1">VLOOKUP($Y1358,Departments!$A:$B,2,FALSE)</f>
        <v>Finance</v>
      </c>
      <c r="AA1358" s="6">
        <f t="shared" ca="1" si="216"/>
        <v>11</v>
      </c>
      <c r="AB1358" s="7" t="str">
        <f ca="1">VLOOKUP($AA1358,Roles!$A:$B,2,FALSE)</f>
        <v>Analyst</v>
      </c>
      <c r="AC1358" s="6">
        <f t="shared" ca="1" si="217"/>
        <v>5</v>
      </c>
      <c r="AD1358" s="7" t="str">
        <f ca="1" xml:space="preserve">
IF($AC1358 &lt;&gt; "",
    VLOOKUP($AC1358,Levels!$A:$B,2,FALSE),
    ""
)</f>
        <v>Junior</v>
      </c>
      <c r="AE1358" s="8">
        <f t="shared" ca="1" si="218"/>
        <v>37681</v>
      </c>
      <c r="AF1358" s="6">
        <f ca="1">RANDBETWEEN(5,COUNTA('Recruitment source'!$A:$A) + 1)</f>
        <v>12</v>
      </c>
      <c r="AG1358" s="6" t="str">
        <f ca="1">VLOOKUP($AF1358,'Recruitment source'!$A:$B,2,FALSE)</f>
        <v xml:space="preserve"> recommendation of employee</v>
      </c>
      <c r="AH1358" s="8"/>
      <c r="AI1358" s="1">
        <f t="shared" ca="1" si="210"/>
        <v>2500</v>
      </c>
      <c r="AJ1358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1354, 1, 'Emanuelly Tavarez Ferrão', 'F', 6, '07/02/1966', 7, 7, 11, 5, 2500);</v>
      </c>
    </row>
    <row r="1359" spans="1:36" ht="14.25" customHeight="1" x14ac:dyDescent="0.2">
      <c r="A1359" s="7" cm="1">
        <f t="array" aca="1" ref="A1359" ca="1">INDEX(Companies!$A:$A,RANDBETWEEN(5,COUNTA(Companies!$A:$A) + 1),1)</f>
        <v>5</v>
      </c>
      <c r="B1359" s="7" t="str">
        <f ca="1">VLOOKUP($A1359,Companies!$A:$B,2,FALSE)</f>
        <v>ACME Corporation</v>
      </c>
      <c r="C1359" s="5">
        <f t="shared" si="211"/>
        <v>1355</v>
      </c>
      <c r="D1359" s="5" t="str" cm="1">
        <f t="array" ref="D1359">SHA1HASH($C1359)</f>
        <v>73121a89c6113b175ee083b001a5175876d2b470</v>
      </c>
      <c r="E1359" s="6">
        <v>1</v>
      </c>
      <c r="F1359" s="7">
        <f ca="1">IF($C1359 = 1 + N("Presidente"),
    127,
    IF($C1359 = 2 + N("Vice-Presidente"),
        72,
        IF($C1359 = 3 + N("Secretária bilíngue"),
            13,
            RANDBETWEEN(5,COUNT(Name!$A:$A) + 1)
        )
    )
)</f>
        <v>347</v>
      </c>
      <c r="G1359" s="7" t="str">
        <f ca="1">VLOOKUP($F1359,Name!$A:$B,2,FALSE)</f>
        <v>Tomás</v>
      </c>
      <c r="H1359" s="7">
        <f ca="1" xml:space="preserve">
IF($C1359 = 1,
    0,
    RANDBETWEEN(5,COUNT('Last name'!$A:$A) + 1)
)</f>
        <v>74</v>
      </c>
      <c r="I1359" s="7" t="str">
        <f ca="1" xml:space="preserve">
IF($C1359 = 1 + N("Presidente"),
    "de Orléans e Bragança",
    VLOOKUP($H1359,'Last name'!$A:$B,2,FALSE) &amp; " " &amp; VLOOKUP(RANDBETWEEN(5,COUNT('Last name'!$A:$A) + 1),'Last name'!$A:$B,2,FALSE)
)</f>
        <v>Dias Albuquerque</v>
      </c>
      <c r="J1359" s="7" t="str">
        <f t="shared" ca="1" si="212"/>
        <v>Tomás Dias Albuquerque</v>
      </c>
      <c r="K1359" s="7" t="str" cm="1">
        <f t="array" aca="1" ref="K1359" ca="1">SHA1HASH($J1359)</f>
        <v>7b6912dfe7a74fcd9120cec25965978672262232</v>
      </c>
      <c r="L1359" s="7" cm="1">
        <f t="array" aca="1" ref="L1359" ca="1">INDEX(States!$A:$A,N1359,1)</f>
        <v>5</v>
      </c>
      <c r="M1359" s="7" t="str">
        <f ca="1">VLOOKUP($L1359,Countries!$A:$B,2,FALSE)</f>
        <v>Portugal</v>
      </c>
      <c r="N1359" s="7" cm="1">
        <f t="array" aca="1" ref="N1359" ca="1">INDEX(States!$C:$C,RANDBETWEEN(5,COUNTA(States!$A:$A) + 1),1)</f>
        <v>16</v>
      </c>
      <c r="O1359" s="7" t="str">
        <f ca="1">VLOOKUP($N1359,States!$C:$D,2,FALSE)</f>
        <v>Azores</v>
      </c>
      <c r="P1359" s="7" t="str">
        <f ca="1">VLOOKUP($F1359,Name!$A:$C,3,FALSE)</f>
        <v>M</v>
      </c>
      <c r="Q1359" s="7" t="str">
        <f ca="1">VLOOKUP($P1359,Genders!$B:$C,2,FALSE)</f>
        <v>Male</v>
      </c>
      <c r="R1359" s="7" cm="1">
        <f t="array" aca="1" ref="R1359" ca="1">INDEX('Marital status'!$A:$A,RANDBETWEEN(5,COUNTA('Marital status'!$A:$A) + 1),1)</f>
        <v>8</v>
      </c>
      <c r="S1359" s="7" t="str">
        <f ca="1">VLOOKUP($R1359,'Marital status'!$A:$B,2,FALSE)</f>
        <v xml:space="preserve"> Separated </v>
      </c>
      <c r="T1359" s="7">
        <f t="shared" ca="1" si="213"/>
        <v>5</v>
      </c>
      <c r="U1359" s="7" t="str">
        <f ca="1">VLOOKUP($T1359,Ethnicities!$A:$B,2,FALSE)</f>
        <v xml:space="preserve"> white</v>
      </c>
      <c r="V1359" s="8">
        <f t="shared" ca="1" si="214"/>
        <v>30005</v>
      </c>
      <c r="W1359" s="6">
        <f t="shared" ca="1" si="215"/>
        <v>7</v>
      </c>
      <c r="X1359" s="8" t="str">
        <f ca="1">VLOOKUP($W1359,'Background education'!$A:$B,2,FALSE)</f>
        <v>Undergraduate degree</v>
      </c>
      <c r="Y1359" s="7">
        <f ca="1" xml:space="preserve">
  IF(OR($AA1359 = 5, $AA1359 = 6, $AA1359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59" s="7" t="str">
        <f ca="1">VLOOKUP($Y1359,Departments!$A:$B,2,FALSE)</f>
        <v>Human Resource</v>
      </c>
      <c r="AA1359" s="6">
        <f t="shared" ca="1" si="216"/>
        <v>9</v>
      </c>
      <c r="AB1359" s="7" t="str">
        <f ca="1">VLOOKUP($AA1359,Roles!$A:$B,2,FALSE)</f>
        <v>Intern</v>
      </c>
      <c r="AC1359" s="6" t="str">
        <f t="shared" ca="1" si="217"/>
        <v/>
      </c>
      <c r="AD1359" s="7" t="str">
        <f ca="1" xml:space="preserve">
IF($AC1359 &lt;&gt; "",
    VLOOKUP($AC1359,Levels!$A:$B,2,FALSE),
    ""
)</f>
        <v/>
      </c>
      <c r="AE1359" s="8">
        <f t="shared" ca="1" si="218"/>
        <v>40067</v>
      </c>
      <c r="AF1359" s="6">
        <f ca="1">RANDBETWEEN(5,COUNTA('Recruitment source'!$A:$A) + 1)</f>
        <v>14</v>
      </c>
      <c r="AG1359" s="6" t="str">
        <f ca="1">VLOOKUP($AF1359,'Recruitment source'!$A:$B,2,FALSE)</f>
        <v>LinkedIn</v>
      </c>
      <c r="AH1359" s="8"/>
      <c r="AI1359" s="1">
        <f t="shared" ca="1" si="210"/>
        <v>1285</v>
      </c>
      <c r="AJ1359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1355, 1, 'Tomás Dias Albuquerque', 'M', 5, '23/02/1982', 7, 8, 9, NULL, 1285);</v>
      </c>
    </row>
    <row r="1360" spans="1:36" ht="14.25" customHeight="1" x14ac:dyDescent="0.2">
      <c r="A1360" s="7" cm="1">
        <f t="array" aca="1" ref="A1360" ca="1">INDEX(Companies!$A:$A,RANDBETWEEN(5,COUNTA(Companies!$A:$A) + 1),1)</f>
        <v>5</v>
      </c>
      <c r="B1360" s="7" t="str">
        <f ca="1">VLOOKUP($A1360,Companies!$A:$B,2,FALSE)</f>
        <v>ACME Corporation</v>
      </c>
      <c r="C1360" s="5">
        <f t="shared" si="211"/>
        <v>1356</v>
      </c>
      <c r="D1360" s="5" t="str" cm="1">
        <f t="array" ref="D1360">SHA1HASH($C1360)</f>
        <v>2b80090196fbbd61985ea7f2fc5c2f6aa4e1f134</v>
      </c>
      <c r="E1360" s="6">
        <v>1</v>
      </c>
      <c r="F1360" s="7">
        <f ca="1">IF($C1360 = 1 + N("Presidente"),
    127,
    IF($C1360 = 2 + N("Vice-Presidente"),
        72,
        IF($C1360 = 3 + N("Secretária bilíngue"),
            13,
            RANDBETWEEN(5,COUNT(Name!$A:$A) + 1)
        )
    )
)</f>
        <v>137</v>
      </c>
      <c r="G1360" s="7" t="str">
        <f ca="1">VLOOKUP($F1360,Name!$A:$B,2,FALSE)</f>
        <v>Fernanda</v>
      </c>
      <c r="H1360" s="7">
        <f ca="1" xml:space="preserve">
IF($C1360 = 1,
    0,
    RANDBETWEEN(5,COUNT('Last name'!$A:$A) + 1)
)</f>
        <v>145</v>
      </c>
      <c r="I1360" s="7" t="str">
        <f ca="1" xml:space="preserve">
IF($C1360 = 1 + N("Presidente"),
    "de Orléans e Bragança",
    VLOOKUP($H1360,'Last name'!$A:$B,2,FALSE) &amp; " " &amp; VLOOKUP(RANDBETWEEN(5,COUNT('Last name'!$A:$A) + 1),'Last name'!$A:$B,2,FALSE)
)</f>
        <v>Pasquim Bicalho</v>
      </c>
      <c r="J1360" s="7" t="str">
        <f t="shared" ca="1" si="212"/>
        <v>Fernanda Pasquim Bicalho</v>
      </c>
      <c r="K1360" s="7" t="str" cm="1">
        <f t="array" aca="1" ref="K1360" ca="1">SHA1HASH($J1360)</f>
        <v>b963a7cd8455816232ccdb939485ed0f500c95fd</v>
      </c>
      <c r="L1360" s="7" cm="1">
        <f t="array" aca="1" ref="L1360" ca="1">INDEX(States!$A:$A,N1360,1)</f>
        <v>5</v>
      </c>
      <c r="M1360" s="7" t="str">
        <f ca="1">VLOOKUP($L1360,Countries!$A:$B,2,FALSE)</f>
        <v>Portugal</v>
      </c>
      <c r="N1360" s="7" cm="1">
        <f t="array" aca="1" ref="N1360" ca="1">INDEX(States!$C:$C,RANDBETWEEN(5,COUNTA(States!$A:$A) + 1),1)</f>
        <v>18</v>
      </c>
      <c r="O1360" s="7" t="str">
        <f ca="1">VLOOKUP($N1360,States!$C:$D,2,FALSE)</f>
        <v>Castelo Branco</v>
      </c>
      <c r="P1360" s="7" t="str">
        <f ca="1">VLOOKUP($F1360,Name!$A:$C,3,FALSE)</f>
        <v>F</v>
      </c>
      <c r="Q1360" s="7" t="str">
        <f ca="1">VLOOKUP($P1360,Genders!$B:$C,2,FALSE)</f>
        <v>Female</v>
      </c>
      <c r="R1360" s="7" cm="1">
        <f t="array" aca="1" ref="R1360" ca="1">INDEX('Marital status'!$A:$A,RANDBETWEEN(5,COUNTA('Marital status'!$A:$A) + 1),1)</f>
        <v>6</v>
      </c>
      <c r="S1360" s="7" t="str">
        <f ca="1">VLOOKUP($R1360,'Marital status'!$A:$B,2,FALSE)</f>
        <v>MarrieD</v>
      </c>
      <c r="T1360" s="7">
        <f t="shared" ca="1" si="213"/>
        <v>5</v>
      </c>
      <c r="U1360" s="7" t="str">
        <f ca="1">VLOOKUP($T1360,Ethnicities!$A:$B,2,FALSE)</f>
        <v xml:space="preserve"> white</v>
      </c>
      <c r="V1360" s="8">
        <f t="shared" ca="1" si="214"/>
        <v>31643</v>
      </c>
      <c r="W1360" s="6">
        <f t="shared" ca="1" si="215"/>
        <v>8</v>
      </c>
      <c r="X1360" s="8" t="str">
        <f ca="1">VLOOKUP($W1360,'Background education'!$A:$B,2,FALSE)</f>
        <v>Graduate school</v>
      </c>
      <c r="Y1360" s="7">
        <f ca="1" xml:space="preserve">
  IF(OR($AA1360 = 5, $AA1360 = 6, $AA1360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60" s="7" t="str">
        <f ca="1">VLOOKUP($Y1360,Departments!$A:$B,2,FALSE)</f>
        <v>Communication &amp; Marketing</v>
      </c>
      <c r="AA1360" s="6">
        <f t="shared" ca="1" si="216"/>
        <v>11</v>
      </c>
      <c r="AB1360" s="7" t="str">
        <f ca="1">VLOOKUP($AA1360,Roles!$A:$B,2,FALSE)</f>
        <v>Analyst</v>
      </c>
      <c r="AC1360" s="6">
        <f t="shared" ca="1" si="217"/>
        <v>5</v>
      </c>
      <c r="AD1360" s="7" t="str">
        <f ca="1" xml:space="preserve">
IF($AC1360 &lt;&gt; "",
    VLOOKUP($AC1360,Levels!$A:$B,2,FALSE),
    ""
)</f>
        <v>Junior</v>
      </c>
      <c r="AE1360" s="8">
        <f t="shared" ca="1" si="218"/>
        <v>40975</v>
      </c>
      <c r="AF1360" s="6">
        <f ca="1">RANDBETWEEN(5,COUNTA('Recruitment source'!$A:$A) + 1)</f>
        <v>12</v>
      </c>
      <c r="AG1360" s="6" t="str">
        <f ca="1">VLOOKUP($AF1360,'Recruitment source'!$A:$B,2,FALSE)</f>
        <v xml:space="preserve"> recommendation of employee</v>
      </c>
      <c r="AH1360" s="8"/>
      <c r="AI1360" s="1">
        <f t="shared" ca="1" si="210"/>
        <v>3080</v>
      </c>
      <c r="AJ1360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1356, 1, 'Fernanda Pasquim Bicalho', 'F', 5, '19/08/1986', 8, 11, 11, 5, 3080);</v>
      </c>
    </row>
    <row r="1361" spans="1:36" ht="14.25" customHeight="1" x14ac:dyDescent="0.2">
      <c r="A1361" s="7" cm="1">
        <f t="array" aca="1" ref="A1361" ca="1">INDEX(Companies!$A:$A,RANDBETWEEN(5,COUNTA(Companies!$A:$A) + 1),1)</f>
        <v>5</v>
      </c>
      <c r="B1361" s="7" t="str">
        <f ca="1">VLOOKUP($A1361,Companies!$A:$B,2,FALSE)</f>
        <v>ACME Corporation</v>
      </c>
      <c r="C1361" s="5">
        <f t="shared" si="211"/>
        <v>1357</v>
      </c>
      <c r="D1361" s="5" t="str" cm="1">
        <f t="array" ref="D1361">SHA1HASH($C1361)</f>
        <v>69dd0d17085451edc7a356c689407429fc6cea46</v>
      </c>
      <c r="E1361" s="6">
        <v>1</v>
      </c>
      <c r="F1361" s="7">
        <f ca="1">IF($C1361 = 1 + N("Presidente"),
    127,
    IF($C1361 = 2 + N("Vice-Presidente"),
        72,
        IF($C1361 = 3 + N("Secretária bilíngue"),
            13,
            RANDBETWEEN(5,COUNT(Name!$A:$A) + 1)
        )
    )
)</f>
        <v>206</v>
      </c>
      <c r="G1361" s="7" t="str">
        <f ca="1">VLOOKUP($F1361,Name!$A:$B,2,FALSE)</f>
        <v>Kamilla</v>
      </c>
      <c r="H1361" s="7">
        <f ca="1" xml:space="preserve">
IF($C1361 = 1,
    0,
    RANDBETWEEN(5,COUNT('Last name'!$A:$A) + 1)
)</f>
        <v>42</v>
      </c>
      <c r="I1361" s="7" t="str">
        <f ca="1" xml:space="preserve">
IF($C1361 = 1 + N("Presidente"),
    "de Orléans e Bragança",
    VLOOKUP($H1361,'Last name'!$A:$B,2,FALSE) &amp; " " &amp; VLOOKUP(RANDBETWEEN(5,COUNT('Last name'!$A:$A) + 1),'Last name'!$A:$B,2,FALSE)
)</f>
        <v>Borba Lima</v>
      </c>
      <c r="J1361" s="7" t="str">
        <f t="shared" ca="1" si="212"/>
        <v>Kamilla Borba Lima</v>
      </c>
      <c r="K1361" s="7" t="str" cm="1">
        <f t="array" aca="1" ref="K1361" ca="1">SHA1HASH($J1361)</f>
        <v>086c12f564b1f81e217e44a26e7748314f54eab9</v>
      </c>
      <c r="L1361" s="7" cm="1">
        <f t="array" aca="1" ref="L1361" ca="1">INDEX(States!$A:$A,N1361,1)</f>
        <v>5</v>
      </c>
      <c r="M1361" s="7" t="str">
        <f ca="1">VLOOKUP($L1361,Countries!$A:$B,2,FALSE)</f>
        <v>Portugal</v>
      </c>
      <c r="N1361" s="7" cm="1">
        <f t="array" aca="1" ref="N1361" ca="1">INDEX(States!$C:$C,RANDBETWEEN(5,COUNTA(States!$A:$A) + 1),1)</f>
        <v>7</v>
      </c>
      <c r="O1361" s="7" t="str">
        <f ca="1">VLOOKUP($N1361,States!$C:$D,2,FALSE)</f>
        <v xml:space="preserve"> Setúbal </v>
      </c>
      <c r="P1361" s="7" t="str">
        <f ca="1">VLOOKUP($F1361,Name!$A:$C,3,FALSE)</f>
        <v>F</v>
      </c>
      <c r="Q1361" s="7" t="str">
        <f ca="1">VLOOKUP($P1361,Genders!$B:$C,2,FALSE)</f>
        <v>Female</v>
      </c>
      <c r="R1361" s="7" cm="1">
        <f t="array" aca="1" ref="R1361" ca="1">INDEX('Marital status'!$A:$A,RANDBETWEEN(5,COUNTA('Marital status'!$A:$A) + 1),1)</f>
        <v>5</v>
      </c>
      <c r="S1361" s="7" t="str">
        <f ca="1">VLOOKUP($R1361,'Marital status'!$A:$B,2,FALSE)</f>
        <v>single</v>
      </c>
      <c r="T1361" s="7">
        <f t="shared" ca="1" si="213"/>
        <v>5</v>
      </c>
      <c r="U1361" s="7" t="str">
        <f ca="1">VLOOKUP($T1361,Ethnicities!$A:$B,2,FALSE)</f>
        <v xml:space="preserve"> white</v>
      </c>
      <c r="V1361" s="8">
        <f t="shared" ca="1" si="214"/>
        <v>23045</v>
      </c>
      <c r="W1361" s="6">
        <f t="shared" ca="1" si="215"/>
        <v>7</v>
      </c>
      <c r="X1361" s="8" t="str">
        <f ca="1">VLOOKUP($W1361,'Background education'!$A:$B,2,FALSE)</f>
        <v>Undergraduate degree</v>
      </c>
      <c r="Y1361" s="7">
        <f ca="1" xml:space="preserve">
  IF(OR($AA1361 = 5, $AA1361 = 6, $AA1361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61" s="7" t="str">
        <f ca="1">VLOOKUP($Y1361,Departments!$A:$B,2,FALSE)</f>
        <v>Audit</v>
      </c>
      <c r="AA1361" s="6">
        <f t="shared" ca="1" si="216"/>
        <v>9</v>
      </c>
      <c r="AB1361" s="7" t="str">
        <f ca="1">VLOOKUP($AA1361,Roles!$A:$B,2,FALSE)</f>
        <v>Intern</v>
      </c>
      <c r="AC1361" s="6" t="str">
        <f t="shared" ca="1" si="217"/>
        <v/>
      </c>
      <c r="AD1361" s="7" t="str">
        <f ca="1" xml:space="preserve">
IF($AC1361 &lt;&gt; "",
    VLOOKUP($AC1361,Levels!$A:$B,2,FALSE),
    ""
)</f>
        <v/>
      </c>
      <c r="AE1361" s="8">
        <f t="shared" ca="1" si="218"/>
        <v>36491</v>
      </c>
      <c r="AF1361" s="6">
        <f ca="1">RANDBETWEEN(5,COUNTA('Recruitment source'!$A:$A) + 1)</f>
        <v>8</v>
      </c>
      <c r="AG1361" s="6" t="str">
        <f ca="1">VLOOKUP($AF1361,'Recruitment source'!$A:$B,2,FALSE)</f>
        <v>Net Empregos</v>
      </c>
      <c r="AH1361" s="8"/>
      <c r="AI1361" s="1">
        <f t="shared" ca="1" si="210"/>
        <v>1205</v>
      </c>
      <c r="AJ136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1357, 1, 'Kamilla Borba Lima', 'F', 5, '03/02/1963', 7, 13, 9, NULL, 1205);</v>
      </c>
    </row>
    <row r="1362" spans="1:36" ht="14.25" customHeight="1" x14ac:dyDescent="0.2">
      <c r="A1362" s="7" cm="1">
        <f t="array" aca="1" ref="A1362" ca="1">INDEX(Companies!$A:$A,RANDBETWEEN(5,COUNTA(Companies!$A:$A) + 1),1)</f>
        <v>5</v>
      </c>
      <c r="B1362" s="7" t="str">
        <f ca="1">VLOOKUP($A1362,Companies!$A:$B,2,FALSE)</f>
        <v>ACME Corporation</v>
      </c>
      <c r="C1362" s="5">
        <f t="shared" si="211"/>
        <v>1358</v>
      </c>
      <c r="D1362" s="5" t="str" cm="1">
        <f t="array" ref="D1362">SHA1HASH($C1362)</f>
        <v>c28dc1fe18f79267567f68702332aceb8a847953</v>
      </c>
      <c r="E1362" s="6">
        <v>1</v>
      </c>
      <c r="F1362" s="7">
        <f ca="1">IF($C1362 = 1 + N("Presidente"),
    127,
    IF($C1362 = 2 + N("Vice-Presidente"),
        72,
        IF($C1362 = 3 + N("Secretária bilíngue"),
            13,
            RANDBETWEEN(5,COUNT(Name!$A:$A) + 1)
        )
    )
)</f>
        <v>305</v>
      </c>
      <c r="G1362" s="7" t="str">
        <f ca="1">VLOOKUP($F1362,Name!$A:$B,2,FALSE)</f>
        <v>Nathan</v>
      </c>
      <c r="H1362" s="7">
        <f ca="1" xml:space="preserve">
IF($C1362 = 1,
    0,
    RANDBETWEEN(5,COUNT('Last name'!$A:$A) + 1)
)</f>
        <v>9</v>
      </c>
      <c r="I1362" s="7" t="str">
        <f ca="1" xml:space="preserve">
IF($C1362 = 1 + N("Presidente"),
    "de Orléans e Bragança",
    VLOOKUP($H1362,'Last name'!$A:$B,2,FALSE) &amp; " " &amp; VLOOKUP(RANDBETWEEN(5,COUNT('Last name'!$A:$A) + 1),'Last name'!$A:$B,2,FALSE)
)</f>
        <v>Aleluia Mazza</v>
      </c>
      <c r="J1362" s="7" t="str">
        <f t="shared" ca="1" si="212"/>
        <v>Nathan Aleluia Mazza</v>
      </c>
      <c r="K1362" s="7" t="str" cm="1">
        <f t="array" aca="1" ref="K1362" ca="1">SHA1HASH($J1362)</f>
        <v>b8d2516fe120ca558625f9745ac6e855c9ebf239</v>
      </c>
      <c r="L1362" s="7" cm="1">
        <f t="array" aca="1" ref="L1362" ca="1">INDEX(States!$A:$A,N1362,1)</f>
        <v>5</v>
      </c>
      <c r="M1362" s="7" t="str">
        <f ca="1">VLOOKUP($L1362,Countries!$A:$B,2,FALSE)</f>
        <v>Portugal</v>
      </c>
      <c r="N1362" s="7" cm="1">
        <f t="array" aca="1" ref="N1362" ca="1">INDEX(States!$C:$C,RANDBETWEEN(5,COUNTA(States!$A:$A) + 1),1)</f>
        <v>24</v>
      </c>
      <c r="O1362" s="7" t="str">
        <f ca="1">VLOOKUP($N1362,States!$C:$D,2,FALSE)</f>
        <v>Brangança</v>
      </c>
      <c r="P1362" s="7" t="str">
        <f ca="1">VLOOKUP($F1362,Name!$A:$C,3,FALSE)</f>
        <v>M</v>
      </c>
      <c r="Q1362" s="7" t="str">
        <f ca="1">VLOOKUP($P1362,Genders!$B:$C,2,FALSE)</f>
        <v>Male</v>
      </c>
      <c r="R1362" s="7" cm="1">
        <f t="array" aca="1" ref="R1362" ca="1">INDEX('Marital status'!$A:$A,RANDBETWEEN(5,COUNTA('Marital status'!$A:$A) + 1),1)</f>
        <v>9</v>
      </c>
      <c r="S1362" s="7" t="str">
        <f ca="1">VLOOKUP($R1362,'Marital status'!$A:$B,2,FALSE)</f>
        <v>DIVORCED</v>
      </c>
      <c r="T1362" s="7">
        <f t="shared" ca="1" si="213"/>
        <v>5</v>
      </c>
      <c r="U1362" s="7" t="str">
        <f ca="1">VLOOKUP($T1362,Ethnicities!$A:$B,2,FALSE)</f>
        <v xml:space="preserve"> white</v>
      </c>
      <c r="V1362" s="8">
        <f t="shared" ca="1" si="214"/>
        <v>22631</v>
      </c>
      <c r="W1362" s="6">
        <f t="shared" ca="1" si="215"/>
        <v>8</v>
      </c>
      <c r="X1362" s="8" t="str">
        <f ca="1">VLOOKUP($W1362,'Background education'!$A:$B,2,FALSE)</f>
        <v>Graduate school</v>
      </c>
      <c r="Y1362" s="7">
        <f ca="1" xml:space="preserve">
  IF(OR($AA1362 = 5, $AA1362 = 6, $AA1362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62" s="7" t="str">
        <f ca="1">VLOOKUP($Y1362,Departments!$A:$B,2,FALSE)</f>
        <v xml:space="preserve"> Commercial</v>
      </c>
      <c r="AA1362" s="6">
        <f t="shared" ca="1" si="216"/>
        <v>11</v>
      </c>
      <c r="AB1362" s="7" t="str">
        <f ca="1">VLOOKUP($AA1362,Roles!$A:$B,2,FALSE)</f>
        <v>Analyst</v>
      </c>
      <c r="AC1362" s="6">
        <f t="shared" ca="1" si="217"/>
        <v>6</v>
      </c>
      <c r="AD1362" s="7" t="str">
        <f ca="1" xml:space="preserve">
IF($AC1362 &lt;&gt; "",
    VLOOKUP($AC1362,Levels!$A:$B,2,FALSE),
    ""
)</f>
        <v>Pleno</v>
      </c>
      <c r="AE1362" s="8">
        <f t="shared" ca="1" si="218"/>
        <v>38976</v>
      </c>
      <c r="AF1362" s="6">
        <f ca="1">RANDBETWEEN(5,COUNTA('Recruitment source'!$A:$A) + 1)</f>
        <v>14</v>
      </c>
      <c r="AG1362" s="6" t="str">
        <f ca="1">VLOOKUP($AF1362,'Recruitment source'!$A:$B,2,FALSE)</f>
        <v>LinkedIn</v>
      </c>
      <c r="AH1362" s="8"/>
      <c r="AI1362" s="1">
        <f t="shared" ca="1" si="210"/>
        <v>3080</v>
      </c>
      <c r="AJ136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1358, 1, 'Nathan Aleluia Mazza', 'M', 5, '16/12/1961', 8, 9, 11, 6, 3080);</v>
      </c>
    </row>
    <row r="1363" spans="1:36" ht="14.25" customHeight="1" x14ac:dyDescent="0.2">
      <c r="A1363" s="7" cm="1">
        <f t="array" aca="1" ref="A1363" ca="1">INDEX(Companies!$A:$A,RANDBETWEEN(5,COUNTA(Companies!$A:$A) + 1),1)</f>
        <v>5</v>
      </c>
      <c r="B1363" s="7" t="str">
        <f ca="1">VLOOKUP($A1363,Companies!$A:$B,2,FALSE)</f>
        <v>ACME Corporation</v>
      </c>
      <c r="C1363" s="5">
        <f t="shared" si="211"/>
        <v>1359</v>
      </c>
      <c r="D1363" s="5" t="str" cm="1">
        <f t="array" ref="D1363">SHA1HASH($C1363)</f>
        <v>cccfd063b99f899232d571d89d3f832308c0d0bc</v>
      </c>
      <c r="E1363" s="6">
        <v>1</v>
      </c>
      <c r="F1363" s="7">
        <f ca="1">IF($C1363 = 1 + N("Presidente"),
    127,
    IF($C1363 = 2 + N("Vice-Presidente"),
        72,
        IF($C1363 = 3 + N("Secretária bilíngue"),
            13,
            RANDBETWEEN(5,COUNT(Name!$A:$A) + 1)
        )
    )
)</f>
        <v>299</v>
      </c>
      <c r="G1363" s="7" t="str">
        <f ca="1">VLOOKUP($F1363,Name!$A:$B,2,FALSE)</f>
        <v>Mirella</v>
      </c>
      <c r="H1363" s="7">
        <f ca="1" xml:space="preserve">
IF($C1363 = 1,
    0,
    RANDBETWEEN(5,COUNT('Last name'!$A:$A) + 1)
)</f>
        <v>93</v>
      </c>
      <c r="I1363" s="7" t="str">
        <f ca="1" xml:space="preserve">
IF($C1363 = 1 + N("Presidente"),
    "de Orléans e Bragança",
    VLOOKUP($H1363,'Last name'!$A:$B,2,FALSE) &amp; " " &amp; VLOOKUP(RANDBETWEEN(5,COUNT('Last name'!$A:$A) + 1),'Last name'!$A:$B,2,FALSE)
)</f>
        <v>Frois Brasil</v>
      </c>
      <c r="J1363" s="7" t="str">
        <f t="shared" ca="1" si="212"/>
        <v>Mirella Frois Brasil</v>
      </c>
      <c r="K1363" s="7" t="str" cm="1">
        <f t="array" aca="1" ref="K1363" ca="1">SHA1HASH($J1363)</f>
        <v>09ca002d05cd46f08adb8ff9324c258c68cd7364</v>
      </c>
      <c r="L1363" s="7" cm="1">
        <f t="array" aca="1" ref="L1363" ca="1">INDEX(States!$A:$A,N1363,1)</f>
        <v>5</v>
      </c>
      <c r="M1363" s="7" t="str">
        <f ca="1">VLOOKUP($L1363,Countries!$A:$B,2,FALSE)</f>
        <v>Portugal</v>
      </c>
      <c r="N1363" s="7" cm="1">
        <f t="array" aca="1" ref="N1363" ca="1">INDEX(States!$C:$C,RANDBETWEEN(5,COUNTA(States!$A:$A) + 1),1)</f>
        <v>5</v>
      </c>
      <c r="O1363" s="7" t="str">
        <f ca="1">VLOOKUP($N1363,States!$C:$D,2,FALSE)</f>
        <v xml:space="preserve"> Lisboa</v>
      </c>
      <c r="P1363" s="7" t="str">
        <f ca="1">VLOOKUP($F1363,Name!$A:$C,3,FALSE)</f>
        <v>F</v>
      </c>
      <c r="Q1363" s="7" t="str">
        <f ca="1">VLOOKUP($P1363,Genders!$B:$C,2,FALSE)</f>
        <v>Female</v>
      </c>
      <c r="R1363" s="7" cm="1">
        <f t="array" aca="1" ref="R1363" ca="1">INDEX('Marital status'!$A:$A,RANDBETWEEN(5,COUNTA('Marital status'!$A:$A) + 1),1)</f>
        <v>6</v>
      </c>
      <c r="S1363" s="7" t="str">
        <f ca="1">VLOOKUP($R1363,'Marital status'!$A:$B,2,FALSE)</f>
        <v>MarrieD</v>
      </c>
      <c r="T1363" s="7">
        <f t="shared" ca="1" si="213"/>
        <v>5</v>
      </c>
      <c r="U1363" s="7" t="str">
        <f ca="1">VLOOKUP($T1363,Ethnicities!$A:$B,2,FALSE)</f>
        <v xml:space="preserve"> white</v>
      </c>
      <c r="V1363" s="8">
        <f t="shared" ca="1" si="214"/>
        <v>24974</v>
      </c>
      <c r="W1363" s="6">
        <f t="shared" ca="1" si="215"/>
        <v>7</v>
      </c>
      <c r="X1363" s="8" t="str">
        <f ca="1">VLOOKUP($W1363,'Background education'!$A:$B,2,FALSE)</f>
        <v>Undergraduate degree</v>
      </c>
      <c r="Y1363" s="7">
        <f ca="1" xml:space="preserve">
  IF(OR($AA1363 = 5, $AA1363 = 6, $AA1363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63" s="7" t="str">
        <f ca="1">VLOOKUP($Y1363,Departments!$A:$B,2,FALSE)</f>
        <v xml:space="preserve"> Commercial</v>
      </c>
      <c r="AA1363" s="6">
        <f t="shared" ca="1" si="216"/>
        <v>9</v>
      </c>
      <c r="AB1363" s="7" t="str">
        <f ca="1">VLOOKUP($AA1363,Roles!$A:$B,2,FALSE)</f>
        <v>Intern</v>
      </c>
      <c r="AC1363" s="6" t="str">
        <f t="shared" ca="1" si="217"/>
        <v/>
      </c>
      <c r="AD1363" s="7" t="str">
        <f ca="1" xml:space="preserve">
IF($AC1363 &lt;&gt; "",
    VLOOKUP($AC1363,Levels!$A:$B,2,FALSE),
    ""
)</f>
        <v/>
      </c>
      <c r="AE1363" s="8">
        <f t="shared" ca="1" si="218"/>
        <v>37864</v>
      </c>
      <c r="AF1363" s="6">
        <f ca="1">RANDBETWEEN(5,COUNTA('Recruitment source'!$A:$A) + 1)</f>
        <v>9</v>
      </c>
      <c r="AG1363" s="6" t="str">
        <f ca="1">VLOOKUP($AF1363,'Recruitment source'!$A:$B,2,FALSE)</f>
        <v>Empregos Online</v>
      </c>
      <c r="AH1363" s="8"/>
      <c r="AI1363" s="1">
        <f t="shared" ca="1" si="210"/>
        <v>1285</v>
      </c>
      <c r="AJ136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1359, 1, 'Mirella Frois Brasil', 'F', 5, '16/05/1968', 7, 9, 9, NULL, 1285);</v>
      </c>
    </row>
    <row r="1364" spans="1:36" ht="14.25" customHeight="1" x14ac:dyDescent="0.2">
      <c r="A1364" s="7" cm="1">
        <f t="array" aca="1" ref="A1364" ca="1">INDEX(Companies!$A:$A,RANDBETWEEN(5,COUNTA(Companies!$A:$A) + 1),1)</f>
        <v>5</v>
      </c>
      <c r="B1364" s="7" t="str">
        <f ca="1">VLOOKUP($A1364,Companies!$A:$B,2,FALSE)</f>
        <v>ACME Corporation</v>
      </c>
      <c r="C1364" s="5">
        <f t="shared" si="211"/>
        <v>1360</v>
      </c>
      <c r="D1364" s="5" t="str" cm="1">
        <f t="array" ref="D1364">SHA1HASH($C1364)</f>
        <v>87277d4685e66d0f85b9a13ed48c9253d5bc8fb0</v>
      </c>
      <c r="E1364" s="6">
        <v>1</v>
      </c>
      <c r="F1364" s="7">
        <f ca="1">IF($C1364 = 1 + N("Presidente"),
    127,
    IF($C1364 = 2 + N("Vice-Presidente"),
        72,
        IF($C1364 = 3 + N("Secretária bilíngue"),
            13,
            RANDBETWEEN(5,COUNT(Name!$A:$A) + 1)
        )
    )
)</f>
        <v>210</v>
      </c>
      <c r="G1364" s="7" t="str">
        <f ca="1">VLOOKUP($F1364,Name!$A:$B,2,FALSE)</f>
        <v>Kauã</v>
      </c>
      <c r="H1364" s="7">
        <f ca="1" xml:space="preserve">
IF($C1364 = 1,
    0,
    RANDBETWEEN(5,COUNT('Last name'!$A:$A) + 1)
)</f>
        <v>18</v>
      </c>
      <c r="I1364" s="7" t="str">
        <f ca="1" xml:space="preserve">
IF($C1364 = 1 + N("Presidente"),
    "de Orléans e Bragança",
    VLOOKUP($H1364,'Last name'!$A:$B,2,FALSE) &amp; " " &amp; VLOOKUP(RANDBETWEEN(5,COUNT('Last name'!$A:$A) + 1),'Last name'!$A:$B,2,FALSE)
)</f>
        <v>Andrioli Santana</v>
      </c>
      <c r="J1364" s="7" t="str">
        <f t="shared" ca="1" si="212"/>
        <v>Kauã Andrioli Santana</v>
      </c>
      <c r="K1364" s="7" t="str" cm="1">
        <f t="array" aca="1" ref="K1364" ca="1">SHA1HASH($J1364)</f>
        <v>f40574f243228644779251b45ace3198dcb46edb</v>
      </c>
      <c r="L1364" s="7" cm="1">
        <f t="array" aca="1" ref="L1364" ca="1">INDEX(States!$A:$A,N1364,1)</f>
        <v>5</v>
      </c>
      <c r="M1364" s="7" t="str">
        <f ca="1">VLOOKUP($L1364,Countries!$A:$B,2,FALSE)</f>
        <v>Portugal</v>
      </c>
      <c r="N1364" s="7" cm="1">
        <f t="array" aca="1" ref="N1364" ca="1">INDEX(States!$C:$C,RANDBETWEEN(5,COUNTA(States!$A:$A) + 1),1)</f>
        <v>19</v>
      </c>
      <c r="O1364" s="7" t="str">
        <f ca="1">VLOOKUP($N1364,States!$C:$D,2,FALSE)</f>
        <v>Beja</v>
      </c>
      <c r="P1364" s="7" t="str">
        <f ca="1">VLOOKUP($F1364,Name!$A:$C,3,FALSE)</f>
        <v>M</v>
      </c>
      <c r="Q1364" s="7" t="str">
        <f ca="1">VLOOKUP($P1364,Genders!$B:$C,2,FALSE)</f>
        <v>Male</v>
      </c>
      <c r="R1364" s="7" cm="1">
        <f t="array" aca="1" ref="R1364" ca="1">INDEX('Marital status'!$A:$A,RANDBETWEEN(5,COUNTA('Marital status'!$A:$A) + 1),1)</f>
        <v>6</v>
      </c>
      <c r="S1364" s="7" t="str">
        <f ca="1">VLOOKUP($R1364,'Marital status'!$A:$B,2,FALSE)</f>
        <v>MarrieD</v>
      </c>
      <c r="T1364" s="7">
        <f t="shared" ca="1" si="213"/>
        <v>7</v>
      </c>
      <c r="U1364" s="7" t="str">
        <f ca="1">VLOOKUP($T1364,Ethnicities!$A:$B,2,FALSE)</f>
        <v xml:space="preserve">  Hispanic or LATINO</v>
      </c>
      <c r="V1364" s="8">
        <f t="shared" ca="1" si="214"/>
        <v>19093</v>
      </c>
      <c r="W1364" s="6">
        <f t="shared" ca="1" si="215"/>
        <v>8</v>
      </c>
      <c r="X1364" s="8" t="str">
        <f ca="1">VLOOKUP($W1364,'Background education'!$A:$B,2,FALSE)</f>
        <v>Graduate school</v>
      </c>
      <c r="Y1364" s="7">
        <f ca="1" xml:space="preserve">
  IF(OR($AA1364 = 5, $AA1364 = 6, $AA1364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64" s="7" t="str">
        <f ca="1">VLOOKUP($Y1364,Departments!$A:$B,2,FALSE)</f>
        <v xml:space="preserve"> Commercial</v>
      </c>
      <c r="AA1364" s="6">
        <f t="shared" ca="1" si="216"/>
        <v>11</v>
      </c>
      <c r="AB1364" s="7" t="str">
        <f ca="1">VLOOKUP($AA1364,Roles!$A:$B,2,FALSE)</f>
        <v>Analyst</v>
      </c>
      <c r="AC1364" s="6">
        <f t="shared" ca="1" si="217"/>
        <v>7</v>
      </c>
      <c r="AD1364" s="7" t="str">
        <f ca="1" xml:space="preserve">
IF($AC1364 &lt;&gt; "",
    VLOOKUP($AC1364,Levels!$A:$B,2,FALSE),
    ""
)</f>
        <v>Senior</v>
      </c>
      <c r="AE1364" s="8">
        <f t="shared" ca="1" si="218"/>
        <v>44009</v>
      </c>
      <c r="AF1364" s="6">
        <f ca="1">RANDBETWEEN(5,COUNTA('Recruitment source'!$A:$A) + 1)</f>
        <v>15</v>
      </c>
      <c r="AG1364" s="6" t="str">
        <f ca="1">VLOOKUP($AF1364,'Recruitment source'!$A:$B,2,FALSE)</f>
        <v>Website</v>
      </c>
      <c r="AH1364" s="8"/>
      <c r="AI1364" s="1">
        <f t="shared" ca="1" si="210"/>
        <v>3080</v>
      </c>
      <c r="AJ1364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1360, 1, 'Kauã Andrioli Santana', 'M', 7, '09/04/1952', 8, 9, 11, 7, 3080);</v>
      </c>
    </row>
    <row r="1365" spans="1:36" ht="14.25" customHeight="1" x14ac:dyDescent="0.2">
      <c r="A1365" s="7" cm="1">
        <f t="array" aca="1" ref="A1365" ca="1">INDEX(Companies!$A:$A,RANDBETWEEN(5,COUNTA(Companies!$A:$A) + 1),1)</f>
        <v>5</v>
      </c>
      <c r="B1365" s="7" t="str">
        <f ca="1">VLOOKUP($A1365,Companies!$A:$B,2,FALSE)</f>
        <v>ACME Corporation</v>
      </c>
      <c r="C1365" s="5">
        <f t="shared" si="211"/>
        <v>1361</v>
      </c>
      <c r="D1365" s="5" t="str" cm="1">
        <f t="array" ref="D1365">SHA1HASH($C1365)</f>
        <v>2b8c5c3d26a90dd3ae49b5001f6c2d3139bb6fc8</v>
      </c>
      <c r="E1365" s="6">
        <v>1</v>
      </c>
      <c r="F1365" s="7">
        <f ca="1">IF($C1365 = 1 + N("Presidente"),
    127,
    IF($C1365 = 2 + N("Vice-Presidente"),
        72,
        IF($C1365 = 3 + N("Secretária bilíngue"),
            13,
            RANDBETWEEN(5,COUNT(Name!$A:$A) + 1)
        )
    )
)</f>
        <v>153</v>
      </c>
      <c r="G1365" s="7" t="str">
        <f ca="1">VLOOKUP($F1365,Name!$A:$B,2,FALSE)</f>
        <v>Giovana</v>
      </c>
      <c r="H1365" s="7">
        <f ca="1" xml:space="preserve">
IF($C1365 = 1,
    0,
    RANDBETWEEN(5,COUNT('Last name'!$A:$A) + 1)
)</f>
        <v>169</v>
      </c>
      <c r="I1365" s="7" t="str">
        <f ca="1" xml:space="preserve">
IF($C1365 = 1 + N("Presidente"),
    "de Orléans e Bragança",
    VLOOKUP($H1365,'Last name'!$A:$B,2,FALSE) &amp; " " &amp; VLOOKUP(RANDBETWEEN(5,COUNT('Last name'!$A:$A) + 1),'Last name'!$A:$B,2,FALSE)
)</f>
        <v>Russo Esposito</v>
      </c>
      <c r="J1365" s="7" t="str">
        <f t="shared" ca="1" si="212"/>
        <v>Giovana Russo Esposito</v>
      </c>
      <c r="K1365" s="7" t="str" cm="1">
        <f t="array" aca="1" ref="K1365" ca="1">SHA1HASH($J1365)</f>
        <v>f24aecbf2340121e004a876bf8d111900973e117</v>
      </c>
      <c r="L1365" s="7" cm="1">
        <f t="array" aca="1" ref="L1365" ca="1">INDEX(States!$A:$A,N1365,1)</f>
        <v>5</v>
      </c>
      <c r="M1365" s="7" t="str">
        <f ca="1">VLOOKUP($L1365,Countries!$A:$B,2,FALSE)</f>
        <v>Portugal</v>
      </c>
      <c r="N1365" s="7" cm="1">
        <f t="array" aca="1" ref="N1365" ca="1">INDEX(States!$C:$C,RANDBETWEEN(5,COUNTA(States!$A:$A) + 1),1)</f>
        <v>15</v>
      </c>
      <c r="O1365" s="7" t="str">
        <f ca="1">VLOOKUP($N1365,States!$C:$D,2,FALSE)</f>
        <v xml:space="preserve"> ÉVORA</v>
      </c>
      <c r="P1365" s="7" t="str">
        <f ca="1">VLOOKUP($F1365,Name!$A:$C,3,FALSE)</f>
        <v>F</v>
      </c>
      <c r="Q1365" s="7" t="str">
        <f ca="1">VLOOKUP($P1365,Genders!$B:$C,2,FALSE)</f>
        <v>Female</v>
      </c>
      <c r="R1365" s="7" cm="1">
        <f t="array" aca="1" ref="R1365" ca="1">INDEX('Marital status'!$A:$A,RANDBETWEEN(5,COUNTA('Marital status'!$A:$A) + 1),1)</f>
        <v>6</v>
      </c>
      <c r="S1365" s="7" t="str">
        <f ca="1">VLOOKUP($R1365,'Marital status'!$A:$B,2,FALSE)</f>
        <v>MarrieD</v>
      </c>
      <c r="T1365" s="7">
        <f t="shared" ca="1" si="213"/>
        <v>6</v>
      </c>
      <c r="U1365" s="7" t="str">
        <f ca="1">VLOOKUP($T1365,Ethnicities!$A:$B,2,FALSE)</f>
        <v>Black or African American</v>
      </c>
      <c r="V1365" s="8">
        <f t="shared" ca="1" si="214"/>
        <v>29808</v>
      </c>
      <c r="W1365" s="6">
        <f t="shared" ca="1" si="215"/>
        <v>7</v>
      </c>
      <c r="X1365" s="8" t="str">
        <f ca="1">VLOOKUP($W1365,'Background education'!$A:$B,2,FALSE)</f>
        <v>Undergraduate degree</v>
      </c>
      <c r="Y1365" s="7">
        <f ca="1" xml:space="preserve">
  IF(OR($AA1365 = 5, $AA1365 = 6, $AA1365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65" s="7" t="str">
        <f ca="1">VLOOKUP($Y1365,Departments!$A:$B,2,FALSE)</f>
        <v>Operations</v>
      </c>
      <c r="AA1365" s="6">
        <f t="shared" ca="1" si="216"/>
        <v>9</v>
      </c>
      <c r="AB1365" s="7" t="str">
        <f ca="1">VLOOKUP($AA1365,Roles!$A:$B,2,FALSE)</f>
        <v>Intern</v>
      </c>
      <c r="AC1365" s="6" t="str">
        <f t="shared" ca="1" si="217"/>
        <v/>
      </c>
      <c r="AD1365" s="7" t="str">
        <f ca="1" xml:space="preserve">
IF($AC1365 &lt;&gt; "",
    VLOOKUP($AC1365,Levels!$A:$B,2,FALSE),
    ""
)</f>
        <v/>
      </c>
      <c r="AE1365" s="8">
        <f t="shared" ca="1" si="218"/>
        <v>39554</v>
      </c>
      <c r="AF1365" s="6">
        <f ca="1">RANDBETWEEN(5,COUNTA('Recruitment source'!$A:$A) + 1)</f>
        <v>6</v>
      </c>
      <c r="AG1365" s="6" t="str">
        <f ca="1">VLOOKUP($AF1365,'Recruitment source'!$A:$B,2,FALSE)</f>
        <v>Learn4Good</v>
      </c>
      <c r="AH1365" s="8"/>
      <c r="AI1365" s="1">
        <f t="shared" ca="1" si="210"/>
        <v>1205</v>
      </c>
      <c r="AJ1365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1361, 1, 'Giovana Russo Esposito', 'F', 6, '10/08/1981', 7, 10, 9, NULL, 1205);</v>
      </c>
    </row>
    <row r="1366" spans="1:36" ht="14.25" customHeight="1" x14ac:dyDescent="0.2">
      <c r="A1366" s="7" cm="1">
        <f t="array" aca="1" ref="A1366" ca="1">INDEX(Companies!$A:$A,RANDBETWEEN(5,COUNTA(Companies!$A:$A) + 1),1)</f>
        <v>5</v>
      </c>
      <c r="B1366" s="7" t="str">
        <f ca="1">VLOOKUP($A1366,Companies!$A:$B,2,FALSE)</f>
        <v>ACME Corporation</v>
      </c>
      <c r="C1366" s="5">
        <f t="shared" si="211"/>
        <v>1362</v>
      </c>
      <c r="D1366" s="5" t="str" cm="1">
        <f t="array" ref="D1366">SHA1HASH($C1366)</f>
        <v>f3bb9560a2532e0409bc8ff3fb0572b3537ca0ec</v>
      </c>
      <c r="E1366" s="6">
        <v>1</v>
      </c>
      <c r="F1366" s="7">
        <f ca="1">IF($C1366 = 1 + N("Presidente"),
    127,
    IF($C1366 = 2 + N("Vice-Presidente"),
        72,
        IF($C1366 = 3 + N("Secretária bilíngue"),
            13,
            RANDBETWEEN(5,COUNT(Name!$A:$A) + 1)
        )
    )
)</f>
        <v>349</v>
      </c>
      <c r="G1366" s="7" t="str">
        <f ca="1">VLOOKUP($F1366,Name!$A:$B,2,FALSE)</f>
        <v>Valentina</v>
      </c>
      <c r="H1366" s="7">
        <f ca="1" xml:space="preserve">
IF($C1366 = 1,
    0,
    RANDBETWEEN(5,COUNT('Last name'!$A:$A) + 1)
)</f>
        <v>192</v>
      </c>
      <c r="I1366" s="7" t="str">
        <f ca="1" xml:space="preserve">
IF($C1366 = 1 + N("Presidente"),
    "de Orléans e Bragança",
    VLOOKUP($H1366,'Last name'!$A:$B,2,FALSE) &amp; " " &amp; VLOOKUP(RANDBETWEEN(5,COUNT('Last name'!$A:$A) + 1),'Last name'!$A:$B,2,FALSE)
)</f>
        <v>Vaz Costatini</v>
      </c>
      <c r="J1366" s="7" t="str">
        <f t="shared" ca="1" si="212"/>
        <v>Valentina Vaz Costatini</v>
      </c>
      <c r="K1366" s="7" t="str" cm="1">
        <f t="array" aca="1" ref="K1366" ca="1">SHA1HASH($J1366)</f>
        <v>5144c5c47e2e0f58781ac1fb502bfe6316ea7aab</v>
      </c>
      <c r="L1366" s="7" cm="1">
        <f t="array" aca="1" ref="L1366" ca="1">INDEX(States!$A:$A,N1366,1)</f>
        <v>5</v>
      </c>
      <c r="M1366" s="7" t="str">
        <f ca="1">VLOOKUP($L1366,Countries!$A:$B,2,FALSE)</f>
        <v>Portugal</v>
      </c>
      <c r="N1366" s="7" cm="1">
        <f t="array" aca="1" ref="N1366" ca="1">INDEX(States!$C:$C,RANDBETWEEN(5,COUNTA(States!$A:$A) + 1),1)</f>
        <v>9</v>
      </c>
      <c r="O1366" s="7" t="str">
        <f ca="1">VLOOKUP($N1366,States!$C:$D,2,FALSE)</f>
        <v>braga</v>
      </c>
      <c r="P1366" s="7" t="str">
        <f ca="1">VLOOKUP($F1366,Name!$A:$C,3,FALSE)</f>
        <v>F</v>
      </c>
      <c r="Q1366" s="7" t="str">
        <f ca="1">VLOOKUP($P1366,Genders!$B:$C,2,FALSE)</f>
        <v>Female</v>
      </c>
      <c r="R1366" s="7" cm="1">
        <f t="array" aca="1" ref="R1366" ca="1">INDEX('Marital status'!$A:$A,RANDBETWEEN(5,COUNTA('Marital status'!$A:$A) + 1),1)</f>
        <v>7</v>
      </c>
      <c r="S1366" s="7" t="str">
        <f ca="1">VLOOKUP($R1366,'Marital status'!$A:$B,2,FALSE)</f>
        <v xml:space="preserve">Widowed </v>
      </c>
      <c r="T1366" s="7">
        <f t="shared" ca="1" si="213"/>
        <v>5</v>
      </c>
      <c r="U1366" s="7" t="str">
        <f ca="1">VLOOKUP($T1366,Ethnicities!$A:$B,2,FALSE)</f>
        <v xml:space="preserve"> white</v>
      </c>
      <c r="V1366" s="8">
        <f t="shared" ca="1" si="214"/>
        <v>31589</v>
      </c>
      <c r="W1366" s="6">
        <f t="shared" ca="1" si="215"/>
        <v>8</v>
      </c>
      <c r="X1366" s="8" t="str">
        <f ca="1">VLOOKUP($W1366,'Background education'!$A:$B,2,FALSE)</f>
        <v>Graduate school</v>
      </c>
      <c r="Y1366" s="7">
        <f ca="1" xml:space="preserve">
  IF(OR($AA1366 = 5, $AA1366 = 6, $AA1366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66" s="7" t="str">
        <f ca="1">VLOOKUP($Y1366,Departments!$A:$B,2,FALSE)</f>
        <v xml:space="preserve"> Presidency</v>
      </c>
      <c r="AA1366" s="6">
        <f t="shared" ca="1" si="216"/>
        <v>11</v>
      </c>
      <c r="AB1366" s="7" t="str">
        <f ca="1">VLOOKUP($AA1366,Roles!$A:$B,2,FALSE)</f>
        <v>Analyst</v>
      </c>
      <c r="AC1366" s="6">
        <f t="shared" ca="1" si="217"/>
        <v>5</v>
      </c>
      <c r="AD1366" s="7" t="str">
        <f ca="1" xml:space="preserve">
IF($AC1366 &lt;&gt; "",
    VLOOKUP($AC1366,Levels!$A:$B,2,FALSE),
    ""
)</f>
        <v>Junior</v>
      </c>
      <c r="AE1366" s="8">
        <f t="shared" ca="1" si="218"/>
        <v>40750</v>
      </c>
      <c r="AF1366" s="6">
        <f ca="1">RANDBETWEEN(5,COUNTA('Recruitment source'!$A:$A) + 1)</f>
        <v>6</v>
      </c>
      <c r="AG1366" s="6" t="str">
        <f ca="1">VLOOKUP($AF1366,'Recruitment source'!$A:$B,2,FALSE)</f>
        <v>Learn4Good</v>
      </c>
      <c r="AH1366" s="8"/>
      <c r="AI1366" s="1">
        <f t="shared" ca="1" si="210"/>
        <v>3000</v>
      </c>
      <c r="AJ1366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1362, 1, 'Valentina Vaz Costatini', 'F', 5, '26/06/1986', 8, 5, 11, 5, 3000);</v>
      </c>
    </row>
    <row r="1367" spans="1:36" ht="14.25" customHeight="1" x14ac:dyDescent="0.2">
      <c r="A1367" s="7" cm="1">
        <f t="array" aca="1" ref="A1367" ca="1">INDEX(Companies!$A:$A,RANDBETWEEN(5,COUNTA(Companies!$A:$A) + 1),1)</f>
        <v>5</v>
      </c>
      <c r="B1367" s="7" t="str">
        <f ca="1">VLOOKUP($A1367,Companies!$A:$B,2,FALSE)</f>
        <v>ACME Corporation</v>
      </c>
      <c r="C1367" s="5">
        <f t="shared" si="211"/>
        <v>1363</v>
      </c>
      <c r="D1367" s="5" t="str" cm="1">
        <f t="array" ref="D1367">SHA1HASH($C1367)</f>
        <v>c18557ded94f94dc63cbcec520f2feeb823c4e3d</v>
      </c>
      <c r="E1367" s="6">
        <v>1</v>
      </c>
      <c r="F1367" s="7">
        <f ca="1">IF($C1367 = 1 + N("Presidente"),
    127,
    IF($C1367 = 2 + N("Vice-Presidente"),
        72,
        IF($C1367 = 3 + N("Secretária bilíngue"),
            13,
            RANDBETWEEN(5,COUNT(Name!$A:$A) + 1)
        )
    )
)</f>
        <v>345</v>
      </c>
      <c r="G1367" s="7" t="str">
        <f ca="1">VLOOKUP($F1367,Name!$A:$B,2,FALSE)</f>
        <v>Tiago</v>
      </c>
      <c r="H1367" s="7">
        <f ca="1" xml:space="preserve">
IF($C1367 = 1,
    0,
    RANDBETWEEN(5,COUNT('Last name'!$A:$A) + 1)
)</f>
        <v>90</v>
      </c>
      <c r="I1367" s="7" t="str">
        <f ca="1" xml:space="preserve">
IF($C1367 = 1 + N("Presidente"),
    "de Orléans e Bragança",
    VLOOKUP($H1367,'Last name'!$A:$B,2,FALSE) &amp; " " &amp; VLOOKUP(RANDBETWEEN(5,COUNT('Last name'!$A:$A) + 1),'Last name'!$A:$B,2,FALSE)
)</f>
        <v>Fontana Borges</v>
      </c>
      <c r="J1367" s="7" t="str">
        <f t="shared" ca="1" si="212"/>
        <v>Tiago Fontana Borges</v>
      </c>
      <c r="K1367" s="7" t="str" cm="1">
        <f t="array" aca="1" ref="K1367" ca="1">SHA1HASH($J1367)</f>
        <v>d9d397ba378a7e888ad98ab09a4851331b004db6</v>
      </c>
      <c r="L1367" s="7" cm="1">
        <f t="array" aca="1" ref="L1367" ca="1">INDEX(States!$A:$A,N1367,1)</f>
        <v>5</v>
      </c>
      <c r="M1367" s="7" t="str">
        <f ca="1">VLOOKUP($L1367,Countries!$A:$B,2,FALSE)</f>
        <v>Portugal</v>
      </c>
      <c r="N1367" s="7" cm="1">
        <f t="array" aca="1" ref="N1367" ca="1">INDEX(States!$C:$C,RANDBETWEEN(5,COUNTA(States!$A:$A) + 1),1)</f>
        <v>20</v>
      </c>
      <c r="O1367" s="7" t="str">
        <f ca="1">VLOOKUP($N1367,States!$C:$D,2,FALSE)</f>
        <v>Portalegre</v>
      </c>
      <c r="P1367" s="7" t="str">
        <f ca="1">VLOOKUP($F1367,Name!$A:$C,3,FALSE)</f>
        <v>M</v>
      </c>
      <c r="Q1367" s="7" t="str">
        <f ca="1">VLOOKUP($P1367,Genders!$B:$C,2,FALSE)</f>
        <v>Male</v>
      </c>
      <c r="R1367" s="7" cm="1">
        <f t="array" aca="1" ref="R1367" ca="1">INDEX('Marital status'!$A:$A,RANDBETWEEN(5,COUNTA('Marital status'!$A:$A) + 1),1)</f>
        <v>9</v>
      </c>
      <c r="S1367" s="7" t="str">
        <f ca="1">VLOOKUP($R1367,'Marital status'!$A:$B,2,FALSE)</f>
        <v>DIVORCED</v>
      </c>
      <c r="T1367" s="7">
        <f t="shared" ca="1" si="213"/>
        <v>5</v>
      </c>
      <c r="U1367" s="7" t="str">
        <f ca="1">VLOOKUP($T1367,Ethnicities!$A:$B,2,FALSE)</f>
        <v xml:space="preserve"> white</v>
      </c>
      <c r="V1367" s="8">
        <f t="shared" ca="1" si="214"/>
        <v>17665</v>
      </c>
      <c r="W1367" s="6">
        <f t="shared" ca="1" si="215"/>
        <v>7</v>
      </c>
      <c r="X1367" s="8" t="str">
        <f ca="1">VLOOKUP($W1367,'Background education'!$A:$B,2,FALSE)</f>
        <v>Undergraduate degree</v>
      </c>
      <c r="Y1367" s="7">
        <f ca="1" xml:space="preserve">
  IF(OR($AA1367 = 5, $AA1367 = 6, $AA1367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67" s="7" t="str">
        <f ca="1">VLOOKUP($Y1367,Departments!$A:$B,2,FALSE)</f>
        <v>Audit</v>
      </c>
      <c r="AA1367" s="6">
        <f t="shared" ca="1" si="216"/>
        <v>10</v>
      </c>
      <c r="AB1367" s="7" t="str">
        <f ca="1">VLOOKUP($AA1367,Roles!$A:$B,2,FALSE)</f>
        <v>Trainee</v>
      </c>
      <c r="AC1367" s="6" t="str">
        <f t="shared" ca="1" si="217"/>
        <v/>
      </c>
      <c r="AD1367" s="7" t="str">
        <f ca="1" xml:space="preserve">
IF($AC1367 &lt;&gt; "",
    VLOOKUP($AC1367,Levels!$A:$B,2,FALSE),
    ""
)</f>
        <v/>
      </c>
      <c r="AE1367" s="8">
        <f t="shared" ca="1" si="218"/>
        <v>36598</v>
      </c>
      <c r="AF1367" s="6">
        <f ca="1">RANDBETWEEN(5,COUNTA('Recruitment source'!$A:$A) + 1)</f>
        <v>11</v>
      </c>
      <c r="AG1367" s="6" t="str">
        <f ca="1">VLOOKUP($AF1367,'Recruitment source'!$A:$B,2,FALSE)</f>
        <v>Next Station</v>
      </c>
      <c r="AH1367" s="8"/>
      <c r="AI1367" s="1">
        <f t="shared" ca="1" si="210"/>
        <v>1305</v>
      </c>
      <c r="AJ1367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1363, 1, 'Tiago Fontana Borges', 'M', 5, '12/05/1948', 7, 13, 10, NULL, 1305);</v>
      </c>
    </row>
    <row r="1368" spans="1:36" ht="14.25" customHeight="1" x14ac:dyDescent="0.2">
      <c r="A1368" s="7" cm="1">
        <f t="array" aca="1" ref="A1368" ca="1">INDEX(Companies!$A:$A,RANDBETWEEN(5,COUNTA(Companies!$A:$A) + 1),1)</f>
        <v>5</v>
      </c>
      <c r="B1368" s="7" t="str">
        <f ca="1">VLOOKUP($A1368,Companies!$A:$B,2,FALSE)</f>
        <v>ACME Corporation</v>
      </c>
      <c r="C1368" s="5">
        <f t="shared" si="211"/>
        <v>1364</v>
      </c>
      <c r="D1368" s="5" t="str" cm="1">
        <f t="array" ref="D1368">SHA1HASH($C1368)</f>
        <v>6afb24de207d2e6952ba43f0e5b20bcdf0596ce5</v>
      </c>
      <c r="E1368" s="6">
        <v>1</v>
      </c>
      <c r="F1368" s="7">
        <f ca="1">IF($C1368 = 1 + N("Presidente"),
    127,
    IF($C1368 = 2 + N("Vice-Presidente"),
        72,
        IF($C1368 = 3 + N("Secretária bilíngue"),
            13,
            RANDBETWEEN(5,COUNT(Name!$A:$A) + 1)
        )
    )
)</f>
        <v>357</v>
      </c>
      <c r="G1368" s="7" t="str">
        <f ca="1">VLOOKUP($F1368,Name!$A:$B,2,FALSE)</f>
        <v>Vinicios</v>
      </c>
      <c r="H1368" s="7">
        <f ca="1" xml:space="preserve">
IF($C1368 = 1,
    0,
    RANDBETWEEN(5,COUNT('Last name'!$A:$A) + 1)
)</f>
        <v>160</v>
      </c>
      <c r="I1368" s="7" t="str">
        <f ca="1" xml:space="preserve">
IF($C1368 = 1 + N("Presidente"),
    "de Orléans e Bragança",
    VLOOKUP($H1368,'Last name'!$A:$B,2,FALSE) &amp; " " &amp; VLOOKUP(RANDBETWEEN(5,COUNT('Last name'!$A:$A) + 1),'Last name'!$A:$B,2,FALSE)
)</f>
        <v>Resende Araújo</v>
      </c>
      <c r="J1368" s="7" t="str">
        <f t="shared" ca="1" si="212"/>
        <v>Vinicios Resende Araújo</v>
      </c>
      <c r="K1368" s="7" t="str" cm="1">
        <f t="array" aca="1" ref="K1368" ca="1">SHA1HASH($J1368)</f>
        <v>f137ef0fe7baec175d5c9ed9960abe247730f08c</v>
      </c>
      <c r="L1368" s="7" cm="1">
        <f t="array" aca="1" ref="L1368" ca="1">INDEX(States!$A:$A,N1368,1)</f>
        <v>5</v>
      </c>
      <c r="M1368" s="7" t="str">
        <f ca="1">VLOOKUP($L1368,Countries!$A:$B,2,FALSE)</f>
        <v>Portugal</v>
      </c>
      <c r="N1368" s="7" cm="1">
        <f t="array" aca="1" ref="N1368" ca="1">INDEX(States!$C:$C,RANDBETWEEN(5,COUNTA(States!$A:$A) + 1),1)</f>
        <v>18</v>
      </c>
      <c r="O1368" s="7" t="str">
        <f ca="1">VLOOKUP($N1368,States!$C:$D,2,FALSE)</f>
        <v>Castelo Branco</v>
      </c>
      <c r="P1368" s="7" t="str">
        <f ca="1">VLOOKUP($F1368,Name!$A:$C,3,FALSE)</f>
        <v>M</v>
      </c>
      <c r="Q1368" s="7" t="str">
        <f ca="1">VLOOKUP($P1368,Genders!$B:$C,2,FALSE)</f>
        <v>Male</v>
      </c>
      <c r="R1368" s="7" cm="1">
        <f t="array" aca="1" ref="R1368" ca="1">INDEX('Marital status'!$A:$A,RANDBETWEEN(5,COUNTA('Marital status'!$A:$A) + 1),1)</f>
        <v>7</v>
      </c>
      <c r="S1368" s="7" t="str">
        <f ca="1">VLOOKUP($R1368,'Marital status'!$A:$B,2,FALSE)</f>
        <v xml:space="preserve">Widowed </v>
      </c>
      <c r="T1368" s="7">
        <f t="shared" ca="1" si="213"/>
        <v>8</v>
      </c>
      <c r="U1368" s="7" t="str">
        <f ca="1">VLOOKUP($T1368,Ethnicities!$A:$B,2,FALSE)</f>
        <v>ASIAN</v>
      </c>
      <c r="V1368" s="8">
        <f t="shared" ca="1" si="214"/>
        <v>18817</v>
      </c>
      <c r="W1368" s="6">
        <f t="shared" ca="1" si="215"/>
        <v>7</v>
      </c>
      <c r="X1368" s="8" t="str">
        <f ca="1">VLOOKUP($W1368,'Background education'!$A:$B,2,FALSE)</f>
        <v>Undergraduate degree</v>
      </c>
      <c r="Y1368" s="7">
        <f ca="1" xml:space="preserve">
  IF(OR($AA1368 = 5, $AA1368 = 6, $AA1368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68" s="7" t="str">
        <f ca="1">VLOOKUP($Y1368,Departments!$A:$B,2,FALSE)</f>
        <v>Finance</v>
      </c>
      <c r="AA1368" s="6">
        <f t="shared" ca="1" si="216"/>
        <v>11</v>
      </c>
      <c r="AB1368" s="7" t="str">
        <f ca="1">VLOOKUP($AA1368,Roles!$A:$B,2,FALSE)</f>
        <v>Analyst</v>
      </c>
      <c r="AC1368" s="6">
        <f t="shared" ca="1" si="217"/>
        <v>5</v>
      </c>
      <c r="AD1368" s="7" t="str">
        <f ca="1" xml:space="preserve">
IF($AC1368 &lt;&gt; "",
    VLOOKUP($AC1368,Levels!$A:$B,2,FALSE),
    ""
)</f>
        <v>Junior</v>
      </c>
      <c r="AE1368" s="8">
        <f t="shared" ca="1" si="218"/>
        <v>38788</v>
      </c>
      <c r="AF1368" s="6">
        <f ca="1">RANDBETWEEN(5,COUNTA('Recruitment source'!$A:$A) + 1)</f>
        <v>13</v>
      </c>
      <c r="AG1368" s="6" t="str">
        <f ca="1">VLOOKUP($AF1368,'Recruitment source'!$A:$B,2,FALSE)</f>
        <v>Google</v>
      </c>
      <c r="AH1368" s="8"/>
      <c r="AI1368" s="1">
        <f t="shared" ca="1" si="210"/>
        <v>2500</v>
      </c>
      <c r="AJ1368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1364, 1, 'Vinicios Resende Araújo', 'M', 8, '08/07/1951', 7, 7, 11, 5, 2500);</v>
      </c>
    </row>
    <row r="1369" spans="1:36" ht="14.25" customHeight="1" x14ac:dyDescent="0.2">
      <c r="A1369" s="7" cm="1">
        <f t="array" aca="1" ref="A1369" ca="1">INDEX(Companies!$A:$A,RANDBETWEEN(5,COUNTA(Companies!$A:$A) + 1),1)</f>
        <v>5</v>
      </c>
      <c r="B1369" s="7" t="str">
        <f ca="1">VLOOKUP($A1369,Companies!$A:$B,2,FALSE)</f>
        <v>ACME Corporation</v>
      </c>
      <c r="C1369" s="5">
        <f t="shared" si="211"/>
        <v>1365</v>
      </c>
      <c r="D1369" s="5" t="str" cm="1">
        <f t="array" ref="D1369">SHA1HASH($C1369)</f>
        <v>d7c9518a46a3cadce5d9ddd36d2a64ef6c30a0b8</v>
      </c>
      <c r="E1369" s="6">
        <v>1</v>
      </c>
      <c r="F1369" s="7">
        <f ca="1">IF($C1369 = 1 + N("Presidente"),
    127,
    IF($C1369 = 2 + N("Vice-Presidente"),
        72,
        IF($C1369 = 3 + N("Secretária bilíngue"),
            13,
            RANDBETWEEN(5,COUNT(Name!$A:$A) + 1)
        )
    )
)</f>
        <v>250</v>
      </c>
      <c r="G1369" s="7" t="str">
        <f ca="1">VLOOKUP($F1369,Name!$A:$B,2,FALSE)</f>
        <v>Madalena</v>
      </c>
      <c r="H1369" s="7">
        <f ca="1" xml:space="preserve">
IF($C1369 = 1,
    0,
    RANDBETWEEN(5,COUNT('Last name'!$A:$A) + 1)
)</f>
        <v>47</v>
      </c>
      <c r="I1369" s="7" t="str">
        <f ca="1" xml:space="preserve">
IF($C1369 = 1 + N("Presidente"),
    "de Orléans e Bragança",
    VLOOKUP($H1369,'Last name'!$A:$B,2,FALSE) &amp; " " &amp; VLOOKUP(RANDBETWEEN(5,COUNT('Last name'!$A:$A) + 1),'Last name'!$A:$B,2,FALSE)
)</f>
        <v>Brasão Nascimento</v>
      </c>
      <c r="J1369" s="7" t="str">
        <f t="shared" ca="1" si="212"/>
        <v>Madalena Brasão Nascimento</v>
      </c>
      <c r="K1369" s="7" t="str" cm="1">
        <f t="array" aca="1" ref="K1369" ca="1">SHA1HASH($J1369)</f>
        <v>d6335cec7772495e4519bb63b65328b8fcc43489</v>
      </c>
      <c r="L1369" s="7" cm="1">
        <f t="array" aca="1" ref="L1369" ca="1">INDEX(States!$A:$A,N1369,1)</f>
        <v>5</v>
      </c>
      <c r="M1369" s="7" t="str">
        <f ca="1">VLOOKUP($L1369,Countries!$A:$B,2,FALSE)</f>
        <v>Portugal</v>
      </c>
      <c r="N1369" s="7" cm="1">
        <f t="array" aca="1" ref="N1369" ca="1">INDEX(States!$C:$C,RANDBETWEEN(5,COUNTA(States!$A:$A) + 1),1)</f>
        <v>11</v>
      </c>
      <c r="O1369" s="7" t="str">
        <f ca="1">VLOOKUP($N1369,States!$C:$D,2,FALSE)</f>
        <v>Santarém</v>
      </c>
      <c r="P1369" s="7" t="str">
        <f ca="1">VLOOKUP($F1369,Name!$A:$C,3,FALSE)</f>
        <v>F</v>
      </c>
      <c r="Q1369" s="7" t="str">
        <f ca="1">VLOOKUP($P1369,Genders!$B:$C,2,FALSE)</f>
        <v>Female</v>
      </c>
      <c r="R1369" s="7" cm="1">
        <f t="array" aca="1" ref="R1369" ca="1">INDEX('Marital status'!$A:$A,RANDBETWEEN(5,COUNTA('Marital status'!$A:$A) + 1),1)</f>
        <v>8</v>
      </c>
      <c r="S1369" s="7" t="str">
        <f ca="1">VLOOKUP($R1369,'Marital status'!$A:$B,2,FALSE)</f>
        <v xml:space="preserve"> Separated </v>
      </c>
      <c r="T1369" s="7">
        <f t="shared" ca="1" si="213"/>
        <v>5</v>
      </c>
      <c r="U1369" s="7" t="str">
        <f ca="1">VLOOKUP($T1369,Ethnicities!$A:$B,2,FALSE)</f>
        <v xml:space="preserve"> white</v>
      </c>
      <c r="V1369" s="8">
        <f t="shared" ca="1" si="214"/>
        <v>25709</v>
      </c>
      <c r="W1369" s="6">
        <f t="shared" ca="1" si="215"/>
        <v>7</v>
      </c>
      <c r="X1369" s="8" t="str">
        <f ca="1">VLOOKUP($W1369,'Background education'!$A:$B,2,FALSE)</f>
        <v>Undergraduate degree</v>
      </c>
      <c r="Y1369" s="7">
        <f ca="1" xml:space="preserve">
  IF(OR($AA1369 = 5, $AA1369 = 6, $AA1369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69" s="7" t="str">
        <f ca="1">VLOOKUP($Y1369,Departments!$A:$B,2,FALSE)</f>
        <v xml:space="preserve"> Commercial</v>
      </c>
      <c r="AA1369" s="6">
        <f t="shared" ca="1" si="216"/>
        <v>9</v>
      </c>
      <c r="AB1369" s="7" t="str">
        <f ca="1">VLOOKUP($AA1369,Roles!$A:$B,2,FALSE)</f>
        <v>Intern</v>
      </c>
      <c r="AC1369" s="6" t="str">
        <f t="shared" ca="1" si="217"/>
        <v/>
      </c>
      <c r="AD1369" s="7" t="str">
        <f ca="1" xml:space="preserve">
IF($AC1369 &lt;&gt; "",
    VLOOKUP($AC1369,Levels!$A:$B,2,FALSE),
    ""
)</f>
        <v/>
      </c>
      <c r="AE1369" s="8">
        <f t="shared" ca="1" si="218"/>
        <v>36415</v>
      </c>
      <c r="AF1369" s="6">
        <f ca="1">RANDBETWEEN(5,COUNTA('Recruitment source'!$A:$A) + 1)</f>
        <v>10</v>
      </c>
      <c r="AG1369" s="6" t="str">
        <f ca="1">VLOOKUP($AF1369,'Recruitment source'!$A:$B,2,FALSE)</f>
        <v>Jobs in Lisbon</v>
      </c>
      <c r="AH1369" s="8"/>
      <c r="AI1369" s="1">
        <f t="shared" ca="1" si="210"/>
        <v>1285</v>
      </c>
      <c r="AJ1369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1365, 1, 'Madalena Brasão Nascimento', 'F', 5, '21/05/1970', 7, 9, 9, NULL, 1285);</v>
      </c>
    </row>
    <row r="1370" spans="1:36" ht="14.25" customHeight="1" x14ac:dyDescent="0.2">
      <c r="A1370" s="7" cm="1">
        <f t="array" aca="1" ref="A1370" ca="1">INDEX(Companies!$A:$A,RANDBETWEEN(5,COUNTA(Companies!$A:$A) + 1),1)</f>
        <v>5</v>
      </c>
      <c r="B1370" s="7" t="str">
        <f ca="1">VLOOKUP($A1370,Companies!$A:$B,2,FALSE)</f>
        <v>ACME Corporation</v>
      </c>
      <c r="C1370" s="5">
        <f t="shared" si="211"/>
        <v>1366</v>
      </c>
      <c r="D1370" s="5" t="str" cm="1">
        <f t="array" ref="D1370">SHA1HASH($C1370)</f>
        <v>f29fa043b3ea6e599c8a224b6e6a13ce3c9c9191</v>
      </c>
      <c r="E1370" s="6">
        <v>1</v>
      </c>
      <c r="F1370" s="7">
        <f ca="1">IF($C1370 = 1 + N("Presidente"),
    127,
    IF($C1370 = 2 + N("Vice-Presidente"),
        72,
        IF($C1370 = 3 + N("Secretária bilíngue"),
            13,
            RANDBETWEEN(5,COUNT(Name!$A:$A) + 1)
        )
    )
)</f>
        <v>245</v>
      </c>
      <c r="G1370" s="7" t="str">
        <f ca="1">VLOOKUP($F1370,Name!$A:$B,2,FALSE)</f>
        <v>Luiz Henrique</v>
      </c>
      <c r="H1370" s="7">
        <f ca="1" xml:space="preserve">
IF($C1370 = 1,
    0,
    RANDBETWEEN(5,COUNT('Last name'!$A:$A) + 1)
)</f>
        <v>39</v>
      </c>
      <c r="I1370" s="7" t="str">
        <f ca="1" xml:space="preserve">
IF($C1370 = 1 + N("Presidente"),
    "de Orléans e Bragança",
    VLOOKUP($H1370,'Last name'!$A:$B,2,FALSE) &amp; " " &amp; VLOOKUP(RANDBETWEEN(5,COUNT('Last name'!$A:$A) + 1),'Last name'!$A:$B,2,FALSE)
)</f>
        <v>Bianchi Barreto</v>
      </c>
      <c r="J1370" s="7" t="str">
        <f t="shared" ca="1" si="212"/>
        <v>Luiz Henrique Bianchi Barreto</v>
      </c>
      <c r="K1370" s="7" t="str" cm="1">
        <f t="array" aca="1" ref="K1370" ca="1">SHA1HASH($J1370)</f>
        <v>9d539f705c886b78eb9451f38cd8ab9d5348f457</v>
      </c>
      <c r="L1370" s="7" cm="1">
        <f t="array" aca="1" ref="L1370" ca="1">INDEX(States!$A:$A,N1370,1)</f>
        <v>5</v>
      </c>
      <c r="M1370" s="7" t="str">
        <f ca="1">VLOOKUP($L1370,Countries!$A:$B,2,FALSE)</f>
        <v>Portugal</v>
      </c>
      <c r="N1370" s="7" cm="1">
        <f t="array" aca="1" ref="N1370" ca="1">INDEX(States!$C:$C,RANDBETWEEN(5,COUNTA(States!$A:$A) + 1),1)</f>
        <v>20</v>
      </c>
      <c r="O1370" s="7" t="str">
        <f ca="1">VLOOKUP($N1370,States!$C:$D,2,FALSE)</f>
        <v>Portalegre</v>
      </c>
      <c r="P1370" s="7" t="str">
        <f ca="1">VLOOKUP($F1370,Name!$A:$C,3,FALSE)</f>
        <v>M</v>
      </c>
      <c r="Q1370" s="7" t="str">
        <f ca="1">VLOOKUP($P1370,Genders!$B:$C,2,FALSE)</f>
        <v>Male</v>
      </c>
      <c r="R1370" s="7" cm="1">
        <f t="array" aca="1" ref="R1370" ca="1">INDEX('Marital status'!$A:$A,RANDBETWEEN(5,COUNTA('Marital status'!$A:$A) + 1),1)</f>
        <v>6</v>
      </c>
      <c r="S1370" s="7" t="str">
        <f ca="1">VLOOKUP($R1370,'Marital status'!$A:$B,2,FALSE)</f>
        <v>MarrieD</v>
      </c>
      <c r="T1370" s="7">
        <f t="shared" ca="1" si="213"/>
        <v>5</v>
      </c>
      <c r="U1370" s="7" t="str">
        <f ca="1">VLOOKUP($T1370,Ethnicities!$A:$B,2,FALSE)</f>
        <v xml:space="preserve"> white</v>
      </c>
      <c r="V1370" s="8">
        <f t="shared" ca="1" si="214"/>
        <v>25977</v>
      </c>
      <c r="W1370" s="6">
        <f t="shared" ca="1" si="215"/>
        <v>7</v>
      </c>
      <c r="X1370" s="8" t="str">
        <f ca="1">VLOOKUP($W1370,'Background education'!$A:$B,2,FALSE)</f>
        <v>Undergraduate degree</v>
      </c>
      <c r="Y1370" s="7">
        <f ca="1" xml:space="preserve">
  IF(OR($AA1370 = 5, $AA1370 = 6, $AA1370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70" s="7" t="str">
        <f ca="1">VLOOKUP($Y1370,Departments!$A:$B,2,FALSE)</f>
        <v>Communication &amp; Marketing</v>
      </c>
      <c r="AA1370" s="6">
        <f t="shared" ca="1" si="216"/>
        <v>11</v>
      </c>
      <c r="AB1370" s="7" t="str">
        <f ca="1">VLOOKUP($AA1370,Roles!$A:$B,2,FALSE)</f>
        <v>Analyst</v>
      </c>
      <c r="AC1370" s="6">
        <f t="shared" ca="1" si="217"/>
        <v>7</v>
      </c>
      <c r="AD1370" s="7" t="str">
        <f ca="1" xml:space="preserve">
IF($AC1370 &lt;&gt; "",
    VLOOKUP($AC1370,Levels!$A:$B,2,FALSE),
    ""
)</f>
        <v>Senior</v>
      </c>
      <c r="AE1370" s="8">
        <f t="shared" ca="1" si="218"/>
        <v>39101</v>
      </c>
      <c r="AF1370" s="6">
        <f ca="1">RANDBETWEEN(5,COUNTA('Recruitment source'!$A:$A) + 1)</f>
        <v>12</v>
      </c>
      <c r="AG1370" s="6" t="str">
        <f ca="1">VLOOKUP($AF1370,'Recruitment source'!$A:$B,2,FALSE)</f>
        <v xml:space="preserve"> recommendation of employee</v>
      </c>
      <c r="AH1370" s="8"/>
      <c r="AI1370" s="1">
        <f t="shared" ca="1" si="210"/>
        <v>2580</v>
      </c>
      <c r="AJ1370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1366, 1, 'Luiz Henrique Bianchi Barreto', 'M', 5, '13/02/1971', 7, 11, 11, 7, 2580);</v>
      </c>
    </row>
    <row r="1371" spans="1:36" ht="14.25" customHeight="1" x14ac:dyDescent="0.2">
      <c r="A1371" s="7" cm="1">
        <f t="array" aca="1" ref="A1371" ca="1">INDEX(Companies!$A:$A,RANDBETWEEN(5,COUNTA(Companies!$A:$A) + 1),1)</f>
        <v>5</v>
      </c>
      <c r="B1371" s="7" t="str">
        <f ca="1">VLOOKUP($A1371,Companies!$A:$B,2,FALSE)</f>
        <v>ACME Corporation</v>
      </c>
      <c r="C1371" s="5">
        <f t="shared" si="211"/>
        <v>1367</v>
      </c>
      <c r="D1371" s="5" t="str" cm="1">
        <f t="array" ref="D1371">SHA1HASH($C1371)</f>
        <v>4fd8bfb78d5291eb809d0beab33acf4ae505e1df</v>
      </c>
      <c r="E1371" s="6">
        <v>1</v>
      </c>
      <c r="F1371" s="7">
        <f ca="1">IF($C1371 = 1 + N("Presidente"),
    127,
    IF($C1371 = 2 + N("Vice-Presidente"),
        72,
        IF($C1371 = 3 + N("Secretária bilíngue"),
            13,
            RANDBETWEEN(5,COUNT(Name!$A:$A) + 1)
        )
    )
)</f>
        <v>215</v>
      </c>
      <c r="G1371" s="7" t="str">
        <f ca="1">VLOOKUP($F1371,Name!$A:$B,2,FALSE)</f>
        <v>Kloe</v>
      </c>
      <c r="H1371" s="7">
        <f ca="1" xml:space="preserve">
IF($C1371 = 1,
    0,
    RANDBETWEEN(5,COUNT('Last name'!$A:$A) + 1)
)</f>
        <v>60</v>
      </c>
      <c r="I1371" s="7" t="str">
        <f ca="1" xml:space="preserve">
IF($C1371 = 1 + N("Presidente"),
    "de Orléans e Bragança",
    VLOOKUP($H1371,'Last name'!$A:$B,2,FALSE) &amp; " " &amp; VLOOKUP(RANDBETWEEN(5,COUNT('Last name'!$A:$A) + 1),'Last name'!$A:$B,2,FALSE)
)</f>
        <v>Carneiro Frois</v>
      </c>
      <c r="J1371" s="7" t="str">
        <f t="shared" ca="1" si="212"/>
        <v>Kloe Carneiro Frois</v>
      </c>
      <c r="K1371" s="7" t="str" cm="1">
        <f t="array" aca="1" ref="K1371" ca="1">SHA1HASH($J1371)</f>
        <v>6d67d3a9cae095c80cbe35419883c62ea586292d</v>
      </c>
      <c r="L1371" s="7" cm="1">
        <f t="array" aca="1" ref="L1371" ca="1">INDEX(States!$A:$A,N1371,1)</f>
        <v>5</v>
      </c>
      <c r="M1371" s="7" t="str">
        <f ca="1">VLOOKUP($L1371,Countries!$A:$B,2,FALSE)</f>
        <v>Portugal</v>
      </c>
      <c r="N1371" s="7" cm="1">
        <f t="array" aca="1" ref="N1371" ca="1">INDEX(States!$C:$C,RANDBETWEEN(5,COUNTA(States!$A:$A) + 1),1)</f>
        <v>23</v>
      </c>
      <c r="O1371" s="7" t="str">
        <f ca="1">VLOOKUP($N1371,States!$C:$D,2,FALSE)</f>
        <v>Viana do Castelo</v>
      </c>
      <c r="P1371" s="7" t="str">
        <f ca="1">VLOOKUP($F1371,Name!$A:$C,3,FALSE)</f>
        <v>F</v>
      </c>
      <c r="Q1371" s="7" t="str">
        <f ca="1">VLOOKUP($P1371,Genders!$B:$C,2,FALSE)</f>
        <v>Female</v>
      </c>
      <c r="R1371" s="7" cm="1">
        <f t="array" aca="1" ref="R1371" ca="1">INDEX('Marital status'!$A:$A,RANDBETWEEN(5,COUNTA('Marital status'!$A:$A) + 1),1)</f>
        <v>8</v>
      </c>
      <c r="S1371" s="7" t="str">
        <f ca="1">VLOOKUP($R1371,'Marital status'!$A:$B,2,FALSE)</f>
        <v xml:space="preserve"> Separated </v>
      </c>
      <c r="T1371" s="7">
        <f t="shared" ca="1" si="213"/>
        <v>5</v>
      </c>
      <c r="U1371" s="7" t="str">
        <f ca="1">VLOOKUP($T1371,Ethnicities!$A:$B,2,FALSE)</f>
        <v xml:space="preserve"> white</v>
      </c>
      <c r="V1371" s="8">
        <f t="shared" ca="1" si="214"/>
        <v>30956</v>
      </c>
      <c r="W1371" s="6">
        <f t="shared" ca="1" si="215"/>
        <v>7</v>
      </c>
      <c r="X1371" s="8" t="str">
        <f ca="1">VLOOKUP($W1371,'Background education'!$A:$B,2,FALSE)</f>
        <v>Undergraduate degree</v>
      </c>
      <c r="Y1371" s="7">
        <f ca="1" xml:space="preserve">
  IF(OR($AA1371 = 5, $AA1371 = 6, $AA1371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71" s="7" t="str">
        <f ca="1">VLOOKUP($Y1371,Departments!$A:$B,2,FALSE)</f>
        <v>Operations</v>
      </c>
      <c r="AA1371" s="6">
        <f t="shared" ca="1" si="216"/>
        <v>10</v>
      </c>
      <c r="AB1371" s="7" t="str">
        <f ca="1">VLOOKUP($AA1371,Roles!$A:$B,2,FALSE)</f>
        <v>Trainee</v>
      </c>
      <c r="AC1371" s="6" t="str">
        <f t="shared" ca="1" si="217"/>
        <v/>
      </c>
      <c r="AD1371" s="7" t="str">
        <f ca="1" xml:space="preserve">
IF($AC1371 &lt;&gt; "",
    VLOOKUP($AC1371,Levels!$A:$B,2,FALSE),
    ""
)</f>
        <v/>
      </c>
      <c r="AE1371" s="8">
        <f t="shared" ca="1" si="218"/>
        <v>43408</v>
      </c>
      <c r="AF1371" s="6">
        <f ca="1">RANDBETWEEN(5,COUNTA('Recruitment source'!$A:$A) + 1)</f>
        <v>12</v>
      </c>
      <c r="AG1371" s="6" t="str">
        <f ca="1">VLOOKUP($AF1371,'Recruitment source'!$A:$B,2,FALSE)</f>
        <v xml:space="preserve"> recommendation of employee</v>
      </c>
      <c r="AH1371" s="8"/>
      <c r="AI1371" s="1">
        <f t="shared" ca="1" si="210"/>
        <v>1305</v>
      </c>
      <c r="AJ137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1367, 1, 'Kloe Carneiro Frois', 'F', 5, '01/10/1984', 7, 10, 10, NULL, 1305);</v>
      </c>
    </row>
    <row r="1372" spans="1:36" ht="14.25" customHeight="1" x14ac:dyDescent="0.2">
      <c r="A1372" s="7" cm="1">
        <f t="array" aca="1" ref="A1372" ca="1">INDEX(Companies!$A:$A,RANDBETWEEN(5,COUNTA(Companies!$A:$A) + 1),1)</f>
        <v>5</v>
      </c>
      <c r="B1372" s="7" t="str">
        <f ca="1">VLOOKUP($A1372,Companies!$A:$B,2,FALSE)</f>
        <v>ACME Corporation</v>
      </c>
      <c r="C1372" s="5">
        <f t="shared" si="211"/>
        <v>1368</v>
      </c>
      <c r="D1372" s="5" t="str" cm="1">
        <f t="array" ref="D1372">SHA1HASH($C1372)</f>
        <v>570722b44ec7003126d686b70703051e72ff7408</v>
      </c>
      <c r="E1372" s="6">
        <v>1</v>
      </c>
      <c r="F1372" s="7">
        <f ca="1">IF($C1372 = 1 + N("Presidente"),
    127,
    IF($C1372 = 2 + N("Vice-Presidente"),
        72,
        IF($C1372 = 3 + N("Secretária bilíngue"),
            13,
            RANDBETWEEN(5,COUNT(Name!$A:$A) + 1)
        )
    )
)</f>
        <v>263</v>
      </c>
      <c r="G1372" s="7" t="str">
        <f ca="1">VLOOKUP($F1372,Name!$A:$B,2,FALSE)</f>
        <v>Maria Fernanda</v>
      </c>
      <c r="H1372" s="7">
        <f ca="1" xml:space="preserve">
IF($C1372 = 1,
    0,
    RANDBETWEEN(5,COUNT('Last name'!$A:$A) + 1)
)</f>
        <v>95</v>
      </c>
      <c r="I1372" s="7" t="str">
        <f ca="1" xml:space="preserve">
IF($C1372 = 1 + N("Presidente"),
    "de Orléans e Bragança",
    VLOOKUP($H1372,'Last name'!$A:$B,2,FALSE) &amp; " " &amp; VLOOKUP(RANDBETWEEN(5,COUNT('Last name'!$A:$A) + 1),'Last name'!$A:$B,2,FALSE)
)</f>
        <v>Galli Miranda</v>
      </c>
      <c r="J1372" s="7" t="str">
        <f t="shared" ca="1" si="212"/>
        <v>Maria Fernanda Galli Miranda</v>
      </c>
      <c r="K1372" s="7" t="str" cm="1">
        <f t="array" aca="1" ref="K1372" ca="1">SHA1HASH($J1372)</f>
        <v>31743d00371910b90c99cd512a48e537dba95ac2</v>
      </c>
      <c r="L1372" s="7" cm="1">
        <f t="array" aca="1" ref="L1372" ca="1">INDEX(States!$A:$A,N1372,1)</f>
        <v>5</v>
      </c>
      <c r="M1372" s="7" t="str">
        <f ca="1">VLOOKUP($L1372,Countries!$A:$B,2,FALSE)</f>
        <v>Portugal</v>
      </c>
      <c r="N1372" s="7" cm="1">
        <f t="array" aca="1" ref="N1372" ca="1">INDEX(States!$C:$C,RANDBETWEEN(5,COUNTA(States!$A:$A) + 1),1)</f>
        <v>19</v>
      </c>
      <c r="O1372" s="7" t="str">
        <f ca="1">VLOOKUP($N1372,States!$C:$D,2,FALSE)</f>
        <v>Beja</v>
      </c>
      <c r="P1372" s="7" t="str">
        <f ca="1">VLOOKUP($F1372,Name!$A:$C,3,FALSE)</f>
        <v>F</v>
      </c>
      <c r="Q1372" s="7" t="str">
        <f ca="1">VLOOKUP($P1372,Genders!$B:$C,2,FALSE)</f>
        <v>Female</v>
      </c>
      <c r="R1372" s="7" cm="1">
        <f t="array" aca="1" ref="R1372" ca="1">INDEX('Marital status'!$A:$A,RANDBETWEEN(5,COUNTA('Marital status'!$A:$A) + 1),1)</f>
        <v>9</v>
      </c>
      <c r="S1372" s="7" t="str">
        <f ca="1">VLOOKUP($R1372,'Marital status'!$A:$B,2,FALSE)</f>
        <v>DIVORCED</v>
      </c>
      <c r="T1372" s="7">
        <f t="shared" ca="1" si="213"/>
        <v>6</v>
      </c>
      <c r="U1372" s="7" t="str">
        <f ca="1">VLOOKUP($T1372,Ethnicities!$A:$B,2,FALSE)</f>
        <v>Black or African American</v>
      </c>
      <c r="V1372" s="8">
        <f t="shared" ca="1" si="214"/>
        <v>25798</v>
      </c>
      <c r="W1372" s="6">
        <f t="shared" ca="1" si="215"/>
        <v>8</v>
      </c>
      <c r="X1372" s="8" t="str">
        <f ca="1">VLOOKUP($W1372,'Background education'!$A:$B,2,FALSE)</f>
        <v>Graduate school</v>
      </c>
      <c r="Y1372" s="7">
        <f ca="1" xml:space="preserve">
  IF(OR($AA1372 = 5, $AA1372 = 6, $AA1372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72" s="7" t="str">
        <f ca="1">VLOOKUP($Y1372,Departments!$A:$B,2,FALSE)</f>
        <v>Communication &amp; Marketing</v>
      </c>
      <c r="AA1372" s="6">
        <f t="shared" ca="1" si="216"/>
        <v>11</v>
      </c>
      <c r="AB1372" s="7" t="str">
        <f ca="1">VLOOKUP($AA1372,Roles!$A:$B,2,FALSE)</f>
        <v>Analyst</v>
      </c>
      <c r="AC1372" s="6">
        <f t="shared" ca="1" si="217"/>
        <v>5</v>
      </c>
      <c r="AD1372" s="7" t="str">
        <f ca="1" xml:space="preserve">
IF($AC1372 &lt;&gt; "",
    VLOOKUP($AC1372,Levels!$A:$B,2,FALSE),
    ""
)</f>
        <v>Junior</v>
      </c>
      <c r="AE1372" s="8">
        <f t="shared" ca="1" si="218"/>
        <v>43625</v>
      </c>
      <c r="AF1372" s="6">
        <f ca="1">RANDBETWEEN(5,COUNTA('Recruitment source'!$A:$A) + 1)</f>
        <v>9</v>
      </c>
      <c r="AG1372" s="6" t="str">
        <f ca="1">VLOOKUP($AF1372,'Recruitment source'!$A:$B,2,FALSE)</f>
        <v>Empregos Online</v>
      </c>
      <c r="AH1372" s="8"/>
      <c r="AI1372" s="1">
        <f t="shared" ca="1" si="210"/>
        <v>3080</v>
      </c>
      <c r="AJ137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1368, 1, 'Maria Fernanda Galli Miranda', 'F', 6, '18/08/1970', 8, 11, 11, 5, 3080);</v>
      </c>
    </row>
    <row r="1373" spans="1:36" ht="14.25" customHeight="1" x14ac:dyDescent="0.2">
      <c r="A1373" s="7" cm="1">
        <f t="array" aca="1" ref="A1373" ca="1">INDEX(Companies!$A:$A,RANDBETWEEN(5,COUNTA(Companies!$A:$A) + 1),1)</f>
        <v>5</v>
      </c>
      <c r="B1373" s="7" t="str">
        <f ca="1">VLOOKUP($A1373,Companies!$A:$B,2,FALSE)</f>
        <v>ACME Corporation</v>
      </c>
      <c r="C1373" s="5">
        <f t="shared" si="211"/>
        <v>1369</v>
      </c>
      <c r="D1373" s="5" t="str" cm="1">
        <f t="array" ref="D1373">SHA1HASH($C1373)</f>
        <v>45b2afb1f1cf4d14987ce1dfb6dfb52281d8d288</v>
      </c>
      <c r="E1373" s="6">
        <v>1</v>
      </c>
      <c r="F1373" s="7">
        <f ca="1">IF($C1373 = 1 + N("Presidente"),
    127,
    IF($C1373 = 2 + N("Vice-Presidente"),
        72,
        IF($C1373 = 3 + N("Secretária bilíngue"),
            13,
            RANDBETWEEN(5,COUNT(Name!$A:$A) + 1)
        )
    )
)</f>
        <v>164</v>
      </c>
      <c r="G1373" s="7" t="str">
        <f ca="1">VLOOKUP($F1373,Name!$A:$B,2,FALSE)</f>
        <v>Heloísa Helena</v>
      </c>
      <c r="H1373" s="7">
        <f ca="1" xml:space="preserve">
IF($C1373 = 1,
    0,
    RANDBETWEEN(5,COUNT('Last name'!$A:$A) + 1)
)</f>
        <v>156</v>
      </c>
      <c r="I1373" s="7" t="str">
        <f ca="1" xml:space="preserve">
IF($C1373 = 1 + N("Presidente"),
    "de Orléans e Bragança",
    VLOOKUP($H1373,'Last name'!$A:$B,2,FALSE) &amp; " " &amp; VLOOKUP(RANDBETWEEN(5,COUNT('Last name'!$A:$A) + 1),'Last name'!$A:$B,2,FALSE)
)</f>
        <v>Poeta Asvilla</v>
      </c>
      <c r="J1373" s="7" t="str">
        <f t="shared" ca="1" si="212"/>
        <v>Heloísa Helena Poeta Asvilla</v>
      </c>
      <c r="K1373" s="7" t="str" cm="1">
        <f t="array" aca="1" ref="K1373" ca="1">SHA1HASH($J1373)</f>
        <v>2d1c93f5ac60b51e1ab07c247c0915dcef3f6d22</v>
      </c>
      <c r="L1373" s="7" cm="1">
        <f t="array" aca="1" ref="L1373" ca="1">INDEX(States!$A:$A,N1373,1)</f>
        <v>5</v>
      </c>
      <c r="M1373" s="7" t="str">
        <f ca="1">VLOOKUP($L1373,Countries!$A:$B,2,FALSE)</f>
        <v>Portugal</v>
      </c>
      <c r="N1373" s="7" cm="1">
        <f t="array" aca="1" ref="N1373" ca="1">INDEX(States!$C:$C,RANDBETWEEN(5,COUNTA(States!$A:$A) + 1),1)</f>
        <v>9</v>
      </c>
      <c r="O1373" s="7" t="str">
        <f ca="1">VLOOKUP($N1373,States!$C:$D,2,FALSE)</f>
        <v>braga</v>
      </c>
      <c r="P1373" s="7" t="str">
        <f ca="1">VLOOKUP($F1373,Name!$A:$C,3,FALSE)</f>
        <v>F</v>
      </c>
      <c r="Q1373" s="7" t="str">
        <f ca="1">VLOOKUP($P1373,Genders!$B:$C,2,FALSE)</f>
        <v>Female</v>
      </c>
      <c r="R1373" s="7" cm="1">
        <f t="array" aca="1" ref="R1373" ca="1">INDEX('Marital status'!$A:$A,RANDBETWEEN(5,COUNTA('Marital status'!$A:$A) + 1),1)</f>
        <v>6</v>
      </c>
      <c r="S1373" s="7" t="str">
        <f ca="1">VLOOKUP($R1373,'Marital status'!$A:$B,2,FALSE)</f>
        <v>MarrieD</v>
      </c>
      <c r="T1373" s="7">
        <f t="shared" ca="1" si="213"/>
        <v>5</v>
      </c>
      <c r="U1373" s="7" t="str">
        <f ca="1">VLOOKUP($T1373,Ethnicities!$A:$B,2,FALSE)</f>
        <v xml:space="preserve"> white</v>
      </c>
      <c r="V1373" s="8">
        <f t="shared" ca="1" si="214"/>
        <v>19472</v>
      </c>
      <c r="W1373" s="6">
        <f t="shared" ca="1" si="215"/>
        <v>7</v>
      </c>
      <c r="X1373" s="8" t="str">
        <f ca="1">VLOOKUP($W1373,'Background education'!$A:$B,2,FALSE)</f>
        <v>Undergraduate degree</v>
      </c>
      <c r="Y1373" s="7">
        <f ca="1" xml:space="preserve">
  IF(OR($AA1373 = 5, $AA1373 = 6, $AA1373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73" s="7" t="str">
        <f ca="1">VLOOKUP($Y1373,Departments!$A:$B,2,FALSE)</f>
        <v xml:space="preserve"> Commercial</v>
      </c>
      <c r="AA1373" s="6">
        <f t="shared" ca="1" si="216"/>
        <v>10</v>
      </c>
      <c r="AB1373" s="7" t="str">
        <f ca="1">VLOOKUP($AA1373,Roles!$A:$B,2,FALSE)</f>
        <v>Trainee</v>
      </c>
      <c r="AC1373" s="6" t="str">
        <f t="shared" ca="1" si="217"/>
        <v/>
      </c>
      <c r="AD1373" s="7" t="str">
        <f ca="1" xml:space="preserve">
IF($AC1373 &lt;&gt; "",
    VLOOKUP($AC1373,Levels!$A:$B,2,FALSE),
    ""
)</f>
        <v/>
      </c>
      <c r="AE1373" s="8">
        <f t="shared" ca="1" si="218"/>
        <v>44229</v>
      </c>
      <c r="AF1373" s="6">
        <f ca="1">RANDBETWEEN(5,COUNTA('Recruitment source'!$A:$A) + 1)</f>
        <v>9</v>
      </c>
      <c r="AG1373" s="6" t="str">
        <f ca="1">VLOOKUP($AF1373,'Recruitment source'!$A:$B,2,FALSE)</f>
        <v>Empregos Online</v>
      </c>
      <c r="AH1373" s="8"/>
      <c r="AI1373" s="1">
        <f t="shared" ca="1" si="210"/>
        <v>1385</v>
      </c>
      <c r="AJ137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1369, 1, 'Heloísa Helena Poeta Asvilla', 'F', 5, '23/04/1953', 7, 9, 10, NULL, 1385);</v>
      </c>
    </row>
    <row r="1374" spans="1:36" ht="14.25" customHeight="1" x14ac:dyDescent="0.2">
      <c r="A1374" s="7" cm="1">
        <f t="array" aca="1" ref="A1374" ca="1">INDEX(Companies!$A:$A,RANDBETWEEN(5,COUNTA(Companies!$A:$A) + 1),1)</f>
        <v>5</v>
      </c>
      <c r="B1374" s="7" t="str">
        <f ca="1">VLOOKUP($A1374,Companies!$A:$B,2,FALSE)</f>
        <v>ACME Corporation</v>
      </c>
      <c r="C1374" s="5">
        <f t="shared" si="211"/>
        <v>1370</v>
      </c>
      <c r="D1374" s="5" t="str" cm="1">
        <f t="array" ref="D1374">SHA1HASH($C1374)</f>
        <v>c11226c53fc4c8033c2bf2eda91a1fb4029365dc</v>
      </c>
      <c r="E1374" s="6">
        <v>1</v>
      </c>
      <c r="F1374" s="7">
        <f ca="1">IF($C1374 = 1 + N("Presidente"),
    127,
    IF($C1374 = 2 + N("Vice-Presidente"),
        72,
        IF($C1374 = 3 + N("Secretária bilíngue"),
            13,
            RANDBETWEEN(5,COUNT(Name!$A:$A) + 1)
        )
    )
)</f>
        <v>99</v>
      </c>
      <c r="G1374" s="7" t="str">
        <f ca="1">VLOOKUP($F1374,Name!$A:$B,2,FALSE)</f>
        <v>Cloe</v>
      </c>
      <c r="H1374" s="7">
        <f ca="1" xml:space="preserve">
IF($C1374 = 1,
    0,
    RANDBETWEEN(5,COUNT('Last name'!$A:$A) + 1)
)</f>
        <v>167</v>
      </c>
      <c r="I1374" s="7" t="str">
        <f ca="1" xml:space="preserve">
IF($C1374 = 1 + N("Presidente"),
    "de Orléans e Bragança",
    VLOOKUP($H1374,'Last name'!$A:$B,2,FALSE) &amp; " " &amp; VLOOKUP(RANDBETWEEN(5,COUNT('Last name'!$A:$A) + 1),'Last name'!$A:$B,2,FALSE)
)</f>
        <v>Romano Alvarenga</v>
      </c>
      <c r="J1374" s="7" t="str">
        <f t="shared" ca="1" si="212"/>
        <v>Cloe Romano Alvarenga</v>
      </c>
      <c r="K1374" s="7" t="str" cm="1">
        <f t="array" aca="1" ref="K1374" ca="1">SHA1HASH($J1374)</f>
        <v>ba93bd4b21937384af592f8c6e516145b7d6d010</v>
      </c>
      <c r="L1374" s="7" cm="1">
        <f t="array" aca="1" ref="L1374" ca="1">INDEX(States!$A:$A,N1374,1)</f>
        <v>5</v>
      </c>
      <c r="M1374" s="7" t="str">
        <f ca="1">VLOOKUP($L1374,Countries!$A:$B,2,FALSE)</f>
        <v>Portugal</v>
      </c>
      <c r="N1374" s="7" cm="1">
        <f t="array" aca="1" ref="N1374" ca="1">INDEX(States!$C:$C,RANDBETWEEN(5,COUNTA(States!$A:$A) + 1),1)</f>
        <v>24</v>
      </c>
      <c r="O1374" s="7" t="str">
        <f ca="1">VLOOKUP($N1374,States!$C:$D,2,FALSE)</f>
        <v>Brangança</v>
      </c>
      <c r="P1374" s="7" t="str">
        <f ca="1">VLOOKUP($F1374,Name!$A:$C,3,FALSE)</f>
        <v>F</v>
      </c>
      <c r="Q1374" s="7" t="str">
        <f ca="1">VLOOKUP($P1374,Genders!$B:$C,2,FALSE)</f>
        <v>Female</v>
      </c>
      <c r="R1374" s="7" cm="1">
        <f t="array" aca="1" ref="R1374" ca="1">INDEX('Marital status'!$A:$A,RANDBETWEEN(5,COUNTA('Marital status'!$A:$A) + 1),1)</f>
        <v>6</v>
      </c>
      <c r="S1374" s="7" t="str">
        <f ca="1">VLOOKUP($R1374,'Marital status'!$A:$B,2,FALSE)</f>
        <v>MarrieD</v>
      </c>
      <c r="T1374" s="7">
        <f t="shared" ca="1" si="213"/>
        <v>5</v>
      </c>
      <c r="U1374" s="7" t="str">
        <f ca="1">VLOOKUP($T1374,Ethnicities!$A:$B,2,FALSE)</f>
        <v xml:space="preserve"> white</v>
      </c>
      <c r="V1374" s="8">
        <f t="shared" ca="1" si="214"/>
        <v>22110</v>
      </c>
      <c r="W1374" s="6">
        <f t="shared" ca="1" si="215"/>
        <v>8</v>
      </c>
      <c r="X1374" s="8" t="str">
        <f ca="1">VLOOKUP($W1374,'Background education'!$A:$B,2,FALSE)</f>
        <v>Graduate school</v>
      </c>
      <c r="Y1374" s="7">
        <f ca="1" xml:space="preserve">
  IF(OR($AA1374 = 5, $AA1374 = 6, $AA1374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74" s="7" t="str">
        <f ca="1">VLOOKUP($Y1374,Departments!$A:$B,2,FALSE)</f>
        <v>Human Resource</v>
      </c>
      <c r="AA1374" s="6">
        <f t="shared" ca="1" si="216"/>
        <v>11</v>
      </c>
      <c r="AB1374" s="7" t="str">
        <f ca="1">VLOOKUP($AA1374,Roles!$A:$B,2,FALSE)</f>
        <v>Analyst</v>
      </c>
      <c r="AC1374" s="6">
        <f t="shared" ca="1" si="217"/>
        <v>6</v>
      </c>
      <c r="AD1374" s="7" t="str">
        <f ca="1" xml:space="preserve">
IF($AC1374 &lt;&gt; "",
    VLOOKUP($AC1374,Levels!$A:$B,2,FALSE),
    ""
)</f>
        <v>Pleno</v>
      </c>
      <c r="AE1374" s="8">
        <f t="shared" ca="1" si="218"/>
        <v>44681</v>
      </c>
      <c r="AF1374" s="6">
        <f ca="1">RANDBETWEEN(5,COUNTA('Recruitment source'!$A:$A) + 1)</f>
        <v>6</v>
      </c>
      <c r="AG1374" s="6" t="str">
        <f ca="1">VLOOKUP($AF1374,'Recruitment source'!$A:$B,2,FALSE)</f>
        <v>Learn4Good</v>
      </c>
      <c r="AH1374" s="8"/>
      <c r="AI1374" s="1">
        <f t="shared" ca="1" si="210"/>
        <v>3080</v>
      </c>
      <c r="AJ1374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1370, 1, 'Cloe Romano Alvarenga', 'F', 5, '13/07/1960', 8, 8, 11, 6, 3080);</v>
      </c>
    </row>
    <row r="1375" spans="1:36" ht="14.25" customHeight="1" x14ac:dyDescent="0.2">
      <c r="A1375" s="7" cm="1">
        <f t="array" aca="1" ref="A1375" ca="1">INDEX(Companies!$A:$A,RANDBETWEEN(5,COUNTA(Companies!$A:$A) + 1),1)</f>
        <v>5</v>
      </c>
      <c r="B1375" s="7" t="str">
        <f ca="1">VLOOKUP($A1375,Companies!$A:$B,2,FALSE)</f>
        <v>ACME Corporation</v>
      </c>
      <c r="C1375" s="5">
        <f t="shared" si="211"/>
        <v>1371</v>
      </c>
      <c r="D1375" s="5" t="str" cm="1">
        <f t="array" ref="D1375">SHA1HASH($C1375)</f>
        <v>fd5a768e47ca87449299d0544f4325c4e2b34388</v>
      </c>
      <c r="E1375" s="6">
        <v>1</v>
      </c>
      <c r="F1375" s="7">
        <f ca="1">IF($C1375 = 1 + N("Presidente"),
    127,
    IF($C1375 = 2 + N("Vice-Presidente"),
        72,
        IF($C1375 = 3 + N("Secretária bilíngue"),
            13,
            RANDBETWEEN(5,COUNT(Name!$A:$A) + 1)
        )
    )
)</f>
        <v>227</v>
      </c>
      <c r="G1375" s="7" t="str">
        <f ca="1">VLOOKUP($F1375,Name!$A:$B,2,FALSE)</f>
        <v>Lia</v>
      </c>
      <c r="H1375" s="7">
        <f ca="1" xml:space="preserve">
IF($C1375 = 1,
    0,
    RANDBETWEEN(5,COUNT('Last name'!$A:$A) + 1)
)</f>
        <v>181</v>
      </c>
      <c r="I1375" s="7" t="str">
        <f ca="1" xml:space="preserve">
IF($C1375 = 1 + N("Presidente"),
    "de Orléans e Bragança",
    VLOOKUP($H1375,'Last name'!$A:$B,2,FALSE) &amp; " " &amp; VLOOKUP(RANDBETWEEN(5,COUNT('Last name'!$A:$A) + 1),'Last name'!$A:$B,2,FALSE)
)</f>
        <v>Simões Pereira</v>
      </c>
      <c r="J1375" s="7" t="str">
        <f t="shared" ca="1" si="212"/>
        <v>Lia Simões Pereira</v>
      </c>
      <c r="K1375" s="7" t="str" cm="1">
        <f t="array" aca="1" ref="K1375" ca="1">SHA1HASH($J1375)</f>
        <v>1728b48dc8e2fd5dce85d287dfab5dd919cb54ce</v>
      </c>
      <c r="L1375" s="7" cm="1">
        <f t="array" aca="1" ref="L1375" ca="1">INDEX(States!$A:$A,N1375,1)</f>
        <v>5</v>
      </c>
      <c r="M1375" s="7" t="str">
        <f ca="1">VLOOKUP($L1375,Countries!$A:$B,2,FALSE)</f>
        <v>Portugal</v>
      </c>
      <c r="N1375" s="7" cm="1">
        <f t="array" aca="1" ref="N1375" ca="1">INDEX(States!$C:$C,RANDBETWEEN(5,COUNTA(States!$A:$A) + 1),1)</f>
        <v>15</v>
      </c>
      <c r="O1375" s="7" t="str">
        <f ca="1">VLOOKUP($N1375,States!$C:$D,2,FALSE)</f>
        <v xml:space="preserve"> ÉVORA</v>
      </c>
      <c r="P1375" s="7" t="str">
        <f ca="1">VLOOKUP($F1375,Name!$A:$C,3,FALSE)</f>
        <v>F</v>
      </c>
      <c r="Q1375" s="7" t="str">
        <f ca="1">VLOOKUP($P1375,Genders!$B:$C,2,FALSE)</f>
        <v>Female</v>
      </c>
      <c r="R1375" s="7" cm="1">
        <f t="array" aca="1" ref="R1375" ca="1">INDEX('Marital status'!$A:$A,RANDBETWEEN(5,COUNTA('Marital status'!$A:$A) + 1),1)</f>
        <v>8</v>
      </c>
      <c r="S1375" s="7" t="str">
        <f ca="1">VLOOKUP($R1375,'Marital status'!$A:$B,2,FALSE)</f>
        <v xml:space="preserve"> Separated </v>
      </c>
      <c r="T1375" s="7">
        <f t="shared" ca="1" si="213"/>
        <v>7</v>
      </c>
      <c r="U1375" s="7" t="str">
        <f ca="1">VLOOKUP($T1375,Ethnicities!$A:$B,2,FALSE)</f>
        <v xml:space="preserve">  Hispanic or LATINO</v>
      </c>
      <c r="V1375" s="8">
        <f t="shared" ca="1" si="214"/>
        <v>26786</v>
      </c>
      <c r="W1375" s="6">
        <f t="shared" ca="1" si="215"/>
        <v>7</v>
      </c>
      <c r="X1375" s="8" t="str">
        <f ca="1">VLOOKUP($W1375,'Background education'!$A:$B,2,FALSE)</f>
        <v>Undergraduate degree</v>
      </c>
      <c r="Y1375" s="7">
        <f ca="1" xml:space="preserve">
  IF(OR($AA1375 = 5, $AA1375 = 6, $AA1375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75" s="7" t="str">
        <f ca="1">VLOOKUP($Y1375,Departments!$A:$B,2,FALSE)</f>
        <v>Operations</v>
      </c>
      <c r="AA1375" s="6">
        <f t="shared" ca="1" si="216"/>
        <v>9</v>
      </c>
      <c r="AB1375" s="7" t="str">
        <f ca="1">VLOOKUP($AA1375,Roles!$A:$B,2,FALSE)</f>
        <v>Intern</v>
      </c>
      <c r="AC1375" s="6" t="str">
        <f t="shared" ca="1" si="217"/>
        <v/>
      </c>
      <c r="AD1375" s="7" t="str">
        <f ca="1" xml:space="preserve">
IF($AC1375 &lt;&gt; "",
    VLOOKUP($AC1375,Levels!$A:$B,2,FALSE),
    ""
)</f>
        <v/>
      </c>
      <c r="AE1375" s="8">
        <f t="shared" ca="1" si="218"/>
        <v>39386</v>
      </c>
      <c r="AF1375" s="6">
        <f ca="1">RANDBETWEEN(5,COUNTA('Recruitment source'!$A:$A) + 1)</f>
        <v>15</v>
      </c>
      <c r="AG1375" s="6" t="str">
        <f ca="1">VLOOKUP($AF1375,'Recruitment source'!$A:$B,2,FALSE)</f>
        <v>Website</v>
      </c>
      <c r="AH1375" s="8"/>
      <c r="AI1375" s="1">
        <f t="shared" ca="1" si="210"/>
        <v>1205</v>
      </c>
      <c r="AJ1375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1371, 1, 'Lia Simões Pereira', 'F', 7, '02/05/1973', 7, 10, 9, NULL, 1205);</v>
      </c>
    </row>
    <row r="1376" spans="1:36" ht="14.25" customHeight="1" x14ac:dyDescent="0.2">
      <c r="A1376" s="7" cm="1">
        <f t="array" aca="1" ref="A1376" ca="1">INDEX(Companies!$A:$A,RANDBETWEEN(5,COUNTA(Companies!$A:$A) + 1),1)</f>
        <v>5</v>
      </c>
      <c r="B1376" s="7" t="str">
        <f ca="1">VLOOKUP($A1376,Companies!$A:$B,2,FALSE)</f>
        <v>ACME Corporation</v>
      </c>
      <c r="C1376" s="5">
        <f t="shared" si="211"/>
        <v>1372</v>
      </c>
      <c r="D1376" s="5" t="str" cm="1">
        <f t="array" ref="D1376">SHA1HASH($C1376)</f>
        <v>f506761568d2f26ec5e68443a6aaae857f8311a6</v>
      </c>
      <c r="E1376" s="6">
        <v>1</v>
      </c>
      <c r="F1376" s="7">
        <f ca="1">IF($C1376 = 1 + N("Presidente"),
    127,
    IF($C1376 = 2 + N("Vice-Presidente"),
        72,
        IF($C1376 = 3 + N("Secretária bilíngue"),
            13,
            RANDBETWEEN(5,COUNT(Name!$A:$A) + 1)
        )
    )
)</f>
        <v>29</v>
      </c>
      <c r="G1376" s="7" t="str">
        <f ca="1">VLOOKUP($F1376,Name!$A:$B,2,FALSE)</f>
        <v>Ana Cecília</v>
      </c>
      <c r="H1376" s="7">
        <f ca="1" xml:space="preserve">
IF($C1376 = 1,
    0,
    RANDBETWEEN(5,COUNT('Last name'!$A:$A) + 1)
)</f>
        <v>102</v>
      </c>
      <c r="I1376" s="7" t="str">
        <f ca="1" xml:space="preserve">
IF($C1376 = 1 + N("Presidente"),
    "de Orléans e Bragança",
    VLOOKUP($H1376,'Last name'!$A:$B,2,FALSE) &amp; " " &amp; VLOOKUP(RANDBETWEEN(5,COUNT('Last name'!$A:$A) + 1),'Last name'!$A:$B,2,FALSE)
)</f>
        <v>Greco Gonçalves</v>
      </c>
      <c r="J1376" s="7" t="str">
        <f t="shared" ca="1" si="212"/>
        <v>Ana Cecília Greco Gonçalves</v>
      </c>
      <c r="K1376" s="7" t="str" cm="1">
        <f t="array" aca="1" ref="K1376" ca="1">SHA1HASH($J1376)</f>
        <v>bfe062a0520036dec1fd81ebdbc4faefc21c35a0</v>
      </c>
      <c r="L1376" s="7" cm="1">
        <f t="array" aca="1" ref="L1376" ca="1">INDEX(States!$A:$A,N1376,1)</f>
        <v>5</v>
      </c>
      <c r="M1376" s="7" t="str">
        <f ca="1">VLOOKUP($L1376,Countries!$A:$B,2,FALSE)</f>
        <v>Portugal</v>
      </c>
      <c r="N1376" s="7" cm="1">
        <f t="array" aca="1" ref="N1376" ca="1">INDEX(States!$C:$C,RANDBETWEEN(5,COUNTA(States!$A:$A) + 1),1)</f>
        <v>21</v>
      </c>
      <c r="O1376" s="7" t="str">
        <f ca="1">VLOOKUP($N1376,States!$C:$D,2,FALSE)</f>
        <v>Guarda</v>
      </c>
      <c r="P1376" s="7" t="str">
        <f ca="1">VLOOKUP($F1376,Name!$A:$C,3,FALSE)</f>
        <v>F</v>
      </c>
      <c r="Q1376" s="7" t="str">
        <f ca="1">VLOOKUP($P1376,Genders!$B:$C,2,FALSE)</f>
        <v>Female</v>
      </c>
      <c r="R1376" s="7" cm="1">
        <f t="array" aca="1" ref="R1376" ca="1">INDEX('Marital status'!$A:$A,RANDBETWEEN(5,COUNTA('Marital status'!$A:$A) + 1),1)</f>
        <v>7</v>
      </c>
      <c r="S1376" s="7" t="str">
        <f ca="1">VLOOKUP($R1376,'Marital status'!$A:$B,2,FALSE)</f>
        <v xml:space="preserve">Widowed </v>
      </c>
      <c r="T1376" s="7">
        <f t="shared" ca="1" si="213"/>
        <v>5</v>
      </c>
      <c r="U1376" s="7" t="str">
        <f ca="1">VLOOKUP($T1376,Ethnicities!$A:$B,2,FALSE)</f>
        <v xml:space="preserve"> white</v>
      </c>
      <c r="V1376" s="8">
        <f t="shared" ca="1" si="214"/>
        <v>24390</v>
      </c>
      <c r="W1376" s="6">
        <f t="shared" ca="1" si="215"/>
        <v>8</v>
      </c>
      <c r="X1376" s="8" t="str">
        <f ca="1">VLOOKUP($W1376,'Background education'!$A:$B,2,FALSE)</f>
        <v>Graduate school</v>
      </c>
      <c r="Y1376" s="7">
        <f ca="1" xml:space="preserve">
  IF(OR($AA1376 = 5, $AA1376 = 6, $AA1376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76" s="7" t="str">
        <f ca="1">VLOOKUP($Y1376,Departments!$A:$B,2,FALSE)</f>
        <v>Communication &amp; Marketing</v>
      </c>
      <c r="AA1376" s="6">
        <f t="shared" ca="1" si="216"/>
        <v>11</v>
      </c>
      <c r="AB1376" s="7" t="str">
        <f ca="1">VLOOKUP($AA1376,Roles!$A:$B,2,FALSE)</f>
        <v>Analyst</v>
      </c>
      <c r="AC1376" s="6">
        <f t="shared" ca="1" si="217"/>
        <v>6</v>
      </c>
      <c r="AD1376" s="7" t="str">
        <f ca="1" xml:space="preserve">
IF($AC1376 &lt;&gt; "",
    VLOOKUP($AC1376,Levels!$A:$B,2,FALSE),
    ""
)</f>
        <v>Pleno</v>
      </c>
      <c r="AE1376" s="8">
        <f t="shared" ca="1" si="218"/>
        <v>39389</v>
      </c>
      <c r="AF1376" s="6">
        <f ca="1">RANDBETWEEN(5,COUNTA('Recruitment source'!$A:$A) + 1)</f>
        <v>12</v>
      </c>
      <c r="AG1376" s="6" t="str">
        <f ca="1">VLOOKUP($AF1376,'Recruitment source'!$A:$B,2,FALSE)</f>
        <v xml:space="preserve"> recommendation of employee</v>
      </c>
      <c r="AH1376" s="8"/>
      <c r="AI1376" s="1">
        <f t="shared" ca="1" si="210"/>
        <v>3080</v>
      </c>
      <c r="AJ1376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1372, 1, 'Ana Cecília Greco Gonçalves', 'F', 5, '10/10/1966', 8, 11, 11, 6, 3080);</v>
      </c>
    </row>
    <row r="1377" spans="1:36" ht="14.25" customHeight="1" x14ac:dyDescent="0.2">
      <c r="A1377" s="7" cm="1">
        <f t="array" aca="1" ref="A1377" ca="1">INDEX(Companies!$A:$A,RANDBETWEEN(5,COUNTA(Companies!$A:$A) + 1),1)</f>
        <v>5</v>
      </c>
      <c r="B1377" s="7" t="str">
        <f ca="1">VLOOKUP($A1377,Companies!$A:$B,2,FALSE)</f>
        <v>ACME Corporation</v>
      </c>
      <c r="C1377" s="5">
        <f t="shared" si="211"/>
        <v>1373</v>
      </c>
      <c r="D1377" s="5" t="str" cm="1">
        <f t="array" ref="D1377">SHA1HASH($C1377)</f>
        <v>c1401c9a808e0d25cd8afa853c36032ffaca83cb</v>
      </c>
      <c r="E1377" s="6">
        <v>1</v>
      </c>
      <c r="F1377" s="7">
        <f ca="1">IF($C1377 = 1 + N("Presidente"),
    127,
    IF($C1377 = 2 + N("Vice-Presidente"),
        72,
        IF($C1377 = 3 + N("Secretária bilíngue"),
            13,
            RANDBETWEEN(5,COUNT(Name!$A:$A) + 1)
        )
    )
)</f>
        <v>288</v>
      </c>
      <c r="G1377" s="7" t="str">
        <f ca="1">VLOOKUP($F1377,Name!$A:$B,2,FALSE)</f>
        <v>Matheus Bruno</v>
      </c>
      <c r="H1377" s="7">
        <f ca="1" xml:space="preserve">
IF($C1377 = 1,
    0,
    RANDBETWEEN(5,COUNT('Last name'!$A:$A) + 1)
)</f>
        <v>191</v>
      </c>
      <c r="I1377" s="7" t="str">
        <f ca="1" xml:space="preserve">
IF($C1377 = 1 + N("Presidente"),
    "de Orléans e Bragança",
    VLOOKUP($H1377,'Last name'!$A:$B,2,FALSE) &amp; " " &amp; VLOOKUP(RANDBETWEEN(5,COUNT('Last name'!$A:$A) + 1),'Last name'!$A:$B,2,FALSE)
)</f>
        <v>Trindade Tavarez</v>
      </c>
      <c r="J1377" s="7" t="str">
        <f t="shared" ca="1" si="212"/>
        <v>Matheus Bruno Trindade Tavarez</v>
      </c>
      <c r="K1377" s="7" t="str" cm="1">
        <f t="array" aca="1" ref="K1377" ca="1">SHA1HASH($J1377)</f>
        <v>c15ab42914c5d07434e2cbf39581411f5749f9f3</v>
      </c>
      <c r="L1377" s="7" cm="1">
        <f t="array" aca="1" ref="L1377" ca="1">INDEX(States!$A:$A,N1377,1)</f>
        <v>5</v>
      </c>
      <c r="M1377" s="7" t="str">
        <f ca="1">VLOOKUP($L1377,Countries!$A:$B,2,FALSE)</f>
        <v>Portugal</v>
      </c>
      <c r="N1377" s="7" cm="1">
        <f t="array" aca="1" ref="N1377" ca="1">INDEX(States!$C:$C,RANDBETWEEN(5,COUNTA(States!$A:$A) + 1),1)</f>
        <v>7</v>
      </c>
      <c r="O1377" s="7" t="str">
        <f ca="1">VLOOKUP($N1377,States!$C:$D,2,FALSE)</f>
        <v xml:space="preserve"> Setúbal </v>
      </c>
      <c r="P1377" s="7" t="str">
        <f ca="1">VLOOKUP($F1377,Name!$A:$C,3,FALSE)</f>
        <v>M</v>
      </c>
      <c r="Q1377" s="7" t="str">
        <f ca="1">VLOOKUP($P1377,Genders!$B:$C,2,FALSE)</f>
        <v>Male</v>
      </c>
      <c r="R1377" s="7" cm="1">
        <f t="array" aca="1" ref="R1377" ca="1">INDEX('Marital status'!$A:$A,RANDBETWEEN(5,COUNTA('Marital status'!$A:$A) + 1),1)</f>
        <v>9</v>
      </c>
      <c r="S1377" s="7" t="str">
        <f ca="1">VLOOKUP($R1377,'Marital status'!$A:$B,2,FALSE)</f>
        <v>DIVORCED</v>
      </c>
      <c r="T1377" s="7">
        <f t="shared" ca="1" si="213"/>
        <v>5</v>
      </c>
      <c r="U1377" s="7" t="str">
        <f ca="1">VLOOKUP($T1377,Ethnicities!$A:$B,2,FALSE)</f>
        <v xml:space="preserve"> white</v>
      </c>
      <c r="V1377" s="8">
        <f t="shared" ca="1" si="214"/>
        <v>24831</v>
      </c>
      <c r="W1377" s="6">
        <f t="shared" ca="1" si="215"/>
        <v>7</v>
      </c>
      <c r="X1377" s="8" t="str">
        <f ca="1">VLOOKUP($W1377,'Background education'!$A:$B,2,FALSE)</f>
        <v>Undergraduate degree</v>
      </c>
      <c r="Y1377" s="7">
        <f ca="1" xml:space="preserve">
  IF(OR($AA1377 = 5, $AA1377 = 6, $AA1377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77" s="7" t="str">
        <f ca="1">VLOOKUP($Y1377,Departments!$A:$B,2,FALSE)</f>
        <v>Operations</v>
      </c>
      <c r="AA1377" s="6">
        <f t="shared" ca="1" si="216"/>
        <v>9</v>
      </c>
      <c r="AB1377" s="7" t="str">
        <f ca="1">VLOOKUP($AA1377,Roles!$A:$B,2,FALSE)</f>
        <v>Intern</v>
      </c>
      <c r="AC1377" s="6" t="str">
        <f t="shared" ca="1" si="217"/>
        <v/>
      </c>
      <c r="AD1377" s="7" t="str">
        <f ca="1" xml:space="preserve">
IF($AC1377 &lt;&gt; "",
    VLOOKUP($AC1377,Levels!$A:$B,2,FALSE),
    ""
)</f>
        <v/>
      </c>
      <c r="AE1377" s="8">
        <f t="shared" ca="1" si="218"/>
        <v>41540</v>
      </c>
      <c r="AF1377" s="6">
        <f ca="1">RANDBETWEEN(5,COUNTA('Recruitment source'!$A:$A) + 1)</f>
        <v>15</v>
      </c>
      <c r="AG1377" s="6" t="str">
        <f ca="1">VLOOKUP($AF1377,'Recruitment source'!$A:$B,2,FALSE)</f>
        <v>Website</v>
      </c>
      <c r="AH1377" s="8"/>
      <c r="AI1377" s="1">
        <f t="shared" ca="1" si="210"/>
        <v>1205</v>
      </c>
      <c r="AJ1377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1373, 1, 'Matheus Bruno Trindade Tavarez', 'M', 5, '25/12/1967', 7, 10, 9, NULL, 1205);</v>
      </c>
    </row>
    <row r="1378" spans="1:36" ht="14.25" customHeight="1" x14ac:dyDescent="0.2">
      <c r="A1378" s="7" cm="1">
        <f t="array" aca="1" ref="A1378" ca="1">INDEX(Companies!$A:$A,RANDBETWEEN(5,COUNTA(Companies!$A:$A) + 1),1)</f>
        <v>5</v>
      </c>
      <c r="B1378" s="7" t="str">
        <f ca="1">VLOOKUP($A1378,Companies!$A:$B,2,FALSE)</f>
        <v>ACME Corporation</v>
      </c>
      <c r="C1378" s="5">
        <f t="shared" si="211"/>
        <v>1374</v>
      </c>
      <c r="D1378" s="5" t="str" cm="1">
        <f t="array" ref="D1378">SHA1HASH($C1378)</f>
        <v>f7a682f3b85c16bc3e49029ea2b32d6e5808d587</v>
      </c>
      <c r="E1378" s="6">
        <v>1</v>
      </c>
      <c r="F1378" s="7">
        <f ca="1">IF($C1378 = 1 + N("Presidente"),
    127,
    IF($C1378 = 2 + N("Vice-Presidente"),
        72,
        IF($C1378 = 3 + N("Secretária bilíngue"),
            13,
            RANDBETWEEN(5,COUNT(Name!$A:$A) + 1)
        )
    )
)</f>
        <v>329</v>
      </c>
      <c r="G1378" s="7" t="str">
        <f ca="1">VLOOKUP($F1378,Name!$A:$B,2,FALSE)</f>
        <v>Rebeca</v>
      </c>
      <c r="H1378" s="7">
        <f ca="1" xml:space="preserve">
IF($C1378 = 1,
    0,
    RANDBETWEEN(5,COUNT('Last name'!$A:$A) + 1)
)</f>
        <v>24</v>
      </c>
      <c r="I1378" s="7" t="str">
        <f ca="1" xml:space="preserve">
IF($C1378 = 1 + N("Presidente"),
    "de Orléans e Bragança",
    VLOOKUP($H1378,'Last name'!$A:$B,2,FALSE) &amp; " " &amp; VLOOKUP(RANDBETWEEN(5,COUNT('Last name'!$A:$A) + 1),'Last name'!$A:$B,2,FALSE)
)</f>
        <v>Asvilla Lopes</v>
      </c>
      <c r="J1378" s="7" t="str">
        <f t="shared" ca="1" si="212"/>
        <v>Rebeca Asvilla Lopes</v>
      </c>
      <c r="K1378" s="7" t="str" cm="1">
        <f t="array" aca="1" ref="K1378" ca="1">SHA1HASH($J1378)</f>
        <v>e36eb66e9392cfb91dc8acd3153452d768bd3ed0</v>
      </c>
      <c r="L1378" s="7" cm="1">
        <f t="array" aca="1" ref="L1378" ca="1">INDEX(States!$A:$A,N1378,1)</f>
        <v>5</v>
      </c>
      <c r="M1378" s="7" t="str">
        <f ca="1">VLOOKUP($L1378,Countries!$A:$B,2,FALSE)</f>
        <v>Portugal</v>
      </c>
      <c r="N1378" s="7" cm="1">
        <f t="array" aca="1" ref="N1378" ca="1">INDEX(States!$C:$C,RANDBETWEEN(5,COUNTA(States!$A:$A) + 1),1)</f>
        <v>8</v>
      </c>
      <c r="O1378" s="7" t="str">
        <f ca="1">VLOOKUP($N1378,States!$C:$D,2,FALSE)</f>
        <v>AveirO</v>
      </c>
      <c r="P1378" s="7" t="str">
        <f ca="1">VLOOKUP($F1378,Name!$A:$C,3,FALSE)</f>
        <v>F</v>
      </c>
      <c r="Q1378" s="7" t="str">
        <f ca="1">VLOOKUP($P1378,Genders!$B:$C,2,FALSE)</f>
        <v>Female</v>
      </c>
      <c r="R1378" s="7" cm="1">
        <f t="array" aca="1" ref="R1378" ca="1">INDEX('Marital status'!$A:$A,RANDBETWEEN(5,COUNTA('Marital status'!$A:$A) + 1),1)</f>
        <v>8</v>
      </c>
      <c r="S1378" s="7" t="str">
        <f ca="1">VLOOKUP($R1378,'Marital status'!$A:$B,2,FALSE)</f>
        <v xml:space="preserve"> Separated </v>
      </c>
      <c r="T1378" s="7">
        <f t="shared" ca="1" si="213"/>
        <v>5</v>
      </c>
      <c r="U1378" s="7" t="str">
        <f ca="1">VLOOKUP($T1378,Ethnicities!$A:$B,2,FALSE)</f>
        <v xml:space="preserve"> white</v>
      </c>
      <c r="V1378" s="8">
        <f t="shared" ca="1" si="214"/>
        <v>25275</v>
      </c>
      <c r="W1378" s="6">
        <f t="shared" ca="1" si="215"/>
        <v>8</v>
      </c>
      <c r="X1378" s="8" t="str">
        <f ca="1">VLOOKUP($W1378,'Background education'!$A:$B,2,FALSE)</f>
        <v>Graduate school</v>
      </c>
      <c r="Y1378" s="7">
        <f ca="1" xml:space="preserve">
  IF(OR($AA1378 = 5, $AA1378 = 6, $AA1378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78" s="7" t="str">
        <f ca="1">VLOOKUP($Y1378,Departments!$A:$B,2,FALSE)</f>
        <v>Human Resource</v>
      </c>
      <c r="AA1378" s="6">
        <f t="shared" ca="1" si="216"/>
        <v>11</v>
      </c>
      <c r="AB1378" s="7" t="str">
        <f ca="1">VLOOKUP($AA1378,Roles!$A:$B,2,FALSE)</f>
        <v>Analyst</v>
      </c>
      <c r="AC1378" s="6">
        <f t="shared" ca="1" si="217"/>
        <v>5</v>
      </c>
      <c r="AD1378" s="7" t="str">
        <f ca="1" xml:space="preserve">
IF($AC1378 &lt;&gt; "",
    VLOOKUP($AC1378,Levels!$A:$B,2,FALSE),
    ""
)</f>
        <v>Junior</v>
      </c>
      <c r="AE1378" s="8">
        <f t="shared" ca="1" si="218"/>
        <v>44261</v>
      </c>
      <c r="AF1378" s="6">
        <f ca="1">RANDBETWEEN(5,COUNTA('Recruitment source'!$A:$A) + 1)</f>
        <v>13</v>
      </c>
      <c r="AG1378" s="6" t="str">
        <f ca="1">VLOOKUP($AF1378,'Recruitment source'!$A:$B,2,FALSE)</f>
        <v>Google</v>
      </c>
      <c r="AH1378" s="8"/>
      <c r="AI1378" s="1">
        <f t="shared" ca="1" si="210"/>
        <v>3080</v>
      </c>
      <c r="AJ1378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1374, 1, 'Rebeca Asvilla Lopes', 'F', 5, '13/03/1969', 8, 8, 11, 5, 3080);</v>
      </c>
    </row>
    <row r="1379" spans="1:36" ht="14.25" customHeight="1" x14ac:dyDescent="0.2">
      <c r="A1379" s="7" cm="1">
        <f t="array" aca="1" ref="A1379" ca="1">INDEX(Companies!$A:$A,RANDBETWEEN(5,COUNTA(Companies!$A:$A) + 1),1)</f>
        <v>5</v>
      </c>
      <c r="B1379" s="7" t="str">
        <f ca="1">VLOOKUP($A1379,Companies!$A:$B,2,FALSE)</f>
        <v>ACME Corporation</v>
      </c>
      <c r="C1379" s="5">
        <f t="shared" si="211"/>
        <v>1375</v>
      </c>
      <c r="D1379" s="5" t="str" cm="1">
        <f t="array" ref="D1379">SHA1HASH($C1379)</f>
        <v>1a6ed0dc68e3f1cd3cd47d4705074648d62dbb36</v>
      </c>
      <c r="E1379" s="6">
        <v>1</v>
      </c>
      <c r="F1379" s="7">
        <f ca="1">IF($C1379 = 1 + N("Presidente"),
    127,
    IF($C1379 = 2 + N("Vice-Presidente"),
        72,
        IF($C1379 = 3 + N("Secretária bilíngue"),
            13,
            RANDBETWEEN(5,COUNT(Name!$A:$A) + 1)
        )
    )
)</f>
        <v>160</v>
      </c>
      <c r="G1379" s="7" t="str">
        <f ca="1">VLOOKUP($F1379,Name!$A:$B,2,FALSE)</f>
        <v>Hector</v>
      </c>
      <c r="H1379" s="7">
        <f ca="1" xml:space="preserve">
IF($C1379 = 1,
    0,
    RANDBETWEEN(5,COUNT('Last name'!$A:$A) + 1)
)</f>
        <v>174</v>
      </c>
      <c r="I1379" s="7" t="str">
        <f ca="1" xml:space="preserve">
IF($C1379 = 1 + N("Presidente"),
    "de Orléans e Bragança",
    VLOOKUP($H1379,'Last name'!$A:$B,2,FALSE) &amp; " " &amp; VLOOKUP(RANDBETWEEN(5,COUNT('Last name'!$A:$A) + 1),'Last name'!$A:$B,2,FALSE)
)</f>
        <v>Santana Serra</v>
      </c>
      <c r="J1379" s="7" t="str">
        <f t="shared" ca="1" si="212"/>
        <v>Hector Santana Serra</v>
      </c>
      <c r="K1379" s="7" t="str" cm="1">
        <f t="array" aca="1" ref="K1379" ca="1">SHA1HASH($J1379)</f>
        <v>92de3a1f1511f0e7785828684a0525a5d8bd30bf</v>
      </c>
      <c r="L1379" s="7" cm="1">
        <f t="array" aca="1" ref="L1379" ca="1">INDEX(States!$A:$A,N1379,1)</f>
        <v>5</v>
      </c>
      <c r="M1379" s="7" t="str">
        <f ca="1">VLOOKUP($L1379,Countries!$A:$B,2,FALSE)</f>
        <v>Portugal</v>
      </c>
      <c r="N1379" s="7" cm="1">
        <f t="array" aca="1" ref="N1379" ca="1">INDEX(States!$C:$C,RANDBETWEEN(5,COUNTA(States!$A:$A) + 1),1)</f>
        <v>23</v>
      </c>
      <c r="O1379" s="7" t="str">
        <f ca="1">VLOOKUP($N1379,States!$C:$D,2,FALSE)</f>
        <v>Viana do Castelo</v>
      </c>
      <c r="P1379" s="7" t="str">
        <f ca="1">VLOOKUP($F1379,Name!$A:$C,3,FALSE)</f>
        <v>M</v>
      </c>
      <c r="Q1379" s="7" t="str">
        <f ca="1">VLOOKUP($P1379,Genders!$B:$C,2,FALSE)</f>
        <v>Male</v>
      </c>
      <c r="R1379" s="7" cm="1">
        <f t="array" aca="1" ref="R1379" ca="1">INDEX('Marital status'!$A:$A,RANDBETWEEN(5,COUNTA('Marital status'!$A:$A) + 1),1)</f>
        <v>7</v>
      </c>
      <c r="S1379" s="7" t="str">
        <f ca="1">VLOOKUP($R1379,'Marital status'!$A:$B,2,FALSE)</f>
        <v xml:space="preserve">Widowed </v>
      </c>
      <c r="T1379" s="7">
        <f t="shared" ca="1" si="213"/>
        <v>6</v>
      </c>
      <c r="U1379" s="7" t="str">
        <f ca="1">VLOOKUP($T1379,Ethnicities!$A:$B,2,FALSE)</f>
        <v>Black or African American</v>
      </c>
      <c r="V1379" s="8">
        <f t="shared" ca="1" si="214"/>
        <v>19594</v>
      </c>
      <c r="W1379" s="6">
        <f t="shared" ca="1" si="215"/>
        <v>7</v>
      </c>
      <c r="X1379" s="8" t="str">
        <f ca="1">VLOOKUP($W1379,'Background education'!$A:$B,2,FALSE)</f>
        <v>Undergraduate degree</v>
      </c>
      <c r="Y1379" s="7">
        <f ca="1" xml:space="preserve">
  IF(OR($AA1379 = 5, $AA1379 = 6, $AA1379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79" s="7" t="str">
        <f ca="1">VLOOKUP($Y1379,Departments!$A:$B,2,FALSE)</f>
        <v xml:space="preserve"> Presidency</v>
      </c>
      <c r="AA1379" s="6">
        <f t="shared" ca="1" si="216"/>
        <v>10</v>
      </c>
      <c r="AB1379" s="7" t="str">
        <f ca="1">VLOOKUP($AA1379,Roles!$A:$B,2,FALSE)</f>
        <v>Trainee</v>
      </c>
      <c r="AC1379" s="6" t="str">
        <f t="shared" ca="1" si="217"/>
        <v/>
      </c>
      <c r="AD1379" s="7" t="str">
        <f ca="1" xml:space="preserve">
IF($AC1379 &lt;&gt; "",
    VLOOKUP($AC1379,Levels!$A:$B,2,FALSE),
    ""
)</f>
        <v/>
      </c>
      <c r="AE1379" s="8">
        <f t="shared" ca="1" si="218"/>
        <v>40956</v>
      </c>
      <c r="AF1379" s="6">
        <f ca="1">RANDBETWEEN(5,COUNTA('Recruitment source'!$A:$A) + 1)</f>
        <v>11</v>
      </c>
      <c r="AG1379" s="6" t="str">
        <f ca="1">VLOOKUP($AF1379,'Recruitment source'!$A:$B,2,FALSE)</f>
        <v>Next Station</v>
      </c>
      <c r="AH1379" s="8"/>
      <c r="AI1379" s="1">
        <f t="shared" ca="1" si="210"/>
        <v>1305</v>
      </c>
      <c r="AJ1379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1375, 1, 'Hector Santana Serra', 'M', 6, '23/08/1953', 7, 5, 10, NULL, 1305);</v>
      </c>
    </row>
    <row r="1380" spans="1:36" ht="14.25" customHeight="1" x14ac:dyDescent="0.2">
      <c r="A1380" s="7" cm="1">
        <f t="array" aca="1" ref="A1380" ca="1">INDEX(Companies!$A:$A,RANDBETWEEN(5,COUNTA(Companies!$A:$A) + 1),1)</f>
        <v>5</v>
      </c>
      <c r="B1380" s="7" t="str">
        <f ca="1">VLOOKUP($A1380,Companies!$A:$B,2,FALSE)</f>
        <v>ACME Corporation</v>
      </c>
      <c r="C1380" s="5">
        <f t="shared" si="211"/>
        <v>1376</v>
      </c>
      <c r="D1380" s="5" t="str" cm="1">
        <f t="array" ref="D1380">SHA1HASH($C1380)</f>
        <v>698a530c17d16e6b641fbc682e22db29f72782af</v>
      </c>
      <c r="E1380" s="6">
        <v>1</v>
      </c>
      <c r="F1380" s="7">
        <f ca="1">IF($C1380 = 1 + N("Presidente"),
    127,
    IF($C1380 = 2 + N("Vice-Presidente"),
        72,
        IF($C1380 = 3 + N("Secretária bilíngue"),
            13,
            RANDBETWEEN(5,COUNT(Name!$A:$A) + 1)
        )
    )
)</f>
        <v>323</v>
      </c>
      <c r="G1380" s="7" t="str">
        <f ca="1">VLOOKUP($F1380,Name!$A:$B,2,FALSE)</f>
        <v>Rachel</v>
      </c>
      <c r="H1380" s="7">
        <f ca="1" xml:space="preserve">
IF($C1380 = 1,
    0,
    RANDBETWEEN(5,COUNT('Last name'!$A:$A) + 1)
)</f>
        <v>164</v>
      </c>
      <c r="I1380" s="7" t="str">
        <f ca="1" xml:space="preserve">
IF($C1380 = 1 + N("Presidente"),
    "de Orléans e Bragança",
    VLOOKUP($H1380,'Last name'!$A:$B,2,FALSE) &amp; " " &amp; VLOOKUP(RANDBETWEEN(5,COUNT('Last name'!$A:$A) + 1),'Last name'!$A:$B,2,FALSE)
)</f>
        <v>Rizzo Sá</v>
      </c>
      <c r="J1380" s="7" t="str">
        <f t="shared" ca="1" si="212"/>
        <v>Rachel Rizzo Sá</v>
      </c>
      <c r="K1380" s="7" t="str" cm="1">
        <f t="array" aca="1" ref="K1380" ca="1">SHA1HASH($J1380)</f>
        <v>64ee8053ecc9378b0f6e4110a23ff86bced08de6</v>
      </c>
      <c r="L1380" s="7" cm="1">
        <f t="array" aca="1" ref="L1380" ca="1">INDEX(States!$A:$A,N1380,1)</f>
        <v>5</v>
      </c>
      <c r="M1380" s="7" t="str">
        <f ca="1">VLOOKUP($L1380,Countries!$A:$B,2,FALSE)</f>
        <v>Portugal</v>
      </c>
      <c r="N1380" s="7" cm="1">
        <f t="array" aca="1" ref="N1380" ca="1">INDEX(States!$C:$C,RANDBETWEEN(5,COUNTA(States!$A:$A) + 1),1)</f>
        <v>19</v>
      </c>
      <c r="O1380" s="7" t="str">
        <f ca="1">VLOOKUP($N1380,States!$C:$D,2,FALSE)</f>
        <v>Beja</v>
      </c>
      <c r="P1380" s="7" t="str">
        <f ca="1">VLOOKUP($F1380,Name!$A:$C,3,FALSE)</f>
        <v>F</v>
      </c>
      <c r="Q1380" s="7" t="str">
        <f ca="1">VLOOKUP($P1380,Genders!$B:$C,2,FALSE)</f>
        <v>Female</v>
      </c>
      <c r="R1380" s="7" cm="1">
        <f t="array" aca="1" ref="R1380" ca="1">INDEX('Marital status'!$A:$A,RANDBETWEEN(5,COUNTA('Marital status'!$A:$A) + 1),1)</f>
        <v>5</v>
      </c>
      <c r="S1380" s="7" t="str">
        <f ca="1">VLOOKUP($R1380,'Marital status'!$A:$B,2,FALSE)</f>
        <v>single</v>
      </c>
      <c r="T1380" s="7">
        <f t="shared" ca="1" si="213"/>
        <v>5</v>
      </c>
      <c r="U1380" s="7" t="str">
        <f ca="1">VLOOKUP($T1380,Ethnicities!$A:$B,2,FALSE)</f>
        <v xml:space="preserve"> white</v>
      </c>
      <c r="V1380" s="8">
        <f t="shared" ca="1" si="214"/>
        <v>24573</v>
      </c>
      <c r="W1380" s="6">
        <f t="shared" ca="1" si="215"/>
        <v>8</v>
      </c>
      <c r="X1380" s="8" t="str">
        <f ca="1">VLOOKUP($W1380,'Background education'!$A:$B,2,FALSE)</f>
        <v>Graduate school</v>
      </c>
      <c r="Y1380" s="7">
        <f ca="1" xml:space="preserve">
  IF(OR($AA1380 = 5, $AA1380 = 6, $AA1380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380" s="7" t="str">
        <f ca="1">VLOOKUP($Y1380,Departments!$A:$B,2,FALSE)</f>
        <v>Controlling</v>
      </c>
      <c r="AA1380" s="6">
        <f t="shared" ca="1" si="216"/>
        <v>11</v>
      </c>
      <c r="AB1380" s="7" t="str">
        <f ca="1">VLOOKUP($AA1380,Roles!$A:$B,2,FALSE)</f>
        <v>Analyst</v>
      </c>
      <c r="AC1380" s="6">
        <f t="shared" ca="1" si="217"/>
        <v>5</v>
      </c>
      <c r="AD1380" s="7" t="str">
        <f ca="1" xml:space="preserve">
IF($AC1380 &lt;&gt; "",
    VLOOKUP($AC1380,Levels!$A:$B,2,FALSE),
    ""
)</f>
        <v>Junior</v>
      </c>
      <c r="AE1380" s="8">
        <f t="shared" ca="1" si="218"/>
        <v>41109</v>
      </c>
      <c r="AF1380" s="6">
        <f ca="1">RANDBETWEEN(5,COUNTA('Recruitment source'!$A:$A) + 1)</f>
        <v>14</v>
      </c>
      <c r="AG1380" s="6" t="str">
        <f ca="1">VLOOKUP($AF1380,'Recruitment source'!$A:$B,2,FALSE)</f>
        <v>LinkedIn</v>
      </c>
      <c r="AH1380" s="8"/>
      <c r="AI1380" s="1">
        <f t="shared" ca="1" si="210"/>
        <v>3000</v>
      </c>
      <c r="AJ1380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1376, 1, 'Rachel Rizzo Sá', 'F', 5, '11/04/1967', 8, 12, 11, 5, 3000);</v>
      </c>
    </row>
    <row r="1381" spans="1:36" ht="14.25" customHeight="1" x14ac:dyDescent="0.2">
      <c r="A1381" s="7" cm="1">
        <f t="array" aca="1" ref="A1381" ca="1">INDEX(Companies!$A:$A,RANDBETWEEN(5,COUNTA(Companies!$A:$A) + 1),1)</f>
        <v>5</v>
      </c>
      <c r="B1381" s="7" t="str">
        <f ca="1">VLOOKUP($A1381,Companies!$A:$B,2,FALSE)</f>
        <v>ACME Corporation</v>
      </c>
      <c r="C1381" s="5">
        <f t="shared" si="211"/>
        <v>1377</v>
      </c>
      <c r="D1381" s="5" t="str" cm="1">
        <f t="array" ref="D1381">SHA1HASH($C1381)</f>
        <v>9185ac5453c7c4ef45a8df15bf471dfbbcf628da</v>
      </c>
      <c r="E1381" s="6">
        <v>1</v>
      </c>
      <c r="F1381" s="7">
        <f ca="1">IF($C1381 = 1 + N("Presidente"),
    127,
    IF($C1381 = 2 + N("Vice-Presidente"),
        72,
        IF($C1381 = 3 + N("Secretária bilíngue"),
            13,
            RANDBETWEEN(5,COUNT(Name!$A:$A) + 1)
        )
    )
)</f>
        <v>361</v>
      </c>
      <c r="G1381" s="7" t="str">
        <f ca="1">VLOOKUP($F1381,Name!$A:$B,2,FALSE)</f>
        <v>Wagner</v>
      </c>
      <c r="H1381" s="7">
        <f ca="1" xml:space="preserve">
IF($C1381 = 1,
    0,
    RANDBETWEEN(5,COUNT('Last name'!$A:$A) + 1)
)</f>
        <v>63</v>
      </c>
      <c r="I1381" s="7" t="str">
        <f ca="1" xml:space="preserve">
IF($C1381 = 1 + N("Presidente"),
    "de Orléans e Bragança",
    VLOOKUP($H1381,'Last name'!$A:$B,2,FALSE) &amp; " " &amp; VLOOKUP(RANDBETWEEN(5,COUNT('Last name'!$A:$A) + 1),'Last name'!$A:$B,2,FALSE)
)</f>
        <v>Castro Furtado</v>
      </c>
      <c r="J1381" s="7" t="str">
        <f t="shared" ca="1" si="212"/>
        <v>Wagner Castro Furtado</v>
      </c>
      <c r="K1381" s="7" t="str" cm="1">
        <f t="array" aca="1" ref="K1381" ca="1">SHA1HASH($J1381)</f>
        <v>92fe7ea8e00f6cfd29b41b0ddc3acd92e243ca68</v>
      </c>
      <c r="L1381" s="7" cm="1">
        <f t="array" aca="1" ref="L1381" ca="1">INDEX(States!$A:$A,N1381,1)</f>
        <v>5</v>
      </c>
      <c r="M1381" s="7" t="str">
        <f ca="1">VLOOKUP($L1381,Countries!$A:$B,2,FALSE)</f>
        <v>Portugal</v>
      </c>
      <c r="N1381" s="7" cm="1">
        <f t="array" aca="1" ref="N1381" ca="1">INDEX(States!$C:$C,RANDBETWEEN(5,COUNTA(States!$A:$A) + 1),1)</f>
        <v>24</v>
      </c>
      <c r="O1381" s="7" t="str">
        <f ca="1">VLOOKUP($N1381,States!$C:$D,2,FALSE)</f>
        <v>Brangança</v>
      </c>
      <c r="P1381" s="7" t="str">
        <f ca="1">VLOOKUP($F1381,Name!$A:$C,3,FALSE)</f>
        <v>M</v>
      </c>
      <c r="Q1381" s="7" t="str">
        <f ca="1">VLOOKUP($P1381,Genders!$B:$C,2,FALSE)</f>
        <v>Male</v>
      </c>
      <c r="R1381" s="7" cm="1">
        <f t="array" aca="1" ref="R1381" ca="1">INDEX('Marital status'!$A:$A,RANDBETWEEN(5,COUNTA('Marital status'!$A:$A) + 1),1)</f>
        <v>9</v>
      </c>
      <c r="S1381" s="7" t="str">
        <f ca="1">VLOOKUP($R1381,'Marital status'!$A:$B,2,FALSE)</f>
        <v>DIVORCED</v>
      </c>
      <c r="T1381" s="7">
        <f t="shared" ca="1" si="213"/>
        <v>5</v>
      </c>
      <c r="U1381" s="7" t="str">
        <f ca="1">VLOOKUP($T1381,Ethnicities!$A:$B,2,FALSE)</f>
        <v xml:space="preserve"> white</v>
      </c>
      <c r="V1381" s="8">
        <f t="shared" ca="1" si="214"/>
        <v>24895</v>
      </c>
      <c r="W1381" s="6">
        <f t="shared" ca="1" si="215"/>
        <v>7</v>
      </c>
      <c r="X1381" s="8" t="str">
        <f ca="1">VLOOKUP($W1381,'Background education'!$A:$B,2,FALSE)</f>
        <v>Undergraduate degree</v>
      </c>
      <c r="Y1381" s="7">
        <f ca="1" xml:space="preserve">
  IF(OR($AA1381 = 5, $AA1381 = 6, $AA1381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381" s="7" t="str">
        <f ca="1">VLOOKUP($Y1381,Departments!$A:$B,2,FALSE)</f>
        <v xml:space="preserve"> Presidency</v>
      </c>
      <c r="AA1381" s="6">
        <f t="shared" ca="1" si="216"/>
        <v>10</v>
      </c>
      <c r="AB1381" s="7" t="str">
        <f ca="1">VLOOKUP($AA1381,Roles!$A:$B,2,FALSE)</f>
        <v>Trainee</v>
      </c>
      <c r="AC1381" s="6" t="str">
        <f t="shared" ca="1" si="217"/>
        <v/>
      </c>
      <c r="AD1381" s="7" t="str">
        <f ca="1" xml:space="preserve">
IF($AC1381 &lt;&gt; "",
    VLOOKUP($AC1381,Levels!$A:$B,2,FALSE),
    ""
)</f>
        <v/>
      </c>
      <c r="AE1381" s="8">
        <f t="shared" ca="1" si="218"/>
        <v>42723</v>
      </c>
      <c r="AF1381" s="6">
        <f ca="1">RANDBETWEEN(5,COUNTA('Recruitment source'!$A:$A) + 1)</f>
        <v>5</v>
      </c>
      <c r="AG1381" s="6" t="str">
        <f ca="1">VLOOKUP($AF1381,'Recruitment source'!$A:$B,2,FALSE)</f>
        <v>Indeed</v>
      </c>
      <c r="AH1381" s="8"/>
      <c r="AI1381" s="1">
        <f t="shared" ca="1" si="210"/>
        <v>1305</v>
      </c>
      <c r="AJ138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1377, 1, 'Wagner Castro Furtado', 'M', 5, '27/02/1968', 7, 5, 10, NULL, 1305);</v>
      </c>
    </row>
    <row r="1382" spans="1:36" ht="14.25" customHeight="1" x14ac:dyDescent="0.2">
      <c r="A1382" s="7" cm="1">
        <f t="array" aca="1" ref="A1382" ca="1">INDEX(Companies!$A:$A,RANDBETWEEN(5,COUNTA(Companies!$A:$A) + 1),1)</f>
        <v>5</v>
      </c>
      <c r="B1382" s="7" t="str">
        <f ca="1">VLOOKUP($A1382,Companies!$A:$B,2,FALSE)</f>
        <v>ACME Corporation</v>
      </c>
      <c r="C1382" s="5">
        <f t="shared" si="211"/>
        <v>1378</v>
      </c>
      <c r="D1382" s="5" t="str" cm="1">
        <f t="array" ref="D1382">SHA1HASH($C1382)</f>
        <v>56cfa95a090e34f485359a055dfc3bb8b6a9c820</v>
      </c>
      <c r="E1382" s="6">
        <v>1</v>
      </c>
      <c r="F1382" s="7">
        <f ca="1">IF($C1382 = 1 + N("Presidente"),
    127,
    IF($C1382 = 2 + N("Vice-Presidente"),
        72,
        IF($C1382 = 3 + N("Secretária bilíngue"),
            13,
            RANDBETWEEN(5,COUNT(Name!$A:$A) + 1)
        )
    )
)</f>
        <v>197</v>
      </c>
      <c r="G1382" s="7" t="str">
        <f ca="1">VLOOKUP($F1382,Name!$A:$B,2,FALSE)</f>
        <v>José</v>
      </c>
      <c r="H1382" s="7">
        <f ca="1" xml:space="preserve">
IF($C1382 = 1,
    0,
    RANDBETWEEN(5,COUNT('Last name'!$A:$A) + 1)
)</f>
        <v>155</v>
      </c>
      <c r="I1382" s="7" t="str">
        <f ca="1" xml:space="preserve">
IF($C1382 = 1 + N("Presidente"),
    "de Orléans e Bragança",
    VLOOKUP($H1382,'Last name'!$A:$B,2,FALSE) &amp; " " &amp; VLOOKUP(RANDBETWEEN(5,COUNT('Last name'!$A:$A) + 1),'Last name'!$A:$B,2,FALSE)
)</f>
        <v>Pinto Cardozo</v>
      </c>
      <c r="J1382" s="7" t="str">
        <f t="shared" ca="1" si="212"/>
        <v>José Pinto Cardozo</v>
      </c>
      <c r="K1382" s="7" t="str" cm="1">
        <f t="array" aca="1" ref="K1382" ca="1">SHA1HASH($J1382)</f>
        <v>96083622bc9b9b2b1496df65063f304f34cc0e3a</v>
      </c>
      <c r="L1382" s="7" cm="1">
        <f t="array" aca="1" ref="L1382" ca="1">INDEX(States!$A:$A,N1382,1)</f>
        <v>5</v>
      </c>
      <c r="M1382" s="7" t="str">
        <f ca="1">VLOOKUP($L1382,Countries!$A:$B,2,FALSE)</f>
        <v>Portugal</v>
      </c>
      <c r="N1382" s="7" cm="1">
        <f t="array" aca="1" ref="N1382" ca="1">INDEX(States!$C:$C,RANDBETWEEN(5,COUNTA(States!$A:$A) + 1),1)</f>
        <v>12</v>
      </c>
      <c r="O1382" s="7" t="str">
        <f ca="1">VLOOKUP($N1382,States!$C:$D,2,FALSE)</f>
        <v>Leiria</v>
      </c>
      <c r="P1382" s="7" t="str">
        <f ca="1">VLOOKUP($F1382,Name!$A:$C,3,FALSE)</f>
        <v>M</v>
      </c>
      <c r="Q1382" s="7" t="str">
        <f ca="1">VLOOKUP($P1382,Genders!$B:$C,2,FALSE)</f>
        <v>Male</v>
      </c>
      <c r="R1382" s="7" cm="1">
        <f t="array" aca="1" ref="R1382" ca="1">INDEX('Marital status'!$A:$A,RANDBETWEEN(5,COUNTA('Marital status'!$A:$A) + 1),1)</f>
        <v>7</v>
      </c>
      <c r="S1382" s="7" t="str">
        <f ca="1">VLOOKUP($R1382,'Marital status'!$A:$B,2,FALSE)</f>
        <v xml:space="preserve">Widowed </v>
      </c>
      <c r="T1382" s="7">
        <f t="shared" ca="1" si="213"/>
        <v>5</v>
      </c>
      <c r="U1382" s="7" t="str">
        <f ca="1">VLOOKUP($T1382,Ethnicities!$A:$B,2,FALSE)</f>
        <v xml:space="preserve"> white</v>
      </c>
      <c r="V1382" s="8">
        <f t="shared" ca="1" si="214"/>
        <v>21092</v>
      </c>
      <c r="W1382" s="6">
        <f t="shared" ca="1" si="215"/>
        <v>8</v>
      </c>
      <c r="X1382" s="8" t="str">
        <f ca="1">VLOOKUP($W1382,'Background education'!$A:$B,2,FALSE)</f>
        <v>Graduate school</v>
      </c>
      <c r="Y1382" s="7">
        <f ca="1" xml:space="preserve">
  IF(OR($AA1382 = 5, $AA1382 = 6, $AA1382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82" s="7" t="str">
        <f ca="1">VLOOKUP($Y1382,Departments!$A:$B,2,FALSE)</f>
        <v>Finance</v>
      </c>
      <c r="AA1382" s="6">
        <f t="shared" ca="1" si="216"/>
        <v>11</v>
      </c>
      <c r="AB1382" s="7" t="str">
        <f ca="1">VLOOKUP($AA1382,Roles!$A:$B,2,FALSE)</f>
        <v>Analyst</v>
      </c>
      <c r="AC1382" s="6">
        <f t="shared" ca="1" si="217"/>
        <v>6</v>
      </c>
      <c r="AD1382" s="7" t="str">
        <f ca="1" xml:space="preserve">
IF($AC1382 &lt;&gt; "",
    VLOOKUP($AC1382,Levels!$A:$B,2,FALSE),
    ""
)</f>
        <v>Pleno</v>
      </c>
      <c r="AE1382" s="8">
        <f t="shared" ca="1" si="218"/>
        <v>44482</v>
      </c>
      <c r="AF1382" s="6">
        <f ca="1">RANDBETWEEN(5,COUNTA('Recruitment source'!$A:$A) + 1)</f>
        <v>12</v>
      </c>
      <c r="AG1382" s="6" t="str">
        <f ca="1">VLOOKUP($AF1382,'Recruitment source'!$A:$B,2,FALSE)</f>
        <v xml:space="preserve"> recommendation of employee</v>
      </c>
      <c r="AH1382" s="8"/>
      <c r="AI1382" s="1">
        <f t="shared" ca="1" si="210"/>
        <v>3000</v>
      </c>
      <c r="AJ138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1378, 1, 'José Pinto Cardozo', 'M', 5, '29/09/1957', 8, 7, 11, 6, 3000);</v>
      </c>
    </row>
    <row r="1383" spans="1:36" ht="14.25" customHeight="1" x14ac:dyDescent="0.2">
      <c r="A1383" s="7" cm="1">
        <f t="array" aca="1" ref="A1383" ca="1">INDEX(Companies!$A:$A,RANDBETWEEN(5,COUNTA(Companies!$A:$A) + 1),1)</f>
        <v>5</v>
      </c>
      <c r="B1383" s="7" t="str">
        <f ca="1">VLOOKUP($A1383,Companies!$A:$B,2,FALSE)</f>
        <v>ACME Corporation</v>
      </c>
      <c r="C1383" s="5">
        <f t="shared" si="211"/>
        <v>1379</v>
      </c>
      <c r="D1383" s="5" t="str" cm="1">
        <f t="array" ref="D1383">SHA1HASH($C1383)</f>
        <v>85fd66c7749e88c463dc95e6098772b2532ec065</v>
      </c>
      <c r="E1383" s="6">
        <v>1</v>
      </c>
      <c r="F1383" s="7">
        <f ca="1">IF($C1383 = 1 + N("Presidente"),
    127,
    IF($C1383 = 2 + N("Vice-Presidente"),
        72,
        IF($C1383 = 3 + N("Secretária bilíngue"),
            13,
            RANDBETWEEN(5,COUNT(Name!$A:$A) + 1)
        )
    )
)</f>
        <v>363</v>
      </c>
      <c r="G1383" s="7" t="str">
        <f ca="1">VLOOKUP($F1383,Name!$A:$B,2,FALSE)</f>
        <v>Yago</v>
      </c>
      <c r="H1383" s="7">
        <f ca="1" xml:space="preserve">
IF($C1383 = 1,
    0,
    RANDBETWEEN(5,COUNT('Last name'!$A:$A) + 1)
)</f>
        <v>37</v>
      </c>
      <c r="I1383" s="7" t="str">
        <f ca="1" xml:space="preserve">
IF($C1383 = 1 + N("Presidente"),
    "de Orléans e Bragança",
    VLOOKUP($H1383,'Last name'!$A:$B,2,FALSE) &amp; " " &amp; VLOOKUP(RANDBETWEEN(5,COUNT('Last name'!$A:$A) + 1),'Last name'!$A:$B,2,FALSE)
)</f>
        <v>Battaglia Melo</v>
      </c>
      <c r="J1383" s="7" t="str">
        <f t="shared" ca="1" si="212"/>
        <v>Yago Battaglia Melo</v>
      </c>
      <c r="K1383" s="7" t="str" cm="1">
        <f t="array" aca="1" ref="K1383" ca="1">SHA1HASH($J1383)</f>
        <v>b0ea22495166fcdc3daef2d704e7ffab0b599f09</v>
      </c>
      <c r="L1383" s="7" cm="1">
        <f t="array" aca="1" ref="L1383" ca="1">INDEX(States!$A:$A,N1383,1)</f>
        <v>5</v>
      </c>
      <c r="M1383" s="7" t="str">
        <f ca="1">VLOOKUP($L1383,Countries!$A:$B,2,FALSE)</f>
        <v>Portugal</v>
      </c>
      <c r="N1383" s="7" cm="1">
        <f t="array" aca="1" ref="N1383" ca="1">INDEX(States!$C:$C,RANDBETWEEN(5,COUNTA(States!$A:$A) + 1),1)</f>
        <v>5</v>
      </c>
      <c r="O1383" s="7" t="str">
        <f ca="1">VLOOKUP($N1383,States!$C:$D,2,FALSE)</f>
        <v xml:space="preserve"> Lisboa</v>
      </c>
      <c r="P1383" s="7" t="str">
        <f ca="1">VLOOKUP($F1383,Name!$A:$C,3,FALSE)</f>
        <v>M</v>
      </c>
      <c r="Q1383" s="7" t="str">
        <f ca="1">VLOOKUP($P1383,Genders!$B:$C,2,FALSE)</f>
        <v>Male</v>
      </c>
      <c r="R1383" s="7" cm="1">
        <f t="array" aca="1" ref="R1383" ca="1">INDEX('Marital status'!$A:$A,RANDBETWEEN(5,COUNTA('Marital status'!$A:$A) + 1),1)</f>
        <v>5</v>
      </c>
      <c r="S1383" s="7" t="str">
        <f ca="1">VLOOKUP($R1383,'Marital status'!$A:$B,2,FALSE)</f>
        <v>single</v>
      </c>
      <c r="T1383" s="7">
        <f t="shared" ca="1" si="213"/>
        <v>5</v>
      </c>
      <c r="U1383" s="7" t="str">
        <f ca="1">VLOOKUP($T1383,Ethnicities!$A:$B,2,FALSE)</f>
        <v xml:space="preserve"> white</v>
      </c>
      <c r="V1383" s="8">
        <f t="shared" ca="1" si="214"/>
        <v>26774</v>
      </c>
      <c r="W1383" s="6">
        <f t="shared" ca="1" si="215"/>
        <v>7</v>
      </c>
      <c r="X1383" s="8" t="str">
        <f ca="1">VLOOKUP($W1383,'Background education'!$A:$B,2,FALSE)</f>
        <v>Undergraduate degree</v>
      </c>
      <c r="Y1383" s="7">
        <f ca="1" xml:space="preserve">
  IF(OR($AA1383 = 5, $AA1383 = 6, $AA1383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83" s="7" t="str">
        <f ca="1">VLOOKUP($Y1383,Departments!$A:$B,2,FALSE)</f>
        <v>Finance</v>
      </c>
      <c r="AA1383" s="6">
        <f t="shared" ca="1" si="216"/>
        <v>9</v>
      </c>
      <c r="AB1383" s="7" t="str">
        <f ca="1">VLOOKUP($AA1383,Roles!$A:$B,2,FALSE)</f>
        <v>Intern</v>
      </c>
      <c r="AC1383" s="6" t="str">
        <f t="shared" ca="1" si="217"/>
        <v/>
      </c>
      <c r="AD1383" s="7" t="str">
        <f ca="1" xml:space="preserve">
IF($AC1383 &lt;&gt; "",
    VLOOKUP($AC1383,Levels!$A:$B,2,FALSE),
    ""
)</f>
        <v/>
      </c>
      <c r="AE1383" s="8">
        <f t="shared" ca="1" si="218"/>
        <v>39452</v>
      </c>
      <c r="AF1383" s="6">
        <f ca="1">RANDBETWEEN(5,COUNTA('Recruitment source'!$A:$A) + 1)</f>
        <v>7</v>
      </c>
      <c r="AG1383" s="6" t="str">
        <f ca="1">VLOOKUP($AF1383,'Recruitment source'!$A:$B,2,FALSE)</f>
        <v>SAPO Emprego</v>
      </c>
      <c r="AH1383" s="8"/>
      <c r="AI1383" s="1">
        <f t="shared" ca="1" si="210"/>
        <v>1205</v>
      </c>
      <c r="AJ138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1379, 1, 'Yago Battaglia Melo', 'M', 5, '20/04/1973', 7, 7, 9, NULL, 1205);</v>
      </c>
    </row>
    <row r="1384" spans="1:36" ht="14.25" customHeight="1" x14ac:dyDescent="0.2">
      <c r="A1384" s="7" cm="1">
        <f t="array" aca="1" ref="A1384" ca="1">INDEX(Companies!$A:$A,RANDBETWEEN(5,COUNTA(Companies!$A:$A) + 1),1)</f>
        <v>5</v>
      </c>
      <c r="B1384" s="7" t="str">
        <f ca="1">VLOOKUP($A1384,Companies!$A:$B,2,FALSE)</f>
        <v>ACME Corporation</v>
      </c>
      <c r="C1384" s="5">
        <f t="shared" si="211"/>
        <v>1380</v>
      </c>
      <c r="D1384" s="5" t="str" cm="1">
        <f t="array" ref="D1384">SHA1HASH($C1384)</f>
        <v>b5883dc5a6e6b2ff4594aa6ca86cf5739a5ab5e2</v>
      </c>
      <c r="E1384" s="6">
        <v>1</v>
      </c>
      <c r="F1384" s="7">
        <f ca="1">IF($C1384 = 1 + N("Presidente"),
    127,
    IF($C1384 = 2 + N("Vice-Presidente"),
        72,
        IF($C1384 = 3 + N("Secretária bilíngue"),
            13,
            RANDBETWEEN(5,COUNT(Name!$A:$A) + 1)
        )
    )
)</f>
        <v>225</v>
      </c>
      <c r="G1384" s="7" t="str">
        <f ca="1">VLOOKUP($F1384,Name!$A:$B,2,FALSE)</f>
        <v>Levi</v>
      </c>
      <c r="H1384" s="7">
        <f ca="1" xml:space="preserve">
IF($C1384 = 1,
    0,
    RANDBETWEEN(5,COUNT('Last name'!$A:$A) + 1)
)</f>
        <v>171</v>
      </c>
      <c r="I1384" s="7" t="str">
        <f ca="1" xml:space="preserve">
IF($C1384 = 1 + N("Presidente"),
    "de Orléans e Bragança",
    VLOOKUP($H1384,'Last name'!$A:$B,2,FALSE) &amp; " " &amp; VLOOKUP(RANDBETWEEN(5,COUNT('Last name'!$A:$A) + 1),'Last name'!$A:$B,2,FALSE)
)</f>
        <v>Sacramento Battaglia</v>
      </c>
      <c r="J1384" s="7" t="str">
        <f t="shared" ca="1" si="212"/>
        <v>Levi Sacramento Battaglia</v>
      </c>
      <c r="K1384" s="7" t="str" cm="1">
        <f t="array" aca="1" ref="K1384" ca="1">SHA1HASH($J1384)</f>
        <v>5a4cb68a849763b7edf1bdf4a0f8efbf24e8138d</v>
      </c>
      <c r="L1384" s="7" cm="1">
        <f t="array" aca="1" ref="L1384" ca="1">INDEX(States!$A:$A,N1384,1)</f>
        <v>5</v>
      </c>
      <c r="M1384" s="7" t="str">
        <f ca="1">VLOOKUP($L1384,Countries!$A:$B,2,FALSE)</f>
        <v>Portugal</v>
      </c>
      <c r="N1384" s="7" cm="1">
        <f t="array" aca="1" ref="N1384" ca="1">INDEX(States!$C:$C,RANDBETWEEN(5,COUNTA(States!$A:$A) + 1),1)</f>
        <v>19</v>
      </c>
      <c r="O1384" s="7" t="str">
        <f ca="1">VLOOKUP($N1384,States!$C:$D,2,FALSE)</f>
        <v>Beja</v>
      </c>
      <c r="P1384" s="7" t="str">
        <f ca="1">VLOOKUP($F1384,Name!$A:$C,3,FALSE)</f>
        <v>M</v>
      </c>
      <c r="Q1384" s="7" t="str">
        <f ca="1">VLOOKUP($P1384,Genders!$B:$C,2,FALSE)</f>
        <v>Male</v>
      </c>
      <c r="R1384" s="7" cm="1">
        <f t="array" aca="1" ref="R1384" ca="1">INDEX('Marital status'!$A:$A,RANDBETWEEN(5,COUNTA('Marital status'!$A:$A) + 1),1)</f>
        <v>6</v>
      </c>
      <c r="S1384" s="7" t="str">
        <f ca="1">VLOOKUP($R1384,'Marital status'!$A:$B,2,FALSE)</f>
        <v>MarrieD</v>
      </c>
      <c r="T1384" s="7">
        <f t="shared" ca="1" si="213"/>
        <v>5</v>
      </c>
      <c r="U1384" s="7" t="str">
        <f ca="1">VLOOKUP($T1384,Ethnicities!$A:$B,2,FALSE)</f>
        <v xml:space="preserve"> white</v>
      </c>
      <c r="V1384" s="8">
        <f t="shared" ca="1" si="214"/>
        <v>29945</v>
      </c>
      <c r="W1384" s="6">
        <f t="shared" ca="1" si="215"/>
        <v>7</v>
      </c>
      <c r="X1384" s="8" t="str">
        <f ca="1">VLOOKUP($W1384,'Background education'!$A:$B,2,FALSE)</f>
        <v>Undergraduate degree</v>
      </c>
      <c r="Y1384" s="7">
        <f ca="1" xml:space="preserve">
  IF(OR($AA1384 = 5, $AA1384 = 6, $AA1384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84" s="7" t="str">
        <f ca="1">VLOOKUP($Y1384,Departments!$A:$B,2,FALSE)</f>
        <v>Finance</v>
      </c>
      <c r="AA1384" s="6">
        <f t="shared" ca="1" si="216"/>
        <v>11</v>
      </c>
      <c r="AB1384" s="7" t="str">
        <f ca="1">VLOOKUP($AA1384,Roles!$A:$B,2,FALSE)</f>
        <v>Analyst</v>
      </c>
      <c r="AC1384" s="6">
        <f t="shared" ca="1" si="217"/>
        <v>6</v>
      </c>
      <c r="AD1384" s="7" t="str">
        <f ca="1" xml:space="preserve">
IF($AC1384 &lt;&gt; "",
    VLOOKUP($AC1384,Levels!$A:$B,2,FALSE),
    ""
)</f>
        <v>Pleno</v>
      </c>
      <c r="AE1384" s="8">
        <f t="shared" ca="1" si="218"/>
        <v>38016</v>
      </c>
      <c r="AF1384" s="6">
        <f ca="1">RANDBETWEEN(5,COUNTA('Recruitment source'!$A:$A) + 1)</f>
        <v>14</v>
      </c>
      <c r="AG1384" s="6" t="str">
        <f ca="1">VLOOKUP($AF1384,'Recruitment source'!$A:$B,2,FALSE)</f>
        <v>LinkedIn</v>
      </c>
      <c r="AH1384" s="8"/>
      <c r="AI1384" s="1">
        <f t="shared" ca="1" si="210"/>
        <v>2500</v>
      </c>
      <c r="AJ1384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1380, 1, 'Levi Sacramento Battaglia', 'M', 5, '25/12/1981', 7, 7, 11, 6, 2500);</v>
      </c>
    </row>
    <row r="1385" spans="1:36" ht="14.25" customHeight="1" x14ac:dyDescent="0.2">
      <c r="A1385" s="7" cm="1">
        <f t="array" aca="1" ref="A1385" ca="1">INDEX(Companies!$A:$A,RANDBETWEEN(5,COUNTA(Companies!$A:$A) + 1),1)</f>
        <v>5</v>
      </c>
      <c r="B1385" s="7" t="str">
        <f ca="1">VLOOKUP($A1385,Companies!$A:$B,2,FALSE)</f>
        <v>ACME Corporation</v>
      </c>
      <c r="C1385" s="5">
        <f t="shared" si="211"/>
        <v>1381</v>
      </c>
      <c r="D1385" s="5" t="str" cm="1">
        <f t="array" ref="D1385">SHA1HASH($C1385)</f>
        <v>feef930093fe07af383a9b8a7c02d0547d6f3f1e</v>
      </c>
      <c r="E1385" s="6">
        <v>1</v>
      </c>
      <c r="F1385" s="7">
        <f ca="1">IF($C1385 = 1 + N("Presidente"),
    127,
    IF($C1385 = 2 + N("Vice-Presidente"),
        72,
        IF($C1385 = 3 + N("Secretária bilíngue"),
            13,
            RANDBETWEEN(5,COUNT(Name!$A:$A) + 1)
        )
    )
)</f>
        <v>137</v>
      </c>
      <c r="G1385" s="7" t="str">
        <f ca="1">VLOOKUP($F1385,Name!$A:$B,2,FALSE)</f>
        <v>Fernanda</v>
      </c>
      <c r="H1385" s="7">
        <f ca="1" xml:space="preserve">
IF($C1385 = 1,
    0,
    RANDBETWEEN(5,COUNT('Last name'!$A:$A) + 1)
)</f>
        <v>32</v>
      </c>
      <c r="I1385" s="7" t="str">
        <f ca="1" xml:space="preserve">
IF($C1385 = 1 + N("Presidente"),
    "de Orléans e Bragança",
    VLOOKUP($H1385,'Last name'!$A:$B,2,FALSE) &amp; " " &amp; VLOOKUP(RANDBETWEEN(5,COUNT('Last name'!$A:$A) + 1),'Last name'!$A:$B,2,FALSE)
)</f>
        <v>Barboza Colombo</v>
      </c>
      <c r="J1385" s="7" t="str">
        <f t="shared" ca="1" si="212"/>
        <v>Fernanda Barboza Colombo</v>
      </c>
      <c r="K1385" s="7" t="str" cm="1">
        <f t="array" aca="1" ref="K1385" ca="1">SHA1HASH($J1385)</f>
        <v>b156bf518eb6729317816a3e63530d3cc7f18e5b</v>
      </c>
      <c r="L1385" s="7" cm="1">
        <f t="array" aca="1" ref="L1385" ca="1">INDEX(States!$A:$A,N1385,1)</f>
        <v>5</v>
      </c>
      <c r="M1385" s="7" t="str">
        <f ca="1">VLOOKUP($L1385,Countries!$A:$B,2,FALSE)</f>
        <v>Portugal</v>
      </c>
      <c r="N1385" s="7" cm="1">
        <f t="array" aca="1" ref="N1385" ca="1">INDEX(States!$C:$C,RANDBETWEEN(5,COUNTA(States!$A:$A) + 1),1)</f>
        <v>11</v>
      </c>
      <c r="O1385" s="7" t="str">
        <f ca="1">VLOOKUP($N1385,States!$C:$D,2,FALSE)</f>
        <v>Santarém</v>
      </c>
      <c r="P1385" s="7" t="str">
        <f ca="1">VLOOKUP($F1385,Name!$A:$C,3,FALSE)</f>
        <v>F</v>
      </c>
      <c r="Q1385" s="7" t="str">
        <f ca="1">VLOOKUP($P1385,Genders!$B:$C,2,FALSE)</f>
        <v>Female</v>
      </c>
      <c r="R1385" s="7" cm="1">
        <f t="array" aca="1" ref="R1385" ca="1">INDEX('Marital status'!$A:$A,RANDBETWEEN(5,COUNTA('Marital status'!$A:$A) + 1),1)</f>
        <v>6</v>
      </c>
      <c r="S1385" s="7" t="str">
        <f ca="1">VLOOKUP($R1385,'Marital status'!$A:$B,2,FALSE)</f>
        <v>MarrieD</v>
      </c>
      <c r="T1385" s="7">
        <f t="shared" ca="1" si="213"/>
        <v>5</v>
      </c>
      <c r="U1385" s="7" t="str">
        <f ca="1">VLOOKUP($T1385,Ethnicities!$A:$B,2,FALSE)</f>
        <v xml:space="preserve"> white</v>
      </c>
      <c r="V1385" s="8">
        <f t="shared" ca="1" si="214"/>
        <v>18992</v>
      </c>
      <c r="W1385" s="6">
        <f t="shared" ca="1" si="215"/>
        <v>7</v>
      </c>
      <c r="X1385" s="8" t="str">
        <f ca="1">VLOOKUP($W1385,'Background education'!$A:$B,2,FALSE)</f>
        <v>Undergraduate degree</v>
      </c>
      <c r="Y1385" s="7">
        <f ca="1" xml:space="preserve">
  IF(OR($AA1385 = 5, $AA1385 = 6, $AA1385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85" s="7" t="str">
        <f ca="1">VLOOKUP($Y1385,Departments!$A:$B,2,FALSE)</f>
        <v>Communication &amp; Marketing</v>
      </c>
      <c r="AA1385" s="6">
        <f t="shared" ca="1" si="216"/>
        <v>10</v>
      </c>
      <c r="AB1385" s="7" t="str">
        <f ca="1">VLOOKUP($AA1385,Roles!$A:$B,2,FALSE)</f>
        <v>Trainee</v>
      </c>
      <c r="AC1385" s="6" t="str">
        <f t="shared" ca="1" si="217"/>
        <v/>
      </c>
      <c r="AD1385" s="7" t="str">
        <f ca="1" xml:space="preserve">
IF($AC1385 &lt;&gt; "",
    VLOOKUP($AC1385,Levels!$A:$B,2,FALSE),
    ""
)</f>
        <v/>
      </c>
      <c r="AE1385" s="8">
        <f t="shared" ca="1" si="218"/>
        <v>41355</v>
      </c>
      <c r="AF1385" s="6">
        <f ca="1">RANDBETWEEN(5,COUNTA('Recruitment source'!$A:$A) + 1)</f>
        <v>7</v>
      </c>
      <c r="AG1385" s="6" t="str">
        <f ca="1">VLOOKUP($AF1385,'Recruitment source'!$A:$B,2,FALSE)</f>
        <v>SAPO Emprego</v>
      </c>
      <c r="AH1385" s="8"/>
      <c r="AI1385" s="1">
        <f t="shared" ca="1" si="210"/>
        <v>1385</v>
      </c>
      <c r="AJ1385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1381, 1, 'Fernanda Barboza Colombo', 'F', 5, '30/12/1951', 7, 11, 10, NULL, 1385);</v>
      </c>
    </row>
    <row r="1386" spans="1:36" ht="14.25" customHeight="1" x14ac:dyDescent="0.2">
      <c r="A1386" s="7" cm="1">
        <f t="array" aca="1" ref="A1386" ca="1">INDEX(Companies!$A:$A,RANDBETWEEN(5,COUNTA(Companies!$A:$A) + 1),1)</f>
        <v>5</v>
      </c>
      <c r="B1386" s="7" t="str">
        <f ca="1">VLOOKUP($A1386,Companies!$A:$B,2,FALSE)</f>
        <v>ACME Corporation</v>
      </c>
      <c r="C1386" s="5">
        <f t="shared" si="211"/>
        <v>1382</v>
      </c>
      <c r="D1386" s="5" t="str" cm="1">
        <f t="array" ref="D1386">SHA1HASH($C1386)</f>
        <v>c0f00c7e9572eb3f65756c0d2214d3e6192a8f83</v>
      </c>
      <c r="E1386" s="6">
        <v>1</v>
      </c>
      <c r="F1386" s="7">
        <f ca="1">IF($C1386 = 1 + N("Presidente"),
    127,
    IF($C1386 = 2 + N("Vice-Presidente"),
        72,
        IF($C1386 = 3 + N("Secretária bilíngue"),
            13,
            RANDBETWEEN(5,COUNT(Name!$A:$A) + 1)
        )
    )
)</f>
        <v>238</v>
      </c>
      <c r="G1386" s="7" t="str">
        <f ca="1">VLOOKUP($F1386,Name!$A:$B,2,FALSE)</f>
        <v>Lucas</v>
      </c>
      <c r="H1386" s="7">
        <f ca="1" xml:space="preserve">
IF($C1386 = 1,
    0,
    RANDBETWEEN(5,COUNT('Last name'!$A:$A) + 1)
)</f>
        <v>85</v>
      </c>
      <c r="I1386" s="7" t="str">
        <f ca="1" xml:space="preserve">
IF($C1386 = 1 + N("Presidente"),
    "de Orléans e Bragança",
    VLOOKUP($H1386,'Last name'!$A:$B,2,FALSE) &amp; " " &amp; VLOOKUP(RANDBETWEEN(5,COUNT('Last name'!$A:$A) + 1),'Last name'!$A:$B,2,FALSE)
)</f>
        <v>Ferrão Coelho</v>
      </c>
      <c r="J1386" s="7" t="str">
        <f t="shared" ca="1" si="212"/>
        <v>Lucas Ferrão Coelho</v>
      </c>
      <c r="K1386" s="7" t="str" cm="1">
        <f t="array" aca="1" ref="K1386" ca="1">SHA1HASH($J1386)</f>
        <v>417aa5a3a258a7ea706a6e3e7ac028a25eb70fcc</v>
      </c>
      <c r="L1386" s="7" cm="1">
        <f t="array" aca="1" ref="L1386" ca="1">INDEX(States!$A:$A,N1386,1)</f>
        <v>5</v>
      </c>
      <c r="M1386" s="7" t="str">
        <f ca="1">VLOOKUP($L1386,Countries!$A:$B,2,FALSE)</f>
        <v>Portugal</v>
      </c>
      <c r="N1386" s="7" cm="1">
        <f t="array" aca="1" ref="N1386" ca="1">INDEX(States!$C:$C,RANDBETWEEN(5,COUNTA(States!$A:$A) + 1),1)</f>
        <v>9</v>
      </c>
      <c r="O1386" s="7" t="str">
        <f ca="1">VLOOKUP($N1386,States!$C:$D,2,FALSE)</f>
        <v>braga</v>
      </c>
      <c r="P1386" s="7" t="str">
        <f ca="1">VLOOKUP($F1386,Name!$A:$C,3,FALSE)</f>
        <v>M</v>
      </c>
      <c r="Q1386" s="7" t="str">
        <f ca="1">VLOOKUP($P1386,Genders!$B:$C,2,FALSE)</f>
        <v>Male</v>
      </c>
      <c r="R1386" s="7" cm="1">
        <f t="array" aca="1" ref="R1386" ca="1">INDEX('Marital status'!$A:$A,RANDBETWEEN(5,COUNTA('Marital status'!$A:$A) + 1),1)</f>
        <v>5</v>
      </c>
      <c r="S1386" s="7" t="str">
        <f ca="1">VLOOKUP($R1386,'Marital status'!$A:$B,2,FALSE)</f>
        <v>single</v>
      </c>
      <c r="T1386" s="7">
        <f t="shared" ca="1" si="213"/>
        <v>7</v>
      </c>
      <c r="U1386" s="7" t="str">
        <f ca="1">VLOOKUP($T1386,Ethnicities!$A:$B,2,FALSE)</f>
        <v xml:space="preserve">  Hispanic or LATINO</v>
      </c>
      <c r="V1386" s="8">
        <f t="shared" ca="1" si="214"/>
        <v>19423</v>
      </c>
      <c r="W1386" s="6">
        <f t="shared" ca="1" si="215"/>
        <v>8</v>
      </c>
      <c r="X1386" s="8" t="str">
        <f ca="1">VLOOKUP($W1386,'Background education'!$A:$B,2,FALSE)</f>
        <v>Graduate school</v>
      </c>
      <c r="Y1386" s="7">
        <f ca="1" xml:space="preserve">
  IF(OR($AA1386 = 5, $AA1386 = 6, $AA1386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86" s="7" t="str">
        <f ca="1">VLOOKUP($Y1386,Departments!$A:$B,2,FALSE)</f>
        <v>Human Resource</v>
      </c>
      <c r="AA1386" s="6">
        <f t="shared" ca="1" si="216"/>
        <v>11</v>
      </c>
      <c r="AB1386" s="7" t="str">
        <f ca="1">VLOOKUP($AA1386,Roles!$A:$B,2,FALSE)</f>
        <v>Analyst</v>
      </c>
      <c r="AC1386" s="6">
        <f t="shared" ca="1" si="217"/>
        <v>7</v>
      </c>
      <c r="AD1386" s="7" t="str">
        <f ca="1" xml:space="preserve">
IF($AC1386 &lt;&gt; "",
    VLOOKUP($AC1386,Levels!$A:$B,2,FALSE),
    ""
)</f>
        <v>Senior</v>
      </c>
      <c r="AE1386" s="8">
        <f t="shared" ca="1" si="218"/>
        <v>39416</v>
      </c>
      <c r="AF1386" s="6">
        <f ca="1">RANDBETWEEN(5,COUNTA('Recruitment source'!$A:$A) + 1)</f>
        <v>11</v>
      </c>
      <c r="AG1386" s="6" t="str">
        <f ca="1">VLOOKUP($AF1386,'Recruitment source'!$A:$B,2,FALSE)</f>
        <v>Next Station</v>
      </c>
      <c r="AH1386" s="8"/>
      <c r="AI1386" s="1">
        <f t="shared" ca="1" si="210"/>
        <v>3080</v>
      </c>
      <c r="AJ1386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1382, 1, 'Lucas Ferrão Coelho', 'M', 7, '05/03/1953', 8, 8, 11, 7, 3080);</v>
      </c>
    </row>
    <row r="1387" spans="1:36" ht="14.25" customHeight="1" x14ac:dyDescent="0.2">
      <c r="A1387" s="7" cm="1">
        <f t="array" aca="1" ref="A1387" ca="1">INDEX(Companies!$A:$A,RANDBETWEEN(5,COUNTA(Companies!$A:$A) + 1),1)</f>
        <v>5</v>
      </c>
      <c r="B1387" s="7" t="str">
        <f ca="1">VLOOKUP($A1387,Companies!$A:$B,2,FALSE)</f>
        <v>ACME Corporation</v>
      </c>
      <c r="C1387" s="5">
        <f t="shared" si="211"/>
        <v>1383</v>
      </c>
      <c r="D1387" s="5" t="str" cm="1">
        <f t="array" ref="D1387">SHA1HASH($C1387)</f>
        <v>95b6b92a51dfce3be7bf3bd8f8bc90e70445d645</v>
      </c>
      <c r="E1387" s="6">
        <v>1</v>
      </c>
      <c r="F1387" s="7">
        <f ca="1">IF($C1387 = 1 + N("Presidente"),
    127,
    IF($C1387 = 2 + N("Vice-Presidente"),
        72,
        IF($C1387 = 3 + N("Secretária bilíngue"),
            13,
            RANDBETWEEN(5,COUNT(Name!$A:$A) + 1)
        )
    )
)</f>
        <v>38</v>
      </c>
      <c r="G1387" s="7" t="str">
        <f ca="1">VLOOKUP($F1387,Name!$A:$B,2,FALSE)</f>
        <v>Analu</v>
      </c>
      <c r="H1387" s="7">
        <f ca="1" xml:space="preserve">
IF($C1387 = 1,
    0,
    RANDBETWEEN(5,COUNT('Last name'!$A:$A) + 1)
)</f>
        <v>83</v>
      </c>
      <c r="I1387" s="7" t="str">
        <f ca="1" xml:space="preserve">
IF($C1387 = 1 + N("Presidente"),
    "de Orléans e Bragança",
    VLOOKUP($H1387,'Last name'!$A:$B,2,FALSE) &amp; " " &amp; VLOOKUP(RANDBETWEEN(5,COUNT('Last name'!$A:$A) + 1),'Last name'!$A:$B,2,FALSE)
)</f>
        <v>Faro Malafaia</v>
      </c>
      <c r="J1387" s="7" t="str">
        <f t="shared" ca="1" si="212"/>
        <v>Analu Faro Malafaia</v>
      </c>
      <c r="K1387" s="7" t="str" cm="1">
        <f t="array" aca="1" ref="K1387" ca="1">SHA1HASH($J1387)</f>
        <v>29e85a0cb6e07b57878a12b8c836d4d539feac08</v>
      </c>
      <c r="L1387" s="7" cm="1">
        <f t="array" aca="1" ref="L1387" ca="1">INDEX(States!$A:$A,N1387,1)</f>
        <v>5</v>
      </c>
      <c r="M1387" s="7" t="str">
        <f ca="1">VLOOKUP($L1387,Countries!$A:$B,2,FALSE)</f>
        <v>Portugal</v>
      </c>
      <c r="N1387" s="7" cm="1">
        <f t="array" aca="1" ref="N1387" ca="1">INDEX(States!$C:$C,RANDBETWEEN(5,COUNTA(States!$A:$A) + 1),1)</f>
        <v>19</v>
      </c>
      <c r="O1387" s="7" t="str">
        <f ca="1">VLOOKUP($N1387,States!$C:$D,2,FALSE)</f>
        <v>Beja</v>
      </c>
      <c r="P1387" s="7" t="str">
        <f ca="1">VLOOKUP($F1387,Name!$A:$C,3,FALSE)</f>
        <v>F</v>
      </c>
      <c r="Q1387" s="7" t="str">
        <f ca="1">VLOOKUP($P1387,Genders!$B:$C,2,FALSE)</f>
        <v>Female</v>
      </c>
      <c r="R1387" s="7" cm="1">
        <f t="array" aca="1" ref="R1387" ca="1">INDEX('Marital status'!$A:$A,RANDBETWEEN(5,COUNTA('Marital status'!$A:$A) + 1),1)</f>
        <v>5</v>
      </c>
      <c r="S1387" s="7" t="str">
        <f ca="1">VLOOKUP($R1387,'Marital status'!$A:$B,2,FALSE)</f>
        <v>single</v>
      </c>
      <c r="T1387" s="7">
        <f t="shared" ca="1" si="213"/>
        <v>8</v>
      </c>
      <c r="U1387" s="7" t="str">
        <f ca="1">VLOOKUP($T1387,Ethnicities!$A:$B,2,FALSE)</f>
        <v>ASIAN</v>
      </c>
      <c r="V1387" s="8">
        <f t="shared" ca="1" si="214"/>
        <v>25552</v>
      </c>
      <c r="W1387" s="6">
        <f t="shared" ca="1" si="215"/>
        <v>7</v>
      </c>
      <c r="X1387" s="8" t="str">
        <f ca="1">VLOOKUP($W1387,'Background education'!$A:$B,2,FALSE)</f>
        <v>Undergraduate degree</v>
      </c>
      <c r="Y1387" s="7">
        <f ca="1" xml:space="preserve">
  IF(OR($AA1387 = 5, $AA1387 = 6, $AA1387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87" s="7" t="str">
        <f ca="1">VLOOKUP($Y1387,Departments!$A:$B,2,FALSE)</f>
        <v>Audit</v>
      </c>
      <c r="AA1387" s="6">
        <f t="shared" ca="1" si="216"/>
        <v>9</v>
      </c>
      <c r="AB1387" s="7" t="str">
        <f ca="1">VLOOKUP($AA1387,Roles!$A:$B,2,FALSE)</f>
        <v>Intern</v>
      </c>
      <c r="AC1387" s="6" t="str">
        <f t="shared" ca="1" si="217"/>
        <v/>
      </c>
      <c r="AD1387" s="7" t="str">
        <f ca="1" xml:space="preserve">
IF($AC1387 &lt;&gt; "",
    VLOOKUP($AC1387,Levels!$A:$B,2,FALSE),
    ""
)</f>
        <v/>
      </c>
      <c r="AE1387" s="8">
        <f t="shared" ca="1" si="218"/>
        <v>38577</v>
      </c>
      <c r="AF1387" s="6">
        <f ca="1">RANDBETWEEN(5,COUNTA('Recruitment source'!$A:$A) + 1)</f>
        <v>15</v>
      </c>
      <c r="AG1387" s="6" t="str">
        <f ca="1">VLOOKUP($AF1387,'Recruitment source'!$A:$B,2,FALSE)</f>
        <v>Website</v>
      </c>
      <c r="AH1387" s="8"/>
      <c r="AI1387" s="1">
        <f t="shared" ca="1" si="210"/>
        <v>1205</v>
      </c>
      <c r="AJ1387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1383, 1, 'Analu Faro Malafaia', 'F', 8, '15/12/1969', 7, 13, 9, NULL, 1205);</v>
      </c>
    </row>
    <row r="1388" spans="1:36" ht="14.25" customHeight="1" x14ac:dyDescent="0.2">
      <c r="A1388" s="7" cm="1">
        <f t="array" aca="1" ref="A1388" ca="1">INDEX(Companies!$A:$A,RANDBETWEEN(5,COUNTA(Companies!$A:$A) + 1),1)</f>
        <v>5</v>
      </c>
      <c r="B1388" s="7" t="str">
        <f ca="1">VLOOKUP($A1388,Companies!$A:$B,2,FALSE)</f>
        <v>ACME Corporation</v>
      </c>
      <c r="C1388" s="5">
        <f t="shared" si="211"/>
        <v>1384</v>
      </c>
      <c r="D1388" s="5" t="str" cm="1">
        <f t="array" ref="D1388">SHA1HASH($C1388)</f>
        <v>58907516874aa70188525b2518faf0e285fd821a</v>
      </c>
      <c r="E1388" s="6">
        <v>1</v>
      </c>
      <c r="F1388" s="7">
        <f ca="1">IF($C1388 = 1 + N("Presidente"),
    127,
    IF($C1388 = 2 + N("Vice-Presidente"),
        72,
        IF($C1388 = 3 + N("Secretária bilíngue"),
            13,
            RANDBETWEEN(5,COUNT(Name!$A:$A) + 1)
        )
    )
)</f>
        <v>344</v>
      </c>
      <c r="G1388" s="7" t="str">
        <f ca="1">VLOOKUP($F1388,Name!$A:$B,2,FALSE)</f>
        <v>Thomas</v>
      </c>
      <c r="H1388" s="7">
        <f ca="1" xml:space="preserve">
IF($C1388 = 1,
    0,
    RANDBETWEEN(5,COUNT('Last name'!$A:$A) + 1)
)</f>
        <v>29</v>
      </c>
      <c r="I1388" s="7" t="str">
        <f ca="1" xml:space="preserve">
IF($C1388 = 1 + N("Presidente"),
    "de Orléans e Bragança",
    VLOOKUP($H1388,'Last name'!$A:$B,2,FALSE) &amp; " " &amp; VLOOKUP(RANDBETWEEN(5,COUNT('Last name'!$A:$A) + 1),'Last name'!$A:$B,2,FALSE)
)</f>
        <v>Bandeira Battaglia</v>
      </c>
      <c r="J1388" s="7" t="str">
        <f t="shared" ca="1" si="212"/>
        <v>Thomas Bandeira Battaglia</v>
      </c>
      <c r="K1388" s="7" t="str" cm="1">
        <f t="array" aca="1" ref="K1388" ca="1">SHA1HASH($J1388)</f>
        <v>ee2955232e58e21e691d25638f27b80c73828db1</v>
      </c>
      <c r="L1388" s="7" cm="1">
        <f t="array" aca="1" ref="L1388" ca="1">INDEX(States!$A:$A,N1388,1)</f>
        <v>5</v>
      </c>
      <c r="M1388" s="7" t="str">
        <f ca="1">VLOOKUP($L1388,Countries!$A:$B,2,FALSE)</f>
        <v>Portugal</v>
      </c>
      <c r="N1388" s="7" cm="1">
        <f t="array" aca="1" ref="N1388" ca="1">INDEX(States!$C:$C,RANDBETWEEN(5,COUNTA(States!$A:$A) + 1),1)</f>
        <v>20</v>
      </c>
      <c r="O1388" s="7" t="str">
        <f ca="1">VLOOKUP($N1388,States!$C:$D,2,FALSE)</f>
        <v>Portalegre</v>
      </c>
      <c r="P1388" s="7" t="str">
        <f ca="1">VLOOKUP($F1388,Name!$A:$C,3,FALSE)</f>
        <v>M</v>
      </c>
      <c r="Q1388" s="7" t="str">
        <f ca="1">VLOOKUP($P1388,Genders!$B:$C,2,FALSE)</f>
        <v>Male</v>
      </c>
      <c r="R1388" s="7" cm="1">
        <f t="array" aca="1" ref="R1388" ca="1">INDEX('Marital status'!$A:$A,RANDBETWEEN(5,COUNTA('Marital status'!$A:$A) + 1),1)</f>
        <v>8</v>
      </c>
      <c r="S1388" s="7" t="str">
        <f ca="1">VLOOKUP($R1388,'Marital status'!$A:$B,2,FALSE)</f>
        <v xml:space="preserve"> Separated </v>
      </c>
      <c r="T1388" s="7">
        <f t="shared" ca="1" si="213"/>
        <v>5</v>
      </c>
      <c r="U1388" s="7" t="str">
        <f ca="1">VLOOKUP($T1388,Ethnicities!$A:$B,2,FALSE)</f>
        <v xml:space="preserve"> white</v>
      </c>
      <c r="V1388" s="8">
        <f t="shared" ca="1" si="214"/>
        <v>25185</v>
      </c>
      <c r="W1388" s="6">
        <f t="shared" ca="1" si="215"/>
        <v>7</v>
      </c>
      <c r="X1388" s="8" t="str">
        <f ca="1">VLOOKUP($W1388,'Background education'!$A:$B,2,FALSE)</f>
        <v>Undergraduate degree</v>
      </c>
      <c r="Y1388" s="7">
        <f ca="1" xml:space="preserve">
  IF(OR($AA1388 = 5, $AA1388 = 6, $AA1388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88" s="7" t="str">
        <f ca="1">VLOOKUP($Y1388,Departments!$A:$B,2,FALSE)</f>
        <v xml:space="preserve"> Commercial</v>
      </c>
      <c r="AA1388" s="6">
        <f t="shared" ca="1" si="216"/>
        <v>11</v>
      </c>
      <c r="AB1388" s="7" t="str">
        <f ca="1">VLOOKUP($AA1388,Roles!$A:$B,2,FALSE)</f>
        <v>Analyst</v>
      </c>
      <c r="AC1388" s="6">
        <f t="shared" ca="1" si="217"/>
        <v>6</v>
      </c>
      <c r="AD1388" s="7" t="str">
        <f ca="1" xml:space="preserve">
IF($AC1388 &lt;&gt; "",
    VLOOKUP($AC1388,Levels!$A:$B,2,FALSE),
    ""
)</f>
        <v>Pleno</v>
      </c>
      <c r="AE1388" s="8">
        <f t="shared" ca="1" si="218"/>
        <v>42619</v>
      </c>
      <c r="AF1388" s="6">
        <f ca="1">RANDBETWEEN(5,COUNTA('Recruitment source'!$A:$A) + 1)</f>
        <v>8</v>
      </c>
      <c r="AG1388" s="6" t="str">
        <f ca="1">VLOOKUP($AF1388,'Recruitment source'!$A:$B,2,FALSE)</f>
        <v>Net Empregos</v>
      </c>
      <c r="AH1388" s="8"/>
      <c r="AI1388" s="1">
        <f t="shared" ca="1" si="210"/>
        <v>2580</v>
      </c>
      <c r="AJ1388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1384, 1, 'Thomas Bandeira Battaglia', 'M', 5, '13/12/1968', 7, 9, 11, 6, 2580);</v>
      </c>
    </row>
    <row r="1389" spans="1:36" ht="14.25" customHeight="1" x14ac:dyDescent="0.2">
      <c r="A1389" s="7" cm="1">
        <f t="array" aca="1" ref="A1389" ca="1">INDEX(Companies!$A:$A,RANDBETWEEN(5,COUNTA(Companies!$A:$A) + 1),1)</f>
        <v>5</v>
      </c>
      <c r="B1389" s="7" t="str">
        <f ca="1">VLOOKUP($A1389,Companies!$A:$B,2,FALSE)</f>
        <v>ACME Corporation</v>
      </c>
      <c r="C1389" s="5">
        <f t="shared" si="211"/>
        <v>1385</v>
      </c>
      <c r="D1389" s="5" t="str" cm="1">
        <f t="array" ref="D1389">SHA1HASH($C1389)</f>
        <v>a7ddd391b75ebf78821c49f97dec245d2f39d816</v>
      </c>
      <c r="E1389" s="6">
        <v>1</v>
      </c>
      <c r="F1389" s="7">
        <f ca="1">IF($C1389 = 1 + N("Presidente"),
    127,
    IF($C1389 = 2 + N("Vice-Presidente"),
        72,
        IF($C1389 = 3 + N("Secretária bilíngue"),
            13,
            RANDBETWEEN(5,COUNT(Name!$A:$A) + 1)
        )
    )
)</f>
        <v>161</v>
      </c>
      <c r="G1389" s="7" t="str">
        <f ca="1">VLOOKUP($F1389,Name!$A:$B,2,FALSE)</f>
        <v>Heitor</v>
      </c>
      <c r="H1389" s="7">
        <f ca="1" xml:space="preserve">
IF($C1389 = 1,
    0,
    RANDBETWEEN(5,COUNT('Last name'!$A:$A) + 1)
)</f>
        <v>106</v>
      </c>
      <c r="I1389" s="7" t="str">
        <f ca="1" xml:space="preserve">
IF($C1389 = 1 + N("Presidente"),
    "de Orléans e Bragança",
    VLOOKUP($H1389,'Last name'!$A:$B,2,FALSE) &amp; " " &amp; VLOOKUP(RANDBETWEEN(5,COUNT('Last name'!$A:$A) + 1),'Last name'!$A:$B,2,FALSE)
)</f>
        <v>Leitão Testa</v>
      </c>
      <c r="J1389" s="7" t="str">
        <f t="shared" ca="1" si="212"/>
        <v>Heitor Leitão Testa</v>
      </c>
      <c r="K1389" s="7" t="str" cm="1">
        <f t="array" aca="1" ref="K1389" ca="1">SHA1HASH($J1389)</f>
        <v>33c1487364c74ad4161e73c79b5bc09f5e298c01</v>
      </c>
      <c r="L1389" s="7" cm="1">
        <f t="array" aca="1" ref="L1389" ca="1">INDEX(States!$A:$A,N1389,1)</f>
        <v>5</v>
      </c>
      <c r="M1389" s="7" t="str">
        <f ca="1">VLOOKUP($L1389,Countries!$A:$B,2,FALSE)</f>
        <v>Portugal</v>
      </c>
      <c r="N1389" s="7" cm="1">
        <f t="array" aca="1" ref="N1389" ca="1">INDEX(States!$C:$C,RANDBETWEEN(5,COUNTA(States!$A:$A) + 1),1)</f>
        <v>9</v>
      </c>
      <c r="O1389" s="7" t="str">
        <f ca="1">VLOOKUP($N1389,States!$C:$D,2,FALSE)</f>
        <v>braga</v>
      </c>
      <c r="P1389" s="7" t="str">
        <f ca="1">VLOOKUP($F1389,Name!$A:$C,3,FALSE)</f>
        <v>M</v>
      </c>
      <c r="Q1389" s="7" t="str">
        <f ca="1">VLOOKUP($P1389,Genders!$B:$C,2,FALSE)</f>
        <v>Male</v>
      </c>
      <c r="R1389" s="7" cm="1">
        <f t="array" aca="1" ref="R1389" ca="1">INDEX('Marital status'!$A:$A,RANDBETWEEN(5,COUNTA('Marital status'!$A:$A) + 1),1)</f>
        <v>8</v>
      </c>
      <c r="S1389" s="7" t="str">
        <f ca="1">VLOOKUP($R1389,'Marital status'!$A:$B,2,FALSE)</f>
        <v xml:space="preserve"> Separated </v>
      </c>
      <c r="T1389" s="7">
        <f t="shared" ca="1" si="213"/>
        <v>5</v>
      </c>
      <c r="U1389" s="7" t="str">
        <f ca="1">VLOOKUP($T1389,Ethnicities!$A:$B,2,FALSE)</f>
        <v xml:space="preserve"> white</v>
      </c>
      <c r="V1389" s="8">
        <f t="shared" ca="1" si="214"/>
        <v>26902</v>
      </c>
      <c r="W1389" s="6">
        <f t="shared" ca="1" si="215"/>
        <v>7</v>
      </c>
      <c r="X1389" s="8" t="str">
        <f ca="1">VLOOKUP($W1389,'Background education'!$A:$B,2,FALSE)</f>
        <v>Undergraduate degree</v>
      </c>
      <c r="Y1389" s="7">
        <f ca="1" xml:space="preserve">
  IF(OR($AA1389 = 5, $AA1389 = 6, $AA1389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89" s="7" t="str">
        <f ca="1">VLOOKUP($Y1389,Departments!$A:$B,2,FALSE)</f>
        <v>Communication &amp; Marketing</v>
      </c>
      <c r="AA1389" s="6">
        <f t="shared" ca="1" si="216"/>
        <v>9</v>
      </c>
      <c r="AB1389" s="7" t="str">
        <f ca="1">VLOOKUP($AA1389,Roles!$A:$B,2,FALSE)</f>
        <v>Intern</v>
      </c>
      <c r="AC1389" s="6" t="str">
        <f t="shared" ca="1" si="217"/>
        <v/>
      </c>
      <c r="AD1389" s="7" t="str">
        <f ca="1" xml:space="preserve">
IF($AC1389 &lt;&gt; "",
    VLOOKUP($AC1389,Levels!$A:$B,2,FALSE),
    ""
)</f>
        <v/>
      </c>
      <c r="AE1389" s="8">
        <f t="shared" ca="1" si="218"/>
        <v>43718</v>
      </c>
      <c r="AF1389" s="6">
        <f ca="1">RANDBETWEEN(5,COUNTA('Recruitment source'!$A:$A) + 1)</f>
        <v>10</v>
      </c>
      <c r="AG1389" s="6" t="str">
        <f ca="1">VLOOKUP($AF1389,'Recruitment source'!$A:$B,2,FALSE)</f>
        <v>Jobs in Lisbon</v>
      </c>
      <c r="AH1389" s="8"/>
      <c r="AI1389" s="1">
        <f t="shared" ca="1" si="210"/>
        <v>1285</v>
      </c>
      <c r="AJ1389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1385, 1, 'Heitor Leitão Testa', 'M', 5, '26/08/1973', 7, 11, 9, NULL, 1285);</v>
      </c>
    </row>
    <row r="1390" spans="1:36" ht="14.25" customHeight="1" x14ac:dyDescent="0.2">
      <c r="A1390" s="7" cm="1">
        <f t="array" aca="1" ref="A1390" ca="1">INDEX(Companies!$A:$A,RANDBETWEEN(5,COUNTA(Companies!$A:$A) + 1),1)</f>
        <v>5</v>
      </c>
      <c r="B1390" s="7" t="str">
        <f ca="1">VLOOKUP($A1390,Companies!$A:$B,2,FALSE)</f>
        <v>ACME Corporation</v>
      </c>
      <c r="C1390" s="5">
        <f t="shared" si="211"/>
        <v>1386</v>
      </c>
      <c r="D1390" s="5" t="str" cm="1">
        <f t="array" ref="D1390">SHA1HASH($C1390)</f>
        <v>278bdab57253765b3ab458a7d9295abf2f42ffb6</v>
      </c>
      <c r="E1390" s="6">
        <v>1</v>
      </c>
      <c r="F1390" s="7">
        <f ca="1">IF($C1390 = 1 + N("Presidente"),
    127,
    IF($C1390 = 2 + N("Vice-Presidente"),
        72,
        IF($C1390 = 3 + N("Secretária bilíngue"),
            13,
            RANDBETWEEN(5,COUNT(Name!$A:$A) + 1)
        )
    )
)</f>
        <v>354</v>
      </c>
      <c r="G1390" s="7" t="str">
        <f ca="1">VLOOKUP($F1390,Name!$A:$B,2,FALSE)</f>
        <v>Victor</v>
      </c>
      <c r="H1390" s="7">
        <f ca="1" xml:space="preserve">
IF($C1390 = 1,
    0,
    RANDBETWEEN(5,COUNT('Last name'!$A:$A) + 1)
)</f>
        <v>126</v>
      </c>
      <c r="I1390" s="7" t="str">
        <f ca="1" xml:space="preserve">
IF($C1390 = 1 + N("Presidente"),
    "de Orléans e Bragança",
    VLOOKUP($H1390,'Last name'!$A:$B,2,FALSE) &amp; " " &amp; VLOOKUP(RANDBETWEEN(5,COUNT('Last name'!$A:$A) + 1),'Last name'!$A:$B,2,FALSE)
)</f>
        <v>Mello Salvador</v>
      </c>
      <c r="J1390" s="7" t="str">
        <f t="shared" ca="1" si="212"/>
        <v>Victor Mello Salvador</v>
      </c>
      <c r="K1390" s="7" t="str" cm="1">
        <f t="array" aca="1" ref="K1390" ca="1">SHA1HASH($J1390)</f>
        <v>251493e3fd305b2f2e0c5b7c7258e86ec4831e91</v>
      </c>
      <c r="L1390" s="7" cm="1">
        <f t="array" aca="1" ref="L1390" ca="1">INDEX(States!$A:$A,N1390,1)</f>
        <v>5</v>
      </c>
      <c r="M1390" s="7" t="str">
        <f ca="1">VLOOKUP($L1390,Countries!$A:$B,2,FALSE)</f>
        <v>Portugal</v>
      </c>
      <c r="N1390" s="7" cm="1">
        <f t="array" aca="1" ref="N1390" ca="1">INDEX(States!$C:$C,RANDBETWEEN(5,COUNTA(States!$A:$A) + 1),1)</f>
        <v>14</v>
      </c>
      <c r="O1390" s="7" t="str">
        <f ca="1">VLOOKUP($N1390,States!$C:$D,2,FALSE)</f>
        <v>Madeira</v>
      </c>
      <c r="P1390" s="7" t="str">
        <f ca="1">VLOOKUP($F1390,Name!$A:$C,3,FALSE)</f>
        <v>M</v>
      </c>
      <c r="Q1390" s="7" t="str">
        <f ca="1">VLOOKUP($P1390,Genders!$B:$C,2,FALSE)</f>
        <v>Male</v>
      </c>
      <c r="R1390" s="7" cm="1">
        <f t="array" aca="1" ref="R1390" ca="1">INDEX('Marital status'!$A:$A,RANDBETWEEN(5,COUNTA('Marital status'!$A:$A) + 1),1)</f>
        <v>8</v>
      </c>
      <c r="S1390" s="7" t="str">
        <f ca="1">VLOOKUP($R1390,'Marital status'!$A:$B,2,FALSE)</f>
        <v xml:space="preserve"> Separated </v>
      </c>
      <c r="T1390" s="7">
        <f t="shared" ca="1" si="213"/>
        <v>5</v>
      </c>
      <c r="U1390" s="7" t="str">
        <f ca="1">VLOOKUP($T1390,Ethnicities!$A:$B,2,FALSE)</f>
        <v xml:space="preserve"> white</v>
      </c>
      <c r="V1390" s="8">
        <f t="shared" ca="1" si="214"/>
        <v>28646</v>
      </c>
      <c r="W1390" s="6">
        <f t="shared" ca="1" si="215"/>
        <v>8</v>
      </c>
      <c r="X1390" s="8" t="str">
        <f ca="1">VLOOKUP($W1390,'Background education'!$A:$B,2,FALSE)</f>
        <v>Graduate school</v>
      </c>
      <c r="Y1390" s="7">
        <f ca="1" xml:space="preserve">
  IF(OR($AA1390 = 5, $AA1390 = 6, $AA1390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390" s="7" t="str">
        <f ca="1">VLOOKUP($Y1390,Departments!$A:$B,2,FALSE)</f>
        <v xml:space="preserve"> Commercial</v>
      </c>
      <c r="AA1390" s="6">
        <f t="shared" ca="1" si="216"/>
        <v>11</v>
      </c>
      <c r="AB1390" s="7" t="str">
        <f ca="1">VLOOKUP($AA1390,Roles!$A:$B,2,FALSE)</f>
        <v>Analyst</v>
      </c>
      <c r="AC1390" s="6">
        <f t="shared" ca="1" si="217"/>
        <v>6</v>
      </c>
      <c r="AD1390" s="7" t="str">
        <f ca="1" xml:space="preserve">
IF($AC1390 &lt;&gt; "",
    VLOOKUP($AC1390,Levels!$A:$B,2,FALSE),
    ""
)</f>
        <v>Pleno</v>
      </c>
      <c r="AE1390" s="8">
        <f t="shared" ca="1" si="218"/>
        <v>40178</v>
      </c>
      <c r="AF1390" s="6">
        <f ca="1">RANDBETWEEN(5,COUNTA('Recruitment source'!$A:$A) + 1)</f>
        <v>10</v>
      </c>
      <c r="AG1390" s="6" t="str">
        <f ca="1">VLOOKUP($AF1390,'Recruitment source'!$A:$B,2,FALSE)</f>
        <v>Jobs in Lisbon</v>
      </c>
      <c r="AH1390" s="8"/>
      <c r="AI1390" s="1">
        <f t="shared" ca="1" si="210"/>
        <v>3080</v>
      </c>
      <c r="AJ1390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1386, 1, 'Victor Mello Salvador', 'M', 5, '05/06/1978', 8, 9, 11, 6, 3080);</v>
      </c>
    </row>
    <row r="1391" spans="1:36" ht="14.25" customHeight="1" x14ac:dyDescent="0.2">
      <c r="A1391" s="7" cm="1">
        <f t="array" aca="1" ref="A1391" ca="1">INDEX(Companies!$A:$A,RANDBETWEEN(5,COUNTA(Companies!$A:$A) + 1),1)</f>
        <v>5</v>
      </c>
      <c r="B1391" s="7" t="str">
        <f ca="1">VLOOKUP($A1391,Companies!$A:$B,2,FALSE)</f>
        <v>ACME Corporation</v>
      </c>
      <c r="C1391" s="5">
        <f t="shared" si="211"/>
        <v>1387</v>
      </c>
      <c r="D1391" s="5" t="str" cm="1">
        <f t="array" ref="D1391">SHA1HASH($C1391)</f>
        <v>8caef7cfd1f24143d5b7f7048b4c1301a29ec767</v>
      </c>
      <c r="E1391" s="6">
        <v>1</v>
      </c>
      <c r="F1391" s="7">
        <f ca="1">IF($C1391 = 1 + N("Presidente"),
    127,
    IF($C1391 = 2 + N("Vice-Presidente"),
        72,
        IF($C1391 = 3 + N("Secretária bilíngue"),
            13,
            RANDBETWEEN(5,COUNT(Name!$A:$A) + 1)
        )
    )
)</f>
        <v>182</v>
      </c>
      <c r="G1391" s="7" t="str">
        <f ca="1">VLOOKUP($F1391,Name!$A:$B,2,FALSE)</f>
        <v>Joana</v>
      </c>
      <c r="H1391" s="7">
        <f ca="1" xml:space="preserve">
IF($C1391 = 1,
    0,
    RANDBETWEEN(5,COUNT('Last name'!$A:$A) + 1)
)</f>
        <v>72</v>
      </c>
      <c r="I1391" s="7" t="str">
        <f ca="1" xml:space="preserve">
IF($C1391 = 1 + N("Presidente"),
    "de Orléans e Bragança",
    VLOOKUP($H1391,'Last name'!$A:$B,2,FALSE) &amp; " " &amp; VLOOKUP(RANDBETWEEN(5,COUNT('Last name'!$A:$A) + 1),'Last name'!$A:$B,2,FALSE)
)</f>
        <v>De Luca Alves</v>
      </c>
      <c r="J1391" s="7" t="str">
        <f t="shared" ca="1" si="212"/>
        <v>Joana De Luca Alves</v>
      </c>
      <c r="K1391" s="7" t="str" cm="1">
        <f t="array" aca="1" ref="K1391" ca="1">SHA1HASH($J1391)</f>
        <v>51737d39106724b359e6ad7ae7f1d3bc04118824</v>
      </c>
      <c r="L1391" s="7" cm="1">
        <f t="array" aca="1" ref="L1391" ca="1">INDEX(States!$A:$A,N1391,1)</f>
        <v>5</v>
      </c>
      <c r="M1391" s="7" t="str">
        <f ca="1">VLOOKUP($L1391,Countries!$A:$B,2,FALSE)</f>
        <v>Portugal</v>
      </c>
      <c r="N1391" s="7" cm="1">
        <f t="array" aca="1" ref="N1391" ca="1">INDEX(States!$C:$C,RANDBETWEEN(5,COUNTA(States!$A:$A) + 1),1)</f>
        <v>6</v>
      </c>
      <c r="O1391" s="7" t="str">
        <f ca="1">VLOOKUP($N1391,States!$C:$D,2,FALSE)</f>
        <v>PORTO</v>
      </c>
      <c r="P1391" s="7" t="str">
        <f ca="1">VLOOKUP($F1391,Name!$A:$C,3,FALSE)</f>
        <v>F</v>
      </c>
      <c r="Q1391" s="7" t="str">
        <f ca="1">VLOOKUP($P1391,Genders!$B:$C,2,FALSE)</f>
        <v>Female</v>
      </c>
      <c r="R1391" s="7" cm="1">
        <f t="array" aca="1" ref="R1391" ca="1">INDEX('Marital status'!$A:$A,RANDBETWEEN(5,COUNTA('Marital status'!$A:$A) + 1),1)</f>
        <v>9</v>
      </c>
      <c r="S1391" s="7" t="str">
        <f ca="1">VLOOKUP($R1391,'Marital status'!$A:$B,2,FALSE)</f>
        <v>DIVORCED</v>
      </c>
      <c r="T1391" s="7">
        <f t="shared" ca="1" si="213"/>
        <v>5</v>
      </c>
      <c r="U1391" s="7" t="str">
        <f ca="1">VLOOKUP($T1391,Ethnicities!$A:$B,2,FALSE)</f>
        <v xml:space="preserve"> white</v>
      </c>
      <c r="V1391" s="8">
        <f t="shared" ca="1" si="214"/>
        <v>30907</v>
      </c>
      <c r="W1391" s="6">
        <f t="shared" ca="1" si="215"/>
        <v>7</v>
      </c>
      <c r="X1391" s="8" t="str">
        <f ca="1">VLOOKUP($W1391,'Background education'!$A:$B,2,FALSE)</f>
        <v>Undergraduate degree</v>
      </c>
      <c r="Y1391" s="7">
        <f ca="1" xml:space="preserve">
  IF(OR($AA1391 = 5, $AA1391 = 6, $AA1391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91" s="7" t="str">
        <f ca="1">VLOOKUP($Y1391,Departments!$A:$B,2,FALSE)</f>
        <v>Operations</v>
      </c>
      <c r="AA1391" s="6">
        <f t="shared" ca="1" si="216"/>
        <v>9</v>
      </c>
      <c r="AB1391" s="7" t="str">
        <f ca="1">VLOOKUP($AA1391,Roles!$A:$B,2,FALSE)</f>
        <v>Intern</v>
      </c>
      <c r="AC1391" s="6" t="str">
        <f t="shared" ca="1" si="217"/>
        <v/>
      </c>
      <c r="AD1391" s="7" t="str">
        <f ca="1" xml:space="preserve">
IF($AC1391 &lt;&gt; "",
    VLOOKUP($AC1391,Levels!$A:$B,2,FALSE),
    ""
)</f>
        <v/>
      </c>
      <c r="AE1391" s="8">
        <f t="shared" ca="1" si="218"/>
        <v>44630</v>
      </c>
      <c r="AF1391" s="6">
        <f ca="1">RANDBETWEEN(5,COUNTA('Recruitment source'!$A:$A) + 1)</f>
        <v>9</v>
      </c>
      <c r="AG1391" s="6" t="str">
        <f ca="1">VLOOKUP($AF1391,'Recruitment source'!$A:$B,2,FALSE)</f>
        <v>Empregos Online</v>
      </c>
      <c r="AH1391" s="8"/>
      <c r="AI1391" s="1">
        <f t="shared" ca="1" si="210"/>
        <v>1205</v>
      </c>
      <c r="AJ139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1387, 1, 'Joana De Luca Alves', 'F', 5, '13/08/1984', 7, 10, 9, NULL, 1205);</v>
      </c>
    </row>
    <row r="1392" spans="1:36" ht="14.25" customHeight="1" x14ac:dyDescent="0.2">
      <c r="A1392" s="7" cm="1">
        <f t="array" aca="1" ref="A1392" ca="1">INDEX(Companies!$A:$A,RANDBETWEEN(5,COUNTA(Companies!$A:$A) + 1),1)</f>
        <v>5</v>
      </c>
      <c r="B1392" s="7" t="str">
        <f ca="1">VLOOKUP($A1392,Companies!$A:$B,2,FALSE)</f>
        <v>ACME Corporation</v>
      </c>
      <c r="C1392" s="5">
        <f t="shared" si="211"/>
        <v>1388</v>
      </c>
      <c r="D1392" s="5" t="str" cm="1">
        <f t="array" ref="D1392">SHA1HASH($C1392)</f>
        <v>55b3e95b981cc5c1c430e9114425358b64e45d85</v>
      </c>
      <c r="E1392" s="6">
        <v>1</v>
      </c>
      <c r="F1392" s="7">
        <f ca="1">IF($C1392 = 1 + N("Presidente"),
    127,
    IF($C1392 = 2 + N("Vice-Presidente"),
        72,
        IF($C1392 = 3 + N("Secretária bilíngue"),
            13,
            RANDBETWEEN(5,COUNT(Name!$A:$A) + 1)
        )
    )
)</f>
        <v>63</v>
      </c>
      <c r="G1392" s="7" t="str">
        <f ca="1">VLOOKUP($F1392,Name!$A:$B,2,FALSE)</f>
        <v>Aurorah</v>
      </c>
      <c r="H1392" s="7">
        <f ca="1" xml:space="preserve">
IF($C1392 = 1,
    0,
    RANDBETWEEN(5,COUNT('Last name'!$A:$A) + 1)
)</f>
        <v>19</v>
      </c>
      <c r="I1392" s="7" t="str">
        <f ca="1" xml:space="preserve">
IF($C1392 = 1 + N("Presidente"),
    "de Orléans e Bragança",
    VLOOKUP($H1392,'Last name'!$A:$B,2,FALSE) &amp; " " &amp; VLOOKUP(RANDBETWEEN(5,COUNT('Last name'!$A:$A) + 1),'Last name'!$A:$B,2,FALSE)
)</f>
        <v>Anjos Sousa</v>
      </c>
      <c r="J1392" s="7" t="str">
        <f t="shared" ca="1" si="212"/>
        <v>Aurorah Anjos Sousa</v>
      </c>
      <c r="K1392" s="7" t="str" cm="1">
        <f t="array" aca="1" ref="K1392" ca="1">SHA1HASH($J1392)</f>
        <v>6412a48eda22713a8c15823ae40766c65d625244</v>
      </c>
      <c r="L1392" s="7" cm="1">
        <f t="array" aca="1" ref="L1392" ca="1">INDEX(States!$A:$A,N1392,1)</f>
        <v>5</v>
      </c>
      <c r="M1392" s="7" t="str">
        <f ca="1">VLOOKUP($L1392,Countries!$A:$B,2,FALSE)</f>
        <v>Portugal</v>
      </c>
      <c r="N1392" s="7" cm="1">
        <f t="array" aca="1" ref="N1392" ca="1">INDEX(States!$C:$C,RANDBETWEEN(5,COUNTA(States!$A:$A) + 1),1)</f>
        <v>17</v>
      </c>
      <c r="O1392" s="7" t="str">
        <f ca="1">VLOOKUP($N1392,States!$C:$D,2,FALSE)</f>
        <v>Viseu</v>
      </c>
      <c r="P1392" s="7" t="str">
        <f ca="1">VLOOKUP($F1392,Name!$A:$C,3,FALSE)</f>
        <v>F</v>
      </c>
      <c r="Q1392" s="7" t="str">
        <f ca="1">VLOOKUP($P1392,Genders!$B:$C,2,FALSE)</f>
        <v>Female</v>
      </c>
      <c r="R1392" s="7" cm="1">
        <f t="array" aca="1" ref="R1392" ca="1">INDEX('Marital status'!$A:$A,RANDBETWEEN(5,COUNTA('Marital status'!$A:$A) + 1),1)</f>
        <v>5</v>
      </c>
      <c r="S1392" s="7" t="str">
        <f ca="1">VLOOKUP($R1392,'Marital status'!$A:$B,2,FALSE)</f>
        <v>single</v>
      </c>
      <c r="T1392" s="7">
        <f t="shared" ca="1" si="213"/>
        <v>5</v>
      </c>
      <c r="U1392" s="7" t="str">
        <f ca="1">VLOOKUP($T1392,Ethnicities!$A:$B,2,FALSE)</f>
        <v xml:space="preserve"> white</v>
      </c>
      <c r="V1392" s="8">
        <f t="shared" ca="1" si="214"/>
        <v>21382</v>
      </c>
      <c r="W1392" s="6">
        <f t="shared" ca="1" si="215"/>
        <v>8</v>
      </c>
      <c r="X1392" s="8" t="str">
        <f ca="1">VLOOKUP($W1392,'Background education'!$A:$B,2,FALSE)</f>
        <v>Graduate school</v>
      </c>
      <c r="Y1392" s="7">
        <f ca="1" xml:space="preserve">
  IF(OR($AA1392 = 5, $AA1392 = 6, $AA1392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392" s="7" t="str">
        <f ca="1">VLOOKUP($Y1392,Departments!$A:$B,2,FALSE)</f>
        <v>Communication &amp; Marketing</v>
      </c>
      <c r="AA1392" s="6">
        <f t="shared" ca="1" si="216"/>
        <v>11</v>
      </c>
      <c r="AB1392" s="7" t="str">
        <f ca="1">VLOOKUP($AA1392,Roles!$A:$B,2,FALSE)</f>
        <v>Analyst</v>
      </c>
      <c r="AC1392" s="6">
        <f t="shared" ca="1" si="217"/>
        <v>7</v>
      </c>
      <c r="AD1392" s="7" t="str">
        <f ca="1" xml:space="preserve">
IF($AC1392 &lt;&gt; "",
    VLOOKUP($AC1392,Levels!$A:$B,2,FALSE),
    ""
)</f>
        <v>Senior</v>
      </c>
      <c r="AE1392" s="8">
        <f t="shared" ca="1" si="218"/>
        <v>44003</v>
      </c>
      <c r="AF1392" s="6">
        <f ca="1">RANDBETWEEN(5,COUNTA('Recruitment source'!$A:$A) + 1)</f>
        <v>12</v>
      </c>
      <c r="AG1392" s="6" t="str">
        <f ca="1">VLOOKUP($AF1392,'Recruitment source'!$A:$B,2,FALSE)</f>
        <v xml:space="preserve"> recommendation of employee</v>
      </c>
      <c r="AH1392" s="8"/>
      <c r="AI1392" s="1">
        <f t="shared" ca="1" si="210"/>
        <v>3080</v>
      </c>
      <c r="AJ139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1388, 1, 'Aurorah Anjos Sousa', 'F', 5, '16/07/1958', 8, 11, 11, 7, 3080);</v>
      </c>
    </row>
    <row r="1393" spans="1:36" ht="14.25" customHeight="1" x14ac:dyDescent="0.2">
      <c r="A1393" s="7" cm="1">
        <f t="array" aca="1" ref="A1393" ca="1">INDEX(Companies!$A:$A,RANDBETWEEN(5,COUNTA(Companies!$A:$A) + 1),1)</f>
        <v>5</v>
      </c>
      <c r="B1393" s="7" t="str">
        <f ca="1">VLOOKUP($A1393,Companies!$A:$B,2,FALSE)</f>
        <v>ACME Corporation</v>
      </c>
      <c r="C1393" s="5">
        <f t="shared" si="211"/>
        <v>1389</v>
      </c>
      <c r="D1393" s="5" t="str" cm="1">
        <f t="array" ref="D1393">SHA1HASH($C1393)</f>
        <v>0b9c57db4f740e08a9a314c9428fc5e7addff232</v>
      </c>
      <c r="E1393" s="6">
        <v>1</v>
      </c>
      <c r="F1393" s="7">
        <f ca="1">IF($C1393 = 1 + N("Presidente"),
    127,
    IF($C1393 = 2 + N("Vice-Presidente"),
        72,
        IF($C1393 = 3 + N("Secretária bilíngue"),
            13,
            RANDBETWEEN(5,COUNT(Name!$A:$A) + 1)
        )
    )
)</f>
        <v>352</v>
      </c>
      <c r="G1393" s="7" t="str">
        <f ca="1">VLOOKUP($F1393,Name!$A:$B,2,FALSE)</f>
        <v>Vicent</v>
      </c>
      <c r="H1393" s="7">
        <f ca="1" xml:space="preserve">
IF($C1393 = 1,
    0,
    RANDBETWEEN(5,COUNT('Last name'!$A:$A) + 1)
)</f>
        <v>133</v>
      </c>
      <c r="I1393" s="7" t="str">
        <f ca="1" xml:space="preserve">
IF($C1393 = 1 + N("Presidente"),
    "de Orléans e Bragança",
    VLOOKUP($H1393,'Last name'!$A:$B,2,FALSE) &amp; " " &amp; VLOOKUP(RANDBETWEEN(5,COUNT('Last name'!$A:$A) + 1),'Last name'!$A:$B,2,FALSE)
)</f>
        <v>Morais Ferreira</v>
      </c>
      <c r="J1393" s="7" t="str">
        <f t="shared" ca="1" si="212"/>
        <v>Vicent Morais Ferreira</v>
      </c>
      <c r="K1393" s="7" t="str" cm="1">
        <f t="array" aca="1" ref="K1393" ca="1">SHA1HASH($J1393)</f>
        <v>b701a9f680750ca2e59856e9ab7b70ec2e2a73b2</v>
      </c>
      <c r="L1393" s="7" cm="1">
        <f t="array" aca="1" ref="L1393" ca="1">INDEX(States!$A:$A,N1393,1)</f>
        <v>5</v>
      </c>
      <c r="M1393" s="7" t="str">
        <f ca="1">VLOOKUP($L1393,Countries!$A:$B,2,FALSE)</f>
        <v>Portugal</v>
      </c>
      <c r="N1393" s="7" cm="1">
        <f t="array" aca="1" ref="N1393" ca="1">INDEX(States!$C:$C,RANDBETWEEN(5,COUNTA(States!$A:$A) + 1),1)</f>
        <v>24</v>
      </c>
      <c r="O1393" s="7" t="str">
        <f ca="1">VLOOKUP($N1393,States!$C:$D,2,FALSE)</f>
        <v>Brangança</v>
      </c>
      <c r="P1393" s="7" t="str">
        <f ca="1">VLOOKUP($F1393,Name!$A:$C,3,FALSE)</f>
        <v>M</v>
      </c>
      <c r="Q1393" s="7" t="str">
        <f ca="1">VLOOKUP($P1393,Genders!$B:$C,2,FALSE)</f>
        <v>Male</v>
      </c>
      <c r="R1393" s="7" cm="1">
        <f t="array" aca="1" ref="R1393" ca="1">INDEX('Marital status'!$A:$A,RANDBETWEEN(5,COUNTA('Marital status'!$A:$A) + 1),1)</f>
        <v>6</v>
      </c>
      <c r="S1393" s="7" t="str">
        <f ca="1">VLOOKUP($R1393,'Marital status'!$A:$B,2,FALSE)</f>
        <v>MarrieD</v>
      </c>
      <c r="T1393" s="7">
        <f t="shared" ca="1" si="213"/>
        <v>6</v>
      </c>
      <c r="U1393" s="7" t="str">
        <f ca="1">VLOOKUP($T1393,Ethnicities!$A:$B,2,FALSE)</f>
        <v>Black or African American</v>
      </c>
      <c r="V1393" s="8">
        <f t="shared" ca="1" si="214"/>
        <v>28000</v>
      </c>
      <c r="W1393" s="6">
        <f t="shared" ca="1" si="215"/>
        <v>7</v>
      </c>
      <c r="X1393" s="8" t="str">
        <f ca="1">VLOOKUP($W1393,'Background education'!$A:$B,2,FALSE)</f>
        <v>Undergraduate degree</v>
      </c>
      <c r="Y1393" s="7">
        <f ca="1" xml:space="preserve">
  IF(OR($AA1393 = 5, $AA1393 = 6, $AA1393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93" s="7" t="str">
        <f ca="1">VLOOKUP($Y1393,Departments!$A:$B,2,FALSE)</f>
        <v>Operations</v>
      </c>
      <c r="AA1393" s="6">
        <f t="shared" ca="1" si="216"/>
        <v>10</v>
      </c>
      <c r="AB1393" s="7" t="str">
        <f ca="1">VLOOKUP($AA1393,Roles!$A:$B,2,FALSE)</f>
        <v>Trainee</v>
      </c>
      <c r="AC1393" s="6" t="str">
        <f t="shared" ca="1" si="217"/>
        <v/>
      </c>
      <c r="AD1393" s="7" t="str">
        <f ca="1" xml:space="preserve">
IF($AC1393 &lt;&gt; "",
    VLOOKUP($AC1393,Levels!$A:$B,2,FALSE),
    ""
)</f>
        <v/>
      </c>
      <c r="AE1393" s="8">
        <f t="shared" ca="1" si="218"/>
        <v>37063</v>
      </c>
      <c r="AF1393" s="6">
        <f ca="1">RANDBETWEEN(5,COUNTA('Recruitment source'!$A:$A) + 1)</f>
        <v>7</v>
      </c>
      <c r="AG1393" s="6" t="str">
        <f ca="1">VLOOKUP($AF1393,'Recruitment source'!$A:$B,2,FALSE)</f>
        <v>SAPO Emprego</v>
      </c>
      <c r="AH1393" s="8"/>
      <c r="AI1393" s="1">
        <f t="shared" ca="1" si="210"/>
        <v>1305</v>
      </c>
      <c r="AJ139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1389, 1, 'Vicent Morais Ferreira', 'M', 6, '28/08/1976', 7, 10, 10, NULL, 1305);</v>
      </c>
    </row>
    <row r="1394" spans="1:36" ht="14.25" customHeight="1" x14ac:dyDescent="0.2">
      <c r="A1394" s="7" cm="1">
        <f t="array" aca="1" ref="A1394" ca="1">INDEX(Companies!$A:$A,RANDBETWEEN(5,COUNTA(Companies!$A:$A) + 1),1)</f>
        <v>5</v>
      </c>
      <c r="B1394" s="7" t="str">
        <f ca="1">VLOOKUP($A1394,Companies!$A:$B,2,FALSE)</f>
        <v>ACME Corporation</v>
      </c>
      <c r="C1394" s="5">
        <f t="shared" si="211"/>
        <v>1390</v>
      </c>
      <c r="D1394" s="5" t="str" cm="1">
        <f t="array" ref="D1394">SHA1HASH($C1394)</f>
        <v>1a5270e66ed4ca6b0227a4ebf6a959157221262b</v>
      </c>
      <c r="E1394" s="6">
        <v>1</v>
      </c>
      <c r="F1394" s="7">
        <f ca="1">IF($C1394 = 1 + N("Presidente"),
    127,
    IF($C1394 = 2 + N("Vice-Presidente"),
        72,
        IF($C1394 = 3 + N("Secretária bilíngue"),
            13,
            RANDBETWEEN(5,COUNT(Name!$A:$A) + 1)
        )
    )
)</f>
        <v>37</v>
      </c>
      <c r="G1394" s="7" t="str">
        <f ca="1">VLOOKUP($F1394,Name!$A:$B,2,FALSE)</f>
        <v>Ana Vitória</v>
      </c>
      <c r="H1394" s="7">
        <f ca="1" xml:space="preserve">
IF($C1394 = 1,
    0,
    RANDBETWEEN(5,COUNT('Last name'!$A:$A) + 1)
)</f>
        <v>18</v>
      </c>
      <c r="I1394" s="7" t="str">
        <f ca="1" xml:space="preserve">
IF($C1394 = 1 + N("Presidente"),
    "de Orléans e Bragança",
    VLOOKUP($H1394,'Last name'!$A:$B,2,FALSE) &amp; " " &amp; VLOOKUP(RANDBETWEEN(5,COUNT('Last name'!$A:$A) + 1),'Last name'!$A:$B,2,FALSE)
)</f>
        <v>Andrioli Aleluia</v>
      </c>
      <c r="J1394" s="7" t="str">
        <f t="shared" ca="1" si="212"/>
        <v>Ana Vitória Andrioli Aleluia</v>
      </c>
      <c r="K1394" s="7" t="str" cm="1">
        <f t="array" aca="1" ref="K1394" ca="1">SHA1HASH($J1394)</f>
        <v>83f1a69b9769cad452568f4fa7f82a19c3f37b34</v>
      </c>
      <c r="L1394" s="7" cm="1">
        <f t="array" aca="1" ref="L1394" ca="1">INDEX(States!$A:$A,N1394,1)</f>
        <v>5</v>
      </c>
      <c r="M1394" s="7" t="str">
        <f ca="1">VLOOKUP($L1394,Countries!$A:$B,2,FALSE)</f>
        <v>Portugal</v>
      </c>
      <c r="N1394" s="7" cm="1">
        <f t="array" aca="1" ref="N1394" ca="1">INDEX(States!$C:$C,RANDBETWEEN(5,COUNTA(States!$A:$A) + 1),1)</f>
        <v>12</v>
      </c>
      <c r="O1394" s="7" t="str">
        <f ca="1">VLOOKUP($N1394,States!$C:$D,2,FALSE)</f>
        <v>Leiria</v>
      </c>
      <c r="P1394" s="7" t="str">
        <f ca="1">VLOOKUP($F1394,Name!$A:$C,3,FALSE)</f>
        <v>F</v>
      </c>
      <c r="Q1394" s="7" t="str">
        <f ca="1">VLOOKUP($P1394,Genders!$B:$C,2,FALSE)</f>
        <v>Female</v>
      </c>
      <c r="R1394" s="7" cm="1">
        <f t="array" aca="1" ref="R1394" ca="1">INDEX('Marital status'!$A:$A,RANDBETWEEN(5,COUNTA('Marital status'!$A:$A) + 1),1)</f>
        <v>8</v>
      </c>
      <c r="S1394" s="7" t="str">
        <f ca="1">VLOOKUP($R1394,'Marital status'!$A:$B,2,FALSE)</f>
        <v xml:space="preserve"> Separated </v>
      </c>
      <c r="T1394" s="7">
        <f t="shared" ca="1" si="213"/>
        <v>5</v>
      </c>
      <c r="U1394" s="7" t="str">
        <f ca="1">VLOOKUP($T1394,Ethnicities!$A:$B,2,FALSE)</f>
        <v xml:space="preserve"> white</v>
      </c>
      <c r="V1394" s="8">
        <f t="shared" ca="1" si="214"/>
        <v>26620</v>
      </c>
      <c r="W1394" s="6">
        <f t="shared" ca="1" si="215"/>
        <v>7</v>
      </c>
      <c r="X1394" s="8" t="str">
        <f ca="1">VLOOKUP($W1394,'Background education'!$A:$B,2,FALSE)</f>
        <v>Undergraduate degree</v>
      </c>
      <c r="Y1394" s="7">
        <f ca="1" xml:space="preserve">
  IF(OR($AA1394 = 5, $AA1394 = 6, $AA1394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94" s="7" t="str">
        <f ca="1">VLOOKUP($Y1394,Departments!$A:$B,2,FALSE)</f>
        <v>Human Resource</v>
      </c>
      <c r="AA1394" s="6">
        <f t="shared" ca="1" si="216"/>
        <v>11</v>
      </c>
      <c r="AB1394" s="7" t="str">
        <f ca="1">VLOOKUP($AA1394,Roles!$A:$B,2,FALSE)</f>
        <v>Analyst</v>
      </c>
      <c r="AC1394" s="6">
        <f t="shared" ca="1" si="217"/>
        <v>6</v>
      </c>
      <c r="AD1394" s="7" t="str">
        <f ca="1" xml:space="preserve">
IF($AC1394 &lt;&gt; "",
    VLOOKUP($AC1394,Levels!$A:$B,2,FALSE),
    ""
)</f>
        <v>Pleno</v>
      </c>
      <c r="AE1394" s="8">
        <f t="shared" ca="1" si="218"/>
        <v>42559</v>
      </c>
      <c r="AF1394" s="6">
        <f ca="1">RANDBETWEEN(5,COUNTA('Recruitment source'!$A:$A) + 1)</f>
        <v>10</v>
      </c>
      <c r="AG1394" s="6" t="str">
        <f ca="1">VLOOKUP($AF1394,'Recruitment source'!$A:$B,2,FALSE)</f>
        <v>Jobs in Lisbon</v>
      </c>
      <c r="AH1394" s="8"/>
      <c r="AI1394" s="1">
        <f t="shared" ca="1" si="210"/>
        <v>2580</v>
      </c>
      <c r="AJ1394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1390, 1, 'Ana Vitória Andrioli Aleluia', 'F', 5, '17/11/1972', 7, 8, 11, 6, 2580);</v>
      </c>
    </row>
    <row r="1395" spans="1:36" ht="14.25" customHeight="1" x14ac:dyDescent="0.2">
      <c r="A1395" s="7" cm="1">
        <f t="array" aca="1" ref="A1395" ca="1">INDEX(Companies!$A:$A,RANDBETWEEN(5,COUNTA(Companies!$A:$A) + 1),1)</f>
        <v>5</v>
      </c>
      <c r="B1395" s="7" t="str">
        <f ca="1">VLOOKUP($A1395,Companies!$A:$B,2,FALSE)</f>
        <v>ACME Corporation</v>
      </c>
      <c r="C1395" s="5">
        <f t="shared" si="211"/>
        <v>1391</v>
      </c>
      <c r="D1395" s="5" t="str" cm="1">
        <f t="array" ref="D1395">SHA1HASH($C1395)</f>
        <v>749fa825d1f9d8e78bd2495940f92586c04ef35a</v>
      </c>
      <c r="E1395" s="6">
        <v>1</v>
      </c>
      <c r="F1395" s="7">
        <f ca="1">IF($C1395 = 1 + N("Presidente"),
    127,
    IF($C1395 = 2 + N("Vice-Presidente"),
        72,
        IF($C1395 = 3 + N("Secretária bilíngue"),
            13,
            RANDBETWEEN(5,COUNT(Name!$A:$A) + 1)
        )
    )
)</f>
        <v>310</v>
      </c>
      <c r="G1395" s="7" t="str">
        <f ca="1">VLOOKUP($F1395,Name!$A:$B,2,FALSE)</f>
        <v>Oliver</v>
      </c>
      <c r="H1395" s="7">
        <f ca="1" xml:space="preserve">
IF($C1395 = 1,
    0,
    RANDBETWEEN(5,COUNT('Last name'!$A:$A) + 1)
)</f>
        <v>33</v>
      </c>
      <c r="I1395" s="7" t="str">
        <f ca="1" xml:space="preserve">
IF($C1395 = 1 + N("Presidente"),
    "de Orléans e Bragança",
    VLOOKUP($H1395,'Last name'!$A:$B,2,FALSE) &amp; " " &amp; VLOOKUP(RANDBETWEEN(5,COUNT('Last name'!$A:$A) + 1),'Last name'!$A:$B,2,FALSE)
)</f>
        <v>Barreto Bispo</v>
      </c>
      <c r="J1395" s="7" t="str">
        <f t="shared" ca="1" si="212"/>
        <v>Oliver Barreto Bispo</v>
      </c>
      <c r="K1395" s="7" t="str" cm="1">
        <f t="array" aca="1" ref="K1395" ca="1">SHA1HASH($J1395)</f>
        <v>86ce9fcf5b16510ef4b9d430315027947377481f</v>
      </c>
      <c r="L1395" s="7" cm="1">
        <f t="array" aca="1" ref="L1395" ca="1">INDEX(States!$A:$A,N1395,1)</f>
        <v>5</v>
      </c>
      <c r="M1395" s="7" t="str">
        <f ca="1">VLOOKUP($L1395,Countries!$A:$B,2,FALSE)</f>
        <v>Portugal</v>
      </c>
      <c r="N1395" s="7" cm="1">
        <f t="array" aca="1" ref="N1395" ca="1">INDEX(States!$C:$C,RANDBETWEEN(5,COUNTA(States!$A:$A) + 1),1)</f>
        <v>5</v>
      </c>
      <c r="O1395" s="7" t="str">
        <f ca="1">VLOOKUP($N1395,States!$C:$D,2,FALSE)</f>
        <v xml:space="preserve"> Lisboa</v>
      </c>
      <c r="P1395" s="7" t="str">
        <f ca="1">VLOOKUP($F1395,Name!$A:$C,3,FALSE)</f>
        <v>M</v>
      </c>
      <c r="Q1395" s="7" t="str">
        <f ca="1">VLOOKUP($P1395,Genders!$B:$C,2,FALSE)</f>
        <v>Male</v>
      </c>
      <c r="R1395" s="7" cm="1">
        <f t="array" aca="1" ref="R1395" ca="1">INDEX('Marital status'!$A:$A,RANDBETWEEN(5,COUNTA('Marital status'!$A:$A) + 1),1)</f>
        <v>7</v>
      </c>
      <c r="S1395" s="7" t="str">
        <f ca="1">VLOOKUP($R1395,'Marital status'!$A:$B,2,FALSE)</f>
        <v xml:space="preserve">Widowed </v>
      </c>
      <c r="T1395" s="7">
        <f t="shared" ca="1" si="213"/>
        <v>5</v>
      </c>
      <c r="U1395" s="7" t="str">
        <f ca="1">VLOOKUP($T1395,Ethnicities!$A:$B,2,FALSE)</f>
        <v xml:space="preserve"> white</v>
      </c>
      <c r="V1395" s="8">
        <f t="shared" ca="1" si="214"/>
        <v>21002</v>
      </c>
      <c r="W1395" s="6">
        <f t="shared" ca="1" si="215"/>
        <v>7</v>
      </c>
      <c r="X1395" s="8" t="str">
        <f ca="1">VLOOKUP($W1395,'Background education'!$A:$B,2,FALSE)</f>
        <v>Undergraduate degree</v>
      </c>
      <c r="Y1395" s="7">
        <f ca="1" xml:space="preserve">
  IF(OR($AA1395 = 5, $AA1395 = 6, $AA1395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395" s="7" t="str">
        <f ca="1">VLOOKUP($Y1395,Departments!$A:$B,2,FALSE)</f>
        <v>Human Resource</v>
      </c>
      <c r="AA1395" s="6">
        <f t="shared" ca="1" si="216"/>
        <v>9</v>
      </c>
      <c r="AB1395" s="7" t="str">
        <f ca="1">VLOOKUP($AA1395,Roles!$A:$B,2,FALSE)</f>
        <v>Intern</v>
      </c>
      <c r="AC1395" s="6" t="str">
        <f t="shared" ca="1" si="217"/>
        <v/>
      </c>
      <c r="AD1395" s="7" t="str">
        <f ca="1" xml:space="preserve">
IF($AC1395 &lt;&gt; "",
    VLOOKUP($AC1395,Levels!$A:$B,2,FALSE),
    ""
)</f>
        <v/>
      </c>
      <c r="AE1395" s="8">
        <f t="shared" ca="1" si="218"/>
        <v>37805</v>
      </c>
      <c r="AF1395" s="6">
        <f ca="1">RANDBETWEEN(5,COUNTA('Recruitment source'!$A:$A) + 1)</f>
        <v>14</v>
      </c>
      <c r="AG1395" s="6" t="str">
        <f ca="1">VLOOKUP($AF1395,'Recruitment source'!$A:$B,2,FALSE)</f>
        <v>LinkedIn</v>
      </c>
      <c r="AH1395" s="8"/>
      <c r="AI1395" s="1">
        <f t="shared" ca="1" si="210"/>
        <v>1285</v>
      </c>
      <c r="AJ1395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1391, 1, 'Oliver Barreto Bispo', 'M', 5, '01/07/1957', 7, 8, 9, NULL, 1285);</v>
      </c>
    </row>
    <row r="1396" spans="1:36" ht="14.25" customHeight="1" x14ac:dyDescent="0.2">
      <c r="A1396" s="7" cm="1">
        <f t="array" aca="1" ref="A1396" ca="1">INDEX(Companies!$A:$A,RANDBETWEEN(5,COUNTA(Companies!$A:$A) + 1),1)</f>
        <v>5</v>
      </c>
      <c r="B1396" s="7" t="str">
        <f ca="1">VLOOKUP($A1396,Companies!$A:$B,2,FALSE)</f>
        <v>ACME Corporation</v>
      </c>
      <c r="C1396" s="5">
        <f t="shared" si="211"/>
        <v>1392</v>
      </c>
      <c r="D1396" s="5" t="str" cm="1">
        <f t="array" ref="D1396">SHA1HASH($C1396)</f>
        <v>1e768a21723e530122240fa219bff8c3365f40b2</v>
      </c>
      <c r="E1396" s="6">
        <v>1</v>
      </c>
      <c r="F1396" s="7">
        <f ca="1">IF($C1396 = 1 + N("Presidente"),
    127,
    IF($C1396 = 2 + N("Vice-Presidente"),
        72,
        IF($C1396 = 3 + N("Secretária bilíngue"),
            13,
            RANDBETWEEN(5,COUNT(Name!$A:$A) + 1)
        )
    )
)</f>
        <v>349</v>
      </c>
      <c r="G1396" s="7" t="str">
        <f ca="1">VLOOKUP($F1396,Name!$A:$B,2,FALSE)</f>
        <v>Valentina</v>
      </c>
      <c r="H1396" s="7">
        <f ca="1" xml:space="preserve">
IF($C1396 = 1,
    0,
    RANDBETWEEN(5,COUNT('Last name'!$A:$A) + 1)
)</f>
        <v>44</v>
      </c>
      <c r="I1396" s="7" t="str">
        <f ca="1" xml:space="preserve">
IF($C1396 = 1 + N("Presidente"),
    "de Orléans e Bragança",
    VLOOKUP($H1396,'Last name'!$A:$B,2,FALSE) &amp; " " &amp; VLOOKUP(RANDBETWEEN(5,COUNT('Last name'!$A:$A) + 1),'Last name'!$A:$B,2,FALSE)
)</f>
        <v>Botelho Luz</v>
      </c>
      <c r="J1396" s="7" t="str">
        <f t="shared" ca="1" si="212"/>
        <v>Valentina Botelho Luz</v>
      </c>
      <c r="K1396" s="7" t="str" cm="1">
        <f t="array" aca="1" ref="K1396" ca="1">SHA1HASH($J1396)</f>
        <v>c6d1ce5d93f6d424dfc8e195e99ea2969bb289e5</v>
      </c>
      <c r="L1396" s="7" cm="1">
        <f t="array" aca="1" ref="L1396" ca="1">INDEX(States!$A:$A,N1396,1)</f>
        <v>5</v>
      </c>
      <c r="M1396" s="7" t="str">
        <f ca="1">VLOOKUP($L1396,Countries!$A:$B,2,FALSE)</f>
        <v>Portugal</v>
      </c>
      <c r="N1396" s="7" cm="1">
        <f t="array" aca="1" ref="N1396" ca="1">INDEX(States!$C:$C,RANDBETWEEN(5,COUNTA(States!$A:$A) + 1),1)</f>
        <v>11</v>
      </c>
      <c r="O1396" s="7" t="str">
        <f ca="1">VLOOKUP($N1396,States!$C:$D,2,FALSE)</f>
        <v>Santarém</v>
      </c>
      <c r="P1396" s="7" t="str">
        <f ca="1">VLOOKUP($F1396,Name!$A:$C,3,FALSE)</f>
        <v>F</v>
      </c>
      <c r="Q1396" s="7" t="str">
        <f ca="1">VLOOKUP($P1396,Genders!$B:$C,2,FALSE)</f>
        <v>Female</v>
      </c>
      <c r="R1396" s="7" cm="1">
        <f t="array" aca="1" ref="R1396" ca="1">INDEX('Marital status'!$A:$A,RANDBETWEEN(5,COUNTA('Marital status'!$A:$A) + 1),1)</f>
        <v>6</v>
      </c>
      <c r="S1396" s="7" t="str">
        <f ca="1">VLOOKUP($R1396,'Marital status'!$A:$B,2,FALSE)</f>
        <v>MarrieD</v>
      </c>
      <c r="T1396" s="7">
        <f t="shared" ca="1" si="213"/>
        <v>5</v>
      </c>
      <c r="U1396" s="7" t="str">
        <f ca="1">VLOOKUP($T1396,Ethnicities!$A:$B,2,FALSE)</f>
        <v xml:space="preserve"> white</v>
      </c>
      <c r="V1396" s="8">
        <f t="shared" ca="1" si="214"/>
        <v>27319</v>
      </c>
      <c r="W1396" s="6">
        <f t="shared" ca="1" si="215"/>
        <v>7</v>
      </c>
      <c r="X1396" s="8" t="str">
        <f ca="1">VLOOKUP($W1396,'Background education'!$A:$B,2,FALSE)</f>
        <v>Undergraduate degree</v>
      </c>
      <c r="Y1396" s="7">
        <f ca="1" xml:space="preserve">
  IF(OR($AA1396 = 5, $AA1396 = 6, $AA1396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96" s="7" t="str">
        <f ca="1">VLOOKUP($Y1396,Departments!$A:$B,2,FALSE)</f>
        <v>Finance</v>
      </c>
      <c r="AA1396" s="6">
        <f t="shared" ca="1" si="216"/>
        <v>11</v>
      </c>
      <c r="AB1396" s="7" t="str">
        <f ca="1">VLOOKUP($AA1396,Roles!$A:$B,2,FALSE)</f>
        <v>Analyst</v>
      </c>
      <c r="AC1396" s="6">
        <f t="shared" ca="1" si="217"/>
        <v>7</v>
      </c>
      <c r="AD1396" s="7" t="str">
        <f ca="1" xml:space="preserve">
IF($AC1396 &lt;&gt; "",
    VLOOKUP($AC1396,Levels!$A:$B,2,FALSE),
    ""
)</f>
        <v>Senior</v>
      </c>
      <c r="AE1396" s="8">
        <f t="shared" ca="1" si="218"/>
        <v>36932</v>
      </c>
      <c r="AF1396" s="6">
        <f ca="1">RANDBETWEEN(5,COUNTA('Recruitment source'!$A:$A) + 1)</f>
        <v>15</v>
      </c>
      <c r="AG1396" s="6" t="str">
        <f ca="1">VLOOKUP($AF1396,'Recruitment source'!$A:$B,2,FALSE)</f>
        <v>Website</v>
      </c>
      <c r="AH1396" s="8"/>
      <c r="AI1396" s="1">
        <f t="shared" ca="1" si="210"/>
        <v>2500</v>
      </c>
      <c r="AJ1396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1392, 1, 'Valentina Botelho Luz', 'F', 5, '17/10/1974', 7, 7, 11, 7, 2500);</v>
      </c>
    </row>
    <row r="1397" spans="1:36" ht="14.25" customHeight="1" x14ac:dyDescent="0.2">
      <c r="A1397" s="7" cm="1">
        <f t="array" aca="1" ref="A1397" ca="1">INDEX(Companies!$A:$A,RANDBETWEEN(5,COUNTA(Companies!$A:$A) + 1),1)</f>
        <v>5</v>
      </c>
      <c r="B1397" s="7" t="str">
        <f ca="1">VLOOKUP($A1397,Companies!$A:$B,2,FALSE)</f>
        <v>ACME Corporation</v>
      </c>
      <c r="C1397" s="5">
        <f t="shared" si="211"/>
        <v>1393</v>
      </c>
      <c r="D1397" s="5" t="str" cm="1">
        <f t="array" ref="D1397">SHA1HASH($C1397)</f>
        <v>44fda320f16c8b2ef198c0000449f9c3cca1d126</v>
      </c>
      <c r="E1397" s="6">
        <v>1</v>
      </c>
      <c r="F1397" s="7">
        <f ca="1">IF($C1397 = 1 + N("Presidente"),
    127,
    IF($C1397 = 2 + N("Vice-Presidente"),
        72,
        IF($C1397 = 3 + N("Secretária bilíngue"),
            13,
            RANDBETWEEN(5,COUNT(Name!$A:$A) + 1)
        )
    )
)</f>
        <v>11</v>
      </c>
      <c r="G1397" s="7" t="str">
        <f ca="1">VLOOKUP($F1397,Name!$A:$B,2,FALSE)</f>
        <v>Agatha</v>
      </c>
      <c r="H1397" s="7">
        <f ca="1" xml:space="preserve">
IF($C1397 = 1,
    0,
    RANDBETWEEN(5,COUNT('Last name'!$A:$A) + 1)
)</f>
        <v>132</v>
      </c>
      <c r="I1397" s="7" t="str">
        <f ca="1" xml:space="preserve">
IF($C1397 = 1 + N("Presidente"),
    "de Orléans e Bragança",
    VLOOKUP($H1397,'Last name'!$A:$B,2,FALSE) &amp; " " &amp; VLOOKUP(RANDBETWEEN(5,COUNT('Last name'!$A:$A) + 1),'Last name'!$A:$B,2,FALSE)
)</f>
        <v>Moraes Simões</v>
      </c>
      <c r="J1397" s="7" t="str">
        <f t="shared" ca="1" si="212"/>
        <v>Agatha Moraes Simões</v>
      </c>
      <c r="K1397" s="7" t="str" cm="1">
        <f t="array" aca="1" ref="K1397" ca="1">SHA1HASH($J1397)</f>
        <v>b436544406bcc240f7aabe5850a8c4fe22559e2c</v>
      </c>
      <c r="L1397" s="7" cm="1">
        <f t="array" aca="1" ref="L1397" ca="1">INDEX(States!$A:$A,N1397,1)</f>
        <v>5</v>
      </c>
      <c r="M1397" s="7" t="str">
        <f ca="1">VLOOKUP($L1397,Countries!$A:$B,2,FALSE)</f>
        <v>Portugal</v>
      </c>
      <c r="N1397" s="7" cm="1">
        <f t="array" aca="1" ref="N1397" ca="1">INDEX(States!$C:$C,RANDBETWEEN(5,COUNTA(States!$A:$A) + 1),1)</f>
        <v>16</v>
      </c>
      <c r="O1397" s="7" t="str">
        <f ca="1">VLOOKUP($N1397,States!$C:$D,2,FALSE)</f>
        <v>Azores</v>
      </c>
      <c r="P1397" s="7" t="str">
        <f ca="1">VLOOKUP($F1397,Name!$A:$C,3,FALSE)</f>
        <v>F</v>
      </c>
      <c r="Q1397" s="7" t="str">
        <f ca="1">VLOOKUP($P1397,Genders!$B:$C,2,FALSE)</f>
        <v>Female</v>
      </c>
      <c r="R1397" s="7" cm="1">
        <f t="array" aca="1" ref="R1397" ca="1">INDEX('Marital status'!$A:$A,RANDBETWEEN(5,COUNTA('Marital status'!$A:$A) + 1),1)</f>
        <v>5</v>
      </c>
      <c r="S1397" s="7" t="str">
        <f ca="1">VLOOKUP($R1397,'Marital status'!$A:$B,2,FALSE)</f>
        <v>single</v>
      </c>
      <c r="T1397" s="7">
        <f t="shared" ca="1" si="213"/>
        <v>7</v>
      </c>
      <c r="U1397" s="7" t="str">
        <f ca="1">VLOOKUP($T1397,Ethnicities!$A:$B,2,FALSE)</f>
        <v xml:space="preserve">  Hispanic or LATINO</v>
      </c>
      <c r="V1397" s="8">
        <f t="shared" ca="1" si="214"/>
        <v>33517</v>
      </c>
      <c r="W1397" s="6">
        <f t="shared" ca="1" si="215"/>
        <v>7</v>
      </c>
      <c r="X1397" s="8" t="str">
        <f ca="1">VLOOKUP($W1397,'Background education'!$A:$B,2,FALSE)</f>
        <v>Undergraduate degree</v>
      </c>
      <c r="Y1397" s="7">
        <f ca="1" xml:space="preserve">
  IF(OR($AA1397 = 5, $AA1397 = 6, $AA1397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397" s="7" t="str">
        <f ca="1">VLOOKUP($Y1397,Departments!$A:$B,2,FALSE)</f>
        <v>Finance</v>
      </c>
      <c r="AA1397" s="6">
        <f t="shared" ca="1" si="216"/>
        <v>9</v>
      </c>
      <c r="AB1397" s="7" t="str">
        <f ca="1">VLOOKUP($AA1397,Roles!$A:$B,2,FALSE)</f>
        <v>Intern</v>
      </c>
      <c r="AC1397" s="6" t="str">
        <f t="shared" ca="1" si="217"/>
        <v/>
      </c>
      <c r="AD1397" s="7" t="str">
        <f ca="1" xml:space="preserve">
IF($AC1397 &lt;&gt; "",
    VLOOKUP($AC1397,Levels!$A:$B,2,FALSE),
    ""
)</f>
        <v/>
      </c>
      <c r="AE1397" s="8">
        <f t="shared" ca="1" si="218"/>
        <v>37427</v>
      </c>
      <c r="AF1397" s="6">
        <f ca="1">RANDBETWEEN(5,COUNTA('Recruitment source'!$A:$A) + 1)</f>
        <v>13</v>
      </c>
      <c r="AG1397" s="6" t="str">
        <f ca="1">VLOOKUP($AF1397,'Recruitment source'!$A:$B,2,FALSE)</f>
        <v>Google</v>
      </c>
      <c r="AH1397" s="8"/>
      <c r="AI1397" s="1">
        <f t="shared" ca="1" si="210"/>
        <v>1205</v>
      </c>
      <c r="AJ1397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1393, 1, 'Agatha Moraes Simões', 'F', 7, '06/10/1991', 7, 7, 9, NULL, 1205);</v>
      </c>
    </row>
    <row r="1398" spans="1:36" ht="14.25" customHeight="1" x14ac:dyDescent="0.2">
      <c r="A1398" s="7" cm="1">
        <f t="array" aca="1" ref="A1398" ca="1">INDEX(Companies!$A:$A,RANDBETWEEN(5,COUNTA(Companies!$A:$A) + 1),1)</f>
        <v>5</v>
      </c>
      <c r="B1398" s="7" t="str">
        <f ca="1">VLOOKUP($A1398,Companies!$A:$B,2,FALSE)</f>
        <v>ACME Corporation</v>
      </c>
      <c r="C1398" s="5">
        <f t="shared" si="211"/>
        <v>1394</v>
      </c>
      <c r="D1398" s="5" t="str" cm="1">
        <f t="array" ref="D1398">SHA1HASH($C1398)</f>
        <v>509f6ccbc5a85a0d07f32bff32186163ba8301b8</v>
      </c>
      <c r="E1398" s="6">
        <v>1</v>
      </c>
      <c r="F1398" s="7">
        <f ca="1">IF($C1398 = 1 + N("Presidente"),
    127,
    IF($C1398 = 2 + N("Vice-Presidente"),
        72,
        IF($C1398 = 3 + N("Secretária bilíngue"),
            13,
            RANDBETWEEN(5,COUNT(Name!$A:$A) + 1)
        )
    )
)</f>
        <v>249</v>
      </c>
      <c r="G1398" s="7" t="str">
        <f ca="1">VLOOKUP($F1398,Name!$A:$B,2,FALSE)</f>
        <v>Luna</v>
      </c>
      <c r="H1398" s="7">
        <f ca="1" xml:space="preserve">
IF($C1398 = 1,
    0,
    RANDBETWEEN(5,COUNT('Last name'!$A:$A) + 1)
)</f>
        <v>82</v>
      </c>
      <c r="I1398" s="7" t="str">
        <f ca="1" xml:space="preserve">
IF($C1398 = 1 + N("Presidente"),
    "de Orléans e Bragança",
    VLOOKUP($H1398,'Last name'!$A:$B,2,FALSE) &amp; " " &amp; VLOOKUP(RANDBETWEEN(5,COUNT('Last name'!$A:$A) + 1),'Last name'!$A:$B,2,FALSE)
)</f>
        <v>Farina Alvim</v>
      </c>
      <c r="J1398" s="7" t="str">
        <f t="shared" ca="1" si="212"/>
        <v>Luna Farina Alvim</v>
      </c>
      <c r="K1398" s="7" t="str" cm="1">
        <f t="array" aca="1" ref="K1398" ca="1">SHA1HASH($J1398)</f>
        <v>efd701e8653fc518c6d8fb2dac1005a39d5c8214</v>
      </c>
      <c r="L1398" s="7" cm="1">
        <f t="array" aca="1" ref="L1398" ca="1">INDEX(States!$A:$A,N1398,1)</f>
        <v>5</v>
      </c>
      <c r="M1398" s="7" t="str">
        <f ca="1">VLOOKUP($L1398,Countries!$A:$B,2,FALSE)</f>
        <v>Portugal</v>
      </c>
      <c r="N1398" s="7" cm="1">
        <f t="array" aca="1" ref="N1398" ca="1">INDEX(States!$C:$C,RANDBETWEEN(5,COUNTA(States!$A:$A) + 1),1)</f>
        <v>7</v>
      </c>
      <c r="O1398" s="7" t="str">
        <f ca="1">VLOOKUP($N1398,States!$C:$D,2,FALSE)</f>
        <v xml:space="preserve"> Setúbal </v>
      </c>
      <c r="P1398" s="7" t="str">
        <f ca="1">VLOOKUP($F1398,Name!$A:$C,3,FALSE)</f>
        <v>F</v>
      </c>
      <c r="Q1398" s="7" t="str">
        <f ca="1">VLOOKUP($P1398,Genders!$B:$C,2,FALSE)</f>
        <v>Female</v>
      </c>
      <c r="R1398" s="7" cm="1">
        <f t="array" aca="1" ref="R1398" ca="1">INDEX('Marital status'!$A:$A,RANDBETWEEN(5,COUNTA('Marital status'!$A:$A) + 1),1)</f>
        <v>8</v>
      </c>
      <c r="S1398" s="7" t="str">
        <f ca="1">VLOOKUP($R1398,'Marital status'!$A:$B,2,FALSE)</f>
        <v xml:space="preserve"> Separated </v>
      </c>
      <c r="T1398" s="7">
        <f t="shared" ca="1" si="213"/>
        <v>5</v>
      </c>
      <c r="U1398" s="7" t="str">
        <f ca="1">VLOOKUP($T1398,Ethnicities!$A:$B,2,FALSE)</f>
        <v xml:space="preserve"> white</v>
      </c>
      <c r="V1398" s="8">
        <f t="shared" ca="1" si="214"/>
        <v>25955</v>
      </c>
      <c r="W1398" s="6">
        <f t="shared" ca="1" si="215"/>
        <v>7</v>
      </c>
      <c r="X1398" s="8" t="str">
        <f ca="1">VLOOKUP($W1398,'Background education'!$A:$B,2,FALSE)</f>
        <v>Undergraduate degree</v>
      </c>
      <c r="Y1398" s="7">
        <f ca="1" xml:space="preserve">
  IF(OR($AA1398 = 5, $AA1398 = 6, $AA1398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398" s="7" t="str">
        <f ca="1">VLOOKUP($Y1398,Departments!$A:$B,2,FALSE)</f>
        <v>Operations</v>
      </c>
      <c r="AA1398" s="6">
        <f t="shared" ca="1" si="216"/>
        <v>11</v>
      </c>
      <c r="AB1398" s="7" t="str">
        <f ca="1">VLOOKUP($AA1398,Roles!$A:$B,2,FALSE)</f>
        <v>Analyst</v>
      </c>
      <c r="AC1398" s="6">
        <f t="shared" ca="1" si="217"/>
        <v>6</v>
      </c>
      <c r="AD1398" s="7" t="str">
        <f ca="1" xml:space="preserve">
IF($AC1398 &lt;&gt; "",
    VLOOKUP($AC1398,Levels!$A:$B,2,FALSE),
    ""
)</f>
        <v>Pleno</v>
      </c>
      <c r="AE1398" s="8">
        <f t="shared" ca="1" si="218"/>
        <v>36300</v>
      </c>
      <c r="AF1398" s="6">
        <f ca="1">RANDBETWEEN(5,COUNTA('Recruitment source'!$A:$A) + 1)</f>
        <v>14</v>
      </c>
      <c r="AG1398" s="6" t="str">
        <f ca="1">VLOOKUP($AF1398,'Recruitment source'!$A:$B,2,FALSE)</f>
        <v>LinkedIn</v>
      </c>
      <c r="AH1398" s="8"/>
      <c r="AI1398" s="1">
        <f t="shared" ca="1" si="210"/>
        <v>2500</v>
      </c>
      <c r="AJ1398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1394, 1, 'Luna Farina Alvim', 'F', 5, '22/01/1971', 7, 10, 11, 6, 2500);</v>
      </c>
    </row>
    <row r="1399" spans="1:36" ht="14.25" customHeight="1" x14ac:dyDescent="0.2">
      <c r="A1399" s="7" cm="1">
        <f t="array" aca="1" ref="A1399" ca="1">INDEX(Companies!$A:$A,RANDBETWEEN(5,COUNTA(Companies!$A:$A) + 1),1)</f>
        <v>5</v>
      </c>
      <c r="B1399" s="7" t="str">
        <f ca="1">VLOOKUP($A1399,Companies!$A:$B,2,FALSE)</f>
        <v>ACME Corporation</v>
      </c>
      <c r="C1399" s="5">
        <f t="shared" si="211"/>
        <v>1395</v>
      </c>
      <c r="D1399" s="5" t="str" cm="1">
        <f t="array" ref="D1399">SHA1HASH($C1399)</f>
        <v>64bed117196c2624f38bb8da114684eeb96ff68a</v>
      </c>
      <c r="E1399" s="6">
        <v>1</v>
      </c>
      <c r="F1399" s="7">
        <f ca="1">IF($C1399 = 1 + N("Presidente"),
    127,
    IF($C1399 = 2 + N("Vice-Presidente"),
        72,
        IF($C1399 = 3 + N("Secretária bilíngue"),
            13,
            RANDBETWEEN(5,COUNT(Name!$A:$A) + 1)
        )
    )
)</f>
        <v>176</v>
      </c>
      <c r="G1399" s="7" t="str">
        <f ca="1">VLOOKUP($F1399,Name!$A:$B,2,FALSE)</f>
        <v>Isabelle</v>
      </c>
      <c r="H1399" s="7">
        <f ca="1" xml:space="preserve">
IF($C1399 = 1,
    0,
    RANDBETWEEN(5,COUNT('Last name'!$A:$A) + 1)
)</f>
        <v>114</v>
      </c>
      <c r="I1399" s="7" t="str">
        <f ca="1" xml:space="preserve">
IF($C1399 = 1 + N("Presidente"),
    "de Orléans e Bragança",
    VLOOKUP($H1399,'Last name'!$A:$B,2,FALSE) &amp; " " &amp; VLOOKUP(RANDBETWEEN(5,COUNT('Last name'!$A:$A) + 1),'Last name'!$A:$B,2,FALSE)
)</f>
        <v>Machado Botelho</v>
      </c>
      <c r="J1399" s="7" t="str">
        <f t="shared" ca="1" si="212"/>
        <v>Isabelle Machado Botelho</v>
      </c>
      <c r="K1399" s="7" t="str" cm="1">
        <f t="array" aca="1" ref="K1399" ca="1">SHA1HASH($J1399)</f>
        <v>48038ec6aab82f199d0cd511d9f78cc7a38adba1</v>
      </c>
      <c r="L1399" s="7" cm="1">
        <f t="array" aca="1" ref="L1399" ca="1">INDEX(States!$A:$A,N1399,1)</f>
        <v>5</v>
      </c>
      <c r="M1399" s="7" t="str">
        <f ca="1">VLOOKUP($L1399,Countries!$A:$B,2,FALSE)</f>
        <v>Portugal</v>
      </c>
      <c r="N1399" s="7" cm="1">
        <f t="array" aca="1" ref="N1399" ca="1">INDEX(States!$C:$C,RANDBETWEEN(5,COUNTA(States!$A:$A) + 1),1)</f>
        <v>12</v>
      </c>
      <c r="O1399" s="7" t="str">
        <f ca="1">VLOOKUP($N1399,States!$C:$D,2,FALSE)</f>
        <v>Leiria</v>
      </c>
      <c r="P1399" s="7" t="str">
        <f ca="1">VLOOKUP($F1399,Name!$A:$C,3,FALSE)</f>
        <v>F</v>
      </c>
      <c r="Q1399" s="7" t="str">
        <f ca="1">VLOOKUP($P1399,Genders!$B:$C,2,FALSE)</f>
        <v>Female</v>
      </c>
      <c r="R1399" s="7" cm="1">
        <f t="array" aca="1" ref="R1399" ca="1">INDEX('Marital status'!$A:$A,RANDBETWEEN(5,COUNTA('Marital status'!$A:$A) + 1),1)</f>
        <v>9</v>
      </c>
      <c r="S1399" s="7" t="str">
        <f ca="1">VLOOKUP($R1399,'Marital status'!$A:$B,2,FALSE)</f>
        <v>DIVORCED</v>
      </c>
      <c r="T1399" s="7">
        <f t="shared" ca="1" si="213"/>
        <v>5</v>
      </c>
      <c r="U1399" s="7" t="str">
        <f ca="1">VLOOKUP($T1399,Ethnicities!$A:$B,2,FALSE)</f>
        <v xml:space="preserve"> white</v>
      </c>
      <c r="V1399" s="8">
        <f t="shared" ca="1" si="214"/>
        <v>21746</v>
      </c>
      <c r="W1399" s="6">
        <f t="shared" ca="1" si="215"/>
        <v>7</v>
      </c>
      <c r="X1399" s="8" t="str">
        <f ca="1">VLOOKUP($W1399,'Background education'!$A:$B,2,FALSE)</f>
        <v>Undergraduate degree</v>
      </c>
      <c r="Y1399" s="7">
        <f ca="1" xml:space="preserve">
  IF(OR($AA1399 = 5, $AA1399 = 6, $AA1399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399" s="7" t="str">
        <f ca="1">VLOOKUP($Y1399,Departments!$A:$B,2,FALSE)</f>
        <v>Audit</v>
      </c>
      <c r="AA1399" s="6">
        <f t="shared" ca="1" si="216"/>
        <v>9</v>
      </c>
      <c r="AB1399" s="7" t="str">
        <f ca="1">VLOOKUP($AA1399,Roles!$A:$B,2,FALSE)</f>
        <v>Intern</v>
      </c>
      <c r="AC1399" s="6" t="str">
        <f t="shared" ca="1" si="217"/>
        <v/>
      </c>
      <c r="AD1399" s="7" t="str">
        <f ca="1" xml:space="preserve">
IF($AC1399 &lt;&gt; "",
    VLOOKUP($AC1399,Levels!$A:$B,2,FALSE),
    ""
)</f>
        <v/>
      </c>
      <c r="AE1399" s="8">
        <f t="shared" ca="1" si="218"/>
        <v>44701</v>
      </c>
      <c r="AF1399" s="6">
        <f ca="1">RANDBETWEEN(5,COUNTA('Recruitment source'!$A:$A) + 1)</f>
        <v>15</v>
      </c>
      <c r="AG1399" s="6" t="str">
        <f ca="1">VLOOKUP($AF1399,'Recruitment source'!$A:$B,2,FALSE)</f>
        <v>Website</v>
      </c>
      <c r="AH1399" s="8"/>
      <c r="AI1399" s="1">
        <f t="shared" ca="1" si="210"/>
        <v>1205</v>
      </c>
      <c r="AJ1399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1395, 1, 'Isabelle Machado Botelho', 'F', 5, '15/07/1959', 7, 13, 9, NULL, 1205);</v>
      </c>
    </row>
    <row r="1400" spans="1:36" ht="14.25" customHeight="1" x14ac:dyDescent="0.2">
      <c r="A1400" s="7" cm="1">
        <f t="array" aca="1" ref="A1400" ca="1">INDEX(Companies!$A:$A,RANDBETWEEN(5,COUNTA(Companies!$A:$A) + 1),1)</f>
        <v>5</v>
      </c>
      <c r="B1400" s="7" t="str">
        <f ca="1">VLOOKUP($A1400,Companies!$A:$B,2,FALSE)</f>
        <v>ACME Corporation</v>
      </c>
      <c r="C1400" s="5">
        <f t="shared" si="211"/>
        <v>1396</v>
      </c>
      <c r="D1400" s="5" t="str" cm="1">
        <f t="array" ref="D1400">SHA1HASH($C1400)</f>
        <v>e5cb99e93e3a3839e702691c45d6cc28ffcabf9e</v>
      </c>
      <c r="E1400" s="6">
        <v>1</v>
      </c>
      <c r="F1400" s="7">
        <f ca="1">IF($C1400 = 1 + N("Presidente"),
    127,
    IF($C1400 = 2 + N("Vice-Presidente"),
        72,
        IF($C1400 = 3 + N("Secretária bilíngue"),
            13,
            RANDBETWEEN(5,COUNT(Name!$A:$A) + 1)
        )
    )
)</f>
        <v>50</v>
      </c>
      <c r="G1400" s="7" t="str">
        <f ca="1">VLOOKUP($F1400,Name!$A:$B,2,FALSE)</f>
        <v>Antonella</v>
      </c>
      <c r="H1400" s="7">
        <f ca="1" xml:space="preserve">
IF($C1400 = 1,
    0,
    RANDBETWEEN(5,COUNT('Last name'!$A:$A) + 1)
)</f>
        <v>57</v>
      </c>
      <c r="I1400" s="7" t="str">
        <f ca="1" xml:space="preserve">
IF($C1400 = 1 + N("Presidente"),
    "de Orléans e Bragança",
    VLOOKUP($H1400,'Last name'!$A:$B,2,FALSE) &amp; " " &amp; VLOOKUP(RANDBETWEEN(5,COUNT('Last name'!$A:$A) + 1),'Last name'!$A:$B,2,FALSE)
)</f>
        <v>Cândido Barbosa</v>
      </c>
      <c r="J1400" s="7" t="str">
        <f t="shared" ca="1" si="212"/>
        <v>Antonella Cândido Barbosa</v>
      </c>
      <c r="K1400" s="7" t="str" cm="1">
        <f t="array" aca="1" ref="K1400" ca="1">SHA1HASH($J1400)</f>
        <v>ce90283cfafa4953da07142846f6a5948937c402</v>
      </c>
      <c r="L1400" s="7" cm="1">
        <f t="array" aca="1" ref="L1400" ca="1">INDEX(States!$A:$A,N1400,1)</f>
        <v>5</v>
      </c>
      <c r="M1400" s="7" t="str">
        <f ca="1">VLOOKUP($L1400,Countries!$A:$B,2,FALSE)</f>
        <v>Portugal</v>
      </c>
      <c r="N1400" s="7" cm="1">
        <f t="array" aca="1" ref="N1400" ca="1">INDEX(States!$C:$C,RANDBETWEEN(5,COUNTA(States!$A:$A) + 1),1)</f>
        <v>6</v>
      </c>
      <c r="O1400" s="7" t="str">
        <f ca="1">VLOOKUP($N1400,States!$C:$D,2,FALSE)</f>
        <v>PORTO</v>
      </c>
      <c r="P1400" s="7" t="str">
        <f ca="1">VLOOKUP($F1400,Name!$A:$C,3,FALSE)</f>
        <v>F</v>
      </c>
      <c r="Q1400" s="7" t="str">
        <f ca="1">VLOOKUP($P1400,Genders!$B:$C,2,FALSE)</f>
        <v>Female</v>
      </c>
      <c r="R1400" s="7" cm="1">
        <f t="array" aca="1" ref="R1400" ca="1">INDEX('Marital status'!$A:$A,RANDBETWEEN(5,COUNTA('Marital status'!$A:$A) + 1),1)</f>
        <v>6</v>
      </c>
      <c r="S1400" s="7" t="str">
        <f ca="1">VLOOKUP($R1400,'Marital status'!$A:$B,2,FALSE)</f>
        <v>MarrieD</v>
      </c>
      <c r="T1400" s="7">
        <f t="shared" ca="1" si="213"/>
        <v>6</v>
      </c>
      <c r="U1400" s="7" t="str">
        <f ca="1">VLOOKUP($T1400,Ethnicities!$A:$B,2,FALSE)</f>
        <v>Black or African American</v>
      </c>
      <c r="V1400" s="8">
        <f t="shared" ca="1" si="214"/>
        <v>19792</v>
      </c>
      <c r="W1400" s="6">
        <f t="shared" ca="1" si="215"/>
        <v>7</v>
      </c>
      <c r="X1400" s="8" t="str">
        <f ca="1">VLOOKUP($W1400,'Background education'!$A:$B,2,FALSE)</f>
        <v>Undergraduate degree</v>
      </c>
      <c r="Y1400" s="7">
        <f ca="1" xml:space="preserve">
  IF(OR($AA1400 = 5, $AA1400 = 6, $AA1400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00" s="7" t="str">
        <f ca="1">VLOOKUP($Y1400,Departments!$A:$B,2,FALSE)</f>
        <v>Audit</v>
      </c>
      <c r="AA1400" s="6">
        <f t="shared" ca="1" si="216"/>
        <v>11</v>
      </c>
      <c r="AB1400" s="7" t="str">
        <f ca="1">VLOOKUP($AA1400,Roles!$A:$B,2,FALSE)</f>
        <v>Analyst</v>
      </c>
      <c r="AC1400" s="6">
        <f t="shared" ca="1" si="217"/>
        <v>5</v>
      </c>
      <c r="AD1400" s="7" t="str">
        <f ca="1" xml:space="preserve">
IF($AC1400 &lt;&gt; "",
    VLOOKUP($AC1400,Levels!$A:$B,2,FALSE),
    ""
)</f>
        <v>Junior</v>
      </c>
      <c r="AE1400" s="8">
        <f t="shared" ca="1" si="218"/>
        <v>36235</v>
      </c>
      <c r="AF1400" s="6">
        <f ca="1">RANDBETWEEN(5,COUNTA('Recruitment source'!$A:$A) + 1)</f>
        <v>11</v>
      </c>
      <c r="AG1400" s="6" t="str">
        <f ca="1">VLOOKUP($AF1400,'Recruitment source'!$A:$B,2,FALSE)</f>
        <v>Next Station</v>
      </c>
      <c r="AH1400" s="8"/>
      <c r="AI1400" s="1">
        <f t="shared" ca="1" si="210"/>
        <v>2500</v>
      </c>
      <c r="AJ1400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1396, 1, 'Antonella Cândido Barbosa', 'F', 6, '09/03/1954', 7, 13, 11, 5, 2500);</v>
      </c>
    </row>
    <row r="1401" spans="1:36" ht="14.25" customHeight="1" x14ac:dyDescent="0.2">
      <c r="A1401" s="7" cm="1">
        <f t="array" aca="1" ref="A1401" ca="1">INDEX(Companies!$A:$A,RANDBETWEEN(5,COUNTA(Companies!$A:$A) + 1),1)</f>
        <v>5</v>
      </c>
      <c r="B1401" s="7" t="str">
        <f ca="1">VLOOKUP($A1401,Companies!$A:$B,2,FALSE)</f>
        <v>ACME Corporation</v>
      </c>
      <c r="C1401" s="5">
        <f t="shared" si="211"/>
        <v>1397</v>
      </c>
      <c r="D1401" s="5" t="str" cm="1">
        <f t="array" ref="D1401">SHA1HASH($C1401)</f>
        <v>184509be0d68cb4100a91be110003c769d7f6ea1</v>
      </c>
      <c r="E1401" s="6">
        <v>1</v>
      </c>
      <c r="F1401" s="7">
        <f ca="1">IF($C1401 = 1 + N("Presidente"),
    127,
    IF($C1401 = 2 + N("Vice-Presidente"),
        72,
        IF($C1401 = 3 + N("Secretária bilíngue"),
            13,
            RANDBETWEEN(5,COUNT(Name!$A:$A) + 1)
        )
    )
)</f>
        <v>320</v>
      </c>
      <c r="G1401" s="7" t="str">
        <f ca="1">VLOOKUP($F1401,Name!$A:$B,2,FALSE)</f>
        <v>Péricles</v>
      </c>
      <c r="H1401" s="7">
        <f ca="1" xml:space="preserve">
IF($C1401 = 1,
    0,
    RANDBETWEEN(5,COUNT('Last name'!$A:$A) + 1)
)</f>
        <v>77</v>
      </c>
      <c r="I1401" s="7" t="str">
        <f ca="1" xml:space="preserve">
IF($C1401 = 1 + N("Presidente"),
    "de Orléans e Bragança",
    VLOOKUP($H1401,'Last name'!$A:$B,2,FALSE) &amp; " " &amp; VLOOKUP(RANDBETWEEN(5,COUNT('Last name'!$A:$A) + 1),'Last name'!$A:$B,2,FALSE)
)</f>
        <v>Esposito Furtado</v>
      </c>
      <c r="J1401" s="7" t="str">
        <f t="shared" ca="1" si="212"/>
        <v>Péricles Esposito Furtado</v>
      </c>
      <c r="K1401" s="7" t="str" cm="1">
        <f t="array" aca="1" ref="K1401" ca="1">SHA1HASH($J1401)</f>
        <v>50c0a86ff550fb75d75b24872c3664c76df11bd3</v>
      </c>
      <c r="L1401" s="7" cm="1">
        <f t="array" aca="1" ref="L1401" ca="1">INDEX(States!$A:$A,N1401,1)</f>
        <v>5</v>
      </c>
      <c r="M1401" s="7" t="str">
        <f ca="1">VLOOKUP($L1401,Countries!$A:$B,2,FALSE)</f>
        <v>Portugal</v>
      </c>
      <c r="N1401" s="7" cm="1">
        <f t="array" aca="1" ref="N1401" ca="1">INDEX(States!$C:$C,RANDBETWEEN(5,COUNTA(States!$A:$A) + 1),1)</f>
        <v>17</v>
      </c>
      <c r="O1401" s="7" t="str">
        <f ca="1">VLOOKUP($N1401,States!$C:$D,2,FALSE)</f>
        <v>Viseu</v>
      </c>
      <c r="P1401" s="7" t="str">
        <f ca="1">VLOOKUP($F1401,Name!$A:$C,3,FALSE)</f>
        <v>M</v>
      </c>
      <c r="Q1401" s="7" t="str">
        <f ca="1">VLOOKUP($P1401,Genders!$B:$C,2,FALSE)</f>
        <v>Male</v>
      </c>
      <c r="R1401" s="7" cm="1">
        <f t="array" aca="1" ref="R1401" ca="1">INDEX('Marital status'!$A:$A,RANDBETWEEN(5,COUNTA('Marital status'!$A:$A) + 1),1)</f>
        <v>6</v>
      </c>
      <c r="S1401" s="7" t="str">
        <f ca="1">VLOOKUP($R1401,'Marital status'!$A:$B,2,FALSE)</f>
        <v>MarrieD</v>
      </c>
      <c r="T1401" s="7">
        <f t="shared" ca="1" si="213"/>
        <v>5</v>
      </c>
      <c r="U1401" s="7" t="str">
        <f ca="1">VLOOKUP($T1401,Ethnicities!$A:$B,2,FALSE)</f>
        <v xml:space="preserve"> white</v>
      </c>
      <c r="V1401" s="8">
        <f t="shared" ca="1" si="214"/>
        <v>27068</v>
      </c>
      <c r="W1401" s="6">
        <f t="shared" ca="1" si="215"/>
        <v>7</v>
      </c>
      <c r="X1401" s="8" t="str">
        <f ca="1">VLOOKUP($W1401,'Background education'!$A:$B,2,FALSE)</f>
        <v>Undergraduate degree</v>
      </c>
      <c r="Y1401" s="7">
        <f ca="1" xml:space="preserve">
  IF(OR($AA1401 = 5, $AA1401 = 6, $AA1401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01" s="7" t="str">
        <f ca="1">VLOOKUP($Y1401,Departments!$A:$B,2,FALSE)</f>
        <v xml:space="preserve"> Commercial</v>
      </c>
      <c r="AA1401" s="6">
        <f t="shared" ca="1" si="216"/>
        <v>10</v>
      </c>
      <c r="AB1401" s="7" t="str">
        <f ca="1">VLOOKUP($AA1401,Roles!$A:$B,2,FALSE)</f>
        <v>Trainee</v>
      </c>
      <c r="AC1401" s="6" t="str">
        <f t="shared" ca="1" si="217"/>
        <v/>
      </c>
      <c r="AD1401" s="7" t="str">
        <f ca="1" xml:space="preserve">
IF($AC1401 &lt;&gt; "",
    VLOOKUP($AC1401,Levels!$A:$B,2,FALSE),
    ""
)</f>
        <v/>
      </c>
      <c r="AE1401" s="8">
        <f t="shared" ca="1" si="218"/>
        <v>44323</v>
      </c>
      <c r="AF1401" s="6">
        <f ca="1">RANDBETWEEN(5,COUNTA('Recruitment source'!$A:$A) + 1)</f>
        <v>10</v>
      </c>
      <c r="AG1401" s="6" t="str">
        <f ca="1">VLOOKUP($AF1401,'Recruitment source'!$A:$B,2,FALSE)</f>
        <v>Jobs in Lisbon</v>
      </c>
      <c r="AH1401" s="8"/>
      <c r="AI1401" s="1">
        <f t="shared" ca="1" si="210"/>
        <v>1385</v>
      </c>
      <c r="AJ140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1397, 1, 'Péricles Esposito Furtado', 'M', 5, '08/02/1974', 7, 9, 10, NULL, 1385);</v>
      </c>
    </row>
    <row r="1402" spans="1:36" ht="14.25" customHeight="1" x14ac:dyDescent="0.2">
      <c r="A1402" s="7" cm="1">
        <f t="array" aca="1" ref="A1402" ca="1">INDEX(Companies!$A:$A,RANDBETWEEN(5,COUNTA(Companies!$A:$A) + 1),1)</f>
        <v>5</v>
      </c>
      <c r="B1402" s="7" t="str">
        <f ca="1">VLOOKUP($A1402,Companies!$A:$B,2,FALSE)</f>
        <v>ACME Corporation</v>
      </c>
      <c r="C1402" s="5">
        <f t="shared" si="211"/>
        <v>1398</v>
      </c>
      <c r="D1402" s="5" t="str" cm="1">
        <f t="array" ref="D1402">SHA1HASH($C1402)</f>
        <v>ee02c29275e85aedd7d971820672ce0454733b81</v>
      </c>
      <c r="E1402" s="6">
        <v>1</v>
      </c>
      <c r="F1402" s="7">
        <f ca="1">IF($C1402 = 1 + N("Presidente"),
    127,
    IF($C1402 = 2 + N("Vice-Presidente"),
        72,
        IF($C1402 = 3 + N("Secretária bilíngue"),
            13,
            RANDBETWEEN(5,COUNT(Name!$A:$A) + 1)
        )
    )
)</f>
        <v>206</v>
      </c>
      <c r="G1402" s="7" t="str">
        <f ca="1">VLOOKUP($F1402,Name!$A:$B,2,FALSE)</f>
        <v>Kamilla</v>
      </c>
      <c r="H1402" s="7">
        <f ca="1" xml:space="preserve">
IF($C1402 = 1,
    0,
    RANDBETWEEN(5,COUNT('Last name'!$A:$A) + 1)
)</f>
        <v>90</v>
      </c>
      <c r="I1402" s="7" t="str">
        <f ca="1" xml:space="preserve">
IF($C1402 = 1 + N("Presidente"),
    "de Orléans e Bragança",
    VLOOKUP($H1402,'Last name'!$A:$B,2,FALSE) &amp; " " &amp; VLOOKUP(RANDBETWEEN(5,COUNT('Last name'!$A:$A) + 1),'Last name'!$A:$B,2,FALSE)
)</f>
        <v>Fontana Battaglia</v>
      </c>
      <c r="J1402" s="7" t="str">
        <f t="shared" ca="1" si="212"/>
        <v>Kamilla Fontana Battaglia</v>
      </c>
      <c r="K1402" s="7" t="str" cm="1">
        <f t="array" aca="1" ref="K1402" ca="1">SHA1HASH($J1402)</f>
        <v>199b4657456678a5a827f019353a7ff6deeb5b63</v>
      </c>
      <c r="L1402" s="7" cm="1">
        <f t="array" aca="1" ref="L1402" ca="1">INDEX(States!$A:$A,N1402,1)</f>
        <v>5</v>
      </c>
      <c r="M1402" s="7" t="str">
        <f ca="1">VLOOKUP($L1402,Countries!$A:$B,2,FALSE)</f>
        <v>Portugal</v>
      </c>
      <c r="N1402" s="7" cm="1">
        <f t="array" aca="1" ref="N1402" ca="1">INDEX(States!$C:$C,RANDBETWEEN(5,COUNTA(States!$A:$A) + 1),1)</f>
        <v>10</v>
      </c>
      <c r="O1402" s="7" t="str">
        <f ca="1">VLOOKUP($N1402,States!$C:$D,2,FALSE)</f>
        <v>Faro</v>
      </c>
      <c r="P1402" s="7" t="str">
        <f ca="1">VLOOKUP($F1402,Name!$A:$C,3,FALSE)</f>
        <v>F</v>
      </c>
      <c r="Q1402" s="7" t="str">
        <f ca="1">VLOOKUP($P1402,Genders!$B:$C,2,FALSE)</f>
        <v>Female</v>
      </c>
      <c r="R1402" s="7" cm="1">
        <f t="array" aca="1" ref="R1402" ca="1">INDEX('Marital status'!$A:$A,RANDBETWEEN(5,COUNTA('Marital status'!$A:$A) + 1),1)</f>
        <v>8</v>
      </c>
      <c r="S1402" s="7" t="str">
        <f ca="1">VLOOKUP($R1402,'Marital status'!$A:$B,2,FALSE)</f>
        <v xml:space="preserve"> Separated </v>
      </c>
      <c r="T1402" s="7">
        <f t="shared" ca="1" si="213"/>
        <v>5</v>
      </c>
      <c r="U1402" s="7" t="str">
        <f ca="1">VLOOKUP($T1402,Ethnicities!$A:$B,2,FALSE)</f>
        <v xml:space="preserve"> white</v>
      </c>
      <c r="V1402" s="8">
        <f t="shared" ca="1" si="214"/>
        <v>19442</v>
      </c>
      <c r="W1402" s="6">
        <f t="shared" ca="1" si="215"/>
        <v>8</v>
      </c>
      <c r="X1402" s="8" t="str">
        <f ca="1">VLOOKUP($W1402,'Background education'!$A:$B,2,FALSE)</f>
        <v>Graduate school</v>
      </c>
      <c r="Y1402" s="7">
        <f ca="1" xml:space="preserve">
  IF(OR($AA1402 = 5, $AA1402 = 6, $AA1402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02" s="7" t="str">
        <f ca="1">VLOOKUP($Y1402,Departments!$A:$B,2,FALSE)</f>
        <v>Controlling</v>
      </c>
      <c r="AA1402" s="6">
        <f t="shared" ca="1" si="216"/>
        <v>11</v>
      </c>
      <c r="AB1402" s="7" t="str">
        <f ca="1">VLOOKUP($AA1402,Roles!$A:$B,2,FALSE)</f>
        <v>Analyst</v>
      </c>
      <c r="AC1402" s="6">
        <f t="shared" ca="1" si="217"/>
        <v>6</v>
      </c>
      <c r="AD1402" s="7" t="str">
        <f ca="1" xml:space="preserve">
IF($AC1402 &lt;&gt; "",
    VLOOKUP($AC1402,Levels!$A:$B,2,FALSE),
    ""
)</f>
        <v>Pleno</v>
      </c>
      <c r="AE1402" s="8">
        <f t="shared" ca="1" si="218"/>
        <v>38174</v>
      </c>
      <c r="AF1402" s="6">
        <f ca="1">RANDBETWEEN(5,COUNTA('Recruitment source'!$A:$A) + 1)</f>
        <v>11</v>
      </c>
      <c r="AG1402" s="6" t="str">
        <f ca="1">VLOOKUP($AF1402,'Recruitment source'!$A:$B,2,FALSE)</f>
        <v>Next Station</v>
      </c>
      <c r="AH1402" s="8"/>
      <c r="AI1402" s="1">
        <f t="shared" ca="1" si="210"/>
        <v>3000</v>
      </c>
      <c r="AJ140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1398, 1, 'Kamilla Fontana Battaglia', 'F', 5, '24/03/1953', 8, 12, 11, 6, 3000);</v>
      </c>
    </row>
    <row r="1403" spans="1:36" ht="14.25" customHeight="1" x14ac:dyDescent="0.2">
      <c r="A1403" s="7" cm="1">
        <f t="array" aca="1" ref="A1403" ca="1">INDEX(Companies!$A:$A,RANDBETWEEN(5,COUNTA(Companies!$A:$A) + 1),1)</f>
        <v>5</v>
      </c>
      <c r="B1403" s="7" t="str">
        <f ca="1">VLOOKUP($A1403,Companies!$A:$B,2,FALSE)</f>
        <v>ACME Corporation</v>
      </c>
      <c r="C1403" s="5">
        <f t="shared" si="211"/>
        <v>1399</v>
      </c>
      <c r="D1403" s="5" t="str" cm="1">
        <f t="array" ref="D1403">SHA1HASH($C1403)</f>
        <v>87b2eb969f96afe3b467215f279262e98c868d27</v>
      </c>
      <c r="E1403" s="6">
        <v>1</v>
      </c>
      <c r="F1403" s="7">
        <f ca="1">IF($C1403 = 1 + N("Presidente"),
    127,
    IF($C1403 = 2 + N("Vice-Presidente"),
        72,
        IF($C1403 = 3 + N("Secretária bilíngue"),
            13,
            RANDBETWEEN(5,COUNT(Name!$A:$A) + 1)
        )
    )
)</f>
        <v>27</v>
      </c>
      <c r="G1403" s="7" t="str">
        <f ca="1">VLOOKUP($F1403,Name!$A:$B,2,FALSE)</f>
        <v>Ana Carolina</v>
      </c>
      <c r="H1403" s="7">
        <f ca="1" xml:space="preserve">
IF($C1403 = 1,
    0,
    RANDBETWEEN(5,COUNT('Last name'!$A:$A) + 1)
)</f>
        <v>13</v>
      </c>
      <c r="I1403" s="7" t="str">
        <f ca="1" xml:space="preserve">
IF($C1403 = 1 + N("Presidente"),
    "de Orléans e Bragança",
    VLOOKUP($H1403,'Last name'!$A:$B,2,FALSE) &amp; " " &amp; VLOOKUP(RANDBETWEEN(5,COUNT('Last name'!$A:$A) + 1),'Last name'!$A:$B,2,FALSE)
)</f>
        <v>Alvarenga Gouveia</v>
      </c>
      <c r="J1403" s="7" t="str">
        <f t="shared" ca="1" si="212"/>
        <v>Ana Carolina Alvarenga Gouveia</v>
      </c>
      <c r="K1403" s="7" t="str" cm="1">
        <f t="array" aca="1" ref="K1403" ca="1">SHA1HASH($J1403)</f>
        <v>ed8453e596b0eee1b96fdd150409b0af41118b16</v>
      </c>
      <c r="L1403" s="7" cm="1">
        <f t="array" aca="1" ref="L1403" ca="1">INDEX(States!$A:$A,N1403,1)</f>
        <v>5</v>
      </c>
      <c r="M1403" s="7" t="str">
        <f ca="1">VLOOKUP($L1403,Countries!$A:$B,2,FALSE)</f>
        <v>Portugal</v>
      </c>
      <c r="N1403" s="7" cm="1">
        <f t="array" aca="1" ref="N1403" ca="1">INDEX(States!$C:$C,RANDBETWEEN(5,COUNTA(States!$A:$A) + 1),1)</f>
        <v>10</v>
      </c>
      <c r="O1403" s="7" t="str">
        <f ca="1">VLOOKUP($N1403,States!$C:$D,2,FALSE)</f>
        <v>Faro</v>
      </c>
      <c r="P1403" s="7" t="str">
        <f ca="1">VLOOKUP($F1403,Name!$A:$C,3,FALSE)</f>
        <v>F</v>
      </c>
      <c r="Q1403" s="7" t="str">
        <f ca="1">VLOOKUP($P1403,Genders!$B:$C,2,FALSE)</f>
        <v>Female</v>
      </c>
      <c r="R1403" s="7" cm="1">
        <f t="array" aca="1" ref="R1403" ca="1">INDEX('Marital status'!$A:$A,RANDBETWEEN(5,COUNTA('Marital status'!$A:$A) + 1),1)</f>
        <v>9</v>
      </c>
      <c r="S1403" s="7" t="str">
        <f ca="1">VLOOKUP($R1403,'Marital status'!$A:$B,2,FALSE)</f>
        <v>DIVORCED</v>
      </c>
      <c r="T1403" s="7">
        <f t="shared" ca="1" si="213"/>
        <v>5</v>
      </c>
      <c r="U1403" s="7" t="str">
        <f ca="1">VLOOKUP($T1403,Ethnicities!$A:$B,2,FALSE)</f>
        <v xml:space="preserve"> white</v>
      </c>
      <c r="V1403" s="8">
        <f t="shared" ca="1" si="214"/>
        <v>28189</v>
      </c>
      <c r="W1403" s="6">
        <f t="shared" ca="1" si="215"/>
        <v>7</v>
      </c>
      <c r="X1403" s="8" t="str">
        <f ca="1">VLOOKUP($W1403,'Background education'!$A:$B,2,FALSE)</f>
        <v>Undergraduate degree</v>
      </c>
      <c r="Y1403" s="7">
        <f ca="1" xml:space="preserve">
  IF(OR($AA1403 = 5, $AA1403 = 6, $AA1403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03" s="7" t="str">
        <f ca="1">VLOOKUP($Y1403,Departments!$A:$B,2,FALSE)</f>
        <v>Communication &amp; Marketing</v>
      </c>
      <c r="AA1403" s="6">
        <f t="shared" ca="1" si="216"/>
        <v>10</v>
      </c>
      <c r="AB1403" s="7" t="str">
        <f ca="1">VLOOKUP($AA1403,Roles!$A:$B,2,FALSE)</f>
        <v>Trainee</v>
      </c>
      <c r="AC1403" s="6" t="str">
        <f t="shared" ca="1" si="217"/>
        <v/>
      </c>
      <c r="AD1403" s="7" t="str">
        <f ca="1" xml:space="preserve">
IF($AC1403 &lt;&gt; "",
    VLOOKUP($AC1403,Levels!$A:$B,2,FALSE),
    ""
)</f>
        <v/>
      </c>
      <c r="AE1403" s="8">
        <f t="shared" ca="1" si="218"/>
        <v>37404</v>
      </c>
      <c r="AF1403" s="6">
        <f ca="1">RANDBETWEEN(5,COUNTA('Recruitment source'!$A:$A) + 1)</f>
        <v>14</v>
      </c>
      <c r="AG1403" s="6" t="str">
        <f ca="1">VLOOKUP($AF1403,'Recruitment source'!$A:$B,2,FALSE)</f>
        <v>LinkedIn</v>
      </c>
      <c r="AH1403" s="8"/>
      <c r="AI1403" s="1">
        <f t="shared" ca="1" si="210"/>
        <v>1385</v>
      </c>
      <c r="AJ140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1399, 1, 'Ana Carolina Alvarenga Gouveia', 'F', 5, '05/03/1977', 7, 11, 10, NULL, 1385);</v>
      </c>
    </row>
    <row r="1404" spans="1:36" ht="14.25" customHeight="1" x14ac:dyDescent="0.2">
      <c r="A1404" s="7" cm="1">
        <f t="array" aca="1" ref="A1404" ca="1">INDEX(Companies!$A:$A,RANDBETWEEN(5,COUNTA(Companies!$A:$A) + 1),1)</f>
        <v>5</v>
      </c>
      <c r="B1404" s="7" t="str">
        <f ca="1">VLOOKUP($A1404,Companies!$A:$B,2,FALSE)</f>
        <v>ACME Corporation</v>
      </c>
      <c r="C1404" s="5">
        <f t="shared" si="211"/>
        <v>1400</v>
      </c>
      <c r="D1404" s="5" t="str" cm="1">
        <f t="array" ref="D1404">SHA1HASH($C1404)</f>
        <v>6f34a3e0e1af181e8a78e70c146682b7ead12846</v>
      </c>
      <c r="E1404" s="6">
        <v>1</v>
      </c>
      <c r="F1404" s="7">
        <f ca="1">IF($C1404 = 1 + N("Presidente"),
    127,
    IF($C1404 = 2 + N("Vice-Presidente"),
        72,
        IF($C1404 = 3 + N("Secretária bilíngue"),
            13,
            RANDBETWEEN(5,COUNT(Name!$A:$A) + 1)
        )
    )
)</f>
        <v>277</v>
      </c>
      <c r="G1404" s="7" t="str">
        <f ca="1">VLOOKUP($F1404,Name!$A:$B,2,FALSE)</f>
        <v>Maryah</v>
      </c>
      <c r="H1404" s="7">
        <f ca="1" xml:space="preserve">
IF($C1404 = 1,
    0,
    RANDBETWEEN(5,COUNT('Last name'!$A:$A) + 1)
)</f>
        <v>9</v>
      </c>
      <c r="I1404" s="7" t="str">
        <f ca="1" xml:space="preserve">
IF($C1404 = 1 + N("Presidente"),
    "de Orléans e Bragança",
    VLOOKUP($H1404,'Last name'!$A:$B,2,FALSE) &amp; " " &amp; VLOOKUP(RANDBETWEEN(5,COUNT('Last name'!$A:$A) + 1),'Last name'!$A:$B,2,FALSE)
)</f>
        <v>Aleluia Martins</v>
      </c>
      <c r="J1404" s="7" t="str">
        <f t="shared" ca="1" si="212"/>
        <v>Maryah Aleluia Martins</v>
      </c>
      <c r="K1404" s="7" t="str" cm="1">
        <f t="array" aca="1" ref="K1404" ca="1">SHA1HASH($J1404)</f>
        <v>a3728dcfaf221464f8083f1ea2e146869b7dfdcf</v>
      </c>
      <c r="L1404" s="7" cm="1">
        <f t="array" aca="1" ref="L1404" ca="1">INDEX(States!$A:$A,N1404,1)</f>
        <v>5</v>
      </c>
      <c r="M1404" s="7" t="str">
        <f ca="1">VLOOKUP($L1404,Countries!$A:$B,2,FALSE)</f>
        <v>Portugal</v>
      </c>
      <c r="N1404" s="7" cm="1">
        <f t="array" aca="1" ref="N1404" ca="1">INDEX(States!$C:$C,RANDBETWEEN(5,COUNTA(States!$A:$A) + 1),1)</f>
        <v>11</v>
      </c>
      <c r="O1404" s="7" t="str">
        <f ca="1">VLOOKUP($N1404,States!$C:$D,2,FALSE)</f>
        <v>Santarém</v>
      </c>
      <c r="P1404" s="7" t="str">
        <f ca="1">VLOOKUP($F1404,Name!$A:$C,3,FALSE)</f>
        <v>F</v>
      </c>
      <c r="Q1404" s="7" t="str">
        <f ca="1">VLOOKUP($P1404,Genders!$B:$C,2,FALSE)</f>
        <v>Female</v>
      </c>
      <c r="R1404" s="7" cm="1">
        <f t="array" aca="1" ref="R1404" ca="1">INDEX('Marital status'!$A:$A,RANDBETWEEN(5,COUNTA('Marital status'!$A:$A) + 1),1)</f>
        <v>5</v>
      </c>
      <c r="S1404" s="7" t="str">
        <f ca="1">VLOOKUP($R1404,'Marital status'!$A:$B,2,FALSE)</f>
        <v>single</v>
      </c>
      <c r="T1404" s="7">
        <f t="shared" ca="1" si="213"/>
        <v>5</v>
      </c>
      <c r="U1404" s="7" t="str">
        <f ca="1">VLOOKUP($T1404,Ethnicities!$A:$B,2,FALSE)</f>
        <v xml:space="preserve"> white</v>
      </c>
      <c r="V1404" s="8">
        <f t="shared" ca="1" si="214"/>
        <v>28490</v>
      </c>
      <c r="W1404" s="6">
        <f t="shared" ca="1" si="215"/>
        <v>7</v>
      </c>
      <c r="X1404" s="8" t="str">
        <f ca="1">VLOOKUP($W1404,'Background education'!$A:$B,2,FALSE)</f>
        <v>Undergraduate degree</v>
      </c>
      <c r="Y1404" s="7">
        <f ca="1" xml:space="preserve">
  IF(OR($AA1404 = 5, $AA1404 = 6, $AA1404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04" s="7" t="str">
        <f ca="1">VLOOKUP($Y1404,Departments!$A:$B,2,FALSE)</f>
        <v>Finance</v>
      </c>
      <c r="AA1404" s="6">
        <f t="shared" ca="1" si="216"/>
        <v>11</v>
      </c>
      <c r="AB1404" s="7" t="str">
        <f ca="1">VLOOKUP($AA1404,Roles!$A:$B,2,FALSE)</f>
        <v>Analyst</v>
      </c>
      <c r="AC1404" s="6">
        <f t="shared" ca="1" si="217"/>
        <v>5</v>
      </c>
      <c r="AD1404" s="7" t="str">
        <f ca="1" xml:space="preserve">
IF($AC1404 &lt;&gt; "",
    VLOOKUP($AC1404,Levels!$A:$B,2,FALSE),
    ""
)</f>
        <v>Junior</v>
      </c>
      <c r="AE1404" s="8">
        <f t="shared" ca="1" si="218"/>
        <v>44655</v>
      </c>
      <c r="AF1404" s="6">
        <f ca="1">RANDBETWEEN(5,COUNTA('Recruitment source'!$A:$A) + 1)</f>
        <v>13</v>
      </c>
      <c r="AG1404" s="6" t="str">
        <f ca="1">VLOOKUP($AF1404,'Recruitment source'!$A:$B,2,FALSE)</f>
        <v>Google</v>
      </c>
      <c r="AH1404" s="8"/>
      <c r="AI1404" s="1">
        <f t="shared" ca="1" si="210"/>
        <v>2500</v>
      </c>
      <c r="AJ1404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1400, 1, 'Maryah Aleluia Martins', 'F', 5, '31/12/1977', 7, 7, 11, 5, 2500);</v>
      </c>
    </row>
    <row r="1405" spans="1:36" ht="14.25" customHeight="1" x14ac:dyDescent="0.2">
      <c r="A1405" s="7" cm="1">
        <f t="array" aca="1" ref="A1405" ca="1">INDEX(Companies!$A:$A,RANDBETWEEN(5,COUNTA(Companies!$A:$A) + 1),1)</f>
        <v>5</v>
      </c>
      <c r="B1405" s="7" t="str">
        <f ca="1">VLOOKUP($A1405,Companies!$A:$B,2,FALSE)</f>
        <v>ACME Corporation</v>
      </c>
      <c r="C1405" s="5">
        <f t="shared" si="211"/>
        <v>1401</v>
      </c>
      <c r="D1405" s="5" t="str" cm="1">
        <f t="array" ref="D1405">SHA1HASH($C1405)</f>
        <v>e4b5a2b01ee1b51b2d17a165855b43c142d822c4</v>
      </c>
      <c r="E1405" s="6">
        <v>1</v>
      </c>
      <c r="F1405" s="7">
        <f ca="1">IF($C1405 = 1 + N("Presidente"),
    127,
    IF($C1405 = 2 + N("Vice-Presidente"),
        72,
        IF($C1405 = 3 + N("Secretária bilíngue"),
            13,
            RANDBETWEEN(5,COUNT(Name!$A:$A) + 1)
        )
    )
)</f>
        <v>218</v>
      </c>
      <c r="G1405" s="7" t="str">
        <f ca="1">VLOOKUP($F1405,Name!$A:$B,2,FALSE)</f>
        <v>Larisa</v>
      </c>
      <c r="H1405" s="7">
        <f ca="1" xml:space="preserve">
IF($C1405 = 1,
    0,
    RANDBETWEEN(5,COUNT('Last name'!$A:$A) + 1)
)</f>
        <v>65</v>
      </c>
      <c r="I1405" s="7" t="str">
        <f ca="1" xml:space="preserve">
IF($C1405 = 1 + N("Presidente"),
    "de Orléans e Bragança",
    VLOOKUP($H1405,'Last name'!$A:$B,2,FALSE) &amp; " " &amp; VLOOKUP(RANDBETWEEN(5,COUNT('Last name'!$A:$A) + 1),'Last name'!$A:$B,2,FALSE)
)</f>
        <v>Coelho Brasão</v>
      </c>
      <c r="J1405" s="7" t="str">
        <f t="shared" ca="1" si="212"/>
        <v>Larisa Coelho Brasão</v>
      </c>
      <c r="K1405" s="7" t="str" cm="1">
        <f t="array" aca="1" ref="K1405" ca="1">SHA1HASH($J1405)</f>
        <v>0e23da278737dd657305895095a4594c9f802af7</v>
      </c>
      <c r="L1405" s="7" cm="1">
        <f t="array" aca="1" ref="L1405" ca="1">INDEX(States!$A:$A,N1405,1)</f>
        <v>5</v>
      </c>
      <c r="M1405" s="7" t="str">
        <f ca="1">VLOOKUP($L1405,Countries!$A:$B,2,FALSE)</f>
        <v>Portugal</v>
      </c>
      <c r="N1405" s="7" cm="1">
        <f t="array" aca="1" ref="N1405" ca="1">INDEX(States!$C:$C,RANDBETWEEN(5,COUNTA(States!$A:$A) + 1),1)</f>
        <v>24</v>
      </c>
      <c r="O1405" s="7" t="str">
        <f ca="1">VLOOKUP($N1405,States!$C:$D,2,FALSE)</f>
        <v>Brangança</v>
      </c>
      <c r="P1405" s="7" t="str">
        <f ca="1">VLOOKUP($F1405,Name!$A:$C,3,FALSE)</f>
        <v>F</v>
      </c>
      <c r="Q1405" s="7" t="str">
        <f ca="1">VLOOKUP($P1405,Genders!$B:$C,2,FALSE)</f>
        <v>Female</v>
      </c>
      <c r="R1405" s="7" cm="1">
        <f t="array" aca="1" ref="R1405" ca="1">INDEX('Marital status'!$A:$A,RANDBETWEEN(5,COUNTA('Marital status'!$A:$A) + 1),1)</f>
        <v>7</v>
      </c>
      <c r="S1405" s="7" t="str">
        <f ca="1">VLOOKUP($R1405,'Marital status'!$A:$B,2,FALSE)</f>
        <v xml:space="preserve">Widowed </v>
      </c>
      <c r="T1405" s="7">
        <f t="shared" ca="1" si="213"/>
        <v>5</v>
      </c>
      <c r="U1405" s="7" t="str">
        <f ca="1">VLOOKUP($T1405,Ethnicities!$A:$B,2,FALSE)</f>
        <v xml:space="preserve"> white</v>
      </c>
      <c r="V1405" s="8">
        <f t="shared" ca="1" si="214"/>
        <v>32839</v>
      </c>
      <c r="W1405" s="6">
        <f t="shared" ca="1" si="215"/>
        <v>7</v>
      </c>
      <c r="X1405" s="8" t="str">
        <f ca="1">VLOOKUP($W1405,'Background education'!$A:$B,2,FALSE)</f>
        <v>Undergraduate degree</v>
      </c>
      <c r="Y1405" s="7">
        <f ca="1" xml:space="preserve">
  IF(OR($AA1405 = 5, $AA1405 = 6, $AA1405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05" s="7" t="str">
        <f ca="1">VLOOKUP($Y1405,Departments!$A:$B,2,FALSE)</f>
        <v>Communication &amp; Marketing</v>
      </c>
      <c r="AA1405" s="6">
        <f t="shared" ca="1" si="216"/>
        <v>9</v>
      </c>
      <c r="AB1405" s="7" t="str">
        <f ca="1">VLOOKUP($AA1405,Roles!$A:$B,2,FALSE)</f>
        <v>Intern</v>
      </c>
      <c r="AC1405" s="6" t="str">
        <f t="shared" ca="1" si="217"/>
        <v/>
      </c>
      <c r="AD1405" s="7" t="str">
        <f ca="1" xml:space="preserve">
IF($AC1405 &lt;&gt; "",
    VLOOKUP($AC1405,Levels!$A:$B,2,FALSE),
    ""
)</f>
        <v/>
      </c>
      <c r="AE1405" s="8">
        <f t="shared" ca="1" si="218"/>
        <v>39367</v>
      </c>
      <c r="AF1405" s="6">
        <f ca="1">RANDBETWEEN(5,COUNTA('Recruitment source'!$A:$A) + 1)</f>
        <v>11</v>
      </c>
      <c r="AG1405" s="6" t="str">
        <f ca="1">VLOOKUP($AF1405,'Recruitment source'!$A:$B,2,FALSE)</f>
        <v>Next Station</v>
      </c>
      <c r="AH1405" s="8"/>
      <c r="AI1405" s="1">
        <f t="shared" ca="1" si="210"/>
        <v>1285</v>
      </c>
      <c r="AJ1405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1401, 1, 'Larisa Coelho Brasão', 'F', 5, '27/11/1989', 7, 11, 9, NULL, 1285);</v>
      </c>
    </row>
    <row r="1406" spans="1:36" ht="14.25" customHeight="1" x14ac:dyDescent="0.2">
      <c r="A1406" s="7" cm="1">
        <f t="array" aca="1" ref="A1406" ca="1">INDEX(Companies!$A:$A,RANDBETWEEN(5,COUNTA(Companies!$A:$A) + 1),1)</f>
        <v>5</v>
      </c>
      <c r="B1406" s="7" t="str">
        <f ca="1">VLOOKUP($A1406,Companies!$A:$B,2,FALSE)</f>
        <v>ACME Corporation</v>
      </c>
      <c r="C1406" s="5">
        <f t="shared" si="211"/>
        <v>1402</v>
      </c>
      <c r="D1406" s="5" t="str" cm="1">
        <f t="array" ref="D1406">SHA1HASH($C1406)</f>
        <v>929d4b9dcc22eaa58c8e7d9895b5ac0e901a220c</v>
      </c>
      <c r="E1406" s="6">
        <v>1</v>
      </c>
      <c r="F1406" s="7">
        <f ca="1">IF($C1406 = 1 + N("Presidente"),
    127,
    IF($C1406 = 2 + N("Vice-Presidente"),
        72,
        IF($C1406 = 3 + N("Secretária bilíngue"),
            13,
            RANDBETWEEN(5,COUNT(Name!$A:$A) + 1)
        )
    )
)</f>
        <v>85</v>
      </c>
      <c r="G1406" s="7" t="str">
        <f ca="1">VLOOKUP($F1406,Name!$A:$B,2,FALSE)</f>
        <v>Carlos Eduardo</v>
      </c>
      <c r="H1406" s="7">
        <f ca="1" xml:space="preserve">
IF($C1406 = 1,
    0,
    RANDBETWEEN(5,COUNT('Last name'!$A:$A) + 1)
)</f>
        <v>192</v>
      </c>
      <c r="I1406" s="7" t="str">
        <f ca="1" xml:space="preserve">
IF($C1406 = 1 + N("Presidente"),
    "de Orléans e Bragança",
    VLOOKUP($H1406,'Last name'!$A:$B,2,FALSE) &amp; " " &amp; VLOOKUP(RANDBETWEEN(5,COUNT('Last name'!$A:$A) + 1),'Last name'!$A:$B,2,FALSE)
)</f>
        <v>Vaz Galli</v>
      </c>
      <c r="J1406" s="7" t="str">
        <f t="shared" ca="1" si="212"/>
        <v>Carlos Eduardo Vaz Galli</v>
      </c>
      <c r="K1406" s="7" t="str" cm="1">
        <f t="array" aca="1" ref="K1406" ca="1">SHA1HASH($J1406)</f>
        <v>bb72d8122b93517b4fe2d7293cdca190da520256</v>
      </c>
      <c r="L1406" s="7" cm="1">
        <f t="array" aca="1" ref="L1406" ca="1">INDEX(States!$A:$A,N1406,1)</f>
        <v>5</v>
      </c>
      <c r="M1406" s="7" t="str">
        <f ca="1">VLOOKUP($L1406,Countries!$A:$B,2,FALSE)</f>
        <v>Portugal</v>
      </c>
      <c r="N1406" s="7" cm="1">
        <f t="array" aca="1" ref="N1406" ca="1">INDEX(States!$C:$C,RANDBETWEEN(5,COUNTA(States!$A:$A) + 1),1)</f>
        <v>11</v>
      </c>
      <c r="O1406" s="7" t="str">
        <f ca="1">VLOOKUP($N1406,States!$C:$D,2,FALSE)</f>
        <v>Santarém</v>
      </c>
      <c r="P1406" s="7" t="str">
        <f ca="1">VLOOKUP($F1406,Name!$A:$C,3,FALSE)</f>
        <v>M</v>
      </c>
      <c r="Q1406" s="7" t="str">
        <f ca="1">VLOOKUP($P1406,Genders!$B:$C,2,FALSE)</f>
        <v>Male</v>
      </c>
      <c r="R1406" s="7" cm="1">
        <f t="array" aca="1" ref="R1406" ca="1">INDEX('Marital status'!$A:$A,RANDBETWEEN(5,COUNTA('Marital status'!$A:$A) + 1),1)</f>
        <v>9</v>
      </c>
      <c r="S1406" s="7" t="str">
        <f ca="1">VLOOKUP($R1406,'Marital status'!$A:$B,2,FALSE)</f>
        <v>DIVORCED</v>
      </c>
      <c r="T1406" s="7">
        <f t="shared" ca="1" si="213"/>
        <v>8</v>
      </c>
      <c r="U1406" s="7" t="str">
        <f ca="1">VLOOKUP($T1406,Ethnicities!$A:$B,2,FALSE)</f>
        <v>ASIAN</v>
      </c>
      <c r="V1406" s="8">
        <f t="shared" ca="1" si="214"/>
        <v>22154</v>
      </c>
      <c r="W1406" s="6">
        <f t="shared" ca="1" si="215"/>
        <v>8</v>
      </c>
      <c r="X1406" s="8" t="str">
        <f ca="1">VLOOKUP($W1406,'Background education'!$A:$B,2,FALSE)</f>
        <v>Graduate school</v>
      </c>
      <c r="Y1406" s="7">
        <f ca="1" xml:space="preserve">
  IF(OR($AA1406 = 5, $AA1406 = 6, $AA1406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06" s="7" t="str">
        <f ca="1">VLOOKUP($Y1406,Departments!$A:$B,2,FALSE)</f>
        <v>Operations</v>
      </c>
      <c r="AA1406" s="6">
        <f t="shared" ca="1" si="216"/>
        <v>11</v>
      </c>
      <c r="AB1406" s="7" t="str">
        <f ca="1">VLOOKUP($AA1406,Roles!$A:$B,2,FALSE)</f>
        <v>Analyst</v>
      </c>
      <c r="AC1406" s="6">
        <f t="shared" ca="1" si="217"/>
        <v>7</v>
      </c>
      <c r="AD1406" s="7" t="str">
        <f ca="1" xml:space="preserve">
IF($AC1406 &lt;&gt; "",
    VLOOKUP($AC1406,Levels!$A:$B,2,FALSE),
    ""
)</f>
        <v>Senior</v>
      </c>
      <c r="AE1406" s="8">
        <f t="shared" ca="1" si="218"/>
        <v>37128</v>
      </c>
      <c r="AF1406" s="6">
        <f ca="1">RANDBETWEEN(5,COUNTA('Recruitment source'!$A:$A) + 1)</f>
        <v>12</v>
      </c>
      <c r="AG1406" s="6" t="str">
        <f ca="1">VLOOKUP($AF1406,'Recruitment source'!$A:$B,2,FALSE)</f>
        <v xml:space="preserve"> recommendation of employee</v>
      </c>
      <c r="AH1406" s="8"/>
      <c r="AI1406" s="1">
        <f t="shared" ca="1" si="210"/>
        <v>3000</v>
      </c>
      <c r="AJ1406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1402, 1, 'Carlos Eduardo Vaz Galli', 'M', 8, '26/08/1960', 8, 10, 11, 7, 3000);</v>
      </c>
    </row>
    <row r="1407" spans="1:36" ht="14.25" customHeight="1" x14ac:dyDescent="0.2">
      <c r="A1407" s="7" cm="1">
        <f t="array" aca="1" ref="A1407" ca="1">INDEX(Companies!$A:$A,RANDBETWEEN(5,COUNTA(Companies!$A:$A) + 1),1)</f>
        <v>5</v>
      </c>
      <c r="B1407" s="7" t="str">
        <f ca="1">VLOOKUP($A1407,Companies!$A:$B,2,FALSE)</f>
        <v>ACME Corporation</v>
      </c>
      <c r="C1407" s="5">
        <f t="shared" si="211"/>
        <v>1403</v>
      </c>
      <c r="D1407" s="5" t="str" cm="1">
        <f t="array" ref="D1407">SHA1HASH($C1407)</f>
        <v>84cbb8cb3aaa7a5a5f98ab30b5b0c948cca74f93</v>
      </c>
      <c r="E1407" s="6">
        <v>1</v>
      </c>
      <c r="F1407" s="7">
        <f ca="1">IF($C1407 = 1 + N("Presidente"),
    127,
    IF($C1407 = 2 + N("Vice-Presidente"),
        72,
        IF($C1407 = 3 + N("Secretária bilíngue"),
            13,
            RANDBETWEEN(5,COUNT(Name!$A:$A) + 1)
        )
    )
)</f>
        <v>342</v>
      </c>
      <c r="G1407" s="7" t="str">
        <f ca="1">VLOOKUP($F1407,Name!$A:$B,2,FALSE)</f>
        <v>Théo</v>
      </c>
      <c r="H1407" s="7">
        <f ca="1" xml:space="preserve">
IF($C1407 = 1,
    0,
    RANDBETWEEN(5,COUNT('Last name'!$A:$A) + 1)
)</f>
        <v>44</v>
      </c>
      <c r="I1407" s="7" t="str">
        <f ca="1" xml:space="preserve">
IF($C1407 = 1 + N("Presidente"),
    "de Orléans e Bragança",
    VLOOKUP($H1407,'Last name'!$A:$B,2,FALSE) &amp; " " &amp; VLOOKUP(RANDBETWEEN(5,COUNT('Last name'!$A:$A) + 1),'Last name'!$A:$B,2,FALSE)
)</f>
        <v>Botelho Barbosa</v>
      </c>
      <c r="J1407" s="7" t="str">
        <f t="shared" ca="1" si="212"/>
        <v>Théo Botelho Barbosa</v>
      </c>
      <c r="K1407" s="7" t="str" cm="1">
        <f t="array" aca="1" ref="K1407" ca="1">SHA1HASH($J1407)</f>
        <v>89d195ad19fac724422e94f76e573a4dec7d3da2</v>
      </c>
      <c r="L1407" s="7" cm="1">
        <f t="array" aca="1" ref="L1407" ca="1">INDEX(States!$A:$A,N1407,1)</f>
        <v>5</v>
      </c>
      <c r="M1407" s="7" t="str">
        <f ca="1">VLOOKUP($L1407,Countries!$A:$B,2,FALSE)</f>
        <v>Portugal</v>
      </c>
      <c r="N1407" s="7" cm="1">
        <f t="array" aca="1" ref="N1407" ca="1">INDEX(States!$C:$C,RANDBETWEEN(5,COUNTA(States!$A:$A) + 1),1)</f>
        <v>20</v>
      </c>
      <c r="O1407" s="7" t="str">
        <f ca="1">VLOOKUP($N1407,States!$C:$D,2,FALSE)</f>
        <v>Portalegre</v>
      </c>
      <c r="P1407" s="7" t="str">
        <f ca="1">VLOOKUP($F1407,Name!$A:$C,3,FALSE)</f>
        <v>M</v>
      </c>
      <c r="Q1407" s="7" t="str">
        <f ca="1">VLOOKUP($P1407,Genders!$B:$C,2,FALSE)</f>
        <v>Male</v>
      </c>
      <c r="R1407" s="7" cm="1">
        <f t="array" aca="1" ref="R1407" ca="1">INDEX('Marital status'!$A:$A,RANDBETWEEN(5,COUNTA('Marital status'!$A:$A) + 1),1)</f>
        <v>9</v>
      </c>
      <c r="S1407" s="7" t="str">
        <f ca="1">VLOOKUP($R1407,'Marital status'!$A:$B,2,FALSE)</f>
        <v>DIVORCED</v>
      </c>
      <c r="T1407" s="7">
        <f t="shared" ca="1" si="213"/>
        <v>6</v>
      </c>
      <c r="U1407" s="7" t="str">
        <f ca="1">VLOOKUP($T1407,Ethnicities!$A:$B,2,FALSE)</f>
        <v>Black or African American</v>
      </c>
      <c r="V1407" s="8">
        <f t="shared" ca="1" si="214"/>
        <v>22567</v>
      </c>
      <c r="W1407" s="6">
        <f t="shared" ca="1" si="215"/>
        <v>7</v>
      </c>
      <c r="X1407" s="8" t="str">
        <f ca="1">VLOOKUP($W1407,'Background education'!$A:$B,2,FALSE)</f>
        <v>Undergraduate degree</v>
      </c>
      <c r="Y1407" s="7">
        <f ca="1" xml:space="preserve">
  IF(OR($AA1407 = 5, $AA1407 = 6, $AA1407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07" s="7" t="str">
        <f ca="1">VLOOKUP($Y1407,Departments!$A:$B,2,FALSE)</f>
        <v xml:space="preserve"> Presidency</v>
      </c>
      <c r="AA1407" s="6">
        <f t="shared" ca="1" si="216"/>
        <v>10</v>
      </c>
      <c r="AB1407" s="7" t="str">
        <f ca="1">VLOOKUP($AA1407,Roles!$A:$B,2,FALSE)</f>
        <v>Trainee</v>
      </c>
      <c r="AC1407" s="6" t="str">
        <f t="shared" ca="1" si="217"/>
        <v/>
      </c>
      <c r="AD1407" s="7" t="str">
        <f ca="1" xml:space="preserve">
IF($AC1407 &lt;&gt; "",
    VLOOKUP($AC1407,Levels!$A:$B,2,FALSE),
    ""
)</f>
        <v/>
      </c>
      <c r="AE1407" s="8">
        <f t="shared" ca="1" si="218"/>
        <v>36217</v>
      </c>
      <c r="AF1407" s="6">
        <f ca="1">RANDBETWEEN(5,COUNTA('Recruitment source'!$A:$A) + 1)</f>
        <v>7</v>
      </c>
      <c r="AG1407" s="6" t="str">
        <f ca="1">VLOOKUP($AF1407,'Recruitment source'!$A:$B,2,FALSE)</f>
        <v>SAPO Emprego</v>
      </c>
      <c r="AH1407" s="8"/>
      <c r="AI1407" s="1">
        <f t="shared" ca="1" si="210"/>
        <v>1305</v>
      </c>
      <c r="AJ1407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1403, 1, 'Théo Botelho Barbosa', 'M', 6, '13/10/1961', 7, 5, 10, NULL, 1305);</v>
      </c>
    </row>
    <row r="1408" spans="1:36" ht="14.25" customHeight="1" x14ac:dyDescent="0.2">
      <c r="A1408" s="7" cm="1">
        <f t="array" aca="1" ref="A1408" ca="1">INDEX(Companies!$A:$A,RANDBETWEEN(5,COUNTA(Companies!$A:$A) + 1),1)</f>
        <v>5</v>
      </c>
      <c r="B1408" s="7" t="str">
        <f ca="1">VLOOKUP($A1408,Companies!$A:$B,2,FALSE)</f>
        <v>ACME Corporation</v>
      </c>
      <c r="C1408" s="5">
        <f t="shared" si="211"/>
        <v>1404</v>
      </c>
      <c r="D1408" s="5" t="str" cm="1">
        <f t="array" ref="D1408">SHA1HASH($C1408)</f>
        <v>b9b31b56d8b82c95acf0f300853d587c81b0ebc0</v>
      </c>
      <c r="E1408" s="6">
        <v>1</v>
      </c>
      <c r="F1408" s="7">
        <f ca="1">IF($C1408 = 1 + N("Presidente"),
    127,
    IF($C1408 = 2 + N("Vice-Presidente"),
        72,
        IF($C1408 = 3 + N("Secretária bilíngue"),
            13,
            RANDBETWEEN(5,COUNT(Name!$A:$A) + 1)
        )
    )
)</f>
        <v>196</v>
      </c>
      <c r="G1408" s="7" t="str">
        <f ca="1">VLOOKUP($F1408,Name!$A:$B,2,FALSE)</f>
        <v>Jonathan</v>
      </c>
      <c r="H1408" s="7">
        <f ca="1" xml:space="preserve">
IF($C1408 = 1,
    0,
    RANDBETWEEN(5,COUNT('Last name'!$A:$A) + 1)
)</f>
        <v>59</v>
      </c>
      <c r="I1408" s="7" t="str">
        <f ca="1" xml:space="preserve">
IF($C1408 = 1 + N("Presidente"),
    "de Orléans e Bragança",
    VLOOKUP($H1408,'Last name'!$A:$B,2,FALSE) &amp; " " &amp; VLOOKUP(RANDBETWEEN(5,COUNT('Last name'!$A:$A) + 1),'Last name'!$A:$B,2,FALSE)
)</f>
        <v>Cardozo Noronha</v>
      </c>
      <c r="J1408" s="7" t="str">
        <f t="shared" ca="1" si="212"/>
        <v>Jonathan Cardozo Noronha</v>
      </c>
      <c r="K1408" s="7" t="str" cm="1">
        <f t="array" aca="1" ref="K1408" ca="1">SHA1HASH($J1408)</f>
        <v>7fb8af42e2268813e7c170d9d7e7774e1d89560b</v>
      </c>
      <c r="L1408" s="7" cm="1">
        <f t="array" aca="1" ref="L1408" ca="1">INDEX(States!$A:$A,N1408,1)</f>
        <v>5</v>
      </c>
      <c r="M1408" s="7" t="str">
        <f ca="1">VLOOKUP($L1408,Countries!$A:$B,2,FALSE)</f>
        <v>Portugal</v>
      </c>
      <c r="N1408" s="7" cm="1">
        <f t="array" aca="1" ref="N1408" ca="1">INDEX(States!$C:$C,RANDBETWEEN(5,COUNTA(States!$A:$A) + 1),1)</f>
        <v>19</v>
      </c>
      <c r="O1408" s="7" t="str">
        <f ca="1">VLOOKUP($N1408,States!$C:$D,2,FALSE)</f>
        <v>Beja</v>
      </c>
      <c r="P1408" s="7" t="str">
        <f ca="1">VLOOKUP($F1408,Name!$A:$C,3,FALSE)</f>
        <v>M</v>
      </c>
      <c r="Q1408" s="7" t="str">
        <f ca="1">VLOOKUP($P1408,Genders!$B:$C,2,FALSE)</f>
        <v>Male</v>
      </c>
      <c r="R1408" s="7" cm="1">
        <f t="array" aca="1" ref="R1408" ca="1">INDEX('Marital status'!$A:$A,RANDBETWEEN(5,COUNTA('Marital status'!$A:$A) + 1),1)</f>
        <v>9</v>
      </c>
      <c r="S1408" s="7" t="str">
        <f ca="1">VLOOKUP($R1408,'Marital status'!$A:$B,2,FALSE)</f>
        <v>DIVORCED</v>
      </c>
      <c r="T1408" s="7">
        <f t="shared" ca="1" si="213"/>
        <v>7</v>
      </c>
      <c r="U1408" s="7" t="str">
        <f ca="1">VLOOKUP($T1408,Ethnicities!$A:$B,2,FALSE)</f>
        <v xml:space="preserve">  Hispanic or LATINO</v>
      </c>
      <c r="V1408" s="8">
        <f t="shared" ca="1" si="214"/>
        <v>31467</v>
      </c>
      <c r="W1408" s="6">
        <f t="shared" ca="1" si="215"/>
        <v>7</v>
      </c>
      <c r="X1408" s="8" t="str">
        <f ca="1">VLOOKUP($W1408,'Background education'!$A:$B,2,FALSE)</f>
        <v>Undergraduate degree</v>
      </c>
      <c r="Y1408" s="7">
        <f ca="1" xml:space="preserve">
  IF(OR($AA1408 = 5, $AA1408 = 6, $AA1408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08" s="7" t="str">
        <f ca="1">VLOOKUP($Y1408,Departments!$A:$B,2,FALSE)</f>
        <v xml:space="preserve"> Presidency</v>
      </c>
      <c r="AA1408" s="6">
        <f t="shared" ca="1" si="216"/>
        <v>11</v>
      </c>
      <c r="AB1408" s="7" t="str">
        <f ca="1">VLOOKUP($AA1408,Roles!$A:$B,2,FALSE)</f>
        <v>Analyst</v>
      </c>
      <c r="AC1408" s="6">
        <f t="shared" ca="1" si="217"/>
        <v>6</v>
      </c>
      <c r="AD1408" s="7" t="str">
        <f ca="1" xml:space="preserve">
IF($AC1408 &lt;&gt; "",
    VLOOKUP($AC1408,Levels!$A:$B,2,FALSE),
    ""
)</f>
        <v>Pleno</v>
      </c>
      <c r="AE1408" s="8">
        <f t="shared" ca="1" si="218"/>
        <v>38249</v>
      </c>
      <c r="AF1408" s="6">
        <f ca="1">RANDBETWEEN(5,COUNTA('Recruitment source'!$A:$A) + 1)</f>
        <v>5</v>
      </c>
      <c r="AG1408" s="6" t="str">
        <f ca="1">VLOOKUP($AF1408,'Recruitment source'!$A:$B,2,FALSE)</f>
        <v>Indeed</v>
      </c>
      <c r="AH1408" s="8"/>
      <c r="AI1408" s="1">
        <f t="shared" ca="1" si="210"/>
        <v>2500</v>
      </c>
      <c r="AJ1408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1404, 1, 'Jonathan Cardozo Noronha', 'M', 7, '24/02/1986', 7, 5, 11, 6, 2500);</v>
      </c>
    </row>
    <row r="1409" spans="1:36" ht="14.25" customHeight="1" x14ac:dyDescent="0.2">
      <c r="A1409" s="7" cm="1">
        <f t="array" aca="1" ref="A1409" ca="1">INDEX(Companies!$A:$A,RANDBETWEEN(5,COUNTA(Companies!$A:$A) + 1),1)</f>
        <v>5</v>
      </c>
      <c r="B1409" s="7" t="str">
        <f ca="1">VLOOKUP($A1409,Companies!$A:$B,2,FALSE)</f>
        <v>ACME Corporation</v>
      </c>
      <c r="C1409" s="5">
        <f t="shared" si="211"/>
        <v>1405</v>
      </c>
      <c r="D1409" s="5" t="str" cm="1">
        <f t="array" ref="D1409">SHA1HASH($C1409)</f>
        <v>3a85d2178d036673a374a5acab7da4de0361b6e8</v>
      </c>
      <c r="E1409" s="6">
        <v>1</v>
      </c>
      <c r="F1409" s="7">
        <f ca="1">IF($C1409 = 1 + N("Presidente"),
    127,
    IF($C1409 = 2 + N("Vice-Presidente"),
        72,
        IF($C1409 = 3 + N("Secretária bilíngue"),
            13,
            RANDBETWEEN(5,COUNT(Name!$A:$A) + 1)
        )
    )
)</f>
        <v>61</v>
      </c>
      <c r="G1409" s="7" t="str">
        <f ca="1">VLOOKUP($F1409,Name!$A:$B,2,FALSE)</f>
        <v>Augusto</v>
      </c>
      <c r="H1409" s="7">
        <f ca="1" xml:space="preserve">
IF($C1409 = 1,
    0,
    RANDBETWEEN(5,COUNT('Last name'!$A:$A) + 1)
)</f>
        <v>69</v>
      </c>
      <c r="I1409" s="7" t="str">
        <f ca="1" xml:space="preserve">
IF($C1409 = 1 + N("Presidente"),
    "de Orléans e Bragança",
    VLOOKUP($H1409,'Last name'!$A:$B,2,FALSE) &amp; " " &amp; VLOOKUP(RANDBETWEEN(5,COUNT('Last name'!$A:$A) + 1),'Last name'!$A:$B,2,FALSE)
)</f>
        <v>Costatini Ferrari</v>
      </c>
      <c r="J1409" s="7" t="str">
        <f t="shared" ca="1" si="212"/>
        <v>Augusto Costatini Ferrari</v>
      </c>
      <c r="K1409" s="7" t="str" cm="1">
        <f t="array" aca="1" ref="K1409" ca="1">SHA1HASH($J1409)</f>
        <v>b4bb4728962c2e623b70c510d0fda5072af4b218</v>
      </c>
      <c r="L1409" s="7" cm="1">
        <f t="array" aca="1" ref="L1409" ca="1">INDEX(States!$A:$A,N1409,1)</f>
        <v>5</v>
      </c>
      <c r="M1409" s="7" t="str">
        <f ca="1">VLOOKUP($L1409,Countries!$A:$B,2,FALSE)</f>
        <v>Portugal</v>
      </c>
      <c r="N1409" s="7" cm="1">
        <f t="array" aca="1" ref="N1409" ca="1">INDEX(States!$C:$C,RANDBETWEEN(5,COUNTA(States!$A:$A) + 1),1)</f>
        <v>7</v>
      </c>
      <c r="O1409" s="7" t="str">
        <f ca="1">VLOOKUP($N1409,States!$C:$D,2,FALSE)</f>
        <v xml:space="preserve"> Setúbal </v>
      </c>
      <c r="P1409" s="7" t="str">
        <f ca="1">VLOOKUP($F1409,Name!$A:$C,3,FALSE)</f>
        <v>M</v>
      </c>
      <c r="Q1409" s="7" t="str">
        <f ca="1">VLOOKUP($P1409,Genders!$B:$C,2,FALSE)</f>
        <v>Male</v>
      </c>
      <c r="R1409" s="7" cm="1">
        <f t="array" aca="1" ref="R1409" ca="1">INDEX('Marital status'!$A:$A,RANDBETWEEN(5,COUNTA('Marital status'!$A:$A) + 1),1)</f>
        <v>5</v>
      </c>
      <c r="S1409" s="7" t="str">
        <f ca="1">VLOOKUP($R1409,'Marital status'!$A:$B,2,FALSE)</f>
        <v>single</v>
      </c>
      <c r="T1409" s="7">
        <f t="shared" ca="1" si="213"/>
        <v>5</v>
      </c>
      <c r="U1409" s="7" t="str">
        <f ca="1">VLOOKUP($T1409,Ethnicities!$A:$B,2,FALSE)</f>
        <v xml:space="preserve"> white</v>
      </c>
      <c r="V1409" s="8">
        <f t="shared" ca="1" si="214"/>
        <v>17603</v>
      </c>
      <c r="W1409" s="6">
        <f t="shared" ca="1" si="215"/>
        <v>7</v>
      </c>
      <c r="X1409" s="8" t="str">
        <f ca="1">VLOOKUP($W1409,'Background education'!$A:$B,2,FALSE)</f>
        <v>Undergraduate degree</v>
      </c>
      <c r="Y1409" s="7">
        <f ca="1" xml:space="preserve">
  IF(OR($AA1409 = 5, $AA1409 = 6, $AA1409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09" s="7" t="str">
        <f ca="1">VLOOKUP($Y1409,Departments!$A:$B,2,FALSE)</f>
        <v>Audit</v>
      </c>
      <c r="AA1409" s="6">
        <f t="shared" ca="1" si="216"/>
        <v>9</v>
      </c>
      <c r="AB1409" s="7" t="str">
        <f ca="1">VLOOKUP($AA1409,Roles!$A:$B,2,FALSE)</f>
        <v>Intern</v>
      </c>
      <c r="AC1409" s="6" t="str">
        <f t="shared" ca="1" si="217"/>
        <v/>
      </c>
      <c r="AD1409" s="7" t="str">
        <f ca="1" xml:space="preserve">
IF($AC1409 &lt;&gt; "",
    VLOOKUP($AC1409,Levels!$A:$B,2,FALSE),
    ""
)</f>
        <v/>
      </c>
      <c r="AE1409" s="8">
        <f t="shared" ca="1" si="218"/>
        <v>36695</v>
      </c>
      <c r="AF1409" s="6">
        <f ca="1">RANDBETWEEN(5,COUNTA('Recruitment source'!$A:$A) + 1)</f>
        <v>14</v>
      </c>
      <c r="AG1409" s="6" t="str">
        <f ca="1">VLOOKUP($AF1409,'Recruitment source'!$A:$B,2,FALSE)</f>
        <v>LinkedIn</v>
      </c>
      <c r="AH1409" s="8"/>
      <c r="AI1409" s="1">
        <f t="shared" ca="1" si="210"/>
        <v>1205</v>
      </c>
      <c r="AJ1409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1405, 1, 'Augusto Costatini Ferrari', 'M', 5, '11/03/1948', 7, 13, 9, NULL, 1205);</v>
      </c>
    </row>
    <row r="1410" spans="1:36" ht="14.25" customHeight="1" x14ac:dyDescent="0.2">
      <c r="A1410" s="7" cm="1">
        <f t="array" aca="1" ref="A1410" ca="1">INDEX(Companies!$A:$A,RANDBETWEEN(5,COUNTA(Companies!$A:$A) + 1),1)</f>
        <v>5</v>
      </c>
      <c r="B1410" s="7" t="str">
        <f ca="1">VLOOKUP($A1410,Companies!$A:$B,2,FALSE)</f>
        <v>ACME Corporation</v>
      </c>
      <c r="C1410" s="5">
        <f t="shared" si="211"/>
        <v>1406</v>
      </c>
      <c r="D1410" s="5" t="str" cm="1">
        <f t="array" ref="D1410">SHA1HASH($C1410)</f>
        <v>21ff0c98f5fd5754371c16c4cc6ac33571e2735c</v>
      </c>
      <c r="E1410" s="6">
        <v>1</v>
      </c>
      <c r="F1410" s="7">
        <f ca="1">IF($C1410 = 1 + N("Presidente"),
    127,
    IF($C1410 = 2 + N("Vice-Presidente"),
        72,
        IF($C1410 = 3 + N("Secretária bilíngue"),
            13,
            RANDBETWEEN(5,COUNT(Name!$A:$A) + 1)
        )
    )
)</f>
        <v>83</v>
      </c>
      <c r="G1410" s="7" t="str">
        <f ca="1">VLOOKUP($F1410,Name!$A:$B,2,FALSE)</f>
        <v>Camila</v>
      </c>
      <c r="H1410" s="7">
        <f ca="1" xml:space="preserve">
IF($C1410 = 1,
    0,
    RANDBETWEEN(5,COUNT('Last name'!$A:$A) + 1)
)</f>
        <v>11</v>
      </c>
      <c r="I1410" s="7" t="str">
        <f ca="1" xml:space="preserve">
IF($C1410 = 1 + N("Presidente"),
    "de Orléans e Bragança",
    VLOOKUP($H1410,'Last name'!$A:$B,2,FALSE) &amp; " " &amp; VLOOKUP(RANDBETWEEN(5,COUNT('Last name'!$A:$A) + 1),'Last name'!$A:$B,2,FALSE)
)</f>
        <v>Almeida Rizzo</v>
      </c>
      <c r="J1410" s="7" t="str">
        <f t="shared" ca="1" si="212"/>
        <v>Camila Almeida Rizzo</v>
      </c>
      <c r="K1410" s="7" t="str" cm="1">
        <f t="array" aca="1" ref="K1410" ca="1">SHA1HASH($J1410)</f>
        <v>a8985af9e4332d03382dd90bb774deb111b028df</v>
      </c>
      <c r="L1410" s="7" cm="1">
        <f t="array" aca="1" ref="L1410" ca="1">INDEX(States!$A:$A,N1410,1)</f>
        <v>5</v>
      </c>
      <c r="M1410" s="7" t="str">
        <f ca="1">VLOOKUP($L1410,Countries!$A:$B,2,FALSE)</f>
        <v>Portugal</v>
      </c>
      <c r="N1410" s="7" cm="1">
        <f t="array" aca="1" ref="N1410" ca="1">INDEX(States!$C:$C,RANDBETWEEN(5,COUNTA(States!$A:$A) + 1),1)</f>
        <v>21</v>
      </c>
      <c r="O1410" s="7" t="str">
        <f ca="1">VLOOKUP($N1410,States!$C:$D,2,FALSE)</f>
        <v>Guarda</v>
      </c>
      <c r="P1410" s="7" t="str">
        <f ca="1">VLOOKUP($F1410,Name!$A:$C,3,FALSE)</f>
        <v>F</v>
      </c>
      <c r="Q1410" s="7" t="str">
        <f ca="1">VLOOKUP($P1410,Genders!$B:$C,2,FALSE)</f>
        <v>Female</v>
      </c>
      <c r="R1410" s="7" cm="1">
        <f t="array" aca="1" ref="R1410" ca="1">INDEX('Marital status'!$A:$A,RANDBETWEEN(5,COUNTA('Marital status'!$A:$A) + 1),1)</f>
        <v>5</v>
      </c>
      <c r="S1410" s="7" t="str">
        <f ca="1">VLOOKUP($R1410,'Marital status'!$A:$B,2,FALSE)</f>
        <v>single</v>
      </c>
      <c r="T1410" s="7">
        <f t="shared" ca="1" si="213"/>
        <v>5</v>
      </c>
      <c r="U1410" s="7" t="str">
        <f ca="1">VLOOKUP($T1410,Ethnicities!$A:$B,2,FALSE)</f>
        <v xml:space="preserve"> white</v>
      </c>
      <c r="V1410" s="8">
        <f t="shared" ca="1" si="214"/>
        <v>27404</v>
      </c>
      <c r="W1410" s="6">
        <f t="shared" ca="1" si="215"/>
        <v>7</v>
      </c>
      <c r="X1410" s="8" t="str">
        <f ca="1">VLOOKUP($W1410,'Background education'!$A:$B,2,FALSE)</f>
        <v>Undergraduate degree</v>
      </c>
      <c r="Y1410" s="7">
        <f ca="1" xml:space="preserve">
  IF(OR($AA1410 = 5, $AA1410 = 6, $AA1410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10" s="7" t="str">
        <f ca="1">VLOOKUP($Y1410,Departments!$A:$B,2,FALSE)</f>
        <v>Controlling</v>
      </c>
      <c r="AA1410" s="6">
        <f t="shared" ca="1" si="216"/>
        <v>11</v>
      </c>
      <c r="AB1410" s="7" t="str">
        <f ca="1">VLOOKUP($AA1410,Roles!$A:$B,2,FALSE)</f>
        <v>Analyst</v>
      </c>
      <c r="AC1410" s="6">
        <f t="shared" ca="1" si="217"/>
        <v>7</v>
      </c>
      <c r="AD1410" s="7" t="str">
        <f ca="1" xml:space="preserve">
IF($AC1410 &lt;&gt; "",
    VLOOKUP($AC1410,Levels!$A:$B,2,FALSE),
    ""
)</f>
        <v>Senior</v>
      </c>
      <c r="AE1410" s="8">
        <f t="shared" ca="1" si="218"/>
        <v>44271</v>
      </c>
      <c r="AF1410" s="6">
        <f ca="1">RANDBETWEEN(5,COUNTA('Recruitment source'!$A:$A) + 1)</f>
        <v>9</v>
      </c>
      <c r="AG1410" s="6" t="str">
        <f ca="1">VLOOKUP($AF1410,'Recruitment source'!$A:$B,2,FALSE)</f>
        <v>Empregos Online</v>
      </c>
      <c r="AH1410" s="8"/>
      <c r="AI1410" s="1">
        <f t="shared" ca="1" si="210"/>
        <v>2500</v>
      </c>
      <c r="AJ1410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1406, 1, 'Camila Almeida Rizzo', 'F', 5, '10/01/1975', 7, 12, 11, 7, 2500);</v>
      </c>
    </row>
    <row r="1411" spans="1:36" ht="14.25" customHeight="1" x14ac:dyDescent="0.2">
      <c r="A1411" s="7" cm="1">
        <f t="array" aca="1" ref="A1411" ca="1">INDEX(Companies!$A:$A,RANDBETWEEN(5,COUNTA(Companies!$A:$A) + 1),1)</f>
        <v>5</v>
      </c>
      <c r="B1411" s="7" t="str">
        <f ca="1">VLOOKUP($A1411,Companies!$A:$B,2,FALSE)</f>
        <v>ACME Corporation</v>
      </c>
      <c r="C1411" s="5">
        <f t="shared" si="211"/>
        <v>1407</v>
      </c>
      <c r="D1411" s="5" t="str" cm="1">
        <f t="array" ref="D1411">SHA1HASH($C1411)</f>
        <v>9ebd73c45a1f7ac5c0cc48cd226748fc95464ed1</v>
      </c>
      <c r="E1411" s="6">
        <v>1</v>
      </c>
      <c r="F1411" s="7">
        <f ca="1">IF($C1411 = 1 + N("Presidente"),
    127,
    IF($C1411 = 2 + N("Vice-Presidente"),
        72,
        IF($C1411 = 3 + N("Secretária bilíngue"),
            13,
            RANDBETWEEN(5,COUNT(Name!$A:$A) + 1)
        )
    )
)</f>
        <v>355</v>
      </c>
      <c r="G1411" s="7" t="str">
        <f ca="1">VLOOKUP($F1411,Name!$A:$B,2,FALSE)</f>
        <v>Victor Hugo</v>
      </c>
      <c r="H1411" s="7">
        <f ca="1" xml:space="preserve">
IF($C1411 = 1,
    0,
    RANDBETWEEN(5,COUNT('Last name'!$A:$A) + 1)
)</f>
        <v>106</v>
      </c>
      <c r="I1411" s="7" t="str">
        <f ca="1" xml:space="preserve">
IF($C1411 = 1 + N("Presidente"),
    "de Orléans e Bragança",
    VLOOKUP($H1411,'Last name'!$A:$B,2,FALSE) &amp; " " &amp; VLOOKUP(RANDBETWEEN(5,COUNT('Last name'!$A:$A) + 1),'Last name'!$A:$B,2,FALSE)
)</f>
        <v>Leitão Alvaregna</v>
      </c>
      <c r="J1411" s="7" t="str">
        <f t="shared" ca="1" si="212"/>
        <v>Victor Hugo Leitão Alvaregna</v>
      </c>
      <c r="K1411" s="7" t="str" cm="1">
        <f t="array" aca="1" ref="K1411" ca="1">SHA1HASH($J1411)</f>
        <v>a153c4c03527bc5486be2a0f5ad8211fba56a9b0</v>
      </c>
      <c r="L1411" s="7" cm="1">
        <f t="array" aca="1" ref="L1411" ca="1">INDEX(States!$A:$A,N1411,1)</f>
        <v>5</v>
      </c>
      <c r="M1411" s="7" t="str">
        <f ca="1">VLOOKUP($L1411,Countries!$A:$B,2,FALSE)</f>
        <v>Portugal</v>
      </c>
      <c r="N1411" s="7" cm="1">
        <f t="array" aca="1" ref="N1411" ca="1">INDEX(States!$C:$C,RANDBETWEEN(5,COUNTA(States!$A:$A) + 1),1)</f>
        <v>12</v>
      </c>
      <c r="O1411" s="7" t="str">
        <f ca="1">VLOOKUP($N1411,States!$C:$D,2,FALSE)</f>
        <v>Leiria</v>
      </c>
      <c r="P1411" s="7" t="str">
        <f ca="1">VLOOKUP($F1411,Name!$A:$C,3,FALSE)</f>
        <v>M</v>
      </c>
      <c r="Q1411" s="7" t="str">
        <f ca="1">VLOOKUP($P1411,Genders!$B:$C,2,FALSE)</f>
        <v>Male</v>
      </c>
      <c r="R1411" s="7" cm="1">
        <f t="array" aca="1" ref="R1411" ca="1">INDEX('Marital status'!$A:$A,RANDBETWEEN(5,COUNTA('Marital status'!$A:$A) + 1),1)</f>
        <v>7</v>
      </c>
      <c r="S1411" s="7" t="str">
        <f ca="1">VLOOKUP($R1411,'Marital status'!$A:$B,2,FALSE)</f>
        <v xml:space="preserve">Widowed </v>
      </c>
      <c r="T1411" s="7">
        <f t="shared" ca="1" si="213"/>
        <v>5</v>
      </c>
      <c r="U1411" s="7" t="str">
        <f ca="1">VLOOKUP($T1411,Ethnicities!$A:$B,2,FALSE)</f>
        <v xml:space="preserve"> white</v>
      </c>
      <c r="V1411" s="8">
        <f t="shared" ca="1" si="214"/>
        <v>29563</v>
      </c>
      <c r="W1411" s="6">
        <f t="shared" ca="1" si="215"/>
        <v>7</v>
      </c>
      <c r="X1411" s="8" t="str">
        <f ca="1">VLOOKUP($W1411,'Background education'!$A:$B,2,FALSE)</f>
        <v>Undergraduate degree</v>
      </c>
      <c r="Y1411" s="7">
        <f ca="1" xml:space="preserve">
  IF(OR($AA1411 = 5, $AA1411 = 6, $AA1411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11" s="7" t="str">
        <f ca="1">VLOOKUP($Y1411,Departments!$A:$B,2,FALSE)</f>
        <v>Human Resource</v>
      </c>
      <c r="AA1411" s="6">
        <f t="shared" ca="1" si="216"/>
        <v>9</v>
      </c>
      <c r="AB1411" s="7" t="str">
        <f ca="1">VLOOKUP($AA1411,Roles!$A:$B,2,FALSE)</f>
        <v>Intern</v>
      </c>
      <c r="AC1411" s="6" t="str">
        <f t="shared" ca="1" si="217"/>
        <v/>
      </c>
      <c r="AD1411" s="7" t="str">
        <f ca="1" xml:space="preserve">
IF($AC1411 &lt;&gt; "",
    VLOOKUP($AC1411,Levels!$A:$B,2,FALSE),
    ""
)</f>
        <v/>
      </c>
      <c r="AE1411" s="8">
        <f t="shared" ca="1" si="218"/>
        <v>38382</v>
      </c>
      <c r="AF1411" s="6">
        <f ca="1">RANDBETWEEN(5,COUNTA('Recruitment source'!$A:$A) + 1)</f>
        <v>12</v>
      </c>
      <c r="AG1411" s="6" t="str">
        <f ca="1">VLOOKUP($AF1411,'Recruitment source'!$A:$B,2,FALSE)</f>
        <v xml:space="preserve"> recommendation of employee</v>
      </c>
      <c r="AH1411" s="8"/>
      <c r="AI1411" s="1">
        <f t="shared" ca="1" si="210"/>
        <v>1285</v>
      </c>
      <c r="AJ1411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1407, 1, 'Victor Hugo Leitão Alvaregna', 'M', 5, '08/12/1980', 7, 8, 9, NULL, 1285);</v>
      </c>
    </row>
    <row r="1412" spans="1:36" ht="14.25" customHeight="1" x14ac:dyDescent="0.2">
      <c r="A1412" s="7" cm="1">
        <f t="array" aca="1" ref="A1412" ca="1">INDEX(Companies!$A:$A,RANDBETWEEN(5,COUNTA(Companies!$A:$A) + 1),1)</f>
        <v>5</v>
      </c>
      <c r="B1412" s="7" t="str">
        <f ca="1">VLOOKUP($A1412,Companies!$A:$B,2,FALSE)</f>
        <v>ACME Corporation</v>
      </c>
      <c r="C1412" s="5">
        <f t="shared" si="211"/>
        <v>1408</v>
      </c>
      <c r="D1412" s="5" t="str" cm="1">
        <f t="array" ref="D1412">SHA1HASH($C1412)</f>
        <v>0d87fbcb22b5f8b076a822ce143e0d0be02892d9</v>
      </c>
      <c r="E1412" s="6">
        <v>1</v>
      </c>
      <c r="F1412" s="7">
        <f ca="1">IF($C1412 = 1 + N("Presidente"),
    127,
    IF($C1412 = 2 + N("Vice-Presidente"),
        72,
        IF($C1412 = 3 + N("Secretária bilíngue"),
            13,
            RANDBETWEEN(5,COUNT(Name!$A:$A) + 1)
        )
    )
)</f>
        <v>264</v>
      </c>
      <c r="G1412" s="7" t="str">
        <f ca="1">VLOOKUP($F1412,Name!$A:$B,2,FALSE)</f>
        <v>Maria Flor</v>
      </c>
      <c r="H1412" s="7">
        <f ca="1" xml:space="preserve">
IF($C1412 = 1,
    0,
    RANDBETWEEN(5,COUNT('Last name'!$A:$A) + 1)
)</f>
        <v>145</v>
      </c>
      <c r="I1412" s="7" t="str">
        <f ca="1" xml:space="preserve">
IF($C1412 = 1 + N("Presidente"),
    "de Orléans e Bragança",
    VLOOKUP($H1412,'Last name'!$A:$B,2,FALSE) &amp; " " &amp; VLOOKUP(RANDBETWEEN(5,COUNT('Last name'!$A:$A) + 1),'Last name'!$A:$B,2,FALSE)
)</f>
        <v>Pasquim Brito</v>
      </c>
      <c r="J1412" s="7" t="str">
        <f t="shared" ca="1" si="212"/>
        <v>Maria Flor Pasquim Brito</v>
      </c>
      <c r="K1412" s="7" t="str" cm="1">
        <f t="array" aca="1" ref="K1412" ca="1">SHA1HASH($J1412)</f>
        <v>729b837d4fbc121c0e409c24fd3d3318095e5626</v>
      </c>
      <c r="L1412" s="7" cm="1">
        <f t="array" aca="1" ref="L1412" ca="1">INDEX(States!$A:$A,N1412,1)</f>
        <v>5</v>
      </c>
      <c r="M1412" s="7" t="str">
        <f ca="1">VLOOKUP($L1412,Countries!$A:$B,2,FALSE)</f>
        <v>Portugal</v>
      </c>
      <c r="N1412" s="7" cm="1">
        <f t="array" aca="1" ref="N1412" ca="1">INDEX(States!$C:$C,RANDBETWEEN(5,COUNTA(States!$A:$A) + 1),1)</f>
        <v>22</v>
      </c>
      <c r="O1412" s="7" t="str">
        <f ca="1">VLOOKUP($N1412,States!$C:$D,2,FALSE)</f>
        <v>Vila Real</v>
      </c>
      <c r="P1412" s="7" t="str">
        <f ca="1">VLOOKUP($F1412,Name!$A:$C,3,FALSE)</f>
        <v>F</v>
      </c>
      <c r="Q1412" s="7" t="str">
        <f ca="1">VLOOKUP($P1412,Genders!$B:$C,2,FALSE)</f>
        <v>Female</v>
      </c>
      <c r="R1412" s="7" cm="1">
        <f t="array" aca="1" ref="R1412" ca="1">INDEX('Marital status'!$A:$A,RANDBETWEEN(5,COUNTA('Marital status'!$A:$A) + 1),1)</f>
        <v>9</v>
      </c>
      <c r="S1412" s="7" t="str">
        <f ca="1">VLOOKUP($R1412,'Marital status'!$A:$B,2,FALSE)</f>
        <v>DIVORCED</v>
      </c>
      <c r="T1412" s="7">
        <f t="shared" ca="1" si="213"/>
        <v>5</v>
      </c>
      <c r="U1412" s="7" t="str">
        <f ca="1">VLOOKUP($T1412,Ethnicities!$A:$B,2,FALSE)</f>
        <v xml:space="preserve"> white</v>
      </c>
      <c r="V1412" s="8">
        <f t="shared" ca="1" si="214"/>
        <v>20744</v>
      </c>
      <c r="W1412" s="6">
        <f t="shared" ca="1" si="215"/>
        <v>7</v>
      </c>
      <c r="X1412" s="8" t="str">
        <f ca="1">VLOOKUP($W1412,'Background education'!$A:$B,2,FALSE)</f>
        <v>Undergraduate degree</v>
      </c>
      <c r="Y1412" s="7">
        <f ca="1" xml:space="preserve">
  IF(OR($AA1412 = 5, $AA1412 = 6, $AA1412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12" s="7" t="str">
        <f ca="1">VLOOKUP($Y1412,Departments!$A:$B,2,FALSE)</f>
        <v>Finance</v>
      </c>
      <c r="AA1412" s="6">
        <f t="shared" ca="1" si="216"/>
        <v>11</v>
      </c>
      <c r="AB1412" s="7" t="str">
        <f ca="1">VLOOKUP($AA1412,Roles!$A:$B,2,FALSE)</f>
        <v>Analyst</v>
      </c>
      <c r="AC1412" s="6">
        <f t="shared" ca="1" si="217"/>
        <v>7</v>
      </c>
      <c r="AD1412" s="7" t="str">
        <f ca="1" xml:space="preserve">
IF($AC1412 &lt;&gt; "",
    VLOOKUP($AC1412,Levels!$A:$B,2,FALSE),
    ""
)</f>
        <v>Senior</v>
      </c>
      <c r="AE1412" s="8">
        <f t="shared" ca="1" si="218"/>
        <v>38780</v>
      </c>
      <c r="AF1412" s="6">
        <f ca="1">RANDBETWEEN(5,COUNTA('Recruitment source'!$A:$A) + 1)</f>
        <v>8</v>
      </c>
      <c r="AG1412" s="6" t="str">
        <f ca="1">VLOOKUP($AF1412,'Recruitment source'!$A:$B,2,FALSE)</f>
        <v>Net Empregos</v>
      </c>
      <c r="AH1412" s="8"/>
      <c r="AI1412" s="1">
        <f t="shared" ca="1" si="210"/>
        <v>2500</v>
      </c>
      <c r="AJ1412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1408, 1, 'Maria Flor Pasquim Brito', 'F', 5, '16/10/1956', 7, 7, 11, 7, 2500);</v>
      </c>
    </row>
    <row r="1413" spans="1:36" ht="14.25" customHeight="1" x14ac:dyDescent="0.2">
      <c r="A1413" s="7" cm="1">
        <f t="array" aca="1" ref="A1413" ca="1">INDEX(Companies!$A:$A,RANDBETWEEN(5,COUNTA(Companies!$A:$A) + 1),1)</f>
        <v>5</v>
      </c>
      <c r="B1413" s="7" t="str">
        <f ca="1">VLOOKUP($A1413,Companies!$A:$B,2,FALSE)</f>
        <v>ACME Corporation</v>
      </c>
      <c r="C1413" s="5">
        <f t="shared" si="211"/>
        <v>1409</v>
      </c>
      <c r="D1413" s="5" t="str" cm="1">
        <f t="array" ref="D1413">SHA1HASH($C1413)</f>
        <v>62634625ada7c706b0be053ed4469260300d5658</v>
      </c>
      <c r="E1413" s="6">
        <v>1</v>
      </c>
      <c r="F1413" s="7">
        <f ca="1">IF($C1413 = 1 + N("Presidente"),
    127,
    IF($C1413 = 2 + N("Vice-Presidente"),
        72,
        IF($C1413 = 3 + N("Secretária bilíngue"),
            13,
            RANDBETWEEN(5,COUNT(Name!$A:$A) + 1)
        )
    )
)</f>
        <v>219</v>
      </c>
      <c r="G1413" s="7" t="str">
        <f ca="1">VLOOKUP($F1413,Name!$A:$B,2,FALSE)</f>
        <v>Larissa</v>
      </c>
      <c r="H1413" s="7">
        <f ca="1" xml:space="preserve">
IF($C1413 = 1,
    0,
    RANDBETWEEN(5,COUNT('Last name'!$A:$A) + 1)
)</f>
        <v>123</v>
      </c>
      <c r="I1413" s="7" t="str">
        <f ca="1" xml:space="preserve">
IF($C1413 = 1 + N("Presidente"),
    "de Orléans e Bragança",
    VLOOKUP($H1413,'Last name'!$A:$B,2,FALSE) &amp; " " &amp; VLOOKUP(RANDBETWEEN(5,COUNT('Last name'!$A:$A) + 1),'Last name'!$A:$B,2,FALSE)
)</f>
        <v>Martins Abranches</v>
      </c>
      <c r="J1413" s="7" t="str">
        <f t="shared" ca="1" si="212"/>
        <v>Larissa Martins Abranches</v>
      </c>
      <c r="K1413" s="7" t="str" cm="1">
        <f t="array" aca="1" ref="K1413" ca="1">SHA1HASH($J1413)</f>
        <v>209184d2f760877adac2d9d69124af3c60a95692</v>
      </c>
      <c r="L1413" s="7" cm="1">
        <f t="array" aca="1" ref="L1413" ca="1">INDEX(States!$A:$A,N1413,1)</f>
        <v>5</v>
      </c>
      <c r="M1413" s="7" t="str">
        <f ca="1">VLOOKUP($L1413,Countries!$A:$B,2,FALSE)</f>
        <v>Portugal</v>
      </c>
      <c r="N1413" s="7" cm="1">
        <f t="array" aca="1" ref="N1413" ca="1">INDEX(States!$C:$C,RANDBETWEEN(5,COUNTA(States!$A:$A) + 1),1)</f>
        <v>9</v>
      </c>
      <c r="O1413" s="7" t="str">
        <f ca="1">VLOOKUP($N1413,States!$C:$D,2,FALSE)</f>
        <v>braga</v>
      </c>
      <c r="P1413" s="7" t="str">
        <f ca="1">VLOOKUP($F1413,Name!$A:$C,3,FALSE)</f>
        <v>F</v>
      </c>
      <c r="Q1413" s="7" t="str">
        <f ca="1">VLOOKUP($P1413,Genders!$B:$C,2,FALSE)</f>
        <v>Female</v>
      </c>
      <c r="R1413" s="7" cm="1">
        <f t="array" aca="1" ref="R1413" ca="1">INDEX('Marital status'!$A:$A,RANDBETWEEN(5,COUNTA('Marital status'!$A:$A) + 1),1)</f>
        <v>5</v>
      </c>
      <c r="S1413" s="7" t="str">
        <f ca="1">VLOOKUP($R1413,'Marital status'!$A:$B,2,FALSE)</f>
        <v>single</v>
      </c>
      <c r="T1413" s="7">
        <f t="shared" ca="1" si="213"/>
        <v>5</v>
      </c>
      <c r="U1413" s="7" t="str">
        <f ca="1">VLOOKUP($T1413,Ethnicities!$A:$B,2,FALSE)</f>
        <v xml:space="preserve"> white</v>
      </c>
      <c r="V1413" s="8">
        <f t="shared" ca="1" si="214"/>
        <v>20961</v>
      </c>
      <c r="W1413" s="6">
        <f t="shared" ca="1" si="215"/>
        <v>7</v>
      </c>
      <c r="X1413" s="8" t="str">
        <f ca="1">VLOOKUP($W1413,'Background education'!$A:$B,2,FALSE)</f>
        <v>Undergraduate degree</v>
      </c>
      <c r="Y1413" s="7">
        <f ca="1" xml:space="preserve">
  IF(OR($AA1413 = 5, $AA1413 = 6, $AA1413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13" s="7" t="str">
        <f ca="1">VLOOKUP($Y1413,Departments!$A:$B,2,FALSE)</f>
        <v>Human Resource</v>
      </c>
      <c r="AA1413" s="6">
        <f t="shared" ca="1" si="216"/>
        <v>9</v>
      </c>
      <c r="AB1413" s="7" t="str">
        <f ca="1">VLOOKUP($AA1413,Roles!$A:$B,2,FALSE)</f>
        <v>Intern</v>
      </c>
      <c r="AC1413" s="6" t="str">
        <f t="shared" ca="1" si="217"/>
        <v/>
      </c>
      <c r="AD1413" s="7" t="str">
        <f ca="1" xml:space="preserve">
IF($AC1413 &lt;&gt; "",
    VLOOKUP($AC1413,Levels!$A:$B,2,FALSE),
    ""
)</f>
        <v/>
      </c>
      <c r="AE1413" s="8">
        <f t="shared" ca="1" si="218"/>
        <v>36433</v>
      </c>
      <c r="AF1413" s="6">
        <f ca="1">RANDBETWEEN(5,COUNTA('Recruitment source'!$A:$A) + 1)</f>
        <v>6</v>
      </c>
      <c r="AG1413" s="6" t="str">
        <f ca="1">VLOOKUP($AF1413,'Recruitment source'!$A:$B,2,FALSE)</f>
        <v>Learn4Good</v>
      </c>
      <c r="AH1413" s="8"/>
      <c r="AI1413" s="1">
        <f t="shared" ref="AI1413:AI1476" ca="1" si="220" xml:space="preserve">
IF($AA1413 = 5 + N("Presidente"),
    27000,
    IF($AA1413 = 6 + N("Vice-presidente"),
        23000,
        IF(OR($AA1413 = 8, $AA1413= 13, $AA1413 = 12) + N("Secretária bilíngue ou coordenador ou especialista"),
            8000,
            IF($AA1413 = 7 + N("Diretor"),
                15000,
                IF($AA1413 = 14 + N("Gerente"),
                    12000,
                    IF($AA1413 = 9 + N("Estagiário"),
                        705,
                        IF($AA1413 = 10 + N("Trainee"),
                            805,
                            IF($AA1413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IF($W1413 = 7,
  500,
  IF($W1413 = 8,
    1000,
    IF($W1413 = 9,
      1500,
      IF($W1413 = 10,
        2000,
        0
      )
    )
  )
)
+
N("Adicional no salário por área")
+
IF($Y1413 = 14 + N("Tecnologia da Informação"),
  120,
  IF($Y1413 = 16 + N("Vendas"),
    110,
    IF($Y1413 = 15 + N("Jurídico"),
      100,
      IF(OR($Y1413 = 8, $Y1413 = 9, $Y1413 = 11) + N("Recursos humanos ou comercial ou comunicação e marketing"),
        80,
        0
      )
    )
  )
)
+
N("Adicionando pegadinha")
+
IF(AND($Y1413 = 16, $W1413 = 9, $AA1413 = 11, $AC1413 = 5) + N("Se for de vendas, com mestrado, analista sênior"),
  IF($T1413 = 5,
    100,
    0
  )
  +
  IF($P1413 = "M",
    200,
    0
  ),
  0
)</f>
        <v>1285</v>
      </c>
      <c r="AJ1413" s="12" t="str">
        <f t="shared" ca="1" si="219"/>
        <v>INSERT INTO bi4all.fac_employees (id_company_fk, id_employee_pk, flg_active, employee_name, id_gender_fk, id_race_fk, birthday, id_schooling_fk, id_department_fk, id_role_fk, id_level_fk, actual_salary) VALUES (5, 1409, 1, 'Larissa Martins Abranches', 'F', 5, '21/05/1957', 7, 8, 9, NULL, 1285);</v>
      </c>
    </row>
    <row r="1414" spans="1:36" ht="14.25" customHeight="1" x14ac:dyDescent="0.2">
      <c r="A1414" s="7" cm="1">
        <f t="array" aca="1" ref="A1414" ca="1">INDEX(Companies!$A:$A,RANDBETWEEN(5,COUNTA(Companies!$A:$A) + 1),1)</f>
        <v>5</v>
      </c>
      <c r="B1414" s="7" t="str">
        <f ca="1">VLOOKUP($A1414,Companies!$A:$B,2,FALSE)</f>
        <v>ACME Corporation</v>
      </c>
      <c r="C1414" s="5">
        <f t="shared" ref="C1414:C1477" si="221">ROW() - 4</f>
        <v>1410</v>
      </c>
      <c r="D1414" s="5" t="str" cm="1">
        <f t="array" ref="D1414">SHA1HASH($C1414)</f>
        <v>8d93c9b0486a80bc7b6909df5440d0c190eccd4e</v>
      </c>
      <c r="E1414" s="6">
        <v>1</v>
      </c>
      <c r="F1414" s="7">
        <f ca="1">IF($C1414 = 1 + N("Presidente"),
    127,
    IF($C1414 = 2 + N("Vice-Presidente"),
        72,
        IF($C1414 = 3 + N("Secretária bilíngue"),
            13,
            RANDBETWEEN(5,COUNT(Name!$A:$A) + 1)
        )
    )
)</f>
        <v>146</v>
      </c>
      <c r="G1414" s="7" t="str">
        <f ca="1">VLOOKUP($F1414,Name!$A:$B,2,FALSE)</f>
        <v>Francisco</v>
      </c>
      <c r="H1414" s="7">
        <f ca="1" xml:space="preserve">
IF($C1414 = 1,
    0,
    RANDBETWEEN(5,COUNT('Last name'!$A:$A) + 1)
)</f>
        <v>155</v>
      </c>
      <c r="I1414" s="7" t="str">
        <f ca="1" xml:space="preserve">
IF($C1414 = 1 + N("Presidente"),
    "de Orléans e Bragança",
    VLOOKUP($H1414,'Last name'!$A:$B,2,FALSE) &amp; " " &amp; VLOOKUP(RANDBETWEEN(5,COUNT('Last name'!$A:$A) + 1),'Last name'!$A:$B,2,FALSE)
)</f>
        <v>Pinto Frasão</v>
      </c>
      <c r="J1414" s="7" t="str">
        <f t="shared" ref="J1414:J1477" ca="1" si="222">$G1414 &amp; " " &amp; $I1414</f>
        <v>Francisco Pinto Frasão</v>
      </c>
      <c r="K1414" s="7" t="str" cm="1">
        <f t="array" aca="1" ref="K1414" ca="1">SHA1HASH($J1414)</f>
        <v>4d07c3705e0a8fff51db44f6e3582f66b8c9d8cd</v>
      </c>
      <c r="L1414" s="7" cm="1">
        <f t="array" aca="1" ref="L1414" ca="1">INDEX(States!$A:$A,N1414,1)</f>
        <v>5</v>
      </c>
      <c r="M1414" s="7" t="str">
        <f ca="1">VLOOKUP($L1414,Countries!$A:$B,2,FALSE)</f>
        <v>Portugal</v>
      </c>
      <c r="N1414" s="7" cm="1">
        <f t="array" aca="1" ref="N1414" ca="1">INDEX(States!$C:$C,RANDBETWEEN(5,COUNTA(States!$A:$A) + 1),1)</f>
        <v>23</v>
      </c>
      <c r="O1414" s="7" t="str">
        <f ca="1">VLOOKUP($N1414,States!$C:$D,2,FALSE)</f>
        <v>Viana do Castelo</v>
      </c>
      <c r="P1414" s="7" t="str">
        <f ca="1">VLOOKUP($F1414,Name!$A:$C,3,FALSE)</f>
        <v>M</v>
      </c>
      <c r="Q1414" s="7" t="str">
        <f ca="1">VLOOKUP($P1414,Genders!$B:$C,2,FALSE)</f>
        <v>Male</v>
      </c>
      <c r="R1414" s="7" cm="1">
        <f t="array" aca="1" ref="R1414" ca="1">INDEX('Marital status'!$A:$A,RANDBETWEEN(5,COUNTA('Marital status'!$A:$A) + 1),1)</f>
        <v>7</v>
      </c>
      <c r="S1414" s="7" t="str">
        <f ca="1">VLOOKUP($R1414,'Marital status'!$A:$B,2,FALSE)</f>
        <v xml:space="preserve">Widowed </v>
      </c>
      <c r="T1414" s="7">
        <f t="shared" ref="T1414:T1477" ca="1" si="223" xml:space="preserve">
IF(AND($AA1414 &gt;= 5, $AA1414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6</v>
      </c>
      <c r="U1414" s="7" t="str">
        <f ca="1">VLOOKUP($T1414,Ethnicities!$A:$B,2,FALSE)</f>
        <v>Black or African American</v>
      </c>
      <c r="V1414" s="8">
        <f t="shared" ref="V1414:V1477" ca="1" si="224" xml:space="preserve">
IF($AA1414 = 5 + N("CEO"),
    TODAY() - 16340,
    IF($AA1414 = 8 + N("Secretary"),
        RANDBETWEEN(TODAY() - 12418.5, TODAY()-6574.5),
        IF(OR($AA1414 = 7, $AA1414 = 14),
            RANDBETWEEN(TODAY() - 16071, TODAY() - 8766),
            IF(OR($AA1414 = 13, $AA1414 = 12, $AA1414 = 11),
                RANDBETWEEN(TODAY() - 27393.75, TODAY() - 12783.75),
                RANDBETWEEN(TODAY() - 27393.75, TODAY()-10957.5)
            )
        )
    )
)</f>
        <v>23623</v>
      </c>
      <c r="W1414" s="6">
        <f t="shared" ref="W1414:W1477" ca="1" si="225" xml:space="preserve">
IF(OR($AA1414 = 5, $AA1414 = 6) + N("Se for presidente ou vice-presidente"),
    10 + N("Doutor"),
    IF($AA1414 = 7 + N("Se for diretor"),
        RANDBETWEEN(8,10) + N("Graduate school or Master’s degree or Doctorate"),
        IF($AA1414 = 14 + N("If a manager"),
            RANDBETWEEN(7,9),
            IF(OR($AA1414 = 13, $AA1414 = 12, $AA1414 = 11) + N("If coordinator or specialist or analyst"),
                RANDBETWEEN(7,8),
                7
            )
        )
    )
)</f>
        <v>8</v>
      </c>
      <c r="X1414" s="8" t="str">
        <f ca="1">VLOOKUP($W1414,'Background education'!$A:$B,2,FALSE)</f>
        <v>Graduate school</v>
      </c>
      <c r="Y1414" s="7">
        <f ca="1" xml:space="preserve">
  IF(OR($AA1414 = 5, $AA1414 = 6, $AA1414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14" s="7" t="str">
        <f ca="1">VLOOKUP($Y1414,Departments!$A:$B,2,FALSE)</f>
        <v>Audit</v>
      </c>
      <c r="AA1414" s="6">
        <f t="shared" ref="AA1414:AA1477" ca="1" si="226" xml:space="preserve">
IF($C1414 = 1 + N("Se matrícula for 1"),
  5 + N("Presidente"),
  IF($C1414 = 2 + N("Se matrícula for 2"),
    6 + N("Vice-presidente"),
    IF($C1414 = 3 + N("Se matrícula for 3"),
      8 + N("Secretária bilíngue"),
      IF(AND($C1414 &gt;= 4, $C1414 &lt;=14),
        7 + N("Diretor"),
        IF(AND($C1414 &gt;= 15, $C1414 &lt;= 25),
          14 + N("Manager"),
          IF(AND($C1414 &gt;= 26, $C1414 &lt;= 36),
            13 + N("Coordinador"),
            IF(AND($C1414 &gt;= 37, $C1414 &lt;= 47),
              12 + N("Especialista"),
                IF(MOD($C1414,2) = 0,
                  11 + N("Analista"),
                  RANDBETWEEN(9,10) + N("Estagiário ou Trainee")
                )
            )
          )
        )
      )
    )
  )
)</f>
        <v>11</v>
      </c>
      <c r="AB1414" s="7" t="str">
        <f ca="1">VLOOKUP($AA1414,Roles!$A:$B,2,FALSE)</f>
        <v>Analyst</v>
      </c>
      <c r="AC1414" s="6">
        <f t="shared" ref="AC1414:AC1477" ca="1" si="227" xml:space="preserve">
IF($AA1414 = 11 + N("Analyst"),
    RANDBETWEEN(5, 7) + N("Jr, Pleno, Sr"),
    ""
)</f>
        <v>5</v>
      </c>
      <c r="AD1414" s="7" t="str">
        <f ca="1" xml:space="preserve">
IF($AC1414 &lt;&gt; "",
    VLOOKUP($AC1414,Levels!$A:$B,2,FALSE),
    ""
)</f>
        <v>Junior</v>
      </c>
      <c r="AE1414" s="8">
        <f t="shared" ref="AE1414:AE1477" ca="1" si="228" xml:space="preserve">
IF(
  OR(
    $AA1414=5,$AA1414=6,$AA1414=7,$AA1414=8,$AA1414=14
  ),
  36161,
  IF(
     (
      (TODAY() - $V1414) / 365
     ) &lt; 19,
      TODAY(),
      RANDBETWEEN(36161,TODAY())
  )
)</f>
        <v>40911</v>
      </c>
      <c r="AF1414" s="6">
        <f ca="1">RANDBETWEEN(5,COUNTA('Recruitment source'!$A:$A) + 1)</f>
        <v>15</v>
      </c>
      <c r="AG1414" s="6" t="str">
        <f ca="1">VLOOKUP($AF1414,'Recruitment source'!$A:$B,2,FALSE)</f>
        <v>Website</v>
      </c>
      <c r="AH1414" s="8"/>
      <c r="AI1414" s="1">
        <f t="shared" ca="1" si="220"/>
        <v>3000</v>
      </c>
      <c r="AJ1414" s="12" t="str">
        <f t="shared" ref="AJ1414:AJ1477" ca="1" si="22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$A1414  &amp; ", "   &amp;
$C1414  &amp; ", "   &amp;
$E1414  &amp; ", '"  &amp;
$J1414  &amp; "', '" &amp;
$P1414  &amp; "', "  &amp;
$T1414  &amp; ", '"  &amp;
TEXT($V1414,"dd/mm/aaaa")  &amp; "', "   &amp;
$W1414  &amp; ", "   &amp;
$Y1414  &amp; ", "   &amp;
$AA1414  &amp; ", "   &amp;
IF($AC1414 &lt;&gt; "", $AC1414, "NULL")  &amp; ", "   &amp;
$AI1414  &amp; ");"</f>
        <v>INSERT INTO bi4all.fac_employees (id_company_fk, id_employee_pk, flg_active, employee_name, id_gender_fk, id_race_fk, birthday, id_schooling_fk, id_department_fk, id_role_fk, id_level_fk, actual_salary) VALUES (5, 1410, 1, 'Francisco Pinto Frasão', 'M', 6, '03/09/1964', 8, 13, 11, 5, 3000);</v>
      </c>
    </row>
    <row r="1415" spans="1:36" ht="14.25" customHeight="1" x14ac:dyDescent="0.2">
      <c r="A1415" s="7" cm="1">
        <f t="array" aca="1" ref="A1415" ca="1">INDEX(Companies!$A:$A,RANDBETWEEN(5,COUNTA(Companies!$A:$A) + 1),1)</f>
        <v>5</v>
      </c>
      <c r="B1415" s="7" t="str">
        <f ca="1">VLOOKUP($A1415,Companies!$A:$B,2,FALSE)</f>
        <v>ACME Corporation</v>
      </c>
      <c r="C1415" s="5">
        <f t="shared" si="221"/>
        <v>1411</v>
      </c>
      <c r="D1415" s="5" t="str" cm="1">
        <f t="array" ref="D1415">SHA1HASH($C1415)</f>
        <v>4a7c9f93e2417187f814079e6c47a3271aaa7b93</v>
      </c>
      <c r="E1415" s="6">
        <v>1</v>
      </c>
      <c r="F1415" s="7">
        <f ca="1">IF($C1415 = 1 + N("Presidente"),
    127,
    IF($C1415 = 2 + N("Vice-Presidente"),
        72,
        IF($C1415 = 3 + N("Secretária bilíngue"),
            13,
            RANDBETWEEN(5,COUNT(Name!$A:$A) + 1)
        )
    )
)</f>
        <v>127</v>
      </c>
      <c r="G1415" s="7" t="str">
        <f ca="1">VLOOKUP($F1415,Name!$A:$B,2,FALSE)</f>
        <v>Enzo</v>
      </c>
      <c r="H1415" s="7">
        <f ca="1" xml:space="preserve">
IF($C1415 = 1,
    0,
    RANDBETWEEN(5,COUNT('Last name'!$A:$A) + 1)
)</f>
        <v>113</v>
      </c>
      <c r="I1415" s="7" t="str">
        <f ca="1" xml:space="preserve">
IF($C1415 = 1 + N("Presidente"),
    "de Orléans e Bragança",
    VLOOKUP($H1415,'Last name'!$A:$B,2,FALSE) &amp; " " &amp; VLOOKUP(RANDBETWEEN(5,COUNT('Last name'!$A:$A) + 1),'Last name'!$A:$B,2,FALSE)
)</f>
        <v>Luz Barreto</v>
      </c>
      <c r="J1415" s="7" t="str">
        <f t="shared" ca="1" si="222"/>
        <v>Enzo Luz Barreto</v>
      </c>
      <c r="K1415" s="7" t="str" cm="1">
        <f t="array" aca="1" ref="K1415" ca="1">SHA1HASH($J1415)</f>
        <v>8f9283ff68832f1cf667033567d89a670cbe2bb5</v>
      </c>
      <c r="L1415" s="7" cm="1">
        <f t="array" aca="1" ref="L1415" ca="1">INDEX(States!$A:$A,N1415,1)</f>
        <v>5</v>
      </c>
      <c r="M1415" s="7" t="str">
        <f ca="1">VLOOKUP($L1415,Countries!$A:$B,2,FALSE)</f>
        <v>Portugal</v>
      </c>
      <c r="N1415" s="7" cm="1">
        <f t="array" aca="1" ref="N1415" ca="1">INDEX(States!$C:$C,RANDBETWEEN(5,COUNTA(States!$A:$A) + 1),1)</f>
        <v>12</v>
      </c>
      <c r="O1415" s="7" t="str">
        <f ca="1">VLOOKUP($N1415,States!$C:$D,2,FALSE)</f>
        <v>Leiria</v>
      </c>
      <c r="P1415" s="7" t="str">
        <f ca="1">VLOOKUP($F1415,Name!$A:$C,3,FALSE)</f>
        <v>M</v>
      </c>
      <c r="Q1415" s="7" t="str">
        <f ca="1">VLOOKUP($P1415,Genders!$B:$C,2,FALSE)</f>
        <v>Male</v>
      </c>
      <c r="R1415" s="7" cm="1">
        <f t="array" aca="1" ref="R1415" ca="1">INDEX('Marital status'!$A:$A,RANDBETWEEN(5,COUNTA('Marital status'!$A:$A) + 1),1)</f>
        <v>9</v>
      </c>
      <c r="S1415" s="7" t="str">
        <f ca="1">VLOOKUP($R1415,'Marital status'!$A:$B,2,FALSE)</f>
        <v>DIVORCED</v>
      </c>
      <c r="T1415" s="7">
        <f t="shared" ca="1" si="223"/>
        <v>5</v>
      </c>
      <c r="U1415" s="7" t="str">
        <f ca="1">VLOOKUP($T1415,Ethnicities!$A:$B,2,FALSE)</f>
        <v xml:space="preserve"> white</v>
      </c>
      <c r="V1415" s="8">
        <f t="shared" ca="1" si="224"/>
        <v>20368</v>
      </c>
      <c r="W1415" s="6">
        <f t="shared" ca="1" si="225"/>
        <v>7</v>
      </c>
      <c r="X1415" s="8" t="str">
        <f ca="1">VLOOKUP($W1415,'Background education'!$A:$B,2,FALSE)</f>
        <v>Undergraduate degree</v>
      </c>
      <c r="Y1415" s="7">
        <f ca="1" xml:space="preserve">
  IF(OR($AA1415 = 5, $AA1415 = 6, $AA1415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15" s="7" t="str">
        <f ca="1">VLOOKUP($Y1415,Departments!$A:$B,2,FALSE)</f>
        <v xml:space="preserve"> Commercial</v>
      </c>
      <c r="AA1415" s="6">
        <f t="shared" ca="1" si="226"/>
        <v>9</v>
      </c>
      <c r="AB1415" s="7" t="str">
        <f ca="1">VLOOKUP($AA1415,Roles!$A:$B,2,FALSE)</f>
        <v>Intern</v>
      </c>
      <c r="AC1415" s="6" t="str">
        <f t="shared" ca="1" si="227"/>
        <v/>
      </c>
      <c r="AD1415" s="7" t="str">
        <f ca="1" xml:space="preserve">
IF($AC1415 &lt;&gt; "",
    VLOOKUP($AC1415,Levels!$A:$B,2,FALSE),
    ""
)</f>
        <v/>
      </c>
      <c r="AE1415" s="8">
        <f t="shared" ca="1" si="228"/>
        <v>39338</v>
      </c>
      <c r="AF1415" s="6">
        <f ca="1">RANDBETWEEN(5,COUNTA('Recruitment source'!$A:$A) + 1)</f>
        <v>15</v>
      </c>
      <c r="AG1415" s="6" t="str">
        <f ca="1">VLOOKUP($AF1415,'Recruitment source'!$A:$B,2,FALSE)</f>
        <v>Website</v>
      </c>
      <c r="AH1415" s="8"/>
      <c r="AI1415" s="1">
        <f t="shared" ca="1" si="220"/>
        <v>1285</v>
      </c>
      <c r="AJ141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1411, 1, 'Enzo Luz Barreto', 'M', 5, '06/10/1955', 7, 9, 9, NULL, 1285);</v>
      </c>
    </row>
    <row r="1416" spans="1:36" ht="14.25" customHeight="1" x14ac:dyDescent="0.2">
      <c r="A1416" s="7" cm="1">
        <f t="array" aca="1" ref="A1416" ca="1">INDEX(Companies!$A:$A,RANDBETWEEN(5,COUNTA(Companies!$A:$A) + 1),1)</f>
        <v>5</v>
      </c>
      <c r="B1416" s="7" t="str">
        <f ca="1">VLOOKUP($A1416,Companies!$A:$B,2,FALSE)</f>
        <v>ACME Corporation</v>
      </c>
      <c r="C1416" s="5">
        <f t="shared" si="221"/>
        <v>1412</v>
      </c>
      <c r="D1416" s="5" t="str" cm="1">
        <f t="array" ref="D1416">SHA1HASH($C1416)</f>
        <v>e918c0b5ec0d3599cc2bbda9dc7bbbdf23816ce0</v>
      </c>
      <c r="E1416" s="6">
        <v>1</v>
      </c>
      <c r="F1416" s="7">
        <f ca="1">IF($C1416 = 1 + N("Presidente"),
    127,
    IF($C1416 = 2 + N("Vice-Presidente"),
        72,
        IF($C1416 = 3 + N("Secretária bilíngue"),
            13,
            RANDBETWEEN(5,COUNT(Name!$A:$A) + 1)
        )
    )
)</f>
        <v>297</v>
      </c>
      <c r="G1416" s="7" t="str">
        <f ca="1">VLOOKUP($F1416,Name!$A:$B,2,FALSE)</f>
        <v>Miguelito</v>
      </c>
      <c r="H1416" s="7">
        <f ca="1" xml:space="preserve">
IF($C1416 = 1,
    0,
    RANDBETWEEN(5,COUNT('Last name'!$A:$A) + 1)
)</f>
        <v>123</v>
      </c>
      <c r="I1416" s="7" t="str">
        <f ca="1" xml:space="preserve">
IF($C1416 = 1 + N("Presidente"),
    "de Orléans e Bragança",
    VLOOKUP($H1416,'Last name'!$A:$B,2,FALSE) &amp; " " &amp; VLOOKUP(RANDBETWEEN(5,COUNT('Last name'!$A:$A) + 1),'Last name'!$A:$B,2,FALSE)
)</f>
        <v>Martins Gonçalves</v>
      </c>
      <c r="J1416" s="7" t="str">
        <f t="shared" ca="1" si="222"/>
        <v>Miguelito Martins Gonçalves</v>
      </c>
      <c r="K1416" s="7" t="str" cm="1">
        <f t="array" aca="1" ref="K1416" ca="1">SHA1HASH($J1416)</f>
        <v>938a62b97a86f20ec3dd406d2fa1ab46abf7b5cc</v>
      </c>
      <c r="L1416" s="7" cm="1">
        <f t="array" aca="1" ref="L1416" ca="1">INDEX(States!$A:$A,N1416,1)</f>
        <v>5</v>
      </c>
      <c r="M1416" s="7" t="str">
        <f ca="1">VLOOKUP($L1416,Countries!$A:$B,2,FALSE)</f>
        <v>Portugal</v>
      </c>
      <c r="N1416" s="7" cm="1">
        <f t="array" aca="1" ref="N1416" ca="1">INDEX(States!$C:$C,RANDBETWEEN(5,COUNTA(States!$A:$A) + 1),1)</f>
        <v>22</v>
      </c>
      <c r="O1416" s="7" t="str">
        <f ca="1">VLOOKUP($N1416,States!$C:$D,2,FALSE)</f>
        <v>Vila Real</v>
      </c>
      <c r="P1416" s="7" t="str">
        <f ca="1">VLOOKUP($F1416,Name!$A:$C,3,FALSE)</f>
        <v>M</v>
      </c>
      <c r="Q1416" s="7" t="str">
        <f ca="1">VLOOKUP($P1416,Genders!$B:$C,2,FALSE)</f>
        <v>Male</v>
      </c>
      <c r="R1416" s="7" cm="1">
        <f t="array" aca="1" ref="R1416" ca="1">INDEX('Marital status'!$A:$A,RANDBETWEEN(5,COUNTA('Marital status'!$A:$A) + 1),1)</f>
        <v>6</v>
      </c>
      <c r="S1416" s="7" t="str">
        <f ca="1">VLOOKUP($R1416,'Marital status'!$A:$B,2,FALSE)</f>
        <v>MarrieD</v>
      </c>
      <c r="T1416" s="7">
        <f t="shared" ca="1" si="223"/>
        <v>5</v>
      </c>
      <c r="U1416" s="7" t="str">
        <f ca="1">VLOOKUP($T1416,Ethnicities!$A:$B,2,FALSE)</f>
        <v xml:space="preserve"> white</v>
      </c>
      <c r="V1416" s="8">
        <f t="shared" ca="1" si="224"/>
        <v>23955</v>
      </c>
      <c r="W1416" s="6">
        <f t="shared" ca="1" si="225"/>
        <v>7</v>
      </c>
      <c r="X1416" s="8" t="str">
        <f ca="1">VLOOKUP($W1416,'Background education'!$A:$B,2,FALSE)</f>
        <v>Undergraduate degree</v>
      </c>
      <c r="Y1416" s="7">
        <f ca="1" xml:space="preserve">
  IF(OR($AA1416 = 5, $AA1416 = 6, $AA1416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16" s="7" t="str">
        <f ca="1">VLOOKUP($Y1416,Departments!$A:$B,2,FALSE)</f>
        <v>Finance</v>
      </c>
      <c r="AA1416" s="6">
        <f t="shared" ca="1" si="226"/>
        <v>11</v>
      </c>
      <c r="AB1416" s="7" t="str">
        <f ca="1">VLOOKUP($AA1416,Roles!$A:$B,2,FALSE)</f>
        <v>Analyst</v>
      </c>
      <c r="AC1416" s="6">
        <f t="shared" ca="1" si="227"/>
        <v>6</v>
      </c>
      <c r="AD1416" s="7" t="str">
        <f ca="1" xml:space="preserve">
IF($AC1416 &lt;&gt; "",
    VLOOKUP($AC1416,Levels!$A:$B,2,FALSE),
    ""
)</f>
        <v>Pleno</v>
      </c>
      <c r="AE1416" s="8">
        <f t="shared" ca="1" si="228"/>
        <v>40484</v>
      </c>
      <c r="AF1416" s="6">
        <f ca="1">RANDBETWEEN(5,COUNTA('Recruitment source'!$A:$A) + 1)</f>
        <v>14</v>
      </c>
      <c r="AG1416" s="6" t="str">
        <f ca="1">VLOOKUP($AF1416,'Recruitment source'!$A:$B,2,FALSE)</f>
        <v>LinkedIn</v>
      </c>
      <c r="AH1416" s="8"/>
      <c r="AI1416" s="1">
        <f t="shared" ca="1" si="220"/>
        <v>2500</v>
      </c>
      <c r="AJ141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1412, 1, 'Miguelito Martins Gonçalves', 'M', 5, '01/08/1965', 7, 7, 11, 6, 2500);</v>
      </c>
    </row>
    <row r="1417" spans="1:36" ht="14.25" customHeight="1" x14ac:dyDescent="0.2">
      <c r="A1417" s="7" cm="1">
        <f t="array" aca="1" ref="A1417" ca="1">INDEX(Companies!$A:$A,RANDBETWEEN(5,COUNTA(Companies!$A:$A) + 1),1)</f>
        <v>5</v>
      </c>
      <c r="B1417" s="7" t="str">
        <f ca="1">VLOOKUP($A1417,Companies!$A:$B,2,FALSE)</f>
        <v>ACME Corporation</v>
      </c>
      <c r="C1417" s="5">
        <f t="shared" si="221"/>
        <v>1413</v>
      </c>
      <c r="D1417" s="5" t="str" cm="1">
        <f t="array" ref="D1417">SHA1HASH($C1417)</f>
        <v>cf39da87bbef9b83a039ae289a2dcb8a93bf1814</v>
      </c>
      <c r="E1417" s="6">
        <v>1</v>
      </c>
      <c r="F1417" s="7">
        <f ca="1">IF($C1417 = 1 + N("Presidente"),
    127,
    IF($C1417 = 2 + N("Vice-Presidente"),
        72,
        IF($C1417 = 3 + N("Secretária bilíngue"),
            13,
            RANDBETWEEN(5,COUNT(Name!$A:$A) + 1)
        )
    )
)</f>
        <v>182</v>
      </c>
      <c r="G1417" s="7" t="str">
        <f ca="1">VLOOKUP($F1417,Name!$A:$B,2,FALSE)</f>
        <v>Joana</v>
      </c>
      <c r="H1417" s="7">
        <f ca="1" xml:space="preserve">
IF($C1417 = 1,
    0,
    RANDBETWEEN(5,COUNT('Last name'!$A:$A) + 1)
)</f>
        <v>158</v>
      </c>
      <c r="I1417" s="7" t="str">
        <f ca="1" xml:space="preserve">
IF($C1417 = 1 + N("Presidente"),
    "de Orléans e Bragança",
    VLOOKUP($H1417,'Last name'!$A:$B,2,FALSE) &amp; " " &amp; VLOOKUP(RANDBETWEEN(5,COUNT('Last name'!$A:$A) + 1),'Last name'!$A:$B,2,FALSE)
)</f>
        <v>Rangel Carneiro</v>
      </c>
      <c r="J1417" s="7" t="str">
        <f t="shared" ca="1" si="222"/>
        <v>Joana Rangel Carneiro</v>
      </c>
      <c r="K1417" s="7" t="str" cm="1">
        <f t="array" aca="1" ref="K1417" ca="1">SHA1HASH($J1417)</f>
        <v>381e2c3acf1117a41e94749fa7de3d2218141a7d</v>
      </c>
      <c r="L1417" s="7" cm="1">
        <f t="array" aca="1" ref="L1417" ca="1">INDEX(States!$A:$A,N1417,1)</f>
        <v>5</v>
      </c>
      <c r="M1417" s="7" t="str">
        <f ca="1">VLOOKUP($L1417,Countries!$A:$B,2,FALSE)</f>
        <v>Portugal</v>
      </c>
      <c r="N1417" s="7" cm="1">
        <f t="array" aca="1" ref="N1417" ca="1">INDEX(States!$C:$C,RANDBETWEEN(5,COUNTA(States!$A:$A) + 1),1)</f>
        <v>19</v>
      </c>
      <c r="O1417" s="7" t="str">
        <f ca="1">VLOOKUP($N1417,States!$C:$D,2,FALSE)</f>
        <v>Beja</v>
      </c>
      <c r="P1417" s="7" t="str">
        <f ca="1">VLOOKUP($F1417,Name!$A:$C,3,FALSE)</f>
        <v>F</v>
      </c>
      <c r="Q1417" s="7" t="str">
        <f ca="1">VLOOKUP($P1417,Genders!$B:$C,2,FALSE)</f>
        <v>Female</v>
      </c>
      <c r="R1417" s="7" cm="1">
        <f t="array" aca="1" ref="R1417" ca="1">INDEX('Marital status'!$A:$A,RANDBETWEEN(5,COUNTA('Marital status'!$A:$A) + 1),1)</f>
        <v>9</v>
      </c>
      <c r="S1417" s="7" t="str">
        <f ca="1">VLOOKUP($R1417,'Marital status'!$A:$B,2,FALSE)</f>
        <v>DIVORCED</v>
      </c>
      <c r="T1417" s="7">
        <f t="shared" ca="1" si="223"/>
        <v>5</v>
      </c>
      <c r="U1417" s="7" t="str">
        <f ca="1">VLOOKUP($T1417,Ethnicities!$A:$B,2,FALSE)</f>
        <v xml:space="preserve"> white</v>
      </c>
      <c r="V1417" s="8">
        <f t="shared" ca="1" si="224"/>
        <v>25984</v>
      </c>
      <c r="W1417" s="6">
        <f t="shared" ca="1" si="225"/>
        <v>7</v>
      </c>
      <c r="X1417" s="8" t="str">
        <f ca="1">VLOOKUP($W1417,'Background education'!$A:$B,2,FALSE)</f>
        <v>Undergraduate degree</v>
      </c>
      <c r="Y1417" s="7">
        <f ca="1" xml:space="preserve">
  IF(OR($AA1417 = 5, $AA1417 = 6, $AA1417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17" s="7" t="str">
        <f ca="1">VLOOKUP($Y1417,Departments!$A:$B,2,FALSE)</f>
        <v xml:space="preserve"> Presidency</v>
      </c>
      <c r="AA1417" s="6">
        <f t="shared" ca="1" si="226"/>
        <v>9</v>
      </c>
      <c r="AB1417" s="7" t="str">
        <f ca="1">VLOOKUP($AA1417,Roles!$A:$B,2,FALSE)</f>
        <v>Intern</v>
      </c>
      <c r="AC1417" s="6" t="str">
        <f t="shared" ca="1" si="227"/>
        <v/>
      </c>
      <c r="AD1417" s="7" t="str">
        <f ca="1" xml:space="preserve">
IF($AC1417 &lt;&gt; "",
    VLOOKUP($AC1417,Levels!$A:$B,2,FALSE),
    ""
)</f>
        <v/>
      </c>
      <c r="AE1417" s="8">
        <f t="shared" ca="1" si="228"/>
        <v>44643</v>
      </c>
      <c r="AF1417" s="6">
        <f ca="1">RANDBETWEEN(5,COUNTA('Recruitment source'!$A:$A) + 1)</f>
        <v>9</v>
      </c>
      <c r="AG1417" s="6" t="str">
        <f ca="1">VLOOKUP($AF1417,'Recruitment source'!$A:$B,2,FALSE)</f>
        <v>Empregos Online</v>
      </c>
      <c r="AH1417" s="8"/>
      <c r="AI1417" s="1">
        <f t="shared" ca="1" si="220"/>
        <v>1205</v>
      </c>
      <c r="AJ141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1413, 1, 'Joana Rangel Carneiro', 'F', 5, '20/02/1971', 7, 5, 9, NULL, 1205);</v>
      </c>
    </row>
    <row r="1418" spans="1:36" ht="14.25" customHeight="1" x14ac:dyDescent="0.2">
      <c r="A1418" s="7" cm="1">
        <f t="array" aca="1" ref="A1418" ca="1">INDEX(Companies!$A:$A,RANDBETWEEN(5,COUNTA(Companies!$A:$A) + 1),1)</f>
        <v>5</v>
      </c>
      <c r="B1418" s="7" t="str">
        <f ca="1">VLOOKUP($A1418,Companies!$A:$B,2,FALSE)</f>
        <v>ACME Corporation</v>
      </c>
      <c r="C1418" s="5">
        <f t="shared" si="221"/>
        <v>1414</v>
      </c>
      <c r="D1418" s="5" t="str" cm="1">
        <f t="array" ref="D1418">SHA1HASH($C1418)</f>
        <v>fbce66f99c809283638f344ecb3d50674ea64189</v>
      </c>
      <c r="E1418" s="6">
        <v>1</v>
      </c>
      <c r="F1418" s="7">
        <f ca="1">IF($C1418 = 1 + N("Presidente"),
    127,
    IF($C1418 = 2 + N("Vice-Presidente"),
        72,
        IF($C1418 = 3 + N("Secretária bilíngue"),
            13,
            RANDBETWEEN(5,COUNT(Name!$A:$A) + 1)
        )
    )
)</f>
        <v>80</v>
      </c>
      <c r="G1418" s="7" t="str">
        <f ca="1">VLOOKUP($F1418,Name!$A:$B,2,FALSE)</f>
        <v>Byatriz</v>
      </c>
      <c r="H1418" s="7">
        <f ca="1" xml:space="preserve">
IF($C1418 = 1,
    0,
    RANDBETWEEN(5,COUNT('Last name'!$A:$A) + 1)
)</f>
        <v>62</v>
      </c>
      <c r="I1418" s="7" t="str">
        <f ca="1" xml:space="preserve">
IF($C1418 = 1 + N("Presidente"),
    "de Orléans e Bragança",
    VLOOKUP($H1418,'Last name'!$A:$B,2,FALSE) &amp; " " &amp; VLOOKUP(RANDBETWEEN(5,COUNT('Last name'!$A:$A) + 1),'Last name'!$A:$B,2,FALSE)
)</f>
        <v>Carvalho Conti</v>
      </c>
      <c r="J1418" s="7" t="str">
        <f t="shared" ca="1" si="222"/>
        <v>Byatriz Carvalho Conti</v>
      </c>
      <c r="K1418" s="7" t="str" cm="1">
        <f t="array" aca="1" ref="K1418" ca="1">SHA1HASH($J1418)</f>
        <v>da6f437284a1fc89f8b62f538fe2814ec5516f09</v>
      </c>
      <c r="L1418" s="7" cm="1">
        <f t="array" aca="1" ref="L1418" ca="1">INDEX(States!$A:$A,N1418,1)</f>
        <v>5</v>
      </c>
      <c r="M1418" s="7" t="str">
        <f ca="1">VLOOKUP($L1418,Countries!$A:$B,2,FALSE)</f>
        <v>Portugal</v>
      </c>
      <c r="N1418" s="7" cm="1">
        <f t="array" aca="1" ref="N1418" ca="1">INDEX(States!$C:$C,RANDBETWEEN(5,COUNTA(States!$A:$A) + 1),1)</f>
        <v>18</v>
      </c>
      <c r="O1418" s="7" t="str">
        <f ca="1">VLOOKUP($N1418,States!$C:$D,2,FALSE)</f>
        <v>Castelo Branco</v>
      </c>
      <c r="P1418" s="7" t="str">
        <f ca="1">VLOOKUP($F1418,Name!$A:$C,3,FALSE)</f>
        <v>F</v>
      </c>
      <c r="Q1418" s="7" t="str">
        <f ca="1">VLOOKUP($P1418,Genders!$B:$C,2,FALSE)</f>
        <v>Female</v>
      </c>
      <c r="R1418" s="7" cm="1">
        <f t="array" aca="1" ref="R1418" ca="1">INDEX('Marital status'!$A:$A,RANDBETWEEN(5,COUNTA('Marital status'!$A:$A) + 1),1)</f>
        <v>6</v>
      </c>
      <c r="S1418" s="7" t="str">
        <f ca="1">VLOOKUP($R1418,'Marital status'!$A:$B,2,FALSE)</f>
        <v>MarrieD</v>
      </c>
      <c r="T1418" s="7">
        <f t="shared" ca="1" si="223"/>
        <v>5</v>
      </c>
      <c r="U1418" s="7" t="str">
        <f ca="1">VLOOKUP($T1418,Ethnicities!$A:$B,2,FALSE)</f>
        <v xml:space="preserve"> white</v>
      </c>
      <c r="V1418" s="8">
        <f t="shared" ca="1" si="224"/>
        <v>31212</v>
      </c>
      <c r="W1418" s="6">
        <f t="shared" ca="1" si="225"/>
        <v>7</v>
      </c>
      <c r="X1418" s="8" t="str">
        <f ca="1">VLOOKUP($W1418,'Background education'!$A:$B,2,FALSE)</f>
        <v>Undergraduate degree</v>
      </c>
      <c r="Y1418" s="7">
        <f ca="1" xml:space="preserve">
  IF(OR($AA1418 = 5, $AA1418 = 6, $AA1418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18" s="7" t="str">
        <f ca="1">VLOOKUP($Y1418,Departments!$A:$B,2,FALSE)</f>
        <v xml:space="preserve"> Presidency</v>
      </c>
      <c r="AA1418" s="6">
        <f t="shared" ca="1" si="226"/>
        <v>11</v>
      </c>
      <c r="AB1418" s="7" t="str">
        <f ca="1">VLOOKUP($AA1418,Roles!$A:$B,2,FALSE)</f>
        <v>Analyst</v>
      </c>
      <c r="AC1418" s="6">
        <f t="shared" ca="1" si="227"/>
        <v>5</v>
      </c>
      <c r="AD1418" s="7" t="str">
        <f ca="1" xml:space="preserve">
IF($AC1418 &lt;&gt; "",
    VLOOKUP($AC1418,Levels!$A:$B,2,FALSE),
    ""
)</f>
        <v>Junior</v>
      </c>
      <c r="AE1418" s="8">
        <f t="shared" ca="1" si="228"/>
        <v>38540</v>
      </c>
      <c r="AF1418" s="6">
        <f ca="1">RANDBETWEEN(5,COUNTA('Recruitment source'!$A:$A) + 1)</f>
        <v>11</v>
      </c>
      <c r="AG1418" s="6" t="str">
        <f ca="1">VLOOKUP($AF1418,'Recruitment source'!$A:$B,2,FALSE)</f>
        <v>Next Station</v>
      </c>
      <c r="AH1418" s="8"/>
      <c r="AI1418" s="1">
        <f t="shared" ca="1" si="220"/>
        <v>2500</v>
      </c>
      <c r="AJ1418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1414, 1, 'Byatriz Carvalho Conti', 'F', 5, '14/06/1985', 7, 5, 11, 5, 2500);</v>
      </c>
    </row>
    <row r="1419" spans="1:36" ht="14.25" customHeight="1" x14ac:dyDescent="0.2">
      <c r="A1419" s="7" cm="1">
        <f t="array" aca="1" ref="A1419" ca="1">INDEX(Companies!$A:$A,RANDBETWEEN(5,COUNTA(Companies!$A:$A) + 1),1)</f>
        <v>5</v>
      </c>
      <c r="B1419" s="7" t="str">
        <f ca="1">VLOOKUP($A1419,Companies!$A:$B,2,FALSE)</f>
        <v>ACME Corporation</v>
      </c>
      <c r="C1419" s="5">
        <f t="shared" si="221"/>
        <v>1415</v>
      </c>
      <c r="D1419" s="5" t="str" cm="1">
        <f t="array" ref="D1419">SHA1HASH($C1419)</f>
        <v>b54681f4b90af40d60f07266f34978535f8ca8c2</v>
      </c>
      <c r="E1419" s="6">
        <v>1</v>
      </c>
      <c r="F1419" s="7">
        <f ca="1">IF($C1419 = 1 + N("Presidente"),
    127,
    IF($C1419 = 2 + N("Vice-Presidente"),
        72,
        IF($C1419 = 3 + N("Secretária bilíngue"),
            13,
            RANDBETWEEN(5,COUNT(Name!$A:$A) + 1)
        )
    )
)</f>
        <v>47</v>
      </c>
      <c r="G1419" s="7" t="str">
        <f ca="1">VLOOKUP($F1419,Name!$A:$B,2,FALSE)</f>
        <v>Anne Caroline</v>
      </c>
      <c r="H1419" s="7">
        <f ca="1" xml:space="preserve">
IF($C1419 = 1,
    0,
    RANDBETWEEN(5,COUNT('Last name'!$A:$A) + 1)
)</f>
        <v>109</v>
      </c>
      <c r="I1419" s="7" t="str">
        <f ca="1" xml:space="preserve">
IF($C1419 = 1 + N("Presidente"),
    "de Orléans e Bragança",
    VLOOKUP($H1419,'Last name'!$A:$B,2,FALSE) &amp; " " &amp; VLOOKUP(RANDBETWEEN(5,COUNT('Last name'!$A:$A) + 1),'Last name'!$A:$B,2,FALSE)
)</f>
        <v>Lima Lombardi</v>
      </c>
      <c r="J1419" s="7" t="str">
        <f t="shared" ca="1" si="222"/>
        <v>Anne Caroline Lima Lombardi</v>
      </c>
      <c r="K1419" s="7" t="str" cm="1">
        <f t="array" aca="1" ref="K1419" ca="1">SHA1HASH($J1419)</f>
        <v>a065f9f5336c4dbbec1f15761e95d0936be47c1f</v>
      </c>
      <c r="L1419" s="7" cm="1">
        <f t="array" aca="1" ref="L1419" ca="1">INDEX(States!$A:$A,N1419,1)</f>
        <v>5</v>
      </c>
      <c r="M1419" s="7" t="str">
        <f ca="1">VLOOKUP($L1419,Countries!$A:$B,2,FALSE)</f>
        <v>Portugal</v>
      </c>
      <c r="N1419" s="7" cm="1">
        <f t="array" aca="1" ref="N1419" ca="1">INDEX(States!$C:$C,RANDBETWEEN(5,COUNTA(States!$A:$A) + 1),1)</f>
        <v>23</v>
      </c>
      <c r="O1419" s="7" t="str">
        <f ca="1">VLOOKUP($N1419,States!$C:$D,2,FALSE)</f>
        <v>Viana do Castelo</v>
      </c>
      <c r="P1419" s="7" t="str">
        <f ca="1">VLOOKUP($F1419,Name!$A:$C,3,FALSE)</f>
        <v>F</v>
      </c>
      <c r="Q1419" s="7" t="str">
        <f ca="1">VLOOKUP($P1419,Genders!$B:$C,2,FALSE)</f>
        <v>Female</v>
      </c>
      <c r="R1419" s="7" cm="1">
        <f t="array" aca="1" ref="R1419" ca="1">INDEX('Marital status'!$A:$A,RANDBETWEEN(5,COUNTA('Marital status'!$A:$A) + 1),1)</f>
        <v>6</v>
      </c>
      <c r="S1419" s="7" t="str">
        <f ca="1">VLOOKUP($R1419,'Marital status'!$A:$B,2,FALSE)</f>
        <v>MarrieD</v>
      </c>
      <c r="T1419" s="7">
        <f t="shared" ca="1" si="223"/>
        <v>7</v>
      </c>
      <c r="U1419" s="7" t="str">
        <f ca="1">VLOOKUP($T1419,Ethnicities!$A:$B,2,FALSE)</f>
        <v xml:space="preserve">  Hispanic or LATINO</v>
      </c>
      <c r="V1419" s="8">
        <f t="shared" ca="1" si="224"/>
        <v>23658</v>
      </c>
      <c r="W1419" s="6">
        <f t="shared" ca="1" si="225"/>
        <v>7</v>
      </c>
      <c r="X1419" s="8" t="str">
        <f ca="1">VLOOKUP($W1419,'Background education'!$A:$B,2,FALSE)</f>
        <v>Undergraduate degree</v>
      </c>
      <c r="Y1419" s="7">
        <f ca="1" xml:space="preserve">
  IF(OR($AA1419 = 5, $AA1419 = 6, $AA1419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19" s="7" t="str">
        <f ca="1">VLOOKUP($Y1419,Departments!$A:$B,2,FALSE)</f>
        <v>Communication &amp; Marketing</v>
      </c>
      <c r="AA1419" s="6">
        <f t="shared" ca="1" si="226"/>
        <v>10</v>
      </c>
      <c r="AB1419" s="7" t="str">
        <f ca="1">VLOOKUP($AA1419,Roles!$A:$B,2,FALSE)</f>
        <v>Trainee</v>
      </c>
      <c r="AC1419" s="6" t="str">
        <f t="shared" ca="1" si="227"/>
        <v/>
      </c>
      <c r="AD1419" s="7" t="str">
        <f ca="1" xml:space="preserve">
IF($AC1419 &lt;&gt; "",
    VLOOKUP($AC1419,Levels!$A:$B,2,FALSE),
    ""
)</f>
        <v/>
      </c>
      <c r="AE1419" s="8">
        <f t="shared" ca="1" si="228"/>
        <v>39211</v>
      </c>
      <c r="AF1419" s="6">
        <f ca="1">RANDBETWEEN(5,COUNTA('Recruitment source'!$A:$A) + 1)</f>
        <v>8</v>
      </c>
      <c r="AG1419" s="6" t="str">
        <f ca="1">VLOOKUP($AF1419,'Recruitment source'!$A:$B,2,FALSE)</f>
        <v>Net Empregos</v>
      </c>
      <c r="AH1419" s="8"/>
      <c r="AI1419" s="1">
        <f t="shared" ca="1" si="220"/>
        <v>1385</v>
      </c>
      <c r="AJ1419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1415, 1, 'Anne Caroline Lima Lombardi', 'F', 7, '08/10/1964', 7, 11, 10, NULL, 1385);</v>
      </c>
    </row>
    <row r="1420" spans="1:36" ht="14.25" customHeight="1" x14ac:dyDescent="0.2">
      <c r="A1420" s="7" cm="1">
        <f t="array" aca="1" ref="A1420" ca="1">INDEX(Companies!$A:$A,RANDBETWEEN(5,COUNTA(Companies!$A:$A) + 1),1)</f>
        <v>5</v>
      </c>
      <c r="B1420" s="7" t="str">
        <f ca="1">VLOOKUP($A1420,Companies!$A:$B,2,FALSE)</f>
        <v>ACME Corporation</v>
      </c>
      <c r="C1420" s="5">
        <f t="shared" si="221"/>
        <v>1416</v>
      </c>
      <c r="D1420" s="5" t="str" cm="1">
        <f t="array" ref="D1420">SHA1HASH($C1420)</f>
        <v>7197aab2aa1010716c7ac34668ce1efa0a6647ce</v>
      </c>
      <c r="E1420" s="6">
        <v>1</v>
      </c>
      <c r="F1420" s="7">
        <f ca="1">IF($C1420 = 1 + N("Presidente"),
    127,
    IF($C1420 = 2 + N("Vice-Presidente"),
        72,
        IF($C1420 = 3 + N("Secretária bilíngue"),
            13,
            RANDBETWEEN(5,COUNT(Name!$A:$A) + 1)
        )
    )
)</f>
        <v>312</v>
      </c>
      <c r="G1420" s="7" t="str">
        <f ca="1">VLOOKUP($F1420,Name!$A:$B,2,FALSE)</f>
        <v>Otávio</v>
      </c>
      <c r="H1420" s="7">
        <f ca="1" xml:space="preserve">
IF($C1420 = 1,
    0,
    RANDBETWEEN(5,COUNT('Last name'!$A:$A) + 1)
)</f>
        <v>138</v>
      </c>
      <c r="I1420" s="7" t="str">
        <f ca="1" xml:space="preserve">
IF($C1420 = 1 + N("Presidente"),
    "de Orléans e Bragança",
    VLOOKUP($H1420,'Last name'!$A:$B,2,FALSE) &amp; " " &amp; VLOOKUP(RANDBETWEEN(5,COUNT('Last name'!$A:$A) + 1),'Last name'!$A:$B,2,FALSE)
)</f>
        <v>Nascimento Azeredo</v>
      </c>
      <c r="J1420" s="7" t="str">
        <f t="shared" ca="1" si="222"/>
        <v>Otávio Nascimento Azeredo</v>
      </c>
      <c r="K1420" s="7" t="str" cm="1">
        <f t="array" aca="1" ref="K1420" ca="1">SHA1HASH($J1420)</f>
        <v>379a831c77c21bf6744da8e7914c6dbb702df156</v>
      </c>
      <c r="L1420" s="7" cm="1">
        <f t="array" aca="1" ref="L1420" ca="1">INDEX(States!$A:$A,N1420,1)</f>
        <v>5</v>
      </c>
      <c r="M1420" s="7" t="str">
        <f ca="1">VLOOKUP($L1420,Countries!$A:$B,2,FALSE)</f>
        <v>Portugal</v>
      </c>
      <c r="N1420" s="7" cm="1">
        <f t="array" aca="1" ref="N1420" ca="1">INDEX(States!$C:$C,RANDBETWEEN(5,COUNTA(States!$A:$A) + 1),1)</f>
        <v>7</v>
      </c>
      <c r="O1420" s="7" t="str">
        <f ca="1">VLOOKUP($N1420,States!$C:$D,2,FALSE)</f>
        <v xml:space="preserve"> Setúbal </v>
      </c>
      <c r="P1420" s="7" t="str">
        <f ca="1">VLOOKUP($F1420,Name!$A:$C,3,FALSE)</f>
        <v>M</v>
      </c>
      <c r="Q1420" s="7" t="str">
        <f ca="1">VLOOKUP($P1420,Genders!$B:$C,2,FALSE)</f>
        <v>Male</v>
      </c>
      <c r="R1420" s="7" cm="1">
        <f t="array" aca="1" ref="R1420" ca="1">INDEX('Marital status'!$A:$A,RANDBETWEEN(5,COUNTA('Marital status'!$A:$A) + 1),1)</f>
        <v>7</v>
      </c>
      <c r="S1420" s="7" t="str">
        <f ca="1">VLOOKUP($R1420,'Marital status'!$A:$B,2,FALSE)</f>
        <v xml:space="preserve">Widowed </v>
      </c>
      <c r="T1420" s="7">
        <f t="shared" ca="1" si="223"/>
        <v>5</v>
      </c>
      <c r="U1420" s="7" t="str">
        <f ca="1">VLOOKUP($T1420,Ethnicities!$A:$B,2,FALSE)</f>
        <v xml:space="preserve"> white</v>
      </c>
      <c r="V1420" s="8">
        <f t="shared" ca="1" si="224"/>
        <v>26422</v>
      </c>
      <c r="W1420" s="6">
        <f t="shared" ca="1" si="225"/>
        <v>7</v>
      </c>
      <c r="X1420" s="8" t="str">
        <f ca="1">VLOOKUP($W1420,'Background education'!$A:$B,2,FALSE)</f>
        <v>Undergraduate degree</v>
      </c>
      <c r="Y1420" s="7">
        <f ca="1" xml:space="preserve">
  IF(OR($AA1420 = 5, $AA1420 = 6, $AA1420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20" s="7" t="str">
        <f ca="1">VLOOKUP($Y1420,Departments!$A:$B,2,FALSE)</f>
        <v>Communication &amp; Marketing</v>
      </c>
      <c r="AA1420" s="6">
        <f t="shared" ca="1" si="226"/>
        <v>11</v>
      </c>
      <c r="AB1420" s="7" t="str">
        <f ca="1">VLOOKUP($AA1420,Roles!$A:$B,2,FALSE)</f>
        <v>Analyst</v>
      </c>
      <c r="AC1420" s="6">
        <f t="shared" ca="1" si="227"/>
        <v>7</v>
      </c>
      <c r="AD1420" s="7" t="str">
        <f ca="1" xml:space="preserve">
IF($AC1420 &lt;&gt; "",
    VLOOKUP($AC1420,Levels!$A:$B,2,FALSE),
    ""
)</f>
        <v>Senior</v>
      </c>
      <c r="AE1420" s="8">
        <f t="shared" ca="1" si="228"/>
        <v>43224</v>
      </c>
      <c r="AF1420" s="6">
        <f ca="1">RANDBETWEEN(5,COUNTA('Recruitment source'!$A:$A) + 1)</f>
        <v>14</v>
      </c>
      <c r="AG1420" s="6" t="str">
        <f ca="1">VLOOKUP($AF1420,'Recruitment source'!$A:$B,2,FALSE)</f>
        <v>LinkedIn</v>
      </c>
      <c r="AH1420" s="8"/>
      <c r="AI1420" s="1">
        <f t="shared" ca="1" si="220"/>
        <v>2580</v>
      </c>
      <c r="AJ1420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1416, 1, 'Otávio Nascimento Azeredo', 'M', 5, '03/05/1972', 7, 11, 11, 7, 2580);</v>
      </c>
    </row>
    <row r="1421" spans="1:36" ht="14.25" customHeight="1" x14ac:dyDescent="0.2">
      <c r="A1421" s="7" cm="1">
        <f t="array" aca="1" ref="A1421" ca="1">INDEX(Companies!$A:$A,RANDBETWEEN(5,COUNTA(Companies!$A:$A) + 1),1)</f>
        <v>5</v>
      </c>
      <c r="B1421" s="7" t="str">
        <f ca="1">VLOOKUP($A1421,Companies!$A:$B,2,FALSE)</f>
        <v>ACME Corporation</v>
      </c>
      <c r="C1421" s="5">
        <f t="shared" si="221"/>
        <v>1417</v>
      </c>
      <c r="D1421" s="5" t="str" cm="1">
        <f t="array" ref="D1421">SHA1HASH($C1421)</f>
        <v>6adb922fa7a3b56cfcbd0bef18b3939c46cc213b</v>
      </c>
      <c r="E1421" s="6">
        <v>1</v>
      </c>
      <c r="F1421" s="7">
        <f ca="1">IF($C1421 = 1 + N("Presidente"),
    127,
    IF($C1421 = 2 + N("Vice-Presidente"),
        72,
        IF($C1421 = 3 + N("Secretária bilíngue"),
            13,
            RANDBETWEEN(5,COUNT(Name!$A:$A) + 1)
        )
    )
)</f>
        <v>174</v>
      </c>
      <c r="G1421" s="7" t="str">
        <f ca="1">VLOOKUP($F1421,Name!$A:$B,2,FALSE)</f>
        <v>Isabel</v>
      </c>
      <c r="H1421" s="7">
        <f ca="1" xml:space="preserve">
IF($C1421 = 1,
    0,
    RANDBETWEEN(5,COUNT('Last name'!$A:$A) + 1)
)</f>
        <v>92</v>
      </c>
      <c r="I1421" s="7" t="str">
        <f ca="1" xml:space="preserve">
IF($C1421 = 1 + N("Presidente"),
    "de Orléans e Bragança",
    VLOOKUP($H1421,'Last name'!$A:$B,2,FALSE) &amp; " " &amp; VLOOKUP(RANDBETWEEN(5,COUNT('Last name'!$A:$A) + 1),'Last name'!$A:$B,2,FALSE)
)</f>
        <v>Freitas Bianchi</v>
      </c>
      <c r="J1421" s="7" t="str">
        <f t="shared" ca="1" si="222"/>
        <v>Isabel Freitas Bianchi</v>
      </c>
      <c r="K1421" s="7" t="str" cm="1">
        <f t="array" aca="1" ref="K1421" ca="1">SHA1HASH($J1421)</f>
        <v>10a9d1d681deed7bc861b11613cc09613d830ade</v>
      </c>
      <c r="L1421" s="7" cm="1">
        <f t="array" aca="1" ref="L1421" ca="1">INDEX(States!$A:$A,N1421,1)</f>
        <v>5</v>
      </c>
      <c r="M1421" s="7" t="str">
        <f ca="1">VLOOKUP($L1421,Countries!$A:$B,2,FALSE)</f>
        <v>Portugal</v>
      </c>
      <c r="N1421" s="7" cm="1">
        <f t="array" aca="1" ref="N1421" ca="1">INDEX(States!$C:$C,RANDBETWEEN(5,COUNTA(States!$A:$A) + 1),1)</f>
        <v>19</v>
      </c>
      <c r="O1421" s="7" t="str">
        <f ca="1">VLOOKUP($N1421,States!$C:$D,2,FALSE)</f>
        <v>Beja</v>
      </c>
      <c r="P1421" s="7" t="str">
        <f ca="1">VLOOKUP($F1421,Name!$A:$C,3,FALSE)</f>
        <v>F</v>
      </c>
      <c r="Q1421" s="7" t="str">
        <f ca="1">VLOOKUP($P1421,Genders!$B:$C,2,FALSE)</f>
        <v>Female</v>
      </c>
      <c r="R1421" s="7" cm="1">
        <f t="array" aca="1" ref="R1421" ca="1">INDEX('Marital status'!$A:$A,RANDBETWEEN(5,COUNTA('Marital status'!$A:$A) + 1),1)</f>
        <v>9</v>
      </c>
      <c r="S1421" s="7" t="str">
        <f ca="1">VLOOKUP($R1421,'Marital status'!$A:$B,2,FALSE)</f>
        <v>DIVORCED</v>
      </c>
      <c r="T1421" s="7">
        <f t="shared" ca="1" si="223"/>
        <v>6</v>
      </c>
      <c r="U1421" s="7" t="str">
        <f ca="1">VLOOKUP($T1421,Ethnicities!$A:$B,2,FALSE)</f>
        <v>Black or African American</v>
      </c>
      <c r="V1421" s="8">
        <f t="shared" ca="1" si="224"/>
        <v>24922</v>
      </c>
      <c r="W1421" s="6">
        <f t="shared" ca="1" si="225"/>
        <v>7</v>
      </c>
      <c r="X1421" s="8" t="str">
        <f ca="1">VLOOKUP($W1421,'Background education'!$A:$B,2,FALSE)</f>
        <v>Undergraduate degree</v>
      </c>
      <c r="Y1421" s="7">
        <f ca="1" xml:space="preserve">
  IF(OR($AA1421 = 5, $AA1421 = 6, $AA1421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21" s="7" t="str">
        <f ca="1">VLOOKUP($Y1421,Departments!$A:$B,2,FALSE)</f>
        <v>Controlling</v>
      </c>
      <c r="AA1421" s="6">
        <f t="shared" ca="1" si="226"/>
        <v>9</v>
      </c>
      <c r="AB1421" s="7" t="str">
        <f ca="1">VLOOKUP($AA1421,Roles!$A:$B,2,FALSE)</f>
        <v>Intern</v>
      </c>
      <c r="AC1421" s="6" t="str">
        <f t="shared" ca="1" si="227"/>
        <v/>
      </c>
      <c r="AD1421" s="7" t="str">
        <f ca="1" xml:space="preserve">
IF($AC1421 &lt;&gt; "",
    VLOOKUP($AC1421,Levels!$A:$B,2,FALSE),
    ""
)</f>
        <v/>
      </c>
      <c r="AE1421" s="8">
        <f t="shared" ca="1" si="228"/>
        <v>42720</v>
      </c>
      <c r="AF1421" s="6">
        <f ca="1">RANDBETWEEN(5,COUNTA('Recruitment source'!$A:$A) + 1)</f>
        <v>10</v>
      </c>
      <c r="AG1421" s="6" t="str">
        <f ca="1">VLOOKUP($AF1421,'Recruitment source'!$A:$B,2,FALSE)</f>
        <v>Jobs in Lisbon</v>
      </c>
      <c r="AH1421" s="8"/>
      <c r="AI1421" s="1">
        <f t="shared" ca="1" si="220"/>
        <v>1205</v>
      </c>
      <c r="AJ1421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1417, 1, 'Isabel Freitas Bianchi', 'F', 6, '25/03/1968', 7, 12, 9, NULL, 1205);</v>
      </c>
    </row>
    <row r="1422" spans="1:36" ht="14.25" customHeight="1" x14ac:dyDescent="0.2">
      <c r="A1422" s="7" cm="1">
        <f t="array" aca="1" ref="A1422" ca="1">INDEX(Companies!$A:$A,RANDBETWEEN(5,COUNTA(Companies!$A:$A) + 1),1)</f>
        <v>5</v>
      </c>
      <c r="B1422" s="7" t="str">
        <f ca="1">VLOOKUP($A1422,Companies!$A:$B,2,FALSE)</f>
        <v>ACME Corporation</v>
      </c>
      <c r="C1422" s="5">
        <f t="shared" si="221"/>
        <v>1418</v>
      </c>
      <c r="D1422" s="5" t="str" cm="1">
        <f t="array" ref="D1422">SHA1HASH($C1422)</f>
        <v>e3ed3963c28fe4011dd0b237997fb0214a0fb8d5</v>
      </c>
      <c r="E1422" s="6">
        <v>1</v>
      </c>
      <c r="F1422" s="7">
        <f ca="1">IF($C1422 = 1 + N("Presidente"),
    127,
    IF($C1422 = 2 + N("Vice-Presidente"),
        72,
        IF($C1422 = 3 + N("Secretária bilíngue"),
            13,
            RANDBETWEEN(5,COUNT(Name!$A:$A) + 1)
        )
    )
)</f>
        <v>186</v>
      </c>
      <c r="G1422" s="7" t="str">
        <f ca="1">VLOOKUP($F1422,Name!$A:$B,2,FALSE)</f>
        <v>João Gabriel</v>
      </c>
      <c r="H1422" s="7">
        <f ca="1" xml:space="preserve">
IF($C1422 = 1,
    0,
    RANDBETWEEN(5,COUNT('Last name'!$A:$A) + 1)
)</f>
        <v>139</v>
      </c>
      <c r="I1422" s="7" t="str">
        <f ca="1" xml:space="preserve">
IF($C1422 = 1 + N("Presidente"),
    "de Orléans e Bragança",
    VLOOKUP($H1422,'Last name'!$A:$B,2,FALSE) &amp; " " &amp; VLOOKUP(RANDBETWEEN(5,COUNT('Last name'!$A:$A) + 1),'Last name'!$A:$B,2,FALSE)
)</f>
        <v>Negrão Galli</v>
      </c>
      <c r="J1422" s="7" t="str">
        <f t="shared" ca="1" si="222"/>
        <v>João Gabriel Negrão Galli</v>
      </c>
      <c r="K1422" s="7" t="str" cm="1">
        <f t="array" aca="1" ref="K1422" ca="1">SHA1HASH($J1422)</f>
        <v>7c122551f79642cbf67b7f4347064a57d4ce095a</v>
      </c>
      <c r="L1422" s="7" cm="1">
        <f t="array" aca="1" ref="L1422" ca="1">INDEX(States!$A:$A,N1422,1)</f>
        <v>5</v>
      </c>
      <c r="M1422" s="7" t="str">
        <f ca="1">VLOOKUP($L1422,Countries!$A:$B,2,FALSE)</f>
        <v>Portugal</v>
      </c>
      <c r="N1422" s="7" cm="1">
        <f t="array" aca="1" ref="N1422" ca="1">INDEX(States!$C:$C,RANDBETWEEN(5,COUNTA(States!$A:$A) + 1),1)</f>
        <v>24</v>
      </c>
      <c r="O1422" s="7" t="str">
        <f ca="1">VLOOKUP($N1422,States!$C:$D,2,FALSE)</f>
        <v>Brangança</v>
      </c>
      <c r="P1422" s="7" t="str">
        <f ca="1">VLOOKUP($F1422,Name!$A:$C,3,FALSE)</f>
        <v>M</v>
      </c>
      <c r="Q1422" s="7" t="str">
        <f ca="1">VLOOKUP($P1422,Genders!$B:$C,2,FALSE)</f>
        <v>Male</v>
      </c>
      <c r="R1422" s="7" cm="1">
        <f t="array" aca="1" ref="R1422" ca="1">INDEX('Marital status'!$A:$A,RANDBETWEEN(5,COUNTA('Marital status'!$A:$A) + 1),1)</f>
        <v>7</v>
      </c>
      <c r="S1422" s="7" t="str">
        <f ca="1">VLOOKUP($R1422,'Marital status'!$A:$B,2,FALSE)</f>
        <v xml:space="preserve">Widowed </v>
      </c>
      <c r="T1422" s="7">
        <f t="shared" ca="1" si="223"/>
        <v>5</v>
      </c>
      <c r="U1422" s="7" t="str">
        <f ca="1">VLOOKUP($T1422,Ethnicities!$A:$B,2,FALSE)</f>
        <v xml:space="preserve"> white</v>
      </c>
      <c r="V1422" s="8">
        <f t="shared" ca="1" si="224"/>
        <v>29347</v>
      </c>
      <c r="W1422" s="6">
        <f t="shared" ca="1" si="225"/>
        <v>8</v>
      </c>
      <c r="X1422" s="8" t="str">
        <f ca="1">VLOOKUP($W1422,'Background education'!$A:$B,2,FALSE)</f>
        <v>Graduate school</v>
      </c>
      <c r="Y1422" s="7">
        <f ca="1" xml:space="preserve">
  IF(OR($AA1422 = 5, $AA1422 = 6, $AA1422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22" s="7" t="str">
        <f ca="1">VLOOKUP($Y1422,Departments!$A:$B,2,FALSE)</f>
        <v>Controlling</v>
      </c>
      <c r="AA1422" s="6">
        <f t="shared" ca="1" si="226"/>
        <v>11</v>
      </c>
      <c r="AB1422" s="7" t="str">
        <f ca="1">VLOOKUP($AA1422,Roles!$A:$B,2,FALSE)</f>
        <v>Analyst</v>
      </c>
      <c r="AC1422" s="6">
        <f t="shared" ca="1" si="227"/>
        <v>6</v>
      </c>
      <c r="AD1422" s="7" t="str">
        <f ca="1" xml:space="preserve">
IF($AC1422 &lt;&gt; "",
    VLOOKUP($AC1422,Levels!$A:$B,2,FALSE),
    ""
)</f>
        <v>Pleno</v>
      </c>
      <c r="AE1422" s="8">
        <f t="shared" ca="1" si="228"/>
        <v>43208</v>
      </c>
      <c r="AF1422" s="6">
        <f ca="1">RANDBETWEEN(5,COUNTA('Recruitment source'!$A:$A) + 1)</f>
        <v>14</v>
      </c>
      <c r="AG1422" s="6" t="str">
        <f ca="1">VLOOKUP($AF1422,'Recruitment source'!$A:$B,2,FALSE)</f>
        <v>LinkedIn</v>
      </c>
      <c r="AH1422" s="8"/>
      <c r="AI1422" s="1">
        <f t="shared" ca="1" si="220"/>
        <v>3000</v>
      </c>
      <c r="AJ1422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1418, 1, 'João Gabriel Negrão Galli', 'M', 5, '06/05/1980', 8, 12, 11, 6, 3000);</v>
      </c>
    </row>
    <row r="1423" spans="1:36" ht="14.25" customHeight="1" x14ac:dyDescent="0.2">
      <c r="A1423" s="7" cm="1">
        <f t="array" aca="1" ref="A1423" ca="1">INDEX(Companies!$A:$A,RANDBETWEEN(5,COUNTA(Companies!$A:$A) + 1),1)</f>
        <v>5</v>
      </c>
      <c r="B1423" s="7" t="str">
        <f ca="1">VLOOKUP($A1423,Companies!$A:$B,2,FALSE)</f>
        <v>ACME Corporation</v>
      </c>
      <c r="C1423" s="5">
        <f t="shared" si="221"/>
        <v>1419</v>
      </c>
      <c r="D1423" s="5" t="str" cm="1">
        <f t="array" ref="D1423">SHA1HASH($C1423)</f>
        <v>632047e5b2a712a7707f6b28ac722b1e706f1589</v>
      </c>
      <c r="E1423" s="6">
        <v>1</v>
      </c>
      <c r="F1423" s="7">
        <f ca="1">IF($C1423 = 1 + N("Presidente"),
    127,
    IF($C1423 = 2 + N("Vice-Presidente"),
        72,
        IF($C1423 = 3 + N("Secretária bilíngue"),
            13,
            RANDBETWEEN(5,COUNT(Name!$A:$A) + 1)
        )
    )
)</f>
        <v>114</v>
      </c>
      <c r="G1423" s="7" t="str">
        <f ca="1">VLOOKUP($F1423,Name!$A:$B,2,FALSE)</f>
        <v>Domingos</v>
      </c>
      <c r="H1423" s="7">
        <f ca="1" xml:space="preserve">
IF($C1423 = 1,
    0,
    RANDBETWEEN(5,COUNT('Last name'!$A:$A) + 1)
)</f>
        <v>165</v>
      </c>
      <c r="I1423" s="7" t="str">
        <f ca="1" xml:space="preserve">
IF($C1423 = 1 + N("Presidente"),
    "de Orléans e Bragança",
    VLOOKUP($H1423,'Last name'!$A:$B,2,FALSE) &amp; " " &amp; VLOOKUP(RANDBETWEEN(5,COUNT('Last name'!$A:$A) + 1),'Last name'!$A:$B,2,FALSE)
)</f>
        <v>Rocha Coelho</v>
      </c>
      <c r="J1423" s="7" t="str">
        <f t="shared" ca="1" si="222"/>
        <v>Domingos Rocha Coelho</v>
      </c>
      <c r="K1423" s="7" t="str" cm="1">
        <f t="array" aca="1" ref="K1423" ca="1">SHA1HASH($J1423)</f>
        <v>d6a146b738370d56789c0839547306215cf77964</v>
      </c>
      <c r="L1423" s="7" cm="1">
        <f t="array" aca="1" ref="L1423" ca="1">INDEX(States!$A:$A,N1423,1)</f>
        <v>5</v>
      </c>
      <c r="M1423" s="7" t="str">
        <f ca="1">VLOOKUP($L1423,Countries!$A:$B,2,FALSE)</f>
        <v>Portugal</v>
      </c>
      <c r="N1423" s="7" cm="1">
        <f t="array" aca="1" ref="N1423" ca="1">INDEX(States!$C:$C,RANDBETWEEN(5,COUNTA(States!$A:$A) + 1),1)</f>
        <v>18</v>
      </c>
      <c r="O1423" s="7" t="str">
        <f ca="1">VLOOKUP($N1423,States!$C:$D,2,FALSE)</f>
        <v>Castelo Branco</v>
      </c>
      <c r="P1423" s="7" t="str">
        <f ca="1">VLOOKUP($F1423,Name!$A:$C,3,FALSE)</f>
        <v>M</v>
      </c>
      <c r="Q1423" s="7" t="str">
        <f ca="1">VLOOKUP($P1423,Genders!$B:$C,2,FALSE)</f>
        <v>Male</v>
      </c>
      <c r="R1423" s="7" cm="1">
        <f t="array" aca="1" ref="R1423" ca="1">INDEX('Marital status'!$A:$A,RANDBETWEEN(5,COUNTA('Marital status'!$A:$A) + 1),1)</f>
        <v>8</v>
      </c>
      <c r="S1423" s="7" t="str">
        <f ca="1">VLOOKUP($R1423,'Marital status'!$A:$B,2,FALSE)</f>
        <v xml:space="preserve"> Separated </v>
      </c>
      <c r="T1423" s="7">
        <f t="shared" ca="1" si="223"/>
        <v>5</v>
      </c>
      <c r="U1423" s="7" t="str">
        <f ca="1">VLOOKUP($T1423,Ethnicities!$A:$B,2,FALSE)</f>
        <v xml:space="preserve"> white</v>
      </c>
      <c r="V1423" s="8">
        <f t="shared" ca="1" si="224"/>
        <v>21953</v>
      </c>
      <c r="W1423" s="6">
        <f t="shared" ca="1" si="225"/>
        <v>7</v>
      </c>
      <c r="X1423" s="8" t="str">
        <f ca="1">VLOOKUP($W1423,'Background education'!$A:$B,2,FALSE)</f>
        <v>Undergraduate degree</v>
      </c>
      <c r="Y1423" s="7">
        <f ca="1" xml:space="preserve">
  IF(OR($AA1423 = 5, $AA1423 = 6, $AA1423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23" s="7" t="str">
        <f ca="1">VLOOKUP($Y1423,Departments!$A:$B,2,FALSE)</f>
        <v>Administration</v>
      </c>
      <c r="AA1423" s="6">
        <f t="shared" ca="1" si="226"/>
        <v>9</v>
      </c>
      <c r="AB1423" s="7" t="str">
        <f ca="1">VLOOKUP($AA1423,Roles!$A:$B,2,FALSE)</f>
        <v>Intern</v>
      </c>
      <c r="AC1423" s="6" t="str">
        <f t="shared" ca="1" si="227"/>
        <v/>
      </c>
      <c r="AD1423" s="7" t="str">
        <f ca="1" xml:space="preserve">
IF($AC1423 &lt;&gt; "",
    VLOOKUP($AC1423,Levels!$A:$B,2,FALSE),
    ""
)</f>
        <v/>
      </c>
      <c r="AE1423" s="8">
        <f t="shared" ca="1" si="228"/>
        <v>43527</v>
      </c>
      <c r="AF1423" s="6">
        <f ca="1">RANDBETWEEN(5,COUNTA('Recruitment source'!$A:$A) + 1)</f>
        <v>12</v>
      </c>
      <c r="AG1423" s="6" t="str">
        <f ca="1">VLOOKUP($AF1423,'Recruitment source'!$A:$B,2,FALSE)</f>
        <v xml:space="preserve"> recommendation of employee</v>
      </c>
      <c r="AH1423" s="8"/>
      <c r="AI1423" s="1">
        <f t="shared" ca="1" si="220"/>
        <v>1205</v>
      </c>
      <c r="AJ1423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1419, 1, 'Domingos Rocha Coelho', 'M', 5, '07/02/1960', 7, 6, 9, NULL, 1205);</v>
      </c>
    </row>
    <row r="1424" spans="1:36" ht="14.25" customHeight="1" x14ac:dyDescent="0.2">
      <c r="A1424" s="7" cm="1">
        <f t="array" aca="1" ref="A1424" ca="1">INDEX(Companies!$A:$A,RANDBETWEEN(5,COUNTA(Companies!$A:$A) + 1),1)</f>
        <v>5</v>
      </c>
      <c r="B1424" s="7" t="str">
        <f ca="1">VLOOKUP($A1424,Companies!$A:$B,2,FALSE)</f>
        <v>ACME Corporation</v>
      </c>
      <c r="C1424" s="5">
        <f t="shared" si="221"/>
        <v>1420</v>
      </c>
      <c r="D1424" s="5" t="str" cm="1">
        <f t="array" ref="D1424">SHA1HASH($C1424)</f>
        <v>85cfa318728dba9c487d5dcf160b1c243a50401f</v>
      </c>
      <c r="E1424" s="6">
        <v>1</v>
      </c>
      <c r="F1424" s="7">
        <f ca="1">IF($C1424 = 1 + N("Presidente"),
    127,
    IF($C1424 = 2 + N("Vice-Presidente"),
        72,
        IF($C1424 = 3 + N("Secretária bilíngue"),
            13,
            RANDBETWEEN(5,COUNT(Name!$A:$A) + 1)
        )
    )
)</f>
        <v>286</v>
      </c>
      <c r="G1424" s="7" t="str">
        <f ca="1">VLOOKUP($F1424,Name!$A:$B,2,FALSE)</f>
        <v>Mateus</v>
      </c>
      <c r="H1424" s="7">
        <f ca="1" xml:space="preserve">
IF($C1424 = 1,
    0,
    RANDBETWEEN(5,COUNT('Last name'!$A:$A) + 1)
)</f>
        <v>177</v>
      </c>
      <c r="I1424" s="7" t="str">
        <f ca="1" xml:space="preserve">
IF($C1424 = 1 + N("Presidente"),
    "de Orléans e Bragança",
    VLOOKUP($H1424,'Last name'!$A:$B,2,FALSE) &amp; " " &amp; VLOOKUP(RANDBETWEEN(5,COUNT('Last name'!$A:$A) + 1),'Last name'!$A:$B,2,FALSE)
)</f>
        <v>Saragoça Faro</v>
      </c>
      <c r="J1424" s="7" t="str">
        <f t="shared" ca="1" si="222"/>
        <v>Mateus Saragoça Faro</v>
      </c>
      <c r="K1424" s="7" t="str" cm="1">
        <f t="array" aca="1" ref="K1424" ca="1">SHA1HASH($J1424)</f>
        <v>b6213e802e00db76ae21632f5b8f721f823ab1d4</v>
      </c>
      <c r="L1424" s="7" cm="1">
        <f t="array" aca="1" ref="L1424" ca="1">INDEX(States!$A:$A,N1424,1)</f>
        <v>5</v>
      </c>
      <c r="M1424" s="7" t="str">
        <f ca="1">VLOOKUP($L1424,Countries!$A:$B,2,FALSE)</f>
        <v>Portugal</v>
      </c>
      <c r="N1424" s="7" cm="1">
        <f t="array" aca="1" ref="N1424" ca="1">INDEX(States!$C:$C,RANDBETWEEN(5,COUNTA(States!$A:$A) + 1),1)</f>
        <v>17</v>
      </c>
      <c r="O1424" s="7" t="str">
        <f ca="1">VLOOKUP($N1424,States!$C:$D,2,FALSE)</f>
        <v>Viseu</v>
      </c>
      <c r="P1424" s="7" t="str">
        <f ca="1">VLOOKUP($F1424,Name!$A:$C,3,FALSE)</f>
        <v>M</v>
      </c>
      <c r="Q1424" s="7" t="str">
        <f ca="1">VLOOKUP($P1424,Genders!$B:$C,2,FALSE)</f>
        <v>Male</v>
      </c>
      <c r="R1424" s="7" cm="1">
        <f t="array" aca="1" ref="R1424" ca="1">INDEX('Marital status'!$A:$A,RANDBETWEEN(5,COUNTA('Marital status'!$A:$A) + 1),1)</f>
        <v>9</v>
      </c>
      <c r="S1424" s="7" t="str">
        <f ca="1">VLOOKUP($R1424,'Marital status'!$A:$B,2,FALSE)</f>
        <v>DIVORCED</v>
      </c>
      <c r="T1424" s="7">
        <f t="shared" ca="1" si="223"/>
        <v>5</v>
      </c>
      <c r="U1424" s="7" t="str">
        <f ca="1">VLOOKUP($T1424,Ethnicities!$A:$B,2,FALSE)</f>
        <v xml:space="preserve"> white</v>
      </c>
      <c r="V1424" s="8">
        <f t="shared" ca="1" si="224"/>
        <v>17481</v>
      </c>
      <c r="W1424" s="6">
        <f t="shared" ca="1" si="225"/>
        <v>8</v>
      </c>
      <c r="X1424" s="8" t="str">
        <f ca="1">VLOOKUP($W1424,'Background education'!$A:$B,2,FALSE)</f>
        <v>Graduate school</v>
      </c>
      <c r="Y1424" s="7">
        <f ca="1" xml:space="preserve">
  IF(OR($AA1424 = 5, $AA1424 = 6, $AA1424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24" s="7" t="str">
        <f ca="1">VLOOKUP($Y1424,Departments!$A:$B,2,FALSE)</f>
        <v xml:space="preserve"> Presidency</v>
      </c>
      <c r="AA1424" s="6">
        <f t="shared" ca="1" si="226"/>
        <v>11</v>
      </c>
      <c r="AB1424" s="7" t="str">
        <f ca="1">VLOOKUP($AA1424,Roles!$A:$B,2,FALSE)</f>
        <v>Analyst</v>
      </c>
      <c r="AC1424" s="6">
        <f t="shared" ca="1" si="227"/>
        <v>6</v>
      </c>
      <c r="AD1424" s="7" t="str">
        <f ca="1" xml:space="preserve">
IF($AC1424 &lt;&gt; "",
    VLOOKUP($AC1424,Levels!$A:$B,2,FALSE),
    ""
)</f>
        <v>Pleno</v>
      </c>
      <c r="AE1424" s="8">
        <f t="shared" ca="1" si="228"/>
        <v>39007</v>
      </c>
      <c r="AF1424" s="6">
        <f ca="1">RANDBETWEEN(5,COUNTA('Recruitment source'!$A:$A) + 1)</f>
        <v>11</v>
      </c>
      <c r="AG1424" s="6" t="str">
        <f ca="1">VLOOKUP($AF1424,'Recruitment source'!$A:$B,2,FALSE)</f>
        <v>Next Station</v>
      </c>
      <c r="AH1424" s="8"/>
      <c r="AI1424" s="1">
        <f t="shared" ca="1" si="220"/>
        <v>3000</v>
      </c>
      <c r="AJ1424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1420, 1, 'Mateus Saragoça Faro', 'M', 5, '10/11/1947', 8, 5, 11, 6, 3000);</v>
      </c>
    </row>
    <row r="1425" spans="1:36" ht="14.25" customHeight="1" x14ac:dyDescent="0.2">
      <c r="A1425" s="7" cm="1">
        <f t="array" aca="1" ref="A1425" ca="1">INDEX(Companies!$A:$A,RANDBETWEEN(5,COUNTA(Companies!$A:$A) + 1),1)</f>
        <v>5</v>
      </c>
      <c r="B1425" s="7" t="str">
        <f ca="1">VLOOKUP($A1425,Companies!$A:$B,2,FALSE)</f>
        <v>ACME Corporation</v>
      </c>
      <c r="C1425" s="5">
        <f t="shared" si="221"/>
        <v>1421</v>
      </c>
      <c r="D1425" s="5" t="str" cm="1">
        <f t="array" ref="D1425">SHA1HASH($C1425)</f>
        <v>5427674f55437297c338deadbb57ec839b5a6ddd</v>
      </c>
      <c r="E1425" s="6">
        <v>1</v>
      </c>
      <c r="F1425" s="7">
        <f ca="1">IF($C1425 = 1 + N("Presidente"),
    127,
    IF($C1425 = 2 + N("Vice-Presidente"),
        72,
        IF($C1425 = 3 + N("Secretária bilíngue"),
            13,
            RANDBETWEEN(5,COUNT(Name!$A:$A) + 1)
        )
    )
)</f>
        <v>159</v>
      </c>
      <c r="G1425" s="7" t="str">
        <f ca="1">VLOOKUP($F1425,Name!$A:$B,2,FALSE)</f>
        <v>Gustavo</v>
      </c>
      <c r="H1425" s="7">
        <f ca="1" xml:space="preserve">
IF($C1425 = 1,
    0,
    RANDBETWEEN(5,COUNT('Last name'!$A:$A) + 1)
)</f>
        <v>85</v>
      </c>
      <c r="I1425" s="7" t="str">
        <f ca="1" xml:space="preserve">
IF($C1425 = 1 + N("Presidente"),
    "de Orléans e Bragança",
    VLOOKUP($H1425,'Last name'!$A:$B,2,FALSE) &amp; " " &amp; VLOOKUP(RANDBETWEEN(5,COUNT('Last name'!$A:$A) + 1),'Last name'!$A:$B,2,FALSE)
)</f>
        <v>Ferrão Ferrão</v>
      </c>
      <c r="J1425" s="7" t="str">
        <f t="shared" ca="1" si="222"/>
        <v>Gustavo Ferrão Ferrão</v>
      </c>
      <c r="K1425" s="7" t="str" cm="1">
        <f t="array" aca="1" ref="K1425" ca="1">SHA1HASH($J1425)</f>
        <v>d8173b5b26b448395c7808fc430fea607ef323d4</v>
      </c>
      <c r="L1425" s="7" cm="1">
        <f t="array" aca="1" ref="L1425" ca="1">INDEX(States!$A:$A,N1425,1)</f>
        <v>5</v>
      </c>
      <c r="M1425" s="7" t="str">
        <f ca="1">VLOOKUP($L1425,Countries!$A:$B,2,FALSE)</f>
        <v>Portugal</v>
      </c>
      <c r="N1425" s="7" cm="1">
        <f t="array" aca="1" ref="N1425" ca="1">INDEX(States!$C:$C,RANDBETWEEN(5,COUNTA(States!$A:$A) + 1),1)</f>
        <v>13</v>
      </c>
      <c r="O1425" s="7" t="str">
        <f ca="1">VLOOKUP($N1425,States!$C:$D,2,FALSE)</f>
        <v>Coimbra</v>
      </c>
      <c r="P1425" s="7" t="str">
        <f ca="1">VLOOKUP($F1425,Name!$A:$C,3,FALSE)</f>
        <v>M</v>
      </c>
      <c r="Q1425" s="7" t="str">
        <f ca="1">VLOOKUP($P1425,Genders!$B:$C,2,FALSE)</f>
        <v>Male</v>
      </c>
      <c r="R1425" s="7" cm="1">
        <f t="array" aca="1" ref="R1425" ca="1">INDEX('Marital status'!$A:$A,RANDBETWEEN(5,COUNTA('Marital status'!$A:$A) + 1),1)</f>
        <v>8</v>
      </c>
      <c r="S1425" s="7" t="str">
        <f ca="1">VLOOKUP($R1425,'Marital status'!$A:$B,2,FALSE)</f>
        <v xml:space="preserve"> Separated </v>
      </c>
      <c r="T1425" s="7">
        <f t="shared" ca="1" si="223"/>
        <v>8</v>
      </c>
      <c r="U1425" s="7" t="str">
        <f ca="1">VLOOKUP($T1425,Ethnicities!$A:$B,2,FALSE)</f>
        <v>ASIAN</v>
      </c>
      <c r="V1425" s="8">
        <f t="shared" ca="1" si="224"/>
        <v>26285</v>
      </c>
      <c r="W1425" s="6">
        <f t="shared" ca="1" si="225"/>
        <v>7</v>
      </c>
      <c r="X1425" s="8" t="str">
        <f ca="1">VLOOKUP($W1425,'Background education'!$A:$B,2,FALSE)</f>
        <v>Undergraduate degree</v>
      </c>
      <c r="Y1425" s="7">
        <f ca="1" xml:space="preserve">
  IF(OR($AA1425 = 5, $AA1425 = 6, $AA1425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25" s="7" t="str">
        <f ca="1">VLOOKUP($Y1425,Departments!$A:$B,2,FALSE)</f>
        <v>Finance</v>
      </c>
      <c r="AA1425" s="6">
        <f t="shared" ca="1" si="226"/>
        <v>9</v>
      </c>
      <c r="AB1425" s="7" t="str">
        <f ca="1">VLOOKUP($AA1425,Roles!$A:$B,2,FALSE)</f>
        <v>Intern</v>
      </c>
      <c r="AC1425" s="6" t="str">
        <f t="shared" ca="1" si="227"/>
        <v/>
      </c>
      <c r="AD1425" s="7" t="str">
        <f ca="1" xml:space="preserve">
IF($AC1425 &lt;&gt; "",
    VLOOKUP($AC1425,Levels!$A:$B,2,FALSE),
    ""
)</f>
        <v/>
      </c>
      <c r="AE1425" s="8">
        <f t="shared" ca="1" si="228"/>
        <v>44044</v>
      </c>
      <c r="AF1425" s="6">
        <f ca="1">RANDBETWEEN(5,COUNTA('Recruitment source'!$A:$A) + 1)</f>
        <v>13</v>
      </c>
      <c r="AG1425" s="6" t="str">
        <f ca="1">VLOOKUP($AF1425,'Recruitment source'!$A:$B,2,FALSE)</f>
        <v>Google</v>
      </c>
      <c r="AH1425" s="8"/>
      <c r="AI1425" s="1">
        <f t="shared" ca="1" si="220"/>
        <v>1205</v>
      </c>
      <c r="AJ142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1421, 1, 'Gustavo Ferrão Ferrão', 'M', 8, '18/12/1971', 7, 7, 9, NULL, 1205);</v>
      </c>
    </row>
    <row r="1426" spans="1:36" ht="14.25" customHeight="1" x14ac:dyDescent="0.2">
      <c r="A1426" s="7" cm="1">
        <f t="array" aca="1" ref="A1426" ca="1">INDEX(Companies!$A:$A,RANDBETWEEN(5,COUNTA(Companies!$A:$A) + 1),1)</f>
        <v>5</v>
      </c>
      <c r="B1426" s="7" t="str">
        <f ca="1">VLOOKUP($A1426,Companies!$A:$B,2,FALSE)</f>
        <v>ACME Corporation</v>
      </c>
      <c r="C1426" s="5">
        <f t="shared" si="221"/>
        <v>1422</v>
      </c>
      <c r="D1426" s="5" t="str" cm="1">
        <f t="array" ref="D1426">SHA1HASH($C1426)</f>
        <v>bd19c901c9edbb4009e66d9d0671450a524a4c78</v>
      </c>
      <c r="E1426" s="6">
        <v>1</v>
      </c>
      <c r="F1426" s="7">
        <f ca="1">IF($C1426 = 1 + N("Presidente"),
    127,
    IF($C1426 = 2 + N("Vice-Presidente"),
        72,
        IF($C1426 = 3 + N("Secretária bilíngue"),
            13,
            RANDBETWEEN(5,COUNT(Name!$A:$A) + 1)
        )
    )
)</f>
        <v>81</v>
      </c>
      <c r="G1426" s="7" t="str">
        <f ca="1">VLOOKUP($F1426,Name!$A:$B,2,FALSE)</f>
        <v>Caio</v>
      </c>
      <c r="H1426" s="7">
        <f ca="1" xml:space="preserve">
IF($C1426 = 1,
    0,
    RANDBETWEEN(5,COUNT('Last name'!$A:$A) + 1)
)</f>
        <v>113</v>
      </c>
      <c r="I1426" s="7" t="str">
        <f ca="1" xml:space="preserve">
IF($C1426 = 1 + N("Presidente"),
    "de Orléans e Bragança",
    VLOOKUP($H1426,'Last name'!$A:$B,2,FALSE) &amp; " " &amp; VLOOKUP(RANDBETWEEN(5,COUNT('Last name'!$A:$A) + 1),'Last name'!$A:$B,2,FALSE)
)</f>
        <v>Luz Soares</v>
      </c>
      <c r="J1426" s="7" t="str">
        <f t="shared" ca="1" si="222"/>
        <v>Caio Luz Soares</v>
      </c>
      <c r="K1426" s="7" t="str" cm="1">
        <f t="array" aca="1" ref="K1426" ca="1">SHA1HASH($J1426)</f>
        <v>e5463b4195fbb2785d01ad841a0d2f7e4d25621c</v>
      </c>
      <c r="L1426" s="7" cm="1">
        <f t="array" aca="1" ref="L1426" ca="1">INDEX(States!$A:$A,N1426,1)</f>
        <v>5</v>
      </c>
      <c r="M1426" s="7" t="str">
        <f ca="1">VLOOKUP($L1426,Countries!$A:$B,2,FALSE)</f>
        <v>Portugal</v>
      </c>
      <c r="N1426" s="7" cm="1">
        <f t="array" aca="1" ref="N1426" ca="1">INDEX(States!$C:$C,RANDBETWEEN(5,COUNTA(States!$A:$A) + 1),1)</f>
        <v>19</v>
      </c>
      <c r="O1426" s="7" t="str">
        <f ca="1">VLOOKUP($N1426,States!$C:$D,2,FALSE)</f>
        <v>Beja</v>
      </c>
      <c r="P1426" s="7" t="str">
        <f ca="1">VLOOKUP($F1426,Name!$A:$C,3,FALSE)</f>
        <v>M</v>
      </c>
      <c r="Q1426" s="7" t="str">
        <f ca="1">VLOOKUP($P1426,Genders!$B:$C,2,FALSE)</f>
        <v>Male</v>
      </c>
      <c r="R1426" s="7" cm="1">
        <f t="array" aca="1" ref="R1426" ca="1">INDEX('Marital status'!$A:$A,RANDBETWEEN(5,COUNTA('Marital status'!$A:$A) + 1),1)</f>
        <v>9</v>
      </c>
      <c r="S1426" s="7" t="str">
        <f ca="1">VLOOKUP($R1426,'Marital status'!$A:$B,2,FALSE)</f>
        <v>DIVORCED</v>
      </c>
      <c r="T1426" s="7">
        <f t="shared" ca="1" si="223"/>
        <v>5</v>
      </c>
      <c r="U1426" s="7" t="str">
        <f ca="1">VLOOKUP($T1426,Ethnicities!$A:$B,2,FALSE)</f>
        <v xml:space="preserve"> white</v>
      </c>
      <c r="V1426" s="8">
        <f t="shared" ca="1" si="224"/>
        <v>21449</v>
      </c>
      <c r="W1426" s="6">
        <f t="shared" ca="1" si="225"/>
        <v>8</v>
      </c>
      <c r="X1426" s="8" t="str">
        <f ca="1">VLOOKUP($W1426,'Background education'!$A:$B,2,FALSE)</f>
        <v>Graduate school</v>
      </c>
      <c r="Y1426" s="7">
        <f ca="1" xml:space="preserve">
  IF(OR($AA1426 = 5, $AA1426 = 6, $AA1426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26" s="7" t="str">
        <f ca="1">VLOOKUP($Y1426,Departments!$A:$B,2,FALSE)</f>
        <v xml:space="preserve"> Commercial</v>
      </c>
      <c r="AA1426" s="6">
        <f t="shared" ca="1" si="226"/>
        <v>11</v>
      </c>
      <c r="AB1426" s="7" t="str">
        <f ca="1">VLOOKUP($AA1426,Roles!$A:$B,2,FALSE)</f>
        <v>Analyst</v>
      </c>
      <c r="AC1426" s="6">
        <f t="shared" ca="1" si="227"/>
        <v>5</v>
      </c>
      <c r="AD1426" s="7" t="str">
        <f ca="1" xml:space="preserve">
IF($AC1426 &lt;&gt; "",
    VLOOKUP($AC1426,Levels!$A:$B,2,FALSE),
    ""
)</f>
        <v>Junior</v>
      </c>
      <c r="AE1426" s="8">
        <f t="shared" ca="1" si="228"/>
        <v>39540</v>
      </c>
      <c r="AF1426" s="6">
        <f ca="1">RANDBETWEEN(5,COUNTA('Recruitment source'!$A:$A) + 1)</f>
        <v>13</v>
      </c>
      <c r="AG1426" s="6" t="str">
        <f ca="1">VLOOKUP($AF1426,'Recruitment source'!$A:$B,2,FALSE)</f>
        <v>Google</v>
      </c>
      <c r="AH1426" s="8"/>
      <c r="AI1426" s="1">
        <f t="shared" ca="1" si="220"/>
        <v>3080</v>
      </c>
      <c r="AJ142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1422, 1, 'Caio Luz Soares', 'M', 5, '21/09/1958', 8, 9, 11, 5, 3080);</v>
      </c>
    </row>
    <row r="1427" spans="1:36" ht="14.25" customHeight="1" x14ac:dyDescent="0.2">
      <c r="A1427" s="7" cm="1">
        <f t="array" aca="1" ref="A1427" ca="1">INDEX(Companies!$A:$A,RANDBETWEEN(5,COUNTA(Companies!$A:$A) + 1),1)</f>
        <v>5</v>
      </c>
      <c r="B1427" s="7" t="str">
        <f ca="1">VLOOKUP($A1427,Companies!$A:$B,2,FALSE)</f>
        <v>ACME Corporation</v>
      </c>
      <c r="C1427" s="5">
        <f t="shared" si="221"/>
        <v>1423</v>
      </c>
      <c r="D1427" s="5" t="str" cm="1">
        <f t="array" ref="D1427">SHA1HASH($C1427)</f>
        <v>f94ad4f1c2806cbb1269483ec338538beb996af8</v>
      </c>
      <c r="E1427" s="6">
        <v>1</v>
      </c>
      <c r="F1427" s="7">
        <f ca="1">IF($C1427 = 1 + N("Presidente"),
    127,
    IF($C1427 = 2 + N("Vice-Presidente"),
        72,
        IF($C1427 = 3 + N("Secretária bilíngue"),
            13,
            RANDBETWEEN(5,COUNT(Name!$A:$A) + 1)
        )
    )
)</f>
        <v>294</v>
      </c>
      <c r="G1427" s="7" t="str">
        <f ca="1">VLOOKUP($F1427,Name!$A:$B,2,FALSE)</f>
        <v>Michel</v>
      </c>
      <c r="H1427" s="7">
        <f ca="1" xml:space="preserve">
IF($C1427 = 1,
    0,
    RANDBETWEEN(5,COUNT('Last name'!$A:$A) + 1)
)</f>
        <v>123</v>
      </c>
      <c r="I1427" s="7" t="str">
        <f ca="1" xml:space="preserve">
IF($C1427 = 1 + N("Presidente"),
    "de Orléans e Bragança",
    VLOOKUP($H1427,'Last name'!$A:$B,2,FALSE) &amp; " " &amp; VLOOKUP(RANDBETWEEN(5,COUNT('Last name'!$A:$A) + 1),'Last name'!$A:$B,2,FALSE)
)</f>
        <v>Martins Cândido</v>
      </c>
      <c r="J1427" s="7" t="str">
        <f t="shared" ca="1" si="222"/>
        <v>Michel Martins Cândido</v>
      </c>
      <c r="K1427" s="7" t="str" cm="1">
        <f t="array" aca="1" ref="K1427" ca="1">SHA1HASH($J1427)</f>
        <v>4a4b5c5b08725a35387fa2c42e744422f092cccb</v>
      </c>
      <c r="L1427" s="7" cm="1">
        <f t="array" aca="1" ref="L1427" ca="1">INDEX(States!$A:$A,N1427,1)</f>
        <v>5</v>
      </c>
      <c r="M1427" s="7" t="str">
        <f ca="1">VLOOKUP($L1427,Countries!$A:$B,2,FALSE)</f>
        <v>Portugal</v>
      </c>
      <c r="N1427" s="7" cm="1">
        <f t="array" aca="1" ref="N1427" ca="1">INDEX(States!$C:$C,RANDBETWEEN(5,COUNTA(States!$A:$A) + 1),1)</f>
        <v>16</v>
      </c>
      <c r="O1427" s="7" t="str">
        <f ca="1">VLOOKUP($N1427,States!$C:$D,2,FALSE)</f>
        <v>Azores</v>
      </c>
      <c r="P1427" s="7" t="str">
        <f ca="1">VLOOKUP($F1427,Name!$A:$C,3,FALSE)</f>
        <v>M</v>
      </c>
      <c r="Q1427" s="7" t="str">
        <f ca="1">VLOOKUP($P1427,Genders!$B:$C,2,FALSE)</f>
        <v>Male</v>
      </c>
      <c r="R1427" s="7" cm="1">
        <f t="array" aca="1" ref="R1427" ca="1">INDEX('Marital status'!$A:$A,RANDBETWEEN(5,COUNTA('Marital status'!$A:$A) + 1),1)</f>
        <v>6</v>
      </c>
      <c r="S1427" s="7" t="str">
        <f ca="1">VLOOKUP($R1427,'Marital status'!$A:$B,2,FALSE)</f>
        <v>MarrieD</v>
      </c>
      <c r="T1427" s="7">
        <f t="shared" ca="1" si="223"/>
        <v>5</v>
      </c>
      <c r="U1427" s="7" t="str">
        <f ca="1">VLOOKUP($T1427,Ethnicities!$A:$B,2,FALSE)</f>
        <v xml:space="preserve"> white</v>
      </c>
      <c r="V1427" s="8">
        <f t="shared" ca="1" si="224"/>
        <v>26133</v>
      </c>
      <c r="W1427" s="6">
        <f t="shared" ca="1" si="225"/>
        <v>7</v>
      </c>
      <c r="X1427" s="8" t="str">
        <f ca="1">VLOOKUP($W1427,'Background education'!$A:$B,2,FALSE)</f>
        <v>Undergraduate degree</v>
      </c>
      <c r="Y1427" s="7">
        <f ca="1" xml:space="preserve">
  IF(OR($AA1427 = 5, $AA1427 = 6, $AA1427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27" s="7" t="str">
        <f ca="1">VLOOKUP($Y1427,Departments!$A:$B,2,FALSE)</f>
        <v>Communication &amp; Marketing</v>
      </c>
      <c r="AA1427" s="6">
        <f t="shared" ca="1" si="226"/>
        <v>9</v>
      </c>
      <c r="AB1427" s="7" t="str">
        <f ca="1">VLOOKUP($AA1427,Roles!$A:$B,2,FALSE)</f>
        <v>Intern</v>
      </c>
      <c r="AC1427" s="6" t="str">
        <f t="shared" ca="1" si="227"/>
        <v/>
      </c>
      <c r="AD1427" s="7" t="str">
        <f ca="1" xml:space="preserve">
IF($AC1427 &lt;&gt; "",
    VLOOKUP($AC1427,Levels!$A:$B,2,FALSE),
    ""
)</f>
        <v/>
      </c>
      <c r="AE1427" s="8">
        <f t="shared" ca="1" si="228"/>
        <v>38493</v>
      </c>
      <c r="AF1427" s="6">
        <f ca="1">RANDBETWEEN(5,COUNTA('Recruitment source'!$A:$A) + 1)</f>
        <v>11</v>
      </c>
      <c r="AG1427" s="6" t="str">
        <f ca="1">VLOOKUP($AF1427,'Recruitment source'!$A:$B,2,FALSE)</f>
        <v>Next Station</v>
      </c>
      <c r="AH1427" s="8"/>
      <c r="AI1427" s="1">
        <f t="shared" ca="1" si="220"/>
        <v>1285</v>
      </c>
      <c r="AJ142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1423, 1, 'Michel Martins Cândido', 'M', 5, '19/07/1971', 7, 11, 9, NULL, 1285);</v>
      </c>
    </row>
    <row r="1428" spans="1:36" ht="14.25" customHeight="1" x14ac:dyDescent="0.2">
      <c r="A1428" s="7" cm="1">
        <f t="array" aca="1" ref="A1428" ca="1">INDEX(Companies!$A:$A,RANDBETWEEN(5,COUNTA(Companies!$A:$A) + 1),1)</f>
        <v>5</v>
      </c>
      <c r="B1428" s="7" t="str">
        <f ca="1">VLOOKUP($A1428,Companies!$A:$B,2,FALSE)</f>
        <v>ACME Corporation</v>
      </c>
      <c r="C1428" s="5">
        <f t="shared" si="221"/>
        <v>1424</v>
      </c>
      <c r="D1428" s="5" t="str" cm="1">
        <f t="array" ref="D1428">SHA1HASH($C1428)</f>
        <v>b9add70531519c256186579d20bc7cec509b4bd3</v>
      </c>
      <c r="E1428" s="6">
        <v>1</v>
      </c>
      <c r="F1428" s="7">
        <f ca="1">IF($C1428 = 1 + N("Presidente"),
    127,
    IF($C1428 = 2 + N("Vice-Presidente"),
        72,
        IF($C1428 = 3 + N("Secretária bilíngue"),
            13,
            RANDBETWEEN(5,COUNT(Name!$A:$A) + 1)
        )
    )
)</f>
        <v>293</v>
      </c>
      <c r="G1428" s="7" t="str">
        <f ca="1">VLOOKUP($F1428,Name!$A:$B,2,FALSE)</f>
        <v>Michael</v>
      </c>
      <c r="H1428" s="7">
        <f ca="1" xml:space="preserve">
IF($C1428 = 1,
    0,
    RANDBETWEEN(5,COUNT('Last name'!$A:$A) + 1)
)</f>
        <v>151</v>
      </c>
      <c r="I1428" s="7" t="str">
        <f ca="1" xml:space="preserve">
IF($C1428 = 1 + N("Presidente"),
    "de Orléans e Bragança",
    VLOOKUP($H1428,'Last name'!$A:$B,2,FALSE) &amp; " " &amp; VLOOKUP(RANDBETWEEN(5,COUNT('Last name'!$A:$A) + 1),'Last name'!$A:$B,2,FALSE)
)</f>
        <v>Pereira Aguiar</v>
      </c>
      <c r="J1428" s="7" t="str">
        <f t="shared" ca="1" si="222"/>
        <v>Michael Pereira Aguiar</v>
      </c>
      <c r="K1428" s="7" t="str" cm="1">
        <f t="array" aca="1" ref="K1428" ca="1">SHA1HASH($J1428)</f>
        <v>5f5f2e188d9c13f4ba4f35b4da4bf41495c7e5cb</v>
      </c>
      <c r="L1428" s="7" cm="1">
        <f t="array" aca="1" ref="L1428" ca="1">INDEX(States!$A:$A,N1428,1)</f>
        <v>5</v>
      </c>
      <c r="M1428" s="7" t="str">
        <f ca="1">VLOOKUP($L1428,Countries!$A:$B,2,FALSE)</f>
        <v>Portugal</v>
      </c>
      <c r="N1428" s="7" cm="1">
        <f t="array" aca="1" ref="N1428" ca="1">INDEX(States!$C:$C,RANDBETWEEN(5,COUNTA(States!$A:$A) + 1),1)</f>
        <v>20</v>
      </c>
      <c r="O1428" s="7" t="str">
        <f ca="1">VLOOKUP($N1428,States!$C:$D,2,FALSE)</f>
        <v>Portalegre</v>
      </c>
      <c r="P1428" s="7" t="str">
        <f ca="1">VLOOKUP($F1428,Name!$A:$C,3,FALSE)</f>
        <v>M</v>
      </c>
      <c r="Q1428" s="7" t="str">
        <f ca="1">VLOOKUP($P1428,Genders!$B:$C,2,FALSE)</f>
        <v>Male</v>
      </c>
      <c r="R1428" s="7" cm="1">
        <f t="array" aca="1" ref="R1428" ca="1">INDEX('Marital status'!$A:$A,RANDBETWEEN(5,COUNTA('Marital status'!$A:$A) + 1),1)</f>
        <v>6</v>
      </c>
      <c r="S1428" s="7" t="str">
        <f ca="1">VLOOKUP($R1428,'Marital status'!$A:$B,2,FALSE)</f>
        <v>MarrieD</v>
      </c>
      <c r="T1428" s="7">
        <f t="shared" ca="1" si="223"/>
        <v>6</v>
      </c>
      <c r="U1428" s="7" t="str">
        <f ca="1">VLOOKUP($T1428,Ethnicities!$A:$B,2,FALSE)</f>
        <v>Black or African American</v>
      </c>
      <c r="V1428" s="8">
        <f t="shared" ca="1" si="224"/>
        <v>29259</v>
      </c>
      <c r="W1428" s="6">
        <f t="shared" ca="1" si="225"/>
        <v>7</v>
      </c>
      <c r="X1428" s="8" t="str">
        <f ca="1">VLOOKUP($W1428,'Background education'!$A:$B,2,FALSE)</f>
        <v>Undergraduate degree</v>
      </c>
      <c r="Y1428" s="7">
        <f ca="1" xml:space="preserve">
  IF(OR($AA1428 = 5, $AA1428 = 6, $AA1428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28" s="7" t="str">
        <f ca="1">VLOOKUP($Y1428,Departments!$A:$B,2,FALSE)</f>
        <v>Controlling</v>
      </c>
      <c r="AA1428" s="6">
        <f t="shared" ca="1" si="226"/>
        <v>11</v>
      </c>
      <c r="AB1428" s="7" t="str">
        <f ca="1">VLOOKUP($AA1428,Roles!$A:$B,2,FALSE)</f>
        <v>Analyst</v>
      </c>
      <c r="AC1428" s="6">
        <f t="shared" ca="1" si="227"/>
        <v>5</v>
      </c>
      <c r="AD1428" s="7" t="str">
        <f ca="1" xml:space="preserve">
IF($AC1428 &lt;&gt; "",
    VLOOKUP($AC1428,Levels!$A:$B,2,FALSE),
    ""
)</f>
        <v>Junior</v>
      </c>
      <c r="AE1428" s="8">
        <f t="shared" ca="1" si="228"/>
        <v>41520</v>
      </c>
      <c r="AF1428" s="6">
        <f ca="1">RANDBETWEEN(5,COUNTA('Recruitment source'!$A:$A) + 1)</f>
        <v>9</v>
      </c>
      <c r="AG1428" s="6" t="str">
        <f ca="1">VLOOKUP($AF1428,'Recruitment source'!$A:$B,2,FALSE)</f>
        <v>Empregos Online</v>
      </c>
      <c r="AH1428" s="8"/>
      <c r="AI1428" s="1">
        <f t="shared" ca="1" si="220"/>
        <v>2500</v>
      </c>
      <c r="AJ1428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1424, 1, 'Michael Pereira Aguiar', 'M', 6, '08/02/1980', 7, 12, 11, 5, 2500);</v>
      </c>
    </row>
    <row r="1429" spans="1:36" ht="14.25" customHeight="1" x14ac:dyDescent="0.2">
      <c r="A1429" s="7" cm="1">
        <f t="array" aca="1" ref="A1429" ca="1">INDEX(Companies!$A:$A,RANDBETWEEN(5,COUNTA(Companies!$A:$A) + 1),1)</f>
        <v>5</v>
      </c>
      <c r="B1429" s="7" t="str">
        <f ca="1">VLOOKUP($A1429,Companies!$A:$B,2,FALSE)</f>
        <v>ACME Corporation</v>
      </c>
      <c r="C1429" s="5">
        <f t="shared" si="221"/>
        <v>1425</v>
      </c>
      <c r="D1429" s="5" t="str" cm="1">
        <f t="array" ref="D1429">SHA1HASH($C1429)</f>
        <v>c46908d2d41f34d665e249864e018badd8be32fd</v>
      </c>
      <c r="E1429" s="6">
        <v>1</v>
      </c>
      <c r="F1429" s="7">
        <f ca="1">IF($C1429 = 1 + N("Presidente"),
    127,
    IF($C1429 = 2 + N("Vice-Presidente"),
        72,
        IF($C1429 = 3 + N("Secretária bilíngue"),
            13,
            RANDBETWEEN(5,COUNT(Name!$A:$A) + 1)
        )
    )
)</f>
        <v>13</v>
      </c>
      <c r="G1429" s="7" t="str">
        <f ca="1">VLOOKUP($F1429,Name!$A:$B,2,FALSE)</f>
        <v>Alessandra</v>
      </c>
      <c r="H1429" s="7">
        <f ca="1" xml:space="preserve">
IF($C1429 = 1,
    0,
    RANDBETWEEN(5,COUNT('Last name'!$A:$A) + 1)
)</f>
        <v>189</v>
      </c>
      <c r="I1429" s="7" t="str">
        <f ca="1" xml:space="preserve">
IF($C1429 = 1 + N("Presidente"),
    "de Orléans e Bragança",
    VLOOKUP($H1429,'Last name'!$A:$B,2,FALSE) &amp; " " &amp; VLOOKUP(RANDBETWEEN(5,COUNT('Last name'!$A:$A) + 1),'Last name'!$A:$B,2,FALSE)
)</f>
        <v>Teixeira Coelho</v>
      </c>
      <c r="J1429" s="7" t="str">
        <f t="shared" ca="1" si="222"/>
        <v>Alessandra Teixeira Coelho</v>
      </c>
      <c r="K1429" s="7" t="str" cm="1">
        <f t="array" aca="1" ref="K1429" ca="1">SHA1HASH($J1429)</f>
        <v>e5794200f0d7e0203fe701c49da7d84730f83cc0</v>
      </c>
      <c r="L1429" s="7" cm="1">
        <f t="array" aca="1" ref="L1429" ca="1">INDEX(States!$A:$A,N1429,1)</f>
        <v>5</v>
      </c>
      <c r="M1429" s="7" t="str">
        <f ca="1">VLOOKUP($L1429,Countries!$A:$B,2,FALSE)</f>
        <v>Portugal</v>
      </c>
      <c r="N1429" s="7" cm="1">
        <f t="array" aca="1" ref="N1429" ca="1">INDEX(States!$C:$C,RANDBETWEEN(5,COUNTA(States!$A:$A) + 1),1)</f>
        <v>23</v>
      </c>
      <c r="O1429" s="7" t="str">
        <f ca="1">VLOOKUP($N1429,States!$C:$D,2,FALSE)</f>
        <v>Viana do Castelo</v>
      </c>
      <c r="P1429" s="7" t="str">
        <f ca="1">VLOOKUP($F1429,Name!$A:$C,3,FALSE)</f>
        <v>F</v>
      </c>
      <c r="Q1429" s="7" t="str">
        <f ca="1">VLOOKUP($P1429,Genders!$B:$C,2,FALSE)</f>
        <v>Female</v>
      </c>
      <c r="R1429" s="7" cm="1">
        <f t="array" aca="1" ref="R1429" ca="1">INDEX('Marital status'!$A:$A,RANDBETWEEN(5,COUNTA('Marital status'!$A:$A) + 1),1)</f>
        <v>7</v>
      </c>
      <c r="S1429" s="7" t="str">
        <f ca="1">VLOOKUP($R1429,'Marital status'!$A:$B,2,FALSE)</f>
        <v xml:space="preserve">Widowed </v>
      </c>
      <c r="T1429" s="7">
        <f t="shared" ca="1" si="223"/>
        <v>5</v>
      </c>
      <c r="U1429" s="7" t="str">
        <f ca="1">VLOOKUP($T1429,Ethnicities!$A:$B,2,FALSE)</f>
        <v xml:space="preserve"> white</v>
      </c>
      <c r="V1429" s="8">
        <f t="shared" ca="1" si="224"/>
        <v>31952</v>
      </c>
      <c r="W1429" s="6">
        <f t="shared" ca="1" si="225"/>
        <v>7</v>
      </c>
      <c r="X1429" s="8" t="str">
        <f ca="1">VLOOKUP($W1429,'Background education'!$A:$B,2,FALSE)</f>
        <v>Undergraduate degree</v>
      </c>
      <c r="Y1429" s="7">
        <f ca="1" xml:space="preserve">
  IF(OR($AA1429 = 5, $AA1429 = 6, $AA1429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29" s="7" t="str">
        <f ca="1">VLOOKUP($Y1429,Departments!$A:$B,2,FALSE)</f>
        <v>Human Resource</v>
      </c>
      <c r="AA1429" s="6">
        <f t="shared" ca="1" si="226"/>
        <v>9</v>
      </c>
      <c r="AB1429" s="7" t="str">
        <f ca="1">VLOOKUP($AA1429,Roles!$A:$B,2,FALSE)</f>
        <v>Intern</v>
      </c>
      <c r="AC1429" s="6" t="str">
        <f t="shared" ca="1" si="227"/>
        <v/>
      </c>
      <c r="AD1429" s="7" t="str">
        <f ca="1" xml:space="preserve">
IF($AC1429 &lt;&gt; "",
    VLOOKUP($AC1429,Levels!$A:$B,2,FALSE),
    ""
)</f>
        <v/>
      </c>
      <c r="AE1429" s="8">
        <f t="shared" ca="1" si="228"/>
        <v>44562</v>
      </c>
      <c r="AF1429" s="6">
        <f ca="1">RANDBETWEEN(5,COUNTA('Recruitment source'!$A:$A) + 1)</f>
        <v>13</v>
      </c>
      <c r="AG1429" s="6" t="str">
        <f ca="1">VLOOKUP($AF1429,'Recruitment source'!$A:$B,2,FALSE)</f>
        <v>Google</v>
      </c>
      <c r="AH1429" s="8"/>
      <c r="AI1429" s="1">
        <f t="shared" ca="1" si="220"/>
        <v>1285</v>
      </c>
      <c r="AJ1429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1425, 1, 'Alessandra Teixeira Coelho', 'F', 5, '24/06/1987', 7, 8, 9, NULL, 1285);</v>
      </c>
    </row>
    <row r="1430" spans="1:36" ht="14.25" customHeight="1" x14ac:dyDescent="0.2">
      <c r="A1430" s="7" cm="1">
        <f t="array" aca="1" ref="A1430" ca="1">INDEX(Companies!$A:$A,RANDBETWEEN(5,COUNTA(Companies!$A:$A) + 1),1)</f>
        <v>5</v>
      </c>
      <c r="B1430" s="7" t="str">
        <f ca="1">VLOOKUP($A1430,Companies!$A:$B,2,FALSE)</f>
        <v>ACME Corporation</v>
      </c>
      <c r="C1430" s="5">
        <f t="shared" si="221"/>
        <v>1426</v>
      </c>
      <c r="D1430" s="5" t="str" cm="1">
        <f t="array" ref="D1430">SHA1HASH($C1430)</f>
        <v>8e3c07a198efa67e51a01f3ab800663a57ea6e50</v>
      </c>
      <c r="E1430" s="6">
        <v>1</v>
      </c>
      <c r="F1430" s="7">
        <f ca="1">IF($C1430 = 1 + N("Presidente"),
    127,
    IF($C1430 = 2 + N("Vice-Presidente"),
        72,
        IF($C1430 = 3 + N("Secretária bilíngue"),
            13,
            RANDBETWEEN(5,COUNT(Name!$A:$A) + 1)
        )
    )
)</f>
        <v>108</v>
      </c>
      <c r="G1430" s="7" t="str">
        <f ca="1">VLOOKUP($F1430,Name!$A:$B,2,FALSE)</f>
        <v>Davi Luccas</v>
      </c>
      <c r="H1430" s="7">
        <f ca="1" xml:space="preserve">
IF($C1430 = 1,
    0,
    RANDBETWEEN(5,COUNT('Last name'!$A:$A) + 1)
)</f>
        <v>78</v>
      </c>
      <c r="I1430" s="7" t="str">
        <f ca="1" xml:space="preserve">
IF($C1430 = 1 + N("Presidente"),
    "de Orléans e Bragança",
    VLOOKUP($H1430,'Last name'!$A:$B,2,FALSE) &amp; " " &amp; VLOOKUP(RANDBETWEEN(5,COUNT('Last name'!$A:$A) + 1),'Last name'!$A:$B,2,FALSE)
)</f>
        <v>Esteves Furtado</v>
      </c>
      <c r="J1430" s="7" t="str">
        <f t="shared" ca="1" si="222"/>
        <v>Davi Luccas Esteves Furtado</v>
      </c>
      <c r="K1430" s="7" t="str" cm="1">
        <f t="array" aca="1" ref="K1430" ca="1">SHA1HASH($J1430)</f>
        <v>d0a374524fd0be73f2344dda3f9da7a46b70780d</v>
      </c>
      <c r="L1430" s="7" cm="1">
        <f t="array" aca="1" ref="L1430" ca="1">INDEX(States!$A:$A,N1430,1)</f>
        <v>5</v>
      </c>
      <c r="M1430" s="7" t="str">
        <f ca="1">VLOOKUP($L1430,Countries!$A:$B,2,FALSE)</f>
        <v>Portugal</v>
      </c>
      <c r="N1430" s="7" cm="1">
        <f t="array" aca="1" ref="N1430" ca="1">INDEX(States!$C:$C,RANDBETWEEN(5,COUNTA(States!$A:$A) + 1),1)</f>
        <v>15</v>
      </c>
      <c r="O1430" s="7" t="str">
        <f ca="1">VLOOKUP($N1430,States!$C:$D,2,FALSE)</f>
        <v xml:space="preserve"> ÉVORA</v>
      </c>
      <c r="P1430" s="7" t="str">
        <f ca="1">VLOOKUP($F1430,Name!$A:$C,3,FALSE)</f>
        <v>M</v>
      </c>
      <c r="Q1430" s="7" t="str">
        <f ca="1">VLOOKUP($P1430,Genders!$B:$C,2,FALSE)</f>
        <v>Male</v>
      </c>
      <c r="R1430" s="7" cm="1">
        <f t="array" aca="1" ref="R1430" ca="1">INDEX('Marital status'!$A:$A,RANDBETWEEN(5,COUNTA('Marital status'!$A:$A) + 1),1)</f>
        <v>5</v>
      </c>
      <c r="S1430" s="7" t="str">
        <f ca="1">VLOOKUP($R1430,'Marital status'!$A:$B,2,FALSE)</f>
        <v>single</v>
      </c>
      <c r="T1430" s="7">
        <f t="shared" ca="1" si="223"/>
        <v>7</v>
      </c>
      <c r="U1430" s="7" t="str">
        <f ca="1">VLOOKUP($T1430,Ethnicities!$A:$B,2,FALSE)</f>
        <v xml:space="preserve">  Hispanic or LATINO</v>
      </c>
      <c r="V1430" s="8">
        <f t="shared" ca="1" si="224"/>
        <v>21749</v>
      </c>
      <c r="W1430" s="6">
        <f t="shared" ca="1" si="225"/>
        <v>7</v>
      </c>
      <c r="X1430" s="8" t="str">
        <f ca="1">VLOOKUP($W1430,'Background education'!$A:$B,2,FALSE)</f>
        <v>Undergraduate degree</v>
      </c>
      <c r="Y1430" s="7">
        <f ca="1" xml:space="preserve">
  IF(OR($AA1430 = 5, $AA1430 = 6, $AA1430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30" s="7" t="str">
        <f ca="1">VLOOKUP($Y1430,Departments!$A:$B,2,FALSE)</f>
        <v>Administration</v>
      </c>
      <c r="AA1430" s="6">
        <f t="shared" ca="1" si="226"/>
        <v>11</v>
      </c>
      <c r="AB1430" s="7" t="str">
        <f ca="1">VLOOKUP($AA1430,Roles!$A:$B,2,FALSE)</f>
        <v>Analyst</v>
      </c>
      <c r="AC1430" s="6">
        <f t="shared" ca="1" si="227"/>
        <v>6</v>
      </c>
      <c r="AD1430" s="7" t="str">
        <f ca="1" xml:space="preserve">
IF($AC1430 &lt;&gt; "",
    VLOOKUP($AC1430,Levels!$A:$B,2,FALSE),
    ""
)</f>
        <v>Pleno</v>
      </c>
      <c r="AE1430" s="8">
        <f t="shared" ca="1" si="228"/>
        <v>38625</v>
      </c>
      <c r="AF1430" s="6">
        <f ca="1">RANDBETWEEN(5,COUNTA('Recruitment source'!$A:$A) + 1)</f>
        <v>11</v>
      </c>
      <c r="AG1430" s="6" t="str">
        <f ca="1">VLOOKUP($AF1430,'Recruitment source'!$A:$B,2,FALSE)</f>
        <v>Next Station</v>
      </c>
      <c r="AH1430" s="8"/>
      <c r="AI1430" s="1">
        <f t="shared" ca="1" si="220"/>
        <v>2500</v>
      </c>
      <c r="AJ1430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1426, 1, 'Davi Luccas Esteves Furtado', 'M', 7, '18/07/1959', 7, 6, 11, 6, 2500);</v>
      </c>
    </row>
    <row r="1431" spans="1:36" ht="14.25" customHeight="1" x14ac:dyDescent="0.2">
      <c r="A1431" s="7" cm="1">
        <f t="array" aca="1" ref="A1431" ca="1">INDEX(Companies!$A:$A,RANDBETWEEN(5,COUNTA(Companies!$A:$A) + 1),1)</f>
        <v>5</v>
      </c>
      <c r="B1431" s="7" t="str">
        <f ca="1">VLOOKUP($A1431,Companies!$A:$B,2,FALSE)</f>
        <v>ACME Corporation</v>
      </c>
      <c r="C1431" s="5">
        <f t="shared" si="221"/>
        <v>1427</v>
      </c>
      <c r="D1431" s="5" t="str" cm="1">
        <f t="array" ref="D1431">SHA1HASH($C1431)</f>
        <v>177dd4c6c9043d42ad86c6af3277184f5bbe96fc</v>
      </c>
      <c r="E1431" s="6">
        <v>1</v>
      </c>
      <c r="F1431" s="7">
        <f ca="1">IF($C1431 = 1 + N("Presidente"),
    127,
    IF($C1431 = 2 + N("Vice-Presidente"),
        72,
        IF($C1431 = 3 + N("Secretária bilíngue"),
            13,
            RANDBETWEEN(5,COUNT(Name!$A:$A) + 1)
        )
    )
)</f>
        <v>12</v>
      </c>
      <c r="G1431" s="7" t="str">
        <f ca="1">VLOOKUP($F1431,Name!$A:$B,2,FALSE)</f>
        <v>Alana</v>
      </c>
      <c r="H1431" s="7">
        <f ca="1" xml:space="preserve">
IF($C1431 = 1,
    0,
    RANDBETWEEN(5,COUNT('Last name'!$A:$A) + 1)
)</f>
        <v>168</v>
      </c>
      <c r="I1431" s="7" t="str">
        <f ca="1" xml:space="preserve">
IF($C1431 = 1 + N("Presidente"),
    "de Orléans e Bragança",
    VLOOKUP($H1431,'Last name'!$A:$B,2,FALSE) &amp; " " &amp; VLOOKUP(RANDBETWEEN(5,COUNT('Last name'!$A:$A) + 1),'Last name'!$A:$B,2,FALSE)
)</f>
        <v>Rossi Medeiros</v>
      </c>
      <c r="J1431" s="7" t="str">
        <f t="shared" ca="1" si="222"/>
        <v>Alana Rossi Medeiros</v>
      </c>
      <c r="K1431" s="7" t="str" cm="1">
        <f t="array" aca="1" ref="K1431" ca="1">SHA1HASH($J1431)</f>
        <v>d6917d7103ce90152353f2105203ca11c2a1e6f5</v>
      </c>
      <c r="L1431" s="7" cm="1">
        <f t="array" aca="1" ref="L1431" ca="1">INDEX(States!$A:$A,N1431,1)</f>
        <v>5</v>
      </c>
      <c r="M1431" s="7" t="str">
        <f ca="1">VLOOKUP($L1431,Countries!$A:$B,2,FALSE)</f>
        <v>Portugal</v>
      </c>
      <c r="N1431" s="7" cm="1">
        <f t="array" aca="1" ref="N1431" ca="1">INDEX(States!$C:$C,RANDBETWEEN(5,COUNTA(States!$A:$A) + 1),1)</f>
        <v>24</v>
      </c>
      <c r="O1431" s="7" t="str">
        <f ca="1">VLOOKUP($N1431,States!$C:$D,2,FALSE)</f>
        <v>Brangança</v>
      </c>
      <c r="P1431" s="7" t="str">
        <f ca="1">VLOOKUP($F1431,Name!$A:$C,3,FALSE)</f>
        <v>F</v>
      </c>
      <c r="Q1431" s="7" t="str">
        <f ca="1">VLOOKUP($P1431,Genders!$B:$C,2,FALSE)</f>
        <v>Female</v>
      </c>
      <c r="R1431" s="7" cm="1">
        <f t="array" aca="1" ref="R1431" ca="1">INDEX('Marital status'!$A:$A,RANDBETWEEN(5,COUNTA('Marital status'!$A:$A) + 1),1)</f>
        <v>6</v>
      </c>
      <c r="S1431" s="7" t="str">
        <f ca="1">VLOOKUP($R1431,'Marital status'!$A:$B,2,FALSE)</f>
        <v>MarrieD</v>
      </c>
      <c r="T1431" s="7">
        <f t="shared" ca="1" si="223"/>
        <v>5</v>
      </c>
      <c r="U1431" s="7" t="str">
        <f ca="1">VLOOKUP($T1431,Ethnicities!$A:$B,2,FALSE)</f>
        <v xml:space="preserve"> white</v>
      </c>
      <c r="V1431" s="8">
        <f t="shared" ca="1" si="224"/>
        <v>27885</v>
      </c>
      <c r="W1431" s="6">
        <f t="shared" ca="1" si="225"/>
        <v>7</v>
      </c>
      <c r="X1431" s="8" t="str">
        <f ca="1">VLOOKUP($W1431,'Background education'!$A:$B,2,FALSE)</f>
        <v>Undergraduate degree</v>
      </c>
      <c r="Y1431" s="7">
        <f ca="1" xml:space="preserve">
  IF(OR($AA1431 = 5, $AA1431 = 6, $AA1431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31" s="7" t="str">
        <f ca="1">VLOOKUP($Y1431,Departments!$A:$B,2,FALSE)</f>
        <v xml:space="preserve"> Commercial</v>
      </c>
      <c r="AA1431" s="6">
        <f t="shared" ca="1" si="226"/>
        <v>9</v>
      </c>
      <c r="AB1431" s="7" t="str">
        <f ca="1">VLOOKUP($AA1431,Roles!$A:$B,2,FALSE)</f>
        <v>Intern</v>
      </c>
      <c r="AC1431" s="6" t="str">
        <f t="shared" ca="1" si="227"/>
        <v/>
      </c>
      <c r="AD1431" s="7" t="str">
        <f ca="1" xml:space="preserve">
IF($AC1431 &lt;&gt; "",
    VLOOKUP($AC1431,Levels!$A:$B,2,FALSE),
    ""
)</f>
        <v/>
      </c>
      <c r="AE1431" s="8">
        <f t="shared" ca="1" si="228"/>
        <v>39607</v>
      </c>
      <c r="AF1431" s="6">
        <f ca="1">RANDBETWEEN(5,COUNTA('Recruitment source'!$A:$A) + 1)</f>
        <v>9</v>
      </c>
      <c r="AG1431" s="6" t="str">
        <f ca="1">VLOOKUP($AF1431,'Recruitment source'!$A:$B,2,FALSE)</f>
        <v>Empregos Online</v>
      </c>
      <c r="AH1431" s="8"/>
      <c r="AI1431" s="1">
        <f t="shared" ca="1" si="220"/>
        <v>1285</v>
      </c>
      <c r="AJ1431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1427, 1, 'Alana Rossi Medeiros', 'F', 5, '05/05/1976', 7, 9, 9, NULL, 1285);</v>
      </c>
    </row>
    <row r="1432" spans="1:36" ht="14.25" customHeight="1" x14ac:dyDescent="0.2">
      <c r="A1432" s="7" cm="1">
        <f t="array" aca="1" ref="A1432" ca="1">INDEX(Companies!$A:$A,RANDBETWEEN(5,COUNTA(Companies!$A:$A) + 1),1)</f>
        <v>5</v>
      </c>
      <c r="B1432" s="7" t="str">
        <f ca="1">VLOOKUP($A1432,Companies!$A:$B,2,FALSE)</f>
        <v>ACME Corporation</v>
      </c>
      <c r="C1432" s="5">
        <f t="shared" si="221"/>
        <v>1428</v>
      </c>
      <c r="D1432" s="5" t="str" cm="1">
        <f t="array" ref="D1432">SHA1HASH($C1432)</f>
        <v>b72d0c4cbff9cfa94406481206390e0c4326ffe4</v>
      </c>
      <c r="E1432" s="6">
        <v>1</v>
      </c>
      <c r="F1432" s="7">
        <f ca="1">IF($C1432 = 1 + N("Presidente"),
    127,
    IF($C1432 = 2 + N("Vice-Presidente"),
        72,
        IF($C1432 = 3 + N("Secretária bilíngue"),
            13,
            RANDBETWEEN(5,COUNT(Name!$A:$A) + 1)
        )
    )
)</f>
        <v>298</v>
      </c>
      <c r="G1432" s="7" t="str">
        <f ca="1">VLOOKUP($F1432,Name!$A:$B,2,FALSE)</f>
        <v>Milena</v>
      </c>
      <c r="H1432" s="7">
        <f ca="1" xml:space="preserve">
IF($C1432 = 1,
    0,
    RANDBETWEEN(5,COUNT('Last name'!$A:$A) + 1)
)</f>
        <v>17</v>
      </c>
      <c r="I1432" s="7" t="str">
        <f ca="1" xml:space="preserve">
IF($C1432 = 1 + N("Presidente"),
    "de Orléans e Bragança",
    VLOOKUP($H1432,'Last name'!$A:$B,2,FALSE) &amp; " " &amp; VLOOKUP(RANDBETWEEN(5,COUNT('Last name'!$A:$A) + 1),'Last name'!$A:$B,2,FALSE)
)</f>
        <v>Andrade Martini</v>
      </c>
      <c r="J1432" s="7" t="str">
        <f t="shared" ca="1" si="222"/>
        <v>Milena Andrade Martini</v>
      </c>
      <c r="K1432" s="7" t="str" cm="1">
        <f t="array" aca="1" ref="K1432" ca="1">SHA1HASH($J1432)</f>
        <v>695d479e55667e1b54722095bd223605a20a437f</v>
      </c>
      <c r="L1432" s="7" cm="1">
        <f t="array" aca="1" ref="L1432" ca="1">INDEX(States!$A:$A,N1432,1)</f>
        <v>5</v>
      </c>
      <c r="M1432" s="7" t="str">
        <f ca="1">VLOOKUP($L1432,Countries!$A:$B,2,FALSE)</f>
        <v>Portugal</v>
      </c>
      <c r="N1432" s="7" cm="1">
        <f t="array" aca="1" ref="N1432" ca="1">INDEX(States!$C:$C,RANDBETWEEN(5,COUNTA(States!$A:$A) + 1),1)</f>
        <v>21</v>
      </c>
      <c r="O1432" s="7" t="str">
        <f ca="1">VLOOKUP($N1432,States!$C:$D,2,FALSE)</f>
        <v>Guarda</v>
      </c>
      <c r="P1432" s="7" t="str">
        <f ca="1">VLOOKUP($F1432,Name!$A:$C,3,FALSE)</f>
        <v>F</v>
      </c>
      <c r="Q1432" s="7" t="str">
        <f ca="1">VLOOKUP($P1432,Genders!$B:$C,2,FALSE)</f>
        <v>Female</v>
      </c>
      <c r="R1432" s="7" cm="1">
        <f t="array" aca="1" ref="R1432" ca="1">INDEX('Marital status'!$A:$A,RANDBETWEEN(5,COUNTA('Marital status'!$A:$A) + 1),1)</f>
        <v>5</v>
      </c>
      <c r="S1432" s="7" t="str">
        <f ca="1">VLOOKUP($R1432,'Marital status'!$A:$B,2,FALSE)</f>
        <v>single</v>
      </c>
      <c r="T1432" s="7">
        <f t="shared" ca="1" si="223"/>
        <v>5</v>
      </c>
      <c r="U1432" s="7" t="str">
        <f ca="1">VLOOKUP($T1432,Ethnicities!$A:$B,2,FALSE)</f>
        <v xml:space="preserve"> white</v>
      </c>
      <c r="V1432" s="8">
        <f t="shared" ca="1" si="224"/>
        <v>20220</v>
      </c>
      <c r="W1432" s="6">
        <f t="shared" ca="1" si="225"/>
        <v>7</v>
      </c>
      <c r="X1432" s="8" t="str">
        <f ca="1">VLOOKUP($W1432,'Background education'!$A:$B,2,FALSE)</f>
        <v>Undergraduate degree</v>
      </c>
      <c r="Y1432" s="7">
        <f ca="1" xml:space="preserve">
  IF(OR($AA1432 = 5, $AA1432 = 6, $AA1432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32" s="7" t="str">
        <f ca="1">VLOOKUP($Y1432,Departments!$A:$B,2,FALSE)</f>
        <v>Communication &amp; Marketing</v>
      </c>
      <c r="AA1432" s="6">
        <f t="shared" ca="1" si="226"/>
        <v>11</v>
      </c>
      <c r="AB1432" s="7" t="str">
        <f ca="1">VLOOKUP($AA1432,Roles!$A:$B,2,FALSE)</f>
        <v>Analyst</v>
      </c>
      <c r="AC1432" s="6">
        <f t="shared" ca="1" si="227"/>
        <v>7</v>
      </c>
      <c r="AD1432" s="7" t="str">
        <f ca="1" xml:space="preserve">
IF($AC1432 &lt;&gt; "",
    VLOOKUP($AC1432,Levels!$A:$B,2,FALSE),
    ""
)</f>
        <v>Senior</v>
      </c>
      <c r="AE1432" s="8">
        <f t="shared" ca="1" si="228"/>
        <v>43629</v>
      </c>
      <c r="AF1432" s="6">
        <f ca="1">RANDBETWEEN(5,COUNTA('Recruitment source'!$A:$A) + 1)</f>
        <v>7</v>
      </c>
      <c r="AG1432" s="6" t="str">
        <f ca="1">VLOOKUP($AF1432,'Recruitment source'!$A:$B,2,FALSE)</f>
        <v>SAPO Emprego</v>
      </c>
      <c r="AH1432" s="8"/>
      <c r="AI1432" s="1">
        <f t="shared" ca="1" si="220"/>
        <v>2580</v>
      </c>
      <c r="AJ1432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1428, 1, 'Milena Andrade Martini', 'F', 5, '11/05/1955', 7, 11, 11, 7, 2580);</v>
      </c>
    </row>
    <row r="1433" spans="1:36" ht="14.25" customHeight="1" x14ac:dyDescent="0.2">
      <c r="A1433" s="7" cm="1">
        <f t="array" aca="1" ref="A1433" ca="1">INDEX(Companies!$A:$A,RANDBETWEEN(5,COUNTA(Companies!$A:$A) + 1),1)</f>
        <v>5</v>
      </c>
      <c r="B1433" s="7" t="str">
        <f ca="1">VLOOKUP($A1433,Companies!$A:$B,2,FALSE)</f>
        <v>ACME Corporation</v>
      </c>
      <c r="C1433" s="5">
        <f t="shared" si="221"/>
        <v>1429</v>
      </c>
      <c r="D1433" s="5" t="str" cm="1">
        <f t="array" ref="D1433">SHA1HASH($C1433)</f>
        <v>7801beec42debaaec0d7be9359c61e8a766bd071</v>
      </c>
      <c r="E1433" s="6">
        <v>1</v>
      </c>
      <c r="F1433" s="7">
        <f ca="1">IF($C1433 = 1 + N("Presidente"),
    127,
    IF($C1433 = 2 + N("Vice-Presidente"),
        72,
        IF($C1433 = 3 + N("Secretária bilíngue"),
            13,
            RANDBETWEEN(5,COUNT(Name!$A:$A) + 1)
        )
    )
)</f>
        <v>257</v>
      </c>
      <c r="G1433" s="7" t="str">
        <f ca="1">VLOOKUP($F1433,Name!$A:$B,2,FALSE)</f>
        <v>Maria</v>
      </c>
      <c r="H1433" s="7">
        <f ca="1" xml:space="preserve">
IF($C1433 = 1,
    0,
    RANDBETWEEN(5,COUNT('Last name'!$A:$A) + 1)
)</f>
        <v>72</v>
      </c>
      <c r="I1433" s="7" t="str">
        <f ca="1" xml:space="preserve">
IF($C1433 = 1 + N("Presidente"),
    "de Orléans e Bragança",
    VLOOKUP($H1433,'Last name'!$A:$B,2,FALSE) &amp; " " &amp; VLOOKUP(RANDBETWEEN(5,COUNT('Last name'!$A:$A) + 1),'Last name'!$A:$B,2,FALSE)
)</f>
        <v>De Luca Alves</v>
      </c>
      <c r="J1433" s="7" t="str">
        <f t="shared" ca="1" si="222"/>
        <v>Maria De Luca Alves</v>
      </c>
      <c r="K1433" s="7" t="str" cm="1">
        <f t="array" aca="1" ref="K1433" ca="1">SHA1HASH($J1433)</f>
        <v>282bfe4a9c3659206e3e5e31a8d5ee7ee6178b12</v>
      </c>
      <c r="L1433" s="7" cm="1">
        <f t="array" aca="1" ref="L1433" ca="1">INDEX(States!$A:$A,N1433,1)</f>
        <v>5</v>
      </c>
      <c r="M1433" s="7" t="str">
        <f ca="1">VLOOKUP($L1433,Countries!$A:$B,2,FALSE)</f>
        <v>Portugal</v>
      </c>
      <c r="N1433" s="7" cm="1">
        <f t="array" aca="1" ref="N1433" ca="1">INDEX(States!$C:$C,RANDBETWEEN(5,COUNTA(States!$A:$A) + 1),1)</f>
        <v>22</v>
      </c>
      <c r="O1433" s="7" t="str">
        <f ca="1">VLOOKUP($N1433,States!$C:$D,2,FALSE)</f>
        <v>Vila Real</v>
      </c>
      <c r="P1433" s="7" t="str">
        <f ca="1">VLOOKUP($F1433,Name!$A:$C,3,FALSE)</f>
        <v>F</v>
      </c>
      <c r="Q1433" s="7" t="str">
        <f ca="1">VLOOKUP($P1433,Genders!$B:$C,2,FALSE)</f>
        <v>Female</v>
      </c>
      <c r="R1433" s="7" cm="1">
        <f t="array" aca="1" ref="R1433" ca="1">INDEX('Marital status'!$A:$A,RANDBETWEEN(5,COUNTA('Marital status'!$A:$A) + 1),1)</f>
        <v>5</v>
      </c>
      <c r="S1433" s="7" t="str">
        <f ca="1">VLOOKUP($R1433,'Marital status'!$A:$B,2,FALSE)</f>
        <v>single</v>
      </c>
      <c r="T1433" s="7">
        <f t="shared" ca="1" si="223"/>
        <v>5</v>
      </c>
      <c r="U1433" s="7" t="str">
        <f ca="1">VLOOKUP($T1433,Ethnicities!$A:$B,2,FALSE)</f>
        <v xml:space="preserve"> white</v>
      </c>
      <c r="V1433" s="8">
        <f t="shared" ca="1" si="224"/>
        <v>23936</v>
      </c>
      <c r="W1433" s="6">
        <f t="shared" ca="1" si="225"/>
        <v>7</v>
      </c>
      <c r="X1433" s="8" t="str">
        <f ca="1">VLOOKUP($W1433,'Background education'!$A:$B,2,FALSE)</f>
        <v>Undergraduate degree</v>
      </c>
      <c r="Y1433" s="7">
        <f ca="1" xml:space="preserve">
  IF(OR($AA1433 = 5, $AA1433 = 6, $AA1433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33" s="7" t="str">
        <f ca="1">VLOOKUP($Y1433,Departments!$A:$B,2,FALSE)</f>
        <v>Audit</v>
      </c>
      <c r="AA1433" s="6">
        <f t="shared" ca="1" si="226"/>
        <v>9</v>
      </c>
      <c r="AB1433" s="7" t="str">
        <f ca="1">VLOOKUP($AA1433,Roles!$A:$B,2,FALSE)</f>
        <v>Intern</v>
      </c>
      <c r="AC1433" s="6" t="str">
        <f t="shared" ca="1" si="227"/>
        <v/>
      </c>
      <c r="AD1433" s="7" t="str">
        <f ca="1" xml:space="preserve">
IF($AC1433 &lt;&gt; "",
    VLOOKUP($AC1433,Levels!$A:$B,2,FALSE),
    ""
)</f>
        <v/>
      </c>
      <c r="AE1433" s="8">
        <f t="shared" ca="1" si="228"/>
        <v>36392</v>
      </c>
      <c r="AF1433" s="6">
        <f ca="1">RANDBETWEEN(5,COUNTA('Recruitment source'!$A:$A) + 1)</f>
        <v>10</v>
      </c>
      <c r="AG1433" s="6" t="str">
        <f ca="1">VLOOKUP($AF1433,'Recruitment source'!$A:$B,2,FALSE)</f>
        <v>Jobs in Lisbon</v>
      </c>
      <c r="AH1433" s="8"/>
      <c r="AI1433" s="1">
        <f t="shared" ca="1" si="220"/>
        <v>1205</v>
      </c>
      <c r="AJ1433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1429, 1, 'Maria De Luca Alves', 'F', 5, '13/07/1965', 7, 13, 9, NULL, 1205);</v>
      </c>
    </row>
    <row r="1434" spans="1:36" ht="14.25" customHeight="1" x14ac:dyDescent="0.2">
      <c r="A1434" s="7" cm="1">
        <f t="array" aca="1" ref="A1434" ca="1">INDEX(Companies!$A:$A,RANDBETWEEN(5,COUNTA(Companies!$A:$A) + 1),1)</f>
        <v>5</v>
      </c>
      <c r="B1434" s="7" t="str">
        <f ca="1">VLOOKUP($A1434,Companies!$A:$B,2,FALSE)</f>
        <v>ACME Corporation</v>
      </c>
      <c r="C1434" s="5">
        <f t="shared" si="221"/>
        <v>1430</v>
      </c>
      <c r="D1434" s="5" t="str" cm="1">
        <f t="array" ref="D1434">SHA1HASH($C1434)</f>
        <v>5f5a68e72217ce4c8a341a1b3bcdb5edfa8411f4</v>
      </c>
      <c r="E1434" s="6">
        <v>1</v>
      </c>
      <c r="F1434" s="7">
        <f ca="1">IF($C1434 = 1 + N("Presidente"),
    127,
    IF($C1434 = 2 + N("Vice-Presidente"),
        72,
        IF($C1434 = 3 + N("Secretária bilíngue"),
            13,
            RANDBETWEEN(5,COUNT(Name!$A:$A) + 1)
        )
    )
)</f>
        <v>37</v>
      </c>
      <c r="G1434" s="7" t="str">
        <f ca="1">VLOOKUP($F1434,Name!$A:$B,2,FALSE)</f>
        <v>Ana Vitória</v>
      </c>
      <c r="H1434" s="7">
        <f ca="1" xml:space="preserve">
IF($C1434 = 1,
    0,
    RANDBETWEEN(5,COUNT('Last name'!$A:$A) + 1)
)</f>
        <v>114</v>
      </c>
      <c r="I1434" s="7" t="str">
        <f ca="1" xml:space="preserve">
IF($C1434 = 1 + N("Presidente"),
    "de Orléans e Bragança",
    VLOOKUP($H1434,'Last name'!$A:$B,2,FALSE) &amp; " " &amp; VLOOKUP(RANDBETWEEN(5,COUNT('Last name'!$A:$A) + 1),'Last name'!$A:$B,2,FALSE)
)</f>
        <v>Machado Cunha</v>
      </c>
      <c r="J1434" s="7" t="str">
        <f t="shared" ca="1" si="222"/>
        <v>Ana Vitória Machado Cunha</v>
      </c>
      <c r="K1434" s="7" t="str" cm="1">
        <f t="array" aca="1" ref="K1434" ca="1">SHA1HASH($J1434)</f>
        <v>c4415de856f45f30bab4d9bce4912b73b3606790</v>
      </c>
      <c r="L1434" s="7" cm="1">
        <f t="array" aca="1" ref="L1434" ca="1">INDEX(States!$A:$A,N1434,1)</f>
        <v>5</v>
      </c>
      <c r="M1434" s="7" t="str">
        <f ca="1">VLOOKUP($L1434,Countries!$A:$B,2,FALSE)</f>
        <v>Portugal</v>
      </c>
      <c r="N1434" s="7" cm="1">
        <f t="array" aca="1" ref="N1434" ca="1">INDEX(States!$C:$C,RANDBETWEEN(5,COUNTA(States!$A:$A) + 1),1)</f>
        <v>5</v>
      </c>
      <c r="O1434" s="7" t="str">
        <f ca="1">VLOOKUP($N1434,States!$C:$D,2,FALSE)</f>
        <v xml:space="preserve"> Lisboa</v>
      </c>
      <c r="P1434" s="7" t="str">
        <f ca="1">VLOOKUP($F1434,Name!$A:$C,3,FALSE)</f>
        <v>F</v>
      </c>
      <c r="Q1434" s="7" t="str">
        <f ca="1">VLOOKUP($P1434,Genders!$B:$C,2,FALSE)</f>
        <v>Female</v>
      </c>
      <c r="R1434" s="7" cm="1">
        <f t="array" aca="1" ref="R1434" ca="1">INDEX('Marital status'!$A:$A,RANDBETWEEN(5,COUNTA('Marital status'!$A:$A) + 1),1)</f>
        <v>7</v>
      </c>
      <c r="S1434" s="7" t="str">
        <f ca="1">VLOOKUP($R1434,'Marital status'!$A:$B,2,FALSE)</f>
        <v xml:space="preserve">Widowed </v>
      </c>
      <c r="T1434" s="7">
        <f t="shared" ca="1" si="223"/>
        <v>5</v>
      </c>
      <c r="U1434" s="7" t="str">
        <f ca="1">VLOOKUP($T1434,Ethnicities!$A:$B,2,FALSE)</f>
        <v xml:space="preserve"> white</v>
      </c>
      <c r="V1434" s="8">
        <f t="shared" ca="1" si="224"/>
        <v>27194</v>
      </c>
      <c r="W1434" s="6">
        <f t="shared" ca="1" si="225"/>
        <v>7</v>
      </c>
      <c r="X1434" s="8" t="str">
        <f ca="1">VLOOKUP($W1434,'Background education'!$A:$B,2,FALSE)</f>
        <v>Undergraduate degree</v>
      </c>
      <c r="Y1434" s="7">
        <f ca="1" xml:space="preserve">
  IF(OR($AA1434 = 5, $AA1434 = 6, $AA1434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34" s="7" t="str">
        <f ca="1">VLOOKUP($Y1434,Departments!$A:$B,2,FALSE)</f>
        <v>Operations</v>
      </c>
      <c r="AA1434" s="6">
        <f t="shared" ca="1" si="226"/>
        <v>11</v>
      </c>
      <c r="AB1434" s="7" t="str">
        <f ca="1">VLOOKUP($AA1434,Roles!$A:$B,2,FALSE)</f>
        <v>Analyst</v>
      </c>
      <c r="AC1434" s="6">
        <f t="shared" ca="1" si="227"/>
        <v>7</v>
      </c>
      <c r="AD1434" s="7" t="str">
        <f ca="1" xml:space="preserve">
IF($AC1434 &lt;&gt; "",
    VLOOKUP($AC1434,Levels!$A:$B,2,FALSE),
    ""
)</f>
        <v>Senior</v>
      </c>
      <c r="AE1434" s="8">
        <f t="shared" ca="1" si="228"/>
        <v>38133</v>
      </c>
      <c r="AF1434" s="6">
        <f ca="1">RANDBETWEEN(5,COUNTA('Recruitment source'!$A:$A) + 1)</f>
        <v>10</v>
      </c>
      <c r="AG1434" s="6" t="str">
        <f ca="1">VLOOKUP($AF1434,'Recruitment source'!$A:$B,2,FALSE)</f>
        <v>Jobs in Lisbon</v>
      </c>
      <c r="AH1434" s="8"/>
      <c r="AI1434" s="1">
        <f t="shared" ca="1" si="220"/>
        <v>2500</v>
      </c>
      <c r="AJ1434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1430, 1, 'Ana Vitória Machado Cunha', 'F', 5, '14/06/1974', 7, 10, 11, 7, 2500);</v>
      </c>
    </row>
    <row r="1435" spans="1:36" ht="14.25" customHeight="1" x14ac:dyDescent="0.2">
      <c r="A1435" s="7" cm="1">
        <f t="array" aca="1" ref="A1435" ca="1">INDEX(Companies!$A:$A,RANDBETWEEN(5,COUNTA(Companies!$A:$A) + 1),1)</f>
        <v>5</v>
      </c>
      <c r="B1435" s="7" t="str">
        <f ca="1">VLOOKUP($A1435,Companies!$A:$B,2,FALSE)</f>
        <v>ACME Corporation</v>
      </c>
      <c r="C1435" s="5">
        <f t="shared" si="221"/>
        <v>1431</v>
      </c>
      <c r="D1435" s="5" t="str" cm="1">
        <f t="array" ref="D1435">SHA1HASH($C1435)</f>
        <v>cebf555886eaf921b47b20ad0acb32e85273e624</v>
      </c>
      <c r="E1435" s="6">
        <v>1</v>
      </c>
      <c r="F1435" s="7">
        <f ca="1">IF($C1435 = 1 + N("Presidente"),
    127,
    IF($C1435 = 2 + N("Vice-Presidente"),
        72,
        IF($C1435 = 3 + N("Secretária bilíngue"),
            13,
            RANDBETWEEN(5,COUNT(Name!$A:$A) + 1)
        )
    )
)</f>
        <v>9</v>
      </c>
      <c r="G1435" s="7" t="str">
        <f ca="1">VLOOKUP($F1435,Name!$A:$B,2,FALSE)</f>
        <v>Adélio</v>
      </c>
      <c r="H1435" s="7">
        <f ca="1" xml:space="preserve">
IF($C1435 = 1,
    0,
    RANDBETWEEN(5,COUNT('Last name'!$A:$A) + 1)
)</f>
        <v>89</v>
      </c>
      <c r="I1435" s="7" t="str">
        <f ca="1" xml:space="preserve">
IF($C1435 = 1 + N("Presidente"),
    "de Orléans e Bragança",
    VLOOKUP($H1435,'Last name'!$A:$B,2,FALSE) &amp; " " &amp; VLOOKUP(RANDBETWEEN(5,COUNT('Last name'!$A:$A) + 1),'Last name'!$A:$B,2,FALSE)
)</f>
        <v>Figo Chaves</v>
      </c>
      <c r="J1435" s="7" t="str">
        <f t="shared" ca="1" si="222"/>
        <v>Adélio Figo Chaves</v>
      </c>
      <c r="K1435" s="7" t="str" cm="1">
        <f t="array" aca="1" ref="K1435" ca="1">SHA1HASH($J1435)</f>
        <v>de83ff830b71d58f08246931ffaa431a8c806bac</v>
      </c>
      <c r="L1435" s="7" cm="1">
        <f t="array" aca="1" ref="L1435" ca="1">INDEX(States!$A:$A,N1435,1)</f>
        <v>5</v>
      </c>
      <c r="M1435" s="7" t="str">
        <f ca="1">VLOOKUP($L1435,Countries!$A:$B,2,FALSE)</f>
        <v>Portugal</v>
      </c>
      <c r="N1435" s="7" cm="1">
        <f t="array" aca="1" ref="N1435" ca="1">INDEX(States!$C:$C,RANDBETWEEN(5,COUNTA(States!$A:$A) + 1),1)</f>
        <v>24</v>
      </c>
      <c r="O1435" s="7" t="str">
        <f ca="1">VLOOKUP($N1435,States!$C:$D,2,FALSE)</f>
        <v>Brangança</v>
      </c>
      <c r="P1435" s="7" t="str">
        <f ca="1">VLOOKUP($F1435,Name!$A:$C,3,FALSE)</f>
        <v>M</v>
      </c>
      <c r="Q1435" s="7" t="str">
        <f ca="1">VLOOKUP($P1435,Genders!$B:$C,2,FALSE)</f>
        <v>Male</v>
      </c>
      <c r="R1435" s="7" cm="1">
        <f t="array" aca="1" ref="R1435" ca="1">INDEX('Marital status'!$A:$A,RANDBETWEEN(5,COUNTA('Marital status'!$A:$A) + 1),1)</f>
        <v>8</v>
      </c>
      <c r="S1435" s="7" t="str">
        <f ca="1">VLOOKUP($R1435,'Marital status'!$A:$B,2,FALSE)</f>
        <v xml:space="preserve"> Separated </v>
      </c>
      <c r="T1435" s="7">
        <f t="shared" ca="1" si="223"/>
        <v>6</v>
      </c>
      <c r="U1435" s="7" t="str">
        <f ca="1">VLOOKUP($T1435,Ethnicities!$A:$B,2,FALSE)</f>
        <v>Black or African American</v>
      </c>
      <c r="V1435" s="8">
        <f t="shared" ca="1" si="224"/>
        <v>26917</v>
      </c>
      <c r="W1435" s="6">
        <f t="shared" ca="1" si="225"/>
        <v>7</v>
      </c>
      <c r="X1435" s="8" t="str">
        <f ca="1">VLOOKUP($W1435,'Background education'!$A:$B,2,FALSE)</f>
        <v>Undergraduate degree</v>
      </c>
      <c r="Y1435" s="7">
        <f ca="1" xml:space="preserve">
  IF(OR($AA1435 = 5, $AA1435 = 6, $AA1435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35" s="7" t="str">
        <f ca="1">VLOOKUP($Y1435,Departments!$A:$B,2,FALSE)</f>
        <v xml:space="preserve"> Presidency</v>
      </c>
      <c r="AA1435" s="6">
        <f t="shared" ca="1" si="226"/>
        <v>9</v>
      </c>
      <c r="AB1435" s="7" t="str">
        <f ca="1">VLOOKUP($AA1435,Roles!$A:$B,2,FALSE)</f>
        <v>Intern</v>
      </c>
      <c r="AC1435" s="6" t="str">
        <f t="shared" ca="1" si="227"/>
        <v/>
      </c>
      <c r="AD1435" s="7" t="str">
        <f ca="1" xml:space="preserve">
IF($AC1435 &lt;&gt; "",
    VLOOKUP($AC1435,Levels!$A:$B,2,FALSE),
    ""
)</f>
        <v/>
      </c>
      <c r="AE1435" s="8">
        <f t="shared" ca="1" si="228"/>
        <v>44282</v>
      </c>
      <c r="AF1435" s="6">
        <f ca="1">RANDBETWEEN(5,COUNTA('Recruitment source'!$A:$A) + 1)</f>
        <v>11</v>
      </c>
      <c r="AG1435" s="6" t="str">
        <f ca="1">VLOOKUP($AF1435,'Recruitment source'!$A:$B,2,FALSE)</f>
        <v>Next Station</v>
      </c>
      <c r="AH1435" s="8"/>
      <c r="AI1435" s="1">
        <f t="shared" ca="1" si="220"/>
        <v>1205</v>
      </c>
      <c r="AJ143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1431, 1, 'Adélio Figo Chaves', 'M', 6, '10/09/1973', 7, 5, 9, NULL, 1205);</v>
      </c>
    </row>
    <row r="1436" spans="1:36" ht="14.25" customHeight="1" x14ac:dyDescent="0.2">
      <c r="A1436" s="7" cm="1">
        <f t="array" aca="1" ref="A1436" ca="1">INDEX(Companies!$A:$A,RANDBETWEEN(5,COUNTA(Companies!$A:$A) + 1),1)</f>
        <v>5</v>
      </c>
      <c r="B1436" s="7" t="str">
        <f ca="1">VLOOKUP($A1436,Companies!$A:$B,2,FALSE)</f>
        <v>ACME Corporation</v>
      </c>
      <c r="C1436" s="5">
        <f t="shared" si="221"/>
        <v>1432</v>
      </c>
      <c r="D1436" s="5" t="str" cm="1">
        <f t="array" ref="D1436">SHA1HASH($C1436)</f>
        <v>d69729e9779952a73e8ef1e71858b08a92a0fa8b</v>
      </c>
      <c r="E1436" s="6">
        <v>1</v>
      </c>
      <c r="F1436" s="7">
        <f ca="1">IF($C1436 = 1 + N("Presidente"),
    127,
    IF($C1436 = 2 + N("Vice-Presidente"),
        72,
        IF($C1436 = 3 + N("Secretária bilíngue"),
            13,
            RANDBETWEEN(5,COUNT(Name!$A:$A) + 1)
        )
    )
)</f>
        <v>186</v>
      </c>
      <c r="G1436" s="7" t="str">
        <f ca="1">VLOOKUP($F1436,Name!$A:$B,2,FALSE)</f>
        <v>João Gabriel</v>
      </c>
      <c r="H1436" s="7">
        <f ca="1" xml:space="preserve">
IF($C1436 = 1,
    0,
    RANDBETWEEN(5,COUNT('Last name'!$A:$A) + 1)
)</f>
        <v>34</v>
      </c>
      <c r="I1436" s="7" t="str">
        <f ca="1" xml:space="preserve">
IF($C1436 = 1 + N("Presidente"),
    "de Orléans e Bragança",
    VLOOKUP($H1436,'Last name'!$A:$B,2,FALSE) &amp; " " &amp; VLOOKUP(RANDBETWEEN(5,COUNT('Last name'!$A:$A) + 1),'Last name'!$A:$B,2,FALSE)
)</f>
        <v>Barros Mendes</v>
      </c>
      <c r="J1436" s="7" t="str">
        <f t="shared" ca="1" si="222"/>
        <v>João Gabriel Barros Mendes</v>
      </c>
      <c r="K1436" s="7" t="str" cm="1">
        <f t="array" aca="1" ref="K1436" ca="1">SHA1HASH($J1436)</f>
        <v>3d5d3f230ab003a101029ca3d72a07f762591381</v>
      </c>
      <c r="L1436" s="7" cm="1">
        <f t="array" aca="1" ref="L1436" ca="1">INDEX(States!$A:$A,N1436,1)</f>
        <v>5</v>
      </c>
      <c r="M1436" s="7" t="str">
        <f ca="1">VLOOKUP($L1436,Countries!$A:$B,2,FALSE)</f>
        <v>Portugal</v>
      </c>
      <c r="N1436" s="7" cm="1">
        <f t="array" aca="1" ref="N1436" ca="1">INDEX(States!$C:$C,RANDBETWEEN(5,COUNTA(States!$A:$A) + 1),1)</f>
        <v>15</v>
      </c>
      <c r="O1436" s="7" t="str">
        <f ca="1">VLOOKUP($N1436,States!$C:$D,2,FALSE)</f>
        <v xml:space="preserve"> ÉVORA</v>
      </c>
      <c r="P1436" s="7" t="str">
        <f ca="1">VLOOKUP($F1436,Name!$A:$C,3,FALSE)</f>
        <v>M</v>
      </c>
      <c r="Q1436" s="7" t="str">
        <f ca="1">VLOOKUP($P1436,Genders!$B:$C,2,FALSE)</f>
        <v>Male</v>
      </c>
      <c r="R1436" s="7" cm="1">
        <f t="array" aca="1" ref="R1436" ca="1">INDEX('Marital status'!$A:$A,RANDBETWEEN(5,COUNTA('Marital status'!$A:$A) + 1),1)</f>
        <v>5</v>
      </c>
      <c r="S1436" s="7" t="str">
        <f ca="1">VLOOKUP($R1436,'Marital status'!$A:$B,2,FALSE)</f>
        <v>single</v>
      </c>
      <c r="T1436" s="7">
        <f t="shared" ca="1" si="223"/>
        <v>5</v>
      </c>
      <c r="U1436" s="7" t="str">
        <f ca="1">VLOOKUP($T1436,Ethnicities!$A:$B,2,FALSE)</f>
        <v xml:space="preserve"> white</v>
      </c>
      <c r="V1436" s="8">
        <f t="shared" ca="1" si="224"/>
        <v>24493</v>
      </c>
      <c r="W1436" s="6">
        <f t="shared" ca="1" si="225"/>
        <v>8</v>
      </c>
      <c r="X1436" s="8" t="str">
        <f ca="1">VLOOKUP($W1436,'Background education'!$A:$B,2,FALSE)</f>
        <v>Graduate school</v>
      </c>
      <c r="Y1436" s="7">
        <f ca="1" xml:space="preserve">
  IF(OR($AA1436 = 5, $AA1436 = 6, $AA1436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36" s="7" t="str">
        <f ca="1">VLOOKUP($Y1436,Departments!$A:$B,2,FALSE)</f>
        <v>Communication &amp; Marketing</v>
      </c>
      <c r="AA1436" s="6">
        <f t="shared" ca="1" si="226"/>
        <v>11</v>
      </c>
      <c r="AB1436" s="7" t="str">
        <f ca="1">VLOOKUP($AA1436,Roles!$A:$B,2,FALSE)</f>
        <v>Analyst</v>
      </c>
      <c r="AC1436" s="6">
        <f t="shared" ca="1" si="227"/>
        <v>5</v>
      </c>
      <c r="AD1436" s="7" t="str">
        <f ca="1" xml:space="preserve">
IF($AC1436 &lt;&gt; "",
    VLOOKUP($AC1436,Levels!$A:$B,2,FALSE),
    ""
)</f>
        <v>Junior</v>
      </c>
      <c r="AE1436" s="8">
        <f t="shared" ca="1" si="228"/>
        <v>41689</v>
      </c>
      <c r="AF1436" s="6">
        <f ca="1">RANDBETWEEN(5,COUNTA('Recruitment source'!$A:$A) + 1)</f>
        <v>14</v>
      </c>
      <c r="AG1436" s="6" t="str">
        <f ca="1">VLOOKUP($AF1436,'Recruitment source'!$A:$B,2,FALSE)</f>
        <v>LinkedIn</v>
      </c>
      <c r="AH1436" s="8"/>
      <c r="AI1436" s="1">
        <f t="shared" ca="1" si="220"/>
        <v>3080</v>
      </c>
      <c r="AJ143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1432, 1, 'João Gabriel Barros Mendes', 'M', 5, '21/01/1967', 8, 11, 11, 5, 3080);</v>
      </c>
    </row>
    <row r="1437" spans="1:36" ht="14.25" customHeight="1" x14ac:dyDescent="0.2">
      <c r="A1437" s="7" cm="1">
        <f t="array" aca="1" ref="A1437" ca="1">INDEX(Companies!$A:$A,RANDBETWEEN(5,COUNTA(Companies!$A:$A) + 1),1)</f>
        <v>5</v>
      </c>
      <c r="B1437" s="7" t="str">
        <f ca="1">VLOOKUP($A1437,Companies!$A:$B,2,FALSE)</f>
        <v>ACME Corporation</v>
      </c>
      <c r="C1437" s="5">
        <f t="shared" si="221"/>
        <v>1433</v>
      </c>
      <c r="D1437" s="5" t="str" cm="1">
        <f t="array" ref="D1437">SHA1HASH($C1437)</f>
        <v>27858a0672afdadfff64d26877b49f4f5a9d2471</v>
      </c>
      <c r="E1437" s="6">
        <v>1</v>
      </c>
      <c r="F1437" s="7">
        <f ca="1">IF($C1437 = 1 + N("Presidente"),
    127,
    IF($C1437 = 2 + N("Vice-Presidente"),
        72,
        IF($C1437 = 3 + N("Secretária bilíngue"),
            13,
            RANDBETWEEN(5,COUNT(Name!$A:$A) + 1)
        )
    )
)</f>
        <v>237</v>
      </c>
      <c r="G1437" s="7" t="str">
        <f ca="1">VLOOKUP($F1437,Name!$A:$B,2,FALSE)</f>
        <v>Luanna</v>
      </c>
      <c r="H1437" s="7">
        <f ca="1" xml:space="preserve">
IF($C1437 = 1,
    0,
    RANDBETWEEN(5,COUNT('Last name'!$A:$A) + 1)
)</f>
        <v>132</v>
      </c>
      <c r="I1437" s="7" t="str">
        <f ca="1" xml:space="preserve">
IF($C1437 = 1 + N("Presidente"),
    "de Orléans e Bragança",
    VLOOKUP($H1437,'Last name'!$A:$B,2,FALSE) &amp; " " &amp; VLOOKUP(RANDBETWEEN(5,COUNT('Last name'!$A:$A) + 1),'Last name'!$A:$B,2,FALSE)
)</f>
        <v>Moraes Nunes</v>
      </c>
      <c r="J1437" s="7" t="str">
        <f t="shared" ca="1" si="222"/>
        <v>Luanna Moraes Nunes</v>
      </c>
      <c r="K1437" s="7" t="str" cm="1">
        <f t="array" aca="1" ref="K1437" ca="1">SHA1HASH($J1437)</f>
        <v>14e49387521f0f19784ccab4dc8759f21874f1df</v>
      </c>
      <c r="L1437" s="7" cm="1">
        <f t="array" aca="1" ref="L1437" ca="1">INDEX(States!$A:$A,N1437,1)</f>
        <v>5</v>
      </c>
      <c r="M1437" s="7" t="str">
        <f ca="1">VLOOKUP($L1437,Countries!$A:$B,2,FALSE)</f>
        <v>Portugal</v>
      </c>
      <c r="N1437" s="7" cm="1">
        <f t="array" aca="1" ref="N1437" ca="1">INDEX(States!$C:$C,RANDBETWEEN(5,COUNTA(States!$A:$A) + 1),1)</f>
        <v>18</v>
      </c>
      <c r="O1437" s="7" t="str">
        <f ca="1">VLOOKUP($N1437,States!$C:$D,2,FALSE)</f>
        <v>Castelo Branco</v>
      </c>
      <c r="P1437" s="7" t="str">
        <f ca="1">VLOOKUP($F1437,Name!$A:$C,3,FALSE)</f>
        <v>F</v>
      </c>
      <c r="Q1437" s="7" t="str">
        <f ca="1">VLOOKUP($P1437,Genders!$B:$C,2,FALSE)</f>
        <v>Female</v>
      </c>
      <c r="R1437" s="7" cm="1">
        <f t="array" aca="1" ref="R1437" ca="1">INDEX('Marital status'!$A:$A,RANDBETWEEN(5,COUNTA('Marital status'!$A:$A) + 1),1)</f>
        <v>7</v>
      </c>
      <c r="S1437" s="7" t="str">
        <f ca="1">VLOOKUP($R1437,'Marital status'!$A:$B,2,FALSE)</f>
        <v xml:space="preserve">Widowed </v>
      </c>
      <c r="T1437" s="7">
        <f t="shared" ca="1" si="223"/>
        <v>5</v>
      </c>
      <c r="U1437" s="7" t="str">
        <f ca="1">VLOOKUP($T1437,Ethnicities!$A:$B,2,FALSE)</f>
        <v xml:space="preserve"> white</v>
      </c>
      <c r="V1437" s="8">
        <f t="shared" ca="1" si="224"/>
        <v>24127</v>
      </c>
      <c r="W1437" s="6">
        <f t="shared" ca="1" si="225"/>
        <v>7</v>
      </c>
      <c r="X1437" s="8" t="str">
        <f ca="1">VLOOKUP($W1437,'Background education'!$A:$B,2,FALSE)</f>
        <v>Undergraduate degree</v>
      </c>
      <c r="Y1437" s="7">
        <f ca="1" xml:space="preserve">
  IF(OR($AA1437 = 5, $AA1437 = 6, $AA1437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37" s="7" t="str">
        <f ca="1">VLOOKUP($Y1437,Departments!$A:$B,2,FALSE)</f>
        <v xml:space="preserve"> Presidency</v>
      </c>
      <c r="AA1437" s="6">
        <f t="shared" ca="1" si="226"/>
        <v>10</v>
      </c>
      <c r="AB1437" s="7" t="str">
        <f ca="1">VLOOKUP($AA1437,Roles!$A:$B,2,FALSE)</f>
        <v>Trainee</v>
      </c>
      <c r="AC1437" s="6" t="str">
        <f t="shared" ca="1" si="227"/>
        <v/>
      </c>
      <c r="AD1437" s="7" t="str">
        <f ca="1" xml:space="preserve">
IF($AC1437 &lt;&gt; "",
    VLOOKUP($AC1437,Levels!$A:$B,2,FALSE),
    ""
)</f>
        <v/>
      </c>
      <c r="AE1437" s="8">
        <f t="shared" ca="1" si="228"/>
        <v>44119</v>
      </c>
      <c r="AF1437" s="6">
        <f ca="1">RANDBETWEEN(5,COUNTA('Recruitment source'!$A:$A) + 1)</f>
        <v>6</v>
      </c>
      <c r="AG1437" s="6" t="str">
        <f ca="1">VLOOKUP($AF1437,'Recruitment source'!$A:$B,2,FALSE)</f>
        <v>Learn4Good</v>
      </c>
      <c r="AH1437" s="8"/>
      <c r="AI1437" s="1">
        <f t="shared" ca="1" si="220"/>
        <v>1305</v>
      </c>
      <c r="AJ143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1433, 1, 'Luanna Moraes Nunes', 'F', 5, '20/01/1966', 7, 5, 10, NULL, 1305);</v>
      </c>
    </row>
    <row r="1438" spans="1:36" ht="14.25" customHeight="1" x14ac:dyDescent="0.2">
      <c r="A1438" s="7" cm="1">
        <f t="array" aca="1" ref="A1438" ca="1">INDEX(Companies!$A:$A,RANDBETWEEN(5,COUNTA(Companies!$A:$A) + 1),1)</f>
        <v>5</v>
      </c>
      <c r="B1438" s="7" t="str">
        <f ca="1">VLOOKUP($A1438,Companies!$A:$B,2,FALSE)</f>
        <v>ACME Corporation</v>
      </c>
      <c r="C1438" s="5">
        <f t="shared" si="221"/>
        <v>1434</v>
      </c>
      <c r="D1438" s="5" t="str" cm="1">
        <f t="array" ref="D1438">SHA1HASH($C1438)</f>
        <v>b0eab7a122205823e6a462917b0b2ff48d77c1c5</v>
      </c>
      <c r="E1438" s="6">
        <v>1</v>
      </c>
      <c r="F1438" s="7">
        <f ca="1">IF($C1438 = 1 + N("Presidente"),
    127,
    IF($C1438 = 2 + N("Vice-Presidente"),
        72,
        IF($C1438 = 3 + N("Secretária bilíngue"),
            13,
            RANDBETWEEN(5,COUNT(Name!$A:$A) + 1)
        )
    )
)</f>
        <v>13</v>
      </c>
      <c r="G1438" s="7" t="str">
        <f ca="1">VLOOKUP($F1438,Name!$A:$B,2,FALSE)</f>
        <v>Alessandra</v>
      </c>
      <c r="H1438" s="7">
        <f ca="1" xml:space="preserve">
IF($C1438 = 1,
    0,
    RANDBETWEEN(5,COUNT('Last name'!$A:$A) + 1)
)</f>
        <v>35</v>
      </c>
      <c r="I1438" s="7" t="str">
        <f ca="1" xml:space="preserve">
IF($C1438 = 1 + N("Presidente"),
    "de Orléans e Bragança",
    VLOOKUP($H1438,'Last name'!$A:$B,2,FALSE) &amp; " " &amp; VLOOKUP(RANDBETWEEN(5,COUNT('Last name'!$A:$A) + 1),'Last name'!$A:$B,2,FALSE)
)</f>
        <v>Barroso Fontana</v>
      </c>
      <c r="J1438" s="7" t="str">
        <f t="shared" ca="1" si="222"/>
        <v>Alessandra Barroso Fontana</v>
      </c>
      <c r="K1438" s="7" t="str" cm="1">
        <f t="array" aca="1" ref="K1438" ca="1">SHA1HASH($J1438)</f>
        <v>f34b26a4b0ff0f6a5c4d809595c085675ca0141a</v>
      </c>
      <c r="L1438" s="7" cm="1">
        <f t="array" aca="1" ref="L1438" ca="1">INDEX(States!$A:$A,N1438,1)</f>
        <v>5</v>
      </c>
      <c r="M1438" s="7" t="str">
        <f ca="1">VLOOKUP($L1438,Countries!$A:$B,2,FALSE)</f>
        <v>Portugal</v>
      </c>
      <c r="N1438" s="7" cm="1">
        <f t="array" aca="1" ref="N1438" ca="1">INDEX(States!$C:$C,RANDBETWEEN(5,COUNTA(States!$A:$A) + 1),1)</f>
        <v>19</v>
      </c>
      <c r="O1438" s="7" t="str">
        <f ca="1">VLOOKUP($N1438,States!$C:$D,2,FALSE)</f>
        <v>Beja</v>
      </c>
      <c r="P1438" s="7" t="str">
        <f ca="1">VLOOKUP($F1438,Name!$A:$C,3,FALSE)</f>
        <v>F</v>
      </c>
      <c r="Q1438" s="7" t="str">
        <f ca="1">VLOOKUP($P1438,Genders!$B:$C,2,FALSE)</f>
        <v>Female</v>
      </c>
      <c r="R1438" s="7" cm="1">
        <f t="array" aca="1" ref="R1438" ca="1">INDEX('Marital status'!$A:$A,RANDBETWEEN(5,COUNTA('Marital status'!$A:$A) + 1),1)</f>
        <v>7</v>
      </c>
      <c r="S1438" s="7" t="str">
        <f ca="1">VLOOKUP($R1438,'Marital status'!$A:$B,2,FALSE)</f>
        <v xml:space="preserve">Widowed </v>
      </c>
      <c r="T1438" s="7">
        <f t="shared" ca="1" si="223"/>
        <v>5</v>
      </c>
      <c r="U1438" s="7" t="str">
        <f ca="1">VLOOKUP($T1438,Ethnicities!$A:$B,2,FALSE)</f>
        <v xml:space="preserve"> white</v>
      </c>
      <c r="V1438" s="8">
        <f t="shared" ca="1" si="224"/>
        <v>25917</v>
      </c>
      <c r="W1438" s="6">
        <f t="shared" ca="1" si="225"/>
        <v>7</v>
      </c>
      <c r="X1438" s="8" t="str">
        <f ca="1">VLOOKUP($W1438,'Background education'!$A:$B,2,FALSE)</f>
        <v>Undergraduate degree</v>
      </c>
      <c r="Y1438" s="7">
        <f ca="1" xml:space="preserve">
  IF(OR($AA1438 = 5, $AA1438 = 6, $AA1438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38" s="7" t="str">
        <f ca="1">VLOOKUP($Y1438,Departments!$A:$B,2,FALSE)</f>
        <v>Human Resource</v>
      </c>
      <c r="AA1438" s="6">
        <f t="shared" ca="1" si="226"/>
        <v>11</v>
      </c>
      <c r="AB1438" s="7" t="str">
        <f ca="1">VLOOKUP($AA1438,Roles!$A:$B,2,FALSE)</f>
        <v>Analyst</v>
      </c>
      <c r="AC1438" s="6">
        <f t="shared" ca="1" si="227"/>
        <v>6</v>
      </c>
      <c r="AD1438" s="7" t="str">
        <f ca="1" xml:space="preserve">
IF($AC1438 &lt;&gt; "",
    VLOOKUP($AC1438,Levels!$A:$B,2,FALSE),
    ""
)</f>
        <v>Pleno</v>
      </c>
      <c r="AE1438" s="8">
        <f t="shared" ca="1" si="228"/>
        <v>37488</v>
      </c>
      <c r="AF1438" s="6">
        <f ca="1">RANDBETWEEN(5,COUNTA('Recruitment source'!$A:$A) + 1)</f>
        <v>15</v>
      </c>
      <c r="AG1438" s="6" t="str">
        <f ca="1">VLOOKUP($AF1438,'Recruitment source'!$A:$B,2,FALSE)</f>
        <v>Website</v>
      </c>
      <c r="AH1438" s="8"/>
      <c r="AI1438" s="1">
        <f t="shared" ca="1" si="220"/>
        <v>2580</v>
      </c>
      <c r="AJ1438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1434, 1, 'Alessandra Barroso Fontana', 'F', 5, '15/12/1970', 7, 8, 11, 6, 2580);</v>
      </c>
    </row>
    <row r="1439" spans="1:36" ht="14.25" customHeight="1" x14ac:dyDescent="0.2">
      <c r="A1439" s="7" cm="1">
        <f t="array" aca="1" ref="A1439" ca="1">INDEX(Companies!$A:$A,RANDBETWEEN(5,COUNTA(Companies!$A:$A) + 1),1)</f>
        <v>5</v>
      </c>
      <c r="B1439" s="7" t="str">
        <f ca="1">VLOOKUP($A1439,Companies!$A:$B,2,FALSE)</f>
        <v>ACME Corporation</v>
      </c>
      <c r="C1439" s="5">
        <f t="shared" si="221"/>
        <v>1435</v>
      </c>
      <c r="D1439" s="5" t="str" cm="1">
        <f t="array" ref="D1439">SHA1HASH($C1439)</f>
        <v>5a2119b6e178e1c71de65562c5240acaed86ae67</v>
      </c>
      <c r="E1439" s="6">
        <v>1</v>
      </c>
      <c r="F1439" s="7">
        <f ca="1">IF($C1439 = 1 + N("Presidente"),
    127,
    IF($C1439 = 2 + N("Vice-Presidente"),
        72,
        IF($C1439 = 3 + N("Secretária bilíngue"),
            13,
            RANDBETWEEN(5,COUNT(Name!$A:$A) + 1)
        )
    )
)</f>
        <v>320</v>
      </c>
      <c r="G1439" s="7" t="str">
        <f ca="1">VLOOKUP($F1439,Name!$A:$B,2,FALSE)</f>
        <v>Péricles</v>
      </c>
      <c r="H1439" s="7">
        <f ca="1" xml:space="preserve">
IF($C1439 = 1,
    0,
    RANDBETWEEN(5,COUNT('Last name'!$A:$A) + 1)
)</f>
        <v>104</v>
      </c>
      <c r="I1439" s="7" t="str">
        <f ca="1" xml:space="preserve">
IF($C1439 = 1 + N("Presidente"),
    "de Orléans e Bragança",
    VLOOKUP($H1439,'Last name'!$A:$B,2,FALSE) &amp; " " &amp; VLOOKUP(RANDBETWEEN(5,COUNT('Last name'!$A:$A) + 1),'Last name'!$A:$B,2,FALSE)
)</f>
        <v>Ildelfonso Pimentel</v>
      </c>
      <c r="J1439" s="7" t="str">
        <f t="shared" ca="1" si="222"/>
        <v>Péricles Ildelfonso Pimentel</v>
      </c>
      <c r="K1439" s="7" t="str" cm="1">
        <f t="array" aca="1" ref="K1439" ca="1">SHA1HASH($J1439)</f>
        <v>dc5936e6c1eb32f8d2199399a82ffd8f693ef936</v>
      </c>
      <c r="L1439" s="7" cm="1">
        <f t="array" aca="1" ref="L1439" ca="1">INDEX(States!$A:$A,N1439,1)</f>
        <v>5</v>
      </c>
      <c r="M1439" s="7" t="str">
        <f ca="1">VLOOKUP($L1439,Countries!$A:$B,2,FALSE)</f>
        <v>Portugal</v>
      </c>
      <c r="N1439" s="7" cm="1">
        <f t="array" aca="1" ref="N1439" ca="1">INDEX(States!$C:$C,RANDBETWEEN(5,COUNTA(States!$A:$A) + 1),1)</f>
        <v>23</v>
      </c>
      <c r="O1439" s="7" t="str">
        <f ca="1">VLOOKUP($N1439,States!$C:$D,2,FALSE)</f>
        <v>Viana do Castelo</v>
      </c>
      <c r="P1439" s="7" t="str">
        <f ca="1">VLOOKUP($F1439,Name!$A:$C,3,FALSE)</f>
        <v>M</v>
      </c>
      <c r="Q1439" s="7" t="str">
        <f ca="1">VLOOKUP($P1439,Genders!$B:$C,2,FALSE)</f>
        <v>Male</v>
      </c>
      <c r="R1439" s="7" cm="1">
        <f t="array" aca="1" ref="R1439" ca="1">INDEX('Marital status'!$A:$A,RANDBETWEEN(5,COUNTA('Marital status'!$A:$A) + 1),1)</f>
        <v>7</v>
      </c>
      <c r="S1439" s="7" t="str">
        <f ca="1">VLOOKUP($R1439,'Marital status'!$A:$B,2,FALSE)</f>
        <v xml:space="preserve">Widowed </v>
      </c>
      <c r="T1439" s="7">
        <f t="shared" ca="1" si="223"/>
        <v>5</v>
      </c>
      <c r="U1439" s="7" t="str">
        <f ca="1">VLOOKUP($T1439,Ethnicities!$A:$B,2,FALSE)</f>
        <v xml:space="preserve"> white</v>
      </c>
      <c r="V1439" s="8">
        <f t="shared" ca="1" si="224"/>
        <v>22376</v>
      </c>
      <c r="W1439" s="6">
        <f t="shared" ca="1" si="225"/>
        <v>7</v>
      </c>
      <c r="X1439" s="8" t="str">
        <f ca="1">VLOOKUP($W1439,'Background education'!$A:$B,2,FALSE)</f>
        <v>Undergraduate degree</v>
      </c>
      <c r="Y1439" s="7">
        <f ca="1" xml:space="preserve">
  IF(OR($AA1439 = 5, $AA1439 = 6, $AA1439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39" s="7" t="str">
        <f ca="1">VLOOKUP($Y1439,Departments!$A:$B,2,FALSE)</f>
        <v>Controlling</v>
      </c>
      <c r="AA1439" s="6">
        <f t="shared" ca="1" si="226"/>
        <v>10</v>
      </c>
      <c r="AB1439" s="7" t="str">
        <f ca="1">VLOOKUP($AA1439,Roles!$A:$B,2,FALSE)</f>
        <v>Trainee</v>
      </c>
      <c r="AC1439" s="6" t="str">
        <f t="shared" ca="1" si="227"/>
        <v/>
      </c>
      <c r="AD1439" s="7" t="str">
        <f ca="1" xml:space="preserve">
IF($AC1439 &lt;&gt; "",
    VLOOKUP($AC1439,Levels!$A:$B,2,FALSE),
    ""
)</f>
        <v/>
      </c>
      <c r="AE1439" s="8">
        <f t="shared" ca="1" si="228"/>
        <v>43915</v>
      </c>
      <c r="AF1439" s="6">
        <f ca="1">RANDBETWEEN(5,COUNTA('Recruitment source'!$A:$A) + 1)</f>
        <v>15</v>
      </c>
      <c r="AG1439" s="6" t="str">
        <f ca="1">VLOOKUP($AF1439,'Recruitment source'!$A:$B,2,FALSE)</f>
        <v>Website</v>
      </c>
      <c r="AH1439" s="8"/>
      <c r="AI1439" s="1">
        <f t="shared" ca="1" si="220"/>
        <v>1305</v>
      </c>
      <c r="AJ1439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1435, 1, 'Péricles Ildelfonso Pimentel', 'M', 5, '05/04/1961', 7, 12, 10, NULL, 1305);</v>
      </c>
    </row>
    <row r="1440" spans="1:36" ht="14.25" customHeight="1" x14ac:dyDescent="0.2">
      <c r="A1440" s="7" cm="1">
        <f t="array" aca="1" ref="A1440" ca="1">INDEX(Companies!$A:$A,RANDBETWEEN(5,COUNTA(Companies!$A:$A) + 1),1)</f>
        <v>5</v>
      </c>
      <c r="B1440" s="7" t="str">
        <f ca="1">VLOOKUP($A1440,Companies!$A:$B,2,FALSE)</f>
        <v>ACME Corporation</v>
      </c>
      <c r="C1440" s="5">
        <f t="shared" si="221"/>
        <v>1436</v>
      </c>
      <c r="D1440" s="5" t="str" cm="1">
        <f t="array" ref="D1440">SHA1HASH($C1440)</f>
        <v>60a171842aba075b01813e69a7c065db36cdae6f</v>
      </c>
      <c r="E1440" s="6">
        <v>1</v>
      </c>
      <c r="F1440" s="7">
        <f ca="1">IF($C1440 = 1 + N("Presidente"),
    127,
    IF($C1440 = 2 + N("Vice-Presidente"),
        72,
        IF($C1440 = 3 + N("Secretária bilíngue"),
            13,
            RANDBETWEEN(5,COUNT(Name!$A:$A) + 1)
        )
    )
)</f>
        <v>65</v>
      </c>
      <c r="G1440" s="7" t="str">
        <f ca="1">VLOOKUP($F1440,Name!$A:$B,2,FALSE)</f>
        <v>Bárbara</v>
      </c>
      <c r="H1440" s="7">
        <f ca="1" xml:space="preserve">
IF($C1440 = 1,
    0,
    RANDBETWEEN(5,COUNT('Last name'!$A:$A) + 1)
)</f>
        <v>50</v>
      </c>
      <c r="I1440" s="7" t="str">
        <f ca="1" xml:space="preserve">
IF($C1440 = 1 + N("Presidente"),
    "de Orléans e Bragança",
    VLOOKUP($H1440,'Last name'!$A:$B,2,FALSE) &amp; " " &amp; VLOOKUP(RANDBETWEEN(5,COUNT('Last name'!$A:$A) + 1),'Last name'!$A:$B,2,FALSE)
)</f>
        <v>Cabral Pellegrini</v>
      </c>
      <c r="J1440" s="7" t="str">
        <f t="shared" ca="1" si="222"/>
        <v>Bárbara Cabral Pellegrini</v>
      </c>
      <c r="K1440" s="7" t="str" cm="1">
        <f t="array" aca="1" ref="K1440" ca="1">SHA1HASH($J1440)</f>
        <v>a21519b9570c5202ab62455e377170eeb1520226</v>
      </c>
      <c r="L1440" s="7" cm="1">
        <f t="array" aca="1" ref="L1440" ca="1">INDEX(States!$A:$A,N1440,1)</f>
        <v>5</v>
      </c>
      <c r="M1440" s="7" t="str">
        <f ca="1">VLOOKUP($L1440,Countries!$A:$B,2,FALSE)</f>
        <v>Portugal</v>
      </c>
      <c r="N1440" s="7" cm="1">
        <f t="array" aca="1" ref="N1440" ca="1">INDEX(States!$C:$C,RANDBETWEEN(5,COUNTA(States!$A:$A) + 1),1)</f>
        <v>11</v>
      </c>
      <c r="O1440" s="7" t="str">
        <f ca="1">VLOOKUP($N1440,States!$C:$D,2,FALSE)</f>
        <v>Santarém</v>
      </c>
      <c r="P1440" s="7" t="str">
        <f ca="1">VLOOKUP($F1440,Name!$A:$C,3,FALSE)</f>
        <v>F</v>
      </c>
      <c r="Q1440" s="7" t="str">
        <f ca="1">VLOOKUP($P1440,Genders!$B:$C,2,FALSE)</f>
        <v>Female</v>
      </c>
      <c r="R1440" s="7" cm="1">
        <f t="array" aca="1" ref="R1440" ca="1">INDEX('Marital status'!$A:$A,RANDBETWEEN(5,COUNTA('Marital status'!$A:$A) + 1),1)</f>
        <v>8</v>
      </c>
      <c r="S1440" s="7" t="str">
        <f ca="1">VLOOKUP($R1440,'Marital status'!$A:$B,2,FALSE)</f>
        <v xml:space="preserve"> Separated </v>
      </c>
      <c r="T1440" s="7">
        <f t="shared" ca="1" si="223"/>
        <v>5</v>
      </c>
      <c r="U1440" s="7" t="str">
        <f ca="1">VLOOKUP($T1440,Ethnicities!$A:$B,2,FALSE)</f>
        <v xml:space="preserve"> white</v>
      </c>
      <c r="V1440" s="8">
        <f t="shared" ca="1" si="224"/>
        <v>30068</v>
      </c>
      <c r="W1440" s="6">
        <f t="shared" ca="1" si="225"/>
        <v>8</v>
      </c>
      <c r="X1440" s="8" t="str">
        <f ca="1">VLOOKUP($W1440,'Background education'!$A:$B,2,FALSE)</f>
        <v>Graduate school</v>
      </c>
      <c r="Y1440" s="7">
        <f ca="1" xml:space="preserve">
  IF(OR($AA1440 = 5, $AA1440 = 6, $AA1440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40" s="7" t="str">
        <f ca="1">VLOOKUP($Y1440,Departments!$A:$B,2,FALSE)</f>
        <v>Finance</v>
      </c>
      <c r="AA1440" s="6">
        <f t="shared" ca="1" si="226"/>
        <v>11</v>
      </c>
      <c r="AB1440" s="7" t="str">
        <f ca="1">VLOOKUP($AA1440,Roles!$A:$B,2,FALSE)</f>
        <v>Analyst</v>
      </c>
      <c r="AC1440" s="6">
        <f t="shared" ca="1" si="227"/>
        <v>5</v>
      </c>
      <c r="AD1440" s="7" t="str">
        <f ca="1" xml:space="preserve">
IF($AC1440 &lt;&gt; "",
    VLOOKUP($AC1440,Levels!$A:$B,2,FALSE),
    ""
)</f>
        <v>Junior</v>
      </c>
      <c r="AE1440" s="8">
        <f t="shared" ca="1" si="228"/>
        <v>41367</v>
      </c>
      <c r="AF1440" s="6">
        <f ca="1">RANDBETWEEN(5,COUNTA('Recruitment source'!$A:$A) + 1)</f>
        <v>14</v>
      </c>
      <c r="AG1440" s="6" t="str">
        <f ca="1">VLOOKUP($AF1440,'Recruitment source'!$A:$B,2,FALSE)</f>
        <v>LinkedIn</v>
      </c>
      <c r="AH1440" s="8"/>
      <c r="AI1440" s="1">
        <f t="shared" ca="1" si="220"/>
        <v>3000</v>
      </c>
      <c r="AJ1440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1436, 1, 'Bárbara Cabral Pellegrini', 'F', 5, '27/04/1982', 8, 7, 11, 5, 3000);</v>
      </c>
    </row>
    <row r="1441" spans="1:36" ht="14.25" customHeight="1" x14ac:dyDescent="0.2">
      <c r="A1441" s="7" cm="1">
        <f t="array" aca="1" ref="A1441" ca="1">INDEX(Companies!$A:$A,RANDBETWEEN(5,COUNTA(Companies!$A:$A) + 1),1)</f>
        <v>5</v>
      </c>
      <c r="B1441" s="7" t="str">
        <f ca="1">VLOOKUP($A1441,Companies!$A:$B,2,FALSE)</f>
        <v>ACME Corporation</v>
      </c>
      <c r="C1441" s="5">
        <f t="shared" si="221"/>
        <v>1437</v>
      </c>
      <c r="D1441" s="5" t="str" cm="1">
        <f t="array" ref="D1441">SHA1HASH($C1441)</f>
        <v>6371a5630b9dc4ebd3cd2b721357f87eee6c5f0c</v>
      </c>
      <c r="E1441" s="6">
        <v>1</v>
      </c>
      <c r="F1441" s="7">
        <f ca="1">IF($C1441 = 1 + N("Presidente"),
    127,
    IF($C1441 = 2 + N("Vice-Presidente"),
        72,
        IF($C1441 = 3 + N("Secretária bilíngue"),
            13,
            RANDBETWEEN(5,COUNT(Name!$A:$A) + 1)
        )
    )
)</f>
        <v>147</v>
      </c>
      <c r="G1441" s="7" t="str">
        <f ca="1">VLOOKUP($F1441,Name!$A:$B,2,FALSE)</f>
        <v>Francisco Emanuel</v>
      </c>
      <c r="H1441" s="7">
        <f ca="1" xml:space="preserve">
IF($C1441 = 1,
    0,
    RANDBETWEEN(5,COUNT('Last name'!$A:$A) + 1)
)</f>
        <v>58</v>
      </c>
      <c r="I1441" s="7" t="str">
        <f ca="1" xml:space="preserve">
IF($C1441 = 1 + N("Presidente"),
    "de Orléans e Bragança",
    VLOOKUP($H1441,'Last name'!$A:$B,2,FALSE) &amp; " " &amp; VLOOKUP(RANDBETWEEN(5,COUNT('Last name'!$A:$A) + 1),'Last name'!$A:$B,2,FALSE)
)</f>
        <v>Cardoso Alvaregna</v>
      </c>
      <c r="J1441" s="7" t="str">
        <f t="shared" ca="1" si="222"/>
        <v>Francisco Emanuel Cardoso Alvaregna</v>
      </c>
      <c r="K1441" s="7" t="str" cm="1">
        <f t="array" aca="1" ref="K1441" ca="1">SHA1HASH($J1441)</f>
        <v>1137d1ca45d58333b474d88cc6d3c9ca24d1e529</v>
      </c>
      <c r="L1441" s="7" cm="1">
        <f t="array" aca="1" ref="L1441" ca="1">INDEX(States!$A:$A,N1441,1)</f>
        <v>5</v>
      </c>
      <c r="M1441" s="7" t="str">
        <f ca="1">VLOOKUP($L1441,Countries!$A:$B,2,FALSE)</f>
        <v>Portugal</v>
      </c>
      <c r="N1441" s="7" cm="1">
        <f t="array" aca="1" ref="N1441" ca="1">INDEX(States!$C:$C,RANDBETWEEN(5,COUNTA(States!$A:$A) + 1),1)</f>
        <v>15</v>
      </c>
      <c r="O1441" s="7" t="str">
        <f ca="1">VLOOKUP($N1441,States!$C:$D,2,FALSE)</f>
        <v xml:space="preserve"> ÉVORA</v>
      </c>
      <c r="P1441" s="7" t="str">
        <f ca="1">VLOOKUP($F1441,Name!$A:$C,3,FALSE)</f>
        <v>M</v>
      </c>
      <c r="Q1441" s="7" t="str">
        <f ca="1">VLOOKUP($P1441,Genders!$B:$C,2,FALSE)</f>
        <v>Male</v>
      </c>
      <c r="R1441" s="7" cm="1">
        <f t="array" aca="1" ref="R1441" ca="1">INDEX('Marital status'!$A:$A,RANDBETWEEN(5,COUNTA('Marital status'!$A:$A) + 1),1)</f>
        <v>8</v>
      </c>
      <c r="S1441" s="7" t="str">
        <f ca="1">VLOOKUP($R1441,'Marital status'!$A:$B,2,FALSE)</f>
        <v xml:space="preserve"> Separated </v>
      </c>
      <c r="T1441" s="7">
        <f t="shared" ca="1" si="223"/>
        <v>7</v>
      </c>
      <c r="U1441" s="7" t="str">
        <f ca="1">VLOOKUP($T1441,Ethnicities!$A:$B,2,FALSE)</f>
        <v xml:space="preserve">  Hispanic or LATINO</v>
      </c>
      <c r="V1441" s="8">
        <f t="shared" ca="1" si="224"/>
        <v>24645</v>
      </c>
      <c r="W1441" s="6">
        <f t="shared" ca="1" si="225"/>
        <v>7</v>
      </c>
      <c r="X1441" s="8" t="str">
        <f ca="1">VLOOKUP($W1441,'Background education'!$A:$B,2,FALSE)</f>
        <v>Undergraduate degree</v>
      </c>
      <c r="Y1441" s="7">
        <f ca="1" xml:space="preserve">
  IF(OR($AA1441 = 5, $AA1441 = 6, $AA1441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41" s="7" t="str">
        <f ca="1">VLOOKUP($Y1441,Departments!$A:$B,2,FALSE)</f>
        <v>Audit</v>
      </c>
      <c r="AA1441" s="6">
        <f t="shared" ca="1" si="226"/>
        <v>9</v>
      </c>
      <c r="AB1441" s="7" t="str">
        <f ca="1">VLOOKUP($AA1441,Roles!$A:$B,2,FALSE)</f>
        <v>Intern</v>
      </c>
      <c r="AC1441" s="6" t="str">
        <f t="shared" ca="1" si="227"/>
        <v/>
      </c>
      <c r="AD1441" s="7" t="str">
        <f ca="1" xml:space="preserve">
IF($AC1441 &lt;&gt; "",
    VLOOKUP($AC1441,Levels!$A:$B,2,FALSE),
    ""
)</f>
        <v/>
      </c>
      <c r="AE1441" s="8">
        <f t="shared" ca="1" si="228"/>
        <v>40199</v>
      </c>
      <c r="AF1441" s="6">
        <f ca="1">RANDBETWEEN(5,COUNTA('Recruitment source'!$A:$A) + 1)</f>
        <v>7</v>
      </c>
      <c r="AG1441" s="6" t="str">
        <f ca="1">VLOOKUP($AF1441,'Recruitment source'!$A:$B,2,FALSE)</f>
        <v>SAPO Emprego</v>
      </c>
      <c r="AH1441" s="8"/>
      <c r="AI1441" s="1">
        <f t="shared" ca="1" si="220"/>
        <v>1205</v>
      </c>
      <c r="AJ1441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1437, 1, 'Francisco Emanuel Cardoso Alvaregna', 'M', 7, '22/06/1967', 7, 13, 9, NULL, 1205);</v>
      </c>
    </row>
    <row r="1442" spans="1:36" ht="14.25" customHeight="1" x14ac:dyDescent="0.2">
      <c r="A1442" s="7" cm="1">
        <f t="array" aca="1" ref="A1442" ca="1">INDEX(Companies!$A:$A,RANDBETWEEN(5,COUNTA(Companies!$A:$A) + 1),1)</f>
        <v>5</v>
      </c>
      <c r="B1442" s="7" t="str">
        <f ca="1">VLOOKUP($A1442,Companies!$A:$B,2,FALSE)</f>
        <v>ACME Corporation</v>
      </c>
      <c r="C1442" s="5">
        <f t="shared" si="221"/>
        <v>1438</v>
      </c>
      <c r="D1442" s="5" t="str" cm="1">
        <f t="array" ref="D1442">SHA1HASH($C1442)</f>
        <v>9449672fef19ba0f9e744f5e7355c5e1400b5504</v>
      </c>
      <c r="E1442" s="6">
        <v>1</v>
      </c>
      <c r="F1442" s="7">
        <f ca="1">IF($C1442 = 1 + N("Presidente"),
    127,
    IF($C1442 = 2 + N("Vice-Presidente"),
        72,
        IF($C1442 = 3 + N("Secretária bilíngue"),
            13,
            RANDBETWEEN(5,COUNT(Name!$A:$A) + 1)
        )
    )
)</f>
        <v>147</v>
      </c>
      <c r="G1442" s="7" t="str">
        <f ca="1">VLOOKUP($F1442,Name!$A:$B,2,FALSE)</f>
        <v>Francisco Emanuel</v>
      </c>
      <c r="H1442" s="7">
        <f ca="1" xml:space="preserve">
IF($C1442 = 1,
    0,
    RANDBETWEEN(5,COUNT('Last name'!$A:$A) + 1)
)</f>
        <v>152</v>
      </c>
      <c r="I1442" s="7" t="str">
        <f ca="1" xml:space="preserve">
IF($C1442 = 1 + N("Presidente"),
    "de Orléans e Bragança",
    VLOOKUP($H1442,'Last name'!$A:$B,2,FALSE) &amp; " " &amp; VLOOKUP(RANDBETWEEN(5,COUNT('Last name'!$A:$A) + 1),'Last name'!$A:$B,2,FALSE)
)</f>
        <v>Pimenta Pinto</v>
      </c>
      <c r="J1442" s="7" t="str">
        <f t="shared" ca="1" si="222"/>
        <v>Francisco Emanuel Pimenta Pinto</v>
      </c>
      <c r="K1442" s="7" t="str" cm="1">
        <f t="array" aca="1" ref="K1442" ca="1">SHA1HASH($J1442)</f>
        <v>1b6783b3d2a56bfa8992a5089549563dead037ff</v>
      </c>
      <c r="L1442" s="7" cm="1">
        <f t="array" aca="1" ref="L1442" ca="1">INDEX(States!$A:$A,N1442,1)</f>
        <v>5</v>
      </c>
      <c r="M1442" s="7" t="str">
        <f ca="1">VLOOKUP($L1442,Countries!$A:$B,2,FALSE)</f>
        <v>Portugal</v>
      </c>
      <c r="N1442" s="7" cm="1">
        <f t="array" aca="1" ref="N1442" ca="1">INDEX(States!$C:$C,RANDBETWEEN(5,COUNTA(States!$A:$A) + 1),1)</f>
        <v>14</v>
      </c>
      <c r="O1442" s="7" t="str">
        <f ca="1">VLOOKUP($N1442,States!$C:$D,2,FALSE)</f>
        <v>Madeira</v>
      </c>
      <c r="P1442" s="7" t="str">
        <f ca="1">VLOOKUP($F1442,Name!$A:$C,3,FALSE)</f>
        <v>M</v>
      </c>
      <c r="Q1442" s="7" t="str">
        <f ca="1">VLOOKUP($P1442,Genders!$B:$C,2,FALSE)</f>
        <v>Male</v>
      </c>
      <c r="R1442" s="7" cm="1">
        <f t="array" aca="1" ref="R1442" ca="1">INDEX('Marital status'!$A:$A,RANDBETWEEN(5,COUNTA('Marital status'!$A:$A) + 1),1)</f>
        <v>7</v>
      </c>
      <c r="S1442" s="7" t="str">
        <f ca="1">VLOOKUP($R1442,'Marital status'!$A:$B,2,FALSE)</f>
        <v xml:space="preserve">Widowed </v>
      </c>
      <c r="T1442" s="7">
        <f t="shared" ca="1" si="223"/>
        <v>6</v>
      </c>
      <c r="U1442" s="7" t="str">
        <f ca="1">VLOOKUP($T1442,Ethnicities!$A:$B,2,FALSE)</f>
        <v>Black or African American</v>
      </c>
      <c r="V1442" s="8">
        <f t="shared" ca="1" si="224"/>
        <v>18126</v>
      </c>
      <c r="W1442" s="6">
        <f t="shared" ca="1" si="225"/>
        <v>7</v>
      </c>
      <c r="X1442" s="8" t="str">
        <f ca="1">VLOOKUP($W1442,'Background education'!$A:$B,2,FALSE)</f>
        <v>Undergraduate degree</v>
      </c>
      <c r="Y1442" s="7">
        <f ca="1" xml:space="preserve">
  IF(OR($AA1442 = 5, $AA1442 = 6, $AA1442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42" s="7" t="str">
        <f ca="1">VLOOKUP($Y1442,Departments!$A:$B,2,FALSE)</f>
        <v>Operations</v>
      </c>
      <c r="AA1442" s="6">
        <f t="shared" ca="1" si="226"/>
        <v>11</v>
      </c>
      <c r="AB1442" s="7" t="str">
        <f ca="1">VLOOKUP($AA1442,Roles!$A:$B,2,FALSE)</f>
        <v>Analyst</v>
      </c>
      <c r="AC1442" s="6">
        <f t="shared" ca="1" si="227"/>
        <v>5</v>
      </c>
      <c r="AD1442" s="7" t="str">
        <f ca="1" xml:space="preserve">
IF($AC1442 &lt;&gt; "",
    VLOOKUP($AC1442,Levels!$A:$B,2,FALSE),
    ""
)</f>
        <v>Junior</v>
      </c>
      <c r="AE1442" s="8">
        <f t="shared" ca="1" si="228"/>
        <v>41081</v>
      </c>
      <c r="AF1442" s="6">
        <f ca="1">RANDBETWEEN(5,COUNTA('Recruitment source'!$A:$A) + 1)</f>
        <v>14</v>
      </c>
      <c r="AG1442" s="6" t="str">
        <f ca="1">VLOOKUP($AF1442,'Recruitment source'!$A:$B,2,FALSE)</f>
        <v>LinkedIn</v>
      </c>
      <c r="AH1442" s="8"/>
      <c r="AI1442" s="1">
        <f t="shared" ca="1" si="220"/>
        <v>2500</v>
      </c>
      <c r="AJ1442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1438, 1, 'Francisco Emanuel Pimenta Pinto', 'M', 6, '16/08/1949', 7, 10, 11, 5, 2500);</v>
      </c>
    </row>
    <row r="1443" spans="1:36" ht="14.25" customHeight="1" x14ac:dyDescent="0.2">
      <c r="A1443" s="7" cm="1">
        <f t="array" aca="1" ref="A1443" ca="1">INDEX(Companies!$A:$A,RANDBETWEEN(5,COUNTA(Companies!$A:$A) + 1),1)</f>
        <v>5</v>
      </c>
      <c r="B1443" s="7" t="str">
        <f ca="1">VLOOKUP($A1443,Companies!$A:$B,2,FALSE)</f>
        <v>ACME Corporation</v>
      </c>
      <c r="C1443" s="5">
        <f t="shared" si="221"/>
        <v>1439</v>
      </c>
      <c r="D1443" s="5" t="str" cm="1">
        <f t="array" ref="D1443">SHA1HASH($C1443)</f>
        <v>5c9b7d46fd8d929eb59c92fe99248fadc16b8d2f</v>
      </c>
      <c r="E1443" s="6">
        <v>1</v>
      </c>
      <c r="F1443" s="7">
        <f ca="1">IF($C1443 = 1 + N("Presidente"),
    127,
    IF($C1443 = 2 + N("Vice-Presidente"),
        72,
        IF($C1443 = 3 + N("Secretária bilíngue"),
            13,
            RANDBETWEEN(5,COUNT(Name!$A:$A) + 1)
        )
    )
)</f>
        <v>117</v>
      </c>
      <c r="G1443" s="7" t="str">
        <f ca="1">VLOOKUP($F1443,Name!$A:$B,2,FALSE)</f>
        <v>Eduardo</v>
      </c>
      <c r="H1443" s="7">
        <f ca="1" xml:space="preserve">
IF($C1443 = 1,
    0,
    RANDBETWEEN(5,COUNT('Last name'!$A:$A) + 1)
)</f>
        <v>26</v>
      </c>
      <c r="I1443" s="7" t="str">
        <f ca="1" xml:space="preserve">
IF($C1443 = 1 + N("Presidente"),
    "de Orléans e Bragança",
    VLOOKUP($H1443,'Last name'!$A:$B,2,FALSE) &amp; " " &amp; VLOOKUP(RANDBETWEEN(5,COUNT('Last name'!$A:$A) + 1),'Last name'!$A:$B,2,FALSE)
)</f>
        <v>Azeredo Ricci</v>
      </c>
      <c r="J1443" s="7" t="str">
        <f t="shared" ca="1" si="222"/>
        <v>Eduardo Azeredo Ricci</v>
      </c>
      <c r="K1443" s="7" t="str" cm="1">
        <f t="array" aca="1" ref="K1443" ca="1">SHA1HASH($J1443)</f>
        <v>0ff2793b59098e2d4a5f88089a53307e298564af</v>
      </c>
      <c r="L1443" s="7" cm="1">
        <f t="array" aca="1" ref="L1443" ca="1">INDEX(States!$A:$A,N1443,1)</f>
        <v>5</v>
      </c>
      <c r="M1443" s="7" t="str">
        <f ca="1">VLOOKUP($L1443,Countries!$A:$B,2,FALSE)</f>
        <v>Portugal</v>
      </c>
      <c r="N1443" s="7" cm="1">
        <f t="array" aca="1" ref="N1443" ca="1">INDEX(States!$C:$C,RANDBETWEEN(5,COUNTA(States!$A:$A) + 1),1)</f>
        <v>10</v>
      </c>
      <c r="O1443" s="7" t="str">
        <f ca="1">VLOOKUP($N1443,States!$C:$D,2,FALSE)</f>
        <v>Faro</v>
      </c>
      <c r="P1443" s="7" t="str">
        <f ca="1">VLOOKUP($F1443,Name!$A:$C,3,FALSE)</f>
        <v>M</v>
      </c>
      <c r="Q1443" s="7" t="str">
        <f ca="1">VLOOKUP($P1443,Genders!$B:$C,2,FALSE)</f>
        <v>Male</v>
      </c>
      <c r="R1443" s="7" cm="1">
        <f t="array" aca="1" ref="R1443" ca="1">INDEX('Marital status'!$A:$A,RANDBETWEEN(5,COUNTA('Marital status'!$A:$A) + 1),1)</f>
        <v>9</v>
      </c>
      <c r="S1443" s="7" t="str">
        <f ca="1">VLOOKUP($R1443,'Marital status'!$A:$B,2,FALSE)</f>
        <v>DIVORCED</v>
      </c>
      <c r="T1443" s="7">
        <f t="shared" ca="1" si="223"/>
        <v>5</v>
      </c>
      <c r="U1443" s="7" t="str">
        <f ca="1">VLOOKUP($T1443,Ethnicities!$A:$B,2,FALSE)</f>
        <v xml:space="preserve"> white</v>
      </c>
      <c r="V1443" s="8">
        <f t="shared" ca="1" si="224"/>
        <v>24478</v>
      </c>
      <c r="W1443" s="6">
        <f t="shared" ca="1" si="225"/>
        <v>7</v>
      </c>
      <c r="X1443" s="8" t="str">
        <f ca="1">VLOOKUP($W1443,'Background education'!$A:$B,2,FALSE)</f>
        <v>Undergraduate degree</v>
      </c>
      <c r="Y1443" s="7">
        <f ca="1" xml:space="preserve">
  IF(OR($AA1443 = 5, $AA1443 = 6, $AA1443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43" s="7" t="str">
        <f ca="1">VLOOKUP($Y1443,Departments!$A:$B,2,FALSE)</f>
        <v xml:space="preserve"> Presidency</v>
      </c>
      <c r="AA1443" s="6">
        <f t="shared" ca="1" si="226"/>
        <v>10</v>
      </c>
      <c r="AB1443" s="7" t="str">
        <f ca="1">VLOOKUP($AA1443,Roles!$A:$B,2,FALSE)</f>
        <v>Trainee</v>
      </c>
      <c r="AC1443" s="6" t="str">
        <f t="shared" ca="1" si="227"/>
        <v/>
      </c>
      <c r="AD1443" s="7" t="str">
        <f ca="1" xml:space="preserve">
IF($AC1443 &lt;&gt; "",
    VLOOKUP($AC1443,Levels!$A:$B,2,FALSE),
    ""
)</f>
        <v/>
      </c>
      <c r="AE1443" s="8">
        <f t="shared" ca="1" si="228"/>
        <v>38373</v>
      </c>
      <c r="AF1443" s="6">
        <f ca="1">RANDBETWEEN(5,COUNTA('Recruitment source'!$A:$A) + 1)</f>
        <v>9</v>
      </c>
      <c r="AG1443" s="6" t="str">
        <f ca="1">VLOOKUP($AF1443,'Recruitment source'!$A:$B,2,FALSE)</f>
        <v>Empregos Online</v>
      </c>
      <c r="AH1443" s="8"/>
      <c r="AI1443" s="1">
        <f t="shared" ca="1" si="220"/>
        <v>1305</v>
      </c>
      <c r="AJ1443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1439, 1, 'Eduardo Azeredo Ricci', 'M', 5, '06/01/1967', 7, 5, 10, NULL, 1305);</v>
      </c>
    </row>
    <row r="1444" spans="1:36" ht="14.25" customHeight="1" x14ac:dyDescent="0.2">
      <c r="A1444" s="7" cm="1">
        <f t="array" aca="1" ref="A1444" ca="1">INDEX(Companies!$A:$A,RANDBETWEEN(5,COUNTA(Companies!$A:$A) + 1),1)</f>
        <v>5</v>
      </c>
      <c r="B1444" s="7" t="str">
        <f ca="1">VLOOKUP($A1444,Companies!$A:$B,2,FALSE)</f>
        <v>ACME Corporation</v>
      </c>
      <c r="C1444" s="5">
        <f t="shared" si="221"/>
        <v>1440</v>
      </c>
      <c r="D1444" s="5" t="str" cm="1">
        <f t="array" ref="D1444">SHA1HASH($C1444)</f>
        <v>3c5174b71d24aa217f93fc1b7439c1ee25e11556</v>
      </c>
      <c r="E1444" s="6">
        <v>1</v>
      </c>
      <c r="F1444" s="7">
        <f ca="1">IF($C1444 = 1 + N("Presidente"),
    127,
    IF($C1444 = 2 + N("Vice-Presidente"),
        72,
        IF($C1444 = 3 + N("Secretária bilíngue"),
            13,
            RANDBETWEEN(5,COUNT(Name!$A:$A) + 1)
        )
    )
)</f>
        <v>200</v>
      </c>
      <c r="G1444" s="7" t="str">
        <f ca="1">VLOOKUP($F1444,Name!$A:$B,2,FALSE)</f>
        <v>José Heleno</v>
      </c>
      <c r="H1444" s="7">
        <f ca="1" xml:space="preserve">
IF($C1444 = 1,
    0,
    RANDBETWEEN(5,COUNT('Last name'!$A:$A) + 1)
)</f>
        <v>41</v>
      </c>
      <c r="I1444" s="7" t="str">
        <f ca="1" xml:space="preserve">
IF($C1444 = 1 + N("Presidente"),
    "de Orléans e Bragança",
    VLOOKUP($H1444,'Last name'!$A:$B,2,FALSE) &amp; " " &amp; VLOOKUP(RANDBETWEEN(5,COUNT('Last name'!$A:$A) + 1),'Last name'!$A:$B,2,FALSE)
)</f>
        <v>Bispo Pellegrini</v>
      </c>
      <c r="J1444" s="7" t="str">
        <f t="shared" ca="1" si="222"/>
        <v>José Heleno Bispo Pellegrini</v>
      </c>
      <c r="K1444" s="7" t="str" cm="1">
        <f t="array" aca="1" ref="K1444" ca="1">SHA1HASH($J1444)</f>
        <v>1225512daea5cfb5d32ac5758562c195c1ddbe90</v>
      </c>
      <c r="L1444" s="7" cm="1">
        <f t="array" aca="1" ref="L1444" ca="1">INDEX(States!$A:$A,N1444,1)</f>
        <v>5</v>
      </c>
      <c r="M1444" s="7" t="str">
        <f ca="1">VLOOKUP($L1444,Countries!$A:$B,2,FALSE)</f>
        <v>Portugal</v>
      </c>
      <c r="N1444" s="7" cm="1">
        <f t="array" aca="1" ref="N1444" ca="1">INDEX(States!$C:$C,RANDBETWEEN(5,COUNTA(States!$A:$A) + 1),1)</f>
        <v>17</v>
      </c>
      <c r="O1444" s="7" t="str">
        <f ca="1">VLOOKUP($N1444,States!$C:$D,2,FALSE)</f>
        <v>Viseu</v>
      </c>
      <c r="P1444" s="7" t="str">
        <f ca="1">VLOOKUP($F1444,Name!$A:$C,3,FALSE)</f>
        <v>M</v>
      </c>
      <c r="Q1444" s="7" t="str">
        <f ca="1">VLOOKUP($P1444,Genders!$B:$C,2,FALSE)</f>
        <v>Male</v>
      </c>
      <c r="R1444" s="7" cm="1">
        <f t="array" aca="1" ref="R1444" ca="1">INDEX('Marital status'!$A:$A,RANDBETWEEN(5,COUNTA('Marital status'!$A:$A) + 1),1)</f>
        <v>8</v>
      </c>
      <c r="S1444" s="7" t="str">
        <f ca="1">VLOOKUP($R1444,'Marital status'!$A:$B,2,FALSE)</f>
        <v xml:space="preserve"> Separated </v>
      </c>
      <c r="T1444" s="7">
        <f t="shared" ca="1" si="223"/>
        <v>8</v>
      </c>
      <c r="U1444" s="7" t="str">
        <f ca="1">VLOOKUP($T1444,Ethnicities!$A:$B,2,FALSE)</f>
        <v>ASIAN</v>
      </c>
      <c r="V1444" s="8">
        <f t="shared" ca="1" si="224"/>
        <v>21068</v>
      </c>
      <c r="W1444" s="6">
        <f t="shared" ca="1" si="225"/>
        <v>8</v>
      </c>
      <c r="X1444" s="8" t="str">
        <f ca="1">VLOOKUP($W1444,'Background education'!$A:$B,2,FALSE)</f>
        <v>Graduate school</v>
      </c>
      <c r="Y1444" s="7">
        <f ca="1" xml:space="preserve">
  IF(OR($AA1444 = 5, $AA1444 = 6, $AA1444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44" s="7" t="str">
        <f ca="1">VLOOKUP($Y1444,Departments!$A:$B,2,FALSE)</f>
        <v>Communication &amp; Marketing</v>
      </c>
      <c r="AA1444" s="6">
        <f t="shared" ca="1" si="226"/>
        <v>11</v>
      </c>
      <c r="AB1444" s="7" t="str">
        <f ca="1">VLOOKUP($AA1444,Roles!$A:$B,2,FALSE)</f>
        <v>Analyst</v>
      </c>
      <c r="AC1444" s="6">
        <f t="shared" ca="1" si="227"/>
        <v>7</v>
      </c>
      <c r="AD1444" s="7" t="str">
        <f ca="1" xml:space="preserve">
IF($AC1444 &lt;&gt; "",
    VLOOKUP($AC1444,Levels!$A:$B,2,FALSE),
    ""
)</f>
        <v>Senior</v>
      </c>
      <c r="AE1444" s="8">
        <f t="shared" ca="1" si="228"/>
        <v>37437</v>
      </c>
      <c r="AF1444" s="6">
        <f ca="1">RANDBETWEEN(5,COUNTA('Recruitment source'!$A:$A) + 1)</f>
        <v>9</v>
      </c>
      <c r="AG1444" s="6" t="str">
        <f ca="1">VLOOKUP($AF1444,'Recruitment source'!$A:$B,2,FALSE)</f>
        <v>Empregos Online</v>
      </c>
      <c r="AH1444" s="8"/>
      <c r="AI1444" s="1">
        <f t="shared" ca="1" si="220"/>
        <v>3080</v>
      </c>
      <c r="AJ1444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1440, 1, 'José Heleno Bispo Pellegrini', 'M', 8, '05/09/1957', 8, 11, 11, 7, 3080);</v>
      </c>
    </row>
    <row r="1445" spans="1:36" ht="14.25" customHeight="1" x14ac:dyDescent="0.2">
      <c r="A1445" s="7" cm="1">
        <f t="array" aca="1" ref="A1445" ca="1">INDEX(Companies!$A:$A,RANDBETWEEN(5,COUNTA(Companies!$A:$A) + 1),1)</f>
        <v>5</v>
      </c>
      <c r="B1445" s="7" t="str">
        <f ca="1">VLOOKUP($A1445,Companies!$A:$B,2,FALSE)</f>
        <v>ACME Corporation</v>
      </c>
      <c r="C1445" s="5">
        <f t="shared" si="221"/>
        <v>1441</v>
      </c>
      <c r="D1445" s="5" t="str" cm="1">
        <f t="array" ref="D1445">SHA1HASH($C1445)</f>
        <v>21ea6bfcae8bed1a4c7bc3d18f8d5f250d1e78c2</v>
      </c>
      <c r="E1445" s="6">
        <v>1</v>
      </c>
      <c r="F1445" s="7">
        <f ca="1">IF($C1445 = 1 + N("Presidente"),
    127,
    IF($C1445 = 2 + N("Vice-Presidente"),
        72,
        IF($C1445 = 3 + N("Secretária bilíngue"),
            13,
            RANDBETWEEN(5,COUNT(Name!$A:$A) + 1)
        )
    )
)</f>
        <v>300</v>
      </c>
      <c r="G1445" s="7" t="str">
        <f ca="1">VLOOKUP($F1445,Name!$A:$B,2,FALSE)</f>
        <v>Muricy</v>
      </c>
      <c r="H1445" s="7">
        <f ca="1" xml:space="preserve">
IF($C1445 = 1,
    0,
    RANDBETWEEN(5,COUNT('Last name'!$A:$A) + 1)
)</f>
        <v>43</v>
      </c>
      <c r="I1445" s="7" t="str">
        <f ca="1" xml:space="preserve">
IF($C1445 = 1 + N("Presidente"),
    "de Orléans e Bragança",
    VLOOKUP($H1445,'Last name'!$A:$B,2,FALSE) &amp; " " &amp; VLOOKUP(RANDBETWEEN(5,COUNT('Last name'!$A:$A) + 1),'Last name'!$A:$B,2,FALSE)
)</f>
        <v>Borges Siqueira</v>
      </c>
      <c r="J1445" s="7" t="str">
        <f t="shared" ca="1" si="222"/>
        <v>Muricy Borges Siqueira</v>
      </c>
      <c r="K1445" s="7" t="str" cm="1">
        <f t="array" aca="1" ref="K1445" ca="1">SHA1HASH($J1445)</f>
        <v>bfc8f5c733231b2cef841d9495cbe1a61370897d</v>
      </c>
      <c r="L1445" s="7" cm="1">
        <f t="array" aca="1" ref="L1445" ca="1">INDEX(States!$A:$A,N1445,1)</f>
        <v>5</v>
      </c>
      <c r="M1445" s="7" t="str">
        <f ca="1">VLOOKUP($L1445,Countries!$A:$B,2,FALSE)</f>
        <v>Portugal</v>
      </c>
      <c r="N1445" s="7" cm="1">
        <f t="array" aca="1" ref="N1445" ca="1">INDEX(States!$C:$C,RANDBETWEEN(5,COUNTA(States!$A:$A) + 1),1)</f>
        <v>10</v>
      </c>
      <c r="O1445" s="7" t="str">
        <f ca="1">VLOOKUP($N1445,States!$C:$D,2,FALSE)</f>
        <v>Faro</v>
      </c>
      <c r="P1445" s="7" t="str">
        <f ca="1">VLOOKUP($F1445,Name!$A:$C,3,FALSE)</f>
        <v>M</v>
      </c>
      <c r="Q1445" s="7" t="str">
        <f ca="1">VLOOKUP($P1445,Genders!$B:$C,2,FALSE)</f>
        <v>Male</v>
      </c>
      <c r="R1445" s="7" cm="1">
        <f t="array" aca="1" ref="R1445" ca="1">INDEX('Marital status'!$A:$A,RANDBETWEEN(5,COUNTA('Marital status'!$A:$A) + 1),1)</f>
        <v>5</v>
      </c>
      <c r="S1445" s="7" t="str">
        <f ca="1">VLOOKUP($R1445,'Marital status'!$A:$B,2,FALSE)</f>
        <v>single</v>
      </c>
      <c r="T1445" s="7">
        <f t="shared" ca="1" si="223"/>
        <v>5</v>
      </c>
      <c r="U1445" s="7" t="str">
        <f ca="1">VLOOKUP($T1445,Ethnicities!$A:$B,2,FALSE)</f>
        <v xml:space="preserve"> white</v>
      </c>
      <c r="V1445" s="8">
        <f t="shared" ca="1" si="224"/>
        <v>32107</v>
      </c>
      <c r="W1445" s="6">
        <f t="shared" ca="1" si="225"/>
        <v>7</v>
      </c>
      <c r="X1445" s="8" t="str">
        <f ca="1">VLOOKUP($W1445,'Background education'!$A:$B,2,FALSE)</f>
        <v>Undergraduate degree</v>
      </c>
      <c r="Y1445" s="7">
        <f ca="1" xml:space="preserve">
  IF(OR($AA1445 = 5, $AA1445 = 6, $AA1445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45" s="7" t="str">
        <f ca="1">VLOOKUP($Y1445,Departments!$A:$B,2,FALSE)</f>
        <v>Operations</v>
      </c>
      <c r="AA1445" s="6">
        <f t="shared" ca="1" si="226"/>
        <v>10</v>
      </c>
      <c r="AB1445" s="7" t="str">
        <f ca="1">VLOOKUP($AA1445,Roles!$A:$B,2,FALSE)</f>
        <v>Trainee</v>
      </c>
      <c r="AC1445" s="6" t="str">
        <f t="shared" ca="1" si="227"/>
        <v/>
      </c>
      <c r="AD1445" s="7" t="str">
        <f ca="1" xml:space="preserve">
IF($AC1445 &lt;&gt; "",
    VLOOKUP($AC1445,Levels!$A:$B,2,FALSE),
    ""
)</f>
        <v/>
      </c>
      <c r="AE1445" s="8">
        <f t="shared" ca="1" si="228"/>
        <v>36909</v>
      </c>
      <c r="AF1445" s="6">
        <f ca="1">RANDBETWEEN(5,COUNTA('Recruitment source'!$A:$A) + 1)</f>
        <v>6</v>
      </c>
      <c r="AG1445" s="6" t="str">
        <f ca="1">VLOOKUP($AF1445,'Recruitment source'!$A:$B,2,FALSE)</f>
        <v>Learn4Good</v>
      </c>
      <c r="AH1445" s="8"/>
      <c r="AI1445" s="1">
        <f t="shared" ca="1" si="220"/>
        <v>1305</v>
      </c>
      <c r="AJ144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1441, 1, 'Muricy Borges Siqueira', 'M', 5, '26/11/1987', 7, 10, 10, NULL, 1305);</v>
      </c>
    </row>
    <row r="1446" spans="1:36" ht="14.25" customHeight="1" x14ac:dyDescent="0.2">
      <c r="A1446" s="7" cm="1">
        <f t="array" aca="1" ref="A1446" ca="1">INDEX(Companies!$A:$A,RANDBETWEEN(5,COUNTA(Companies!$A:$A) + 1),1)</f>
        <v>5</v>
      </c>
      <c r="B1446" s="7" t="str">
        <f ca="1">VLOOKUP($A1446,Companies!$A:$B,2,FALSE)</f>
        <v>ACME Corporation</v>
      </c>
      <c r="C1446" s="5">
        <f t="shared" si="221"/>
        <v>1442</v>
      </c>
      <c r="D1446" s="5" t="str" cm="1">
        <f t="array" ref="D1446">SHA1HASH($C1446)</f>
        <v>39588ffe5f5b48e4a673ab2b19f166f480cc7ec8</v>
      </c>
      <c r="E1446" s="6">
        <v>1</v>
      </c>
      <c r="F1446" s="7">
        <f ca="1">IF($C1446 = 1 + N("Presidente"),
    127,
    IF($C1446 = 2 + N("Vice-Presidente"),
        72,
        IF($C1446 = 3 + N("Secretária bilíngue"),
            13,
            RANDBETWEEN(5,COUNT(Name!$A:$A) + 1)
        )
    )
)</f>
        <v>284</v>
      </c>
      <c r="G1446" s="7" t="str">
        <f ca="1">VLOOKUP($F1446,Name!$A:$B,2,FALSE)</f>
        <v>Martim</v>
      </c>
      <c r="H1446" s="7">
        <f ca="1" xml:space="preserve">
IF($C1446 = 1,
    0,
    RANDBETWEEN(5,COUNT('Last name'!$A:$A) + 1)
)</f>
        <v>17</v>
      </c>
      <c r="I1446" s="7" t="str">
        <f ca="1" xml:space="preserve">
IF($C1446 = 1 + N("Presidente"),
    "de Orléans e Bragança",
    VLOOKUP($H1446,'Last name'!$A:$B,2,FALSE) &amp; " " &amp; VLOOKUP(RANDBETWEEN(5,COUNT('Last name'!$A:$A) + 1),'Last name'!$A:$B,2,FALSE)
)</f>
        <v>Andrade Cunha</v>
      </c>
      <c r="J1446" s="7" t="str">
        <f t="shared" ca="1" si="222"/>
        <v>Martim Andrade Cunha</v>
      </c>
      <c r="K1446" s="7" t="str" cm="1">
        <f t="array" aca="1" ref="K1446" ca="1">SHA1HASH($J1446)</f>
        <v>9f7d311e78bac666249cb41979212182c39bd08d</v>
      </c>
      <c r="L1446" s="7" cm="1">
        <f t="array" aca="1" ref="L1446" ca="1">INDEX(States!$A:$A,N1446,1)</f>
        <v>5</v>
      </c>
      <c r="M1446" s="7" t="str">
        <f ca="1">VLOOKUP($L1446,Countries!$A:$B,2,FALSE)</f>
        <v>Portugal</v>
      </c>
      <c r="N1446" s="7" cm="1">
        <f t="array" aca="1" ref="N1446" ca="1">INDEX(States!$C:$C,RANDBETWEEN(5,COUNTA(States!$A:$A) + 1),1)</f>
        <v>14</v>
      </c>
      <c r="O1446" s="7" t="str">
        <f ca="1">VLOOKUP($N1446,States!$C:$D,2,FALSE)</f>
        <v>Madeira</v>
      </c>
      <c r="P1446" s="7" t="str">
        <f ca="1">VLOOKUP($F1446,Name!$A:$C,3,FALSE)</f>
        <v>M</v>
      </c>
      <c r="Q1446" s="7" t="str">
        <f ca="1">VLOOKUP($P1446,Genders!$B:$C,2,FALSE)</f>
        <v>Male</v>
      </c>
      <c r="R1446" s="7" cm="1">
        <f t="array" aca="1" ref="R1446" ca="1">INDEX('Marital status'!$A:$A,RANDBETWEEN(5,COUNTA('Marital status'!$A:$A) + 1),1)</f>
        <v>6</v>
      </c>
      <c r="S1446" s="7" t="str">
        <f ca="1">VLOOKUP($R1446,'Marital status'!$A:$B,2,FALSE)</f>
        <v>MarrieD</v>
      </c>
      <c r="T1446" s="7">
        <f t="shared" ca="1" si="223"/>
        <v>5</v>
      </c>
      <c r="U1446" s="7" t="str">
        <f ca="1">VLOOKUP($T1446,Ethnicities!$A:$B,2,FALSE)</f>
        <v xml:space="preserve"> white</v>
      </c>
      <c r="V1446" s="8">
        <f t="shared" ca="1" si="224"/>
        <v>24136</v>
      </c>
      <c r="W1446" s="6">
        <f t="shared" ca="1" si="225"/>
        <v>7</v>
      </c>
      <c r="X1446" s="8" t="str">
        <f ca="1">VLOOKUP($W1446,'Background education'!$A:$B,2,FALSE)</f>
        <v>Undergraduate degree</v>
      </c>
      <c r="Y1446" s="7">
        <f ca="1" xml:space="preserve">
  IF(OR($AA1446 = 5, $AA1446 = 6, $AA1446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46" s="7" t="str">
        <f ca="1">VLOOKUP($Y1446,Departments!$A:$B,2,FALSE)</f>
        <v>Communication &amp; Marketing</v>
      </c>
      <c r="AA1446" s="6">
        <f t="shared" ca="1" si="226"/>
        <v>11</v>
      </c>
      <c r="AB1446" s="7" t="str">
        <f ca="1">VLOOKUP($AA1446,Roles!$A:$B,2,FALSE)</f>
        <v>Analyst</v>
      </c>
      <c r="AC1446" s="6">
        <f t="shared" ca="1" si="227"/>
        <v>7</v>
      </c>
      <c r="AD1446" s="7" t="str">
        <f ca="1" xml:space="preserve">
IF($AC1446 &lt;&gt; "",
    VLOOKUP($AC1446,Levels!$A:$B,2,FALSE),
    ""
)</f>
        <v>Senior</v>
      </c>
      <c r="AE1446" s="8">
        <f t="shared" ca="1" si="228"/>
        <v>42767</v>
      </c>
      <c r="AF1446" s="6">
        <f ca="1">RANDBETWEEN(5,COUNTA('Recruitment source'!$A:$A) + 1)</f>
        <v>14</v>
      </c>
      <c r="AG1446" s="6" t="str">
        <f ca="1">VLOOKUP($AF1446,'Recruitment source'!$A:$B,2,FALSE)</f>
        <v>LinkedIn</v>
      </c>
      <c r="AH1446" s="8"/>
      <c r="AI1446" s="1">
        <f t="shared" ca="1" si="220"/>
        <v>2580</v>
      </c>
      <c r="AJ144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1442, 1, 'Martim Andrade Cunha', 'M', 5, '29/01/1966', 7, 11, 11, 7, 2580);</v>
      </c>
    </row>
    <row r="1447" spans="1:36" ht="14.25" customHeight="1" x14ac:dyDescent="0.2">
      <c r="A1447" s="7" cm="1">
        <f t="array" aca="1" ref="A1447" ca="1">INDEX(Companies!$A:$A,RANDBETWEEN(5,COUNTA(Companies!$A:$A) + 1),1)</f>
        <v>5</v>
      </c>
      <c r="B1447" s="7" t="str">
        <f ca="1">VLOOKUP($A1447,Companies!$A:$B,2,FALSE)</f>
        <v>ACME Corporation</v>
      </c>
      <c r="C1447" s="5">
        <f t="shared" si="221"/>
        <v>1443</v>
      </c>
      <c r="D1447" s="5" t="str" cm="1">
        <f t="array" ref="D1447">SHA1HASH($C1447)</f>
        <v>3b8be1ddb4d49fc85d469a4ae81ba0d8fec52157</v>
      </c>
      <c r="E1447" s="6">
        <v>1</v>
      </c>
      <c r="F1447" s="7">
        <f ca="1">IF($C1447 = 1 + N("Presidente"),
    127,
    IF($C1447 = 2 + N("Vice-Presidente"),
        72,
        IF($C1447 = 3 + N("Secretária bilíngue"),
            13,
            RANDBETWEEN(5,COUNT(Name!$A:$A) + 1)
        )
    )
)</f>
        <v>264</v>
      </c>
      <c r="G1447" s="7" t="str">
        <f ca="1">VLOOKUP($F1447,Name!$A:$B,2,FALSE)</f>
        <v>Maria Flor</v>
      </c>
      <c r="H1447" s="7">
        <f ca="1" xml:space="preserve">
IF($C1447 = 1,
    0,
    RANDBETWEEN(5,COUNT('Last name'!$A:$A) + 1)
)</f>
        <v>118</v>
      </c>
      <c r="I1447" s="7" t="str">
        <f ca="1" xml:space="preserve">
IF($C1447 = 1 + N("Presidente"),
    "de Orléans e Bragança",
    VLOOKUP($H1447,'Last name'!$A:$B,2,FALSE) &amp; " " &amp; VLOOKUP(RANDBETWEEN(5,COUNT('Last name'!$A:$A) + 1),'Last name'!$A:$B,2,FALSE)
)</f>
        <v>Mariani Faria</v>
      </c>
      <c r="J1447" s="7" t="str">
        <f t="shared" ca="1" si="222"/>
        <v>Maria Flor Mariani Faria</v>
      </c>
      <c r="K1447" s="7" t="str" cm="1">
        <f t="array" aca="1" ref="K1447" ca="1">SHA1HASH($J1447)</f>
        <v>f64973f0a2043664f457b0bfcdda7b92dc226f25</v>
      </c>
      <c r="L1447" s="7" cm="1">
        <f t="array" aca="1" ref="L1447" ca="1">INDEX(States!$A:$A,N1447,1)</f>
        <v>5</v>
      </c>
      <c r="M1447" s="7" t="str">
        <f ca="1">VLOOKUP($L1447,Countries!$A:$B,2,FALSE)</f>
        <v>Portugal</v>
      </c>
      <c r="N1447" s="7" cm="1">
        <f t="array" aca="1" ref="N1447" ca="1">INDEX(States!$C:$C,RANDBETWEEN(5,COUNTA(States!$A:$A) + 1),1)</f>
        <v>18</v>
      </c>
      <c r="O1447" s="7" t="str">
        <f ca="1">VLOOKUP($N1447,States!$C:$D,2,FALSE)</f>
        <v>Castelo Branco</v>
      </c>
      <c r="P1447" s="7" t="str">
        <f ca="1">VLOOKUP($F1447,Name!$A:$C,3,FALSE)</f>
        <v>F</v>
      </c>
      <c r="Q1447" s="7" t="str">
        <f ca="1">VLOOKUP($P1447,Genders!$B:$C,2,FALSE)</f>
        <v>Female</v>
      </c>
      <c r="R1447" s="7" cm="1">
        <f t="array" aca="1" ref="R1447" ca="1">INDEX('Marital status'!$A:$A,RANDBETWEEN(5,COUNTA('Marital status'!$A:$A) + 1),1)</f>
        <v>9</v>
      </c>
      <c r="S1447" s="7" t="str">
        <f ca="1">VLOOKUP($R1447,'Marital status'!$A:$B,2,FALSE)</f>
        <v>DIVORCED</v>
      </c>
      <c r="T1447" s="7">
        <f t="shared" ca="1" si="223"/>
        <v>5</v>
      </c>
      <c r="U1447" s="7" t="str">
        <f ca="1">VLOOKUP($T1447,Ethnicities!$A:$B,2,FALSE)</f>
        <v xml:space="preserve"> white</v>
      </c>
      <c r="V1447" s="8">
        <f t="shared" ca="1" si="224"/>
        <v>27982</v>
      </c>
      <c r="W1447" s="6">
        <f t="shared" ca="1" si="225"/>
        <v>7</v>
      </c>
      <c r="X1447" s="8" t="str">
        <f ca="1">VLOOKUP($W1447,'Background education'!$A:$B,2,FALSE)</f>
        <v>Undergraduate degree</v>
      </c>
      <c r="Y1447" s="7">
        <f ca="1" xml:space="preserve">
  IF(OR($AA1447 = 5, $AA1447 = 6, $AA1447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47" s="7" t="str">
        <f ca="1">VLOOKUP($Y1447,Departments!$A:$B,2,FALSE)</f>
        <v>Controlling</v>
      </c>
      <c r="AA1447" s="6">
        <f t="shared" ca="1" si="226"/>
        <v>9</v>
      </c>
      <c r="AB1447" s="7" t="str">
        <f ca="1">VLOOKUP($AA1447,Roles!$A:$B,2,FALSE)</f>
        <v>Intern</v>
      </c>
      <c r="AC1447" s="6" t="str">
        <f t="shared" ca="1" si="227"/>
        <v/>
      </c>
      <c r="AD1447" s="7" t="str">
        <f ca="1" xml:space="preserve">
IF($AC1447 &lt;&gt; "",
    VLOOKUP($AC1447,Levels!$A:$B,2,FALSE),
    ""
)</f>
        <v/>
      </c>
      <c r="AE1447" s="8">
        <f t="shared" ca="1" si="228"/>
        <v>39183</v>
      </c>
      <c r="AF1447" s="6">
        <f ca="1">RANDBETWEEN(5,COUNTA('Recruitment source'!$A:$A) + 1)</f>
        <v>8</v>
      </c>
      <c r="AG1447" s="6" t="str">
        <f ca="1">VLOOKUP($AF1447,'Recruitment source'!$A:$B,2,FALSE)</f>
        <v>Net Empregos</v>
      </c>
      <c r="AH1447" s="8"/>
      <c r="AI1447" s="1">
        <f t="shared" ca="1" si="220"/>
        <v>1205</v>
      </c>
      <c r="AJ144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1443, 1, 'Maria Flor Mariani Faria', 'F', 5, '10/08/1976', 7, 12, 9, NULL, 1205);</v>
      </c>
    </row>
    <row r="1448" spans="1:36" ht="14.25" customHeight="1" x14ac:dyDescent="0.2">
      <c r="A1448" s="7" cm="1">
        <f t="array" aca="1" ref="A1448" ca="1">INDEX(Companies!$A:$A,RANDBETWEEN(5,COUNTA(Companies!$A:$A) + 1),1)</f>
        <v>5</v>
      </c>
      <c r="B1448" s="7" t="str">
        <f ca="1">VLOOKUP($A1448,Companies!$A:$B,2,FALSE)</f>
        <v>ACME Corporation</v>
      </c>
      <c r="C1448" s="5">
        <f t="shared" si="221"/>
        <v>1444</v>
      </c>
      <c r="D1448" s="5" t="str" cm="1">
        <f t="array" ref="D1448">SHA1HASH($C1448)</f>
        <v>ee176776f84a8e7eb91c3560943535558748ab9e</v>
      </c>
      <c r="E1448" s="6">
        <v>1</v>
      </c>
      <c r="F1448" s="7">
        <f ca="1">IF($C1448 = 1 + N("Presidente"),
    127,
    IF($C1448 = 2 + N("Vice-Presidente"),
        72,
        IF($C1448 = 3 + N("Secretária bilíngue"),
            13,
            RANDBETWEEN(5,COUNT(Name!$A:$A) + 1)
        )
    )
)</f>
        <v>222</v>
      </c>
      <c r="G1448" s="7" t="str">
        <f ca="1">VLOOKUP($F1448,Name!$A:$B,2,FALSE)</f>
        <v>Lavignia</v>
      </c>
      <c r="H1448" s="7">
        <f ca="1" xml:space="preserve">
IF($C1448 = 1,
    0,
    RANDBETWEEN(5,COUNT('Last name'!$A:$A) + 1)
)</f>
        <v>161</v>
      </c>
      <c r="I1448" s="7" t="str">
        <f ca="1" xml:space="preserve">
IF($C1448 = 1 + N("Presidente"),
    "de Orléans e Bragança",
    VLOOKUP($H1448,'Last name'!$A:$B,2,FALSE) &amp; " " &amp; VLOOKUP(RANDBETWEEN(5,COUNT('Last name'!$A:$A) + 1),'Last name'!$A:$B,2,FALSE)
)</f>
        <v>Ribeiro Caruso</v>
      </c>
      <c r="J1448" s="7" t="str">
        <f t="shared" ca="1" si="222"/>
        <v>Lavignia Ribeiro Caruso</v>
      </c>
      <c r="K1448" s="7" t="str" cm="1">
        <f t="array" aca="1" ref="K1448" ca="1">SHA1HASH($J1448)</f>
        <v>10b8bd06f3406438ed321d3940925b6a2fa002ed</v>
      </c>
      <c r="L1448" s="7" cm="1">
        <f t="array" aca="1" ref="L1448" ca="1">INDEX(States!$A:$A,N1448,1)</f>
        <v>5</v>
      </c>
      <c r="M1448" s="7" t="str">
        <f ca="1">VLOOKUP($L1448,Countries!$A:$B,2,FALSE)</f>
        <v>Portugal</v>
      </c>
      <c r="N1448" s="7" cm="1">
        <f t="array" aca="1" ref="N1448" ca="1">INDEX(States!$C:$C,RANDBETWEEN(5,COUNTA(States!$A:$A) + 1),1)</f>
        <v>15</v>
      </c>
      <c r="O1448" s="7" t="str">
        <f ca="1">VLOOKUP($N1448,States!$C:$D,2,FALSE)</f>
        <v xml:space="preserve"> ÉVORA</v>
      </c>
      <c r="P1448" s="7" t="str">
        <f ca="1">VLOOKUP($F1448,Name!$A:$C,3,FALSE)</f>
        <v>F</v>
      </c>
      <c r="Q1448" s="7" t="str">
        <f ca="1">VLOOKUP($P1448,Genders!$B:$C,2,FALSE)</f>
        <v>Female</v>
      </c>
      <c r="R1448" s="7" cm="1">
        <f t="array" aca="1" ref="R1448" ca="1">INDEX('Marital status'!$A:$A,RANDBETWEEN(5,COUNTA('Marital status'!$A:$A) + 1),1)</f>
        <v>6</v>
      </c>
      <c r="S1448" s="7" t="str">
        <f ca="1">VLOOKUP($R1448,'Marital status'!$A:$B,2,FALSE)</f>
        <v>MarrieD</v>
      </c>
      <c r="T1448" s="7">
        <f t="shared" ca="1" si="223"/>
        <v>5</v>
      </c>
      <c r="U1448" s="7" t="str">
        <f ca="1">VLOOKUP($T1448,Ethnicities!$A:$B,2,FALSE)</f>
        <v xml:space="preserve"> white</v>
      </c>
      <c r="V1448" s="8">
        <f t="shared" ca="1" si="224"/>
        <v>22236</v>
      </c>
      <c r="W1448" s="6">
        <f t="shared" ca="1" si="225"/>
        <v>7</v>
      </c>
      <c r="X1448" s="8" t="str">
        <f ca="1">VLOOKUP($W1448,'Background education'!$A:$B,2,FALSE)</f>
        <v>Undergraduate degree</v>
      </c>
      <c r="Y1448" s="7">
        <f ca="1" xml:space="preserve">
  IF(OR($AA1448 = 5, $AA1448 = 6, $AA1448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48" s="7" t="str">
        <f ca="1">VLOOKUP($Y1448,Departments!$A:$B,2,FALSE)</f>
        <v>Human Resource</v>
      </c>
      <c r="AA1448" s="6">
        <f t="shared" ca="1" si="226"/>
        <v>11</v>
      </c>
      <c r="AB1448" s="7" t="str">
        <f ca="1">VLOOKUP($AA1448,Roles!$A:$B,2,FALSE)</f>
        <v>Analyst</v>
      </c>
      <c r="AC1448" s="6">
        <f t="shared" ca="1" si="227"/>
        <v>5</v>
      </c>
      <c r="AD1448" s="7" t="str">
        <f ca="1" xml:space="preserve">
IF($AC1448 &lt;&gt; "",
    VLOOKUP($AC1448,Levels!$A:$B,2,FALSE),
    ""
)</f>
        <v>Junior</v>
      </c>
      <c r="AE1448" s="8">
        <f t="shared" ca="1" si="228"/>
        <v>39819</v>
      </c>
      <c r="AF1448" s="6">
        <f ca="1">RANDBETWEEN(5,COUNTA('Recruitment source'!$A:$A) + 1)</f>
        <v>10</v>
      </c>
      <c r="AG1448" s="6" t="str">
        <f ca="1">VLOOKUP($AF1448,'Recruitment source'!$A:$B,2,FALSE)</f>
        <v>Jobs in Lisbon</v>
      </c>
      <c r="AH1448" s="8"/>
      <c r="AI1448" s="1">
        <f t="shared" ca="1" si="220"/>
        <v>2580</v>
      </c>
      <c r="AJ1448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1444, 1, 'Lavignia Ribeiro Caruso', 'F', 5, '16/11/1960', 7, 8, 11, 5, 2580);</v>
      </c>
    </row>
    <row r="1449" spans="1:36" ht="14.25" customHeight="1" x14ac:dyDescent="0.2">
      <c r="A1449" s="7" cm="1">
        <f t="array" aca="1" ref="A1449" ca="1">INDEX(Companies!$A:$A,RANDBETWEEN(5,COUNTA(Companies!$A:$A) + 1),1)</f>
        <v>5</v>
      </c>
      <c r="B1449" s="7" t="str">
        <f ca="1">VLOOKUP($A1449,Companies!$A:$B,2,FALSE)</f>
        <v>ACME Corporation</v>
      </c>
      <c r="C1449" s="5">
        <f t="shared" si="221"/>
        <v>1445</v>
      </c>
      <c r="D1449" s="5" t="str" cm="1">
        <f t="array" ref="D1449">SHA1HASH($C1449)</f>
        <v>b8509b02cc4c001875e9fcb20f3c7c0df970b5a0</v>
      </c>
      <c r="E1449" s="6">
        <v>1</v>
      </c>
      <c r="F1449" s="7">
        <f ca="1">IF($C1449 = 1 + N("Presidente"),
    127,
    IF($C1449 = 2 + N("Vice-Presidente"),
        72,
        IF($C1449 = 3 + N("Secretária bilíngue"),
            13,
            RANDBETWEEN(5,COUNT(Name!$A:$A) + 1)
        )
    )
)</f>
        <v>234</v>
      </c>
      <c r="G1449" s="7" t="str">
        <f ca="1">VLOOKUP($F1449,Name!$A:$B,2,FALSE)</f>
        <v>Louise</v>
      </c>
      <c r="H1449" s="7">
        <f ca="1" xml:space="preserve">
IF($C1449 = 1,
    0,
    RANDBETWEEN(5,COUNT('Last name'!$A:$A) + 1)
)</f>
        <v>33</v>
      </c>
      <c r="I1449" s="7" t="str">
        <f ca="1" xml:space="preserve">
IF($C1449 = 1 + N("Presidente"),
    "de Orléans e Bragança",
    VLOOKUP($H1449,'Last name'!$A:$B,2,FALSE) &amp; " " &amp; VLOOKUP(RANDBETWEEN(5,COUNT('Last name'!$A:$A) + 1),'Last name'!$A:$B,2,FALSE)
)</f>
        <v>Barreto Negreiros</v>
      </c>
      <c r="J1449" s="7" t="str">
        <f t="shared" ca="1" si="222"/>
        <v>Louise Barreto Negreiros</v>
      </c>
      <c r="K1449" s="7" t="str" cm="1">
        <f t="array" aca="1" ref="K1449" ca="1">SHA1HASH($J1449)</f>
        <v>a07ca0ad1f73f7b16f75d3ab70936eeb46cbb22d</v>
      </c>
      <c r="L1449" s="7" cm="1">
        <f t="array" aca="1" ref="L1449" ca="1">INDEX(States!$A:$A,N1449,1)</f>
        <v>5</v>
      </c>
      <c r="M1449" s="7" t="str">
        <f ca="1">VLOOKUP($L1449,Countries!$A:$B,2,FALSE)</f>
        <v>Portugal</v>
      </c>
      <c r="N1449" s="7" cm="1">
        <f t="array" aca="1" ref="N1449" ca="1">INDEX(States!$C:$C,RANDBETWEEN(5,COUNTA(States!$A:$A) + 1),1)</f>
        <v>22</v>
      </c>
      <c r="O1449" s="7" t="str">
        <f ca="1">VLOOKUP($N1449,States!$C:$D,2,FALSE)</f>
        <v>Vila Real</v>
      </c>
      <c r="P1449" s="7" t="str">
        <f ca="1">VLOOKUP($F1449,Name!$A:$C,3,FALSE)</f>
        <v>F</v>
      </c>
      <c r="Q1449" s="7" t="str">
        <f ca="1">VLOOKUP($P1449,Genders!$B:$C,2,FALSE)</f>
        <v>Female</v>
      </c>
      <c r="R1449" s="7" cm="1">
        <f t="array" aca="1" ref="R1449" ca="1">INDEX('Marital status'!$A:$A,RANDBETWEEN(5,COUNTA('Marital status'!$A:$A) + 1),1)</f>
        <v>7</v>
      </c>
      <c r="S1449" s="7" t="str">
        <f ca="1">VLOOKUP($R1449,'Marital status'!$A:$B,2,FALSE)</f>
        <v xml:space="preserve">Widowed </v>
      </c>
      <c r="T1449" s="7">
        <f t="shared" ca="1" si="223"/>
        <v>6</v>
      </c>
      <c r="U1449" s="7" t="str">
        <f ca="1">VLOOKUP($T1449,Ethnicities!$A:$B,2,FALSE)</f>
        <v>Black or African American</v>
      </c>
      <c r="V1449" s="8">
        <f t="shared" ca="1" si="224"/>
        <v>27621</v>
      </c>
      <c r="W1449" s="6">
        <f t="shared" ca="1" si="225"/>
        <v>7</v>
      </c>
      <c r="X1449" s="8" t="str">
        <f ca="1">VLOOKUP($W1449,'Background education'!$A:$B,2,FALSE)</f>
        <v>Undergraduate degree</v>
      </c>
      <c r="Y1449" s="7">
        <f ca="1" xml:space="preserve">
  IF(OR($AA1449 = 5, $AA1449 = 6, $AA1449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49" s="7" t="str">
        <f ca="1">VLOOKUP($Y1449,Departments!$A:$B,2,FALSE)</f>
        <v>Audit</v>
      </c>
      <c r="AA1449" s="6">
        <f t="shared" ca="1" si="226"/>
        <v>9</v>
      </c>
      <c r="AB1449" s="7" t="str">
        <f ca="1">VLOOKUP($AA1449,Roles!$A:$B,2,FALSE)</f>
        <v>Intern</v>
      </c>
      <c r="AC1449" s="6" t="str">
        <f t="shared" ca="1" si="227"/>
        <v/>
      </c>
      <c r="AD1449" s="7" t="str">
        <f ca="1" xml:space="preserve">
IF($AC1449 &lt;&gt; "",
    VLOOKUP($AC1449,Levels!$A:$B,2,FALSE),
    ""
)</f>
        <v/>
      </c>
      <c r="AE1449" s="8">
        <f t="shared" ca="1" si="228"/>
        <v>36455</v>
      </c>
      <c r="AF1449" s="6">
        <f ca="1">RANDBETWEEN(5,COUNTA('Recruitment source'!$A:$A) + 1)</f>
        <v>14</v>
      </c>
      <c r="AG1449" s="6" t="str">
        <f ca="1">VLOOKUP($AF1449,'Recruitment source'!$A:$B,2,FALSE)</f>
        <v>LinkedIn</v>
      </c>
      <c r="AH1449" s="8"/>
      <c r="AI1449" s="1">
        <f t="shared" ca="1" si="220"/>
        <v>1205</v>
      </c>
      <c r="AJ1449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1445, 1, 'Louise Barreto Negreiros', 'F', 6, '15/08/1975', 7, 13, 9, NULL, 1205);</v>
      </c>
    </row>
    <row r="1450" spans="1:36" ht="14.25" customHeight="1" x14ac:dyDescent="0.2">
      <c r="A1450" s="7" cm="1">
        <f t="array" aca="1" ref="A1450" ca="1">INDEX(Companies!$A:$A,RANDBETWEEN(5,COUNTA(Companies!$A:$A) + 1),1)</f>
        <v>5</v>
      </c>
      <c r="B1450" s="7" t="str">
        <f ca="1">VLOOKUP($A1450,Companies!$A:$B,2,FALSE)</f>
        <v>ACME Corporation</v>
      </c>
      <c r="C1450" s="5">
        <f t="shared" si="221"/>
        <v>1446</v>
      </c>
      <c r="D1450" s="5" t="str" cm="1">
        <f t="array" ref="D1450">SHA1HASH($C1450)</f>
        <v>c2760ee848bba2ea6d6bb779057fb2545f7a0825</v>
      </c>
      <c r="E1450" s="6">
        <v>1</v>
      </c>
      <c r="F1450" s="7">
        <f ca="1">IF($C1450 = 1 + N("Presidente"),
    127,
    IF($C1450 = 2 + N("Vice-Presidente"),
        72,
        IF($C1450 = 3 + N("Secretária bilíngue"),
            13,
            RANDBETWEEN(5,COUNT(Name!$A:$A) + 1)
        )
    )
)</f>
        <v>147</v>
      </c>
      <c r="G1450" s="7" t="str">
        <f ca="1">VLOOKUP($F1450,Name!$A:$B,2,FALSE)</f>
        <v>Francisco Emanuel</v>
      </c>
      <c r="H1450" s="7">
        <f ca="1" xml:space="preserve">
IF($C1450 = 1,
    0,
    RANDBETWEEN(5,COUNT('Last name'!$A:$A) + 1)
)</f>
        <v>77</v>
      </c>
      <c r="I1450" s="7" t="str">
        <f ca="1" xml:space="preserve">
IF($C1450 = 1 + N("Presidente"),
    "de Orléans e Bragança",
    VLOOKUP($H1450,'Last name'!$A:$B,2,FALSE) &amp; " " &amp; VLOOKUP(RANDBETWEEN(5,COUNT('Last name'!$A:$A) + 1),'Last name'!$A:$B,2,FALSE)
)</f>
        <v>Esposito Bianchi</v>
      </c>
      <c r="J1450" s="7" t="str">
        <f t="shared" ca="1" si="222"/>
        <v>Francisco Emanuel Esposito Bianchi</v>
      </c>
      <c r="K1450" s="7" t="str" cm="1">
        <f t="array" aca="1" ref="K1450" ca="1">SHA1HASH($J1450)</f>
        <v>aa8444bbd582b867180df92b0041eae1a30b7338</v>
      </c>
      <c r="L1450" s="7" cm="1">
        <f t="array" aca="1" ref="L1450" ca="1">INDEX(States!$A:$A,N1450,1)</f>
        <v>5</v>
      </c>
      <c r="M1450" s="7" t="str">
        <f ca="1">VLOOKUP($L1450,Countries!$A:$B,2,FALSE)</f>
        <v>Portugal</v>
      </c>
      <c r="N1450" s="7" cm="1">
        <f t="array" aca="1" ref="N1450" ca="1">INDEX(States!$C:$C,RANDBETWEEN(5,COUNTA(States!$A:$A) + 1),1)</f>
        <v>7</v>
      </c>
      <c r="O1450" s="7" t="str">
        <f ca="1">VLOOKUP($N1450,States!$C:$D,2,FALSE)</f>
        <v xml:space="preserve"> Setúbal </v>
      </c>
      <c r="P1450" s="7" t="str">
        <f ca="1">VLOOKUP($F1450,Name!$A:$C,3,FALSE)</f>
        <v>M</v>
      </c>
      <c r="Q1450" s="7" t="str">
        <f ca="1">VLOOKUP($P1450,Genders!$B:$C,2,FALSE)</f>
        <v>Male</v>
      </c>
      <c r="R1450" s="7" cm="1">
        <f t="array" aca="1" ref="R1450" ca="1">INDEX('Marital status'!$A:$A,RANDBETWEEN(5,COUNTA('Marital status'!$A:$A) + 1),1)</f>
        <v>7</v>
      </c>
      <c r="S1450" s="7" t="str">
        <f ca="1">VLOOKUP($R1450,'Marital status'!$A:$B,2,FALSE)</f>
        <v xml:space="preserve">Widowed </v>
      </c>
      <c r="T1450" s="7">
        <f t="shared" ca="1" si="223"/>
        <v>5</v>
      </c>
      <c r="U1450" s="7" t="str">
        <f ca="1">VLOOKUP($T1450,Ethnicities!$A:$B,2,FALSE)</f>
        <v xml:space="preserve"> white</v>
      </c>
      <c r="V1450" s="8">
        <f t="shared" ca="1" si="224"/>
        <v>23588</v>
      </c>
      <c r="W1450" s="6">
        <f t="shared" ca="1" si="225"/>
        <v>7</v>
      </c>
      <c r="X1450" s="8" t="str">
        <f ca="1">VLOOKUP($W1450,'Background education'!$A:$B,2,FALSE)</f>
        <v>Undergraduate degree</v>
      </c>
      <c r="Y1450" s="7">
        <f ca="1" xml:space="preserve">
  IF(OR($AA1450 = 5, $AA1450 = 6, $AA1450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50" s="7" t="str">
        <f ca="1">VLOOKUP($Y1450,Departments!$A:$B,2,FALSE)</f>
        <v>Communication &amp; Marketing</v>
      </c>
      <c r="AA1450" s="6">
        <f t="shared" ca="1" si="226"/>
        <v>11</v>
      </c>
      <c r="AB1450" s="7" t="str">
        <f ca="1">VLOOKUP($AA1450,Roles!$A:$B,2,FALSE)</f>
        <v>Analyst</v>
      </c>
      <c r="AC1450" s="6">
        <f t="shared" ca="1" si="227"/>
        <v>7</v>
      </c>
      <c r="AD1450" s="7" t="str">
        <f ca="1" xml:space="preserve">
IF($AC1450 &lt;&gt; "",
    VLOOKUP($AC1450,Levels!$A:$B,2,FALSE),
    ""
)</f>
        <v>Senior</v>
      </c>
      <c r="AE1450" s="8">
        <f t="shared" ca="1" si="228"/>
        <v>44052</v>
      </c>
      <c r="AF1450" s="6">
        <f ca="1">RANDBETWEEN(5,COUNTA('Recruitment source'!$A:$A) + 1)</f>
        <v>14</v>
      </c>
      <c r="AG1450" s="6" t="str">
        <f ca="1">VLOOKUP($AF1450,'Recruitment source'!$A:$B,2,FALSE)</f>
        <v>LinkedIn</v>
      </c>
      <c r="AH1450" s="8"/>
      <c r="AI1450" s="1">
        <f t="shared" ca="1" si="220"/>
        <v>2580</v>
      </c>
      <c r="AJ1450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1446, 1, 'Francisco Emanuel Esposito Bianchi', 'M', 5, '30/07/1964', 7, 11, 11, 7, 2580);</v>
      </c>
    </row>
    <row r="1451" spans="1:36" ht="14.25" customHeight="1" x14ac:dyDescent="0.2">
      <c r="A1451" s="7" cm="1">
        <f t="array" aca="1" ref="A1451" ca="1">INDEX(Companies!$A:$A,RANDBETWEEN(5,COUNTA(Companies!$A:$A) + 1),1)</f>
        <v>5</v>
      </c>
      <c r="B1451" s="7" t="str">
        <f ca="1">VLOOKUP($A1451,Companies!$A:$B,2,FALSE)</f>
        <v>ACME Corporation</v>
      </c>
      <c r="C1451" s="5">
        <f t="shared" si="221"/>
        <v>1447</v>
      </c>
      <c r="D1451" s="5" t="str" cm="1">
        <f t="array" ref="D1451">SHA1HASH($C1451)</f>
        <v>b4a28ddbae199fa52875d0ae24fcc43da1506407</v>
      </c>
      <c r="E1451" s="6">
        <v>1</v>
      </c>
      <c r="F1451" s="7">
        <f ca="1">IF($C1451 = 1 + N("Presidente"),
    127,
    IF($C1451 = 2 + N("Vice-Presidente"),
        72,
        IF($C1451 = 3 + N("Secretária bilíngue"),
            13,
            RANDBETWEEN(5,COUNT(Name!$A:$A) + 1)
        )
    )
)</f>
        <v>25</v>
      </c>
      <c r="G1451" s="7" t="str">
        <f ca="1">VLOOKUP($F1451,Name!$A:$B,2,FALSE)</f>
        <v>Ana</v>
      </c>
      <c r="H1451" s="7">
        <f ca="1" xml:space="preserve">
IF($C1451 = 1,
    0,
    RANDBETWEEN(5,COUNT('Last name'!$A:$A) + 1)
)</f>
        <v>129</v>
      </c>
      <c r="I1451" s="7" t="str">
        <f ca="1" xml:space="preserve">
IF($C1451 = 1 + N("Presidente"),
    "de Orléans e Bragança",
    VLOOKUP($H1451,'Last name'!$A:$B,2,FALSE) &amp; " " &amp; VLOOKUP(RANDBETWEEN(5,COUNT('Last name'!$A:$A) + 1),'Last name'!$A:$B,2,FALSE)
)</f>
        <v>Miranda Brito</v>
      </c>
      <c r="J1451" s="7" t="str">
        <f t="shared" ca="1" si="222"/>
        <v>Ana Miranda Brito</v>
      </c>
      <c r="K1451" s="7" t="str" cm="1">
        <f t="array" aca="1" ref="K1451" ca="1">SHA1HASH($J1451)</f>
        <v>1f8d3d458962202301a2be04c075c43597770815</v>
      </c>
      <c r="L1451" s="7" cm="1">
        <f t="array" aca="1" ref="L1451" ca="1">INDEX(States!$A:$A,N1451,1)</f>
        <v>5</v>
      </c>
      <c r="M1451" s="7" t="str">
        <f ca="1">VLOOKUP($L1451,Countries!$A:$B,2,FALSE)</f>
        <v>Portugal</v>
      </c>
      <c r="N1451" s="7" cm="1">
        <f t="array" aca="1" ref="N1451" ca="1">INDEX(States!$C:$C,RANDBETWEEN(5,COUNTA(States!$A:$A) + 1),1)</f>
        <v>15</v>
      </c>
      <c r="O1451" s="7" t="str">
        <f ca="1">VLOOKUP($N1451,States!$C:$D,2,FALSE)</f>
        <v xml:space="preserve"> ÉVORA</v>
      </c>
      <c r="P1451" s="7" t="str">
        <f ca="1">VLOOKUP($F1451,Name!$A:$C,3,FALSE)</f>
        <v>F</v>
      </c>
      <c r="Q1451" s="7" t="str">
        <f ca="1">VLOOKUP($P1451,Genders!$B:$C,2,FALSE)</f>
        <v>Female</v>
      </c>
      <c r="R1451" s="7" cm="1">
        <f t="array" aca="1" ref="R1451" ca="1">INDEX('Marital status'!$A:$A,RANDBETWEEN(5,COUNTA('Marital status'!$A:$A) + 1),1)</f>
        <v>5</v>
      </c>
      <c r="S1451" s="7" t="str">
        <f ca="1">VLOOKUP($R1451,'Marital status'!$A:$B,2,FALSE)</f>
        <v>single</v>
      </c>
      <c r="T1451" s="7">
        <f t="shared" ca="1" si="223"/>
        <v>5</v>
      </c>
      <c r="U1451" s="7" t="str">
        <f ca="1">VLOOKUP($T1451,Ethnicities!$A:$B,2,FALSE)</f>
        <v xml:space="preserve"> white</v>
      </c>
      <c r="V1451" s="8">
        <f t="shared" ca="1" si="224"/>
        <v>26844</v>
      </c>
      <c r="W1451" s="6">
        <f t="shared" ca="1" si="225"/>
        <v>7</v>
      </c>
      <c r="X1451" s="8" t="str">
        <f ca="1">VLOOKUP($W1451,'Background education'!$A:$B,2,FALSE)</f>
        <v>Undergraduate degree</v>
      </c>
      <c r="Y1451" s="7">
        <f ca="1" xml:space="preserve">
  IF(OR($AA1451 = 5, $AA1451 = 6, $AA1451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51" s="7" t="str">
        <f ca="1">VLOOKUP($Y1451,Departments!$A:$B,2,FALSE)</f>
        <v xml:space="preserve"> Presidency</v>
      </c>
      <c r="AA1451" s="6">
        <f t="shared" ca="1" si="226"/>
        <v>10</v>
      </c>
      <c r="AB1451" s="7" t="str">
        <f ca="1">VLOOKUP($AA1451,Roles!$A:$B,2,FALSE)</f>
        <v>Trainee</v>
      </c>
      <c r="AC1451" s="6" t="str">
        <f t="shared" ca="1" si="227"/>
        <v/>
      </c>
      <c r="AD1451" s="7" t="str">
        <f ca="1" xml:space="preserve">
IF($AC1451 &lt;&gt; "",
    VLOOKUP($AC1451,Levels!$A:$B,2,FALSE),
    ""
)</f>
        <v/>
      </c>
      <c r="AE1451" s="8">
        <f t="shared" ca="1" si="228"/>
        <v>44019</v>
      </c>
      <c r="AF1451" s="6">
        <f ca="1">RANDBETWEEN(5,COUNTA('Recruitment source'!$A:$A) + 1)</f>
        <v>8</v>
      </c>
      <c r="AG1451" s="6" t="str">
        <f ca="1">VLOOKUP($AF1451,'Recruitment source'!$A:$B,2,FALSE)</f>
        <v>Net Empregos</v>
      </c>
      <c r="AH1451" s="8"/>
      <c r="AI1451" s="1">
        <f t="shared" ca="1" si="220"/>
        <v>1305</v>
      </c>
      <c r="AJ1451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1447, 1, 'Ana Miranda Brito', 'F', 5, '29/06/1973', 7, 5, 10, NULL, 1305);</v>
      </c>
    </row>
    <row r="1452" spans="1:36" ht="14.25" customHeight="1" x14ac:dyDescent="0.2">
      <c r="A1452" s="7" cm="1">
        <f t="array" aca="1" ref="A1452" ca="1">INDEX(Companies!$A:$A,RANDBETWEEN(5,COUNTA(Companies!$A:$A) + 1),1)</f>
        <v>5</v>
      </c>
      <c r="B1452" s="7" t="str">
        <f ca="1">VLOOKUP($A1452,Companies!$A:$B,2,FALSE)</f>
        <v>ACME Corporation</v>
      </c>
      <c r="C1452" s="5">
        <f t="shared" si="221"/>
        <v>1448</v>
      </c>
      <c r="D1452" s="5" t="str" cm="1">
        <f t="array" ref="D1452">SHA1HASH($C1452)</f>
        <v>ecbc54904eb7fe332c5764cbefeee200527ff160</v>
      </c>
      <c r="E1452" s="6">
        <v>1</v>
      </c>
      <c r="F1452" s="7">
        <f ca="1">IF($C1452 = 1 + N("Presidente"),
    127,
    IF($C1452 = 2 + N("Vice-Presidente"),
        72,
        IF($C1452 = 3 + N("Secretária bilíngue"),
            13,
            RANDBETWEEN(5,COUNT(Name!$A:$A) + 1)
        )
    )
)</f>
        <v>39</v>
      </c>
      <c r="G1452" s="7" t="str">
        <f ca="1">VLOOKUP($F1452,Name!$A:$B,2,FALSE)</f>
        <v>Ananda</v>
      </c>
      <c r="H1452" s="7">
        <f ca="1" xml:space="preserve">
IF($C1452 = 1,
    0,
    RANDBETWEEN(5,COUNT('Last name'!$A:$A) + 1)
)</f>
        <v>14</v>
      </c>
      <c r="I1452" s="7" t="str">
        <f ca="1" xml:space="preserve">
IF($C1452 = 1 + N("Presidente"),
    "de Orléans e Bragança",
    VLOOKUP($H1452,'Last name'!$A:$B,2,FALSE) &amp; " " &amp; VLOOKUP(RANDBETWEEN(5,COUNT('Last name'!$A:$A) + 1),'Last name'!$A:$B,2,FALSE)
)</f>
        <v>Alves Resende</v>
      </c>
      <c r="J1452" s="7" t="str">
        <f t="shared" ca="1" si="222"/>
        <v>Ananda Alves Resende</v>
      </c>
      <c r="K1452" s="7" t="str" cm="1">
        <f t="array" aca="1" ref="K1452" ca="1">SHA1HASH($J1452)</f>
        <v>e81e826de44ee1619b89fe849d97398720141bac</v>
      </c>
      <c r="L1452" s="7" cm="1">
        <f t="array" aca="1" ref="L1452" ca="1">INDEX(States!$A:$A,N1452,1)</f>
        <v>5</v>
      </c>
      <c r="M1452" s="7" t="str">
        <f ca="1">VLOOKUP($L1452,Countries!$A:$B,2,FALSE)</f>
        <v>Portugal</v>
      </c>
      <c r="N1452" s="7" cm="1">
        <f t="array" aca="1" ref="N1452" ca="1">INDEX(States!$C:$C,RANDBETWEEN(5,COUNTA(States!$A:$A) + 1),1)</f>
        <v>17</v>
      </c>
      <c r="O1452" s="7" t="str">
        <f ca="1">VLOOKUP($N1452,States!$C:$D,2,FALSE)</f>
        <v>Viseu</v>
      </c>
      <c r="P1452" s="7" t="str">
        <f ca="1">VLOOKUP($F1452,Name!$A:$C,3,FALSE)</f>
        <v>F</v>
      </c>
      <c r="Q1452" s="7" t="str">
        <f ca="1">VLOOKUP($P1452,Genders!$B:$C,2,FALSE)</f>
        <v>Female</v>
      </c>
      <c r="R1452" s="7" cm="1">
        <f t="array" aca="1" ref="R1452" ca="1">INDEX('Marital status'!$A:$A,RANDBETWEEN(5,COUNTA('Marital status'!$A:$A) + 1),1)</f>
        <v>7</v>
      </c>
      <c r="S1452" s="7" t="str">
        <f ca="1">VLOOKUP($R1452,'Marital status'!$A:$B,2,FALSE)</f>
        <v xml:space="preserve">Widowed </v>
      </c>
      <c r="T1452" s="7">
        <f t="shared" ca="1" si="223"/>
        <v>7</v>
      </c>
      <c r="U1452" s="7" t="str">
        <f ca="1">VLOOKUP($T1452,Ethnicities!$A:$B,2,FALSE)</f>
        <v xml:space="preserve">  Hispanic or LATINO</v>
      </c>
      <c r="V1452" s="8">
        <f t="shared" ca="1" si="224"/>
        <v>23570</v>
      </c>
      <c r="W1452" s="6">
        <f t="shared" ca="1" si="225"/>
        <v>8</v>
      </c>
      <c r="X1452" s="8" t="str">
        <f ca="1">VLOOKUP($W1452,'Background education'!$A:$B,2,FALSE)</f>
        <v>Graduate school</v>
      </c>
      <c r="Y1452" s="7">
        <f ca="1" xml:space="preserve">
  IF(OR($AA1452 = 5, $AA1452 = 6, $AA1452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52" s="7" t="str">
        <f ca="1">VLOOKUP($Y1452,Departments!$A:$B,2,FALSE)</f>
        <v>Administration</v>
      </c>
      <c r="AA1452" s="6">
        <f t="shared" ca="1" si="226"/>
        <v>11</v>
      </c>
      <c r="AB1452" s="7" t="str">
        <f ca="1">VLOOKUP($AA1452,Roles!$A:$B,2,FALSE)</f>
        <v>Analyst</v>
      </c>
      <c r="AC1452" s="6">
        <f t="shared" ca="1" si="227"/>
        <v>7</v>
      </c>
      <c r="AD1452" s="7" t="str">
        <f ca="1" xml:space="preserve">
IF($AC1452 &lt;&gt; "",
    VLOOKUP($AC1452,Levels!$A:$B,2,FALSE),
    ""
)</f>
        <v>Senior</v>
      </c>
      <c r="AE1452" s="8">
        <f t="shared" ca="1" si="228"/>
        <v>43260</v>
      </c>
      <c r="AF1452" s="6">
        <f ca="1">RANDBETWEEN(5,COUNTA('Recruitment source'!$A:$A) + 1)</f>
        <v>8</v>
      </c>
      <c r="AG1452" s="6" t="str">
        <f ca="1">VLOOKUP($AF1452,'Recruitment source'!$A:$B,2,FALSE)</f>
        <v>Net Empregos</v>
      </c>
      <c r="AH1452" s="8"/>
      <c r="AI1452" s="1">
        <f t="shared" ca="1" si="220"/>
        <v>3000</v>
      </c>
      <c r="AJ1452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1448, 1, 'Ananda Alves Resende', 'F', 7, '12/07/1964', 8, 6, 11, 7, 3000);</v>
      </c>
    </row>
    <row r="1453" spans="1:36" ht="14.25" customHeight="1" x14ac:dyDescent="0.2">
      <c r="A1453" s="7" cm="1">
        <f t="array" aca="1" ref="A1453" ca="1">INDEX(Companies!$A:$A,RANDBETWEEN(5,COUNTA(Companies!$A:$A) + 1),1)</f>
        <v>5</v>
      </c>
      <c r="B1453" s="7" t="str">
        <f ca="1">VLOOKUP($A1453,Companies!$A:$B,2,FALSE)</f>
        <v>ACME Corporation</v>
      </c>
      <c r="C1453" s="5">
        <f t="shared" si="221"/>
        <v>1449</v>
      </c>
      <c r="D1453" s="5" t="str" cm="1">
        <f t="array" ref="D1453">SHA1HASH($C1453)</f>
        <v>0ae5e6b6663e3882cde21f6f71dba9baf5ab9786</v>
      </c>
      <c r="E1453" s="6">
        <v>1</v>
      </c>
      <c r="F1453" s="7">
        <f ca="1">IF($C1453 = 1 + N("Presidente"),
    127,
    IF($C1453 = 2 + N("Vice-Presidente"),
        72,
        IF($C1453 = 3 + N("Secretária bilíngue"),
            13,
            RANDBETWEEN(5,COUNT(Name!$A:$A) + 1)
        )
    )
)</f>
        <v>342</v>
      </c>
      <c r="G1453" s="7" t="str">
        <f ca="1">VLOOKUP($F1453,Name!$A:$B,2,FALSE)</f>
        <v>Théo</v>
      </c>
      <c r="H1453" s="7">
        <f ca="1" xml:space="preserve">
IF($C1453 = 1,
    0,
    RANDBETWEEN(5,COUNT('Last name'!$A:$A) + 1)
)</f>
        <v>31</v>
      </c>
      <c r="I1453" s="7" t="str">
        <f ca="1" xml:space="preserve">
IF($C1453 = 1 + N("Presidente"),
    "de Orléans e Bragança",
    VLOOKUP($H1453,'Last name'!$A:$B,2,FALSE) &amp; " " &amp; VLOOKUP(RANDBETWEEN(5,COUNT('Last name'!$A:$A) + 1),'Last name'!$A:$B,2,FALSE)
)</f>
        <v>Barbosa Auth</v>
      </c>
      <c r="J1453" s="7" t="str">
        <f t="shared" ca="1" si="222"/>
        <v>Théo Barbosa Auth</v>
      </c>
      <c r="K1453" s="7" t="str" cm="1">
        <f t="array" aca="1" ref="K1453" ca="1">SHA1HASH($J1453)</f>
        <v>84272b46091407cc6b45192a4874453826d3bace</v>
      </c>
      <c r="L1453" s="7" cm="1">
        <f t="array" aca="1" ref="L1453" ca="1">INDEX(States!$A:$A,N1453,1)</f>
        <v>5</v>
      </c>
      <c r="M1453" s="7" t="str">
        <f ca="1">VLOOKUP($L1453,Countries!$A:$B,2,FALSE)</f>
        <v>Portugal</v>
      </c>
      <c r="N1453" s="7" cm="1">
        <f t="array" aca="1" ref="N1453" ca="1">INDEX(States!$C:$C,RANDBETWEEN(5,COUNTA(States!$A:$A) + 1),1)</f>
        <v>22</v>
      </c>
      <c r="O1453" s="7" t="str">
        <f ca="1">VLOOKUP($N1453,States!$C:$D,2,FALSE)</f>
        <v>Vila Real</v>
      </c>
      <c r="P1453" s="7" t="str">
        <f ca="1">VLOOKUP($F1453,Name!$A:$C,3,FALSE)</f>
        <v>M</v>
      </c>
      <c r="Q1453" s="7" t="str">
        <f ca="1">VLOOKUP($P1453,Genders!$B:$C,2,FALSE)</f>
        <v>Male</v>
      </c>
      <c r="R1453" s="7" cm="1">
        <f t="array" aca="1" ref="R1453" ca="1">INDEX('Marital status'!$A:$A,RANDBETWEEN(5,COUNTA('Marital status'!$A:$A) + 1),1)</f>
        <v>8</v>
      </c>
      <c r="S1453" s="7" t="str">
        <f ca="1">VLOOKUP($R1453,'Marital status'!$A:$B,2,FALSE)</f>
        <v xml:space="preserve"> Separated </v>
      </c>
      <c r="T1453" s="7">
        <f t="shared" ca="1" si="223"/>
        <v>5</v>
      </c>
      <c r="U1453" s="7" t="str">
        <f ca="1">VLOOKUP($T1453,Ethnicities!$A:$B,2,FALSE)</f>
        <v xml:space="preserve"> white</v>
      </c>
      <c r="V1453" s="8">
        <f t="shared" ca="1" si="224"/>
        <v>30918</v>
      </c>
      <c r="W1453" s="6">
        <f t="shared" ca="1" si="225"/>
        <v>7</v>
      </c>
      <c r="X1453" s="8" t="str">
        <f ca="1">VLOOKUP($W1453,'Background education'!$A:$B,2,FALSE)</f>
        <v>Undergraduate degree</v>
      </c>
      <c r="Y1453" s="7">
        <f ca="1" xml:space="preserve">
  IF(OR($AA1453 = 5, $AA1453 = 6, $AA1453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53" s="7" t="str">
        <f ca="1">VLOOKUP($Y1453,Departments!$A:$B,2,FALSE)</f>
        <v xml:space="preserve"> Commercial</v>
      </c>
      <c r="AA1453" s="6">
        <f t="shared" ca="1" si="226"/>
        <v>9</v>
      </c>
      <c r="AB1453" s="7" t="str">
        <f ca="1">VLOOKUP($AA1453,Roles!$A:$B,2,FALSE)</f>
        <v>Intern</v>
      </c>
      <c r="AC1453" s="6" t="str">
        <f t="shared" ca="1" si="227"/>
        <v/>
      </c>
      <c r="AD1453" s="7" t="str">
        <f ca="1" xml:space="preserve">
IF($AC1453 &lt;&gt; "",
    VLOOKUP($AC1453,Levels!$A:$B,2,FALSE),
    ""
)</f>
        <v/>
      </c>
      <c r="AE1453" s="8">
        <f t="shared" ca="1" si="228"/>
        <v>42533</v>
      </c>
      <c r="AF1453" s="6">
        <f ca="1">RANDBETWEEN(5,COUNTA('Recruitment source'!$A:$A) + 1)</f>
        <v>8</v>
      </c>
      <c r="AG1453" s="6" t="str">
        <f ca="1">VLOOKUP($AF1453,'Recruitment source'!$A:$B,2,FALSE)</f>
        <v>Net Empregos</v>
      </c>
      <c r="AH1453" s="8"/>
      <c r="AI1453" s="1">
        <f t="shared" ca="1" si="220"/>
        <v>1285</v>
      </c>
      <c r="AJ1453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1449, 1, 'Théo Barbosa Auth', 'M', 5, '24/08/1984', 7, 9, 9, NULL, 1285);</v>
      </c>
    </row>
    <row r="1454" spans="1:36" ht="14.25" customHeight="1" x14ac:dyDescent="0.2">
      <c r="A1454" s="7" cm="1">
        <f t="array" aca="1" ref="A1454" ca="1">INDEX(Companies!$A:$A,RANDBETWEEN(5,COUNTA(Companies!$A:$A) + 1),1)</f>
        <v>5</v>
      </c>
      <c r="B1454" s="7" t="str">
        <f ca="1">VLOOKUP($A1454,Companies!$A:$B,2,FALSE)</f>
        <v>ACME Corporation</v>
      </c>
      <c r="C1454" s="5">
        <f t="shared" si="221"/>
        <v>1450</v>
      </c>
      <c r="D1454" s="5" t="str" cm="1">
        <f t="array" ref="D1454">SHA1HASH($C1454)</f>
        <v>49820f6fd5c388c563f6beaef5585a2ad3dc8413</v>
      </c>
      <c r="E1454" s="6">
        <v>1</v>
      </c>
      <c r="F1454" s="7">
        <f ca="1">IF($C1454 = 1 + N("Presidente"),
    127,
    IF($C1454 = 2 + N("Vice-Presidente"),
        72,
        IF($C1454 = 3 + N("Secretária bilíngue"),
            13,
            RANDBETWEEN(5,COUNT(Name!$A:$A) + 1)
        )
    )
)</f>
        <v>270</v>
      </c>
      <c r="G1454" s="7" t="str">
        <f ca="1">VLOOKUP($F1454,Name!$A:$B,2,FALSE)</f>
        <v>Maria Laura</v>
      </c>
      <c r="H1454" s="7">
        <f ca="1" xml:space="preserve">
IF($C1454 = 1,
    0,
    RANDBETWEEN(5,COUNT('Last name'!$A:$A) + 1)
)</f>
        <v>170</v>
      </c>
      <c r="I1454" s="7" t="str">
        <f ca="1" xml:space="preserve">
IF($C1454 = 1 + N("Presidente"),
    "de Orléans e Bragança",
    VLOOKUP($H1454,'Last name'!$A:$B,2,FALSE) &amp; " " &amp; VLOOKUP(RANDBETWEEN(5,COUNT('Last name'!$A:$A) + 1),'Last name'!$A:$B,2,FALSE)
)</f>
        <v>Sá Simões</v>
      </c>
      <c r="J1454" s="7" t="str">
        <f t="shared" ca="1" si="222"/>
        <v>Maria Laura Sá Simões</v>
      </c>
      <c r="K1454" s="7" t="str" cm="1">
        <f t="array" aca="1" ref="K1454" ca="1">SHA1HASH($J1454)</f>
        <v>2176ecf452b0ebf5f4de3aa35e64e7778ef8811e</v>
      </c>
      <c r="L1454" s="7" cm="1">
        <f t="array" aca="1" ref="L1454" ca="1">INDEX(States!$A:$A,N1454,1)</f>
        <v>5</v>
      </c>
      <c r="M1454" s="7" t="str">
        <f ca="1">VLOOKUP($L1454,Countries!$A:$B,2,FALSE)</f>
        <v>Portugal</v>
      </c>
      <c r="N1454" s="7" cm="1">
        <f t="array" aca="1" ref="N1454" ca="1">INDEX(States!$C:$C,RANDBETWEEN(5,COUNTA(States!$A:$A) + 1),1)</f>
        <v>7</v>
      </c>
      <c r="O1454" s="7" t="str">
        <f ca="1">VLOOKUP($N1454,States!$C:$D,2,FALSE)</f>
        <v xml:space="preserve"> Setúbal </v>
      </c>
      <c r="P1454" s="7" t="str">
        <f ca="1">VLOOKUP($F1454,Name!$A:$C,3,FALSE)</f>
        <v>F</v>
      </c>
      <c r="Q1454" s="7" t="str">
        <f ca="1">VLOOKUP($P1454,Genders!$B:$C,2,FALSE)</f>
        <v>Female</v>
      </c>
      <c r="R1454" s="7" cm="1">
        <f t="array" aca="1" ref="R1454" ca="1">INDEX('Marital status'!$A:$A,RANDBETWEEN(5,COUNTA('Marital status'!$A:$A) + 1),1)</f>
        <v>7</v>
      </c>
      <c r="S1454" s="7" t="str">
        <f ca="1">VLOOKUP($R1454,'Marital status'!$A:$B,2,FALSE)</f>
        <v xml:space="preserve">Widowed </v>
      </c>
      <c r="T1454" s="7">
        <f t="shared" ca="1" si="223"/>
        <v>5</v>
      </c>
      <c r="U1454" s="7" t="str">
        <f ca="1">VLOOKUP($T1454,Ethnicities!$A:$B,2,FALSE)</f>
        <v xml:space="preserve"> white</v>
      </c>
      <c r="V1454" s="8">
        <f t="shared" ca="1" si="224"/>
        <v>21507</v>
      </c>
      <c r="W1454" s="6">
        <f t="shared" ca="1" si="225"/>
        <v>7</v>
      </c>
      <c r="X1454" s="8" t="str">
        <f ca="1">VLOOKUP($W1454,'Background education'!$A:$B,2,FALSE)</f>
        <v>Undergraduate degree</v>
      </c>
      <c r="Y1454" s="7">
        <f ca="1" xml:space="preserve">
  IF(OR($AA1454 = 5, $AA1454 = 6, $AA1454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54" s="7" t="str">
        <f ca="1">VLOOKUP($Y1454,Departments!$A:$B,2,FALSE)</f>
        <v>Audit</v>
      </c>
      <c r="AA1454" s="6">
        <f t="shared" ca="1" si="226"/>
        <v>11</v>
      </c>
      <c r="AB1454" s="7" t="str">
        <f ca="1">VLOOKUP($AA1454,Roles!$A:$B,2,FALSE)</f>
        <v>Analyst</v>
      </c>
      <c r="AC1454" s="6">
        <f t="shared" ca="1" si="227"/>
        <v>7</v>
      </c>
      <c r="AD1454" s="7" t="str">
        <f ca="1" xml:space="preserve">
IF($AC1454 &lt;&gt; "",
    VLOOKUP($AC1454,Levels!$A:$B,2,FALSE),
    ""
)</f>
        <v>Senior</v>
      </c>
      <c r="AE1454" s="8">
        <f t="shared" ca="1" si="228"/>
        <v>36243</v>
      </c>
      <c r="AF1454" s="6">
        <f ca="1">RANDBETWEEN(5,COUNTA('Recruitment source'!$A:$A) + 1)</f>
        <v>8</v>
      </c>
      <c r="AG1454" s="6" t="str">
        <f ca="1">VLOOKUP($AF1454,'Recruitment source'!$A:$B,2,FALSE)</f>
        <v>Net Empregos</v>
      </c>
      <c r="AH1454" s="8"/>
      <c r="AI1454" s="1">
        <f t="shared" ca="1" si="220"/>
        <v>2500</v>
      </c>
      <c r="AJ1454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1450, 1, 'Maria Laura Sá Simões', 'F', 5, '18/11/1958', 7, 13, 11, 7, 2500);</v>
      </c>
    </row>
    <row r="1455" spans="1:36" ht="14.25" customHeight="1" x14ac:dyDescent="0.2">
      <c r="A1455" s="7" cm="1">
        <f t="array" aca="1" ref="A1455" ca="1">INDEX(Companies!$A:$A,RANDBETWEEN(5,COUNTA(Companies!$A:$A) + 1),1)</f>
        <v>5</v>
      </c>
      <c r="B1455" s="7" t="str">
        <f ca="1">VLOOKUP($A1455,Companies!$A:$B,2,FALSE)</f>
        <v>ACME Corporation</v>
      </c>
      <c r="C1455" s="5">
        <f t="shared" si="221"/>
        <v>1451</v>
      </c>
      <c r="D1455" s="5" t="str" cm="1">
        <f t="array" ref="D1455">SHA1HASH($C1455)</f>
        <v>6f75179a226fff9856a84f6b4ae3e2c6aaa86a74</v>
      </c>
      <c r="E1455" s="6">
        <v>1</v>
      </c>
      <c r="F1455" s="7">
        <f ca="1">IF($C1455 = 1 + N("Presidente"),
    127,
    IF($C1455 = 2 + N("Vice-Presidente"),
        72,
        IF($C1455 = 3 + N("Secretária bilíngue"),
            13,
            RANDBETWEEN(5,COUNT(Name!$A:$A) + 1)
        )
    )
)</f>
        <v>166</v>
      </c>
      <c r="G1455" s="7" t="str">
        <f ca="1">VLOOKUP($F1455,Name!$A:$B,2,FALSE)</f>
        <v>Henrico</v>
      </c>
      <c r="H1455" s="7">
        <f ca="1" xml:space="preserve">
IF($C1455 = 1,
    0,
    RANDBETWEEN(5,COUNT('Last name'!$A:$A) + 1)
)</f>
        <v>191</v>
      </c>
      <c r="I1455" s="7" t="str">
        <f ca="1" xml:space="preserve">
IF($C1455 = 1 + N("Presidente"),
    "de Orléans e Bragança",
    VLOOKUP($H1455,'Last name'!$A:$B,2,FALSE) &amp; " " &amp; VLOOKUP(RANDBETWEEN(5,COUNT('Last name'!$A:$A) + 1),'Last name'!$A:$B,2,FALSE)
)</f>
        <v>Trindade Lima</v>
      </c>
      <c r="J1455" s="7" t="str">
        <f t="shared" ca="1" si="222"/>
        <v>Henrico Trindade Lima</v>
      </c>
      <c r="K1455" s="7" t="str" cm="1">
        <f t="array" aca="1" ref="K1455" ca="1">SHA1HASH($J1455)</f>
        <v>18a3f04ac8f4a41df9008e0dbdfb00c9a6a38095</v>
      </c>
      <c r="L1455" s="7" cm="1">
        <f t="array" aca="1" ref="L1455" ca="1">INDEX(States!$A:$A,N1455,1)</f>
        <v>5</v>
      </c>
      <c r="M1455" s="7" t="str">
        <f ca="1">VLOOKUP($L1455,Countries!$A:$B,2,FALSE)</f>
        <v>Portugal</v>
      </c>
      <c r="N1455" s="7" cm="1">
        <f t="array" aca="1" ref="N1455" ca="1">INDEX(States!$C:$C,RANDBETWEEN(5,COUNTA(States!$A:$A) + 1),1)</f>
        <v>18</v>
      </c>
      <c r="O1455" s="7" t="str">
        <f ca="1">VLOOKUP($N1455,States!$C:$D,2,FALSE)</f>
        <v>Castelo Branco</v>
      </c>
      <c r="P1455" s="7" t="str">
        <f ca="1">VLOOKUP($F1455,Name!$A:$C,3,FALSE)</f>
        <v>M</v>
      </c>
      <c r="Q1455" s="7" t="str">
        <f ca="1">VLOOKUP($P1455,Genders!$B:$C,2,FALSE)</f>
        <v>Male</v>
      </c>
      <c r="R1455" s="7" cm="1">
        <f t="array" aca="1" ref="R1455" ca="1">INDEX('Marital status'!$A:$A,RANDBETWEEN(5,COUNTA('Marital status'!$A:$A) + 1),1)</f>
        <v>6</v>
      </c>
      <c r="S1455" s="7" t="str">
        <f ca="1">VLOOKUP($R1455,'Marital status'!$A:$B,2,FALSE)</f>
        <v>MarrieD</v>
      </c>
      <c r="T1455" s="7">
        <f t="shared" ca="1" si="223"/>
        <v>5</v>
      </c>
      <c r="U1455" s="7" t="str">
        <f ca="1">VLOOKUP($T1455,Ethnicities!$A:$B,2,FALSE)</f>
        <v xml:space="preserve"> white</v>
      </c>
      <c r="V1455" s="8">
        <f t="shared" ca="1" si="224"/>
        <v>26280</v>
      </c>
      <c r="W1455" s="6">
        <f t="shared" ca="1" si="225"/>
        <v>7</v>
      </c>
      <c r="X1455" s="8" t="str">
        <f ca="1">VLOOKUP($W1455,'Background education'!$A:$B,2,FALSE)</f>
        <v>Undergraduate degree</v>
      </c>
      <c r="Y1455" s="7">
        <f ca="1" xml:space="preserve">
  IF(OR($AA1455 = 5, $AA1455 = 6, $AA1455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55" s="7" t="str">
        <f ca="1">VLOOKUP($Y1455,Departments!$A:$B,2,FALSE)</f>
        <v xml:space="preserve"> Presidency</v>
      </c>
      <c r="AA1455" s="6">
        <f t="shared" ca="1" si="226"/>
        <v>9</v>
      </c>
      <c r="AB1455" s="7" t="str">
        <f ca="1">VLOOKUP($AA1455,Roles!$A:$B,2,FALSE)</f>
        <v>Intern</v>
      </c>
      <c r="AC1455" s="6" t="str">
        <f t="shared" ca="1" si="227"/>
        <v/>
      </c>
      <c r="AD1455" s="7" t="str">
        <f ca="1" xml:space="preserve">
IF($AC1455 &lt;&gt; "",
    VLOOKUP($AC1455,Levels!$A:$B,2,FALSE),
    ""
)</f>
        <v/>
      </c>
      <c r="AE1455" s="8">
        <f t="shared" ca="1" si="228"/>
        <v>37011</v>
      </c>
      <c r="AF1455" s="6">
        <f ca="1">RANDBETWEEN(5,COUNTA('Recruitment source'!$A:$A) + 1)</f>
        <v>14</v>
      </c>
      <c r="AG1455" s="6" t="str">
        <f ca="1">VLOOKUP($AF1455,'Recruitment source'!$A:$B,2,FALSE)</f>
        <v>LinkedIn</v>
      </c>
      <c r="AH1455" s="8"/>
      <c r="AI1455" s="1">
        <f t="shared" ca="1" si="220"/>
        <v>1205</v>
      </c>
      <c r="AJ145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1451, 1, 'Henrico Trindade Lima', 'M', 5, '13/12/1971', 7, 5, 9, NULL, 1205);</v>
      </c>
    </row>
    <row r="1456" spans="1:36" ht="14.25" customHeight="1" x14ac:dyDescent="0.2">
      <c r="A1456" s="7" cm="1">
        <f t="array" aca="1" ref="A1456" ca="1">INDEX(Companies!$A:$A,RANDBETWEEN(5,COUNTA(Companies!$A:$A) + 1),1)</f>
        <v>5</v>
      </c>
      <c r="B1456" s="7" t="str">
        <f ca="1">VLOOKUP($A1456,Companies!$A:$B,2,FALSE)</f>
        <v>ACME Corporation</v>
      </c>
      <c r="C1456" s="5">
        <f t="shared" si="221"/>
        <v>1452</v>
      </c>
      <c r="D1456" s="5" t="str" cm="1">
        <f t="array" ref="D1456">SHA1HASH($C1456)</f>
        <v>fe5fe4af3281ec07715498f052a7350c26c151c0</v>
      </c>
      <c r="E1456" s="6">
        <v>1</v>
      </c>
      <c r="F1456" s="7">
        <f ca="1">IF($C1456 = 1 + N("Presidente"),
    127,
    IF($C1456 = 2 + N("Vice-Presidente"),
        72,
        IF($C1456 = 3 + N("Secretária bilíngue"),
            13,
            RANDBETWEEN(5,COUNT(Name!$A:$A) + 1)
        )
    )
)</f>
        <v>171</v>
      </c>
      <c r="G1456" s="7" t="str">
        <f ca="1">VLOOKUP($F1456,Name!$A:$B,2,FALSE)</f>
        <v>Íris</v>
      </c>
      <c r="H1456" s="7">
        <f ca="1" xml:space="preserve">
IF($C1456 = 1,
    0,
    RANDBETWEEN(5,COUNT('Last name'!$A:$A) + 1)
)</f>
        <v>97</v>
      </c>
      <c r="I1456" s="7" t="str">
        <f ca="1" xml:space="preserve">
IF($C1456 = 1 + N("Presidente"),
    "de Orléans e Bragança",
    VLOOKUP($H1456,'Last name'!$A:$B,2,FALSE) &amp; " " &amp; VLOOKUP(RANDBETWEEN(5,COUNT('Last name'!$A:$A) + 1),'Last name'!$A:$B,2,FALSE)
)</f>
        <v>Garcia Sousa</v>
      </c>
      <c r="J1456" s="7" t="str">
        <f t="shared" ca="1" si="222"/>
        <v>Íris Garcia Sousa</v>
      </c>
      <c r="K1456" s="7" t="str" cm="1">
        <f t="array" aca="1" ref="K1456" ca="1">SHA1HASH($J1456)</f>
        <v>5970584cf8830573f6880823325c388c44ac288a</v>
      </c>
      <c r="L1456" s="7" cm="1">
        <f t="array" aca="1" ref="L1456" ca="1">INDEX(States!$A:$A,N1456,1)</f>
        <v>5</v>
      </c>
      <c r="M1456" s="7" t="str">
        <f ca="1">VLOOKUP($L1456,Countries!$A:$B,2,FALSE)</f>
        <v>Portugal</v>
      </c>
      <c r="N1456" s="7" cm="1">
        <f t="array" aca="1" ref="N1456" ca="1">INDEX(States!$C:$C,RANDBETWEEN(5,COUNTA(States!$A:$A) + 1),1)</f>
        <v>7</v>
      </c>
      <c r="O1456" s="7" t="str">
        <f ca="1">VLOOKUP($N1456,States!$C:$D,2,FALSE)</f>
        <v xml:space="preserve"> Setúbal </v>
      </c>
      <c r="P1456" s="7" t="str">
        <f ca="1">VLOOKUP($F1456,Name!$A:$C,3,FALSE)</f>
        <v>F</v>
      </c>
      <c r="Q1456" s="7" t="str">
        <f ca="1">VLOOKUP($P1456,Genders!$B:$C,2,FALSE)</f>
        <v>Female</v>
      </c>
      <c r="R1456" s="7" cm="1">
        <f t="array" aca="1" ref="R1456" ca="1">INDEX('Marital status'!$A:$A,RANDBETWEEN(5,COUNTA('Marital status'!$A:$A) + 1),1)</f>
        <v>6</v>
      </c>
      <c r="S1456" s="7" t="str">
        <f ca="1">VLOOKUP($R1456,'Marital status'!$A:$B,2,FALSE)</f>
        <v>MarrieD</v>
      </c>
      <c r="T1456" s="7">
        <f t="shared" ca="1" si="223"/>
        <v>6</v>
      </c>
      <c r="U1456" s="7" t="str">
        <f ca="1">VLOOKUP($T1456,Ethnicities!$A:$B,2,FALSE)</f>
        <v>Black or African American</v>
      </c>
      <c r="V1456" s="8">
        <f t="shared" ca="1" si="224"/>
        <v>31803</v>
      </c>
      <c r="W1456" s="6">
        <f t="shared" ca="1" si="225"/>
        <v>8</v>
      </c>
      <c r="X1456" s="8" t="str">
        <f ca="1">VLOOKUP($W1456,'Background education'!$A:$B,2,FALSE)</f>
        <v>Graduate school</v>
      </c>
      <c r="Y1456" s="7">
        <f ca="1" xml:space="preserve">
  IF(OR($AA1456 = 5, $AA1456 = 6, $AA1456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56" s="7" t="str">
        <f ca="1">VLOOKUP($Y1456,Departments!$A:$B,2,FALSE)</f>
        <v xml:space="preserve"> Presidency</v>
      </c>
      <c r="AA1456" s="6">
        <f t="shared" ca="1" si="226"/>
        <v>11</v>
      </c>
      <c r="AB1456" s="7" t="str">
        <f ca="1">VLOOKUP($AA1456,Roles!$A:$B,2,FALSE)</f>
        <v>Analyst</v>
      </c>
      <c r="AC1456" s="6">
        <f t="shared" ca="1" si="227"/>
        <v>7</v>
      </c>
      <c r="AD1456" s="7" t="str">
        <f ca="1" xml:space="preserve">
IF($AC1456 &lt;&gt; "",
    VLOOKUP($AC1456,Levels!$A:$B,2,FALSE),
    ""
)</f>
        <v>Senior</v>
      </c>
      <c r="AE1456" s="8">
        <f t="shared" ca="1" si="228"/>
        <v>38828</v>
      </c>
      <c r="AF1456" s="6">
        <f ca="1">RANDBETWEEN(5,COUNTA('Recruitment source'!$A:$A) + 1)</f>
        <v>7</v>
      </c>
      <c r="AG1456" s="6" t="str">
        <f ca="1">VLOOKUP($AF1456,'Recruitment source'!$A:$B,2,FALSE)</f>
        <v>SAPO Emprego</v>
      </c>
      <c r="AH1456" s="8"/>
      <c r="AI1456" s="1">
        <f t="shared" ca="1" si="220"/>
        <v>3000</v>
      </c>
      <c r="AJ145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1452, 1, 'Íris Garcia Sousa', 'F', 6, '26/01/1987', 8, 5, 11, 7, 3000);</v>
      </c>
    </row>
    <row r="1457" spans="1:36" ht="14.25" customHeight="1" x14ac:dyDescent="0.2">
      <c r="A1457" s="7" cm="1">
        <f t="array" aca="1" ref="A1457" ca="1">INDEX(Companies!$A:$A,RANDBETWEEN(5,COUNTA(Companies!$A:$A) + 1),1)</f>
        <v>5</v>
      </c>
      <c r="B1457" s="7" t="str">
        <f ca="1">VLOOKUP($A1457,Companies!$A:$B,2,FALSE)</f>
        <v>ACME Corporation</v>
      </c>
      <c r="C1457" s="5">
        <f t="shared" si="221"/>
        <v>1453</v>
      </c>
      <c r="D1457" s="5" t="str" cm="1">
        <f t="array" ref="D1457">SHA1HASH($C1457)</f>
        <v>19ec4dad2e6cf9800798960cbc6401b1e962e39d</v>
      </c>
      <c r="E1457" s="6">
        <v>1</v>
      </c>
      <c r="F1457" s="7">
        <f ca="1">IF($C1457 = 1 + N("Presidente"),
    127,
    IF($C1457 = 2 + N("Vice-Presidente"),
        72,
        IF($C1457 = 3 + N("Secretária bilíngue"),
            13,
            RANDBETWEEN(5,COUNT(Name!$A:$A) + 1)
        )
    )
)</f>
        <v>29</v>
      </c>
      <c r="G1457" s="7" t="str">
        <f ca="1">VLOOKUP($F1457,Name!$A:$B,2,FALSE)</f>
        <v>Ana Cecília</v>
      </c>
      <c r="H1457" s="7">
        <f ca="1" xml:space="preserve">
IF($C1457 = 1,
    0,
    RANDBETWEEN(5,COUNT('Last name'!$A:$A) + 1)
)</f>
        <v>90</v>
      </c>
      <c r="I1457" s="7" t="str">
        <f ca="1" xml:space="preserve">
IF($C1457 = 1 + N("Presidente"),
    "de Orléans e Bragança",
    VLOOKUP($H1457,'Last name'!$A:$B,2,FALSE) &amp; " " &amp; VLOOKUP(RANDBETWEEN(5,COUNT('Last name'!$A:$A) + 1),'Last name'!$A:$B,2,FALSE)
)</f>
        <v>Fontana Anunciação</v>
      </c>
      <c r="J1457" s="7" t="str">
        <f t="shared" ca="1" si="222"/>
        <v>Ana Cecília Fontana Anunciação</v>
      </c>
      <c r="K1457" s="7" t="str" cm="1">
        <f t="array" aca="1" ref="K1457" ca="1">SHA1HASH($J1457)</f>
        <v>8611dc3306a2bcc4c294240862c1314dda45b977</v>
      </c>
      <c r="L1457" s="7" cm="1">
        <f t="array" aca="1" ref="L1457" ca="1">INDEX(States!$A:$A,N1457,1)</f>
        <v>5</v>
      </c>
      <c r="M1457" s="7" t="str">
        <f ca="1">VLOOKUP($L1457,Countries!$A:$B,2,FALSE)</f>
        <v>Portugal</v>
      </c>
      <c r="N1457" s="7" cm="1">
        <f t="array" aca="1" ref="N1457" ca="1">INDEX(States!$C:$C,RANDBETWEEN(5,COUNTA(States!$A:$A) + 1),1)</f>
        <v>16</v>
      </c>
      <c r="O1457" s="7" t="str">
        <f ca="1">VLOOKUP($N1457,States!$C:$D,2,FALSE)</f>
        <v>Azores</v>
      </c>
      <c r="P1457" s="7" t="str">
        <f ca="1">VLOOKUP($F1457,Name!$A:$C,3,FALSE)</f>
        <v>F</v>
      </c>
      <c r="Q1457" s="7" t="str">
        <f ca="1">VLOOKUP($P1457,Genders!$B:$C,2,FALSE)</f>
        <v>Female</v>
      </c>
      <c r="R1457" s="7" cm="1">
        <f t="array" aca="1" ref="R1457" ca="1">INDEX('Marital status'!$A:$A,RANDBETWEEN(5,COUNTA('Marital status'!$A:$A) + 1),1)</f>
        <v>8</v>
      </c>
      <c r="S1457" s="7" t="str">
        <f ca="1">VLOOKUP($R1457,'Marital status'!$A:$B,2,FALSE)</f>
        <v xml:space="preserve"> Separated </v>
      </c>
      <c r="T1457" s="7">
        <f t="shared" ca="1" si="223"/>
        <v>5</v>
      </c>
      <c r="U1457" s="7" t="str">
        <f ca="1">VLOOKUP($T1457,Ethnicities!$A:$B,2,FALSE)</f>
        <v xml:space="preserve"> white</v>
      </c>
      <c r="V1457" s="8">
        <f t="shared" ca="1" si="224"/>
        <v>27444</v>
      </c>
      <c r="W1457" s="6">
        <f t="shared" ca="1" si="225"/>
        <v>7</v>
      </c>
      <c r="X1457" s="8" t="str">
        <f ca="1">VLOOKUP($W1457,'Background education'!$A:$B,2,FALSE)</f>
        <v>Undergraduate degree</v>
      </c>
      <c r="Y1457" s="7">
        <f ca="1" xml:space="preserve">
  IF(OR($AA1457 = 5, $AA1457 = 6, $AA1457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57" s="7" t="str">
        <f ca="1">VLOOKUP($Y1457,Departments!$A:$B,2,FALSE)</f>
        <v>Finance</v>
      </c>
      <c r="AA1457" s="6">
        <f t="shared" ca="1" si="226"/>
        <v>9</v>
      </c>
      <c r="AB1457" s="7" t="str">
        <f ca="1">VLOOKUP($AA1457,Roles!$A:$B,2,FALSE)</f>
        <v>Intern</v>
      </c>
      <c r="AC1457" s="6" t="str">
        <f t="shared" ca="1" si="227"/>
        <v/>
      </c>
      <c r="AD1457" s="7" t="str">
        <f ca="1" xml:space="preserve">
IF($AC1457 &lt;&gt; "",
    VLOOKUP($AC1457,Levels!$A:$B,2,FALSE),
    ""
)</f>
        <v/>
      </c>
      <c r="AE1457" s="8">
        <f t="shared" ca="1" si="228"/>
        <v>37972</v>
      </c>
      <c r="AF1457" s="6">
        <f ca="1">RANDBETWEEN(5,COUNTA('Recruitment source'!$A:$A) + 1)</f>
        <v>7</v>
      </c>
      <c r="AG1457" s="6" t="str">
        <f ca="1">VLOOKUP($AF1457,'Recruitment source'!$A:$B,2,FALSE)</f>
        <v>SAPO Emprego</v>
      </c>
      <c r="AH1457" s="8"/>
      <c r="AI1457" s="1">
        <f t="shared" ca="1" si="220"/>
        <v>1205</v>
      </c>
      <c r="AJ145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1453, 1, 'Ana Cecília Fontana Anunciação', 'F', 5, '19/02/1975', 7, 7, 9, NULL, 1205);</v>
      </c>
    </row>
    <row r="1458" spans="1:36" ht="14.25" customHeight="1" x14ac:dyDescent="0.2">
      <c r="A1458" s="7" cm="1">
        <f t="array" aca="1" ref="A1458" ca="1">INDEX(Companies!$A:$A,RANDBETWEEN(5,COUNTA(Companies!$A:$A) + 1),1)</f>
        <v>5</v>
      </c>
      <c r="B1458" s="7" t="str">
        <f ca="1">VLOOKUP($A1458,Companies!$A:$B,2,FALSE)</f>
        <v>ACME Corporation</v>
      </c>
      <c r="C1458" s="5">
        <f t="shared" si="221"/>
        <v>1454</v>
      </c>
      <c r="D1458" s="5" t="str" cm="1">
        <f t="array" ref="D1458">SHA1HASH($C1458)</f>
        <v>2613c67184db5b2f46b8f8277465ae5bf985821a</v>
      </c>
      <c r="E1458" s="6">
        <v>1</v>
      </c>
      <c r="F1458" s="7">
        <f ca="1">IF($C1458 = 1 + N("Presidente"),
    127,
    IF($C1458 = 2 + N("Vice-Presidente"),
        72,
        IF($C1458 = 3 + N("Secretária bilíngue"),
            13,
            RANDBETWEEN(5,COUNT(Name!$A:$A) + 1)
        )
    )
)</f>
        <v>326</v>
      </c>
      <c r="G1458" s="7" t="str">
        <f ca="1">VLOOKUP($F1458,Name!$A:$B,2,FALSE)</f>
        <v>Rainah</v>
      </c>
      <c r="H1458" s="7">
        <f ca="1" xml:space="preserve">
IF($C1458 = 1,
    0,
    RANDBETWEEN(5,COUNT('Last name'!$A:$A) + 1)
)</f>
        <v>187</v>
      </c>
      <c r="I1458" s="7" t="str">
        <f ca="1" xml:space="preserve">
IF($C1458 = 1 + N("Presidente"),
    "de Orléans e Bragança",
    VLOOKUP($H1458,'Last name'!$A:$B,2,FALSE) &amp; " " &amp; VLOOKUP(RANDBETWEEN(5,COUNT('Last name'!$A:$A) + 1),'Last name'!$A:$B,2,FALSE)
)</f>
        <v>Tavares Caminha</v>
      </c>
      <c r="J1458" s="7" t="str">
        <f t="shared" ca="1" si="222"/>
        <v>Rainah Tavares Caminha</v>
      </c>
      <c r="K1458" s="7" t="str" cm="1">
        <f t="array" aca="1" ref="K1458" ca="1">SHA1HASH($J1458)</f>
        <v>28ccf1dd15e4701b92d4684afafa44ef58c49837</v>
      </c>
      <c r="L1458" s="7" cm="1">
        <f t="array" aca="1" ref="L1458" ca="1">INDEX(States!$A:$A,N1458,1)</f>
        <v>5</v>
      </c>
      <c r="M1458" s="7" t="str">
        <f ca="1">VLOOKUP($L1458,Countries!$A:$B,2,FALSE)</f>
        <v>Portugal</v>
      </c>
      <c r="N1458" s="7" cm="1">
        <f t="array" aca="1" ref="N1458" ca="1">INDEX(States!$C:$C,RANDBETWEEN(5,COUNTA(States!$A:$A) + 1),1)</f>
        <v>18</v>
      </c>
      <c r="O1458" s="7" t="str">
        <f ca="1">VLOOKUP($N1458,States!$C:$D,2,FALSE)</f>
        <v>Castelo Branco</v>
      </c>
      <c r="P1458" s="7" t="str">
        <f ca="1">VLOOKUP($F1458,Name!$A:$C,3,FALSE)</f>
        <v>F</v>
      </c>
      <c r="Q1458" s="7" t="str">
        <f ca="1">VLOOKUP($P1458,Genders!$B:$C,2,FALSE)</f>
        <v>Female</v>
      </c>
      <c r="R1458" s="7" cm="1">
        <f t="array" aca="1" ref="R1458" ca="1">INDEX('Marital status'!$A:$A,RANDBETWEEN(5,COUNTA('Marital status'!$A:$A) + 1),1)</f>
        <v>6</v>
      </c>
      <c r="S1458" s="7" t="str">
        <f ca="1">VLOOKUP($R1458,'Marital status'!$A:$B,2,FALSE)</f>
        <v>MarrieD</v>
      </c>
      <c r="T1458" s="7">
        <f t="shared" ca="1" si="223"/>
        <v>5</v>
      </c>
      <c r="U1458" s="7" t="str">
        <f ca="1">VLOOKUP($T1458,Ethnicities!$A:$B,2,FALSE)</f>
        <v xml:space="preserve"> white</v>
      </c>
      <c r="V1458" s="8">
        <f t="shared" ca="1" si="224"/>
        <v>20422</v>
      </c>
      <c r="W1458" s="6">
        <f t="shared" ca="1" si="225"/>
        <v>8</v>
      </c>
      <c r="X1458" s="8" t="str">
        <f ca="1">VLOOKUP($W1458,'Background education'!$A:$B,2,FALSE)</f>
        <v>Graduate school</v>
      </c>
      <c r="Y1458" s="7">
        <f ca="1" xml:space="preserve">
  IF(OR($AA1458 = 5, $AA1458 = 6, $AA1458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58" s="7" t="str">
        <f ca="1">VLOOKUP($Y1458,Departments!$A:$B,2,FALSE)</f>
        <v>Administration</v>
      </c>
      <c r="AA1458" s="6">
        <f t="shared" ca="1" si="226"/>
        <v>11</v>
      </c>
      <c r="AB1458" s="7" t="str">
        <f ca="1">VLOOKUP($AA1458,Roles!$A:$B,2,FALSE)</f>
        <v>Analyst</v>
      </c>
      <c r="AC1458" s="6">
        <f t="shared" ca="1" si="227"/>
        <v>5</v>
      </c>
      <c r="AD1458" s="7" t="str">
        <f ca="1" xml:space="preserve">
IF($AC1458 &lt;&gt; "",
    VLOOKUP($AC1458,Levels!$A:$B,2,FALSE),
    ""
)</f>
        <v>Junior</v>
      </c>
      <c r="AE1458" s="8">
        <f t="shared" ca="1" si="228"/>
        <v>42703</v>
      </c>
      <c r="AF1458" s="6">
        <f ca="1">RANDBETWEEN(5,COUNTA('Recruitment source'!$A:$A) + 1)</f>
        <v>9</v>
      </c>
      <c r="AG1458" s="6" t="str">
        <f ca="1">VLOOKUP($AF1458,'Recruitment source'!$A:$B,2,FALSE)</f>
        <v>Empregos Online</v>
      </c>
      <c r="AH1458" s="8"/>
      <c r="AI1458" s="1">
        <f t="shared" ca="1" si="220"/>
        <v>3000</v>
      </c>
      <c r="AJ1458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1454, 1, 'Rainah Tavares Caminha', 'F', 5, '29/11/1955', 8, 6, 11, 5, 3000);</v>
      </c>
    </row>
    <row r="1459" spans="1:36" ht="14.25" customHeight="1" x14ac:dyDescent="0.2">
      <c r="A1459" s="7" cm="1">
        <f t="array" aca="1" ref="A1459" ca="1">INDEX(Companies!$A:$A,RANDBETWEEN(5,COUNTA(Companies!$A:$A) + 1),1)</f>
        <v>5</v>
      </c>
      <c r="B1459" s="7" t="str">
        <f ca="1">VLOOKUP($A1459,Companies!$A:$B,2,FALSE)</f>
        <v>ACME Corporation</v>
      </c>
      <c r="C1459" s="5">
        <f t="shared" si="221"/>
        <v>1455</v>
      </c>
      <c r="D1459" s="5" t="str" cm="1">
        <f t="array" ref="D1459">SHA1HASH($C1459)</f>
        <v>ff3d3275e74dcbac2d970eea9ad779212cadda17</v>
      </c>
      <c r="E1459" s="6">
        <v>1</v>
      </c>
      <c r="F1459" s="7">
        <f ca="1">IF($C1459 = 1 + N("Presidente"),
    127,
    IF($C1459 = 2 + N("Vice-Presidente"),
        72,
        IF($C1459 = 3 + N("Secretária bilíngue"),
            13,
            RANDBETWEEN(5,COUNT(Name!$A:$A) + 1)
        )
    )
)</f>
        <v>342</v>
      </c>
      <c r="G1459" s="7" t="str">
        <f ca="1">VLOOKUP($F1459,Name!$A:$B,2,FALSE)</f>
        <v>Théo</v>
      </c>
      <c r="H1459" s="7">
        <f ca="1" xml:space="preserve">
IF($C1459 = 1,
    0,
    RANDBETWEEN(5,COUNT('Last name'!$A:$A) + 1)
)</f>
        <v>90</v>
      </c>
      <c r="I1459" s="7" t="str">
        <f ca="1" xml:space="preserve">
IF($C1459 = 1 + N("Presidente"),
    "de Orléans e Bragança",
    VLOOKUP($H1459,'Last name'!$A:$B,2,FALSE) &amp; " " &amp; VLOOKUP(RANDBETWEEN(5,COUNT('Last name'!$A:$A) + 1),'Last name'!$A:$B,2,FALSE)
)</f>
        <v>Fontana Esposito</v>
      </c>
      <c r="J1459" s="7" t="str">
        <f t="shared" ca="1" si="222"/>
        <v>Théo Fontana Esposito</v>
      </c>
      <c r="K1459" s="7" t="str" cm="1">
        <f t="array" aca="1" ref="K1459" ca="1">SHA1HASH($J1459)</f>
        <v>6465adf601d6f8f29f559bac312536cf47d4ac4d</v>
      </c>
      <c r="L1459" s="7" cm="1">
        <f t="array" aca="1" ref="L1459" ca="1">INDEX(States!$A:$A,N1459,1)</f>
        <v>5</v>
      </c>
      <c r="M1459" s="7" t="str">
        <f ca="1">VLOOKUP($L1459,Countries!$A:$B,2,FALSE)</f>
        <v>Portugal</v>
      </c>
      <c r="N1459" s="7" cm="1">
        <f t="array" aca="1" ref="N1459" ca="1">INDEX(States!$C:$C,RANDBETWEEN(5,COUNTA(States!$A:$A) + 1),1)</f>
        <v>7</v>
      </c>
      <c r="O1459" s="7" t="str">
        <f ca="1">VLOOKUP($N1459,States!$C:$D,2,FALSE)</f>
        <v xml:space="preserve"> Setúbal </v>
      </c>
      <c r="P1459" s="7" t="str">
        <f ca="1">VLOOKUP($F1459,Name!$A:$C,3,FALSE)</f>
        <v>M</v>
      </c>
      <c r="Q1459" s="7" t="str">
        <f ca="1">VLOOKUP($P1459,Genders!$B:$C,2,FALSE)</f>
        <v>Male</v>
      </c>
      <c r="R1459" s="7" cm="1">
        <f t="array" aca="1" ref="R1459" ca="1">INDEX('Marital status'!$A:$A,RANDBETWEEN(5,COUNTA('Marital status'!$A:$A) + 1),1)</f>
        <v>9</v>
      </c>
      <c r="S1459" s="7" t="str">
        <f ca="1">VLOOKUP($R1459,'Marital status'!$A:$B,2,FALSE)</f>
        <v>DIVORCED</v>
      </c>
      <c r="T1459" s="7">
        <f t="shared" ca="1" si="223"/>
        <v>5</v>
      </c>
      <c r="U1459" s="7" t="str">
        <f ca="1">VLOOKUP($T1459,Ethnicities!$A:$B,2,FALSE)</f>
        <v xml:space="preserve"> white</v>
      </c>
      <c r="V1459" s="8">
        <f t="shared" ca="1" si="224"/>
        <v>20115</v>
      </c>
      <c r="W1459" s="6">
        <f t="shared" ca="1" si="225"/>
        <v>7</v>
      </c>
      <c r="X1459" s="8" t="str">
        <f ca="1">VLOOKUP($W1459,'Background education'!$A:$B,2,FALSE)</f>
        <v>Undergraduate degree</v>
      </c>
      <c r="Y1459" s="7">
        <f ca="1" xml:space="preserve">
  IF(OR($AA1459 = 5, $AA1459 = 6, $AA1459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59" s="7" t="str">
        <f ca="1">VLOOKUP($Y1459,Departments!$A:$B,2,FALSE)</f>
        <v>Human Resource</v>
      </c>
      <c r="AA1459" s="6">
        <f t="shared" ca="1" si="226"/>
        <v>9</v>
      </c>
      <c r="AB1459" s="7" t="str">
        <f ca="1">VLOOKUP($AA1459,Roles!$A:$B,2,FALSE)</f>
        <v>Intern</v>
      </c>
      <c r="AC1459" s="6" t="str">
        <f t="shared" ca="1" si="227"/>
        <v/>
      </c>
      <c r="AD1459" s="7" t="str">
        <f ca="1" xml:space="preserve">
IF($AC1459 &lt;&gt; "",
    VLOOKUP($AC1459,Levels!$A:$B,2,FALSE),
    ""
)</f>
        <v/>
      </c>
      <c r="AE1459" s="8">
        <f t="shared" ca="1" si="228"/>
        <v>41744</v>
      </c>
      <c r="AF1459" s="6">
        <f ca="1">RANDBETWEEN(5,COUNTA('Recruitment source'!$A:$A) + 1)</f>
        <v>8</v>
      </c>
      <c r="AG1459" s="6" t="str">
        <f ca="1">VLOOKUP($AF1459,'Recruitment source'!$A:$B,2,FALSE)</f>
        <v>Net Empregos</v>
      </c>
      <c r="AH1459" s="8"/>
      <c r="AI1459" s="1">
        <f t="shared" ca="1" si="220"/>
        <v>1285</v>
      </c>
      <c r="AJ1459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1455, 1, 'Théo Fontana Esposito', 'M', 5, '26/01/1955', 7, 8, 9, NULL, 1285);</v>
      </c>
    </row>
    <row r="1460" spans="1:36" ht="14.25" customHeight="1" x14ac:dyDescent="0.2">
      <c r="A1460" s="7" cm="1">
        <f t="array" aca="1" ref="A1460" ca="1">INDEX(Companies!$A:$A,RANDBETWEEN(5,COUNTA(Companies!$A:$A) + 1),1)</f>
        <v>5</v>
      </c>
      <c r="B1460" s="7" t="str">
        <f ca="1">VLOOKUP($A1460,Companies!$A:$B,2,FALSE)</f>
        <v>ACME Corporation</v>
      </c>
      <c r="C1460" s="5">
        <f t="shared" si="221"/>
        <v>1456</v>
      </c>
      <c r="D1460" s="5" t="str" cm="1">
        <f t="array" ref="D1460">SHA1HASH($C1460)</f>
        <v>3cd969896e49a6d3326acf33f0c2d8cc38b0d06a</v>
      </c>
      <c r="E1460" s="6">
        <v>1</v>
      </c>
      <c r="F1460" s="7">
        <f ca="1">IF($C1460 = 1 + N("Presidente"),
    127,
    IF($C1460 = 2 + N("Vice-Presidente"),
        72,
        IF($C1460 = 3 + N("Secretária bilíngue"),
            13,
            RANDBETWEEN(5,COUNT(Name!$A:$A) + 1)
        )
    )
)</f>
        <v>40</v>
      </c>
      <c r="G1460" s="7" t="str">
        <f ca="1">VLOOKUP($F1460,Name!$A:$B,2,FALSE)</f>
        <v>André</v>
      </c>
      <c r="H1460" s="7">
        <f ca="1" xml:space="preserve">
IF($C1460 = 1,
    0,
    RANDBETWEEN(5,COUNT('Last name'!$A:$A) + 1)
)</f>
        <v>29</v>
      </c>
      <c r="I1460" s="7" t="str">
        <f ca="1" xml:space="preserve">
IF($C1460 = 1 + N("Presidente"),
    "de Orléans e Bragança",
    VLOOKUP($H1460,'Last name'!$A:$B,2,FALSE) &amp; " " &amp; VLOOKUP(RANDBETWEEN(5,COUNT('Last name'!$A:$A) + 1),'Last name'!$A:$B,2,FALSE)
)</f>
        <v>Bandeira Leone</v>
      </c>
      <c r="J1460" s="7" t="str">
        <f t="shared" ca="1" si="222"/>
        <v>André Bandeira Leone</v>
      </c>
      <c r="K1460" s="7" t="str" cm="1">
        <f t="array" aca="1" ref="K1460" ca="1">SHA1HASH($J1460)</f>
        <v>055c0d6ff6881e33c1ae514624d087ace3b75d1e</v>
      </c>
      <c r="L1460" s="7" cm="1">
        <f t="array" aca="1" ref="L1460" ca="1">INDEX(States!$A:$A,N1460,1)</f>
        <v>5</v>
      </c>
      <c r="M1460" s="7" t="str">
        <f ca="1">VLOOKUP($L1460,Countries!$A:$B,2,FALSE)</f>
        <v>Portugal</v>
      </c>
      <c r="N1460" s="7" cm="1">
        <f t="array" aca="1" ref="N1460" ca="1">INDEX(States!$C:$C,RANDBETWEEN(5,COUNTA(States!$A:$A) + 1),1)</f>
        <v>12</v>
      </c>
      <c r="O1460" s="7" t="str">
        <f ca="1">VLOOKUP($N1460,States!$C:$D,2,FALSE)</f>
        <v>Leiria</v>
      </c>
      <c r="P1460" s="7" t="str">
        <f ca="1">VLOOKUP($F1460,Name!$A:$C,3,FALSE)</f>
        <v>M</v>
      </c>
      <c r="Q1460" s="7" t="str">
        <f ca="1">VLOOKUP($P1460,Genders!$B:$C,2,FALSE)</f>
        <v>Male</v>
      </c>
      <c r="R1460" s="7" cm="1">
        <f t="array" aca="1" ref="R1460" ca="1">INDEX('Marital status'!$A:$A,RANDBETWEEN(5,COUNTA('Marital status'!$A:$A) + 1),1)</f>
        <v>8</v>
      </c>
      <c r="S1460" s="7" t="str">
        <f ca="1">VLOOKUP($R1460,'Marital status'!$A:$B,2,FALSE)</f>
        <v xml:space="preserve"> Separated </v>
      </c>
      <c r="T1460" s="7">
        <f t="shared" ca="1" si="223"/>
        <v>5</v>
      </c>
      <c r="U1460" s="7" t="str">
        <f ca="1">VLOOKUP($T1460,Ethnicities!$A:$B,2,FALSE)</f>
        <v xml:space="preserve"> white</v>
      </c>
      <c r="V1460" s="8">
        <f t="shared" ca="1" si="224"/>
        <v>25532</v>
      </c>
      <c r="W1460" s="6">
        <f t="shared" ca="1" si="225"/>
        <v>7</v>
      </c>
      <c r="X1460" s="8" t="str">
        <f ca="1">VLOOKUP($W1460,'Background education'!$A:$B,2,FALSE)</f>
        <v>Undergraduate degree</v>
      </c>
      <c r="Y1460" s="7">
        <f ca="1" xml:space="preserve">
  IF(OR($AA1460 = 5, $AA1460 = 6, $AA1460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60" s="7" t="str">
        <f ca="1">VLOOKUP($Y1460,Departments!$A:$B,2,FALSE)</f>
        <v>Audit</v>
      </c>
      <c r="AA1460" s="6">
        <f t="shared" ca="1" si="226"/>
        <v>11</v>
      </c>
      <c r="AB1460" s="7" t="str">
        <f ca="1">VLOOKUP($AA1460,Roles!$A:$B,2,FALSE)</f>
        <v>Analyst</v>
      </c>
      <c r="AC1460" s="6">
        <f t="shared" ca="1" si="227"/>
        <v>5</v>
      </c>
      <c r="AD1460" s="7" t="str">
        <f ca="1" xml:space="preserve">
IF($AC1460 &lt;&gt; "",
    VLOOKUP($AC1460,Levels!$A:$B,2,FALSE),
    ""
)</f>
        <v>Junior</v>
      </c>
      <c r="AE1460" s="8">
        <f t="shared" ca="1" si="228"/>
        <v>39236</v>
      </c>
      <c r="AF1460" s="6">
        <f ca="1">RANDBETWEEN(5,COUNTA('Recruitment source'!$A:$A) + 1)</f>
        <v>15</v>
      </c>
      <c r="AG1460" s="6" t="str">
        <f ca="1">VLOOKUP($AF1460,'Recruitment source'!$A:$B,2,FALSE)</f>
        <v>Website</v>
      </c>
      <c r="AH1460" s="8"/>
      <c r="AI1460" s="1">
        <f t="shared" ca="1" si="220"/>
        <v>2500</v>
      </c>
      <c r="AJ1460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1456, 1, 'André Bandeira Leone', 'M', 5, '25/11/1969', 7, 13, 11, 5, 2500);</v>
      </c>
    </row>
    <row r="1461" spans="1:36" ht="14.25" customHeight="1" x14ac:dyDescent="0.2">
      <c r="A1461" s="7" cm="1">
        <f t="array" aca="1" ref="A1461" ca="1">INDEX(Companies!$A:$A,RANDBETWEEN(5,COUNTA(Companies!$A:$A) + 1),1)</f>
        <v>5</v>
      </c>
      <c r="B1461" s="7" t="str">
        <f ca="1">VLOOKUP($A1461,Companies!$A:$B,2,FALSE)</f>
        <v>ACME Corporation</v>
      </c>
      <c r="C1461" s="5">
        <f t="shared" si="221"/>
        <v>1457</v>
      </c>
      <c r="D1461" s="5" t="str" cm="1">
        <f t="array" ref="D1461">SHA1HASH($C1461)</f>
        <v>3e997b2dba11df9b67d2f6d85b1f3c3ba2753f45</v>
      </c>
      <c r="E1461" s="6">
        <v>1</v>
      </c>
      <c r="F1461" s="7">
        <f ca="1">IF($C1461 = 1 + N("Presidente"),
    127,
    IF($C1461 = 2 + N("Vice-Presidente"),
        72,
        IF($C1461 = 3 + N("Secretária bilíngue"),
            13,
            RANDBETWEEN(5,COUNT(Name!$A:$A) + 1)
        )
    )
)</f>
        <v>277</v>
      </c>
      <c r="G1461" s="7" t="str">
        <f ca="1">VLOOKUP($F1461,Name!$A:$B,2,FALSE)</f>
        <v>Maryah</v>
      </c>
      <c r="H1461" s="7">
        <f ca="1" xml:space="preserve">
IF($C1461 = 1,
    0,
    RANDBETWEEN(5,COUNT('Last name'!$A:$A) + 1)
)</f>
        <v>101</v>
      </c>
      <c r="I1461" s="7" t="str">
        <f ca="1" xml:space="preserve">
IF($C1461 = 1 + N("Presidente"),
    "de Orléans e Bragança",
    VLOOKUP($H1461,'Last name'!$A:$B,2,FALSE) &amp; " " &amp; VLOOKUP(RANDBETWEEN(5,COUNT('Last name'!$A:$A) + 1),'Last name'!$A:$B,2,FALSE)
)</f>
        <v>Gouveia Seixas</v>
      </c>
      <c r="J1461" s="7" t="str">
        <f t="shared" ca="1" si="222"/>
        <v>Maryah Gouveia Seixas</v>
      </c>
      <c r="K1461" s="7" t="str" cm="1">
        <f t="array" aca="1" ref="K1461" ca="1">SHA1HASH($J1461)</f>
        <v>d492c97da6ed23489a9b48d4332b662031c88595</v>
      </c>
      <c r="L1461" s="7" cm="1">
        <f t="array" aca="1" ref="L1461" ca="1">INDEX(States!$A:$A,N1461,1)</f>
        <v>5</v>
      </c>
      <c r="M1461" s="7" t="str">
        <f ca="1">VLOOKUP($L1461,Countries!$A:$B,2,FALSE)</f>
        <v>Portugal</v>
      </c>
      <c r="N1461" s="7" cm="1">
        <f t="array" aca="1" ref="N1461" ca="1">INDEX(States!$C:$C,RANDBETWEEN(5,COUNTA(States!$A:$A) + 1),1)</f>
        <v>9</v>
      </c>
      <c r="O1461" s="7" t="str">
        <f ca="1">VLOOKUP($N1461,States!$C:$D,2,FALSE)</f>
        <v>braga</v>
      </c>
      <c r="P1461" s="7" t="str">
        <f ca="1">VLOOKUP($F1461,Name!$A:$C,3,FALSE)</f>
        <v>F</v>
      </c>
      <c r="Q1461" s="7" t="str">
        <f ca="1">VLOOKUP($P1461,Genders!$B:$C,2,FALSE)</f>
        <v>Female</v>
      </c>
      <c r="R1461" s="7" cm="1">
        <f t="array" aca="1" ref="R1461" ca="1">INDEX('Marital status'!$A:$A,RANDBETWEEN(5,COUNTA('Marital status'!$A:$A) + 1),1)</f>
        <v>8</v>
      </c>
      <c r="S1461" s="7" t="str">
        <f ca="1">VLOOKUP($R1461,'Marital status'!$A:$B,2,FALSE)</f>
        <v xml:space="preserve"> Separated </v>
      </c>
      <c r="T1461" s="7">
        <f t="shared" ca="1" si="223"/>
        <v>5</v>
      </c>
      <c r="U1461" s="7" t="str">
        <f ca="1">VLOOKUP($T1461,Ethnicities!$A:$B,2,FALSE)</f>
        <v xml:space="preserve"> white</v>
      </c>
      <c r="V1461" s="8">
        <f t="shared" ca="1" si="224"/>
        <v>20062</v>
      </c>
      <c r="W1461" s="6">
        <f t="shared" ca="1" si="225"/>
        <v>7</v>
      </c>
      <c r="X1461" s="8" t="str">
        <f ca="1">VLOOKUP($W1461,'Background education'!$A:$B,2,FALSE)</f>
        <v>Undergraduate degree</v>
      </c>
      <c r="Y1461" s="7">
        <f ca="1" xml:space="preserve">
  IF(OR($AA1461 = 5, $AA1461 = 6, $AA1461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61" s="7" t="str">
        <f ca="1">VLOOKUP($Y1461,Departments!$A:$B,2,FALSE)</f>
        <v>Finance</v>
      </c>
      <c r="AA1461" s="6">
        <f t="shared" ca="1" si="226"/>
        <v>10</v>
      </c>
      <c r="AB1461" s="7" t="str">
        <f ca="1">VLOOKUP($AA1461,Roles!$A:$B,2,FALSE)</f>
        <v>Trainee</v>
      </c>
      <c r="AC1461" s="6" t="str">
        <f t="shared" ca="1" si="227"/>
        <v/>
      </c>
      <c r="AD1461" s="7" t="str">
        <f ca="1" xml:space="preserve">
IF($AC1461 &lt;&gt; "",
    VLOOKUP($AC1461,Levels!$A:$B,2,FALSE),
    ""
)</f>
        <v/>
      </c>
      <c r="AE1461" s="8">
        <f t="shared" ca="1" si="228"/>
        <v>44168</v>
      </c>
      <c r="AF1461" s="6">
        <f ca="1">RANDBETWEEN(5,COUNTA('Recruitment source'!$A:$A) + 1)</f>
        <v>11</v>
      </c>
      <c r="AG1461" s="6" t="str">
        <f ca="1">VLOOKUP($AF1461,'Recruitment source'!$A:$B,2,FALSE)</f>
        <v>Next Station</v>
      </c>
      <c r="AH1461" s="8"/>
      <c r="AI1461" s="1">
        <f t="shared" ca="1" si="220"/>
        <v>1305</v>
      </c>
      <c r="AJ1461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1457, 1, 'Maryah Gouveia Seixas', 'F', 5, '04/12/1954', 7, 7, 10, NULL, 1305);</v>
      </c>
    </row>
    <row r="1462" spans="1:36" ht="14.25" customHeight="1" x14ac:dyDescent="0.2">
      <c r="A1462" s="7" cm="1">
        <f t="array" aca="1" ref="A1462" ca="1">INDEX(Companies!$A:$A,RANDBETWEEN(5,COUNTA(Companies!$A:$A) + 1),1)</f>
        <v>5</v>
      </c>
      <c r="B1462" s="7" t="str">
        <f ca="1">VLOOKUP($A1462,Companies!$A:$B,2,FALSE)</f>
        <v>ACME Corporation</v>
      </c>
      <c r="C1462" s="5">
        <f t="shared" si="221"/>
        <v>1458</v>
      </c>
      <c r="D1462" s="5" t="str" cm="1">
        <f t="array" ref="D1462">SHA1HASH($C1462)</f>
        <v>06b43948ef431b5fadea95a968e2db037428f1d3</v>
      </c>
      <c r="E1462" s="6">
        <v>1</v>
      </c>
      <c r="F1462" s="7">
        <f ca="1">IF($C1462 = 1 + N("Presidente"),
    127,
    IF($C1462 = 2 + N("Vice-Presidente"),
        72,
        IF($C1462 = 3 + N("Secretária bilíngue"),
            13,
            RANDBETWEEN(5,COUNT(Name!$A:$A) + 1)
        )
    )
)</f>
        <v>216</v>
      </c>
      <c r="G1462" s="7" t="str">
        <f ca="1">VLOOKUP($F1462,Name!$A:$B,2,FALSE)</f>
        <v>Laís</v>
      </c>
      <c r="H1462" s="7">
        <f ca="1" xml:space="preserve">
IF($C1462 = 1,
    0,
    RANDBETWEEN(5,COUNT('Last name'!$A:$A) + 1)
)</f>
        <v>60</v>
      </c>
      <c r="I1462" s="7" t="str">
        <f ca="1" xml:space="preserve">
IF($C1462 = 1 + N("Presidente"),
    "de Orléans e Bragança",
    VLOOKUP($H1462,'Last name'!$A:$B,2,FALSE) &amp; " " &amp; VLOOKUP(RANDBETWEEN(5,COUNT('Last name'!$A:$A) + 1),'Last name'!$A:$B,2,FALSE)
)</f>
        <v>Carneiro Malafaia</v>
      </c>
      <c r="J1462" s="7" t="str">
        <f t="shared" ca="1" si="222"/>
        <v>Laís Carneiro Malafaia</v>
      </c>
      <c r="K1462" s="7" t="str" cm="1">
        <f t="array" aca="1" ref="K1462" ca="1">SHA1HASH($J1462)</f>
        <v>21785305c6e642d3fa61a3fc09a23362fbfdc9a0</v>
      </c>
      <c r="L1462" s="7" cm="1">
        <f t="array" aca="1" ref="L1462" ca="1">INDEX(States!$A:$A,N1462,1)</f>
        <v>5</v>
      </c>
      <c r="M1462" s="7" t="str">
        <f ca="1">VLOOKUP($L1462,Countries!$A:$B,2,FALSE)</f>
        <v>Portugal</v>
      </c>
      <c r="N1462" s="7" cm="1">
        <f t="array" aca="1" ref="N1462" ca="1">INDEX(States!$C:$C,RANDBETWEEN(5,COUNTA(States!$A:$A) + 1),1)</f>
        <v>11</v>
      </c>
      <c r="O1462" s="7" t="str">
        <f ca="1">VLOOKUP($N1462,States!$C:$D,2,FALSE)</f>
        <v>Santarém</v>
      </c>
      <c r="P1462" s="7" t="str">
        <f ca="1">VLOOKUP($F1462,Name!$A:$C,3,FALSE)</f>
        <v>F</v>
      </c>
      <c r="Q1462" s="7" t="str">
        <f ca="1">VLOOKUP($P1462,Genders!$B:$C,2,FALSE)</f>
        <v>Female</v>
      </c>
      <c r="R1462" s="7" cm="1">
        <f t="array" aca="1" ref="R1462" ca="1">INDEX('Marital status'!$A:$A,RANDBETWEEN(5,COUNTA('Marital status'!$A:$A) + 1),1)</f>
        <v>5</v>
      </c>
      <c r="S1462" s="7" t="str">
        <f ca="1">VLOOKUP($R1462,'Marital status'!$A:$B,2,FALSE)</f>
        <v>single</v>
      </c>
      <c r="T1462" s="7">
        <f t="shared" ca="1" si="223"/>
        <v>5</v>
      </c>
      <c r="U1462" s="7" t="str">
        <f ca="1">VLOOKUP($T1462,Ethnicities!$A:$B,2,FALSE)</f>
        <v xml:space="preserve"> white</v>
      </c>
      <c r="V1462" s="8">
        <f t="shared" ca="1" si="224"/>
        <v>28929</v>
      </c>
      <c r="W1462" s="6">
        <f t="shared" ca="1" si="225"/>
        <v>8</v>
      </c>
      <c r="X1462" s="8" t="str">
        <f ca="1">VLOOKUP($W1462,'Background education'!$A:$B,2,FALSE)</f>
        <v>Graduate school</v>
      </c>
      <c r="Y1462" s="7">
        <f ca="1" xml:space="preserve">
  IF(OR($AA1462 = 5, $AA1462 = 6, $AA1462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62" s="7" t="str">
        <f ca="1">VLOOKUP($Y1462,Departments!$A:$B,2,FALSE)</f>
        <v>Operations</v>
      </c>
      <c r="AA1462" s="6">
        <f t="shared" ca="1" si="226"/>
        <v>11</v>
      </c>
      <c r="AB1462" s="7" t="str">
        <f ca="1">VLOOKUP($AA1462,Roles!$A:$B,2,FALSE)</f>
        <v>Analyst</v>
      </c>
      <c r="AC1462" s="6">
        <f t="shared" ca="1" si="227"/>
        <v>6</v>
      </c>
      <c r="AD1462" s="7" t="str">
        <f ca="1" xml:space="preserve">
IF($AC1462 &lt;&gt; "",
    VLOOKUP($AC1462,Levels!$A:$B,2,FALSE),
    ""
)</f>
        <v>Pleno</v>
      </c>
      <c r="AE1462" s="8">
        <f t="shared" ca="1" si="228"/>
        <v>37028</v>
      </c>
      <c r="AF1462" s="6">
        <f ca="1">RANDBETWEEN(5,COUNTA('Recruitment source'!$A:$A) + 1)</f>
        <v>11</v>
      </c>
      <c r="AG1462" s="6" t="str">
        <f ca="1">VLOOKUP($AF1462,'Recruitment source'!$A:$B,2,FALSE)</f>
        <v>Next Station</v>
      </c>
      <c r="AH1462" s="8"/>
      <c r="AI1462" s="1">
        <f t="shared" ca="1" si="220"/>
        <v>3000</v>
      </c>
      <c r="AJ1462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1458, 1, 'Laís Carneiro Malafaia', 'F', 5, '15/03/1979', 8, 10, 11, 6, 3000);</v>
      </c>
    </row>
    <row r="1463" spans="1:36" ht="14.25" customHeight="1" x14ac:dyDescent="0.2">
      <c r="A1463" s="7" cm="1">
        <f t="array" aca="1" ref="A1463" ca="1">INDEX(Companies!$A:$A,RANDBETWEEN(5,COUNTA(Companies!$A:$A) + 1),1)</f>
        <v>5</v>
      </c>
      <c r="B1463" s="7" t="str">
        <f ca="1">VLOOKUP($A1463,Companies!$A:$B,2,FALSE)</f>
        <v>ACME Corporation</v>
      </c>
      <c r="C1463" s="5">
        <f t="shared" si="221"/>
        <v>1459</v>
      </c>
      <c r="D1463" s="5" t="str" cm="1">
        <f t="array" ref="D1463">SHA1HASH($C1463)</f>
        <v>8babd6f75e605848d34c8fef353c14b64b502e6a</v>
      </c>
      <c r="E1463" s="6">
        <v>1</v>
      </c>
      <c r="F1463" s="7">
        <f ca="1">IF($C1463 = 1 + N("Presidente"),
    127,
    IF($C1463 = 2 + N("Vice-Presidente"),
        72,
        IF($C1463 = 3 + N("Secretária bilíngue"),
            13,
            RANDBETWEEN(5,COUNT(Name!$A:$A) + 1)
        )
    )
)</f>
        <v>174</v>
      </c>
      <c r="G1463" s="7" t="str">
        <f ca="1">VLOOKUP($F1463,Name!$A:$B,2,FALSE)</f>
        <v>Isabel</v>
      </c>
      <c r="H1463" s="7">
        <f ca="1" xml:space="preserve">
IF($C1463 = 1,
    0,
    RANDBETWEEN(5,COUNT('Last name'!$A:$A) + 1)
)</f>
        <v>109</v>
      </c>
      <c r="I1463" s="7" t="str">
        <f ca="1" xml:space="preserve">
IF($C1463 = 1 + N("Presidente"),
    "de Orléans e Bragança",
    VLOOKUP($H1463,'Last name'!$A:$B,2,FALSE) &amp; " " &amp; VLOOKUP(RANDBETWEEN(5,COUNT('Last name'!$A:$A) + 1),'Last name'!$A:$B,2,FALSE)
)</f>
        <v>Lima Melo</v>
      </c>
      <c r="J1463" s="7" t="str">
        <f t="shared" ca="1" si="222"/>
        <v>Isabel Lima Melo</v>
      </c>
      <c r="K1463" s="7" t="str" cm="1">
        <f t="array" aca="1" ref="K1463" ca="1">SHA1HASH($J1463)</f>
        <v>6afe666462b3db55e572f0e0894ee5b73599988d</v>
      </c>
      <c r="L1463" s="7" cm="1">
        <f t="array" aca="1" ref="L1463" ca="1">INDEX(States!$A:$A,N1463,1)</f>
        <v>5</v>
      </c>
      <c r="M1463" s="7" t="str">
        <f ca="1">VLOOKUP($L1463,Countries!$A:$B,2,FALSE)</f>
        <v>Portugal</v>
      </c>
      <c r="N1463" s="7" cm="1">
        <f t="array" aca="1" ref="N1463" ca="1">INDEX(States!$C:$C,RANDBETWEEN(5,COUNTA(States!$A:$A) + 1),1)</f>
        <v>7</v>
      </c>
      <c r="O1463" s="7" t="str">
        <f ca="1">VLOOKUP($N1463,States!$C:$D,2,FALSE)</f>
        <v xml:space="preserve"> Setúbal </v>
      </c>
      <c r="P1463" s="7" t="str">
        <f ca="1">VLOOKUP($F1463,Name!$A:$C,3,FALSE)</f>
        <v>F</v>
      </c>
      <c r="Q1463" s="7" t="str">
        <f ca="1">VLOOKUP($P1463,Genders!$B:$C,2,FALSE)</f>
        <v>Female</v>
      </c>
      <c r="R1463" s="7" cm="1">
        <f t="array" aca="1" ref="R1463" ca="1">INDEX('Marital status'!$A:$A,RANDBETWEEN(5,COUNTA('Marital status'!$A:$A) + 1),1)</f>
        <v>6</v>
      </c>
      <c r="S1463" s="7" t="str">
        <f ca="1">VLOOKUP($R1463,'Marital status'!$A:$B,2,FALSE)</f>
        <v>MarrieD</v>
      </c>
      <c r="T1463" s="7">
        <f t="shared" ca="1" si="223"/>
        <v>8</v>
      </c>
      <c r="U1463" s="7" t="str">
        <f ca="1">VLOOKUP($T1463,Ethnicities!$A:$B,2,FALSE)</f>
        <v>ASIAN</v>
      </c>
      <c r="V1463" s="8">
        <f t="shared" ca="1" si="224"/>
        <v>20177</v>
      </c>
      <c r="W1463" s="6">
        <f t="shared" ca="1" si="225"/>
        <v>7</v>
      </c>
      <c r="X1463" s="8" t="str">
        <f ca="1">VLOOKUP($W1463,'Background education'!$A:$B,2,FALSE)</f>
        <v>Undergraduate degree</v>
      </c>
      <c r="Y1463" s="7">
        <f ca="1" xml:space="preserve">
  IF(OR($AA1463 = 5, $AA1463 = 6, $AA1463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63" s="7" t="str">
        <f ca="1">VLOOKUP($Y1463,Departments!$A:$B,2,FALSE)</f>
        <v xml:space="preserve"> Commercial</v>
      </c>
      <c r="AA1463" s="6">
        <f t="shared" ca="1" si="226"/>
        <v>9</v>
      </c>
      <c r="AB1463" s="7" t="str">
        <f ca="1">VLOOKUP($AA1463,Roles!$A:$B,2,FALSE)</f>
        <v>Intern</v>
      </c>
      <c r="AC1463" s="6" t="str">
        <f t="shared" ca="1" si="227"/>
        <v/>
      </c>
      <c r="AD1463" s="7" t="str">
        <f ca="1" xml:space="preserve">
IF($AC1463 &lt;&gt; "",
    VLOOKUP($AC1463,Levels!$A:$B,2,FALSE),
    ""
)</f>
        <v/>
      </c>
      <c r="AE1463" s="8">
        <f t="shared" ca="1" si="228"/>
        <v>43207</v>
      </c>
      <c r="AF1463" s="6">
        <f ca="1">RANDBETWEEN(5,COUNTA('Recruitment source'!$A:$A) + 1)</f>
        <v>13</v>
      </c>
      <c r="AG1463" s="6" t="str">
        <f ca="1">VLOOKUP($AF1463,'Recruitment source'!$A:$B,2,FALSE)</f>
        <v>Google</v>
      </c>
      <c r="AH1463" s="8"/>
      <c r="AI1463" s="1">
        <f t="shared" ca="1" si="220"/>
        <v>1285</v>
      </c>
      <c r="AJ1463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1459, 1, 'Isabel Lima Melo', 'F', 8, '29/03/1955', 7, 9, 9, NULL, 1285);</v>
      </c>
    </row>
    <row r="1464" spans="1:36" ht="14.25" customHeight="1" x14ac:dyDescent="0.2">
      <c r="A1464" s="7" cm="1">
        <f t="array" aca="1" ref="A1464" ca="1">INDEX(Companies!$A:$A,RANDBETWEEN(5,COUNTA(Companies!$A:$A) + 1),1)</f>
        <v>5</v>
      </c>
      <c r="B1464" s="7" t="str">
        <f ca="1">VLOOKUP($A1464,Companies!$A:$B,2,FALSE)</f>
        <v>ACME Corporation</v>
      </c>
      <c r="C1464" s="5">
        <f t="shared" si="221"/>
        <v>1460</v>
      </c>
      <c r="D1464" s="5" t="str" cm="1">
        <f t="array" ref="D1464">SHA1HASH($C1464)</f>
        <v>6e0312072ad7e48b470123802c90755c690b7644</v>
      </c>
      <c r="E1464" s="6">
        <v>1</v>
      </c>
      <c r="F1464" s="7">
        <f ca="1">IF($C1464 = 1 + N("Presidente"),
    127,
    IF($C1464 = 2 + N("Vice-Presidente"),
        72,
        IF($C1464 = 3 + N("Secretária bilíngue"),
            13,
            RANDBETWEEN(5,COUNT(Name!$A:$A) + 1)
        )
    )
)</f>
        <v>197</v>
      </c>
      <c r="G1464" s="7" t="str">
        <f ca="1">VLOOKUP($F1464,Name!$A:$B,2,FALSE)</f>
        <v>José</v>
      </c>
      <c r="H1464" s="7">
        <f ca="1" xml:space="preserve">
IF($C1464 = 1,
    0,
    RANDBETWEEN(5,COUNT('Last name'!$A:$A) + 1)
)</f>
        <v>19</v>
      </c>
      <c r="I1464" s="7" t="str">
        <f ca="1" xml:space="preserve">
IF($C1464 = 1 + N("Presidente"),
    "de Orléans e Bragança",
    VLOOKUP($H1464,'Last name'!$A:$B,2,FALSE) &amp; " " &amp; VLOOKUP(RANDBETWEEN(5,COUNT('Last name'!$A:$A) + 1),'Last name'!$A:$B,2,FALSE)
)</f>
        <v>Anjos Russo</v>
      </c>
      <c r="J1464" s="7" t="str">
        <f t="shared" ca="1" si="222"/>
        <v>José Anjos Russo</v>
      </c>
      <c r="K1464" s="7" t="str" cm="1">
        <f t="array" aca="1" ref="K1464" ca="1">SHA1HASH($J1464)</f>
        <v>7fbf43cf285c0f6445de5a439229b27435541173</v>
      </c>
      <c r="L1464" s="7" cm="1">
        <f t="array" aca="1" ref="L1464" ca="1">INDEX(States!$A:$A,N1464,1)</f>
        <v>5</v>
      </c>
      <c r="M1464" s="7" t="str">
        <f ca="1">VLOOKUP($L1464,Countries!$A:$B,2,FALSE)</f>
        <v>Portugal</v>
      </c>
      <c r="N1464" s="7" cm="1">
        <f t="array" aca="1" ref="N1464" ca="1">INDEX(States!$C:$C,RANDBETWEEN(5,COUNTA(States!$A:$A) + 1),1)</f>
        <v>17</v>
      </c>
      <c r="O1464" s="7" t="str">
        <f ca="1">VLOOKUP($N1464,States!$C:$D,2,FALSE)</f>
        <v>Viseu</v>
      </c>
      <c r="P1464" s="7" t="str">
        <f ca="1">VLOOKUP($F1464,Name!$A:$C,3,FALSE)</f>
        <v>M</v>
      </c>
      <c r="Q1464" s="7" t="str">
        <f ca="1">VLOOKUP($P1464,Genders!$B:$C,2,FALSE)</f>
        <v>Male</v>
      </c>
      <c r="R1464" s="7" cm="1">
        <f t="array" aca="1" ref="R1464" ca="1">INDEX('Marital status'!$A:$A,RANDBETWEEN(5,COUNTA('Marital status'!$A:$A) + 1),1)</f>
        <v>5</v>
      </c>
      <c r="S1464" s="7" t="str">
        <f ca="1">VLOOKUP($R1464,'Marital status'!$A:$B,2,FALSE)</f>
        <v>single</v>
      </c>
      <c r="T1464" s="7">
        <f t="shared" ca="1" si="223"/>
        <v>5</v>
      </c>
      <c r="U1464" s="7" t="str">
        <f ca="1">VLOOKUP($T1464,Ethnicities!$A:$B,2,FALSE)</f>
        <v xml:space="preserve"> white</v>
      </c>
      <c r="V1464" s="8">
        <f t="shared" ca="1" si="224"/>
        <v>30751</v>
      </c>
      <c r="W1464" s="6">
        <f t="shared" ca="1" si="225"/>
        <v>8</v>
      </c>
      <c r="X1464" s="8" t="str">
        <f ca="1">VLOOKUP($W1464,'Background education'!$A:$B,2,FALSE)</f>
        <v>Graduate school</v>
      </c>
      <c r="Y1464" s="7">
        <f ca="1" xml:space="preserve">
  IF(OR($AA1464 = 5, $AA1464 = 6, $AA1464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64" s="7" t="str">
        <f ca="1">VLOOKUP($Y1464,Departments!$A:$B,2,FALSE)</f>
        <v>Operations</v>
      </c>
      <c r="AA1464" s="6">
        <f t="shared" ca="1" si="226"/>
        <v>11</v>
      </c>
      <c r="AB1464" s="7" t="str">
        <f ca="1">VLOOKUP($AA1464,Roles!$A:$B,2,FALSE)</f>
        <v>Analyst</v>
      </c>
      <c r="AC1464" s="6">
        <f t="shared" ca="1" si="227"/>
        <v>5</v>
      </c>
      <c r="AD1464" s="7" t="str">
        <f ca="1" xml:space="preserve">
IF($AC1464 &lt;&gt; "",
    VLOOKUP($AC1464,Levels!$A:$B,2,FALSE),
    ""
)</f>
        <v>Junior</v>
      </c>
      <c r="AE1464" s="8">
        <f t="shared" ca="1" si="228"/>
        <v>44130</v>
      </c>
      <c r="AF1464" s="6">
        <f ca="1">RANDBETWEEN(5,COUNTA('Recruitment source'!$A:$A) + 1)</f>
        <v>9</v>
      </c>
      <c r="AG1464" s="6" t="str">
        <f ca="1">VLOOKUP($AF1464,'Recruitment source'!$A:$B,2,FALSE)</f>
        <v>Empregos Online</v>
      </c>
      <c r="AH1464" s="8"/>
      <c r="AI1464" s="1">
        <f t="shared" ca="1" si="220"/>
        <v>3000</v>
      </c>
      <c r="AJ1464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1460, 1, 'José Anjos Russo', 'M', 5, '10/03/1984', 8, 10, 11, 5, 3000);</v>
      </c>
    </row>
    <row r="1465" spans="1:36" ht="14.25" customHeight="1" x14ac:dyDescent="0.2">
      <c r="A1465" s="7" cm="1">
        <f t="array" aca="1" ref="A1465" ca="1">INDEX(Companies!$A:$A,RANDBETWEEN(5,COUNTA(Companies!$A:$A) + 1),1)</f>
        <v>5</v>
      </c>
      <c r="B1465" s="7" t="str">
        <f ca="1">VLOOKUP($A1465,Companies!$A:$B,2,FALSE)</f>
        <v>ACME Corporation</v>
      </c>
      <c r="C1465" s="5">
        <f t="shared" si="221"/>
        <v>1461</v>
      </c>
      <c r="D1465" s="5" t="str" cm="1">
        <f t="array" ref="D1465">SHA1HASH($C1465)</f>
        <v>8b4078f9f76081a0c3ce5db983aa4f340ecd7531</v>
      </c>
      <c r="E1465" s="6">
        <v>1</v>
      </c>
      <c r="F1465" s="7">
        <f ca="1">IF($C1465 = 1 + N("Presidente"),
    127,
    IF($C1465 = 2 + N("Vice-Presidente"),
        72,
        IF($C1465 = 3 + N("Secretária bilíngue"),
            13,
            RANDBETWEEN(5,COUNT(Name!$A:$A) + 1)
        )
    )
)</f>
        <v>115</v>
      </c>
      <c r="G1465" s="7" t="str">
        <f ca="1">VLOOKUP($F1465,Name!$A:$B,2,FALSE)</f>
        <v>Dulce</v>
      </c>
      <c r="H1465" s="7">
        <f ca="1" xml:space="preserve">
IF($C1465 = 1,
    0,
    RANDBETWEEN(5,COUNT('Last name'!$A:$A) + 1)
)</f>
        <v>105</v>
      </c>
      <c r="I1465" s="7" t="str">
        <f ca="1" xml:space="preserve">
IF($C1465 = 1 + N("Presidente"),
    "de Orléans e Bragança",
    VLOOKUP($H1465,'Last name'!$A:$B,2,FALSE) &amp; " " &amp; VLOOKUP(RANDBETWEEN(5,COUNT('Last name'!$A:$A) + 1),'Last name'!$A:$B,2,FALSE)
)</f>
        <v>Junqueira Carvalho</v>
      </c>
      <c r="J1465" s="7" t="str">
        <f t="shared" ca="1" si="222"/>
        <v>Dulce Junqueira Carvalho</v>
      </c>
      <c r="K1465" s="7" t="str" cm="1">
        <f t="array" aca="1" ref="K1465" ca="1">SHA1HASH($J1465)</f>
        <v>01e683f6c8e4ff4d76ea6699c77b5bd0c78ff6da</v>
      </c>
      <c r="L1465" s="7" cm="1">
        <f t="array" aca="1" ref="L1465" ca="1">INDEX(States!$A:$A,N1465,1)</f>
        <v>5</v>
      </c>
      <c r="M1465" s="7" t="str">
        <f ca="1">VLOOKUP($L1465,Countries!$A:$B,2,FALSE)</f>
        <v>Portugal</v>
      </c>
      <c r="N1465" s="7" cm="1">
        <f t="array" aca="1" ref="N1465" ca="1">INDEX(States!$C:$C,RANDBETWEEN(5,COUNTA(States!$A:$A) + 1),1)</f>
        <v>22</v>
      </c>
      <c r="O1465" s="7" t="str">
        <f ca="1">VLOOKUP($N1465,States!$C:$D,2,FALSE)</f>
        <v>Vila Real</v>
      </c>
      <c r="P1465" s="7" t="str">
        <f ca="1">VLOOKUP($F1465,Name!$A:$C,3,FALSE)</f>
        <v>F</v>
      </c>
      <c r="Q1465" s="7" t="str">
        <f ca="1">VLOOKUP($P1465,Genders!$B:$C,2,FALSE)</f>
        <v>Female</v>
      </c>
      <c r="R1465" s="7" cm="1">
        <f t="array" aca="1" ref="R1465" ca="1">INDEX('Marital status'!$A:$A,RANDBETWEEN(5,COUNTA('Marital status'!$A:$A) + 1),1)</f>
        <v>8</v>
      </c>
      <c r="S1465" s="7" t="str">
        <f ca="1">VLOOKUP($R1465,'Marital status'!$A:$B,2,FALSE)</f>
        <v xml:space="preserve"> Separated </v>
      </c>
      <c r="T1465" s="7">
        <f t="shared" ca="1" si="223"/>
        <v>5</v>
      </c>
      <c r="U1465" s="7" t="str">
        <f ca="1">VLOOKUP($T1465,Ethnicities!$A:$B,2,FALSE)</f>
        <v xml:space="preserve"> white</v>
      </c>
      <c r="V1465" s="8">
        <f t="shared" ca="1" si="224"/>
        <v>32917</v>
      </c>
      <c r="W1465" s="6">
        <f t="shared" ca="1" si="225"/>
        <v>7</v>
      </c>
      <c r="X1465" s="8" t="str">
        <f ca="1">VLOOKUP($W1465,'Background education'!$A:$B,2,FALSE)</f>
        <v>Undergraduate degree</v>
      </c>
      <c r="Y1465" s="7">
        <f ca="1" xml:space="preserve">
  IF(OR($AA1465 = 5, $AA1465 = 6, $AA1465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65" s="7" t="str">
        <f ca="1">VLOOKUP($Y1465,Departments!$A:$B,2,FALSE)</f>
        <v>Controlling</v>
      </c>
      <c r="AA1465" s="6">
        <f t="shared" ca="1" si="226"/>
        <v>9</v>
      </c>
      <c r="AB1465" s="7" t="str">
        <f ca="1">VLOOKUP($AA1465,Roles!$A:$B,2,FALSE)</f>
        <v>Intern</v>
      </c>
      <c r="AC1465" s="6" t="str">
        <f t="shared" ca="1" si="227"/>
        <v/>
      </c>
      <c r="AD1465" s="7" t="str">
        <f ca="1" xml:space="preserve">
IF($AC1465 &lt;&gt; "",
    VLOOKUP($AC1465,Levels!$A:$B,2,FALSE),
    ""
)</f>
        <v/>
      </c>
      <c r="AE1465" s="8">
        <f t="shared" ca="1" si="228"/>
        <v>41936</v>
      </c>
      <c r="AF1465" s="6">
        <f ca="1">RANDBETWEEN(5,COUNTA('Recruitment source'!$A:$A) + 1)</f>
        <v>11</v>
      </c>
      <c r="AG1465" s="6" t="str">
        <f ca="1">VLOOKUP($AF1465,'Recruitment source'!$A:$B,2,FALSE)</f>
        <v>Next Station</v>
      </c>
      <c r="AH1465" s="8"/>
      <c r="AI1465" s="1">
        <f t="shared" ca="1" si="220"/>
        <v>1205</v>
      </c>
      <c r="AJ146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1461, 1, 'Dulce Junqueira Carvalho', 'F', 5, '13/02/1990', 7, 12, 9, NULL, 1205);</v>
      </c>
    </row>
    <row r="1466" spans="1:36" ht="14.25" customHeight="1" x14ac:dyDescent="0.2">
      <c r="A1466" s="7" cm="1">
        <f t="array" aca="1" ref="A1466" ca="1">INDEX(Companies!$A:$A,RANDBETWEEN(5,COUNTA(Companies!$A:$A) + 1),1)</f>
        <v>5</v>
      </c>
      <c r="B1466" s="7" t="str">
        <f ca="1">VLOOKUP($A1466,Companies!$A:$B,2,FALSE)</f>
        <v>ACME Corporation</v>
      </c>
      <c r="C1466" s="5">
        <f t="shared" si="221"/>
        <v>1462</v>
      </c>
      <c r="D1466" s="5" t="str" cm="1">
        <f t="array" ref="D1466">SHA1HASH($C1466)</f>
        <v>4e09628da925a6d474f1700841b7fdba51d53090</v>
      </c>
      <c r="E1466" s="6">
        <v>1</v>
      </c>
      <c r="F1466" s="7">
        <f ca="1">IF($C1466 = 1 + N("Presidente"),
    127,
    IF($C1466 = 2 + N("Vice-Presidente"),
        72,
        IF($C1466 = 3 + N("Secretária bilíngue"),
            13,
            RANDBETWEEN(5,COUNT(Name!$A:$A) + 1)
        )
    )
)</f>
        <v>220</v>
      </c>
      <c r="G1466" s="7" t="str">
        <f ca="1">VLOOKUP($F1466,Name!$A:$B,2,FALSE)</f>
        <v>Laura</v>
      </c>
      <c r="H1466" s="7">
        <f ca="1" xml:space="preserve">
IF($C1466 = 1,
    0,
    RANDBETWEEN(5,COUNT('Last name'!$A:$A) + 1)
)</f>
        <v>46</v>
      </c>
      <c r="I1466" s="7" t="str">
        <f ca="1" xml:space="preserve">
IF($C1466 = 1 + N("Presidente"),
    "de Orléans e Bragança",
    VLOOKUP($H1466,'Last name'!$A:$B,2,FALSE) &amp; " " &amp; VLOOKUP(RANDBETWEEN(5,COUNT('Last name'!$A:$A) + 1),'Last name'!$A:$B,2,FALSE)
)</f>
        <v>Bragança Caruso</v>
      </c>
      <c r="J1466" s="7" t="str">
        <f t="shared" ca="1" si="222"/>
        <v>Laura Bragança Caruso</v>
      </c>
      <c r="K1466" s="7" t="str" cm="1">
        <f t="array" aca="1" ref="K1466" ca="1">SHA1HASH($J1466)</f>
        <v>280e41a0f6ca6030cbdfa902bbc4e48f1dcbb5fe</v>
      </c>
      <c r="L1466" s="7" cm="1">
        <f t="array" aca="1" ref="L1466" ca="1">INDEX(States!$A:$A,N1466,1)</f>
        <v>5</v>
      </c>
      <c r="M1466" s="7" t="str">
        <f ca="1">VLOOKUP($L1466,Countries!$A:$B,2,FALSE)</f>
        <v>Portugal</v>
      </c>
      <c r="N1466" s="7" cm="1">
        <f t="array" aca="1" ref="N1466" ca="1">INDEX(States!$C:$C,RANDBETWEEN(5,COUNTA(States!$A:$A) + 1),1)</f>
        <v>11</v>
      </c>
      <c r="O1466" s="7" t="str">
        <f ca="1">VLOOKUP($N1466,States!$C:$D,2,FALSE)</f>
        <v>Santarém</v>
      </c>
      <c r="P1466" s="7" t="str">
        <f ca="1">VLOOKUP($F1466,Name!$A:$C,3,FALSE)</f>
        <v>F</v>
      </c>
      <c r="Q1466" s="7" t="str">
        <f ca="1">VLOOKUP($P1466,Genders!$B:$C,2,FALSE)</f>
        <v>Female</v>
      </c>
      <c r="R1466" s="7" cm="1">
        <f t="array" aca="1" ref="R1466" ca="1">INDEX('Marital status'!$A:$A,RANDBETWEEN(5,COUNTA('Marital status'!$A:$A) + 1),1)</f>
        <v>8</v>
      </c>
      <c r="S1466" s="7" t="str">
        <f ca="1">VLOOKUP($R1466,'Marital status'!$A:$B,2,FALSE)</f>
        <v xml:space="preserve"> Separated </v>
      </c>
      <c r="T1466" s="7">
        <f t="shared" ca="1" si="223"/>
        <v>5</v>
      </c>
      <c r="U1466" s="7" t="str">
        <f ca="1">VLOOKUP($T1466,Ethnicities!$A:$B,2,FALSE)</f>
        <v xml:space="preserve"> white</v>
      </c>
      <c r="V1466" s="8">
        <f t="shared" ca="1" si="224"/>
        <v>26954</v>
      </c>
      <c r="W1466" s="6">
        <f t="shared" ca="1" si="225"/>
        <v>7</v>
      </c>
      <c r="X1466" s="8" t="str">
        <f ca="1">VLOOKUP($W1466,'Background education'!$A:$B,2,FALSE)</f>
        <v>Undergraduate degree</v>
      </c>
      <c r="Y1466" s="7">
        <f ca="1" xml:space="preserve">
  IF(OR($AA1466 = 5, $AA1466 = 6, $AA1466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66" s="7" t="str">
        <f ca="1">VLOOKUP($Y1466,Departments!$A:$B,2,FALSE)</f>
        <v>Controlling</v>
      </c>
      <c r="AA1466" s="6">
        <f t="shared" ca="1" si="226"/>
        <v>11</v>
      </c>
      <c r="AB1466" s="7" t="str">
        <f ca="1">VLOOKUP($AA1466,Roles!$A:$B,2,FALSE)</f>
        <v>Analyst</v>
      </c>
      <c r="AC1466" s="6">
        <f t="shared" ca="1" si="227"/>
        <v>6</v>
      </c>
      <c r="AD1466" s="7" t="str">
        <f ca="1" xml:space="preserve">
IF($AC1466 &lt;&gt; "",
    VLOOKUP($AC1466,Levels!$A:$B,2,FALSE),
    ""
)</f>
        <v>Pleno</v>
      </c>
      <c r="AE1466" s="8">
        <f t="shared" ca="1" si="228"/>
        <v>38679</v>
      </c>
      <c r="AF1466" s="6">
        <f ca="1">RANDBETWEEN(5,COUNTA('Recruitment source'!$A:$A) + 1)</f>
        <v>7</v>
      </c>
      <c r="AG1466" s="6" t="str">
        <f ca="1">VLOOKUP($AF1466,'Recruitment source'!$A:$B,2,FALSE)</f>
        <v>SAPO Emprego</v>
      </c>
      <c r="AH1466" s="8"/>
      <c r="AI1466" s="1">
        <f t="shared" ca="1" si="220"/>
        <v>2500</v>
      </c>
      <c r="AJ146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1462, 1, 'Laura Bragança Caruso', 'F', 5, '17/10/1973', 7, 12, 11, 6, 2500);</v>
      </c>
    </row>
    <row r="1467" spans="1:36" ht="14.25" customHeight="1" x14ac:dyDescent="0.2">
      <c r="A1467" s="7" cm="1">
        <f t="array" aca="1" ref="A1467" ca="1">INDEX(Companies!$A:$A,RANDBETWEEN(5,COUNTA(Companies!$A:$A) + 1),1)</f>
        <v>5</v>
      </c>
      <c r="B1467" s="7" t="str">
        <f ca="1">VLOOKUP($A1467,Companies!$A:$B,2,FALSE)</f>
        <v>ACME Corporation</v>
      </c>
      <c r="C1467" s="5">
        <f t="shared" si="221"/>
        <v>1463</v>
      </c>
      <c r="D1467" s="5" t="str" cm="1">
        <f t="array" ref="D1467">SHA1HASH($C1467)</f>
        <v>fae120307794af3766ea7c64b70700f66e540456</v>
      </c>
      <c r="E1467" s="6">
        <v>1</v>
      </c>
      <c r="F1467" s="7">
        <f ca="1">IF($C1467 = 1 + N("Presidente"),
    127,
    IF($C1467 = 2 + N("Vice-Presidente"),
        72,
        IF($C1467 = 3 + N("Secretária bilíngue"),
            13,
            RANDBETWEEN(5,COUNT(Name!$A:$A) + 1)
        )
    )
)</f>
        <v>16</v>
      </c>
      <c r="G1467" s="7" t="str">
        <f ca="1">VLOOKUP($F1467,Name!$A:$B,2,FALSE)</f>
        <v>Alice</v>
      </c>
      <c r="H1467" s="7">
        <f ca="1" xml:space="preserve">
IF($C1467 = 1,
    0,
    RANDBETWEEN(5,COUNT('Last name'!$A:$A) + 1)
)</f>
        <v>80</v>
      </c>
      <c r="I1467" s="7" t="str">
        <f ca="1" xml:space="preserve">
IF($C1467 = 1 + N("Presidente"),
    "de Orléans e Bragança",
    VLOOKUP($H1467,'Last name'!$A:$B,2,FALSE) &amp; " " &amp; VLOOKUP(RANDBETWEEN(5,COUNT('Last name'!$A:$A) + 1),'Last name'!$A:$B,2,FALSE)
)</f>
        <v>Faria Bragança</v>
      </c>
      <c r="J1467" s="7" t="str">
        <f t="shared" ca="1" si="222"/>
        <v>Alice Faria Bragança</v>
      </c>
      <c r="K1467" s="7" t="str" cm="1">
        <f t="array" aca="1" ref="K1467" ca="1">SHA1HASH($J1467)</f>
        <v>03af62e216f7e553476808c407d57ad564fbc3df</v>
      </c>
      <c r="L1467" s="7" cm="1">
        <f t="array" aca="1" ref="L1467" ca="1">INDEX(States!$A:$A,N1467,1)</f>
        <v>5</v>
      </c>
      <c r="M1467" s="7" t="str">
        <f ca="1">VLOOKUP($L1467,Countries!$A:$B,2,FALSE)</f>
        <v>Portugal</v>
      </c>
      <c r="N1467" s="7" cm="1">
        <f t="array" aca="1" ref="N1467" ca="1">INDEX(States!$C:$C,RANDBETWEEN(5,COUNTA(States!$A:$A) + 1),1)</f>
        <v>16</v>
      </c>
      <c r="O1467" s="7" t="str">
        <f ca="1">VLOOKUP($N1467,States!$C:$D,2,FALSE)</f>
        <v>Azores</v>
      </c>
      <c r="P1467" s="7" t="str">
        <f ca="1">VLOOKUP($F1467,Name!$A:$C,3,FALSE)</f>
        <v>F</v>
      </c>
      <c r="Q1467" s="7" t="str">
        <f ca="1">VLOOKUP($P1467,Genders!$B:$C,2,FALSE)</f>
        <v>Female</v>
      </c>
      <c r="R1467" s="7" cm="1">
        <f t="array" aca="1" ref="R1467" ca="1">INDEX('Marital status'!$A:$A,RANDBETWEEN(5,COUNTA('Marital status'!$A:$A) + 1),1)</f>
        <v>6</v>
      </c>
      <c r="S1467" s="7" t="str">
        <f ca="1">VLOOKUP($R1467,'Marital status'!$A:$B,2,FALSE)</f>
        <v>MarrieD</v>
      </c>
      <c r="T1467" s="7">
        <f t="shared" ca="1" si="223"/>
        <v>5</v>
      </c>
      <c r="U1467" s="7" t="str">
        <f ca="1">VLOOKUP($T1467,Ethnicities!$A:$B,2,FALSE)</f>
        <v xml:space="preserve"> white</v>
      </c>
      <c r="V1467" s="8">
        <f t="shared" ca="1" si="224"/>
        <v>23100</v>
      </c>
      <c r="W1467" s="6">
        <f t="shared" ca="1" si="225"/>
        <v>7</v>
      </c>
      <c r="X1467" s="8" t="str">
        <f ca="1">VLOOKUP($W1467,'Background education'!$A:$B,2,FALSE)</f>
        <v>Undergraduate degree</v>
      </c>
      <c r="Y1467" s="7">
        <f ca="1" xml:space="preserve">
  IF(OR($AA1467 = 5, $AA1467 = 6, $AA1467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67" s="7" t="str">
        <f ca="1">VLOOKUP($Y1467,Departments!$A:$B,2,FALSE)</f>
        <v>Controlling</v>
      </c>
      <c r="AA1467" s="6">
        <f t="shared" ca="1" si="226"/>
        <v>9</v>
      </c>
      <c r="AB1467" s="7" t="str">
        <f ca="1">VLOOKUP($AA1467,Roles!$A:$B,2,FALSE)</f>
        <v>Intern</v>
      </c>
      <c r="AC1467" s="6" t="str">
        <f t="shared" ca="1" si="227"/>
        <v/>
      </c>
      <c r="AD1467" s="7" t="str">
        <f ca="1" xml:space="preserve">
IF($AC1467 &lt;&gt; "",
    VLOOKUP($AC1467,Levels!$A:$B,2,FALSE),
    ""
)</f>
        <v/>
      </c>
      <c r="AE1467" s="8">
        <f t="shared" ca="1" si="228"/>
        <v>38608</v>
      </c>
      <c r="AF1467" s="6">
        <f ca="1">RANDBETWEEN(5,COUNTA('Recruitment source'!$A:$A) + 1)</f>
        <v>13</v>
      </c>
      <c r="AG1467" s="6" t="str">
        <f ca="1">VLOOKUP($AF1467,'Recruitment source'!$A:$B,2,FALSE)</f>
        <v>Google</v>
      </c>
      <c r="AH1467" s="8"/>
      <c r="AI1467" s="1">
        <f t="shared" ca="1" si="220"/>
        <v>1205</v>
      </c>
      <c r="AJ146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1463, 1, 'Alice Faria Bragança', 'F', 5, '30/03/1963', 7, 12, 9, NULL, 1205);</v>
      </c>
    </row>
    <row r="1468" spans="1:36" ht="14.25" customHeight="1" x14ac:dyDescent="0.2">
      <c r="A1468" s="7" cm="1">
        <f t="array" aca="1" ref="A1468" ca="1">INDEX(Companies!$A:$A,RANDBETWEEN(5,COUNTA(Companies!$A:$A) + 1),1)</f>
        <v>5</v>
      </c>
      <c r="B1468" s="7" t="str">
        <f ca="1">VLOOKUP($A1468,Companies!$A:$B,2,FALSE)</f>
        <v>ACME Corporation</v>
      </c>
      <c r="C1468" s="5">
        <f t="shared" si="221"/>
        <v>1464</v>
      </c>
      <c r="D1468" s="5" t="str" cm="1">
        <f t="array" ref="D1468">SHA1HASH($C1468)</f>
        <v>655030540aed981b558d2f880b20cca6217d24e6</v>
      </c>
      <c r="E1468" s="6">
        <v>1</v>
      </c>
      <c r="F1468" s="7">
        <f ca="1">IF($C1468 = 1 + N("Presidente"),
    127,
    IF($C1468 = 2 + N("Vice-Presidente"),
        72,
        IF($C1468 = 3 + N("Secretária bilíngue"),
            13,
            RANDBETWEEN(5,COUNT(Name!$A:$A) + 1)
        )
    )
)</f>
        <v>91</v>
      </c>
      <c r="G1468" s="7" t="str">
        <f ca="1">VLOOKUP($F1468,Name!$A:$B,2,FALSE)</f>
        <v>Cecilia</v>
      </c>
      <c r="H1468" s="7">
        <f ca="1" xml:space="preserve">
IF($C1468 = 1,
    0,
    RANDBETWEEN(5,COUNT('Last name'!$A:$A) + 1)
)</f>
        <v>14</v>
      </c>
      <c r="I1468" s="7" t="str">
        <f ca="1" xml:space="preserve">
IF($C1468 = 1 + N("Presidente"),
    "de Orléans e Bragança",
    VLOOKUP($H1468,'Last name'!$A:$B,2,FALSE) &amp; " " &amp; VLOOKUP(RANDBETWEEN(5,COUNT('Last name'!$A:$A) + 1),'Last name'!$A:$B,2,FALSE)
)</f>
        <v>Alves Carneiro</v>
      </c>
      <c r="J1468" s="7" t="str">
        <f t="shared" ca="1" si="222"/>
        <v>Cecilia Alves Carneiro</v>
      </c>
      <c r="K1468" s="7" t="str" cm="1">
        <f t="array" aca="1" ref="K1468" ca="1">SHA1HASH($J1468)</f>
        <v>5c48d5168027dc8e15f6863e3a8b7f2c9893e3e7</v>
      </c>
      <c r="L1468" s="7" cm="1">
        <f t="array" aca="1" ref="L1468" ca="1">INDEX(States!$A:$A,N1468,1)</f>
        <v>5</v>
      </c>
      <c r="M1468" s="7" t="str">
        <f ca="1">VLOOKUP($L1468,Countries!$A:$B,2,FALSE)</f>
        <v>Portugal</v>
      </c>
      <c r="N1468" s="7" cm="1">
        <f t="array" aca="1" ref="N1468" ca="1">INDEX(States!$C:$C,RANDBETWEEN(5,COUNTA(States!$A:$A) + 1),1)</f>
        <v>17</v>
      </c>
      <c r="O1468" s="7" t="str">
        <f ca="1">VLOOKUP($N1468,States!$C:$D,2,FALSE)</f>
        <v>Viseu</v>
      </c>
      <c r="P1468" s="7" t="str">
        <f ca="1">VLOOKUP($F1468,Name!$A:$C,3,FALSE)</f>
        <v>F</v>
      </c>
      <c r="Q1468" s="7" t="str">
        <f ca="1">VLOOKUP($P1468,Genders!$B:$C,2,FALSE)</f>
        <v>Female</v>
      </c>
      <c r="R1468" s="7" cm="1">
        <f t="array" aca="1" ref="R1468" ca="1">INDEX('Marital status'!$A:$A,RANDBETWEEN(5,COUNTA('Marital status'!$A:$A) + 1),1)</f>
        <v>9</v>
      </c>
      <c r="S1468" s="7" t="str">
        <f ca="1">VLOOKUP($R1468,'Marital status'!$A:$B,2,FALSE)</f>
        <v>DIVORCED</v>
      </c>
      <c r="T1468" s="7">
        <f t="shared" ca="1" si="223"/>
        <v>5</v>
      </c>
      <c r="U1468" s="7" t="str">
        <f ca="1">VLOOKUP($T1468,Ethnicities!$A:$B,2,FALSE)</f>
        <v xml:space="preserve"> white</v>
      </c>
      <c r="V1468" s="8">
        <f t="shared" ca="1" si="224"/>
        <v>31683</v>
      </c>
      <c r="W1468" s="6">
        <f t="shared" ca="1" si="225"/>
        <v>8</v>
      </c>
      <c r="X1468" s="8" t="str">
        <f ca="1">VLOOKUP($W1468,'Background education'!$A:$B,2,FALSE)</f>
        <v>Graduate school</v>
      </c>
      <c r="Y1468" s="7">
        <f ca="1" xml:space="preserve">
  IF(OR($AA1468 = 5, $AA1468 = 6, $AA1468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68" s="7" t="str">
        <f ca="1">VLOOKUP($Y1468,Departments!$A:$B,2,FALSE)</f>
        <v>Human Resource</v>
      </c>
      <c r="AA1468" s="6">
        <f t="shared" ca="1" si="226"/>
        <v>11</v>
      </c>
      <c r="AB1468" s="7" t="str">
        <f ca="1">VLOOKUP($AA1468,Roles!$A:$B,2,FALSE)</f>
        <v>Analyst</v>
      </c>
      <c r="AC1468" s="6">
        <f t="shared" ca="1" si="227"/>
        <v>5</v>
      </c>
      <c r="AD1468" s="7" t="str">
        <f ca="1" xml:space="preserve">
IF($AC1468 &lt;&gt; "",
    VLOOKUP($AC1468,Levels!$A:$B,2,FALSE),
    ""
)</f>
        <v>Junior</v>
      </c>
      <c r="AE1468" s="8">
        <f t="shared" ca="1" si="228"/>
        <v>38177</v>
      </c>
      <c r="AF1468" s="6">
        <f ca="1">RANDBETWEEN(5,COUNTA('Recruitment source'!$A:$A) + 1)</f>
        <v>13</v>
      </c>
      <c r="AG1468" s="6" t="str">
        <f ca="1">VLOOKUP($AF1468,'Recruitment source'!$A:$B,2,FALSE)</f>
        <v>Google</v>
      </c>
      <c r="AH1468" s="8"/>
      <c r="AI1468" s="1">
        <f t="shared" ca="1" si="220"/>
        <v>3080</v>
      </c>
      <c r="AJ1468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1464, 1, 'Cecilia Alves Carneiro', 'F', 5, '28/09/1986', 8, 8, 11, 5, 3080);</v>
      </c>
    </row>
    <row r="1469" spans="1:36" ht="14.25" customHeight="1" x14ac:dyDescent="0.2">
      <c r="A1469" s="7" cm="1">
        <f t="array" aca="1" ref="A1469" ca="1">INDEX(Companies!$A:$A,RANDBETWEEN(5,COUNTA(Companies!$A:$A) + 1),1)</f>
        <v>5</v>
      </c>
      <c r="B1469" s="7" t="str">
        <f ca="1">VLOOKUP($A1469,Companies!$A:$B,2,FALSE)</f>
        <v>ACME Corporation</v>
      </c>
      <c r="C1469" s="5">
        <f t="shared" si="221"/>
        <v>1465</v>
      </c>
      <c r="D1469" s="5" t="str" cm="1">
        <f t="array" ref="D1469">SHA1HASH($C1469)</f>
        <v>4240b033f5f22c9a9cab56bf555f71904b837b54</v>
      </c>
      <c r="E1469" s="6">
        <v>1</v>
      </c>
      <c r="F1469" s="7">
        <f ca="1">IF($C1469 = 1 + N("Presidente"),
    127,
    IF($C1469 = 2 + N("Vice-Presidente"),
        72,
        IF($C1469 = 3 + N("Secretária bilíngue"),
            13,
            RANDBETWEEN(5,COUNT(Name!$A:$A) + 1)
        )
    )
)</f>
        <v>276</v>
      </c>
      <c r="G1469" s="7" t="str">
        <f ca="1">VLOOKUP($F1469,Name!$A:$B,2,FALSE)</f>
        <v>Mariah</v>
      </c>
      <c r="H1469" s="7">
        <f ca="1" xml:space="preserve">
IF($C1469 = 1,
    0,
    RANDBETWEEN(5,COUNT('Last name'!$A:$A) + 1)
)</f>
        <v>112</v>
      </c>
      <c r="I1469" s="7" t="str">
        <f ca="1" xml:space="preserve">
IF($C1469 = 1 + N("Presidente"),
    "de Orléans e Bragança",
    VLOOKUP($H1469,'Last name'!$A:$B,2,FALSE) &amp; " " &amp; VLOOKUP(RANDBETWEEN(5,COUNT('Last name'!$A:$A) + 1),'Last name'!$A:$B,2,FALSE)
)</f>
        <v>Lopes Frois</v>
      </c>
      <c r="J1469" s="7" t="str">
        <f t="shared" ca="1" si="222"/>
        <v>Mariah Lopes Frois</v>
      </c>
      <c r="K1469" s="7" t="str" cm="1">
        <f t="array" aca="1" ref="K1469" ca="1">SHA1HASH($J1469)</f>
        <v>543f6771c6309c5c44f3988c0fb9f79c605cd2f2</v>
      </c>
      <c r="L1469" s="7" cm="1">
        <f t="array" aca="1" ref="L1469" ca="1">INDEX(States!$A:$A,N1469,1)</f>
        <v>5</v>
      </c>
      <c r="M1469" s="7" t="str">
        <f ca="1">VLOOKUP($L1469,Countries!$A:$B,2,FALSE)</f>
        <v>Portugal</v>
      </c>
      <c r="N1469" s="7" cm="1">
        <f t="array" aca="1" ref="N1469" ca="1">INDEX(States!$C:$C,RANDBETWEEN(5,COUNTA(States!$A:$A) + 1),1)</f>
        <v>8</v>
      </c>
      <c r="O1469" s="7" t="str">
        <f ca="1">VLOOKUP($N1469,States!$C:$D,2,FALSE)</f>
        <v>AveirO</v>
      </c>
      <c r="P1469" s="7" t="str">
        <f ca="1">VLOOKUP($F1469,Name!$A:$C,3,FALSE)</f>
        <v>F</v>
      </c>
      <c r="Q1469" s="7" t="str">
        <f ca="1">VLOOKUP($P1469,Genders!$B:$C,2,FALSE)</f>
        <v>Female</v>
      </c>
      <c r="R1469" s="7" cm="1">
        <f t="array" aca="1" ref="R1469" ca="1">INDEX('Marital status'!$A:$A,RANDBETWEEN(5,COUNTA('Marital status'!$A:$A) + 1),1)</f>
        <v>7</v>
      </c>
      <c r="S1469" s="7" t="str">
        <f ca="1">VLOOKUP($R1469,'Marital status'!$A:$B,2,FALSE)</f>
        <v xml:space="preserve">Widowed </v>
      </c>
      <c r="T1469" s="7">
        <f t="shared" ca="1" si="223"/>
        <v>5</v>
      </c>
      <c r="U1469" s="7" t="str">
        <f ca="1">VLOOKUP($T1469,Ethnicities!$A:$B,2,FALSE)</f>
        <v xml:space="preserve"> white</v>
      </c>
      <c r="V1469" s="8">
        <f t="shared" ca="1" si="224"/>
        <v>23043</v>
      </c>
      <c r="W1469" s="6">
        <f t="shared" ca="1" si="225"/>
        <v>7</v>
      </c>
      <c r="X1469" s="8" t="str">
        <f ca="1">VLOOKUP($W1469,'Background education'!$A:$B,2,FALSE)</f>
        <v>Undergraduate degree</v>
      </c>
      <c r="Y1469" s="7">
        <f ca="1" xml:space="preserve">
  IF(OR($AA1469 = 5, $AA1469 = 6, $AA1469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69" s="7" t="str">
        <f ca="1">VLOOKUP($Y1469,Departments!$A:$B,2,FALSE)</f>
        <v>Finance</v>
      </c>
      <c r="AA1469" s="6">
        <f t="shared" ca="1" si="226"/>
        <v>9</v>
      </c>
      <c r="AB1469" s="7" t="str">
        <f ca="1">VLOOKUP($AA1469,Roles!$A:$B,2,FALSE)</f>
        <v>Intern</v>
      </c>
      <c r="AC1469" s="6" t="str">
        <f t="shared" ca="1" si="227"/>
        <v/>
      </c>
      <c r="AD1469" s="7" t="str">
        <f ca="1" xml:space="preserve">
IF($AC1469 &lt;&gt; "",
    VLOOKUP($AC1469,Levels!$A:$B,2,FALSE),
    ""
)</f>
        <v/>
      </c>
      <c r="AE1469" s="8">
        <f t="shared" ca="1" si="228"/>
        <v>40213</v>
      </c>
      <c r="AF1469" s="6">
        <f ca="1">RANDBETWEEN(5,COUNTA('Recruitment source'!$A:$A) + 1)</f>
        <v>7</v>
      </c>
      <c r="AG1469" s="6" t="str">
        <f ca="1">VLOOKUP($AF1469,'Recruitment source'!$A:$B,2,FALSE)</f>
        <v>SAPO Emprego</v>
      </c>
      <c r="AH1469" s="8"/>
      <c r="AI1469" s="1">
        <f t="shared" ca="1" si="220"/>
        <v>1205</v>
      </c>
      <c r="AJ1469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1465, 1, 'Mariah Lopes Frois', 'F', 5, '01/02/1963', 7, 7, 9, NULL, 1205);</v>
      </c>
    </row>
    <row r="1470" spans="1:36" ht="14.25" customHeight="1" x14ac:dyDescent="0.2">
      <c r="A1470" s="7" cm="1">
        <f t="array" aca="1" ref="A1470" ca="1">INDEX(Companies!$A:$A,RANDBETWEEN(5,COUNTA(Companies!$A:$A) + 1),1)</f>
        <v>5</v>
      </c>
      <c r="B1470" s="7" t="str">
        <f ca="1">VLOOKUP($A1470,Companies!$A:$B,2,FALSE)</f>
        <v>ACME Corporation</v>
      </c>
      <c r="C1470" s="5">
        <f t="shared" si="221"/>
        <v>1466</v>
      </c>
      <c r="D1470" s="5" t="str" cm="1">
        <f t="array" ref="D1470">SHA1HASH($C1470)</f>
        <v>6124feb79623c94ce6ed9edd1595cfe9a90b470c</v>
      </c>
      <c r="E1470" s="6">
        <v>1</v>
      </c>
      <c r="F1470" s="7">
        <f ca="1">IF($C1470 = 1 + N("Presidente"),
    127,
    IF($C1470 = 2 + N("Vice-Presidente"),
        72,
        IF($C1470 = 3 + N("Secretária bilíngue"),
            13,
            RANDBETWEEN(5,COUNT(Name!$A:$A) + 1)
        )
    )
)</f>
        <v>70</v>
      </c>
      <c r="G1470" s="7" t="str">
        <f ca="1">VLOOKUP($F1470,Name!$A:$B,2,FALSE)</f>
        <v>Bento</v>
      </c>
      <c r="H1470" s="7">
        <f ca="1" xml:space="preserve">
IF($C1470 = 1,
    0,
    RANDBETWEEN(5,COUNT('Last name'!$A:$A) + 1)
)</f>
        <v>159</v>
      </c>
      <c r="I1470" s="7" t="str">
        <f ca="1" xml:space="preserve">
IF($C1470 = 1 + N("Presidente"),
    "de Orléans e Bragança",
    VLOOKUP($H1470,'Last name'!$A:$B,2,FALSE) &amp; " " &amp; VLOOKUP(RANDBETWEEN(5,COUNT('Last name'!$A:$A) + 1),'Last name'!$A:$B,2,FALSE)
)</f>
        <v>Reis Alcantara</v>
      </c>
      <c r="J1470" s="7" t="str">
        <f t="shared" ca="1" si="222"/>
        <v>Bento Reis Alcantara</v>
      </c>
      <c r="K1470" s="7" t="str" cm="1">
        <f t="array" aca="1" ref="K1470" ca="1">SHA1HASH($J1470)</f>
        <v>edd68b817c71ffa9b652e64c5472da7f4bc991ee</v>
      </c>
      <c r="L1470" s="7" cm="1">
        <f t="array" aca="1" ref="L1470" ca="1">INDEX(States!$A:$A,N1470,1)</f>
        <v>5</v>
      </c>
      <c r="M1470" s="7" t="str">
        <f ca="1">VLOOKUP($L1470,Countries!$A:$B,2,FALSE)</f>
        <v>Portugal</v>
      </c>
      <c r="N1470" s="7" cm="1">
        <f t="array" aca="1" ref="N1470" ca="1">INDEX(States!$C:$C,RANDBETWEEN(5,COUNTA(States!$A:$A) + 1),1)</f>
        <v>18</v>
      </c>
      <c r="O1470" s="7" t="str">
        <f ca="1">VLOOKUP($N1470,States!$C:$D,2,FALSE)</f>
        <v>Castelo Branco</v>
      </c>
      <c r="P1470" s="7" t="str">
        <f ca="1">VLOOKUP($F1470,Name!$A:$C,3,FALSE)</f>
        <v>M</v>
      </c>
      <c r="Q1470" s="7" t="str">
        <f ca="1">VLOOKUP($P1470,Genders!$B:$C,2,FALSE)</f>
        <v>Male</v>
      </c>
      <c r="R1470" s="7" cm="1">
        <f t="array" aca="1" ref="R1470" ca="1">INDEX('Marital status'!$A:$A,RANDBETWEEN(5,COUNTA('Marital status'!$A:$A) + 1),1)</f>
        <v>6</v>
      </c>
      <c r="S1470" s="7" t="str">
        <f ca="1">VLOOKUP($R1470,'Marital status'!$A:$B,2,FALSE)</f>
        <v>MarrieD</v>
      </c>
      <c r="T1470" s="7">
        <f t="shared" ca="1" si="223"/>
        <v>6</v>
      </c>
      <c r="U1470" s="7" t="str">
        <f ca="1">VLOOKUP($T1470,Ethnicities!$A:$B,2,FALSE)</f>
        <v>Black or African American</v>
      </c>
      <c r="V1470" s="8">
        <f t="shared" ca="1" si="224"/>
        <v>19526</v>
      </c>
      <c r="W1470" s="6">
        <f t="shared" ca="1" si="225"/>
        <v>8</v>
      </c>
      <c r="X1470" s="8" t="str">
        <f ca="1">VLOOKUP($W1470,'Background education'!$A:$B,2,FALSE)</f>
        <v>Graduate school</v>
      </c>
      <c r="Y1470" s="7">
        <f ca="1" xml:space="preserve">
  IF(OR($AA1470 = 5, $AA1470 = 6, $AA1470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70" s="7" t="str">
        <f ca="1">VLOOKUP($Y1470,Departments!$A:$B,2,FALSE)</f>
        <v xml:space="preserve"> Commercial</v>
      </c>
      <c r="AA1470" s="6">
        <f t="shared" ca="1" si="226"/>
        <v>11</v>
      </c>
      <c r="AB1470" s="7" t="str">
        <f ca="1">VLOOKUP($AA1470,Roles!$A:$B,2,FALSE)</f>
        <v>Analyst</v>
      </c>
      <c r="AC1470" s="6">
        <f t="shared" ca="1" si="227"/>
        <v>7</v>
      </c>
      <c r="AD1470" s="7" t="str">
        <f ca="1" xml:space="preserve">
IF($AC1470 &lt;&gt; "",
    VLOOKUP($AC1470,Levels!$A:$B,2,FALSE),
    ""
)</f>
        <v>Senior</v>
      </c>
      <c r="AE1470" s="8">
        <f t="shared" ca="1" si="228"/>
        <v>42226</v>
      </c>
      <c r="AF1470" s="6">
        <f ca="1">RANDBETWEEN(5,COUNTA('Recruitment source'!$A:$A) + 1)</f>
        <v>7</v>
      </c>
      <c r="AG1470" s="6" t="str">
        <f ca="1">VLOOKUP($AF1470,'Recruitment source'!$A:$B,2,FALSE)</f>
        <v>SAPO Emprego</v>
      </c>
      <c r="AH1470" s="8"/>
      <c r="AI1470" s="1">
        <f t="shared" ca="1" si="220"/>
        <v>3080</v>
      </c>
      <c r="AJ1470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1466, 1, 'Bento Reis Alcantara', 'M', 6, '16/06/1953', 8, 9, 11, 7, 3080);</v>
      </c>
    </row>
    <row r="1471" spans="1:36" ht="14.25" customHeight="1" x14ac:dyDescent="0.2">
      <c r="A1471" s="7" cm="1">
        <f t="array" aca="1" ref="A1471" ca="1">INDEX(Companies!$A:$A,RANDBETWEEN(5,COUNTA(Companies!$A:$A) + 1),1)</f>
        <v>5</v>
      </c>
      <c r="B1471" s="7" t="str">
        <f ca="1">VLOOKUP($A1471,Companies!$A:$B,2,FALSE)</f>
        <v>ACME Corporation</v>
      </c>
      <c r="C1471" s="5">
        <f t="shared" si="221"/>
        <v>1467</v>
      </c>
      <c r="D1471" s="5" t="str" cm="1">
        <f t="array" ref="D1471">SHA1HASH($C1471)</f>
        <v>dd68e246ab85c71494243afefd589d2abb6e6d62</v>
      </c>
      <c r="E1471" s="6">
        <v>1</v>
      </c>
      <c r="F1471" s="7">
        <f ca="1">IF($C1471 = 1 + N("Presidente"),
    127,
    IF($C1471 = 2 + N("Vice-Presidente"),
        72,
        IF($C1471 = 3 + N("Secretária bilíngue"),
            13,
            RANDBETWEEN(5,COUNT(Name!$A:$A) + 1)
        )
    )
)</f>
        <v>363</v>
      </c>
      <c r="G1471" s="7" t="str">
        <f ca="1">VLOOKUP($F1471,Name!$A:$B,2,FALSE)</f>
        <v>Yago</v>
      </c>
      <c r="H1471" s="7">
        <f ca="1" xml:space="preserve">
IF($C1471 = 1,
    0,
    RANDBETWEEN(5,COUNT('Last name'!$A:$A) + 1)
)</f>
        <v>65</v>
      </c>
      <c r="I1471" s="7" t="str">
        <f ca="1" xml:space="preserve">
IF($C1471 = 1 + N("Presidente"),
    "de Orléans e Bragança",
    VLOOKUP($H1471,'Last name'!$A:$B,2,FALSE) &amp; " " &amp; VLOOKUP(RANDBETWEEN(5,COUNT('Last name'!$A:$A) + 1),'Last name'!$A:$B,2,FALSE)
)</f>
        <v>Coelho Salvador</v>
      </c>
      <c r="J1471" s="7" t="str">
        <f t="shared" ca="1" si="222"/>
        <v>Yago Coelho Salvador</v>
      </c>
      <c r="K1471" s="7" t="str" cm="1">
        <f t="array" aca="1" ref="K1471" ca="1">SHA1HASH($J1471)</f>
        <v>187074115dc3c5f921b4a0e755ca1c9c4a35821f</v>
      </c>
      <c r="L1471" s="7" cm="1">
        <f t="array" aca="1" ref="L1471" ca="1">INDEX(States!$A:$A,N1471,1)</f>
        <v>5</v>
      </c>
      <c r="M1471" s="7" t="str">
        <f ca="1">VLOOKUP($L1471,Countries!$A:$B,2,FALSE)</f>
        <v>Portugal</v>
      </c>
      <c r="N1471" s="7" cm="1">
        <f t="array" aca="1" ref="N1471" ca="1">INDEX(States!$C:$C,RANDBETWEEN(5,COUNTA(States!$A:$A) + 1),1)</f>
        <v>22</v>
      </c>
      <c r="O1471" s="7" t="str">
        <f ca="1">VLOOKUP($N1471,States!$C:$D,2,FALSE)</f>
        <v>Vila Real</v>
      </c>
      <c r="P1471" s="7" t="str">
        <f ca="1">VLOOKUP($F1471,Name!$A:$C,3,FALSE)</f>
        <v>M</v>
      </c>
      <c r="Q1471" s="7" t="str">
        <f ca="1">VLOOKUP($P1471,Genders!$B:$C,2,FALSE)</f>
        <v>Male</v>
      </c>
      <c r="R1471" s="7" cm="1">
        <f t="array" aca="1" ref="R1471" ca="1">INDEX('Marital status'!$A:$A,RANDBETWEEN(5,COUNTA('Marital status'!$A:$A) + 1),1)</f>
        <v>8</v>
      </c>
      <c r="S1471" s="7" t="str">
        <f ca="1">VLOOKUP($R1471,'Marital status'!$A:$B,2,FALSE)</f>
        <v xml:space="preserve"> Separated </v>
      </c>
      <c r="T1471" s="7">
        <f t="shared" ca="1" si="223"/>
        <v>5</v>
      </c>
      <c r="U1471" s="7" t="str">
        <f ca="1">VLOOKUP($T1471,Ethnicities!$A:$B,2,FALSE)</f>
        <v xml:space="preserve"> white</v>
      </c>
      <c r="V1471" s="8">
        <f t="shared" ca="1" si="224"/>
        <v>33008</v>
      </c>
      <c r="W1471" s="6">
        <f t="shared" ca="1" si="225"/>
        <v>7</v>
      </c>
      <c r="X1471" s="8" t="str">
        <f ca="1">VLOOKUP($W1471,'Background education'!$A:$B,2,FALSE)</f>
        <v>Undergraduate degree</v>
      </c>
      <c r="Y1471" s="7">
        <f ca="1" xml:space="preserve">
  IF(OR($AA1471 = 5, $AA1471 = 6, $AA1471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71" s="7" t="str">
        <f ca="1">VLOOKUP($Y1471,Departments!$A:$B,2,FALSE)</f>
        <v>Human Resource</v>
      </c>
      <c r="AA1471" s="6">
        <f t="shared" ca="1" si="226"/>
        <v>10</v>
      </c>
      <c r="AB1471" s="7" t="str">
        <f ca="1">VLOOKUP($AA1471,Roles!$A:$B,2,FALSE)</f>
        <v>Trainee</v>
      </c>
      <c r="AC1471" s="6" t="str">
        <f t="shared" ca="1" si="227"/>
        <v/>
      </c>
      <c r="AD1471" s="7" t="str">
        <f ca="1" xml:space="preserve">
IF($AC1471 &lt;&gt; "",
    VLOOKUP($AC1471,Levels!$A:$B,2,FALSE),
    ""
)</f>
        <v/>
      </c>
      <c r="AE1471" s="8">
        <f t="shared" ca="1" si="228"/>
        <v>40257</v>
      </c>
      <c r="AF1471" s="6">
        <f ca="1">RANDBETWEEN(5,COUNTA('Recruitment source'!$A:$A) + 1)</f>
        <v>6</v>
      </c>
      <c r="AG1471" s="6" t="str">
        <f ca="1">VLOOKUP($AF1471,'Recruitment source'!$A:$B,2,FALSE)</f>
        <v>Learn4Good</v>
      </c>
      <c r="AH1471" s="8"/>
      <c r="AI1471" s="1">
        <f t="shared" ca="1" si="220"/>
        <v>1385</v>
      </c>
      <c r="AJ1471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1467, 1, 'Yago Coelho Salvador', 'M', 5, '15/05/1990', 7, 8, 10, NULL, 1385);</v>
      </c>
    </row>
    <row r="1472" spans="1:36" ht="14.25" customHeight="1" x14ac:dyDescent="0.2">
      <c r="A1472" s="7" cm="1">
        <f t="array" aca="1" ref="A1472" ca="1">INDEX(Companies!$A:$A,RANDBETWEEN(5,COUNTA(Companies!$A:$A) + 1),1)</f>
        <v>5</v>
      </c>
      <c r="B1472" s="7" t="str">
        <f ca="1">VLOOKUP($A1472,Companies!$A:$B,2,FALSE)</f>
        <v>ACME Corporation</v>
      </c>
      <c r="C1472" s="5">
        <f t="shared" si="221"/>
        <v>1468</v>
      </c>
      <c r="D1472" s="5" t="str" cm="1">
        <f t="array" ref="D1472">SHA1HASH($C1472)</f>
        <v>742f0a1ef06d6bdc8c856b05b3ad8839e2a27ba7</v>
      </c>
      <c r="E1472" s="6">
        <v>1</v>
      </c>
      <c r="F1472" s="7">
        <f ca="1">IF($C1472 = 1 + N("Presidente"),
    127,
    IF($C1472 = 2 + N("Vice-Presidente"),
        72,
        IF($C1472 = 3 + N("Secretária bilíngue"),
            13,
            RANDBETWEEN(5,COUNT(Name!$A:$A) + 1)
        )
    )
)</f>
        <v>291</v>
      </c>
      <c r="G1472" s="7" t="str">
        <f ca="1">VLOOKUP($F1472,Name!$A:$B,2,FALSE)</f>
        <v>Melyssa</v>
      </c>
      <c r="H1472" s="7">
        <f ca="1" xml:space="preserve">
IF($C1472 = 1,
    0,
    RANDBETWEEN(5,COUNT('Last name'!$A:$A) + 1)
)</f>
        <v>73</v>
      </c>
      <c r="I1472" s="7" t="str">
        <f ca="1" xml:space="preserve">
IF($C1472 = 1 + N("Presidente"),
    "de Orléans e Bragança",
    VLOOKUP($H1472,'Last name'!$A:$B,2,FALSE) &amp; " " &amp; VLOOKUP(RANDBETWEEN(5,COUNT('Last name'!$A:$A) + 1),'Last name'!$A:$B,2,FALSE)
)</f>
        <v>de Oliveira Rangel</v>
      </c>
      <c r="J1472" s="7" t="str">
        <f t="shared" ca="1" si="222"/>
        <v>Melyssa de Oliveira Rangel</v>
      </c>
      <c r="K1472" s="7" t="str" cm="1">
        <f t="array" aca="1" ref="K1472" ca="1">SHA1HASH($J1472)</f>
        <v>5f2045a287da14289be3977febb48ff2ddda830e</v>
      </c>
      <c r="L1472" s="7" cm="1">
        <f t="array" aca="1" ref="L1472" ca="1">INDEX(States!$A:$A,N1472,1)</f>
        <v>5</v>
      </c>
      <c r="M1472" s="7" t="str">
        <f ca="1">VLOOKUP($L1472,Countries!$A:$B,2,FALSE)</f>
        <v>Portugal</v>
      </c>
      <c r="N1472" s="7" cm="1">
        <f t="array" aca="1" ref="N1472" ca="1">INDEX(States!$C:$C,RANDBETWEEN(5,COUNTA(States!$A:$A) + 1),1)</f>
        <v>9</v>
      </c>
      <c r="O1472" s="7" t="str">
        <f ca="1">VLOOKUP($N1472,States!$C:$D,2,FALSE)</f>
        <v>braga</v>
      </c>
      <c r="P1472" s="7" t="str">
        <f ca="1">VLOOKUP($F1472,Name!$A:$C,3,FALSE)</f>
        <v>F</v>
      </c>
      <c r="Q1472" s="7" t="str">
        <f ca="1">VLOOKUP($P1472,Genders!$B:$C,2,FALSE)</f>
        <v>Female</v>
      </c>
      <c r="R1472" s="7" cm="1">
        <f t="array" aca="1" ref="R1472" ca="1">INDEX('Marital status'!$A:$A,RANDBETWEEN(5,COUNTA('Marital status'!$A:$A) + 1),1)</f>
        <v>5</v>
      </c>
      <c r="S1472" s="7" t="str">
        <f ca="1">VLOOKUP($R1472,'Marital status'!$A:$B,2,FALSE)</f>
        <v>single</v>
      </c>
      <c r="T1472" s="7">
        <f t="shared" ca="1" si="223"/>
        <v>5</v>
      </c>
      <c r="U1472" s="7" t="str">
        <f ca="1">VLOOKUP($T1472,Ethnicities!$A:$B,2,FALSE)</f>
        <v xml:space="preserve"> white</v>
      </c>
      <c r="V1472" s="8">
        <f t="shared" ca="1" si="224"/>
        <v>19099</v>
      </c>
      <c r="W1472" s="6">
        <f t="shared" ca="1" si="225"/>
        <v>7</v>
      </c>
      <c r="X1472" s="8" t="str">
        <f ca="1">VLOOKUP($W1472,'Background education'!$A:$B,2,FALSE)</f>
        <v>Undergraduate degree</v>
      </c>
      <c r="Y1472" s="7">
        <f ca="1" xml:space="preserve">
  IF(OR($AA1472 = 5, $AA1472 = 6, $AA1472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72" s="7" t="str">
        <f ca="1">VLOOKUP($Y1472,Departments!$A:$B,2,FALSE)</f>
        <v>Communication &amp; Marketing</v>
      </c>
      <c r="AA1472" s="6">
        <f t="shared" ca="1" si="226"/>
        <v>11</v>
      </c>
      <c r="AB1472" s="7" t="str">
        <f ca="1">VLOOKUP($AA1472,Roles!$A:$B,2,FALSE)</f>
        <v>Analyst</v>
      </c>
      <c r="AC1472" s="6">
        <f t="shared" ca="1" si="227"/>
        <v>5</v>
      </c>
      <c r="AD1472" s="7" t="str">
        <f ca="1" xml:space="preserve">
IF($AC1472 &lt;&gt; "",
    VLOOKUP($AC1472,Levels!$A:$B,2,FALSE),
    ""
)</f>
        <v>Junior</v>
      </c>
      <c r="AE1472" s="8">
        <f t="shared" ca="1" si="228"/>
        <v>43718</v>
      </c>
      <c r="AF1472" s="6">
        <f ca="1">RANDBETWEEN(5,COUNTA('Recruitment source'!$A:$A) + 1)</f>
        <v>9</v>
      </c>
      <c r="AG1472" s="6" t="str">
        <f ca="1">VLOOKUP($AF1472,'Recruitment source'!$A:$B,2,FALSE)</f>
        <v>Empregos Online</v>
      </c>
      <c r="AH1472" s="8"/>
      <c r="AI1472" s="1">
        <f t="shared" ca="1" si="220"/>
        <v>2580</v>
      </c>
      <c r="AJ1472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1468, 1, 'Melyssa de Oliveira Rangel', 'F', 5, '15/04/1952', 7, 11, 11, 5, 2580);</v>
      </c>
    </row>
    <row r="1473" spans="1:36" ht="14.25" customHeight="1" x14ac:dyDescent="0.2">
      <c r="A1473" s="7" cm="1">
        <f t="array" aca="1" ref="A1473" ca="1">INDEX(Companies!$A:$A,RANDBETWEEN(5,COUNTA(Companies!$A:$A) + 1),1)</f>
        <v>5</v>
      </c>
      <c r="B1473" s="7" t="str">
        <f ca="1">VLOOKUP($A1473,Companies!$A:$B,2,FALSE)</f>
        <v>ACME Corporation</v>
      </c>
      <c r="C1473" s="5">
        <f t="shared" si="221"/>
        <v>1469</v>
      </c>
      <c r="D1473" s="5" t="str" cm="1">
        <f t="array" ref="D1473">SHA1HASH($C1473)</f>
        <v>38165af29ab1e2d307f60404ec6c2db11e51c84e</v>
      </c>
      <c r="E1473" s="6">
        <v>1</v>
      </c>
      <c r="F1473" s="7">
        <f ca="1">IF($C1473 = 1 + N("Presidente"),
    127,
    IF($C1473 = 2 + N("Vice-Presidente"),
        72,
        IF($C1473 = 3 + N("Secretária bilíngue"),
            13,
            RANDBETWEEN(5,COUNT(Name!$A:$A) + 1)
        )
    )
)</f>
        <v>326</v>
      </c>
      <c r="G1473" s="7" t="str">
        <f ca="1">VLOOKUP($F1473,Name!$A:$B,2,FALSE)</f>
        <v>Rainah</v>
      </c>
      <c r="H1473" s="7">
        <f ca="1" xml:space="preserve">
IF($C1473 = 1,
    0,
    RANDBETWEEN(5,COUNT('Last name'!$A:$A) + 1)
)</f>
        <v>113</v>
      </c>
      <c r="I1473" s="7" t="str">
        <f ca="1" xml:space="preserve">
IF($C1473 = 1 + N("Presidente"),
    "de Orléans e Bragança",
    VLOOKUP($H1473,'Last name'!$A:$B,2,FALSE) &amp; " " &amp; VLOOKUP(RANDBETWEEN(5,COUNT('Last name'!$A:$A) + 1),'Last name'!$A:$B,2,FALSE)
)</f>
        <v>Luz Cardozo</v>
      </c>
      <c r="J1473" s="7" t="str">
        <f t="shared" ca="1" si="222"/>
        <v>Rainah Luz Cardozo</v>
      </c>
      <c r="K1473" s="7" t="str" cm="1">
        <f t="array" aca="1" ref="K1473" ca="1">SHA1HASH($J1473)</f>
        <v>6f4b728710bd4fa0f7376550b3782b17c0b450ec</v>
      </c>
      <c r="L1473" s="7" cm="1">
        <f t="array" aca="1" ref="L1473" ca="1">INDEX(States!$A:$A,N1473,1)</f>
        <v>5</v>
      </c>
      <c r="M1473" s="7" t="str">
        <f ca="1">VLOOKUP($L1473,Countries!$A:$B,2,FALSE)</f>
        <v>Portugal</v>
      </c>
      <c r="N1473" s="7" cm="1">
        <f t="array" aca="1" ref="N1473" ca="1">INDEX(States!$C:$C,RANDBETWEEN(5,COUNTA(States!$A:$A) + 1),1)</f>
        <v>17</v>
      </c>
      <c r="O1473" s="7" t="str">
        <f ca="1">VLOOKUP($N1473,States!$C:$D,2,FALSE)</f>
        <v>Viseu</v>
      </c>
      <c r="P1473" s="7" t="str">
        <f ca="1">VLOOKUP($F1473,Name!$A:$C,3,FALSE)</f>
        <v>F</v>
      </c>
      <c r="Q1473" s="7" t="str">
        <f ca="1">VLOOKUP($P1473,Genders!$B:$C,2,FALSE)</f>
        <v>Female</v>
      </c>
      <c r="R1473" s="7" cm="1">
        <f t="array" aca="1" ref="R1473" ca="1">INDEX('Marital status'!$A:$A,RANDBETWEEN(5,COUNTA('Marital status'!$A:$A) + 1),1)</f>
        <v>7</v>
      </c>
      <c r="S1473" s="7" t="str">
        <f ca="1">VLOOKUP($R1473,'Marital status'!$A:$B,2,FALSE)</f>
        <v xml:space="preserve">Widowed </v>
      </c>
      <c r="T1473" s="7">
        <f t="shared" ca="1" si="223"/>
        <v>5</v>
      </c>
      <c r="U1473" s="7" t="str">
        <f ca="1">VLOOKUP($T1473,Ethnicities!$A:$B,2,FALSE)</f>
        <v xml:space="preserve"> white</v>
      </c>
      <c r="V1473" s="8">
        <f t="shared" ca="1" si="224"/>
        <v>29734</v>
      </c>
      <c r="W1473" s="6">
        <f t="shared" ca="1" si="225"/>
        <v>7</v>
      </c>
      <c r="X1473" s="8" t="str">
        <f ca="1">VLOOKUP($W1473,'Background education'!$A:$B,2,FALSE)</f>
        <v>Undergraduate degree</v>
      </c>
      <c r="Y1473" s="7">
        <f ca="1" xml:space="preserve">
  IF(OR($AA1473 = 5, $AA1473 = 6, $AA1473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73" s="7" t="str">
        <f ca="1">VLOOKUP($Y1473,Departments!$A:$B,2,FALSE)</f>
        <v>Audit</v>
      </c>
      <c r="AA1473" s="6">
        <f t="shared" ca="1" si="226"/>
        <v>10</v>
      </c>
      <c r="AB1473" s="7" t="str">
        <f ca="1">VLOOKUP($AA1473,Roles!$A:$B,2,FALSE)</f>
        <v>Trainee</v>
      </c>
      <c r="AC1473" s="6" t="str">
        <f t="shared" ca="1" si="227"/>
        <v/>
      </c>
      <c r="AD1473" s="7" t="str">
        <f ca="1" xml:space="preserve">
IF($AC1473 &lt;&gt; "",
    VLOOKUP($AC1473,Levels!$A:$B,2,FALSE),
    ""
)</f>
        <v/>
      </c>
      <c r="AE1473" s="8">
        <f t="shared" ca="1" si="228"/>
        <v>37079</v>
      </c>
      <c r="AF1473" s="6">
        <f ca="1">RANDBETWEEN(5,COUNTA('Recruitment source'!$A:$A) + 1)</f>
        <v>8</v>
      </c>
      <c r="AG1473" s="6" t="str">
        <f ca="1">VLOOKUP($AF1473,'Recruitment source'!$A:$B,2,FALSE)</f>
        <v>Net Empregos</v>
      </c>
      <c r="AH1473" s="8"/>
      <c r="AI1473" s="1">
        <f t="shared" ca="1" si="220"/>
        <v>1305</v>
      </c>
      <c r="AJ1473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1469, 1, 'Rainah Luz Cardozo', 'F', 5, '28/05/1981', 7, 13, 10, NULL, 1305);</v>
      </c>
    </row>
    <row r="1474" spans="1:36" ht="14.25" customHeight="1" x14ac:dyDescent="0.2">
      <c r="A1474" s="7" cm="1">
        <f t="array" aca="1" ref="A1474" ca="1">INDEX(Companies!$A:$A,RANDBETWEEN(5,COUNTA(Companies!$A:$A) + 1),1)</f>
        <v>5</v>
      </c>
      <c r="B1474" s="7" t="str">
        <f ca="1">VLOOKUP($A1474,Companies!$A:$B,2,FALSE)</f>
        <v>ACME Corporation</v>
      </c>
      <c r="C1474" s="5">
        <f t="shared" si="221"/>
        <v>1470</v>
      </c>
      <c r="D1474" s="5" t="str" cm="1">
        <f t="array" ref="D1474">SHA1HASH($C1474)</f>
        <v>2e8d241fa2ca9957d1b8fab2a3d479f07a2c963b</v>
      </c>
      <c r="E1474" s="6">
        <v>1</v>
      </c>
      <c r="F1474" s="7">
        <f ca="1">IF($C1474 = 1 + N("Presidente"),
    127,
    IF($C1474 = 2 + N("Vice-Presidente"),
        72,
        IF($C1474 = 3 + N("Secretária bilíngue"),
            13,
            RANDBETWEEN(5,COUNT(Name!$A:$A) + 1)
        )
    )
)</f>
        <v>301</v>
      </c>
      <c r="G1474" s="7" t="str">
        <f ca="1">VLOOKUP($F1474,Name!$A:$B,2,FALSE)</f>
        <v>Murilo</v>
      </c>
      <c r="H1474" s="7">
        <f ca="1" xml:space="preserve">
IF($C1474 = 1,
    0,
    RANDBETWEEN(5,COUNT('Last name'!$A:$A) + 1)
)</f>
        <v>120</v>
      </c>
      <c r="I1474" s="7" t="str">
        <f ca="1" xml:space="preserve">
IF($C1474 = 1 + N("Presidente"),
    "de Orléans e Bragança",
    VLOOKUP($H1474,'Last name'!$A:$B,2,FALSE) &amp; " " &amp; VLOOKUP(RANDBETWEEN(5,COUNT('Last name'!$A:$A) + 1),'Last name'!$A:$B,2,FALSE)
)</f>
        <v>Marques Asvilla</v>
      </c>
      <c r="J1474" s="7" t="str">
        <f t="shared" ca="1" si="222"/>
        <v>Murilo Marques Asvilla</v>
      </c>
      <c r="K1474" s="7" t="str" cm="1">
        <f t="array" aca="1" ref="K1474" ca="1">SHA1HASH($J1474)</f>
        <v>5e84250ad64d5616e7dff59981e8d5bd2d36834b</v>
      </c>
      <c r="L1474" s="7" cm="1">
        <f t="array" aca="1" ref="L1474" ca="1">INDEX(States!$A:$A,N1474,1)</f>
        <v>5</v>
      </c>
      <c r="M1474" s="7" t="str">
        <f ca="1">VLOOKUP($L1474,Countries!$A:$B,2,FALSE)</f>
        <v>Portugal</v>
      </c>
      <c r="N1474" s="7" cm="1">
        <f t="array" aca="1" ref="N1474" ca="1">INDEX(States!$C:$C,RANDBETWEEN(5,COUNTA(States!$A:$A) + 1),1)</f>
        <v>8</v>
      </c>
      <c r="O1474" s="7" t="str">
        <f ca="1">VLOOKUP($N1474,States!$C:$D,2,FALSE)</f>
        <v>AveirO</v>
      </c>
      <c r="P1474" s="7" t="str">
        <f ca="1">VLOOKUP($F1474,Name!$A:$C,3,FALSE)</f>
        <v>M</v>
      </c>
      <c r="Q1474" s="7" t="str">
        <f ca="1">VLOOKUP($P1474,Genders!$B:$C,2,FALSE)</f>
        <v>Male</v>
      </c>
      <c r="R1474" s="7" cm="1">
        <f t="array" aca="1" ref="R1474" ca="1">INDEX('Marital status'!$A:$A,RANDBETWEEN(5,COUNTA('Marital status'!$A:$A) + 1),1)</f>
        <v>6</v>
      </c>
      <c r="S1474" s="7" t="str">
        <f ca="1">VLOOKUP($R1474,'Marital status'!$A:$B,2,FALSE)</f>
        <v>MarrieD</v>
      </c>
      <c r="T1474" s="7">
        <f t="shared" ca="1" si="223"/>
        <v>7</v>
      </c>
      <c r="U1474" s="7" t="str">
        <f ca="1">VLOOKUP($T1474,Ethnicities!$A:$B,2,FALSE)</f>
        <v xml:space="preserve">  Hispanic or LATINO</v>
      </c>
      <c r="V1474" s="8">
        <f t="shared" ca="1" si="224"/>
        <v>20972</v>
      </c>
      <c r="W1474" s="6">
        <f t="shared" ca="1" si="225"/>
        <v>7</v>
      </c>
      <c r="X1474" s="8" t="str">
        <f ca="1">VLOOKUP($W1474,'Background education'!$A:$B,2,FALSE)</f>
        <v>Undergraduate degree</v>
      </c>
      <c r="Y1474" s="7">
        <f ca="1" xml:space="preserve">
  IF(OR($AA1474 = 5, $AA1474 = 6, $AA1474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74" s="7" t="str">
        <f ca="1">VLOOKUP($Y1474,Departments!$A:$B,2,FALSE)</f>
        <v>Audit</v>
      </c>
      <c r="AA1474" s="6">
        <f t="shared" ca="1" si="226"/>
        <v>11</v>
      </c>
      <c r="AB1474" s="7" t="str">
        <f ca="1">VLOOKUP($AA1474,Roles!$A:$B,2,FALSE)</f>
        <v>Analyst</v>
      </c>
      <c r="AC1474" s="6">
        <f t="shared" ca="1" si="227"/>
        <v>5</v>
      </c>
      <c r="AD1474" s="7" t="str">
        <f ca="1" xml:space="preserve">
IF($AC1474 &lt;&gt; "",
    VLOOKUP($AC1474,Levels!$A:$B,2,FALSE),
    ""
)</f>
        <v>Junior</v>
      </c>
      <c r="AE1474" s="8">
        <f t="shared" ca="1" si="228"/>
        <v>38742</v>
      </c>
      <c r="AF1474" s="6">
        <f ca="1">RANDBETWEEN(5,COUNTA('Recruitment source'!$A:$A) + 1)</f>
        <v>11</v>
      </c>
      <c r="AG1474" s="6" t="str">
        <f ca="1">VLOOKUP($AF1474,'Recruitment source'!$A:$B,2,FALSE)</f>
        <v>Next Station</v>
      </c>
      <c r="AH1474" s="8"/>
      <c r="AI1474" s="1">
        <f t="shared" ca="1" si="220"/>
        <v>2500</v>
      </c>
      <c r="AJ1474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1470, 1, 'Murilo Marques Asvilla', 'M', 7, '01/06/1957', 7, 13, 11, 5, 2500);</v>
      </c>
    </row>
    <row r="1475" spans="1:36" ht="14.25" customHeight="1" x14ac:dyDescent="0.2">
      <c r="A1475" s="7" cm="1">
        <f t="array" aca="1" ref="A1475" ca="1">INDEX(Companies!$A:$A,RANDBETWEEN(5,COUNTA(Companies!$A:$A) + 1),1)</f>
        <v>5</v>
      </c>
      <c r="B1475" s="7" t="str">
        <f ca="1">VLOOKUP($A1475,Companies!$A:$B,2,FALSE)</f>
        <v>ACME Corporation</v>
      </c>
      <c r="C1475" s="5">
        <f t="shared" si="221"/>
        <v>1471</v>
      </c>
      <c r="D1475" s="5" t="str" cm="1">
        <f t="array" ref="D1475">SHA1HASH($C1475)</f>
        <v>a4a9258269029f3e083c5992498f66e8df216b50</v>
      </c>
      <c r="E1475" s="6">
        <v>1</v>
      </c>
      <c r="F1475" s="7">
        <f ca="1">IF($C1475 = 1 + N("Presidente"),
    127,
    IF($C1475 = 2 + N("Vice-Presidente"),
        72,
        IF($C1475 = 3 + N("Secretária bilíngue"),
            13,
            RANDBETWEEN(5,COUNT(Name!$A:$A) + 1)
        )
    )
)</f>
        <v>73</v>
      </c>
      <c r="G1475" s="7" t="str">
        <f ca="1">VLOOKUP($F1475,Name!$A:$B,2,FALSE)</f>
        <v>Bianca</v>
      </c>
      <c r="H1475" s="7">
        <f ca="1" xml:space="preserve">
IF($C1475 = 1,
    0,
    RANDBETWEEN(5,COUNT('Last name'!$A:$A) + 1)
)</f>
        <v>46</v>
      </c>
      <c r="I1475" s="7" t="str">
        <f ca="1" xml:space="preserve">
IF($C1475 = 1 + N("Presidente"),
    "de Orléans e Bragança",
    VLOOKUP($H1475,'Last name'!$A:$B,2,FALSE) &amp; " " &amp; VLOOKUP(RANDBETWEEN(5,COUNT('Last name'!$A:$A) + 1),'Last name'!$A:$B,2,FALSE)
)</f>
        <v>Bragança Aguiar</v>
      </c>
      <c r="J1475" s="7" t="str">
        <f t="shared" ca="1" si="222"/>
        <v>Bianca Bragança Aguiar</v>
      </c>
      <c r="K1475" s="7" t="str" cm="1">
        <f t="array" aca="1" ref="K1475" ca="1">SHA1HASH($J1475)</f>
        <v>171d865add8a656d698881057cd07dba261c7dcd</v>
      </c>
      <c r="L1475" s="7" cm="1">
        <f t="array" aca="1" ref="L1475" ca="1">INDEX(States!$A:$A,N1475,1)</f>
        <v>5</v>
      </c>
      <c r="M1475" s="7" t="str">
        <f ca="1">VLOOKUP($L1475,Countries!$A:$B,2,FALSE)</f>
        <v>Portugal</v>
      </c>
      <c r="N1475" s="7" cm="1">
        <f t="array" aca="1" ref="N1475" ca="1">INDEX(States!$C:$C,RANDBETWEEN(5,COUNTA(States!$A:$A) + 1),1)</f>
        <v>22</v>
      </c>
      <c r="O1475" s="7" t="str">
        <f ca="1">VLOOKUP($N1475,States!$C:$D,2,FALSE)</f>
        <v>Vila Real</v>
      </c>
      <c r="P1475" s="7" t="str">
        <f ca="1">VLOOKUP($F1475,Name!$A:$C,3,FALSE)</f>
        <v>F</v>
      </c>
      <c r="Q1475" s="7" t="str">
        <f ca="1">VLOOKUP($P1475,Genders!$B:$C,2,FALSE)</f>
        <v>Female</v>
      </c>
      <c r="R1475" s="7" cm="1">
        <f t="array" aca="1" ref="R1475" ca="1">INDEX('Marital status'!$A:$A,RANDBETWEEN(5,COUNTA('Marital status'!$A:$A) + 1),1)</f>
        <v>8</v>
      </c>
      <c r="S1475" s="7" t="str">
        <f ca="1">VLOOKUP($R1475,'Marital status'!$A:$B,2,FALSE)</f>
        <v xml:space="preserve"> Separated </v>
      </c>
      <c r="T1475" s="7">
        <f t="shared" ca="1" si="223"/>
        <v>5</v>
      </c>
      <c r="U1475" s="7" t="str">
        <f ca="1">VLOOKUP($T1475,Ethnicities!$A:$B,2,FALSE)</f>
        <v xml:space="preserve"> white</v>
      </c>
      <c r="V1475" s="8">
        <f t="shared" ca="1" si="224"/>
        <v>23853</v>
      </c>
      <c r="W1475" s="6">
        <f t="shared" ca="1" si="225"/>
        <v>7</v>
      </c>
      <c r="X1475" s="8" t="str">
        <f ca="1">VLOOKUP($W1475,'Background education'!$A:$B,2,FALSE)</f>
        <v>Undergraduate degree</v>
      </c>
      <c r="Y1475" s="7">
        <f ca="1" xml:space="preserve">
  IF(OR($AA1475 = 5, $AA1475 = 6, $AA1475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75" s="7" t="str">
        <f ca="1">VLOOKUP($Y1475,Departments!$A:$B,2,FALSE)</f>
        <v>Communication &amp; Marketing</v>
      </c>
      <c r="AA1475" s="6">
        <f t="shared" ca="1" si="226"/>
        <v>10</v>
      </c>
      <c r="AB1475" s="7" t="str">
        <f ca="1">VLOOKUP($AA1475,Roles!$A:$B,2,FALSE)</f>
        <v>Trainee</v>
      </c>
      <c r="AC1475" s="6" t="str">
        <f t="shared" ca="1" si="227"/>
        <v/>
      </c>
      <c r="AD1475" s="7" t="str">
        <f ca="1" xml:space="preserve">
IF($AC1475 &lt;&gt; "",
    VLOOKUP($AC1475,Levels!$A:$B,2,FALSE),
    ""
)</f>
        <v/>
      </c>
      <c r="AE1475" s="8">
        <f t="shared" ca="1" si="228"/>
        <v>36335</v>
      </c>
      <c r="AF1475" s="6">
        <f ca="1">RANDBETWEEN(5,COUNTA('Recruitment source'!$A:$A) + 1)</f>
        <v>5</v>
      </c>
      <c r="AG1475" s="6" t="str">
        <f ca="1">VLOOKUP($AF1475,'Recruitment source'!$A:$B,2,FALSE)</f>
        <v>Indeed</v>
      </c>
      <c r="AH1475" s="8"/>
      <c r="AI1475" s="1">
        <f t="shared" ca="1" si="220"/>
        <v>1385</v>
      </c>
      <c r="AJ1475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1471, 1, 'Bianca Bragança Aguiar', 'F', 5, '21/04/1965', 7, 11, 10, NULL, 1385);</v>
      </c>
    </row>
    <row r="1476" spans="1:36" ht="14.25" customHeight="1" x14ac:dyDescent="0.2">
      <c r="A1476" s="7" cm="1">
        <f t="array" aca="1" ref="A1476" ca="1">INDEX(Companies!$A:$A,RANDBETWEEN(5,COUNTA(Companies!$A:$A) + 1),1)</f>
        <v>5</v>
      </c>
      <c r="B1476" s="7" t="str">
        <f ca="1">VLOOKUP($A1476,Companies!$A:$B,2,FALSE)</f>
        <v>ACME Corporation</v>
      </c>
      <c r="C1476" s="5">
        <f t="shared" si="221"/>
        <v>1472</v>
      </c>
      <c r="D1476" s="5" t="str" cm="1">
        <f t="array" ref="D1476">SHA1HASH($C1476)</f>
        <v>9d3e25533e3322d6248f322cc879f8307421807f</v>
      </c>
      <c r="E1476" s="6">
        <v>1</v>
      </c>
      <c r="F1476" s="7">
        <f ca="1">IF($C1476 = 1 + N("Presidente"),
    127,
    IF($C1476 = 2 + N("Vice-Presidente"),
        72,
        IF($C1476 = 3 + N("Secretária bilíngue"),
            13,
            RANDBETWEEN(5,COUNT(Name!$A:$A) + 1)
        )
    )
)</f>
        <v>57</v>
      </c>
      <c r="G1476" s="7" t="str">
        <f ca="1">VLOOKUP($F1476,Name!$A:$B,2,FALSE)</f>
        <v>Arthur Henrique</v>
      </c>
      <c r="H1476" s="7">
        <f ca="1" xml:space="preserve">
IF($C1476 = 1,
    0,
    RANDBETWEEN(5,COUNT('Last name'!$A:$A) + 1)
)</f>
        <v>138</v>
      </c>
      <c r="I1476" s="7" t="str">
        <f ca="1" xml:space="preserve">
IF($C1476 = 1 + N("Presidente"),
    "de Orléans e Bragança",
    VLOOKUP($H1476,'Last name'!$A:$B,2,FALSE) &amp; " " &amp; VLOOKUP(RANDBETWEEN(5,COUNT('Last name'!$A:$A) + 1),'Last name'!$A:$B,2,FALSE)
)</f>
        <v>Nascimento Rangel</v>
      </c>
      <c r="J1476" s="7" t="str">
        <f t="shared" ca="1" si="222"/>
        <v>Arthur Henrique Nascimento Rangel</v>
      </c>
      <c r="K1476" s="7" t="str" cm="1">
        <f t="array" aca="1" ref="K1476" ca="1">SHA1HASH($J1476)</f>
        <v>def87cd4b9052d54fb7370f043c8a97c44286b47</v>
      </c>
      <c r="L1476" s="7" cm="1">
        <f t="array" aca="1" ref="L1476" ca="1">INDEX(States!$A:$A,N1476,1)</f>
        <v>5</v>
      </c>
      <c r="M1476" s="7" t="str">
        <f ca="1">VLOOKUP($L1476,Countries!$A:$B,2,FALSE)</f>
        <v>Portugal</v>
      </c>
      <c r="N1476" s="7" cm="1">
        <f t="array" aca="1" ref="N1476" ca="1">INDEX(States!$C:$C,RANDBETWEEN(5,COUNTA(States!$A:$A) + 1),1)</f>
        <v>21</v>
      </c>
      <c r="O1476" s="7" t="str">
        <f ca="1">VLOOKUP($N1476,States!$C:$D,2,FALSE)</f>
        <v>Guarda</v>
      </c>
      <c r="P1476" s="7" t="str">
        <f ca="1">VLOOKUP($F1476,Name!$A:$C,3,FALSE)</f>
        <v>M</v>
      </c>
      <c r="Q1476" s="7" t="str">
        <f ca="1">VLOOKUP($P1476,Genders!$B:$C,2,FALSE)</f>
        <v>Male</v>
      </c>
      <c r="R1476" s="7" cm="1">
        <f t="array" aca="1" ref="R1476" ca="1">INDEX('Marital status'!$A:$A,RANDBETWEEN(5,COUNTA('Marital status'!$A:$A) + 1),1)</f>
        <v>9</v>
      </c>
      <c r="S1476" s="7" t="str">
        <f ca="1">VLOOKUP($R1476,'Marital status'!$A:$B,2,FALSE)</f>
        <v>DIVORCED</v>
      </c>
      <c r="T1476" s="7">
        <f t="shared" ca="1" si="223"/>
        <v>5</v>
      </c>
      <c r="U1476" s="7" t="str">
        <f ca="1">VLOOKUP($T1476,Ethnicities!$A:$B,2,FALSE)</f>
        <v xml:space="preserve"> white</v>
      </c>
      <c r="V1476" s="8">
        <f t="shared" ca="1" si="224"/>
        <v>29320</v>
      </c>
      <c r="W1476" s="6">
        <f t="shared" ca="1" si="225"/>
        <v>8</v>
      </c>
      <c r="X1476" s="8" t="str">
        <f ca="1">VLOOKUP($W1476,'Background education'!$A:$B,2,FALSE)</f>
        <v>Graduate school</v>
      </c>
      <c r="Y1476" s="7">
        <f ca="1" xml:space="preserve">
  IF(OR($AA1476 = 5, $AA1476 = 6, $AA1476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76" s="7" t="str">
        <f ca="1">VLOOKUP($Y1476,Departments!$A:$B,2,FALSE)</f>
        <v>Finance</v>
      </c>
      <c r="AA1476" s="6">
        <f t="shared" ca="1" si="226"/>
        <v>11</v>
      </c>
      <c r="AB1476" s="7" t="str">
        <f ca="1">VLOOKUP($AA1476,Roles!$A:$B,2,FALSE)</f>
        <v>Analyst</v>
      </c>
      <c r="AC1476" s="6">
        <f t="shared" ca="1" si="227"/>
        <v>7</v>
      </c>
      <c r="AD1476" s="7" t="str">
        <f ca="1" xml:space="preserve">
IF($AC1476 &lt;&gt; "",
    VLOOKUP($AC1476,Levels!$A:$B,2,FALSE),
    ""
)</f>
        <v>Senior</v>
      </c>
      <c r="AE1476" s="8">
        <f t="shared" ca="1" si="228"/>
        <v>43574</v>
      </c>
      <c r="AF1476" s="6">
        <f ca="1">RANDBETWEEN(5,COUNTA('Recruitment source'!$A:$A) + 1)</f>
        <v>8</v>
      </c>
      <c r="AG1476" s="6" t="str">
        <f ca="1">VLOOKUP($AF1476,'Recruitment source'!$A:$B,2,FALSE)</f>
        <v>Net Empregos</v>
      </c>
      <c r="AH1476" s="8"/>
      <c r="AI1476" s="1">
        <f t="shared" ca="1" si="220"/>
        <v>3000</v>
      </c>
      <c r="AJ1476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1472, 1, 'Arthur Henrique Nascimento Rangel', 'M', 5, '09/04/1980', 8, 7, 11, 7, 3000);</v>
      </c>
    </row>
    <row r="1477" spans="1:36" ht="14.25" customHeight="1" x14ac:dyDescent="0.2">
      <c r="A1477" s="7" cm="1">
        <f t="array" aca="1" ref="A1477" ca="1">INDEX(Companies!$A:$A,RANDBETWEEN(5,COUNTA(Companies!$A:$A) + 1),1)</f>
        <v>5</v>
      </c>
      <c r="B1477" s="7" t="str">
        <f ca="1">VLOOKUP($A1477,Companies!$A:$B,2,FALSE)</f>
        <v>ACME Corporation</v>
      </c>
      <c r="C1477" s="5">
        <f t="shared" si="221"/>
        <v>1473</v>
      </c>
      <c r="D1477" s="5" t="str" cm="1">
        <f t="array" ref="D1477">SHA1HASH($C1477)</f>
        <v>442bdc9a0e80132c626a3605e010b8fb0ee0c1f6</v>
      </c>
      <c r="E1477" s="6">
        <v>1</v>
      </c>
      <c r="F1477" s="7">
        <f ca="1">IF($C1477 = 1 + N("Presidente"),
    127,
    IF($C1477 = 2 + N("Vice-Presidente"),
        72,
        IF($C1477 = 3 + N("Secretária bilíngue"),
            13,
            RANDBETWEEN(5,COUNT(Name!$A:$A) + 1)
        )
    )
)</f>
        <v>34</v>
      </c>
      <c r="G1477" s="7" t="str">
        <f ca="1">VLOOKUP($F1477,Name!$A:$B,2,FALSE)</f>
        <v>Ana Liz</v>
      </c>
      <c r="H1477" s="7">
        <f ca="1" xml:space="preserve">
IF($C1477 = 1,
    0,
    RANDBETWEEN(5,COUNT('Last name'!$A:$A) + 1)
)</f>
        <v>112</v>
      </c>
      <c r="I1477" s="7" t="str">
        <f ca="1" xml:space="preserve">
IF($C1477 = 1 + N("Presidente"),
    "de Orléans e Bragança",
    VLOOKUP($H1477,'Last name'!$A:$B,2,FALSE) &amp; " " &amp; VLOOKUP(RANDBETWEEN(5,COUNT('Last name'!$A:$A) + 1),'Last name'!$A:$B,2,FALSE)
)</f>
        <v>Lopes Pellegrini</v>
      </c>
      <c r="J1477" s="7" t="str">
        <f t="shared" ca="1" si="222"/>
        <v>Ana Liz Lopes Pellegrini</v>
      </c>
      <c r="K1477" s="7" t="str" cm="1">
        <f t="array" aca="1" ref="K1477" ca="1">SHA1HASH($J1477)</f>
        <v>ad8e426c43ccd1536247472fa3f6e58a2a8b6a7e</v>
      </c>
      <c r="L1477" s="7" cm="1">
        <f t="array" aca="1" ref="L1477" ca="1">INDEX(States!$A:$A,N1477,1)</f>
        <v>5</v>
      </c>
      <c r="M1477" s="7" t="str">
        <f ca="1">VLOOKUP($L1477,Countries!$A:$B,2,FALSE)</f>
        <v>Portugal</v>
      </c>
      <c r="N1477" s="7" cm="1">
        <f t="array" aca="1" ref="N1477" ca="1">INDEX(States!$C:$C,RANDBETWEEN(5,COUNTA(States!$A:$A) + 1),1)</f>
        <v>19</v>
      </c>
      <c r="O1477" s="7" t="str">
        <f ca="1">VLOOKUP($N1477,States!$C:$D,2,FALSE)</f>
        <v>Beja</v>
      </c>
      <c r="P1477" s="7" t="str">
        <f ca="1">VLOOKUP($F1477,Name!$A:$C,3,FALSE)</f>
        <v>F</v>
      </c>
      <c r="Q1477" s="7" t="str">
        <f ca="1">VLOOKUP($P1477,Genders!$B:$C,2,FALSE)</f>
        <v>Female</v>
      </c>
      <c r="R1477" s="7" cm="1">
        <f t="array" aca="1" ref="R1477" ca="1">INDEX('Marital status'!$A:$A,RANDBETWEEN(5,COUNTA('Marital status'!$A:$A) + 1),1)</f>
        <v>7</v>
      </c>
      <c r="S1477" s="7" t="str">
        <f ca="1">VLOOKUP($R1477,'Marital status'!$A:$B,2,FALSE)</f>
        <v xml:space="preserve">Widowed </v>
      </c>
      <c r="T1477" s="7">
        <f t="shared" ca="1" si="223"/>
        <v>6</v>
      </c>
      <c r="U1477" s="7" t="str">
        <f ca="1">VLOOKUP($T1477,Ethnicities!$A:$B,2,FALSE)</f>
        <v>Black or African American</v>
      </c>
      <c r="V1477" s="8">
        <f t="shared" ca="1" si="224"/>
        <v>20965</v>
      </c>
      <c r="W1477" s="6">
        <f t="shared" ca="1" si="225"/>
        <v>7</v>
      </c>
      <c r="X1477" s="8" t="str">
        <f ca="1">VLOOKUP($W1477,'Background education'!$A:$B,2,FALSE)</f>
        <v>Undergraduate degree</v>
      </c>
      <c r="Y1477" s="7">
        <f ca="1" xml:space="preserve">
  IF(OR($AA1477 = 5, $AA1477 = 6, $AA1477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77" s="7" t="str">
        <f ca="1">VLOOKUP($Y1477,Departments!$A:$B,2,FALSE)</f>
        <v>Communication &amp; Marketing</v>
      </c>
      <c r="AA1477" s="6">
        <f t="shared" ca="1" si="226"/>
        <v>10</v>
      </c>
      <c r="AB1477" s="7" t="str">
        <f ca="1">VLOOKUP($AA1477,Roles!$A:$B,2,FALSE)</f>
        <v>Trainee</v>
      </c>
      <c r="AC1477" s="6" t="str">
        <f t="shared" ca="1" si="227"/>
        <v/>
      </c>
      <c r="AD1477" s="7" t="str">
        <f ca="1" xml:space="preserve">
IF($AC1477 &lt;&gt; "",
    VLOOKUP($AC1477,Levels!$A:$B,2,FALSE),
    ""
)</f>
        <v/>
      </c>
      <c r="AE1477" s="8">
        <f t="shared" ca="1" si="228"/>
        <v>39048</v>
      </c>
      <c r="AF1477" s="6">
        <f ca="1">RANDBETWEEN(5,COUNTA('Recruitment source'!$A:$A) + 1)</f>
        <v>9</v>
      </c>
      <c r="AG1477" s="6" t="str">
        <f ca="1">VLOOKUP($AF1477,'Recruitment source'!$A:$B,2,FALSE)</f>
        <v>Empregos Online</v>
      </c>
      <c r="AH1477" s="8"/>
      <c r="AI1477" s="1">
        <f t="shared" ref="AI1477:AI1540" ca="1" si="230" xml:space="preserve">
IF($AA1477 = 5 + N("Presidente"),
    27000,
    IF($AA1477 = 6 + N("Vice-presidente"),
        23000,
        IF(OR($AA1477 = 8, $AA1477= 13, $AA1477 = 12) + N("Secretária bilíngue ou coordenador ou especialista"),
            8000,
            IF($AA1477 = 7 + N("Diretor"),
                15000,
                IF($AA1477 = 14 + N("Gerente"),
                    12000,
                    IF($AA1477 = 9 + N("Estagiário"),
                        705,
                        IF($AA1477 = 10 + N("Trainee"),
                            805,
                            IF($AA1477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IF($W1477 = 7,
  500,
  IF($W1477 = 8,
    1000,
    IF($W1477 = 9,
      1500,
      IF($W1477 = 10,
        2000,
        0
      )
    )
  )
)
+
N("Adicional no salário por área")
+
IF($Y1477 = 14 + N("Tecnologia da Informação"),
  120,
  IF($Y1477 = 16 + N("Vendas"),
    110,
    IF($Y1477 = 15 + N("Jurídico"),
      100,
      IF(OR($Y1477 = 8, $Y1477 = 9, $Y1477 = 11) + N("Recursos humanos ou comercial ou comunicação e marketing"),
        80,
        0
      )
    )
  )
)
+
N("Adicionando pegadinha")
+
IF(AND($Y1477 = 16, $W1477 = 9, $AA1477 = 11, $AC1477 = 5) + N("Se for de vendas, com mestrado, analista sênior"),
  IF($T1477 = 5,
    100,
    0
  )
  +
  IF($P1477 = "M",
    200,
    0
  ),
  0
)</f>
        <v>1385</v>
      </c>
      <c r="AJ1477" s="12" t="str">
        <f t="shared" ca="1" si="229"/>
        <v>INSERT INTO bi4all.fac_employees (id_company_fk, id_employee_pk, flg_active, employee_name, id_gender_fk, id_race_fk, birthday, id_schooling_fk, id_department_fk, id_role_fk, id_level_fk, actual_salary) VALUES (5, 1473, 1, 'Ana Liz Lopes Pellegrini', 'F', 6, '25/05/1957', 7, 11, 10, NULL, 1385);</v>
      </c>
    </row>
    <row r="1478" spans="1:36" ht="14.25" customHeight="1" x14ac:dyDescent="0.2">
      <c r="A1478" s="7" cm="1">
        <f t="array" aca="1" ref="A1478" ca="1">INDEX(Companies!$A:$A,RANDBETWEEN(5,COUNTA(Companies!$A:$A) + 1),1)</f>
        <v>5</v>
      </c>
      <c r="B1478" s="7" t="str">
        <f ca="1">VLOOKUP($A1478,Companies!$A:$B,2,FALSE)</f>
        <v>ACME Corporation</v>
      </c>
      <c r="C1478" s="5">
        <f t="shared" ref="C1478:C1541" si="231">ROW() - 4</f>
        <v>1474</v>
      </c>
      <c r="D1478" s="5" t="str" cm="1">
        <f t="array" ref="D1478">SHA1HASH($C1478)</f>
        <v>fcd8b5b9ecb89e65d56504f6f6cfe82eed26887e</v>
      </c>
      <c r="E1478" s="6">
        <v>1</v>
      </c>
      <c r="F1478" s="7">
        <f ca="1">IF($C1478 = 1 + N("Presidente"),
    127,
    IF($C1478 = 2 + N("Vice-Presidente"),
        72,
        IF($C1478 = 3 + N("Secretária bilíngue"),
            13,
            RANDBETWEEN(5,COUNT(Name!$A:$A) + 1)
        )
    )
)</f>
        <v>360</v>
      </c>
      <c r="G1478" s="7" t="str">
        <f ca="1">VLOOKUP($F1478,Name!$A:$B,2,FALSE)</f>
        <v>Vitória</v>
      </c>
      <c r="H1478" s="7">
        <f ca="1" xml:space="preserve">
IF($C1478 = 1,
    0,
    RANDBETWEEN(5,COUNT('Last name'!$A:$A) + 1)
)</f>
        <v>127</v>
      </c>
      <c r="I1478" s="7" t="str">
        <f ca="1" xml:space="preserve">
IF($C1478 = 1 + N("Presidente"),
    "de Orléans e Bragança",
    VLOOKUP($H1478,'Last name'!$A:$B,2,FALSE) &amp; " " &amp; VLOOKUP(RANDBETWEEN(5,COUNT('Last name'!$A:$A) + 1),'Last name'!$A:$B,2,FALSE)
)</f>
        <v>Melo Ferrão</v>
      </c>
      <c r="J1478" s="7" t="str">
        <f t="shared" ref="J1478:J1541" ca="1" si="232">$G1478 &amp; " " &amp; $I1478</f>
        <v>Vitória Melo Ferrão</v>
      </c>
      <c r="K1478" s="7" t="str" cm="1">
        <f t="array" aca="1" ref="K1478" ca="1">SHA1HASH($J1478)</f>
        <v>acebf2eae3f03aaaa135545fc99ea8e19ee131ba</v>
      </c>
      <c r="L1478" s="7" cm="1">
        <f t="array" aca="1" ref="L1478" ca="1">INDEX(States!$A:$A,N1478,1)</f>
        <v>5</v>
      </c>
      <c r="M1478" s="7" t="str">
        <f ca="1">VLOOKUP($L1478,Countries!$A:$B,2,FALSE)</f>
        <v>Portugal</v>
      </c>
      <c r="N1478" s="7" cm="1">
        <f t="array" aca="1" ref="N1478" ca="1">INDEX(States!$C:$C,RANDBETWEEN(5,COUNTA(States!$A:$A) + 1),1)</f>
        <v>10</v>
      </c>
      <c r="O1478" s="7" t="str">
        <f ca="1">VLOOKUP($N1478,States!$C:$D,2,FALSE)</f>
        <v>Faro</v>
      </c>
      <c r="P1478" s="7" t="str">
        <f ca="1">VLOOKUP($F1478,Name!$A:$C,3,FALSE)</f>
        <v>F</v>
      </c>
      <c r="Q1478" s="7" t="str">
        <f ca="1">VLOOKUP($P1478,Genders!$B:$C,2,FALSE)</f>
        <v>Female</v>
      </c>
      <c r="R1478" s="7" cm="1">
        <f t="array" aca="1" ref="R1478" ca="1">INDEX('Marital status'!$A:$A,RANDBETWEEN(5,COUNTA('Marital status'!$A:$A) + 1),1)</f>
        <v>9</v>
      </c>
      <c r="S1478" s="7" t="str">
        <f ca="1">VLOOKUP($R1478,'Marital status'!$A:$B,2,FALSE)</f>
        <v>DIVORCED</v>
      </c>
      <c r="T1478" s="7">
        <f t="shared" ref="T1478:T1541" ca="1" si="233" xml:space="preserve">
IF(AND($AA1478 &gt;= 5, $AA1478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478" s="7" t="str">
        <f ca="1">VLOOKUP($T1478,Ethnicities!$A:$B,2,FALSE)</f>
        <v xml:space="preserve"> white</v>
      </c>
      <c r="V1478" s="8">
        <f t="shared" ref="V1478:V1541" ca="1" si="234" xml:space="preserve">
IF($AA1478 = 5 + N("CEO"),
    TODAY() - 16340,
    IF($AA1478 = 8 + N("Secretary"),
        RANDBETWEEN(TODAY() - 12418.5, TODAY()-6574.5),
        IF(OR($AA1478 = 7, $AA1478 = 14),
            RANDBETWEEN(TODAY() - 16071, TODAY() - 8766),
            IF(OR($AA1478 = 13, $AA1478 = 12, $AA1478 = 11),
                RANDBETWEEN(TODAY() - 27393.75, TODAY() - 12783.75),
                RANDBETWEEN(TODAY() - 27393.75, TODAY()-10957.5)
            )
        )
    )
)</f>
        <v>21034</v>
      </c>
      <c r="W1478" s="6">
        <f t="shared" ref="W1478:W1541" ca="1" si="235" xml:space="preserve">
IF(OR($AA1478 = 5, $AA1478 = 6) + N("Se for presidente ou vice-presidente"),
    10 + N("Doutor"),
    IF($AA1478 = 7 + N("Se for diretor"),
        RANDBETWEEN(8,10) + N("Graduate school or Master’s degree or Doctorate"),
        IF($AA1478 = 14 + N("If a manager"),
            RANDBETWEEN(7,9),
            IF(OR($AA1478 = 13, $AA1478 = 12, $AA1478 = 11) + N("If coordinator or specialist or analyst"),
                RANDBETWEEN(7,8),
                7
            )
        )
    )
)</f>
        <v>8</v>
      </c>
      <c r="X1478" s="8" t="str">
        <f ca="1">VLOOKUP($W1478,'Background education'!$A:$B,2,FALSE)</f>
        <v>Graduate school</v>
      </c>
      <c r="Y1478" s="7">
        <f ca="1" xml:space="preserve">
  IF(OR($AA1478 = 5, $AA1478 = 6, $AA1478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478" s="7" t="str">
        <f ca="1">VLOOKUP($Y1478,Departments!$A:$B,2,FALSE)</f>
        <v>Operations</v>
      </c>
      <c r="AA1478" s="6">
        <f t="shared" ref="AA1478:AA1541" ca="1" si="236" xml:space="preserve">
IF($C1478 = 1 + N("Se matrícula for 1"),
  5 + N("Presidente"),
  IF($C1478 = 2 + N("Se matrícula for 2"),
    6 + N("Vice-presidente"),
    IF($C1478 = 3 + N("Se matrícula for 3"),
      8 + N("Secretária bilíngue"),
      IF(AND($C1478 &gt;= 4, $C1478 &lt;=14),
        7 + N("Diretor"),
        IF(AND($C1478 &gt;= 15, $C1478 &lt;= 25),
          14 + N("Manager"),
          IF(AND($C1478 &gt;= 26, $C1478 &lt;= 36),
            13 + N("Coordinador"),
            IF(AND($C1478 &gt;= 37, $C1478 &lt;= 47),
              12 + N("Especialista"),
                IF(MOD($C1478,2) = 0,
                  11 + N("Analista"),
                  RANDBETWEEN(9,10) + N("Estagiário ou Trainee")
                )
            )
          )
        )
      )
    )
  )
)</f>
        <v>11</v>
      </c>
      <c r="AB1478" s="7" t="str">
        <f ca="1">VLOOKUP($AA1478,Roles!$A:$B,2,FALSE)</f>
        <v>Analyst</v>
      </c>
      <c r="AC1478" s="6">
        <f t="shared" ref="AC1478:AC1541" ca="1" si="237" xml:space="preserve">
IF($AA1478 = 11 + N("Analyst"),
    RANDBETWEEN(5, 7) + N("Jr, Pleno, Sr"),
    ""
)</f>
        <v>7</v>
      </c>
      <c r="AD1478" s="7" t="str">
        <f ca="1" xml:space="preserve">
IF($AC1478 &lt;&gt; "",
    VLOOKUP($AC1478,Levels!$A:$B,2,FALSE),
    ""
)</f>
        <v>Senior</v>
      </c>
      <c r="AE1478" s="8">
        <f t="shared" ref="AE1478:AE1541" ca="1" si="238" xml:space="preserve">
IF(
  OR(
    $AA1478=5,$AA1478=6,$AA1478=7,$AA1478=8,$AA1478=14
  ),
  36161,
  IF(
     (
      (TODAY() - $V1478) / 365
     ) &lt; 19,
      TODAY(),
      RANDBETWEEN(36161,TODAY())
  )
)</f>
        <v>43796</v>
      </c>
      <c r="AF1478" s="6">
        <f ca="1">RANDBETWEEN(5,COUNTA('Recruitment source'!$A:$A) + 1)</f>
        <v>7</v>
      </c>
      <c r="AG1478" s="6" t="str">
        <f ca="1">VLOOKUP($AF1478,'Recruitment source'!$A:$B,2,FALSE)</f>
        <v>SAPO Emprego</v>
      </c>
      <c r="AH1478" s="8"/>
      <c r="AI1478" s="1">
        <f t="shared" ca="1" si="230"/>
        <v>3000</v>
      </c>
      <c r="AJ1478" s="12" t="str">
        <f t="shared" ref="AJ1478:AJ1541" ca="1" si="23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$A1478  &amp; ", "   &amp;
$C1478  &amp; ", "   &amp;
$E1478  &amp; ", '"  &amp;
$J1478  &amp; "', '" &amp;
$P1478  &amp; "', "  &amp;
$T1478  &amp; ", '"  &amp;
TEXT($V1478,"dd/mm/aaaa")  &amp; "', "   &amp;
$W1478  &amp; ", "   &amp;
$Y1478  &amp; ", "   &amp;
$AA1478  &amp; ", "   &amp;
IF($AC1478 &lt;&gt; "", $AC1478, "NULL")  &amp; ", "   &amp;
$AI1478  &amp; ");"</f>
        <v>INSERT INTO bi4all.fac_employees (id_company_fk, id_employee_pk, flg_active, employee_name, id_gender_fk, id_race_fk, birthday, id_schooling_fk, id_department_fk, id_role_fk, id_level_fk, actual_salary) VALUES (5, 1474, 1, 'Vitória Melo Ferrão', 'F', 5, '02/08/1957', 8, 10, 11, 7, 3000);</v>
      </c>
    </row>
    <row r="1479" spans="1:36" ht="14.25" customHeight="1" x14ac:dyDescent="0.2">
      <c r="A1479" s="7" cm="1">
        <f t="array" aca="1" ref="A1479" ca="1">INDEX(Companies!$A:$A,RANDBETWEEN(5,COUNTA(Companies!$A:$A) + 1),1)</f>
        <v>5</v>
      </c>
      <c r="B1479" s="7" t="str">
        <f ca="1">VLOOKUP($A1479,Companies!$A:$B,2,FALSE)</f>
        <v>ACME Corporation</v>
      </c>
      <c r="C1479" s="5">
        <f t="shared" si="231"/>
        <v>1475</v>
      </c>
      <c r="D1479" s="5" t="str" cm="1">
        <f t="array" ref="D1479">SHA1HASH($C1479)</f>
        <v>e74f0f1f0934fe0ab10af864e8ea13c69913a897</v>
      </c>
      <c r="E1479" s="6">
        <v>1</v>
      </c>
      <c r="F1479" s="7">
        <f ca="1">IF($C1479 = 1 + N("Presidente"),
    127,
    IF($C1479 = 2 + N("Vice-Presidente"),
        72,
        IF($C1479 = 3 + N("Secretária bilíngue"),
            13,
            RANDBETWEEN(5,COUNT(Name!$A:$A) + 1)
        )
    )
)</f>
        <v>70</v>
      </c>
      <c r="G1479" s="7" t="str">
        <f ca="1">VLOOKUP($F1479,Name!$A:$B,2,FALSE)</f>
        <v>Bento</v>
      </c>
      <c r="H1479" s="7">
        <f ca="1" xml:space="preserve">
IF($C1479 = 1,
    0,
    RANDBETWEEN(5,COUNT('Last name'!$A:$A) + 1)
)</f>
        <v>124</v>
      </c>
      <c r="I1479" s="7" t="str">
        <f ca="1" xml:space="preserve">
IF($C1479 = 1 + N("Presidente"),
    "de Orléans e Bragança",
    VLOOKUP($H1479,'Last name'!$A:$B,2,FALSE) &amp; " " &amp; VLOOKUP(RANDBETWEEN(5,COUNT('Last name'!$A:$A) + 1),'Last name'!$A:$B,2,FALSE)
)</f>
        <v>Mazza Testa</v>
      </c>
      <c r="J1479" s="7" t="str">
        <f t="shared" ca="1" si="232"/>
        <v>Bento Mazza Testa</v>
      </c>
      <c r="K1479" s="7" t="str" cm="1">
        <f t="array" aca="1" ref="K1479" ca="1">SHA1HASH($J1479)</f>
        <v>b6258f9a5ee75f93c526b50e4fb1e972a633703c</v>
      </c>
      <c r="L1479" s="7" cm="1">
        <f t="array" aca="1" ref="L1479" ca="1">INDEX(States!$A:$A,N1479,1)</f>
        <v>5</v>
      </c>
      <c r="M1479" s="7" t="str">
        <f ca="1">VLOOKUP($L1479,Countries!$A:$B,2,FALSE)</f>
        <v>Portugal</v>
      </c>
      <c r="N1479" s="7" cm="1">
        <f t="array" aca="1" ref="N1479" ca="1">INDEX(States!$C:$C,RANDBETWEEN(5,COUNTA(States!$A:$A) + 1),1)</f>
        <v>16</v>
      </c>
      <c r="O1479" s="7" t="str">
        <f ca="1">VLOOKUP($N1479,States!$C:$D,2,FALSE)</f>
        <v>Azores</v>
      </c>
      <c r="P1479" s="7" t="str">
        <f ca="1">VLOOKUP($F1479,Name!$A:$C,3,FALSE)</f>
        <v>M</v>
      </c>
      <c r="Q1479" s="7" t="str">
        <f ca="1">VLOOKUP($P1479,Genders!$B:$C,2,FALSE)</f>
        <v>Male</v>
      </c>
      <c r="R1479" s="7" cm="1">
        <f t="array" aca="1" ref="R1479" ca="1">INDEX('Marital status'!$A:$A,RANDBETWEEN(5,COUNTA('Marital status'!$A:$A) + 1),1)</f>
        <v>6</v>
      </c>
      <c r="S1479" s="7" t="str">
        <f ca="1">VLOOKUP($R1479,'Marital status'!$A:$B,2,FALSE)</f>
        <v>MarrieD</v>
      </c>
      <c r="T1479" s="7">
        <f t="shared" ca="1" si="233"/>
        <v>5</v>
      </c>
      <c r="U1479" s="7" t="str">
        <f ca="1">VLOOKUP($T1479,Ethnicities!$A:$B,2,FALSE)</f>
        <v xml:space="preserve"> white</v>
      </c>
      <c r="V1479" s="8">
        <f t="shared" ca="1" si="234"/>
        <v>21634</v>
      </c>
      <c r="W1479" s="6">
        <f t="shared" ca="1" si="235"/>
        <v>7</v>
      </c>
      <c r="X1479" s="8" t="str">
        <f ca="1">VLOOKUP($W1479,'Background education'!$A:$B,2,FALSE)</f>
        <v>Undergraduate degree</v>
      </c>
      <c r="Y1479" s="7">
        <f ca="1" xml:space="preserve">
  IF(OR($AA1479 = 5, $AA1479 = 6, $AA1479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79" s="7" t="str">
        <f ca="1">VLOOKUP($Y1479,Departments!$A:$B,2,FALSE)</f>
        <v>Controlling</v>
      </c>
      <c r="AA1479" s="6">
        <f t="shared" ca="1" si="236"/>
        <v>10</v>
      </c>
      <c r="AB1479" s="7" t="str">
        <f ca="1">VLOOKUP($AA1479,Roles!$A:$B,2,FALSE)</f>
        <v>Trainee</v>
      </c>
      <c r="AC1479" s="6" t="str">
        <f t="shared" ca="1" si="237"/>
        <v/>
      </c>
      <c r="AD1479" s="7" t="str">
        <f ca="1" xml:space="preserve">
IF($AC1479 &lt;&gt; "",
    VLOOKUP($AC1479,Levels!$A:$B,2,FALSE),
    ""
)</f>
        <v/>
      </c>
      <c r="AE1479" s="8">
        <f t="shared" ca="1" si="238"/>
        <v>41591</v>
      </c>
      <c r="AF1479" s="6">
        <f ca="1">RANDBETWEEN(5,COUNTA('Recruitment source'!$A:$A) + 1)</f>
        <v>15</v>
      </c>
      <c r="AG1479" s="6" t="str">
        <f ca="1">VLOOKUP($AF1479,'Recruitment source'!$A:$B,2,FALSE)</f>
        <v>Website</v>
      </c>
      <c r="AH1479" s="8"/>
      <c r="AI1479" s="1">
        <f t="shared" ca="1" si="230"/>
        <v>1305</v>
      </c>
      <c r="AJ147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1475, 1, 'Bento Mazza Testa', 'M', 5, '25/03/1959', 7, 12, 10, NULL, 1305);</v>
      </c>
    </row>
    <row r="1480" spans="1:36" ht="14.25" customHeight="1" x14ac:dyDescent="0.2">
      <c r="A1480" s="7" cm="1">
        <f t="array" aca="1" ref="A1480" ca="1">INDEX(Companies!$A:$A,RANDBETWEEN(5,COUNTA(Companies!$A:$A) + 1),1)</f>
        <v>5</v>
      </c>
      <c r="B1480" s="7" t="str">
        <f ca="1">VLOOKUP($A1480,Companies!$A:$B,2,FALSE)</f>
        <v>ACME Corporation</v>
      </c>
      <c r="C1480" s="5">
        <f t="shared" si="231"/>
        <v>1476</v>
      </c>
      <c r="D1480" s="5" t="str" cm="1">
        <f t="array" ref="D1480">SHA1HASH($C1480)</f>
        <v>0a8fd3e9944c54c4399a005554dcc4f33405a363</v>
      </c>
      <c r="E1480" s="6">
        <v>1</v>
      </c>
      <c r="F1480" s="7">
        <f ca="1">IF($C1480 = 1 + N("Presidente"),
    127,
    IF($C1480 = 2 + N("Vice-Presidente"),
        72,
        IF($C1480 = 3 + N("Secretária bilíngue"),
            13,
            RANDBETWEEN(5,COUNT(Name!$A:$A) + 1)
        )
    )
)</f>
        <v>228</v>
      </c>
      <c r="G1480" s="7" t="str">
        <f ca="1">VLOOKUP($F1480,Name!$A:$B,2,FALSE)</f>
        <v>Lívia</v>
      </c>
      <c r="H1480" s="7">
        <f ca="1" xml:space="preserve">
IF($C1480 = 1,
    0,
    RANDBETWEEN(5,COUNT('Last name'!$A:$A) + 1)
)</f>
        <v>162</v>
      </c>
      <c r="I1480" s="7" t="str">
        <f ca="1" xml:space="preserve">
IF($C1480 = 1 + N("Presidente"),
    "de Orléans e Bragança",
    VLOOKUP($H1480,'Last name'!$A:$B,2,FALSE) &amp; " " &amp; VLOOKUP(RANDBETWEEN(5,COUNT('Last name'!$A:$A) + 1),'Last name'!$A:$B,2,FALSE)
)</f>
        <v>Ricci Evangelista</v>
      </c>
      <c r="J1480" s="7" t="str">
        <f t="shared" ca="1" si="232"/>
        <v>Lívia Ricci Evangelista</v>
      </c>
      <c r="K1480" s="7" t="str" cm="1">
        <f t="array" aca="1" ref="K1480" ca="1">SHA1HASH($J1480)</f>
        <v>3d68384e8646793c44b8df42ce50a8dc23138e0d</v>
      </c>
      <c r="L1480" s="7" cm="1">
        <f t="array" aca="1" ref="L1480" ca="1">INDEX(States!$A:$A,N1480,1)</f>
        <v>5</v>
      </c>
      <c r="M1480" s="7" t="str">
        <f ca="1">VLOOKUP($L1480,Countries!$A:$B,2,FALSE)</f>
        <v>Portugal</v>
      </c>
      <c r="N1480" s="7" cm="1">
        <f t="array" aca="1" ref="N1480" ca="1">INDEX(States!$C:$C,RANDBETWEEN(5,COUNTA(States!$A:$A) + 1),1)</f>
        <v>16</v>
      </c>
      <c r="O1480" s="7" t="str">
        <f ca="1">VLOOKUP($N1480,States!$C:$D,2,FALSE)</f>
        <v>Azores</v>
      </c>
      <c r="P1480" s="7" t="str">
        <f ca="1">VLOOKUP($F1480,Name!$A:$C,3,FALSE)</f>
        <v>F</v>
      </c>
      <c r="Q1480" s="7" t="str">
        <f ca="1">VLOOKUP($P1480,Genders!$B:$C,2,FALSE)</f>
        <v>Female</v>
      </c>
      <c r="R1480" s="7" cm="1">
        <f t="array" aca="1" ref="R1480" ca="1">INDEX('Marital status'!$A:$A,RANDBETWEEN(5,COUNTA('Marital status'!$A:$A) + 1),1)</f>
        <v>9</v>
      </c>
      <c r="S1480" s="7" t="str">
        <f ca="1">VLOOKUP($R1480,'Marital status'!$A:$B,2,FALSE)</f>
        <v>DIVORCED</v>
      </c>
      <c r="T1480" s="7">
        <f t="shared" ca="1" si="233"/>
        <v>5</v>
      </c>
      <c r="U1480" s="7" t="str">
        <f ca="1">VLOOKUP($T1480,Ethnicities!$A:$B,2,FALSE)</f>
        <v xml:space="preserve"> white</v>
      </c>
      <c r="V1480" s="8">
        <f t="shared" ca="1" si="234"/>
        <v>23177</v>
      </c>
      <c r="W1480" s="6">
        <f t="shared" ca="1" si="235"/>
        <v>8</v>
      </c>
      <c r="X1480" s="8" t="str">
        <f ca="1">VLOOKUP($W1480,'Background education'!$A:$B,2,FALSE)</f>
        <v>Graduate school</v>
      </c>
      <c r="Y1480" s="7">
        <f ca="1" xml:space="preserve">
  IF(OR($AA1480 = 5, $AA1480 = 6, $AA1480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480" s="7" t="str">
        <f ca="1">VLOOKUP($Y1480,Departments!$A:$B,2,FALSE)</f>
        <v>Communication &amp; Marketing</v>
      </c>
      <c r="AA1480" s="6">
        <f t="shared" ca="1" si="236"/>
        <v>11</v>
      </c>
      <c r="AB1480" s="7" t="str">
        <f ca="1">VLOOKUP($AA1480,Roles!$A:$B,2,FALSE)</f>
        <v>Analyst</v>
      </c>
      <c r="AC1480" s="6">
        <f t="shared" ca="1" si="237"/>
        <v>5</v>
      </c>
      <c r="AD1480" s="7" t="str">
        <f ca="1" xml:space="preserve">
IF($AC1480 &lt;&gt; "",
    VLOOKUP($AC1480,Levels!$A:$B,2,FALSE),
    ""
)</f>
        <v>Junior</v>
      </c>
      <c r="AE1480" s="8">
        <f t="shared" ca="1" si="238"/>
        <v>41015</v>
      </c>
      <c r="AF1480" s="6">
        <f ca="1">RANDBETWEEN(5,COUNTA('Recruitment source'!$A:$A) + 1)</f>
        <v>14</v>
      </c>
      <c r="AG1480" s="6" t="str">
        <f ca="1">VLOOKUP($AF1480,'Recruitment source'!$A:$B,2,FALSE)</f>
        <v>LinkedIn</v>
      </c>
      <c r="AH1480" s="8"/>
      <c r="AI1480" s="1">
        <f t="shared" ca="1" si="230"/>
        <v>3080</v>
      </c>
      <c r="AJ148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1476, 1, 'Lívia Ricci Evangelista', 'F', 5, '15/06/1963', 8, 11, 11, 5, 3080);</v>
      </c>
    </row>
    <row r="1481" spans="1:36" ht="14.25" customHeight="1" x14ac:dyDescent="0.2">
      <c r="A1481" s="7" cm="1">
        <f t="array" aca="1" ref="A1481" ca="1">INDEX(Companies!$A:$A,RANDBETWEEN(5,COUNTA(Companies!$A:$A) + 1),1)</f>
        <v>5</v>
      </c>
      <c r="B1481" s="7" t="str">
        <f ca="1">VLOOKUP($A1481,Companies!$A:$B,2,FALSE)</f>
        <v>ACME Corporation</v>
      </c>
      <c r="C1481" s="5">
        <f t="shared" si="231"/>
        <v>1477</v>
      </c>
      <c r="D1481" s="5" t="str" cm="1">
        <f t="array" ref="D1481">SHA1HASH($C1481)</f>
        <v>7c8d848f32fa1c53815556ee08aa8ee5994c5a51</v>
      </c>
      <c r="E1481" s="6">
        <v>1</v>
      </c>
      <c r="F1481" s="7">
        <f ca="1">IF($C1481 = 1 + N("Presidente"),
    127,
    IF($C1481 = 2 + N("Vice-Presidente"),
        72,
        IF($C1481 = 3 + N("Secretária bilíngue"),
            13,
            RANDBETWEEN(5,COUNT(Name!$A:$A) + 1)
        )
    )
)</f>
        <v>359</v>
      </c>
      <c r="G1481" s="7" t="str">
        <f ca="1">VLOOKUP($F1481,Name!$A:$B,2,FALSE)</f>
        <v>Vitor</v>
      </c>
      <c r="H1481" s="7">
        <f ca="1" xml:space="preserve">
IF($C1481 = 1,
    0,
    RANDBETWEEN(5,COUNT('Last name'!$A:$A) + 1)
)</f>
        <v>66</v>
      </c>
      <c r="I1481" s="7" t="str">
        <f ca="1" xml:space="preserve">
IF($C1481 = 1 + N("Presidente"),
    "de Orléans e Bragança",
    VLOOKUP($H1481,'Last name'!$A:$B,2,FALSE) &amp; " " &amp; VLOOKUP(RANDBETWEEN(5,COUNT('Last name'!$A:$A) + 1),'Last name'!$A:$B,2,FALSE)
)</f>
        <v>Colombo Aleluia</v>
      </c>
      <c r="J1481" s="7" t="str">
        <f t="shared" ca="1" si="232"/>
        <v>Vitor Colombo Aleluia</v>
      </c>
      <c r="K1481" s="7" t="str" cm="1">
        <f t="array" aca="1" ref="K1481" ca="1">SHA1HASH($J1481)</f>
        <v>e0a05674399aa6151b185970dbc3047864f7fd08</v>
      </c>
      <c r="L1481" s="7" cm="1">
        <f t="array" aca="1" ref="L1481" ca="1">INDEX(States!$A:$A,N1481,1)</f>
        <v>5</v>
      </c>
      <c r="M1481" s="7" t="str">
        <f ca="1">VLOOKUP($L1481,Countries!$A:$B,2,FALSE)</f>
        <v>Portugal</v>
      </c>
      <c r="N1481" s="7" cm="1">
        <f t="array" aca="1" ref="N1481" ca="1">INDEX(States!$C:$C,RANDBETWEEN(5,COUNTA(States!$A:$A) + 1),1)</f>
        <v>18</v>
      </c>
      <c r="O1481" s="7" t="str">
        <f ca="1">VLOOKUP($N1481,States!$C:$D,2,FALSE)</f>
        <v>Castelo Branco</v>
      </c>
      <c r="P1481" s="7" t="str">
        <f ca="1">VLOOKUP($F1481,Name!$A:$C,3,FALSE)</f>
        <v>M</v>
      </c>
      <c r="Q1481" s="7" t="str">
        <f ca="1">VLOOKUP($P1481,Genders!$B:$C,2,FALSE)</f>
        <v>Male</v>
      </c>
      <c r="R1481" s="7" cm="1">
        <f t="array" aca="1" ref="R1481" ca="1">INDEX('Marital status'!$A:$A,RANDBETWEEN(5,COUNTA('Marital status'!$A:$A) + 1),1)</f>
        <v>6</v>
      </c>
      <c r="S1481" s="7" t="str">
        <f ca="1">VLOOKUP($R1481,'Marital status'!$A:$B,2,FALSE)</f>
        <v>MarrieD</v>
      </c>
      <c r="T1481" s="7">
        <f t="shared" ca="1" si="233"/>
        <v>5</v>
      </c>
      <c r="U1481" s="7" t="str">
        <f ca="1">VLOOKUP($T1481,Ethnicities!$A:$B,2,FALSE)</f>
        <v xml:space="preserve"> white</v>
      </c>
      <c r="V1481" s="8">
        <f t="shared" ca="1" si="234"/>
        <v>24934</v>
      </c>
      <c r="W1481" s="6">
        <f t="shared" ca="1" si="235"/>
        <v>7</v>
      </c>
      <c r="X1481" s="8" t="str">
        <f ca="1">VLOOKUP($W1481,'Background education'!$A:$B,2,FALSE)</f>
        <v>Undergraduate degree</v>
      </c>
      <c r="Y1481" s="7">
        <f ca="1" xml:space="preserve">
  IF(OR($AA1481 = 5, $AA1481 = 6, $AA1481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81" s="7" t="str">
        <f ca="1">VLOOKUP($Y1481,Departments!$A:$B,2,FALSE)</f>
        <v xml:space="preserve"> Presidency</v>
      </c>
      <c r="AA1481" s="6">
        <f t="shared" ca="1" si="236"/>
        <v>9</v>
      </c>
      <c r="AB1481" s="7" t="str">
        <f ca="1">VLOOKUP($AA1481,Roles!$A:$B,2,FALSE)</f>
        <v>Intern</v>
      </c>
      <c r="AC1481" s="6" t="str">
        <f t="shared" ca="1" si="237"/>
        <v/>
      </c>
      <c r="AD1481" s="7" t="str">
        <f ca="1" xml:space="preserve">
IF($AC1481 &lt;&gt; "",
    VLOOKUP($AC1481,Levels!$A:$B,2,FALSE),
    ""
)</f>
        <v/>
      </c>
      <c r="AE1481" s="8">
        <f t="shared" ca="1" si="238"/>
        <v>43767</v>
      </c>
      <c r="AF1481" s="6">
        <f ca="1">RANDBETWEEN(5,COUNTA('Recruitment source'!$A:$A) + 1)</f>
        <v>5</v>
      </c>
      <c r="AG1481" s="6" t="str">
        <f ca="1">VLOOKUP($AF1481,'Recruitment source'!$A:$B,2,FALSE)</f>
        <v>Indeed</v>
      </c>
      <c r="AH1481" s="8"/>
      <c r="AI1481" s="1">
        <f t="shared" ca="1" si="230"/>
        <v>1205</v>
      </c>
      <c r="AJ148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1477, 1, 'Vitor Colombo Aleluia', 'M', 5, '06/04/1968', 7, 5, 9, NULL, 1205);</v>
      </c>
    </row>
    <row r="1482" spans="1:36" ht="14.25" customHeight="1" x14ac:dyDescent="0.2">
      <c r="A1482" s="7" cm="1">
        <f t="array" aca="1" ref="A1482" ca="1">INDEX(Companies!$A:$A,RANDBETWEEN(5,COUNTA(Companies!$A:$A) + 1),1)</f>
        <v>5</v>
      </c>
      <c r="B1482" s="7" t="str">
        <f ca="1">VLOOKUP($A1482,Companies!$A:$B,2,FALSE)</f>
        <v>ACME Corporation</v>
      </c>
      <c r="C1482" s="5">
        <f t="shared" si="231"/>
        <v>1478</v>
      </c>
      <c r="D1482" s="5" t="str" cm="1">
        <f t="array" ref="D1482">SHA1HASH($C1482)</f>
        <v>6bb0e3b82a69a2bdf7139d17eeb5f79818b92a4d</v>
      </c>
      <c r="E1482" s="6">
        <v>1</v>
      </c>
      <c r="F1482" s="7">
        <f ca="1">IF($C1482 = 1 + N("Presidente"),
    127,
    IF($C1482 = 2 + N("Vice-Presidente"),
        72,
        IF($C1482 = 3 + N("Secretária bilíngue"),
            13,
            RANDBETWEEN(5,COUNT(Name!$A:$A) + 1)
        )
    )
)</f>
        <v>254</v>
      </c>
      <c r="G1482" s="7" t="str">
        <f ca="1">VLOOKUP($F1482,Name!$A:$B,2,FALSE)</f>
        <v>Manuel</v>
      </c>
      <c r="H1482" s="7">
        <f ca="1" xml:space="preserve">
IF($C1482 = 1,
    0,
    RANDBETWEEN(5,COUNT('Last name'!$A:$A) + 1)
)</f>
        <v>59</v>
      </c>
      <c r="I1482" s="7" t="str">
        <f ca="1" xml:space="preserve">
IF($C1482 = 1 + N("Presidente"),
    "de Orléans e Bragança",
    VLOOKUP($H1482,'Last name'!$A:$B,2,FALSE) &amp; " " &amp; VLOOKUP(RANDBETWEEN(5,COUNT('Last name'!$A:$A) + 1),'Last name'!$A:$B,2,FALSE)
)</f>
        <v>Cardozo Lopes</v>
      </c>
      <c r="J1482" s="7" t="str">
        <f t="shared" ca="1" si="232"/>
        <v>Manuel Cardozo Lopes</v>
      </c>
      <c r="K1482" s="7" t="str" cm="1">
        <f t="array" aca="1" ref="K1482" ca="1">SHA1HASH($J1482)</f>
        <v>4f9d6f2b330956718e520a74b0610a9567df9672</v>
      </c>
      <c r="L1482" s="7" cm="1">
        <f t="array" aca="1" ref="L1482" ca="1">INDEX(States!$A:$A,N1482,1)</f>
        <v>5</v>
      </c>
      <c r="M1482" s="7" t="str">
        <f ca="1">VLOOKUP($L1482,Countries!$A:$B,2,FALSE)</f>
        <v>Portugal</v>
      </c>
      <c r="N1482" s="7" cm="1">
        <f t="array" aca="1" ref="N1482" ca="1">INDEX(States!$C:$C,RANDBETWEEN(5,COUNTA(States!$A:$A) + 1),1)</f>
        <v>14</v>
      </c>
      <c r="O1482" s="7" t="str">
        <f ca="1">VLOOKUP($N1482,States!$C:$D,2,FALSE)</f>
        <v>Madeira</v>
      </c>
      <c r="P1482" s="7" t="str">
        <f ca="1">VLOOKUP($F1482,Name!$A:$C,3,FALSE)</f>
        <v>M</v>
      </c>
      <c r="Q1482" s="7" t="str">
        <f ca="1">VLOOKUP($P1482,Genders!$B:$C,2,FALSE)</f>
        <v>Male</v>
      </c>
      <c r="R1482" s="7" cm="1">
        <f t="array" aca="1" ref="R1482" ca="1">INDEX('Marital status'!$A:$A,RANDBETWEEN(5,COUNTA('Marital status'!$A:$A) + 1),1)</f>
        <v>7</v>
      </c>
      <c r="S1482" s="7" t="str">
        <f ca="1">VLOOKUP($R1482,'Marital status'!$A:$B,2,FALSE)</f>
        <v xml:space="preserve">Widowed </v>
      </c>
      <c r="T1482" s="7">
        <f t="shared" ca="1" si="233"/>
        <v>8</v>
      </c>
      <c r="U1482" s="7" t="str">
        <f ca="1">VLOOKUP($T1482,Ethnicities!$A:$B,2,FALSE)</f>
        <v>ASIAN</v>
      </c>
      <c r="V1482" s="8">
        <f t="shared" ca="1" si="234"/>
        <v>24671</v>
      </c>
      <c r="W1482" s="6">
        <f t="shared" ca="1" si="235"/>
        <v>7</v>
      </c>
      <c r="X1482" s="8" t="str">
        <f ca="1">VLOOKUP($W1482,'Background education'!$A:$B,2,FALSE)</f>
        <v>Undergraduate degree</v>
      </c>
      <c r="Y1482" s="7">
        <f ca="1" xml:space="preserve">
  IF(OR($AA1482 = 5, $AA1482 = 6, $AA1482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82" s="7" t="str">
        <f ca="1">VLOOKUP($Y1482,Departments!$A:$B,2,FALSE)</f>
        <v>Audit</v>
      </c>
      <c r="AA1482" s="6">
        <f t="shared" ca="1" si="236"/>
        <v>11</v>
      </c>
      <c r="AB1482" s="7" t="str">
        <f ca="1">VLOOKUP($AA1482,Roles!$A:$B,2,FALSE)</f>
        <v>Analyst</v>
      </c>
      <c r="AC1482" s="6">
        <f t="shared" ca="1" si="237"/>
        <v>6</v>
      </c>
      <c r="AD1482" s="7" t="str">
        <f ca="1" xml:space="preserve">
IF($AC1482 &lt;&gt; "",
    VLOOKUP($AC1482,Levels!$A:$B,2,FALSE),
    ""
)</f>
        <v>Pleno</v>
      </c>
      <c r="AE1482" s="8">
        <f t="shared" ca="1" si="238"/>
        <v>42397</v>
      </c>
      <c r="AF1482" s="6">
        <f ca="1">RANDBETWEEN(5,COUNTA('Recruitment source'!$A:$A) + 1)</f>
        <v>13</v>
      </c>
      <c r="AG1482" s="6" t="str">
        <f ca="1">VLOOKUP($AF1482,'Recruitment source'!$A:$B,2,FALSE)</f>
        <v>Google</v>
      </c>
      <c r="AH1482" s="8"/>
      <c r="AI1482" s="1">
        <f t="shared" ca="1" si="230"/>
        <v>2500</v>
      </c>
      <c r="AJ1482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1478, 1, 'Manuel Cardozo Lopes', 'M', 8, '18/07/1967', 7, 13, 11, 6, 2500);</v>
      </c>
    </row>
    <row r="1483" spans="1:36" ht="14.25" customHeight="1" x14ac:dyDescent="0.2">
      <c r="A1483" s="7" cm="1">
        <f t="array" aca="1" ref="A1483" ca="1">INDEX(Companies!$A:$A,RANDBETWEEN(5,COUNTA(Companies!$A:$A) + 1),1)</f>
        <v>5</v>
      </c>
      <c r="B1483" s="7" t="str">
        <f ca="1">VLOOKUP($A1483,Companies!$A:$B,2,FALSE)</f>
        <v>ACME Corporation</v>
      </c>
      <c r="C1483" s="5">
        <f t="shared" si="231"/>
        <v>1479</v>
      </c>
      <c r="D1483" s="5" t="str" cm="1">
        <f t="array" ref="D1483">SHA1HASH($C1483)</f>
        <v>c1183f16ab610230ebe8a9bcb331d2d6f7ebbf66</v>
      </c>
      <c r="E1483" s="6">
        <v>1</v>
      </c>
      <c r="F1483" s="7">
        <f ca="1">IF($C1483 = 1 + N("Presidente"),
    127,
    IF($C1483 = 2 + N("Vice-Presidente"),
        72,
        IF($C1483 = 3 + N("Secretária bilíngue"),
            13,
            RANDBETWEEN(5,COUNT(Name!$A:$A) + 1)
        )
    )
)</f>
        <v>143</v>
      </c>
      <c r="G1483" s="7" t="str">
        <f ca="1">VLOOKUP($F1483,Name!$A:$B,2,FALSE)</f>
        <v>Flavio</v>
      </c>
      <c r="H1483" s="7">
        <f ca="1" xml:space="preserve">
IF($C1483 = 1,
    0,
    RANDBETWEEN(5,COUNT('Last name'!$A:$A) + 1)
)</f>
        <v>29</v>
      </c>
      <c r="I1483" s="7" t="str">
        <f ca="1" xml:space="preserve">
IF($C1483 = 1 + N("Presidente"),
    "de Orléans e Bragança",
    VLOOKUP($H1483,'Last name'!$A:$B,2,FALSE) &amp; " " &amp; VLOOKUP(RANDBETWEEN(5,COUNT('Last name'!$A:$A) + 1),'Last name'!$A:$B,2,FALSE)
)</f>
        <v>Bandeira Ribeiro</v>
      </c>
      <c r="J1483" s="7" t="str">
        <f t="shared" ca="1" si="232"/>
        <v>Flavio Bandeira Ribeiro</v>
      </c>
      <c r="K1483" s="7" t="str" cm="1">
        <f t="array" aca="1" ref="K1483" ca="1">SHA1HASH($J1483)</f>
        <v>7354eafd923fb5effc3823550e75ed47e181fe27</v>
      </c>
      <c r="L1483" s="7" cm="1">
        <f t="array" aca="1" ref="L1483" ca="1">INDEX(States!$A:$A,N1483,1)</f>
        <v>5</v>
      </c>
      <c r="M1483" s="7" t="str">
        <f ca="1">VLOOKUP($L1483,Countries!$A:$B,2,FALSE)</f>
        <v>Portugal</v>
      </c>
      <c r="N1483" s="7" cm="1">
        <f t="array" aca="1" ref="N1483" ca="1">INDEX(States!$C:$C,RANDBETWEEN(5,COUNTA(States!$A:$A) + 1),1)</f>
        <v>23</v>
      </c>
      <c r="O1483" s="7" t="str">
        <f ca="1">VLOOKUP($N1483,States!$C:$D,2,FALSE)</f>
        <v>Viana do Castelo</v>
      </c>
      <c r="P1483" s="7" t="str">
        <f ca="1">VLOOKUP($F1483,Name!$A:$C,3,FALSE)</f>
        <v>M</v>
      </c>
      <c r="Q1483" s="7" t="str">
        <f ca="1">VLOOKUP($P1483,Genders!$B:$C,2,FALSE)</f>
        <v>Male</v>
      </c>
      <c r="R1483" s="7" cm="1">
        <f t="array" aca="1" ref="R1483" ca="1">INDEX('Marital status'!$A:$A,RANDBETWEEN(5,COUNTA('Marital status'!$A:$A) + 1),1)</f>
        <v>8</v>
      </c>
      <c r="S1483" s="7" t="str">
        <f ca="1">VLOOKUP($R1483,'Marital status'!$A:$B,2,FALSE)</f>
        <v xml:space="preserve"> Separated </v>
      </c>
      <c r="T1483" s="7">
        <f t="shared" ca="1" si="233"/>
        <v>5</v>
      </c>
      <c r="U1483" s="7" t="str">
        <f ca="1">VLOOKUP($T1483,Ethnicities!$A:$B,2,FALSE)</f>
        <v xml:space="preserve"> white</v>
      </c>
      <c r="V1483" s="8">
        <f t="shared" ca="1" si="234"/>
        <v>18779</v>
      </c>
      <c r="W1483" s="6">
        <f t="shared" ca="1" si="235"/>
        <v>7</v>
      </c>
      <c r="X1483" s="8" t="str">
        <f ca="1">VLOOKUP($W1483,'Background education'!$A:$B,2,FALSE)</f>
        <v>Undergraduate degree</v>
      </c>
      <c r="Y1483" s="7">
        <f ca="1" xml:space="preserve">
  IF(OR($AA1483 = 5, $AA1483 = 6, $AA1483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83" s="7" t="str">
        <f ca="1">VLOOKUP($Y1483,Departments!$A:$B,2,FALSE)</f>
        <v xml:space="preserve"> Commercial</v>
      </c>
      <c r="AA1483" s="6">
        <f t="shared" ca="1" si="236"/>
        <v>9</v>
      </c>
      <c r="AB1483" s="7" t="str">
        <f ca="1">VLOOKUP($AA1483,Roles!$A:$B,2,FALSE)</f>
        <v>Intern</v>
      </c>
      <c r="AC1483" s="6" t="str">
        <f t="shared" ca="1" si="237"/>
        <v/>
      </c>
      <c r="AD1483" s="7" t="str">
        <f ca="1" xml:space="preserve">
IF($AC1483 &lt;&gt; "",
    VLOOKUP($AC1483,Levels!$A:$B,2,FALSE),
    ""
)</f>
        <v/>
      </c>
      <c r="AE1483" s="8">
        <f t="shared" ca="1" si="238"/>
        <v>39417</v>
      </c>
      <c r="AF1483" s="6">
        <f ca="1">RANDBETWEEN(5,COUNTA('Recruitment source'!$A:$A) + 1)</f>
        <v>8</v>
      </c>
      <c r="AG1483" s="6" t="str">
        <f ca="1">VLOOKUP($AF1483,'Recruitment source'!$A:$B,2,FALSE)</f>
        <v>Net Empregos</v>
      </c>
      <c r="AH1483" s="8"/>
      <c r="AI1483" s="1">
        <f t="shared" ca="1" si="230"/>
        <v>1285</v>
      </c>
      <c r="AJ1483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1479, 1, 'Flavio Bandeira Ribeiro', 'M', 5, '31/05/1951', 7, 9, 9, NULL, 1285);</v>
      </c>
    </row>
    <row r="1484" spans="1:36" ht="14.25" customHeight="1" x14ac:dyDescent="0.2">
      <c r="A1484" s="7" cm="1">
        <f t="array" aca="1" ref="A1484" ca="1">INDEX(Companies!$A:$A,RANDBETWEEN(5,COUNTA(Companies!$A:$A) + 1),1)</f>
        <v>5</v>
      </c>
      <c r="B1484" s="7" t="str">
        <f ca="1">VLOOKUP($A1484,Companies!$A:$B,2,FALSE)</f>
        <v>ACME Corporation</v>
      </c>
      <c r="C1484" s="5">
        <f t="shared" si="231"/>
        <v>1480</v>
      </c>
      <c r="D1484" s="5" t="str" cm="1">
        <f t="array" ref="D1484">SHA1HASH($C1484)</f>
        <v>818307e00b8ddd4f8f671d975f099a1adf3b6149</v>
      </c>
      <c r="E1484" s="6">
        <v>1</v>
      </c>
      <c r="F1484" s="7">
        <f ca="1">IF($C1484 = 1 + N("Presidente"),
    127,
    IF($C1484 = 2 + N("Vice-Presidente"),
        72,
        IF($C1484 = 3 + N("Secretária bilíngue"),
            13,
            RANDBETWEEN(5,COUNT(Name!$A:$A) + 1)
        )
    )
)</f>
        <v>225</v>
      </c>
      <c r="G1484" s="7" t="str">
        <f ca="1">VLOOKUP($F1484,Name!$A:$B,2,FALSE)</f>
        <v>Levi</v>
      </c>
      <c r="H1484" s="7">
        <f ca="1" xml:space="preserve">
IF($C1484 = 1,
    0,
    RANDBETWEEN(5,COUNT('Last name'!$A:$A) + 1)
)</f>
        <v>9</v>
      </c>
      <c r="I1484" s="7" t="str">
        <f ca="1" xml:space="preserve">
IF($C1484 = 1 + N("Presidente"),
    "de Orléans e Bragança",
    VLOOKUP($H1484,'Last name'!$A:$B,2,FALSE) &amp; " " &amp; VLOOKUP(RANDBETWEEN(5,COUNT('Last name'!$A:$A) + 1),'Last name'!$A:$B,2,FALSE)
)</f>
        <v>Aleluia Melo</v>
      </c>
      <c r="J1484" s="7" t="str">
        <f t="shared" ca="1" si="232"/>
        <v>Levi Aleluia Melo</v>
      </c>
      <c r="K1484" s="7" t="str" cm="1">
        <f t="array" aca="1" ref="K1484" ca="1">SHA1HASH($J1484)</f>
        <v>363c92384bed4df340b2179a5f1e25b70b9bca8c</v>
      </c>
      <c r="L1484" s="7" cm="1">
        <f t="array" aca="1" ref="L1484" ca="1">INDEX(States!$A:$A,N1484,1)</f>
        <v>5</v>
      </c>
      <c r="M1484" s="7" t="str">
        <f ca="1">VLOOKUP($L1484,Countries!$A:$B,2,FALSE)</f>
        <v>Portugal</v>
      </c>
      <c r="N1484" s="7" cm="1">
        <f t="array" aca="1" ref="N1484" ca="1">INDEX(States!$C:$C,RANDBETWEEN(5,COUNTA(States!$A:$A) + 1),1)</f>
        <v>7</v>
      </c>
      <c r="O1484" s="7" t="str">
        <f ca="1">VLOOKUP($N1484,States!$C:$D,2,FALSE)</f>
        <v xml:space="preserve"> Setúbal </v>
      </c>
      <c r="P1484" s="7" t="str">
        <f ca="1">VLOOKUP($F1484,Name!$A:$C,3,FALSE)</f>
        <v>M</v>
      </c>
      <c r="Q1484" s="7" t="str">
        <f ca="1">VLOOKUP($P1484,Genders!$B:$C,2,FALSE)</f>
        <v>Male</v>
      </c>
      <c r="R1484" s="7" cm="1">
        <f t="array" aca="1" ref="R1484" ca="1">INDEX('Marital status'!$A:$A,RANDBETWEEN(5,COUNTA('Marital status'!$A:$A) + 1),1)</f>
        <v>7</v>
      </c>
      <c r="S1484" s="7" t="str">
        <f ca="1">VLOOKUP($R1484,'Marital status'!$A:$B,2,FALSE)</f>
        <v xml:space="preserve">Widowed </v>
      </c>
      <c r="T1484" s="7">
        <f t="shared" ca="1" si="233"/>
        <v>6</v>
      </c>
      <c r="U1484" s="7" t="str">
        <f ca="1">VLOOKUP($T1484,Ethnicities!$A:$B,2,FALSE)</f>
        <v>Black or African American</v>
      </c>
      <c r="V1484" s="8">
        <f t="shared" ca="1" si="234"/>
        <v>19844</v>
      </c>
      <c r="W1484" s="6">
        <f t="shared" ca="1" si="235"/>
        <v>8</v>
      </c>
      <c r="X1484" s="8" t="str">
        <f ca="1">VLOOKUP($W1484,'Background education'!$A:$B,2,FALSE)</f>
        <v>Graduate school</v>
      </c>
      <c r="Y1484" s="7">
        <f ca="1" xml:space="preserve">
  IF(OR($AA1484 = 5, $AA1484 = 6, $AA1484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84" s="7" t="str">
        <f ca="1">VLOOKUP($Y1484,Departments!$A:$B,2,FALSE)</f>
        <v>Human Resource</v>
      </c>
      <c r="AA1484" s="6">
        <f t="shared" ca="1" si="236"/>
        <v>11</v>
      </c>
      <c r="AB1484" s="7" t="str">
        <f ca="1">VLOOKUP($AA1484,Roles!$A:$B,2,FALSE)</f>
        <v>Analyst</v>
      </c>
      <c r="AC1484" s="6">
        <f t="shared" ca="1" si="237"/>
        <v>7</v>
      </c>
      <c r="AD1484" s="7" t="str">
        <f ca="1" xml:space="preserve">
IF($AC1484 &lt;&gt; "",
    VLOOKUP($AC1484,Levels!$A:$B,2,FALSE),
    ""
)</f>
        <v>Senior</v>
      </c>
      <c r="AE1484" s="8">
        <f t="shared" ca="1" si="238"/>
        <v>38421</v>
      </c>
      <c r="AF1484" s="6">
        <f ca="1">RANDBETWEEN(5,COUNTA('Recruitment source'!$A:$A) + 1)</f>
        <v>13</v>
      </c>
      <c r="AG1484" s="6" t="str">
        <f ca="1">VLOOKUP($AF1484,'Recruitment source'!$A:$B,2,FALSE)</f>
        <v>Google</v>
      </c>
      <c r="AH1484" s="8"/>
      <c r="AI1484" s="1">
        <f t="shared" ca="1" si="230"/>
        <v>3080</v>
      </c>
      <c r="AJ1484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1480, 1, 'Levi Aleluia Melo', 'M', 6, '30/04/1954', 8, 8, 11, 7, 3080);</v>
      </c>
    </row>
    <row r="1485" spans="1:36" ht="14.25" customHeight="1" x14ac:dyDescent="0.2">
      <c r="A1485" s="7" cm="1">
        <f t="array" aca="1" ref="A1485" ca="1">INDEX(Companies!$A:$A,RANDBETWEEN(5,COUNTA(Companies!$A:$A) + 1),1)</f>
        <v>5</v>
      </c>
      <c r="B1485" s="7" t="str">
        <f ca="1">VLOOKUP($A1485,Companies!$A:$B,2,FALSE)</f>
        <v>ACME Corporation</v>
      </c>
      <c r="C1485" s="5">
        <f t="shared" si="231"/>
        <v>1481</v>
      </c>
      <c r="D1485" s="5" t="str" cm="1">
        <f t="array" ref="D1485">SHA1HASH($C1485)</f>
        <v>7bf016f5b104573db99f54a0715d7f0fdf7705f4</v>
      </c>
      <c r="E1485" s="6">
        <v>1</v>
      </c>
      <c r="F1485" s="7">
        <f ca="1">IF($C1485 = 1 + N("Presidente"),
    127,
    IF($C1485 = 2 + N("Vice-Presidente"),
        72,
        IF($C1485 = 3 + N("Secretária bilíngue"),
            13,
            RANDBETWEEN(5,COUNT(Name!$A:$A) + 1)
        )
    )
)</f>
        <v>243</v>
      </c>
      <c r="G1485" s="7" t="str">
        <f ca="1">VLOOKUP($F1485,Name!$A:$B,2,FALSE)</f>
        <v>Luiz Felipe</v>
      </c>
      <c r="H1485" s="7">
        <f ca="1" xml:space="preserve">
IF($C1485 = 1,
    0,
    RANDBETWEEN(5,COUNT('Last name'!$A:$A) + 1)
)</f>
        <v>86</v>
      </c>
      <c r="I1485" s="7" t="str">
        <f ca="1" xml:space="preserve">
IF($C1485 = 1 + N("Presidente"),
    "de Orléans e Bragança",
    VLOOKUP($H1485,'Last name'!$A:$B,2,FALSE) &amp; " " &amp; VLOOKUP(RANDBETWEEN(5,COUNT('Last name'!$A:$A) + 1),'Last name'!$A:$B,2,FALSE)
)</f>
        <v>Ferrara Dantas</v>
      </c>
      <c r="J1485" s="7" t="str">
        <f t="shared" ca="1" si="232"/>
        <v>Luiz Felipe Ferrara Dantas</v>
      </c>
      <c r="K1485" s="7" t="str" cm="1">
        <f t="array" aca="1" ref="K1485" ca="1">SHA1HASH($J1485)</f>
        <v>ded95f621e20ff9d6e30438c3b7450d0786cc535</v>
      </c>
      <c r="L1485" s="7" cm="1">
        <f t="array" aca="1" ref="L1485" ca="1">INDEX(States!$A:$A,N1485,1)</f>
        <v>5</v>
      </c>
      <c r="M1485" s="7" t="str">
        <f ca="1">VLOOKUP($L1485,Countries!$A:$B,2,FALSE)</f>
        <v>Portugal</v>
      </c>
      <c r="N1485" s="7" cm="1">
        <f t="array" aca="1" ref="N1485" ca="1">INDEX(States!$C:$C,RANDBETWEEN(5,COUNTA(States!$A:$A) + 1),1)</f>
        <v>17</v>
      </c>
      <c r="O1485" s="7" t="str">
        <f ca="1">VLOOKUP($N1485,States!$C:$D,2,FALSE)</f>
        <v>Viseu</v>
      </c>
      <c r="P1485" s="7" t="str">
        <f ca="1">VLOOKUP($F1485,Name!$A:$C,3,FALSE)</f>
        <v>M</v>
      </c>
      <c r="Q1485" s="7" t="str">
        <f ca="1">VLOOKUP($P1485,Genders!$B:$C,2,FALSE)</f>
        <v>Male</v>
      </c>
      <c r="R1485" s="7" cm="1">
        <f t="array" aca="1" ref="R1485" ca="1">INDEX('Marital status'!$A:$A,RANDBETWEEN(5,COUNTA('Marital status'!$A:$A) + 1),1)</f>
        <v>8</v>
      </c>
      <c r="S1485" s="7" t="str">
        <f ca="1">VLOOKUP($R1485,'Marital status'!$A:$B,2,FALSE)</f>
        <v xml:space="preserve"> Separated </v>
      </c>
      <c r="T1485" s="7">
        <f t="shared" ca="1" si="233"/>
        <v>7</v>
      </c>
      <c r="U1485" s="7" t="str">
        <f ca="1">VLOOKUP($T1485,Ethnicities!$A:$B,2,FALSE)</f>
        <v xml:space="preserve">  Hispanic or LATINO</v>
      </c>
      <c r="V1485" s="8">
        <f t="shared" ca="1" si="234"/>
        <v>23012</v>
      </c>
      <c r="W1485" s="6">
        <f t="shared" ca="1" si="235"/>
        <v>7</v>
      </c>
      <c r="X1485" s="8" t="str">
        <f ca="1">VLOOKUP($W1485,'Background education'!$A:$B,2,FALSE)</f>
        <v>Undergraduate degree</v>
      </c>
      <c r="Y1485" s="7">
        <f ca="1" xml:space="preserve">
  IF(OR($AA1485 = 5, $AA1485 = 6, $AA1485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85" s="7" t="str">
        <f ca="1">VLOOKUP($Y1485,Departments!$A:$B,2,FALSE)</f>
        <v>Administration</v>
      </c>
      <c r="AA1485" s="6">
        <f t="shared" ca="1" si="236"/>
        <v>10</v>
      </c>
      <c r="AB1485" s="7" t="str">
        <f ca="1">VLOOKUP($AA1485,Roles!$A:$B,2,FALSE)</f>
        <v>Trainee</v>
      </c>
      <c r="AC1485" s="6" t="str">
        <f t="shared" ca="1" si="237"/>
        <v/>
      </c>
      <c r="AD1485" s="7" t="str">
        <f ca="1" xml:space="preserve">
IF($AC1485 &lt;&gt; "",
    VLOOKUP($AC1485,Levels!$A:$B,2,FALSE),
    ""
)</f>
        <v/>
      </c>
      <c r="AE1485" s="8">
        <f t="shared" ca="1" si="238"/>
        <v>41768</v>
      </c>
      <c r="AF1485" s="6">
        <f ca="1">RANDBETWEEN(5,COUNTA('Recruitment source'!$A:$A) + 1)</f>
        <v>11</v>
      </c>
      <c r="AG1485" s="6" t="str">
        <f ca="1">VLOOKUP($AF1485,'Recruitment source'!$A:$B,2,FALSE)</f>
        <v>Next Station</v>
      </c>
      <c r="AH1485" s="8"/>
      <c r="AI1485" s="1">
        <f t="shared" ca="1" si="230"/>
        <v>1305</v>
      </c>
      <c r="AJ1485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1481, 1, 'Luiz Felipe Ferrara Dantas', 'M', 7, '01/01/1963', 7, 6, 10, NULL, 1305);</v>
      </c>
    </row>
    <row r="1486" spans="1:36" ht="14.25" customHeight="1" x14ac:dyDescent="0.2">
      <c r="A1486" s="7" cm="1">
        <f t="array" aca="1" ref="A1486" ca="1">INDEX(Companies!$A:$A,RANDBETWEEN(5,COUNTA(Companies!$A:$A) + 1),1)</f>
        <v>5</v>
      </c>
      <c r="B1486" s="7" t="str">
        <f ca="1">VLOOKUP($A1486,Companies!$A:$B,2,FALSE)</f>
        <v>ACME Corporation</v>
      </c>
      <c r="C1486" s="5">
        <f t="shared" si="231"/>
        <v>1482</v>
      </c>
      <c r="D1486" s="5" t="str" cm="1">
        <f t="array" ref="D1486">SHA1HASH($C1486)</f>
        <v>4a8785cc9f1b1064951b1aaef4810da59820e6ed</v>
      </c>
      <c r="E1486" s="6">
        <v>1</v>
      </c>
      <c r="F1486" s="7">
        <f ca="1">IF($C1486 = 1 + N("Presidente"),
    127,
    IF($C1486 = 2 + N("Vice-Presidente"),
        72,
        IF($C1486 = 3 + N("Secretária bilíngue"),
            13,
            RANDBETWEEN(5,COUNT(Name!$A:$A) + 1)
        )
    )
)</f>
        <v>254</v>
      </c>
      <c r="G1486" s="7" t="str">
        <f ca="1">VLOOKUP($F1486,Name!$A:$B,2,FALSE)</f>
        <v>Manuel</v>
      </c>
      <c r="H1486" s="7">
        <f ca="1" xml:space="preserve">
IF($C1486 = 1,
    0,
    RANDBETWEEN(5,COUNT('Last name'!$A:$A) + 1)
)</f>
        <v>162</v>
      </c>
      <c r="I1486" s="7" t="str">
        <f ca="1" xml:space="preserve">
IF($C1486 = 1 + N("Presidente"),
    "de Orléans e Bragança",
    VLOOKUP($H1486,'Last name'!$A:$B,2,FALSE) &amp; " " &amp; VLOOKUP(RANDBETWEEN(5,COUNT('Last name'!$A:$A) + 1),'Last name'!$A:$B,2,FALSE)
)</f>
        <v>Ricci Longo</v>
      </c>
      <c r="J1486" s="7" t="str">
        <f t="shared" ca="1" si="232"/>
        <v>Manuel Ricci Longo</v>
      </c>
      <c r="K1486" s="7" t="str" cm="1">
        <f t="array" aca="1" ref="K1486" ca="1">SHA1HASH($J1486)</f>
        <v>4d573f2a523c478a9c8e6a084a136276738193af</v>
      </c>
      <c r="L1486" s="7" cm="1">
        <f t="array" aca="1" ref="L1486" ca="1">INDEX(States!$A:$A,N1486,1)</f>
        <v>5</v>
      </c>
      <c r="M1486" s="7" t="str">
        <f ca="1">VLOOKUP($L1486,Countries!$A:$B,2,FALSE)</f>
        <v>Portugal</v>
      </c>
      <c r="N1486" s="7" cm="1">
        <f t="array" aca="1" ref="N1486" ca="1">INDEX(States!$C:$C,RANDBETWEEN(5,COUNTA(States!$A:$A) + 1),1)</f>
        <v>20</v>
      </c>
      <c r="O1486" s="7" t="str">
        <f ca="1">VLOOKUP($N1486,States!$C:$D,2,FALSE)</f>
        <v>Portalegre</v>
      </c>
      <c r="P1486" s="7" t="str">
        <f ca="1">VLOOKUP($F1486,Name!$A:$C,3,FALSE)</f>
        <v>M</v>
      </c>
      <c r="Q1486" s="7" t="str">
        <f ca="1">VLOOKUP($P1486,Genders!$B:$C,2,FALSE)</f>
        <v>Male</v>
      </c>
      <c r="R1486" s="7" cm="1">
        <f t="array" aca="1" ref="R1486" ca="1">INDEX('Marital status'!$A:$A,RANDBETWEEN(5,COUNTA('Marital status'!$A:$A) + 1),1)</f>
        <v>7</v>
      </c>
      <c r="S1486" s="7" t="str">
        <f ca="1">VLOOKUP($R1486,'Marital status'!$A:$B,2,FALSE)</f>
        <v xml:space="preserve">Widowed </v>
      </c>
      <c r="T1486" s="7">
        <f t="shared" ca="1" si="233"/>
        <v>5</v>
      </c>
      <c r="U1486" s="7" t="str">
        <f ca="1">VLOOKUP($T1486,Ethnicities!$A:$B,2,FALSE)</f>
        <v xml:space="preserve"> white</v>
      </c>
      <c r="V1486" s="8">
        <f t="shared" ca="1" si="234"/>
        <v>27326</v>
      </c>
      <c r="W1486" s="6">
        <f t="shared" ca="1" si="235"/>
        <v>7</v>
      </c>
      <c r="X1486" s="8" t="str">
        <f ca="1">VLOOKUP($W1486,'Background education'!$A:$B,2,FALSE)</f>
        <v>Undergraduate degree</v>
      </c>
      <c r="Y1486" s="7">
        <f ca="1" xml:space="preserve">
  IF(OR($AA1486 = 5, $AA1486 = 6, $AA1486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86" s="7" t="str">
        <f ca="1">VLOOKUP($Y1486,Departments!$A:$B,2,FALSE)</f>
        <v>Controlling</v>
      </c>
      <c r="AA1486" s="6">
        <f t="shared" ca="1" si="236"/>
        <v>11</v>
      </c>
      <c r="AB1486" s="7" t="str">
        <f ca="1">VLOOKUP($AA1486,Roles!$A:$B,2,FALSE)</f>
        <v>Analyst</v>
      </c>
      <c r="AC1486" s="6">
        <f t="shared" ca="1" si="237"/>
        <v>7</v>
      </c>
      <c r="AD1486" s="7" t="str">
        <f ca="1" xml:space="preserve">
IF($AC1486 &lt;&gt; "",
    VLOOKUP($AC1486,Levels!$A:$B,2,FALSE),
    ""
)</f>
        <v>Senior</v>
      </c>
      <c r="AE1486" s="8">
        <f t="shared" ca="1" si="238"/>
        <v>37695</v>
      </c>
      <c r="AF1486" s="6">
        <f ca="1">RANDBETWEEN(5,COUNTA('Recruitment source'!$A:$A) + 1)</f>
        <v>6</v>
      </c>
      <c r="AG1486" s="6" t="str">
        <f ca="1">VLOOKUP($AF1486,'Recruitment source'!$A:$B,2,FALSE)</f>
        <v>Learn4Good</v>
      </c>
      <c r="AH1486" s="8"/>
      <c r="AI1486" s="1">
        <f t="shared" ca="1" si="230"/>
        <v>2500</v>
      </c>
      <c r="AJ1486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1482, 1, 'Manuel Ricci Longo', 'M', 5, '24/10/1974', 7, 12, 11, 7, 2500);</v>
      </c>
    </row>
    <row r="1487" spans="1:36" ht="14.25" customHeight="1" x14ac:dyDescent="0.2">
      <c r="A1487" s="7" cm="1">
        <f t="array" aca="1" ref="A1487" ca="1">INDEX(Companies!$A:$A,RANDBETWEEN(5,COUNTA(Companies!$A:$A) + 1),1)</f>
        <v>5</v>
      </c>
      <c r="B1487" s="7" t="str">
        <f ca="1">VLOOKUP($A1487,Companies!$A:$B,2,FALSE)</f>
        <v>ACME Corporation</v>
      </c>
      <c r="C1487" s="5">
        <f t="shared" si="231"/>
        <v>1483</v>
      </c>
      <c r="D1487" s="5" t="str" cm="1">
        <f t="array" ref="D1487">SHA1HASH($C1487)</f>
        <v>b35c0cd294cd10748019833cafa625fc33487065</v>
      </c>
      <c r="E1487" s="6">
        <v>1</v>
      </c>
      <c r="F1487" s="7">
        <f ca="1">IF($C1487 = 1 + N("Presidente"),
    127,
    IF($C1487 = 2 + N("Vice-Presidente"),
        72,
        IF($C1487 = 3 + N("Secretária bilíngue"),
            13,
            RANDBETWEEN(5,COUNT(Name!$A:$A) + 1)
        )
    )
)</f>
        <v>232</v>
      </c>
      <c r="G1487" s="7" t="str">
        <f ca="1">VLOOKUP($F1487,Name!$A:$B,2,FALSE)</f>
        <v>Lorenzo</v>
      </c>
      <c r="H1487" s="7">
        <f ca="1" xml:space="preserve">
IF($C1487 = 1,
    0,
    RANDBETWEEN(5,COUNT('Last name'!$A:$A) + 1)
)</f>
        <v>73</v>
      </c>
      <c r="I1487" s="7" t="str">
        <f ca="1" xml:space="preserve">
IF($C1487 = 1 + N("Presidente"),
    "de Orléans e Bragança",
    VLOOKUP($H1487,'Last name'!$A:$B,2,FALSE) &amp; " " &amp; VLOOKUP(RANDBETWEEN(5,COUNT('Last name'!$A:$A) + 1),'Last name'!$A:$B,2,FALSE)
)</f>
        <v>de Oliveira de Oliveira</v>
      </c>
      <c r="J1487" s="7" t="str">
        <f t="shared" ca="1" si="232"/>
        <v>Lorenzo de Oliveira de Oliveira</v>
      </c>
      <c r="K1487" s="7" t="str" cm="1">
        <f t="array" aca="1" ref="K1487" ca="1">SHA1HASH($J1487)</f>
        <v>d6c9832106c69bce4935cbf146726ef054fb4bc5</v>
      </c>
      <c r="L1487" s="7" cm="1">
        <f t="array" aca="1" ref="L1487" ca="1">INDEX(States!$A:$A,N1487,1)</f>
        <v>5</v>
      </c>
      <c r="M1487" s="7" t="str">
        <f ca="1">VLOOKUP($L1487,Countries!$A:$B,2,FALSE)</f>
        <v>Portugal</v>
      </c>
      <c r="N1487" s="7" cm="1">
        <f t="array" aca="1" ref="N1487" ca="1">INDEX(States!$C:$C,RANDBETWEEN(5,COUNTA(States!$A:$A) + 1),1)</f>
        <v>14</v>
      </c>
      <c r="O1487" s="7" t="str">
        <f ca="1">VLOOKUP($N1487,States!$C:$D,2,FALSE)</f>
        <v>Madeira</v>
      </c>
      <c r="P1487" s="7" t="str">
        <f ca="1">VLOOKUP($F1487,Name!$A:$C,3,FALSE)</f>
        <v>M</v>
      </c>
      <c r="Q1487" s="7" t="str">
        <f ca="1">VLOOKUP($P1487,Genders!$B:$C,2,FALSE)</f>
        <v>Male</v>
      </c>
      <c r="R1487" s="7" cm="1">
        <f t="array" aca="1" ref="R1487" ca="1">INDEX('Marital status'!$A:$A,RANDBETWEEN(5,COUNTA('Marital status'!$A:$A) + 1),1)</f>
        <v>6</v>
      </c>
      <c r="S1487" s="7" t="str">
        <f ca="1">VLOOKUP($R1487,'Marital status'!$A:$B,2,FALSE)</f>
        <v>MarrieD</v>
      </c>
      <c r="T1487" s="7">
        <f t="shared" ca="1" si="233"/>
        <v>5</v>
      </c>
      <c r="U1487" s="7" t="str">
        <f ca="1">VLOOKUP($T1487,Ethnicities!$A:$B,2,FALSE)</f>
        <v xml:space="preserve"> white</v>
      </c>
      <c r="V1487" s="8">
        <f t="shared" ca="1" si="234"/>
        <v>29556</v>
      </c>
      <c r="W1487" s="6">
        <f t="shared" ca="1" si="235"/>
        <v>7</v>
      </c>
      <c r="X1487" s="8" t="str">
        <f ca="1">VLOOKUP($W1487,'Background education'!$A:$B,2,FALSE)</f>
        <v>Undergraduate degree</v>
      </c>
      <c r="Y1487" s="7">
        <f ca="1" xml:space="preserve">
  IF(OR($AA1487 = 5, $AA1487 = 6, $AA1487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87" s="7" t="str">
        <f ca="1">VLOOKUP($Y1487,Departments!$A:$B,2,FALSE)</f>
        <v xml:space="preserve"> Commercial</v>
      </c>
      <c r="AA1487" s="6">
        <f t="shared" ca="1" si="236"/>
        <v>9</v>
      </c>
      <c r="AB1487" s="7" t="str">
        <f ca="1">VLOOKUP($AA1487,Roles!$A:$B,2,FALSE)</f>
        <v>Intern</v>
      </c>
      <c r="AC1487" s="6" t="str">
        <f t="shared" ca="1" si="237"/>
        <v/>
      </c>
      <c r="AD1487" s="7" t="str">
        <f ca="1" xml:space="preserve">
IF($AC1487 &lt;&gt; "",
    VLOOKUP($AC1487,Levels!$A:$B,2,FALSE),
    ""
)</f>
        <v/>
      </c>
      <c r="AE1487" s="8">
        <f t="shared" ca="1" si="238"/>
        <v>44768</v>
      </c>
      <c r="AF1487" s="6">
        <f ca="1">RANDBETWEEN(5,COUNTA('Recruitment source'!$A:$A) + 1)</f>
        <v>7</v>
      </c>
      <c r="AG1487" s="6" t="str">
        <f ca="1">VLOOKUP($AF1487,'Recruitment source'!$A:$B,2,FALSE)</f>
        <v>SAPO Emprego</v>
      </c>
      <c r="AH1487" s="8"/>
      <c r="AI1487" s="1">
        <f t="shared" ca="1" si="230"/>
        <v>1285</v>
      </c>
      <c r="AJ1487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1483, 1, 'Lorenzo de Oliveira de Oliveira', 'M', 5, '01/12/1980', 7, 9, 9, NULL, 1285);</v>
      </c>
    </row>
    <row r="1488" spans="1:36" ht="14.25" customHeight="1" x14ac:dyDescent="0.2">
      <c r="A1488" s="7" cm="1">
        <f t="array" aca="1" ref="A1488" ca="1">INDEX(Companies!$A:$A,RANDBETWEEN(5,COUNTA(Companies!$A:$A) + 1),1)</f>
        <v>5</v>
      </c>
      <c r="B1488" s="7" t="str">
        <f ca="1">VLOOKUP($A1488,Companies!$A:$B,2,FALSE)</f>
        <v>ACME Corporation</v>
      </c>
      <c r="C1488" s="5">
        <f t="shared" si="231"/>
        <v>1484</v>
      </c>
      <c r="D1488" s="5" t="str" cm="1">
        <f t="array" ref="D1488">SHA1HASH($C1488)</f>
        <v>158a66682da61df5f2115c2fc8c8328e6c837b05</v>
      </c>
      <c r="E1488" s="6">
        <v>1</v>
      </c>
      <c r="F1488" s="7">
        <f ca="1">IF($C1488 = 1 + N("Presidente"),
    127,
    IF($C1488 = 2 + N("Vice-Presidente"),
        72,
        IF($C1488 = 3 + N("Secretária bilíngue"),
            13,
            RANDBETWEEN(5,COUNT(Name!$A:$A) + 1)
        )
    )
)</f>
        <v>153</v>
      </c>
      <c r="G1488" s="7" t="str">
        <f ca="1">VLOOKUP($F1488,Name!$A:$B,2,FALSE)</f>
        <v>Giovana</v>
      </c>
      <c r="H1488" s="7">
        <f ca="1" xml:space="preserve">
IF($C1488 = 1,
    0,
    RANDBETWEEN(5,COUNT('Last name'!$A:$A) + 1)
)</f>
        <v>138</v>
      </c>
      <c r="I1488" s="7" t="str">
        <f ca="1" xml:space="preserve">
IF($C1488 = 1 + N("Presidente"),
    "de Orléans e Bragança",
    VLOOKUP($H1488,'Last name'!$A:$B,2,FALSE) &amp; " " &amp; VLOOKUP(RANDBETWEEN(5,COUNT('Last name'!$A:$A) + 1),'Last name'!$A:$B,2,FALSE)
)</f>
        <v>Nascimento Anjos</v>
      </c>
      <c r="J1488" s="7" t="str">
        <f t="shared" ca="1" si="232"/>
        <v>Giovana Nascimento Anjos</v>
      </c>
      <c r="K1488" s="7" t="str" cm="1">
        <f t="array" aca="1" ref="K1488" ca="1">SHA1HASH($J1488)</f>
        <v>6ba959284e89fb50a902c398090c73aeb0cccda8</v>
      </c>
      <c r="L1488" s="7" cm="1">
        <f t="array" aca="1" ref="L1488" ca="1">INDEX(States!$A:$A,N1488,1)</f>
        <v>5</v>
      </c>
      <c r="M1488" s="7" t="str">
        <f ca="1">VLOOKUP($L1488,Countries!$A:$B,2,FALSE)</f>
        <v>Portugal</v>
      </c>
      <c r="N1488" s="7" cm="1">
        <f t="array" aca="1" ref="N1488" ca="1">INDEX(States!$C:$C,RANDBETWEEN(5,COUNTA(States!$A:$A) + 1),1)</f>
        <v>18</v>
      </c>
      <c r="O1488" s="7" t="str">
        <f ca="1">VLOOKUP($N1488,States!$C:$D,2,FALSE)</f>
        <v>Castelo Branco</v>
      </c>
      <c r="P1488" s="7" t="str">
        <f ca="1">VLOOKUP($F1488,Name!$A:$C,3,FALSE)</f>
        <v>F</v>
      </c>
      <c r="Q1488" s="7" t="str">
        <f ca="1">VLOOKUP($P1488,Genders!$B:$C,2,FALSE)</f>
        <v>Female</v>
      </c>
      <c r="R1488" s="7" cm="1">
        <f t="array" aca="1" ref="R1488" ca="1">INDEX('Marital status'!$A:$A,RANDBETWEEN(5,COUNTA('Marital status'!$A:$A) + 1),1)</f>
        <v>7</v>
      </c>
      <c r="S1488" s="7" t="str">
        <f ca="1">VLOOKUP($R1488,'Marital status'!$A:$B,2,FALSE)</f>
        <v xml:space="preserve">Widowed </v>
      </c>
      <c r="T1488" s="7">
        <f t="shared" ca="1" si="233"/>
        <v>5</v>
      </c>
      <c r="U1488" s="7" t="str">
        <f ca="1">VLOOKUP($T1488,Ethnicities!$A:$B,2,FALSE)</f>
        <v xml:space="preserve"> white</v>
      </c>
      <c r="V1488" s="8">
        <f t="shared" ca="1" si="234"/>
        <v>19406</v>
      </c>
      <c r="W1488" s="6">
        <f t="shared" ca="1" si="235"/>
        <v>8</v>
      </c>
      <c r="X1488" s="8" t="str">
        <f ca="1">VLOOKUP($W1488,'Background education'!$A:$B,2,FALSE)</f>
        <v>Graduate school</v>
      </c>
      <c r="Y1488" s="7">
        <f ca="1" xml:space="preserve">
  IF(OR($AA1488 = 5, $AA1488 = 6, $AA1488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88" s="7" t="str">
        <f ca="1">VLOOKUP($Y1488,Departments!$A:$B,2,FALSE)</f>
        <v>Finance</v>
      </c>
      <c r="AA1488" s="6">
        <f t="shared" ca="1" si="236"/>
        <v>11</v>
      </c>
      <c r="AB1488" s="7" t="str">
        <f ca="1">VLOOKUP($AA1488,Roles!$A:$B,2,FALSE)</f>
        <v>Analyst</v>
      </c>
      <c r="AC1488" s="6">
        <f t="shared" ca="1" si="237"/>
        <v>6</v>
      </c>
      <c r="AD1488" s="7" t="str">
        <f ca="1" xml:space="preserve">
IF($AC1488 &lt;&gt; "",
    VLOOKUP($AC1488,Levels!$A:$B,2,FALSE),
    ""
)</f>
        <v>Pleno</v>
      </c>
      <c r="AE1488" s="8">
        <f t="shared" ca="1" si="238"/>
        <v>41299</v>
      </c>
      <c r="AF1488" s="6">
        <f ca="1">RANDBETWEEN(5,COUNTA('Recruitment source'!$A:$A) + 1)</f>
        <v>7</v>
      </c>
      <c r="AG1488" s="6" t="str">
        <f ca="1">VLOOKUP($AF1488,'Recruitment source'!$A:$B,2,FALSE)</f>
        <v>SAPO Emprego</v>
      </c>
      <c r="AH1488" s="8"/>
      <c r="AI1488" s="1">
        <f t="shared" ca="1" si="230"/>
        <v>3000</v>
      </c>
      <c r="AJ1488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1484, 1, 'Giovana Nascimento Anjos', 'F', 5, '16/02/1953', 8, 7, 11, 6, 3000);</v>
      </c>
    </row>
    <row r="1489" spans="1:36" ht="14.25" customHeight="1" x14ac:dyDescent="0.2">
      <c r="A1489" s="7" cm="1">
        <f t="array" aca="1" ref="A1489" ca="1">INDEX(Companies!$A:$A,RANDBETWEEN(5,COUNTA(Companies!$A:$A) + 1),1)</f>
        <v>5</v>
      </c>
      <c r="B1489" s="7" t="str">
        <f ca="1">VLOOKUP($A1489,Companies!$A:$B,2,FALSE)</f>
        <v>ACME Corporation</v>
      </c>
      <c r="C1489" s="5">
        <f t="shared" si="231"/>
        <v>1485</v>
      </c>
      <c r="D1489" s="5" t="str" cm="1">
        <f t="array" ref="D1489">SHA1HASH($C1489)</f>
        <v>537337c8d4656d862c12e79427c9232b5b7d803e</v>
      </c>
      <c r="E1489" s="6">
        <v>1</v>
      </c>
      <c r="F1489" s="7">
        <f ca="1">IF($C1489 = 1 + N("Presidente"),
    127,
    IF($C1489 = 2 + N("Vice-Presidente"),
        72,
        IF($C1489 = 3 + N("Secretária bilíngue"),
            13,
            RANDBETWEEN(5,COUNT(Name!$A:$A) + 1)
        )
    )
)</f>
        <v>353</v>
      </c>
      <c r="G1489" s="7" t="str">
        <f ca="1">VLOOKUP($F1489,Name!$A:$B,2,FALSE)</f>
        <v>Vicente</v>
      </c>
      <c r="H1489" s="7">
        <f ca="1" xml:space="preserve">
IF($C1489 = 1,
    0,
    RANDBETWEEN(5,COUNT('Last name'!$A:$A) + 1)
)</f>
        <v>133</v>
      </c>
      <c r="I1489" s="7" t="str">
        <f ca="1" xml:space="preserve">
IF($C1489 = 1 + N("Presidente"),
    "de Orléans e Bragança",
    VLOOKUP($H1489,'Last name'!$A:$B,2,FALSE) &amp; " " &amp; VLOOKUP(RANDBETWEEN(5,COUNT('Last name'!$A:$A) + 1),'Last name'!$A:$B,2,FALSE)
)</f>
        <v>Morais Faria</v>
      </c>
      <c r="J1489" s="7" t="str">
        <f t="shared" ca="1" si="232"/>
        <v>Vicente Morais Faria</v>
      </c>
      <c r="K1489" s="7" t="str" cm="1">
        <f t="array" aca="1" ref="K1489" ca="1">SHA1HASH($J1489)</f>
        <v>2cbbe23ef59a16ccffd48385077f6a4089b6e777</v>
      </c>
      <c r="L1489" s="7" cm="1">
        <f t="array" aca="1" ref="L1489" ca="1">INDEX(States!$A:$A,N1489,1)</f>
        <v>5</v>
      </c>
      <c r="M1489" s="7" t="str">
        <f ca="1">VLOOKUP($L1489,Countries!$A:$B,2,FALSE)</f>
        <v>Portugal</v>
      </c>
      <c r="N1489" s="7" cm="1">
        <f t="array" aca="1" ref="N1489" ca="1">INDEX(States!$C:$C,RANDBETWEEN(5,COUNTA(States!$A:$A) + 1),1)</f>
        <v>13</v>
      </c>
      <c r="O1489" s="7" t="str">
        <f ca="1">VLOOKUP($N1489,States!$C:$D,2,FALSE)</f>
        <v>Coimbra</v>
      </c>
      <c r="P1489" s="7" t="str">
        <f ca="1">VLOOKUP($F1489,Name!$A:$C,3,FALSE)</f>
        <v>M</v>
      </c>
      <c r="Q1489" s="7" t="str">
        <f ca="1">VLOOKUP($P1489,Genders!$B:$C,2,FALSE)</f>
        <v>Male</v>
      </c>
      <c r="R1489" s="7" cm="1">
        <f t="array" aca="1" ref="R1489" ca="1">INDEX('Marital status'!$A:$A,RANDBETWEEN(5,COUNTA('Marital status'!$A:$A) + 1),1)</f>
        <v>7</v>
      </c>
      <c r="S1489" s="7" t="str">
        <f ca="1">VLOOKUP($R1489,'Marital status'!$A:$B,2,FALSE)</f>
        <v xml:space="preserve">Widowed </v>
      </c>
      <c r="T1489" s="7">
        <f t="shared" ca="1" si="233"/>
        <v>5</v>
      </c>
      <c r="U1489" s="7" t="str">
        <f ca="1">VLOOKUP($T1489,Ethnicities!$A:$B,2,FALSE)</f>
        <v xml:space="preserve"> white</v>
      </c>
      <c r="V1489" s="8">
        <f t="shared" ca="1" si="234"/>
        <v>19957</v>
      </c>
      <c r="W1489" s="6">
        <f t="shared" ca="1" si="235"/>
        <v>7</v>
      </c>
      <c r="X1489" s="8" t="str">
        <f ca="1">VLOOKUP($W1489,'Background education'!$A:$B,2,FALSE)</f>
        <v>Undergraduate degree</v>
      </c>
      <c r="Y1489" s="7">
        <f ca="1" xml:space="preserve">
  IF(OR($AA1489 = 5, $AA1489 = 6, $AA1489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89" s="7" t="str">
        <f ca="1">VLOOKUP($Y1489,Departments!$A:$B,2,FALSE)</f>
        <v xml:space="preserve"> Commercial</v>
      </c>
      <c r="AA1489" s="6">
        <f t="shared" ca="1" si="236"/>
        <v>10</v>
      </c>
      <c r="AB1489" s="7" t="str">
        <f ca="1">VLOOKUP($AA1489,Roles!$A:$B,2,FALSE)</f>
        <v>Trainee</v>
      </c>
      <c r="AC1489" s="6" t="str">
        <f t="shared" ca="1" si="237"/>
        <v/>
      </c>
      <c r="AD1489" s="7" t="str">
        <f ca="1" xml:space="preserve">
IF($AC1489 &lt;&gt; "",
    VLOOKUP($AC1489,Levels!$A:$B,2,FALSE),
    ""
)</f>
        <v/>
      </c>
      <c r="AE1489" s="8">
        <f t="shared" ca="1" si="238"/>
        <v>42440</v>
      </c>
      <c r="AF1489" s="6">
        <f ca="1">RANDBETWEEN(5,COUNTA('Recruitment source'!$A:$A) + 1)</f>
        <v>9</v>
      </c>
      <c r="AG1489" s="6" t="str">
        <f ca="1">VLOOKUP($AF1489,'Recruitment source'!$A:$B,2,FALSE)</f>
        <v>Empregos Online</v>
      </c>
      <c r="AH1489" s="8"/>
      <c r="AI1489" s="1">
        <f t="shared" ca="1" si="230"/>
        <v>1385</v>
      </c>
      <c r="AJ148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1485, 1, 'Vicente Morais Faria', 'M', 5, '21/08/1954', 7, 9, 10, NULL, 1385);</v>
      </c>
    </row>
    <row r="1490" spans="1:36" ht="14.25" customHeight="1" x14ac:dyDescent="0.2">
      <c r="A1490" s="7" cm="1">
        <f t="array" aca="1" ref="A1490" ca="1">INDEX(Companies!$A:$A,RANDBETWEEN(5,COUNTA(Companies!$A:$A) + 1),1)</f>
        <v>5</v>
      </c>
      <c r="B1490" s="7" t="str">
        <f ca="1">VLOOKUP($A1490,Companies!$A:$B,2,FALSE)</f>
        <v>ACME Corporation</v>
      </c>
      <c r="C1490" s="5">
        <f t="shared" si="231"/>
        <v>1486</v>
      </c>
      <c r="D1490" s="5" t="str" cm="1">
        <f t="array" ref="D1490">SHA1HASH($C1490)</f>
        <v>89606b3e6179739f7ed413b20dd9583b33fa9e75</v>
      </c>
      <c r="E1490" s="6">
        <v>1</v>
      </c>
      <c r="F1490" s="7">
        <f ca="1">IF($C1490 = 1 + N("Presidente"),
    127,
    IF($C1490 = 2 + N("Vice-Presidente"),
        72,
        IF($C1490 = 3 + N("Secretária bilíngue"),
            13,
            RANDBETWEEN(5,COUNT(Name!$A:$A) + 1)
        )
    )
)</f>
        <v>140</v>
      </c>
      <c r="G1490" s="7" t="str">
        <f ca="1">VLOOKUP($F1490,Name!$A:$B,2,FALSE)</f>
        <v>Fernando Manuel</v>
      </c>
      <c r="H1490" s="7">
        <f ca="1" xml:space="preserve">
IF($C1490 = 1,
    0,
    RANDBETWEEN(5,COUNT('Last name'!$A:$A) + 1)
)</f>
        <v>123</v>
      </c>
      <c r="I1490" s="7" t="str">
        <f ca="1" xml:space="preserve">
IF($C1490 = 1 + N("Presidente"),
    "de Orléans e Bragança",
    VLOOKUP($H1490,'Last name'!$A:$B,2,FALSE) &amp; " " &amp; VLOOKUP(RANDBETWEEN(5,COUNT('Last name'!$A:$A) + 1),'Last name'!$A:$B,2,FALSE)
)</f>
        <v>Martins Alvaregna</v>
      </c>
      <c r="J1490" s="7" t="str">
        <f t="shared" ca="1" si="232"/>
        <v>Fernando Manuel Martins Alvaregna</v>
      </c>
      <c r="K1490" s="7" t="str" cm="1">
        <f t="array" aca="1" ref="K1490" ca="1">SHA1HASH($J1490)</f>
        <v>f6528f7078dbc87b240ac65c90ad4548b287a64f</v>
      </c>
      <c r="L1490" s="7" cm="1">
        <f t="array" aca="1" ref="L1490" ca="1">INDEX(States!$A:$A,N1490,1)</f>
        <v>5</v>
      </c>
      <c r="M1490" s="7" t="str">
        <f ca="1">VLOOKUP($L1490,Countries!$A:$B,2,FALSE)</f>
        <v>Portugal</v>
      </c>
      <c r="N1490" s="7" cm="1">
        <f t="array" aca="1" ref="N1490" ca="1">INDEX(States!$C:$C,RANDBETWEEN(5,COUNTA(States!$A:$A) + 1),1)</f>
        <v>15</v>
      </c>
      <c r="O1490" s="7" t="str">
        <f ca="1">VLOOKUP($N1490,States!$C:$D,2,FALSE)</f>
        <v xml:space="preserve"> ÉVORA</v>
      </c>
      <c r="P1490" s="7" t="str">
        <f ca="1">VLOOKUP($F1490,Name!$A:$C,3,FALSE)</f>
        <v>M</v>
      </c>
      <c r="Q1490" s="7" t="str">
        <f ca="1">VLOOKUP($P1490,Genders!$B:$C,2,FALSE)</f>
        <v>Male</v>
      </c>
      <c r="R1490" s="7" cm="1">
        <f t="array" aca="1" ref="R1490" ca="1">INDEX('Marital status'!$A:$A,RANDBETWEEN(5,COUNTA('Marital status'!$A:$A) + 1),1)</f>
        <v>6</v>
      </c>
      <c r="S1490" s="7" t="str">
        <f ca="1">VLOOKUP($R1490,'Marital status'!$A:$B,2,FALSE)</f>
        <v>MarrieD</v>
      </c>
      <c r="T1490" s="7">
        <f t="shared" ca="1" si="233"/>
        <v>5</v>
      </c>
      <c r="U1490" s="7" t="str">
        <f ca="1">VLOOKUP($T1490,Ethnicities!$A:$B,2,FALSE)</f>
        <v xml:space="preserve"> white</v>
      </c>
      <c r="V1490" s="8">
        <f t="shared" ca="1" si="234"/>
        <v>19579</v>
      </c>
      <c r="W1490" s="6">
        <f t="shared" ca="1" si="235"/>
        <v>8</v>
      </c>
      <c r="X1490" s="8" t="str">
        <f ca="1">VLOOKUP($W1490,'Background education'!$A:$B,2,FALSE)</f>
        <v>Graduate school</v>
      </c>
      <c r="Y1490" s="7">
        <f ca="1" xml:space="preserve">
  IF(OR($AA1490 = 5, $AA1490 = 6, $AA1490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490" s="7" t="str">
        <f ca="1">VLOOKUP($Y1490,Departments!$A:$B,2,FALSE)</f>
        <v>Finance</v>
      </c>
      <c r="AA1490" s="6">
        <f t="shared" ca="1" si="236"/>
        <v>11</v>
      </c>
      <c r="AB1490" s="7" t="str">
        <f ca="1">VLOOKUP($AA1490,Roles!$A:$B,2,FALSE)</f>
        <v>Analyst</v>
      </c>
      <c r="AC1490" s="6">
        <f t="shared" ca="1" si="237"/>
        <v>7</v>
      </c>
      <c r="AD1490" s="7" t="str">
        <f ca="1" xml:space="preserve">
IF($AC1490 &lt;&gt; "",
    VLOOKUP($AC1490,Levels!$A:$B,2,FALSE),
    ""
)</f>
        <v>Senior</v>
      </c>
      <c r="AE1490" s="8">
        <f t="shared" ca="1" si="238"/>
        <v>40254</v>
      </c>
      <c r="AF1490" s="6">
        <f ca="1">RANDBETWEEN(5,COUNTA('Recruitment source'!$A:$A) + 1)</f>
        <v>15</v>
      </c>
      <c r="AG1490" s="6" t="str">
        <f ca="1">VLOOKUP($AF1490,'Recruitment source'!$A:$B,2,FALSE)</f>
        <v>Website</v>
      </c>
      <c r="AH1490" s="8"/>
      <c r="AI1490" s="1">
        <f t="shared" ca="1" si="230"/>
        <v>3000</v>
      </c>
      <c r="AJ149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1486, 1, 'Fernando Manuel Martins Alvaregna', 'M', 5, '08/08/1953', 8, 7, 11, 7, 3000);</v>
      </c>
    </row>
    <row r="1491" spans="1:36" ht="14.25" customHeight="1" x14ac:dyDescent="0.2">
      <c r="A1491" s="7" cm="1">
        <f t="array" aca="1" ref="A1491" ca="1">INDEX(Companies!$A:$A,RANDBETWEEN(5,COUNTA(Companies!$A:$A) + 1),1)</f>
        <v>5</v>
      </c>
      <c r="B1491" s="7" t="str">
        <f ca="1">VLOOKUP($A1491,Companies!$A:$B,2,FALSE)</f>
        <v>ACME Corporation</v>
      </c>
      <c r="C1491" s="5">
        <f t="shared" si="231"/>
        <v>1487</v>
      </c>
      <c r="D1491" s="5" t="str" cm="1">
        <f t="array" ref="D1491">SHA1HASH($C1491)</f>
        <v>a7e22a900323a761815e81b9b310ba8652841557</v>
      </c>
      <c r="E1491" s="6">
        <v>1</v>
      </c>
      <c r="F1491" s="7">
        <f ca="1">IF($C1491 = 1 + N("Presidente"),
    127,
    IF($C1491 = 2 + N("Vice-Presidente"),
        72,
        IF($C1491 = 3 + N("Secretária bilíngue"),
            13,
            RANDBETWEEN(5,COUNT(Name!$A:$A) + 1)
        )
    )
)</f>
        <v>123</v>
      </c>
      <c r="G1491" s="7" t="str">
        <f ca="1">VLOOKUP($F1491,Name!$A:$B,2,FALSE)</f>
        <v>Emanuelly</v>
      </c>
      <c r="H1491" s="7">
        <f ca="1" xml:space="preserve">
IF($C1491 = 1,
    0,
    RANDBETWEEN(5,COUNT('Last name'!$A:$A) + 1)
)</f>
        <v>142</v>
      </c>
      <c r="I1491" s="7" t="str">
        <f ca="1" xml:space="preserve">
IF($C1491 = 1 + N("Presidente"),
    "de Orléans e Bragança",
    VLOOKUP($H1491,'Last name'!$A:$B,2,FALSE) &amp; " " &amp; VLOOKUP(RANDBETWEEN(5,COUNT('Last name'!$A:$A) + 1),'Last name'!$A:$B,2,FALSE)
)</f>
        <v>Nunes Colombo</v>
      </c>
      <c r="J1491" s="7" t="str">
        <f t="shared" ca="1" si="232"/>
        <v>Emanuelly Nunes Colombo</v>
      </c>
      <c r="K1491" s="7" t="str" cm="1">
        <f t="array" aca="1" ref="K1491" ca="1">SHA1HASH($J1491)</f>
        <v>5f8901679d16812c1be8d53ef969bacf68d06d8c</v>
      </c>
      <c r="L1491" s="7" cm="1">
        <f t="array" aca="1" ref="L1491" ca="1">INDEX(States!$A:$A,N1491,1)</f>
        <v>5</v>
      </c>
      <c r="M1491" s="7" t="str">
        <f ca="1">VLOOKUP($L1491,Countries!$A:$B,2,FALSE)</f>
        <v>Portugal</v>
      </c>
      <c r="N1491" s="7" cm="1">
        <f t="array" aca="1" ref="N1491" ca="1">INDEX(States!$C:$C,RANDBETWEEN(5,COUNTA(States!$A:$A) + 1),1)</f>
        <v>11</v>
      </c>
      <c r="O1491" s="7" t="str">
        <f ca="1">VLOOKUP($N1491,States!$C:$D,2,FALSE)</f>
        <v>Santarém</v>
      </c>
      <c r="P1491" s="7" t="str">
        <f ca="1">VLOOKUP($F1491,Name!$A:$C,3,FALSE)</f>
        <v>F</v>
      </c>
      <c r="Q1491" s="7" t="str">
        <f ca="1">VLOOKUP($P1491,Genders!$B:$C,2,FALSE)</f>
        <v>Female</v>
      </c>
      <c r="R1491" s="7" cm="1">
        <f t="array" aca="1" ref="R1491" ca="1">INDEX('Marital status'!$A:$A,RANDBETWEEN(5,COUNTA('Marital status'!$A:$A) + 1),1)</f>
        <v>7</v>
      </c>
      <c r="S1491" s="7" t="str">
        <f ca="1">VLOOKUP($R1491,'Marital status'!$A:$B,2,FALSE)</f>
        <v xml:space="preserve">Widowed </v>
      </c>
      <c r="T1491" s="7">
        <f t="shared" ca="1" si="233"/>
        <v>6</v>
      </c>
      <c r="U1491" s="7" t="str">
        <f ca="1">VLOOKUP($T1491,Ethnicities!$A:$B,2,FALSE)</f>
        <v>Black or African American</v>
      </c>
      <c r="V1491" s="8">
        <f t="shared" ca="1" si="234"/>
        <v>22365</v>
      </c>
      <c r="W1491" s="6">
        <f t="shared" ca="1" si="235"/>
        <v>7</v>
      </c>
      <c r="X1491" s="8" t="str">
        <f ca="1">VLOOKUP($W1491,'Background education'!$A:$B,2,FALSE)</f>
        <v>Undergraduate degree</v>
      </c>
      <c r="Y1491" s="7">
        <f ca="1" xml:space="preserve">
  IF(OR($AA1491 = 5, $AA1491 = 6, $AA1491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91" s="7" t="str">
        <f ca="1">VLOOKUP($Y1491,Departments!$A:$B,2,FALSE)</f>
        <v>Controlling</v>
      </c>
      <c r="AA1491" s="6">
        <f t="shared" ca="1" si="236"/>
        <v>10</v>
      </c>
      <c r="AB1491" s="7" t="str">
        <f ca="1">VLOOKUP($AA1491,Roles!$A:$B,2,FALSE)</f>
        <v>Trainee</v>
      </c>
      <c r="AC1491" s="6" t="str">
        <f t="shared" ca="1" si="237"/>
        <v/>
      </c>
      <c r="AD1491" s="7" t="str">
        <f ca="1" xml:space="preserve">
IF($AC1491 &lt;&gt; "",
    VLOOKUP($AC1491,Levels!$A:$B,2,FALSE),
    ""
)</f>
        <v/>
      </c>
      <c r="AE1491" s="8">
        <f t="shared" ca="1" si="238"/>
        <v>39926</v>
      </c>
      <c r="AF1491" s="6">
        <f ca="1">RANDBETWEEN(5,COUNTA('Recruitment source'!$A:$A) + 1)</f>
        <v>15</v>
      </c>
      <c r="AG1491" s="6" t="str">
        <f ca="1">VLOOKUP($AF1491,'Recruitment source'!$A:$B,2,FALSE)</f>
        <v>Website</v>
      </c>
      <c r="AH1491" s="8"/>
      <c r="AI1491" s="1">
        <f t="shared" ca="1" si="230"/>
        <v>1305</v>
      </c>
      <c r="AJ149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1487, 1, 'Emanuelly Nunes Colombo', 'F', 6, '25/03/1961', 7, 12, 10, NULL, 1305);</v>
      </c>
    </row>
    <row r="1492" spans="1:36" ht="14.25" customHeight="1" x14ac:dyDescent="0.2">
      <c r="A1492" s="7" cm="1">
        <f t="array" aca="1" ref="A1492" ca="1">INDEX(Companies!$A:$A,RANDBETWEEN(5,COUNTA(Companies!$A:$A) + 1),1)</f>
        <v>5</v>
      </c>
      <c r="B1492" s="7" t="str">
        <f ca="1">VLOOKUP($A1492,Companies!$A:$B,2,FALSE)</f>
        <v>ACME Corporation</v>
      </c>
      <c r="C1492" s="5">
        <f t="shared" si="231"/>
        <v>1488</v>
      </c>
      <c r="D1492" s="5" t="str" cm="1">
        <f t="array" ref="D1492">SHA1HASH($C1492)</f>
        <v>62f6479a5eca39725798b1ee300bd8d5de3a4ae3</v>
      </c>
      <c r="E1492" s="6">
        <v>1</v>
      </c>
      <c r="F1492" s="7">
        <f ca="1">IF($C1492 = 1 + N("Presidente"),
    127,
    IF($C1492 = 2 + N("Vice-Presidente"),
        72,
        IF($C1492 = 3 + N("Secretária bilíngue"),
            13,
            RANDBETWEEN(5,COUNT(Name!$A:$A) + 1)
        )
    )
)</f>
        <v>360</v>
      </c>
      <c r="G1492" s="7" t="str">
        <f ca="1">VLOOKUP($F1492,Name!$A:$B,2,FALSE)</f>
        <v>Vitória</v>
      </c>
      <c r="H1492" s="7">
        <f ca="1" xml:space="preserve">
IF($C1492 = 1,
    0,
    RANDBETWEEN(5,COUNT('Last name'!$A:$A) + 1)
)</f>
        <v>10</v>
      </c>
      <c r="I1492" s="7" t="str">
        <f ca="1" xml:space="preserve">
IF($C1492 = 1 + N("Presidente"),
    "de Orléans e Bragança",
    VLOOKUP($H1492,'Last name'!$A:$B,2,FALSE) &amp; " " &amp; VLOOKUP(RANDBETWEEN(5,COUNT('Last name'!$A:$A) + 1),'Last name'!$A:$B,2,FALSE)
)</f>
        <v>Alencar Caruso</v>
      </c>
      <c r="J1492" s="7" t="str">
        <f t="shared" ca="1" si="232"/>
        <v>Vitória Alencar Caruso</v>
      </c>
      <c r="K1492" s="7" t="str" cm="1">
        <f t="array" aca="1" ref="K1492" ca="1">SHA1HASH($J1492)</f>
        <v>b26820af530ad1261e48fe81a24fd300c7beec5f</v>
      </c>
      <c r="L1492" s="7" cm="1">
        <f t="array" aca="1" ref="L1492" ca="1">INDEX(States!$A:$A,N1492,1)</f>
        <v>5</v>
      </c>
      <c r="M1492" s="7" t="str">
        <f ca="1">VLOOKUP($L1492,Countries!$A:$B,2,FALSE)</f>
        <v>Portugal</v>
      </c>
      <c r="N1492" s="7" cm="1">
        <f t="array" aca="1" ref="N1492" ca="1">INDEX(States!$C:$C,RANDBETWEEN(5,COUNTA(States!$A:$A) + 1),1)</f>
        <v>6</v>
      </c>
      <c r="O1492" s="7" t="str">
        <f ca="1">VLOOKUP($N1492,States!$C:$D,2,FALSE)</f>
        <v>PORTO</v>
      </c>
      <c r="P1492" s="7" t="str">
        <f ca="1">VLOOKUP($F1492,Name!$A:$C,3,FALSE)</f>
        <v>F</v>
      </c>
      <c r="Q1492" s="7" t="str">
        <f ca="1">VLOOKUP($P1492,Genders!$B:$C,2,FALSE)</f>
        <v>Female</v>
      </c>
      <c r="R1492" s="7" cm="1">
        <f t="array" aca="1" ref="R1492" ca="1">INDEX('Marital status'!$A:$A,RANDBETWEEN(5,COUNTA('Marital status'!$A:$A) + 1),1)</f>
        <v>5</v>
      </c>
      <c r="S1492" s="7" t="str">
        <f ca="1">VLOOKUP($R1492,'Marital status'!$A:$B,2,FALSE)</f>
        <v>single</v>
      </c>
      <c r="T1492" s="7">
        <f t="shared" ca="1" si="233"/>
        <v>5</v>
      </c>
      <c r="U1492" s="7" t="str">
        <f ca="1">VLOOKUP($T1492,Ethnicities!$A:$B,2,FALSE)</f>
        <v xml:space="preserve"> white</v>
      </c>
      <c r="V1492" s="8">
        <f t="shared" ca="1" si="234"/>
        <v>30132</v>
      </c>
      <c r="W1492" s="6">
        <f t="shared" ca="1" si="235"/>
        <v>8</v>
      </c>
      <c r="X1492" s="8" t="str">
        <f ca="1">VLOOKUP($W1492,'Background education'!$A:$B,2,FALSE)</f>
        <v>Graduate school</v>
      </c>
      <c r="Y1492" s="7">
        <f ca="1" xml:space="preserve">
  IF(OR($AA1492 = 5, $AA1492 = 6, $AA1492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492" s="7" t="str">
        <f ca="1">VLOOKUP($Y1492,Departments!$A:$B,2,FALSE)</f>
        <v>Human Resource</v>
      </c>
      <c r="AA1492" s="6">
        <f t="shared" ca="1" si="236"/>
        <v>11</v>
      </c>
      <c r="AB1492" s="7" t="str">
        <f ca="1">VLOOKUP($AA1492,Roles!$A:$B,2,FALSE)</f>
        <v>Analyst</v>
      </c>
      <c r="AC1492" s="6">
        <f t="shared" ca="1" si="237"/>
        <v>5</v>
      </c>
      <c r="AD1492" s="7" t="str">
        <f ca="1" xml:space="preserve">
IF($AC1492 &lt;&gt; "",
    VLOOKUP($AC1492,Levels!$A:$B,2,FALSE),
    ""
)</f>
        <v>Junior</v>
      </c>
      <c r="AE1492" s="8">
        <f t="shared" ca="1" si="238"/>
        <v>41611</v>
      </c>
      <c r="AF1492" s="6">
        <f ca="1">RANDBETWEEN(5,COUNTA('Recruitment source'!$A:$A) + 1)</f>
        <v>15</v>
      </c>
      <c r="AG1492" s="6" t="str">
        <f ca="1">VLOOKUP($AF1492,'Recruitment source'!$A:$B,2,FALSE)</f>
        <v>Website</v>
      </c>
      <c r="AH1492" s="8"/>
      <c r="AI1492" s="1">
        <f t="shared" ca="1" si="230"/>
        <v>3080</v>
      </c>
      <c r="AJ1492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1488, 1, 'Vitória Alencar Caruso', 'F', 5, '30/06/1982', 8, 8, 11, 5, 3080);</v>
      </c>
    </row>
    <row r="1493" spans="1:36" ht="14.25" customHeight="1" x14ac:dyDescent="0.2">
      <c r="A1493" s="7" cm="1">
        <f t="array" aca="1" ref="A1493" ca="1">INDEX(Companies!$A:$A,RANDBETWEEN(5,COUNTA(Companies!$A:$A) + 1),1)</f>
        <v>5</v>
      </c>
      <c r="B1493" s="7" t="str">
        <f ca="1">VLOOKUP($A1493,Companies!$A:$B,2,FALSE)</f>
        <v>ACME Corporation</v>
      </c>
      <c r="C1493" s="5">
        <f t="shared" si="231"/>
        <v>1489</v>
      </c>
      <c r="D1493" s="5" t="str" cm="1">
        <f t="array" ref="D1493">SHA1HASH($C1493)</f>
        <v>04754785b32160c5787f32875f2dc730c10cbbcb</v>
      </c>
      <c r="E1493" s="6">
        <v>1</v>
      </c>
      <c r="F1493" s="7">
        <f ca="1">IF($C1493 = 1 + N("Presidente"),
    127,
    IF($C1493 = 2 + N("Vice-Presidente"),
        72,
        IF($C1493 = 3 + N("Secretária bilíngue"),
            13,
            RANDBETWEEN(5,COUNT(Name!$A:$A) + 1)
        )
    )
)</f>
        <v>113</v>
      </c>
      <c r="G1493" s="7" t="str">
        <f ca="1">VLOOKUP($F1493,Name!$A:$B,2,FALSE)</f>
        <v>Desiré</v>
      </c>
      <c r="H1493" s="7">
        <f ca="1" xml:space="preserve">
IF($C1493 = 1,
    0,
    RANDBETWEEN(5,COUNT('Last name'!$A:$A) + 1)
)</f>
        <v>168</v>
      </c>
      <c r="I1493" s="7" t="str">
        <f ca="1" xml:space="preserve">
IF($C1493 = 1 + N("Presidente"),
    "de Orléans e Bragança",
    VLOOKUP($H1493,'Last name'!$A:$B,2,FALSE) &amp; " " &amp; VLOOKUP(RANDBETWEEN(5,COUNT('Last name'!$A:$A) + 1),'Last name'!$A:$B,2,FALSE)
)</f>
        <v>Rossi Asvilla</v>
      </c>
      <c r="J1493" s="7" t="str">
        <f t="shared" ca="1" si="232"/>
        <v>Desiré Rossi Asvilla</v>
      </c>
      <c r="K1493" s="7" t="str" cm="1">
        <f t="array" aca="1" ref="K1493" ca="1">SHA1HASH($J1493)</f>
        <v>a6253c63731136c9339c88700fbf839f2f97dcf0</v>
      </c>
      <c r="L1493" s="7" cm="1">
        <f t="array" aca="1" ref="L1493" ca="1">INDEX(States!$A:$A,N1493,1)</f>
        <v>5</v>
      </c>
      <c r="M1493" s="7" t="str">
        <f ca="1">VLOOKUP($L1493,Countries!$A:$B,2,FALSE)</f>
        <v>Portugal</v>
      </c>
      <c r="N1493" s="7" cm="1">
        <f t="array" aca="1" ref="N1493" ca="1">INDEX(States!$C:$C,RANDBETWEEN(5,COUNTA(States!$A:$A) + 1),1)</f>
        <v>15</v>
      </c>
      <c r="O1493" s="7" t="str">
        <f ca="1">VLOOKUP($N1493,States!$C:$D,2,FALSE)</f>
        <v xml:space="preserve"> ÉVORA</v>
      </c>
      <c r="P1493" s="7" t="str">
        <f ca="1">VLOOKUP($F1493,Name!$A:$C,3,FALSE)</f>
        <v>F</v>
      </c>
      <c r="Q1493" s="7" t="str">
        <f ca="1">VLOOKUP($P1493,Genders!$B:$C,2,FALSE)</f>
        <v>Female</v>
      </c>
      <c r="R1493" s="7" cm="1">
        <f t="array" aca="1" ref="R1493" ca="1">INDEX('Marital status'!$A:$A,RANDBETWEEN(5,COUNTA('Marital status'!$A:$A) + 1),1)</f>
        <v>9</v>
      </c>
      <c r="S1493" s="7" t="str">
        <f ca="1">VLOOKUP($R1493,'Marital status'!$A:$B,2,FALSE)</f>
        <v>DIVORCED</v>
      </c>
      <c r="T1493" s="7">
        <f t="shared" ca="1" si="233"/>
        <v>5</v>
      </c>
      <c r="U1493" s="7" t="str">
        <f ca="1">VLOOKUP($T1493,Ethnicities!$A:$B,2,FALSE)</f>
        <v xml:space="preserve"> white</v>
      </c>
      <c r="V1493" s="8">
        <f t="shared" ca="1" si="234"/>
        <v>24132</v>
      </c>
      <c r="W1493" s="6">
        <f t="shared" ca="1" si="235"/>
        <v>7</v>
      </c>
      <c r="X1493" s="8" t="str">
        <f ca="1">VLOOKUP($W1493,'Background education'!$A:$B,2,FALSE)</f>
        <v>Undergraduate degree</v>
      </c>
      <c r="Y1493" s="7">
        <f ca="1" xml:space="preserve">
  IF(OR($AA1493 = 5, $AA1493 = 6, $AA1493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493" s="7" t="str">
        <f ca="1">VLOOKUP($Y1493,Departments!$A:$B,2,FALSE)</f>
        <v xml:space="preserve"> Commercial</v>
      </c>
      <c r="AA1493" s="6">
        <f t="shared" ca="1" si="236"/>
        <v>10</v>
      </c>
      <c r="AB1493" s="7" t="str">
        <f ca="1">VLOOKUP($AA1493,Roles!$A:$B,2,FALSE)</f>
        <v>Trainee</v>
      </c>
      <c r="AC1493" s="6" t="str">
        <f t="shared" ca="1" si="237"/>
        <v/>
      </c>
      <c r="AD1493" s="7" t="str">
        <f ca="1" xml:space="preserve">
IF($AC1493 &lt;&gt; "",
    VLOOKUP($AC1493,Levels!$A:$B,2,FALSE),
    ""
)</f>
        <v/>
      </c>
      <c r="AE1493" s="8">
        <f t="shared" ca="1" si="238"/>
        <v>36836</v>
      </c>
      <c r="AF1493" s="6">
        <f ca="1">RANDBETWEEN(5,COUNTA('Recruitment source'!$A:$A) + 1)</f>
        <v>15</v>
      </c>
      <c r="AG1493" s="6" t="str">
        <f ca="1">VLOOKUP($AF1493,'Recruitment source'!$A:$B,2,FALSE)</f>
        <v>Website</v>
      </c>
      <c r="AH1493" s="8"/>
      <c r="AI1493" s="1">
        <f t="shared" ca="1" si="230"/>
        <v>1385</v>
      </c>
      <c r="AJ1493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1489, 1, 'Desiré Rossi Asvilla', 'F', 5, '25/01/1966', 7, 9, 10, NULL, 1385);</v>
      </c>
    </row>
    <row r="1494" spans="1:36" ht="14.25" customHeight="1" x14ac:dyDescent="0.2">
      <c r="A1494" s="7" cm="1">
        <f t="array" aca="1" ref="A1494" ca="1">INDEX(Companies!$A:$A,RANDBETWEEN(5,COUNTA(Companies!$A:$A) + 1),1)</f>
        <v>5</v>
      </c>
      <c r="B1494" s="7" t="str">
        <f ca="1">VLOOKUP($A1494,Companies!$A:$B,2,FALSE)</f>
        <v>ACME Corporation</v>
      </c>
      <c r="C1494" s="5">
        <f t="shared" si="231"/>
        <v>1490</v>
      </c>
      <c r="D1494" s="5" t="str" cm="1">
        <f t="array" ref="D1494">SHA1HASH($C1494)</f>
        <v>0fa6bca242ccb96697e8de570882c6b38746591a</v>
      </c>
      <c r="E1494" s="6">
        <v>1</v>
      </c>
      <c r="F1494" s="7">
        <f ca="1">IF($C1494 = 1 + N("Presidente"),
    127,
    IF($C1494 = 2 + N("Vice-Presidente"),
        72,
        IF($C1494 = 3 + N("Secretária bilíngue"),
            13,
            RANDBETWEEN(5,COUNT(Name!$A:$A) + 1)
        )
    )
)</f>
        <v>78</v>
      </c>
      <c r="G1494" s="7" t="str">
        <f ca="1">VLOOKUP($F1494,Name!$A:$B,2,FALSE)</f>
        <v>Bryan</v>
      </c>
      <c r="H1494" s="7">
        <f ca="1" xml:space="preserve">
IF($C1494 = 1,
    0,
    RANDBETWEEN(5,COUNT('Last name'!$A:$A) + 1)
)</f>
        <v>40</v>
      </c>
      <c r="I1494" s="7" t="str">
        <f ca="1" xml:space="preserve">
IF($C1494 = 1 + N("Presidente"),
    "de Orléans e Bragança",
    VLOOKUP($H1494,'Last name'!$A:$B,2,FALSE) &amp; " " &amp; VLOOKUP(RANDBETWEEN(5,COUNT('Last name'!$A:$A) + 1),'Last name'!$A:$B,2,FALSE)
)</f>
        <v>Bicalho Faro</v>
      </c>
      <c r="J1494" s="7" t="str">
        <f t="shared" ca="1" si="232"/>
        <v>Bryan Bicalho Faro</v>
      </c>
      <c r="K1494" s="7" t="str" cm="1">
        <f t="array" aca="1" ref="K1494" ca="1">SHA1HASH($J1494)</f>
        <v>a04f1f5a6e41717666566e4dc6477cdf5086e3d5</v>
      </c>
      <c r="L1494" s="7" cm="1">
        <f t="array" aca="1" ref="L1494" ca="1">INDEX(States!$A:$A,N1494,1)</f>
        <v>5</v>
      </c>
      <c r="M1494" s="7" t="str">
        <f ca="1">VLOOKUP($L1494,Countries!$A:$B,2,FALSE)</f>
        <v>Portugal</v>
      </c>
      <c r="N1494" s="7" cm="1">
        <f t="array" aca="1" ref="N1494" ca="1">INDEX(States!$C:$C,RANDBETWEEN(5,COUNTA(States!$A:$A) + 1),1)</f>
        <v>21</v>
      </c>
      <c r="O1494" s="7" t="str">
        <f ca="1">VLOOKUP($N1494,States!$C:$D,2,FALSE)</f>
        <v>Guarda</v>
      </c>
      <c r="P1494" s="7" t="str">
        <f ca="1">VLOOKUP($F1494,Name!$A:$C,3,FALSE)</f>
        <v>M</v>
      </c>
      <c r="Q1494" s="7" t="str">
        <f ca="1">VLOOKUP($P1494,Genders!$B:$C,2,FALSE)</f>
        <v>Male</v>
      </c>
      <c r="R1494" s="7" cm="1">
        <f t="array" aca="1" ref="R1494" ca="1">INDEX('Marital status'!$A:$A,RANDBETWEEN(5,COUNTA('Marital status'!$A:$A) + 1),1)</f>
        <v>5</v>
      </c>
      <c r="S1494" s="7" t="str">
        <f ca="1">VLOOKUP($R1494,'Marital status'!$A:$B,2,FALSE)</f>
        <v>single</v>
      </c>
      <c r="T1494" s="7">
        <f t="shared" ca="1" si="233"/>
        <v>5</v>
      </c>
      <c r="U1494" s="7" t="str">
        <f ca="1">VLOOKUP($T1494,Ethnicities!$A:$B,2,FALSE)</f>
        <v xml:space="preserve"> white</v>
      </c>
      <c r="V1494" s="8">
        <f t="shared" ca="1" si="234"/>
        <v>23735</v>
      </c>
      <c r="W1494" s="6">
        <f t="shared" ca="1" si="235"/>
        <v>8</v>
      </c>
      <c r="X1494" s="8" t="str">
        <f ca="1">VLOOKUP($W1494,'Background education'!$A:$B,2,FALSE)</f>
        <v>Graduate school</v>
      </c>
      <c r="Y1494" s="7">
        <f ca="1" xml:space="preserve">
  IF(OR($AA1494 = 5, $AA1494 = 6, $AA1494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494" s="7" t="str">
        <f ca="1">VLOOKUP($Y1494,Departments!$A:$B,2,FALSE)</f>
        <v>Administration</v>
      </c>
      <c r="AA1494" s="6">
        <f t="shared" ca="1" si="236"/>
        <v>11</v>
      </c>
      <c r="AB1494" s="7" t="str">
        <f ca="1">VLOOKUP($AA1494,Roles!$A:$B,2,FALSE)</f>
        <v>Analyst</v>
      </c>
      <c r="AC1494" s="6">
        <f t="shared" ca="1" si="237"/>
        <v>6</v>
      </c>
      <c r="AD1494" s="7" t="str">
        <f ca="1" xml:space="preserve">
IF($AC1494 &lt;&gt; "",
    VLOOKUP($AC1494,Levels!$A:$B,2,FALSE),
    ""
)</f>
        <v>Pleno</v>
      </c>
      <c r="AE1494" s="8">
        <f t="shared" ca="1" si="238"/>
        <v>40878</v>
      </c>
      <c r="AF1494" s="6">
        <f ca="1">RANDBETWEEN(5,COUNTA('Recruitment source'!$A:$A) + 1)</f>
        <v>12</v>
      </c>
      <c r="AG1494" s="6" t="str">
        <f ca="1">VLOOKUP($AF1494,'Recruitment source'!$A:$B,2,FALSE)</f>
        <v xml:space="preserve"> recommendation of employee</v>
      </c>
      <c r="AH1494" s="8"/>
      <c r="AI1494" s="1">
        <f t="shared" ca="1" si="230"/>
        <v>3000</v>
      </c>
      <c r="AJ1494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1490, 1, 'Bryan Bicalho Faro', 'M', 5, '24/12/1964', 8, 6, 11, 6, 3000);</v>
      </c>
    </row>
    <row r="1495" spans="1:36" ht="14.25" customHeight="1" x14ac:dyDescent="0.2">
      <c r="A1495" s="7" cm="1">
        <f t="array" aca="1" ref="A1495" ca="1">INDEX(Companies!$A:$A,RANDBETWEEN(5,COUNTA(Companies!$A:$A) + 1),1)</f>
        <v>5</v>
      </c>
      <c r="B1495" s="7" t="str">
        <f ca="1">VLOOKUP($A1495,Companies!$A:$B,2,FALSE)</f>
        <v>ACME Corporation</v>
      </c>
      <c r="C1495" s="5">
        <f t="shared" si="231"/>
        <v>1491</v>
      </c>
      <c r="D1495" s="5" t="str" cm="1">
        <f t="array" ref="D1495">SHA1HASH($C1495)</f>
        <v>41db62481aeb978fd13f591755b596ff0616be70</v>
      </c>
      <c r="E1495" s="6">
        <v>1</v>
      </c>
      <c r="F1495" s="7">
        <f ca="1">IF($C1495 = 1 + N("Presidente"),
    127,
    IF($C1495 = 2 + N("Vice-Presidente"),
        72,
        IF($C1495 = 3 + N("Secretária bilíngue"),
            13,
            RANDBETWEEN(5,COUNT(Name!$A:$A) + 1)
        )
    )
)</f>
        <v>353</v>
      </c>
      <c r="G1495" s="7" t="str">
        <f ca="1">VLOOKUP($F1495,Name!$A:$B,2,FALSE)</f>
        <v>Vicente</v>
      </c>
      <c r="H1495" s="7">
        <f ca="1" xml:space="preserve">
IF($C1495 = 1,
    0,
    RANDBETWEEN(5,COUNT('Last name'!$A:$A) + 1)
)</f>
        <v>104</v>
      </c>
      <c r="I1495" s="7" t="str">
        <f ca="1" xml:space="preserve">
IF($C1495 = 1 + N("Presidente"),
    "de Orléans e Bragança",
    VLOOKUP($H1495,'Last name'!$A:$B,2,FALSE) &amp; " " &amp; VLOOKUP(RANDBETWEEN(5,COUNT('Last name'!$A:$A) + 1),'Last name'!$A:$B,2,FALSE)
)</f>
        <v>Ildelfonso Pinto</v>
      </c>
      <c r="J1495" s="7" t="str">
        <f t="shared" ca="1" si="232"/>
        <v>Vicente Ildelfonso Pinto</v>
      </c>
      <c r="K1495" s="7" t="str" cm="1">
        <f t="array" aca="1" ref="K1495" ca="1">SHA1HASH($J1495)</f>
        <v>3236c3151f4a9cc11eeaa8d26bbd8b648e4091c8</v>
      </c>
      <c r="L1495" s="7" cm="1">
        <f t="array" aca="1" ref="L1495" ca="1">INDEX(States!$A:$A,N1495,1)</f>
        <v>5</v>
      </c>
      <c r="M1495" s="7" t="str">
        <f ca="1">VLOOKUP($L1495,Countries!$A:$B,2,FALSE)</f>
        <v>Portugal</v>
      </c>
      <c r="N1495" s="7" cm="1">
        <f t="array" aca="1" ref="N1495" ca="1">INDEX(States!$C:$C,RANDBETWEEN(5,COUNTA(States!$A:$A) + 1),1)</f>
        <v>8</v>
      </c>
      <c r="O1495" s="7" t="str">
        <f ca="1">VLOOKUP($N1495,States!$C:$D,2,FALSE)</f>
        <v>AveirO</v>
      </c>
      <c r="P1495" s="7" t="str">
        <f ca="1">VLOOKUP($F1495,Name!$A:$C,3,FALSE)</f>
        <v>M</v>
      </c>
      <c r="Q1495" s="7" t="str">
        <f ca="1">VLOOKUP($P1495,Genders!$B:$C,2,FALSE)</f>
        <v>Male</v>
      </c>
      <c r="R1495" s="7" cm="1">
        <f t="array" aca="1" ref="R1495" ca="1">INDEX('Marital status'!$A:$A,RANDBETWEEN(5,COUNTA('Marital status'!$A:$A) + 1),1)</f>
        <v>8</v>
      </c>
      <c r="S1495" s="7" t="str">
        <f ca="1">VLOOKUP($R1495,'Marital status'!$A:$B,2,FALSE)</f>
        <v xml:space="preserve"> Separated </v>
      </c>
      <c r="T1495" s="7">
        <f t="shared" ca="1" si="233"/>
        <v>5</v>
      </c>
      <c r="U1495" s="7" t="str">
        <f ca="1">VLOOKUP($T1495,Ethnicities!$A:$B,2,FALSE)</f>
        <v xml:space="preserve"> white</v>
      </c>
      <c r="V1495" s="8">
        <f t="shared" ca="1" si="234"/>
        <v>23113</v>
      </c>
      <c r="W1495" s="6">
        <f t="shared" ca="1" si="235"/>
        <v>7</v>
      </c>
      <c r="X1495" s="8" t="str">
        <f ca="1">VLOOKUP($W1495,'Background education'!$A:$B,2,FALSE)</f>
        <v>Undergraduate degree</v>
      </c>
      <c r="Y1495" s="7">
        <f ca="1" xml:space="preserve">
  IF(OR($AA1495 = 5, $AA1495 = 6, $AA1495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95" s="7" t="str">
        <f ca="1">VLOOKUP($Y1495,Departments!$A:$B,2,FALSE)</f>
        <v>Audit</v>
      </c>
      <c r="AA1495" s="6">
        <f t="shared" ca="1" si="236"/>
        <v>9</v>
      </c>
      <c r="AB1495" s="7" t="str">
        <f ca="1">VLOOKUP($AA1495,Roles!$A:$B,2,FALSE)</f>
        <v>Intern</v>
      </c>
      <c r="AC1495" s="6" t="str">
        <f t="shared" ca="1" si="237"/>
        <v/>
      </c>
      <c r="AD1495" s="7" t="str">
        <f ca="1" xml:space="preserve">
IF($AC1495 &lt;&gt; "",
    VLOOKUP($AC1495,Levels!$A:$B,2,FALSE),
    ""
)</f>
        <v/>
      </c>
      <c r="AE1495" s="8">
        <f t="shared" ca="1" si="238"/>
        <v>36692</v>
      </c>
      <c r="AF1495" s="6">
        <f ca="1">RANDBETWEEN(5,COUNTA('Recruitment source'!$A:$A) + 1)</f>
        <v>11</v>
      </c>
      <c r="AG1495" s="6" t="str">
        <f ca="1">VLOOKUP($AF1495,'Recruitment source'!$A:$B,2,FALSE)</f>
        <v>Next Station</v>
      </c>
      <c r="AH1495" s="8"/>
      <c r="AI1495" s="1">
        <f t="shared" ca="1" si="230"/>
        <v>1205</v>
      </c>
      <c r="AJ1495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1491, 1, 'Vicente Ildelfonso Pinto', 'M', 5, '12/04/1963', 7, 13, 9, NULL, 1205);</v>
      </c>
    </row>
    <row r="1496" spans="1:36" ht="14.25" customHeight="1" x14ac:dyDescent="0.2">
      <c r="A1496" s="7" cm="1">
        <f t="array" aca="1" ref="A1496" ca="1">INDEX(Companies!$A:$A,RANDBETWEEN(5,COUNTA(Companies!$A:$A) + 1),1)</f>
        <v>5</v>
      </c>
      <c r="B1496" s="7" t="str">
        <f ca="1">VLOOKUP($A1496,Companies!$A:$B,2,FALSE)</f>
        <v>ACME Corporation</v>
      </c>
      <c r="C1496" s="5">
        <f t="shared" si="231"/>
        <v>1492</v>
      </c>
      <c r="D1496" s="5" t="str" cm="1">
        <f t="array" ref="D1496">SHA1HASH($C1496)</f>
        <v>5f89685f47c1d42eff25dd4ed40967b36b1a9c30</v>
      </c>
      <c r="E1496" s="6">
        <v>1</v>
      </c>
      <c r="F1496" s="7">
        <f ca="1">IF($C1496 = 1 + N("Presidente"),
    127,
    IF($C1496 = 2 + N("Vice-Presidente"),
        72,
        IF($C1496 = 3 + N("Secretária bilíngue"),
            13,
            RANDBETWEEN(5,COUNT(Name!$A:$A) + 1)
        )
    )
)</f>
        <v>287</v>
      </c>
      <c r="G1496" s="7" t="str">
        <f ca="1">VLOOKUP($F1496,Name!$A:$B,2,FALSE)</f>
        <v>Matheus</v>
      </c>
      <c r="H1496" s="7">
        <f ca="1" xml:space="preserve">
IF($C1496 = 1,
    0,
    RANDBETWEEN(5,COUNT('Last name'!$A:$A) + 1)
)</f>
        <v>191</v>
      </c>
      <c r="I1496" s="7" t="str">
        <f ca="1" xml:space="preserve">
IF($C1496 = 1 + N("Presidente"),
    "de Orléans e Bragança",
    VLOOKUP($H1496,'Last name'!$A:$B,2,FALSE) &amp; " " &amp; VLOOKUP(RANDBETWEEN(5,COUNT('Last name'!$A:$A) + 1),'Last name'!$A:$B,2,FALSE)
)</f>
        <v>Trindade Romano</v>
      </c>
      <c r="J1496" s="7" t="str">
        <f t="shared" ca="1" si="232"/>
        <v>Matheus Trindade Romano</v>
      </c>
      <c r="K1496" s="7" t="str" cm="1">
        <f t="array" aca="1" ref="K1496" ca="1">SHA1HASH($J1496)</f>
        <v>dae4cad61d1756b8a110ea7f261820fdbe7ccc6b</v>
      </c>
      <c r="L1496" s="7" cm="1">
        <f t="array" aca="1" ref="L1496" ca="1">INDEX(States!$A:$A,N1496,1)</f>
        <v>5</v>
      </c>
      <c r="M1496" s="7" t="str">
        <f ca="1">VLOOKUP($L1496,Countries!$A:$B,2,FALSE)</f>
        <v>Portugal</v>
      </c>
      <c r="N1496" s="7" cm="1">
        <f t="array" aca="1" ref="N1496" ca="1">INDEX(States!$C:$C,RANDBETWEEN(5,COUNTA(States!$A:$A) + 1),1)</f>
        <v>8</v>
      </c>
      <c r="O1496" s="7" t="str">
        <f ca="1">VLOOKUP($N1496,States!$C:$D,2,FALSE)</f>
        <v>AveirO</v>
      </c>
      <c r="P1496" s="7" t="str">
        <f ca="1">VLOOKUP($F1496,Name!$A:$C,3,FALSE)</f>
        <v>M</v>
      </c>
      <c r="Q1496" s="7" t="str">
        <f ca="1">VLOOKUP($P1496,Genders!$B:$C,2,FALSE)</f>
        <v>Male</v>
      </c>
      <c r="R1496" s="7" cm="1">
        <f t="array" aca="1" ref="R1496" ca="1">INDEX('Marital status'!$A:$A,RANDBETWEEN(5,COUNTA('Marital status'!$A:$A) + 1),1)</f>
        <v>7</v>
      </c>
      <c r="S1496" s="7" t="str">
        <f ca="1">VLOOKUP($R1496,'Marital status'!$A:$B,2,FALSE)</f>
        <v xml:space="preserve">Widowed </v>
      </c>
      <c r="T1496" s="7">
        <f t="shared" ca="1" si="233"/>
        <v>7</v>
      </c>
      <c r="U1496" s="7" t="str">
        <f ca="1">VLOOKUP($T1496,Ethnicities!$A:$B,2,FALSE)</f>
        <v xml:space="preserve">  Hispanic or LATINO</v>
      </c>
      <c r="V1496" s="8">
        <f t="shared" ca="1" si="234"/>
        <v>31963</v>
      </c>
      <c r="W1496" s="6">
        <f t="shared" ca="1" si="235"/>
        <v>7</v>
      </c>
      <c r="X1496" s="8" t="str">
        <f ca="1">VLOOKUP($W1496,'Background education'!$A:$B,2,FALSE)</f>
        <v>Undergraduate degree</v>
      </c>
      <c r="Y1496" s="7">
        <f ca="1" xml:space="preserve">
  IF(OR($AA1496 = 5, $AA1496 = 6, $AA1496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496" s="7" t="str">
        <f ca="1">VLOOKUP($Y1496,Departments!$A:$B,2,FALSE)</f>
        <v xml:space="preserve"> Presidency</v>
      </c>
      <c r="AA1496" s="6">
        <f t="shared" ca="1" si="236"/>
        <v>11</v>
      </c>
      <c r="AB1496" s="7" t="str">
        <f ca="1">VLOOKUP($AA1496,Roles!$A:$B,2,FALSE)</f>
        <v>Analyst</v>
      </c>
      <c r="AC1496" s="6">
        <f t="shared" ca="1" si="237"/>
        <v>7</v>
      </c>
      <c r="AD1496" s="7" t="str">
        <f ca="1" xml:space="preserve">
IF($AC1496 &lt;&gt; "",
    VLOOKUP($AC1496,Levels!$A:$B,2,FALSE),
    ""
)</f>
        <v>Senior</v>
      </c>
      <c r="AE1496" s="8">
        <f t="shared" ca="1" si="238"/>
        <v>39649</v>
      </c>
      <c r="AF1496" s="6">
        <f ca="1">RANDBETWEEN(5,COUNTA('Recruitment source'!$A:$A) + 1)</f>
        <v>9</v>
      </c>
      <c r="AG1496" s="6" t="str">
        <f ca="1">VLOOKUP($AF1496,'Recruitment source'!$A:$B,2,FALSE)</f>
        <v>Empregos Online</v>
      </c>
      <c r="AH1496" s="8"/>
      <c r="AI1496" s="1">
        <f t="shared" ca="1" si="230"/>
        <v>2500</v>
      </c>
      <c r="AJ1496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1492, 1, 'Matheus Trindade Romano', 'M', 7, '05/07/1987', 7, 5, 11, 7, 2500);</v>
      </c>
    </row>
    <row r="1497" spans="1:36" ht="14.25" customHeight="1" x14ac:dyDescent="0.2">
      <c r="A1497" s="7" cm="1">
        <f t="array" aca="1" ref="A1497" ca="1">INDEX(Companies!$A:$A,RANDBETWEEN(5,COUNTA(Companies!$A:$A) + 1),1)</f>
        <v>5</v>
      </c>
      <c r="B1497" s="7" t="str">
        <f ca="1">VLOOKUP($A1497,Companies!$A:$B,2,FALSE)</f>
        <v>ACME Corporation</v>
      </c>
      <c r="C1497" s="5">
        <f t="shared" si="231"/>
        <v>1493</v>
      </c>
      <c r="D1497" s="5" t="str" cm="1">
        <f t="array" ref="D1497">SHA1HASH($C1497)</f>
        <v>bb7e0878197e923c50408c8cccedb73e9630a7f8</v>
      </c>
      <c r="E1497" s="6">
        <v>1</v>
      </c>
      <c r="F1497" s="7">
        <f ca="1">IF($C1497 = 1 + N("Presidente"),
    127,
    IF($C1497 = 2 + N("Vice-Presidente"),
        72,
        IF($C1497 = 3 + N("Secretária bilíngue"),
            13,
            RANDBETWEEN(5,COUNT(Name!$A:$A) + 1)
        )
    )
)</f>
        <v>29</v>
      </c>
      <c r="G1497" s="7" t="str">
        <f ca="1">VLOOKUP($F1497,Name!$A:$B,2,FALSE)</f>
        <v>Ana Cecília</v>
      </c>
      <c r="H1497" s="7">
        <f ca="1" xml:space="preserve">
IF($C1497 = 1,
    0,
    RANDBETWEEN(5,COUNT('Last name'!$A:$A) + 1)
)</f>
        <v>127</v>
      </c>
      <c r="I1497" s="7" t="str">
        <f ca="1" xml:space="preserve">
IF($C1497 = 1 + N("Presidente"),
    "de Orléans e Bragança",
    VLOOKUP($H1497,'Last name'!$A:$B,2,FALSE) &amp; " " &amp; VLOOKUP(RANDBETWEEN(5,COUNT('Last name'!$A:$A) + 1),'Last name'!$A:$B,2,FALSE)
)</f>
        <v>Melo Frasão</v>
      </c>
      <c r="J1497" s="7" t="str">
        <f t="shared" ca="1" si="232"/>
        <v>Ana Cecília Melo Frasão</v>
      </c>
      <c r="K1497" s="7" t="str" cm="1">
        <f t="array" aca="1" ref="K1497" ca="1">SHA1HASH($J1497)</f>
        <v>594b624b87d2bb0a97d806b9c8225cd4092fde9e</v>
      </c>
      <c r="L1497" s="7" cm="1">
        <f t="array" aca="1" ref="L1497" ca="1">INDEX(States!$A:$A,N1497,1)</f>
        <v>5</v>
      </c>
      <c r="M1497" s="7" t="str">
        <f ca="1">VLOOKUP($L1497,Countries!$A:$B,2,FALSE)</f>
        <v>Portugal</v>
      </c>
      <c r="N1497" s="7" cm="1">
        <f t="array" aca="1" ref="N1497" ca="1">INDEX(States!$C:$C,RANDBETWEEN(5,COUNTA(States!$A:$A) + 1),1)</f>
        <v>17</v>
      </c>
      <c r="O1497" s="7" t="str">
        <f ca="1">VLOOKUP($N1497,States!$C:$D,2,FALSE)</f>
        <v>Viseu</v>
      </c>
      <c r="P1497" s="7" t="str">
        <f ca="1">VLOOKUP($F1497,Name!$A:$C,3,FALSE)</f>
        <v>F</v>
      </c>
      <c r="Q1497" s="7" t="str">
        <f ca="1">VLOOKUP($P1497,Genders!$B:$C,2,FALSE)</f>
        <v>Female</v>
      </c>
      <c r="R1497" s="7" cm="1">
        <f t="array" aca="1" ref="R1497" ca="1">INDEX('Marital status'!$A:$A,RANDBETWEEN(5,COUNTA('Marital status'!$A:$A) + 1),1)</f>
        <v>5</v>
      </c>
      <c r="S1497" s="7" t="str">
        <f ca="1">VLOOKUP($R1497,'Marital status'!$A:$B,2,FALSE)</f>
        <v>single</v>
      </c>
      <c r="T1497" s="7">
        <f t="shared" ca="1" si="233"/>
        <v>5</v>
      </c>
      <c r="U1497" s="7" t="str">
        <f ca="1">VLOOKUP($T1497,Ethnicities!$A:$B,2,FALSE)</f>
        <v xml:space="preserve"> white</v>
      </c>
      <c r="V1497" s="8">
        <f t="shared" ca="1" si="234"/>
        <v>23100</v>
      </c>
      <c r="W1497" s="6">
        <f t="shared" ca="1" si="235"/>
        <v>7</v>
      </c>
      <c r="X1497" s="8" t="str">
        <f ca="1">VLOOKUP($W1497,'Background education'!$A:$B,2,FALSE)</f>
        <v>Undergraduate degree</v>
      </c>
      <c r="Y1497" s="7">
        <f ca="1" xml:space="preserve">
  IF(OR($AA1497 = 5, $AA1497 = 6, $AA1497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97" s="7" t="str">
        <f ca="1">VLOOKUP($Y1497,Departments!$A:$B,2,FALSE)</f>
        <v>Audit</v>
      </c>
      <c r="AA1497" s="6">
        <f t="shared" ca="1" si="236"/>
        <v>10</v>
      </c>
      <c r="AB1497" s="7" t="str">
        <f ca="1">VLOOKUP($AA1497,Roles!$A:$B,2,FALSE)</f>
        <v>Trainee</v>
      </c>
      <c r="AC1497" s="6" t="str">
        <f t="shared" ca="1" si="237"/>
        <v/>
      </c>
      <c r="AD1497" s="7" t="str">
        <f ca="1" xml:space="preserve">
IF($AC1497 &lt;&gt; "",
    VLOOKUP($AC1497,Levels!$A:$B,2,FALSE),
    ""
)</f>
        <v/>
      </c>
      <c r="AE1497" s="8">
        <f t="shared" ca="1" si="238"/>
        <v>37845</v>
      </c>
      <c r="AF1497" s="6">
        <f ca="1">RANDBETWEEN(5,COUNTA('Recruitment source'!$A:$A) + 1)</f>
        <v>14</v>
      </c>
      <c r="AG1497" s="6" t="str">
        <f ca="1">VLOOKUP($AF1497,'Recruitment source'!$A:$B,2,FALSE)</f>
        <v>LinkedIn</v>
      </c>
      <c r="AH1497" s="8"/>
      <c r="AI1497" s="1">
        <f t="shared" ca="1" si="230"/>
        <v>1305</v>
      </c>
      <c r="AJ1497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1493, 1, 'Ana Cecília Melo Frasão', 'F', 5, '30/03/1963', 7, 13, 10, NULL, 1305);</v>
      </c>
    </row>
    <row r="1498" spans="1:36" ht="14.25" customHeight="1" x14ac:dyDescent="0.2">
      <c r="A1498" s="7" cm="1">
        <f t="array" aca="1" ref="A1498" ca="1">INDEX(Companies!$A:$A,RANDBETWEEN(5,COUNTA(Companies!$A:$A) + 1),1)</f>
        <v>5</v>
      </c>
      <c r="B1498" s="7" t="str">
        <f ca="1">VLOOKUP($A1498,Companies!$A:$B,2,FALSE)</f>
        <v>ACME Corporation</v>
      </c>
      <c r="C1498" s="5">
        <f t="shared" si="231"/>
        <v>1494</v>
      </c>
      <c r="D1498" s="5" t="str" cm="1">
        <f t="array" ref="D1498">SHA1HASH($C1498)</f>
        <v>81887888a933d677e0835125eff02194202ae6b8</v>
      </c>
      <c r="E1498" s="6">
        <v>1</v>
      </c>
      <c r="F1498" s="7">
        <f ca="1">IF($C1498 = 1 + N("Presidente"),
    127,
    IF($C1498 = 2 + N("Vice-Presidente"),
        72,
        IF($C1498 = 3 + N("Secretária bilíngue"),
            13,
            RANDBETWEEN(5,COUNT(Name!$A:$A) + 1)
        )
    )
)</f>
        <v>113</v>
      </c>
      <c r="G1498" s="7" t="str">
        <f ca="1">VLOOKUP($F1498,Name!$A:$B,2,FALSE)</f>
        <v>Desiré</v>
      </c>
      <c r="H1498" s="7">
        <f ca="1" xml:space="preserve">
IF($C1498 = 1,
    0,
    RANDBETWEEN(5,COUNT('Last name'!$A:$A) + 1)
)</f>
        <v>172</v>
      </c>
      <c r="I1498" s="7" t="str">
        <f ca="1" xml:space="preserve">
IF($C1498 = 1 + N("Presidente"),
    "de Orléans e Bragança",
    VLOOKUP($H1498,'Last name'!$A:$B,2,FALSE) &amp; " " &amp; VLOOKUP(RANDBETWEEN(5,COUNT('Last name'!$A:$A) + 1),'Last name'!$A:$B,2,FALSE)
)</f>
        <v>Salvador Faria</v>
      </c>
      <c r="J1498" s="7" t="str">
        <f t="shared" ca="1" si="232"/>
        <v>Desiré Salvador Faria</v>
      </c>
      <c r="K1498" s="7" t="str" cm="1">
        <f t="array" aca="1" ref="K1498" ca="1">SHA1HASH($J1498)</f>
        <v>b9b78f873838f2b3604d058b6e5f39fe0bfef3c1</v>
      </c>
      <c r="L1498" s="7" cm="1">
        <f t="array" aca="1" ref="L1498" ca="1">INDEX(States!$A:$A,N1498,1)</f>
        <v>5</v>
      </c>
      <c r="M1498" s="7" t="str">
        <f ca="1">VLOOKUP($L1498,Countries!$A:$B,2,FALSE)</f>
        <v>Portugal</v>
      </c>
      <c r="N1498" s="7" cm="1">
        <f t="array" aca="1" ref="N1498" ca="1">INDEX(States!$C:$C,RANDBETWEEN(5,COUNTA(States!$A:$A) + 1),1)</f>
        <v>12</v>
      </c>
      <c r="O1498" s="7" t="str">
        <f ca="1">VLOOKUP($N1498,States!$C:$D,2,FALSE)</f>
        <v>Leiria</v>
      </c>
      <c r="P1498" s="7" t="str">
        <f ca="1">VLOOKUP($F1498,Name!$A:$C,3,FALSE)</f>
        <v>F</v>
      </c>
      <c r="Q1498" s="7" t="str">
        <f ca="1">VLOOKUP($P1498,Genders!$B:$C,2,FALSE)</f>
        <v>Female</v>
      </c>
      <c r="R1498" s="7" cm="1">
        <f t="array" aca="1" ref="R1498" ca="1">INDEX('Marital status'!$A:$A,RANDBETWEEN(5,COUNTA('Marital status'!$A:$A) + 1),1)</f>
        <v>5</v>
      </c>
      <c r="S1498" s="7" t="str">
        <f ca="1">VLOOKUP($R1498,'Marital status'!$A:$B,2,FALSE)</f>
        <v>single</v>
      </c>
      <c r="T1498" s="7">
        <f t="shared" ca="1" si="233"/>
        <v>6</v>
      </c>
      <c r="U1498" s="7" t="str">
        <f ca="1">VLOOKUP($T1498,Ethnicities!$A:$B,2,FALSE)</f>
        <v>Black or African American</v>
      </c>
      <c r="V1498" s="8">
        <f t="shared" ca="1" si="234"/>
        <v>31709</v>
      </c>
      <c r="W1498" s="6">
        <f t="shared" ca="1" si="235"/>
        <v>7</v>
      </c>
      <c r="X1498" s="8" t="str">
        <f ca="1">VLOOKUP($W1498,'Background education'!$A:$B,2,FALSE)</f>
        <v>Undergraduate degree</v>
      </c>
      <c r="Y1498" s="7">
        <f ca="1" xml:space="preserve">
  IF(OR($AA1498 = 5, $AA1498 = 6, $AA1498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498" s="7" t="str">
        <f ca="1">VLOOKUP($Y1498,Departments!$A:$B,2,FALSE)</f>
        <v>Controlling</v>
      </c>
      <c r="AA1498" s="6">
        <f t="shared" ca="1" si="236"/>
        <v>11</v>
      </c>
      <c r="AB1498" s="7" t="str">
        <f ca="1">VLOOKUP($AA1498,Roles!$A:$B,2,FALSE)</f>
        <v>Analyst</v>
      </c>
      <c r="AC1498" s="6">
        <f t="shared" ca="1" si="237"/>
        <v>7</v>
      </c>
      <c r="AD1498" s="7" t="str">
        <f ca="1" xml:space="preserve">
IF($AC1498 &lt;&gt; "",
    VLOOKUP($AC1498,Levels!$A:$B,2,FALSE),
    ""
)</f>
        <v>Senior</v>
      </c>
      <c r="AE1498" s="8">
        <f t="shared" ca="1" si="238"/>
        <v>40234</v>
      </c>
      <c r="AF1498" s="6">
        <f ca="1">RANDBETWEEN(5,COUNTA('Recruitment source'!$A:$A) + 1)</f>
        <v>15</v>
      </c>
      <c r="AG1498" s="6" t="str">
        <f ca="1">VLOOKUP($AF1498,'Recruitment source'!$A:$B,2,FALSE)</f>
        <v>Website</v>
      </c>
      <c r="AH1498" s="8"/>
      <c r="AI1498" s="1">
        <f t="shared" ca="1" si="230"/>
        <v>2500</v>
      </c>
      <c r="AJ1498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1494, 1, 'Desiré Salvador Faria', 'F', 6, '24/10/1986', 7, 12, 11, 7, 2500);</v>
      </c>
    </row>
    <row r="1499" spans="1:36" ht="14.25" customHeight="1" x14ac:dyDescent="0.2">
      <c r="A1499" s="7" cm="1">
        <f t="array" aca="1" ref="A1499" ca="1">INDEX(Companies!$A:$A,RANDBETWEEN(5,COUNTA(Companies!$A:$A) + 1),1)</f>
        <v>5</v>
      </c>
      <c r="B1499" s="7" t="str">
        <f ca="1">VLOOKUP($A1499,Companies!$A:$B,2,FALSE)</f>
        <v>ACME Corporation</v>
      </c>
      <c r="C1499" s="5">
        <f t="shared" si="231"/>
        <v>1495</v>
      </c>
      <c r="D1499" s="5" t="str" cm="1">
        <f t="array" ref="D1499">SHA1HASH($C1499)</f>
        <v>b957056dd8ad16f1f46ca090727df5828d933758</v>
      </c>
      <c r="E1499" s="6">
        <v>1</v>
      </c>
      <c r="F1499" s="7">
        <f ca="1">IF($C1499 = 1 + N("Presidente"),
    127,
    IF($C1499 = 2 + N("Vice-Presidente"),
        72,
        IF($C1499 = 3 + N("Secretária bilíngue"),
            13,
            RANDBETWEEN(5,COUNT(Name!$A:$A) + 1)
        )
    )
)</f>
        <v>31</v>
      </c>
      <c r="G1499" s="7" t="str">
        <f ca="1">VLOOKUP($F1499,Name!$A:$B,2,FALSE)</f>
        <v>Ana Júlia</v>
      </c>
      <c r="H1499" s="7">
        <f ca="1" xml:space="preserve">
IF($C1499 = 1,
    0,
    RANDBETWEEN(5,COUNT('Last name'!$A:$A) + 1)
)</f>
        <v>66</v>
      </c>
      <c r="I1499" s="7" t="str">
        <f ca="1" xml:space="preserve">
IF($C1499 = 1 + N("Presidente"),
    "de Orléans e Bragança",
    VLOOKUP($H1499,'Last name'!$A:$B,2,FALSE) &amp; " " &amp; VLOOKUP(RANDBETWEEN(5,COUNT('Last name'!$A:$A) + 1),'Last name'!$A:$B,2,FALSE)
)</f>
        <v>Colombo Farias</v>
      </c>
      <c r="J1499" s="7" t="str">
        <f t="shared" ca="1" si="232"/>
        <v>Ana Júlia Colombo Farias</v>
      </c>
      <c r="K1499" s="7" t="str" cm="1">
        <f t="array" aca="1" ref="K1499" ca="1">SHA1HASH($J1499)</f>
        <v>0154ece379176deba71345ea8d4afb71912baba3</v>
      </c>
      <c r="L1499" s="7" cm="1">
        <f t="array" aca="1" ref="L1499" ca="1">INDEX(States!$A:$A,N1499,1)</f>
        <v>5</v>
      </c>
      <c r="M1499" s="7" t="str">
        <f ca="1">VLOOKUP($L1499,Countries!$A:$B,2,FALSE)</f>
        <v>Portugal</v>
      </c>
      <c r="N1499" s="7" cm="1">
        <f t="array" aca="1" ref="N1499" ca="1">INDEX(States!$C:$C,RANDBETWEEN(5,COUNTA(States!$A:$A) + 1),1)</f>
        <v>17</v>
      </c>
      <c r="O1499" s="7" t="str">
        <f ca="1">VLOOKUP($N1499,States!$C:$D,2,FALSE)</f>
        <v>Viseu</v>
      </c>
      <c r="P1499" s="7" t="str">
        <f ca="1">VLOOKUP($F1499,Name!$A:$C,3,FALSE)</f>
        <v>F</v>
      </c>
      <c r="Q1499" s="7" t="str">
        <f ca="1">VLOOKUP($P1499,Genders!$B:$C,2,FALSE)</f>
        <v>Female</v>
      </c>
      <c r="R1499" s="7" cm="1">
        <f t="array" aca="1" ref="R1499" ca="1">INDEX('Marital status'!$A:$A,RANDBETWEEN(5,COUNTA('Marital status'!$A:$A) + 1),1)</f>
        <v>5</v>
      </c>
      <c r="S1499" s="7" t="str">
        <f ca="1">VLOOKUP($R1499,'Marital status'!$A:$B,2,FALSE)</f>
        <v>single</v>
      </c>
      <c r="T1499" s="7">
        <f t="shared" ca="1" si="233"/>
        <v>5</v>
      </c>
      <c r="U1499" s="7" t="str">
        <f ca="1">VLOOKUP($T1499,Ethnicities!$A:$B,2,FALSE)</f>
        <v xml:space="preserve"> white</v>
      </c>
      <c r="V1499" s="8">
        <f t="shared" ca="1" si="234"/>
        <v>21246</v>
      </c>
      <c r="W1499" s="6">
        <f t="shared" ca="1" si="235"/>
        <v>7</v>
      </c>
      <c r="X1499" s="8" t="str">
        <f ca="1">VLOOKUP($W1499,'Background education'!$A:$B,2,FALSE)</f>
        <v>Undergraduate degree</v>
      </c>
      <c r="Y1499" s="7">
        <f ca="1" xml:space="preserve">
  IF(OR($AA1499 = 5, $AA1499 = 6, $AA1499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499" s="7" t="str">
        <f ca="1">VLOOKUP($Y1499,Departments!$A:$B,2,FALSE)</f>
        <v>Audit</v>
      </c>
      <c r="AA1499" s="6">
        <f t="shared" ca="1" si="236"/>
        <v>10</v>
      </c>
      <c r="AB1499" s="7" t="str">
        <f ca="1">VLOOKUP($AA1499,Roles!$A:$B,2,FALSE)</f>
        <v>Trainee</v>
      </c>
      <c r="AC1499" s="6" t="str">
        <f t="shared" ca="1" si="237"/>
        <v/>
      </c>
      <c r="AD1499" s="7" t="str">
        <f ca="1" xml:space="preserve">
IF($AC1499 &lt;&gt; "",
    VLOOKUP($AC1499,Levels!$A:$B,2,FALSE),
    ""
)</f>
        <v/>
      </c>
      <c r="AE1499" s="8">
        <f t="shared" ca="1" si="238"/>
        <v>44572</v>
      </c>
      <c r="AF1499" s="6">
        <f ca="1">RANDBETWEEN(5,COUNTA('Recruitment source'!$A:$A) + 1)</f>
        <v>13</v>
      </c>
      <c r="AG1499" s="6" t="str">
        <f ca="1">VLOOKUP($AF1499,'Recruitment source'!$A:$B,2,FALSE)</f>
        <v>Google</v>
      </c>
      <c r="AH1499" s="8"/>
      <c r="AI1499" s="1">
        <f t="shared" ca="1" si="230"/>
        <v>1305</v>
      </c>
      <c r="AJ149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1495, 1, 'Ana Júlia Colombo Farias', 'F', 5, '02/03/1958', 7, 13, 10, NULL, 1305);</v>
      </c>
    </row>
    <row r="1500" spans="1:36" ht="14.25" customHeight="1" x14ac:dyDescent="0.2">
      <c r="A1500" s="7" cm="1">
        <f t="array" aca="1" ref="A1500" ca="1">INDEX(Companies!$A:$A,RANDBETWEEN(5,COUNTA(Companies!$A:$A) + 1),1)</f>
        <v>5</v>
      </c>
      <c r="B1500" s="7" t="str">
        <f ca="1">VLOOKUP($A1500,Companies!$A:$B,2,FALSE)</f>
        <v>ACME Corporation</v>
      </c>
      <c r="C1500" s="5">
        <f t="shared" si="231"/>
        <v>1496</v>
      </c>
      <c r="D1500" s="5" t="str" cm="1">
        <f t="array" ref="D1500">SHA1HASH($C1500)</f>
        <v>e9c340478ebb17ed024e217d7013275de0fabf8a</v>
      </c>
      <c r="E1500" s="6">
        <v>1</v>
      </c>
      <c r="F1500" s="7">
        <f ca="1">IF($C1500 = 1 + N("Presidente"),
    127,
    IF($C1500 = 2 + N("Vice-Presidente"),
        72,
        IF($C1500 = 3 + N("Secretária bilíngue"),
            13,
            RANDBETWEEN(5,COUNT(Name!$A:$A) + 1)
        )
    )
)</f>
        <v>352</v>
      </c>
      <c r="G1500" s="7" t="str">
        <f ca="1">VLOOKUP($F1500,Name!$A:$B,2,FALSE)</f>
        <v>Vicent</v>
      </c>
      <c r="H1500" s="7">
        <f ca="1" xml:space="preserve">
IF($C1500 = 1,
    0,
    RANDBETWEEN(5,COUNT('Last name'!$A:$A) + 1)
)</f>
        <v>192</v>
      </c>
      <c r="I1500" s="7" t="str">
        <f ca="1" xml:space="preserve">
IF($C1500 = 1 + N("Presidente"),
    "de Orléans e Bragança",
    VLOOKUP($H1500,'Last name'!$A:$B,2,FALSE) &amp; " " &amp; VLOOKUP(RANDBETWEEN(5,COUNT('Last name'!$A:$A) + 1),'Last name'!$A:$B,2,FALSE)
)</f>
        <v>Vaz Peçanha</v>
      </c>
      <c r="J1500" s="7" t="str">
        <f t="shared" ca="1" si="232"/>
        <v>Vicent Vaz Peçanha</v>
      </c>
      <c r="K1500" s="7" t="str" cm="1">
        <f t="array" aca="1" ref="K1500" ca="1">SHA1HASH($J1500)</f>
        <v>6fabec4503f8d7c7c8f17d3d4b2774c4f9eff818</v>
      </c>
      <c r="L1500" s="7" cm="1">
        <f t="array" aca="1" ref="L1500" ca="1">INDEX(States!$A:$A,N1500,1)</f>
        <v>5</v>
      </c>
      <c r="M1500" s="7" t="str">
        <f ca="1">VLOOKUP($L1500,Countries!$A:$B,2,FALSE)</f>
        <v>Portugal</v>
      </c>
      <c r="N1500" s="7" cm="1">
        <f t="array" aca="1" ref="N1500" ca="1">INDEX(States!$C:$C,RANDBETWEEN(5,COUNTA(States!$A:$A) + 1),1)</f>
        <v>16</v>
      </c>
      <c r="O1500" s="7" t="str">
        <f ca="1">VLOOKUP($N1500,States!$C:$D,2,FALSE)</f>
        <v>Azores</v>
      </c>
      <c r="P1500" s="7" t="str">
        <f ca="1">VLOOKUP($F1500,Name!$A:$C,3,FALSE)</f>
        <v>M</v>
      </c>
      <c r="Q1500" s="7" t="str">
        <f ca="1">VLOOKUP($P1500,Genders!$B:$C,2,FALSE)</f>
        <v>Male</v>
      </c>
      <c r="R1500" s="7" cm="1">
        <f t="array" aca="1" ref="R1500" ca="1">INDEX('Marital status'!$A:$A,RANDBETWEEN(5,COUNTA('Marital status'!$A:$A) + 1),1)</f>
        <v>5</v>
      </c>
      <c r="S1500" s="7" t="str">
        <f ca="1">VLOOKUP($R1500,'Marital status'!$A:$B,2,FALSE)</f>
        <v>single</v>
      </c>
      <c r="T1500" s="7">
        <f t="shared" ca="1" si="233"/>
        <v>5</v>
      </c>
      <c r="U1500" s="7" t="str">
        <f ca="1">VLOOKUP($T1500,Ethnicities!$A:$B,2,FALSE)</f>
        <v xml:space="preserve"> white</v>
      </c>
      <c r="V1500" s="8">
        <f t="shared" ca="1" si="234"/>
        <v>25135</v>
      </c>
      <c r="W1500" s="6">
        <f t="shared" ca="1" si="235"/>
        <v>8</v>
      </c>
      <c r="X1500" s="8" t="str">
        <f ca="1">VLOOKUP($W1500,'Background education'!$A:$B,2,FALSE)</f>
        <v>Graduate school</v>
      </c>
      <c r="Y1500" s="7">
        <f ca="1" xml:space="preserve">
  IF(OR($AA1500 = 5, $AA1500 = 6, $AA1500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00" s="7" t="str">
        <f ca="1">VLOOKUP($Y1500,Departments!$A:$B,2,FALSE)</f>
        <v>Finance</v>
      </c>
      <c r="AA1500" s="6">
        <f t="shared" ca="1" si="236"/>
        <v>11</v>
      </c>
      <c r="AB1500" s="7" t="str">
        <f ca="1">VLOOKUP($AA1500,Roles!$A:$B,2,FALSE)</f>
        <v>Analyst</v>
      </c>
      <c r="AC1500" s="6">
        <f t="shared" ca="1" si="237"/>
        <v>5</v>
      </c>
      <c r="AD1500" s="7" t="str">
        <f ca="1" xml:space="preserve">
IF($AC1500 &lt;&gt; "",
    VLOOKUP($AC1500,Levels!$A:$B,2,FALSE),
    ""
)</f>
        <v>Junior</v>
      </c>
      <c r="AE1500" s="8">
        <f t="shared" ca="1" si="238"/>
        <v>37603</v>
      </c>
      <c r="AF1500" s="6">
        <f ca="1">RANDBETWEEN(5,COUNTA('Recruitment source'!$A:$A) + 1)</f>
        <v>5</v>
      </c>
      <c r="AG1500" s="6" t="str">
        <f ca="1">VLOOKUP($AF1500,'Recruitment source'!$A:$B,2,FALSE)</f>
        <v>Indeed</v>
      </c>
      <c r="AH1500" s="8"/>
      <c r="AI1500" s="1">
        <f t="shared" ca="1" si="230"/>
        <v>3000</v>
      </c>
      <c r="AJ150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1496, 1, 'Vicent Vaz Peçanha', 'M', 5, '24/10/1968', 8, 7, 11, 5, 3000);</v>
      </c>
    </row>
    <row r="1501" spans="1:36" ht="14.25" customHeight="1" x14ac:dyDescent="0.2">
      <c r="A1501" s="7" cm="1">
        <f t="array" aca="1" ref="A1501" ca="1">INDEX(Companies!$A:$A,RANDBETWEEN(5,COUNTA(Companies!$A:$A) + 1),1)</f>
        <v>5</v>
      </c>
      <c r="B1501" s="7" t="str">
        <f ca="1">VLOOKUP($A1501,Companies!$A:$B,2,FALSE)</f>
        <v>ACME Corporation</v>
      </c>
      <c r="C1501" s="5">
        <f t="shared" si="231"/>
        <v>1497</v>
      </c>
      <c r="D1501" s="5" t="str" cm="1">
        <f t="array" ref="D1501">SHA1HASH($C1501)</f>
        <v>9bc8d5789d9a97e335bc3a1700b281325cb59f12</v>
      </c>
      <c r="E1501" s="6">
        <v>1</v>
      </c>
      <c r="F1501" s="7">
        <f ca="1">IF($C1501 = 1 + N("Presidente"),
    127,
    IF($C1501 = 2 + N("Vice-Presidente"),
        72,
        IF($C1501 = 3 + N("Secretária bilíngue"),
            13,
            RANDBETWEEN(5,COUNT(Name!$A:$A) + 1)
        )
    )
)</f>
        <v>105</v>
      </c>
      <c r="G1501" s="7" t="str">
        <f ca="1">VLOOKUP($F1501,Name!$A:$B,2,FALSE)</f>
        <v>Davi</v>
      </c>
      <c r="H1501" s="7">
        <f ca="1" xml:space="preserve">
IF($C1501 = 1,
    0,
    RANDBETWEEN(5,COUNT('Last name'!$A:$A) + 1)
)</f>
        <v>27</v>
      </c>
      <c r="I1501" s="7" t="str">
        <f ca="1" xml:space="preserve">
IF($C1501 = 1 + N("Presidente"),
    "de Orléans e Bragança",
    VLOOKUP($H1501,'Last name'!$A:$B,2,FALSE) &amp; " " &amp; VLOOKUP(RANDBETWEEN(5,COUNT('Last name'!$A:$A) + 1),'Last name'!$A:$B,2,FALSE)
)</f>
        <v>Bactista Chaves</v>
      </c>
      <c r="J1501" s="7" t="str">
        <f t="shared" ca="1" si="232"/>
        <v>Davi Bactista Chaves</v>
      </c>
      <c r="K1501" s="7" t="str" cm="1">
        <f t="array" aca="1" ref="K1501" ca="1">SHA1HASH($J1501)</f>
        <v>62799aa4a9cc90c6afbe0a0627b184800de860dc</v>
      </c>
      <c r="L1501" s="7" cm="1">
        <f t="array" aca="1" ref="L1501" ca="1">INDEX(States!$A:$A,N1501,1)</f>
        <v>5</v>
      </c>
      <c r="M1501" s="7" t="str">
        <f ca="1">VLOOKUP($L1501,Countries!$A:$B,2,FALSE)</f>
        <v>Portugal</v>
      </c>
      <c r="N1501" s="7" cm="1">
        <f t="array" aca="1" ref="N1501" ca="1">INDEX(States!$C:$C,RANDBETWEEN(5,COUNTA(States!$A:$A) + 1),1)</f>
        <v>6</v>
      </c>
      <c r="O1501" s="7" t="str">
        <f ca="1">VLOOKUP($N1501,States!$C:$D,2,FALSE)</f>
        <v>PORTO</v>
      </c>
      <c r="P1501" s="7" t="str">
        <f ca="1">VLOOKUP($F1501,Name!$A:$C,3,FALSE)</f>
        <v>M</v>
      </c>
      <c r="Q1501" s="7" t="str">
        <f ca="1">VLOOKUP($P1501,Genders!$B:$C,2,FALSE)</f>
        <v>Male</v>
      </c>
      <c r="R1501" s="7" cm="1">
        <f t="array" aca="1" ref="R1501" ca="1">INDEX('Marital status'!$A:$A,RANDBETWEEN(5,COUNTA('Marital status'!$A:$A) + 1),1)</f>
        <v>9</v>
      </c>
      <c r="S1501" s="7" t="str">
        <f ca="1">VLOOKUP($R1501,'Marital status'!$A:$B,2,FALSE)</f>
        <v>DIVORCED</v>
      </c>
      <c r="T1501" s="7">
        <f t="shared" ca="1" si="233"/>
        <v>8</v>
      </c>
      <c r="U1501" s="7" t="str">
        <f ca="1">VLOOKUP($T1501,Ethnicities!$A:$B,2,FALSE)</f>
        <v>ASIAN</v>
      </c>
      <c r="V1501" s="8">
        <f t="shared" ca="1" si="234"/>
        <v>18292</v>
      </c>
      <c r="W1501" s="6">
        <f t="shared" ca="1" si="235"/>
        <v>7</v>
      </c>
      <c r="X1501" s="8" t="str">
        <f ca="1">VLOOKUP($W1501,'Background education'!$A:$B,2,FALSE)</f>
        <v>Undergraduate degree</v>
      </c>
      <c r="Y1501" s="7">
        <f ca="1" xml:space="preserve">
  IF(OR($AA1501 = 5, $AA1501 = 6, $AA1501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01" s="7" t="str">
        <f ca="1">VLOOKUP($Y1501,Departments!$A:$B,2,FALSE)</f>
        <v>Operations</v>
      </c>
      <c r="AA1501" s="6">
        <f t="shared" ca="1" si="236"/>
        <v>10</v>
      </c>
      <c r="AB1501" s="7" t="str">
        <f ca="1">VLOOKUP($AA1501,Roles!$A:$B,2,FALSE)</f>
        <v>Trainee</v>
      </c>
      <c r="AC1501" s="6" t="str">
        <f t="shared" ca="1" si="237"/>
        <v/>
      </c>
      <c r="AD1501" s="7" t="str">
        <f ca="1" xml:space="preserve">
IF($AC1501 &lt;&gt; "",
    VLOOKUP($AC1501,Levels!$A:$B,2,FALSE),
    ""
)</f>
        <v/>
      </c>
      <c r="AE1501" s="8">
        <f t="shared" ca="1" si="238"/>
        <v>42846</v>
      </c>
      <c r="AF1501" s="6">
        <f ca="1">RANDBETWEEN(5,COUNTA('Recruitment source'!$A:$A) + 1)</f>
        <v>9</v>
      </c>
      <c r="AG1501" s="6" t="str">
        <f ca="1">VLOOKUP($AF1501,'Recruitment source'!$A:$B,2,FALSE)</f>
        <v>Empregos Online</v>
      </c>
      <c r="AH1501" s="8"/>
      <c r="AI1501" s="1">
        <f t="shared" ca="1" si="230"/>
        <v>1305</v>
      </c>
      <c r="AJ150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1497, 1, 'Davi Bactista Chaves', 'M', 8, '29/01/1950', 7, 10, 10, NULL, 1305);</v>
      </c>
    </row>
    <row r="1502" spans="1:36" ht="14.25" customHeight="1" x14ac:dyDescent="0.2">
      <c r="A1502" s="7" cm="1">
        <f t="array" aca="1" ref="A1502" ca="1">INDEX(Companies!$A:$A,RANDBETWEEN(5,COUNTA(Companies!$A:$A) + 1),1)</f>
        <v>5</v>
      </c>
      <c r="B1502" s="7" t="str">
        <f ca="1">VLOOKUP($A1502,Companies!$A:$B,2,FALSE)</f>
        <v>ACME Corporation</v>
      </c>
      <c r="C1502" s="5">
        <f t="shared" si="231"/>
        <v>1498</v>
      </c>
      <c r="D1502" s="5" t="str" cm="1">
        <f t="array" ref="D1502">SHA1HASH($C1502)</f>
        <v>896c6bf7832944df18c8d5db55b839de023073c5</v>
      </c>
      <c r="E1502" s="6">
        <v>1</v>
      </c>
      <c r="F1502" s="7">
        <f ca="1">IF($C1502 = 1 + N("Presidente"),
    127,
    IF($C1502 = 2 + N("Vice-Presidente"),
        72,
        IF($C1502 = 3 + N("Secretária bilíngue"),
            13,
            RANDBETWEEN(5,COUNT(Name!$A:$A) + 1)
        )
    )
)</f>
        <v>29</v>
      </c>
      <c r="G1502" s="7" t="str">
        <f ca="1">VLOOKUP($F1502,Name!$A:$B,2,FALSE)</f>
        <v>Ana Cecília</v>
      </c>
      <c r="H1502" s="7">
        <f ca="1" xml:space="preserve">
IF($C1502 = 1,
    0,
    RANDBETWEEN(5,COUNT('Last name'!$A:$A) + 1)
)</f>
        <v>137</v>
      </c>
      <c r="I1502" s="7" t="str">
        <f ca="1" xml:space="preserve">
IF($C1502 = 1 + N("Presidente"),
    "de Orléans e Bragança",
    VLOOKUP($H1502,'Last name'!$A:$B,2,FALSE) &amp; " " &amp; VLOOKUP(RANDBETWEEN(5,COUNT('Last name'!$A:$A) + 1),'Last name'!$A:$B,2,FALSE)
)</f>
        <v>Moura Tavarez</v>
      </c>
      <c r="J1502" s="7" t="str">
        <f t="shared" ca="1" si="232"/>
        <v>Ana Cecília Moura Tavarez</v>
      </c>
      <c r="K1502" s="7" t="str" cm="1">
        <f t="array" aca="1" ref="K1502" ca="1">SHA1HASH($J1502)</f>
        <v>b7595481af8e0e98b64546d281fcec25ac4cd110</v>
      </c>
      <c r="L1502" s="7" cm="1">
        <f t="array" aca="1" ref="L1502" ca="1">INDEX(States!$A:$A,N1502,1)</f>
        <v>5</v>
      </c>
      <c r="M1502" s="7" t="str">
        <f ca="1">VLOOKUP($L1502,Countries!$A:$B,2,FALSE)</f>
        <v>Portugal</v>
      </c>
      <c r="N1502" s="7" cm="1">
        <f t="array" aca="1" ref="N1502" ca="1">INDEX(States!$C:$C,RANDBETWEEN(5,COUNTA(States!$A:$A) + 1),1)</f>
        <v>9</v>
      </c>
      <c r="O1502" s="7" t="str">
        <f ca="1">VLOOKUP($N1502,States!$C:$D,2,FALSE)</f>
        <v>braga</v>
      </c>
      <c r="P1502" s="7" t="str">
        <f ca="1">VLOOKUP($F1502,Name!$A:$C,3,FALSE)</f>
        <v>F</v>
      </c>
      <c r="Q1502" s="7" t="str">
        <f ca="1">VLOOKUP($P1502,Genders!$B:$C,2,FALSE)</f>
        <v>Female</v>
      </c>
      <c r="R1502" s="7" cm="1">
        <f t="array" aca="1" ref="R1502" ca="1">INDEX('Marital status'!$A:$A,RANDBETWEEN(5,COUNTA('Marital status'!$A:$A) + 1),1)</f>
        <v>9</v>
      </c>
      <c r="S1502" s="7" t="str">
        <f ca="1">VLOOKUP($R1502,'Marital status'!$A:$B,2,FALSE)</f>
        <v>DIVORCED</v>
      </c>
      <c r="T1502" s="7">
        <f t="shared" ca="1" si="233"/>
        <v>5</v>
      </c>
      <c r="U1502" s="7" t="str">
        <f ca="1">VLOOKUP($T1502,Ethnicities!$A:$B,2,FALSE)</f>
        <v xml:space="preserve"> white</v>
      </c>
      <c r="V1502" s="8">
        <f t="shared" ca="1" si="234"/>
        <v>26373</v>
      </c>
      <c r="W1502" s="6">
        <f t="shared" ca="1" si="235"/>
        <v>7</v>
      </c>
      <c r="X1502" s="8" t="str">
        <f ca="1">VLOOKUP($W1502,'Background education'!$A:$B,2,FALSE)</f>
        <v>Undergraduate degree</v>
      </c>
      <c r="Y1502" s="7">
        <f ca="1" xml:space="preserve">
  IF(OR($AA1502 = 5, $AA1502 = 6, $AA1502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02" s="7" t="str">
        <f ca="1">VLOOKUP($Y1502,Departments!$A:$B,2,FALSE)</f>
        <v>Administration</v>
      </c>
      <c r="AA1502" s="6">
        <f t="shared" ca="1" si="236"/>
        <v>11</v>
      </c>
      <c r="AB1502" s="7" t="str">
        <f ca="1">VLOOKUP($AA1502,Roles!$A:$B,2,FALSE)</f>
        <v>Analyst</v>
      </c>
      <c r="AC1502" s="6">
        <f t="shared" ca="1" si="237"/>
        <v>5</v>
      </c>
      <c r="AD1502" s="7" t="str">
        <f ca="1" xml:space="preserve">
IF($AC1502 &lt;&gt; "",
    VLOOKUP($AC1502,Levels!$A:$B,2,FALSE),
    ""
)</f>
        <v>Junior</v>
      </c>
      <c r="AE1502" s="8">
        <f t="shared" ca="1" si="238"/>
        <v>40837</v>
      </c>
      <c r="AF1502" s="6">
        <f ca="1">RANDBETWEEN(5,COUNTA('Recruitment source'!$A:$A) + 1)</f>
        <v>12</v>
      </c>
      <c r="AG1502" s="6" t="str">
        <f ca="1">VLOOKUP($AF1502,'Recruitment source'!$A:$B,2,FALSE)</f>
        <v xml:space="preserve"> recommendation of employee</v>
      </c>
      <c r="AH1502" s="8"/>
      <c r="AI1502" s="1">
        <f t="shared" ca="1" si="230"/>
        <v>2500</v>
      </c>
      <c r="AJ1502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1498, 1, 'Ana Cecília Moura Tavarez', 'F', 5, '15/03/1972', 7, 6, 11, 5, 2500);</v>
      </c>
    </row>
    <row r="1503" spans="1:36" ht="14.25" customHeight="1" x14ac:dyDescent="0.2">
      <c r="A1503" s="7" cm="1">
        <f t="array" aca="1" ref="A1503" ca="1">INDEX(Companies!$A:$A,RANDBETWEEN(5,COUNTA(Companies!$A:$A) + 1),1)</f>
        <v>5</v>
      </c>
      <c r="B1503" s="7" t="str">
        <f ca="1">VLOOKUP($A1503,Companies!$A:$B,2,FALSE)</f>
        <v>ACME Corporation</v>
      </c>
      <c r="C1503" s="5">
        <f t="shared" si="231"/>
        <v>1499</v>
      </c>
      <c r="D1503" s="5" t="str" cm="1">
        <f t="array" ref="D1503">SHA1HASH($C1503)</f>
        <v>37585335691c5a6647266cf0d14de500031ffb07</v>
      </c>
      <c r="E1503" s="6">
        <v>1</v>
      </c>
      <c r="F1503" s="7">
        <f ca="1">IF($C1503 = 1 + N("Presidente"),
    127,
    IF($C1503 = 2 + N("Vice-Presidente"),
        72,
        IF($C1503 = 3 + N("Secretária bilíngue"),
            13,
            RANDBETWEEN(5,COUNT(Name!$A:$A) + 1)
        )
    )
)</f>
        <v>81</v>
      </c>
      <c r="G1503" s="7" t="str">
        <f ca="1">VLOOKUP($F1503,Name!$A:$B,2,FALSE)</f>
        <v>Caio</v>
      </c>
      <c r="H1503" s="7">
        <f ca="1" xml:space="preserve">
IF($C1503 = 1,
    0,
    RANDBETWEEN(5,COUNT('Last name'!$A:$A) + 1)
)</f>
        <v>25</v>
      </c>
      <c r="I1503" s="7" t="str">
        <f ca="1" xml:space="preserve">
IF($C1503 = 1 + N("Presidente"),
    "de Orléans e Bragança",
    VLOOKUP($H1503,'Last name'!$A:$B,2,FALSE) &amp; " " &amp; VLOOKUP(RANDBETWEEN(5,COUNT('Last name'!$A:$A) + 1),'Last name'!$A:$B,2,FALSE)
)</f>
        <v>Auth Marques</v>
      </c>
      <c r="J1503" s="7" t="str">
        <f t="shared" ca="1" si="232"/>
        <v>Caio Auth Marques</v>
      </c>
      <c r="K1503" s="7" t="str" cm="1">
        <f t="array" aca="1" ref="K1503" ca="1">SHA1HASH($J1503)</f>
        <v>4d515c4cd0c3708738fd159510e51f753f1a4cbe</v>
      </c>
      <c r="L1503" s="7" cm="1">
        <f t="array" aca="1" ref="L1503" ca="1">INDEX(States!$A:$A,N1503,1)</f>
        <v>5</v>
      </c>
      <c r="M1503" s="7" t="str">
        <f ca="1">VLOOKUP($L1503,Countries!$A:$B,2,FALSE)</f>
        <v>Portugal</v>
      </c>
      <c r="N1503" s="7" cm="1">
        <f t="array" aca="1" ref="N1503" ca="1">INDEX(States!$C:$C,RANDBETWEEN(5,COUNTA(States!$A:$A) + 1),1)</f>
        <v>12</v>
      </c>
      <c r="O1503" s="7" t="str">
        <f ca="1">VLOOKUP($N1503,States!$C:$D,2,FALSE)</f>
        <v>Leiria</v>
      </c>
      <c r="P1503" s="7" t="str">
        <f ca="1">VLOOKUP($F1503,Name!$A:$C,3,FALSE)</f>
        <v>M</v>
      </c>
      <c r="Q1503" s="7" t="str">
        <f ca="1">VLOOKUP($P1503,Genders!$B:$C,2,FALSE)</f>
        <v>Male</v>
      </c>
      <c r="R1503" s="7" cm="1">
        <f t="array" aca="1" ref="R1503" ca="1">INDEX('Marital status'!$A:$A,RANDBETWEEN(5,COUNTA('Marital status'!$A:$A) + 1),1)</f>
        <v>6</v>
      </c>
      <c r="S1503" s="7" t="str">
        <f ca="1">VLOOKUP($R1503,'Marital status'!$A:$B,2,FALSE)</f>
        <v>MarrieD</v>
      </c>
      <c r="T1503" s="7">
        <f t="shared" ca="1" si="233"/>
        <v>5</v>
      </c>
      <c r="U1503" s="7" t="str">
        <f ca="1">VLOOKUP($T1503,Ethnicities!$A:$B,2,FALSE)</f>
        <v xml:space="preserve"> white</v>
      </c>
      <c r="V1503" s="8">
        <f t="shared" ca="1" si="234"/>
        <v>27632</v>
      </c>
      <c r="W1503" s="6">
        <f t="shared" ca="1" si="235"/>
        <v>7</v>
      </c>
      <c r="X1503" s="8" t="str">
        <f ca="1">VLOOKUP($W1503,'Background education'!$A:$B,2,FALSE)</f>
        <v>Undergraduate degree</v>
      </c>
      <c r="Y1503" s="7">
        <f ca="1" xml:space="preserve">
  IF(OR($AA1503 = 5, $AA1503 = 6, $AA1503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03" s="7" t="str">
        <f ca="1">VLOOKUP($Y1503,Departments!$A:$B,2,FALSE)</f>
        <v>Operations</v>
      </c>
      <c r="AA1503" s="6">
        <f t="shared" ca="1" si="236"/>
        <v>9</v>
      </c>
      <c r="AB1503" s="7" t="str">
        <f ca="1">VLOOKUP($AA1503,Roles!$A:$B,2,FALSE)</f>
        <v>Intern</v>
      </c>
      <c r="AC1503" s="6" t="str">
        <f t="shared" ca="1" si="237"/>
        <v/>
      </c>
      <c r="AD1503" s="7" t="str">
        <f ca="1" xml:space="preserve">
IF($AC1503 &lt;&gt; "",
    VLOOKUP($AC1503,Levels!$A:$B,2,FALSE),
    ""
)</f>
        <v/>
      </c>
      <c r="AE1503" s="8">
        <f t="shared" ca="1" si="238"/>
        <v>42237</v>
      </c>
      <c r="AF1503" s="6">
        <f ca="1">RANDBETWEEN(5,COUNTA('Recruitment source'!$A:$A) + 1)</f>
        <v>12</v>
      </c>
      <c r="AG1503" s="6" t="str">
        <f ca="1">VLOOKUP($AF1503,'Recruitment source'!$A:$B,2,FALSE)</f>
        <v xml:space="preserve"> recommendation of employee</v>
      </c>
      <c r="AH1503" s="8"/>
      <c r="AI1503" s="1">
        <f t="shared" ca="1" si="230"/>
        <v>1205</v>
      </c>
      <c r="AJ1503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1499, 1, 'Caio Auth Marques', 'M', 5, '26/08/1975', 7, 10, 9, NULL, 1205);</v>
      </c>
    </row>
    <row r="1504" spans="1:36" ht="14.25" customHeight="1" x14ac:dyDescent="0.2">
      <c r="A1504" s="7" cm="1">
        <f t="array" aca="1" ref="A1504" ca="1">INDEX(Companies!$A:$A,RANDBETWEEN(5,COUNTA(Companies!$A:$A) + 1),1)</f>
        <v>5</v>
      </c>
      <c r="B1504" s="7" t="str">
        <f ca="1">VLOOKUP($A1504,Companies!$A:$B,2,FALSE)</f>
        <v>ACME Corporation</v>
      </c>
      <c r="C1504" s="5">
        <f t="shared" si="231"/>
        <v>1500</v>
      </c>
      <c r="D1504" s="5" t="str" cm="1">
        <f t="array" ref="D1504">SHA1HASH($C1504)</f>
        <v>7841fb1f92b99194ca818d410cb09430731b6285</v>
      </c>
      <c r="E1504" s="6">
        <v>1</v>
      </c>
      <c r="F1504" s="7">
        <f ca="1">IF($C1504 = 1 + N("Presidente"),
    127,
    IF($C1504 = 2 + N("Vice-Presidente"),
        72,
        IF($C1504 = 3 + N("Secretária bilíngue"),
            13,
            RANDBETWEEN(5,COUNT(Name!$A:$A) + 1)
        )
    )
)</f>
        <v>256</v>
      </c>
      <c r="G1504" s="7" t="str">
        <f ca="1">VLOOKUP($F1504,Name!$A:$B,2,FALSE)</f>
        <v>Marcelo</v>
      </c>
      <c r="H1504" s="7">
        <f ca="1" xml:space="preserve">
IF($C1504 = 1,
    0,
    RANDBETWEEN(5,COUNT('Last name'!$A:$A) + 1)
)</f>
        <v>104</v>
      </c>
      <c r="I1504" s="7" t="str">
        <f ca="1" xml:space="preserve">
IF($C1504 = 1 + N("Presidente"),
    "de Orléans e Bragança",
    VLOOKUP($H1504,'Last name'!$A:$B,2,FALSE) &amp; " " &amp; VLOOKUP(RANDBETWEEN(5,COUNT('Last name'!$A:$A) + 1),'Last name'!$A:$B,2,FALSE)
)</f>
        <v>Ildelfonso Badu</v>
      </c>
      <c r="J1504" s="7" t="str">
        <f t="shared" ca="1" si="232"/>
        <v>Marcelo Ildelfonso Badu</v>
      </c>
      <c r="K1504" s="7" t="str" cm="1">
        <f t="array" aca="1" ref="K1504" ca="1">SHA1HASH($J1504)</f>
        <v>a0e9be95796f9580a651abebe3737a90a31e000f</v>
      </c>
      <c r="L1504" s="7" cm="1">
        <f t="array" aca="1" ref="L1504" ca="1">INDEX(States!$A:$A,N1504,1)</f>
        <v>5</v>
      </c>
      <c r="M1504" s="7" t="str">
        <f ca="1">VLOOKUP($L1504,Countries!$A:$B,2,FALSE)</f>
        <v>Portugal</v>
      </c>
      <c r="N1504" s="7" cm="1">
        <f t="array" aca="1" ref="N1504" ca="1">INDEX(States!$C:$C,RANDBETWEEN(5,COUNTA(States!$A:$A) + 1),1)</f>
        <v>13</v>
      </c>
      <c r="O1504" s="7" t="str">
        <f ca="1">VLOOKUP($N1504,States!$C:$D,2,FALSE)</f>
        <v>Coimbra</v>
      </c>
      <c r="P1504" s="7" t="str">
        <f ca="1">VLOOKUP($F1504,Name!$A:$C,3,FALSE)</f>
        <v>M</v>
      </c>
      <c r="Q1504" s="7" t="str">
        <f ca="1">VLOOKUP($P1504,Genders!$B:$C,2,FALSE)</f>
        <v>Male</v>
      </c>
      <c r="R1504" s="7" cm="1">
        <f t="array" aca="1" ref="R1504" ca="1">INDEX('Marital status'!$A:$A,RANDBETWEEN(5,COUNTA('Marital status'!$A:$A) + 1),1)</f>
        <v>7</v>
      </c>
      <c r="S1504" s="7" t="str">
        <f ca="1">VLOOKUP($R1504,'Marital status'!$A:$B,2,FALSE)</f>
        <v xml:space="preserve">Widowed </v>
      </c>
      <c r="T1504" s="7">
        <f t="shared" ca="1" si="233"/>
        <v>5</v>
      </c>
      <c r="U1504" s="7" t="str">
        <f ca="1">VLOOKUP($T1504,Ethnicities!$A:$B,2,FALSE)</f>
        <v xml:space="preserve"> white</v>
      </c>
      <c r="V1504" s="8">
        <f t="shared" ca="1" si="234"/>
        <v>18598</v>
      </c>
      <c r="W1504" s="6">
        <f t="shared" ca="1" si="235"/>
        <v>8</v>
      </c>
      <c r="X1504" s="8" t="str">
        <f ca="1">VLOOKUP($W1504,'Background education'!$A:$B,2,FALSE)</f>
        <v>Graduate school</v>
      </c>
      <c r="Y1504" s="7">
        <f ca="1" xml:space="preserve">
  IF(OR($AA1504 = 5, $AA1504 = 6, $AA1504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04" s="7" t="str">
        <f ca="1">VLOOKUP($Y1504,Departments!$A:$B,2,FALSE)</f>
        <v xml:space="preserve"> Presidency</v>
      </c>
      <c r="AA1504" s="6">
        <f t="shared" ca="1" si="236"/>
        <v>11</v>
      </c>
      <c r="AB1504" s="7" t="str">
        <f ca="1">VLOOKUP($AA1504,Roles!$A:$B,2,FALSE)</f>
        <v>Analyst</v>
      </c>
      <c r="AC1504" s="6">
        <f t="shared" ca="1" si="237"/>
        <v>7</v>
      </c>
      <c r="AD1504" s="7" t="str">
        <f ca="1" xml:space="preserve">
IF($AC1504 &lt;&gt; "",
    VLOOKUP($AC1504,Levels!$A:$B,2,FALSE),
    ""
)</f>
        <v>Senior</v>
      </c>
      <c r="AE1504" s="8">
        <f t="shared" ca="1" si="238"/>
        <v>43553</v>
      </c>
      <c r="AF1504" s="6">
        <f ca="1">RANDBETWEEN(5,COUNTA('Recruitment source'!$A:$A) + 1)</f>
        <v>8</v>
      </c>
      <c r="AG1504" s="6" t="str">
        <f ca="1">VLOOKUP($AF1504,'Recruitment source'!$A:$B,2,FALSE)</f>
        <v>Net Empregos</v>
      </c>
      <c r="AH1504" s="8"/>
      <c r="AI1504" s="1">
        <f t="shared" ca="1" si="230"/>
        <v>3000</v>
      </c>
      <c r="AJ1504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1500, 1, 'Marcelo Ildelfonso Badu', 'M', 5, '01/12/1950', 8, 5, 11, 7, 3000);</v>
      </c>
    </row>
    <row r="1505" spans="1:36" ht="14.25" customHeight="1" x14ac:dyDescent="0.2">
      <c r="A1505" s="7" cm="1">
        <f t="array" aca="1" ref="A1505" ca="1">INDEX(Companies!$A:$A,RANDBETWEEN(5,COUNTA(Companies!$A:$A) + 1),1)</f>
        <v>5</v>
      </c>
      <c r="B1505" s="7" t="str">
        <f ca="1">VLOOKUP($A1505,Companies!$A:$B,2,FALSE)</f>
        <v>ACME Corporation</v>
      </c>
      <c r="C1505" s="5">
        <f t="shared" si="231"/>
        <v>1501</v>
      </c>
      <c r="D1505" s="5" t="str" cm="1">
        <f t="array" ref="D1505">SHA1HASH($C1505)</f>
        <v>0e55c1a2d589c70e5cfe4c2ecdb1ccd2607aa44f</v>
      </c>
      <c r="E1505" s="6">
        <v>1</v>
      </c>
      <c r="F1505" s="7">
        <f ca="1">IF($C1505 = 1 + N("Presidente"),
    127,
    IF($C1505 = 2 + N("Vice-Presidente"),
        72,
        IF($C1505 = 3 + N("Secretária bilíngue"),
            13,
            RANDBETWEEN(5,COUNT(Name!$A:$A) + 1)
        )
    )
)</f>
        <v>67</v>
      </c>
      <c r="G1505" s="7" t="str">
        <f ca="1">VLOOKUP($F1505,Name!$A:$B,2,FALSE)</f>
        <v>Beatriz</v>
      </c>
      <c r="H1505" s="7">
        <f ca="1" xml:space="preserve">
IF($C1505 = 1,
    0,
    RANDBETWEEN(5,COUNT('Last name'!$A:$A) + 1)
)</f>
        <v>55</v>
      </c>
      <c r="I1505" s="7" t="str">
        <f ca="1" xml:space="preserve">
IF($C1505 = 1 + N("Presidente"),
    "de Orléans e Bragança",
    VLOOKUP($H1505,'Last name'!$A:$B,2,FALSE) &amp; " " &amp; VLOOKUP(RANDBETWEEN(5,COUNT('Last name'!$A:$A) + 1),'Last name'!$A:$B,2,FALSE)
)</f>
        <v>Camões Bandeira</v>
      </c>
      <c r="J1505" s="7" t="str">
        <f t="shared" ca="1" si="232"/>
        <v>Beatriz Camões Bandeira</v>
      </c>
      <c r="K1505" s="7" t="str" cm="1">
        <f t="array" aca="1" ref="K1505" ca="1">SHA1HASH($J1505)</f>
        <v>d7bf8775939a6e10bc95faf97cdd6b6fad147d3a</v>
      </c>
      <c r="L1505" s="7" cm="1">
        <f t="array" aca="1" ref="L1505" ca="1">INDEX(States!$A:$A,N1505,1)</f>
        <v>5</v>
      </c>
      <c r="M1505" s="7" t="str">
        <f ca="1">VLOOKUP($L1505,Countries!$A:$B,2,FALSE)</f>
        <v>Portugal</v>
      </c>
      <c r="N1505" s="7" cm="1">
        <f t="array" aca="1" ref="N1505" ca="1">INDEX(States!$C:$C,RANDBETWEEN(5,COUNTA(States!$A:$A) + 1),1)</f>
        <v>16</v>
      </c>
      <c r="O1505" s="7" t="str">
        <f ca="1">VLOOKUP($N1505,States!$C:$D,2,FALSE)</f>
        <v>Azores</v>
      </c>
      <c r="P1505" s="7" t="str">
        <f ca="1">VLOOKUP($F1505,Name!$A:$C,3,FALSE)</f>
        <v>F</v>
      </c>
      <c r="Q1505" s="7" t="str">
        <f ca="1">VLOOKUP($P1505,Genders!$B:$C,2,FALSE)</f>
        <v>Female</v>
      </c>
      <c r="R1505" s="7" cm="1">
        <f t="array" aca="1" ref="R1505" ca="1">INDEX('Marital status'!$A:$A,RANDBETWEEN(5,COUNTA('Marital status'!$A:$A) + 1),1)</f>
        <v>7</v>
      </c>
      <c r="S1505" s="7" t="str">
        <f ca="1">VLOOKUP($R1505,'Marital status'!$A:$B,2,FALSE)</f>
        <v xml:space="preserve">Widowed </v>
      </c>
      <c r="T1505" s="7">
        <f t="shared" ca="1" si="233"/>
        <v>6</v>
      </c>
      <c r="U1505" s="7" t="str">
        <f ca="1">VLOOKUP($T1505,Ethnicities!$A:$B,2,FALSE)</f>
        <v>Black or African American</v>
      </c>
      <c r="V1505" s="8">
        <f t="shared" ca="1" si="234"/>
        <v>29236</v>
      </c>
      <c r="W1505" s="6">
        <f t="shared" ca="1" si="235"/>
        <v>7</v>
      </c>
      <c r="X1505" s="8" t="str">
        <f ca="1">VLOOKUP($W1505,'Background education'!$A:$B,2,FALSE)</f>
        <v>Undergraduate degree</v>
      </c>
      <c r="Y1505" s="7">
        <f ca="1" xml:space="preserve">
  IF(OR($AA1505 = 5, $AA1505 = 6, $AA1505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05" s="7" t="str">
        <f ca="1">VLOOKUP($Y1505,Departments!$A:$B,2,FALSE)</f>
        <v>Administration</v>
      </c>
      <c r="AA1505" s="6">
        <f t="shared" ca="1" si="236"/>
        <v>10</v>
      </c>
      <c r="AB1505" s="7" t="str">
        <f ca="1">VLOOKUP($AA1505,Roles!$A:$B,2,FALSE)</f>
        <v>Trainee</v>
      </c>
      <c r="AC1505" s="6" t="str">
        <f t="shared" ca="1" si="237"/>
        <v/>
      </c>
      <c r="AD1505" s="7" t="str">
        <f ca="1" xml:space="preserve">
IF($AC1505 &lt;&gt; "",
    VLOOKUP($AC1505,Levels!$A:$B,2,FALSE),
    ""
)</f>
        <v/>
      </c>
      <c r="AE1505" s="8">
        <f t="shared" ca="1" si="238"/>
        <v>38033</v>
      </c>
      <c r="AF1505" s="6">
        <f ca="1">RANDBETWEEN(5,COUNTA('Recruitment source'!$A:$A) + 1)</f>
        <v>14</v>
      </c>
      <c r="AG1505" s="6" t="str">
        <f ca="1">VLOOKUP($AF1505,'Recruitment source'!$A:$B,2,FALSE)</f>
        <v>LinkedIn</v>
      </c>
      <c r="AH1505" s="8"/>
      <c r="AI1505" s="1">
        <f t="shared" ca="1" si="230"/>
        <v>1305</v>
      </c>
      <c r="AJ1505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1501, 1, 'Beatriz Camões Bandeira', 'F', 6, '16/01/1980', 7, 6, 10, NULL, 1305);</v>
      </c>
    </row>
    <row r="1506" spans="1:36" ht="14.25" customHeight="1" x14ac:dyDescent="0.2">
      <c r="A1506" s="7" cm="1">
        <f t="array" aca="1" ref="A1506" ca="1">INDEX(Companies!$A:$A,RANDBETWEEN(5,COUNTA(Companies!$A:$A) + 1),1)</f>
        <v>5</v>
      </c>
      <c r="B1506" s="7" t="str">
        <f ca="1">VLOOKUP($A1506,Companies!$A:$B,2,FALSE)</f>
        <v>ACME Corporation</v>
      </c>
      <c r="C1506" s="5">
        <f t="shared" si="231"/>
        <v>1502</v>
      </c>
      <c r="D1506" s="5" t="str" cm="1">
        <f t="array" ref="D1506">SHA1HASH($C1506)</f>
        <v>1044690fb7396009f731d125bd18e634fd77ad28</v>
      </c>
      <c r="E1506" s="6">
        <v>1</v>
      </c>
      <c r="F1506" s="7">
        <f ca="1">IF($C1506 = 1 + N("Presidente"),
    127,
    IF($C1506 = 2 + N("Vice-Presidente"),
        72,
        IF($C1506 = 3 + N("Secretária bilíngue"),
            13,
            RANDBETWEEN(5,COUNT(Name!$A:$A) + 1)
        )
    )
)</f>
        <v>336</v>
      </c>
      <c r="G1506" s="7" t="str">
        <f ca="1">VLOOKUP($F1506,Name!$A:$B,2,FALSE)</f>
        <v>Samuel</v>
      </c>
      <c r="H1506" s="7">
        <f ca="1" xml:space="preserve">
IF($C1506 = 1,
    0,
    RANDBETWEEN(5,COUNT('Last name'!$A:$A) + 1)
)</f>
        <v>30</v>
      </c>
      <c r="I1506" s="7" t="str">
        <f ca="1" xml:space="preserve">
IF($C1506 = 1 + N("Presidente"),
    "de Orléans e Bragança",
    VLOOKUP($H1506,'Last name'!$A:$B,2,FALSE) &amp; " " &amp; VLOOKUP(RANDBETWEEN(5,COUNT('Last name'!$A:$A) + 1),'Last name'!$A:$B,2,FALSE)
)</f>
        <v>Barbieri Padrão</v>
      </c>
      <c r="J1506" s="7" t="str">
        <f t="shared" ca="1" si="232"/>
        <v>Samuel Barbieri Padrão</v>
      </c>
      <c r="K1506" s="7" t="str" cm="1">
        <f t="array" aca="1" ref="K1506" ca="1">SHA1HASH($J1506)</f>
        <v>e5ff21b861a380aff84dced2ddc0df761dac6411</v>
      </c>
      <c r="L1506" s="7" cm="1">
        <f t="array" aca="1" ref="L1506" ca="1">INDEX(States!$A:$A,N1506,1)</f>
        <v>5</v>
      </c>
      <c r="M1506" s="7" t="str">
        <f ca="1">VLOOKUP($L1506,Countries!$A:$B,2,FALSE)</f>
        <v>Portugal</v>
      </c>
      <c r="N1506" s="7" cm="1">
        <f t="array" aca="1" ref="N1506" ca="1">INDEX(States!$C:$C,RANDBETWEEN(5,COUNTA(States!$A:$A) + 1),1)</f>
        <v>13</v>
      </c>
      <c r="O1506" s="7" t="str">
        <f ca="1">VLOOKUP($N1506,States!$C:$D,2,FALSE)</f>
        <v>Coimbra</v>
      </c>
      <c r="P1506" s="7" t="str">
        <f ca="1">VLOOKUP($F1506,Name!$A:$C,3,FALSE)</f>
        <v>M</v>
      </c>
      <c r="Q1506" s="7" t="str">
        <f ca="1">VLOOKUP($P1506,Genders!$B:$C,2,FALSE)</f>
        <v>Male</v>
      </c>
      <c r="R1506" s="7" cm="1">
        <f t="array" aca="1" ref="R1506" ca="1">INDEX('Marital status'!$A:$A,RANDBETWEEN(5,COUNTA('Marital status'!$A:$A) + 1),1)</f>
        <v>6</v>
      </c>
      <c r="S1506" s="7" t="str">
        <f ca="1">VLOOKUP($R1506,'Marital status'!$A:$B,2,FALSE)</f>
        <v>MarrieD</v>
      </c>
      <c r="T1506" s="7">
        <f t="shared" ca="1" si="233"/>
        <v>5</v>
      </c>
      <c r="U1506" s="7" t="str">
        <f ca="1">VLOOKUP($T1506,Ethnicities!$A:$B,2,FALSE)</f>
        <v xml:space="preserve"> white</v>
      </c>
      <c r="V1506" s="8">
        <f t="shared" ca="1" si="234"/>
        <v>31777</v>
      </c>
      <c r="W1506" s="6">
        <f t="shared" ca="1" si="235"/>
        <v>7</v>
      </c>
      <c r="X1506" s="8" t="str">
        <f ca="1">VLOOKUP($W1506,'Background education'!$A:$B,2,FALSE)</f>
        <v>Undergraduate degree</v>
      </c>
      <c r="Y1506" s="7">
        <f ca="1" xml:space="preserve">
  IF(OR($AA1506 = 5, $AA1506 = 6, $AA1506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06" s="7" t="str">
        <f ca="1">VLOOKUP($Y1506,Departments!$A:$B,2,FALSE)</f>
        <v>Controlling</v>
      </c>
      <c r="AA1506" s="6">
        <f t="shared" ca="1" si="236"/>
        <v>11</v>
      </c>
      <c r="AB1506" s="7" t="str">
        <f ca="1">VLOOKUP($AA1506,Roles!$A:$B,2,FALSE)</f>
        <v>Analyst</v>
      </c>
      <c r="AC1506" s="6">
        <f t="shared" ca="1" si="237"/>
        <v>6</v>
      </c>
      <c r="AD1506" s="7" t="str">
        <f ca="1" xml:space="preserve">
IF($AC1506 &lt;&gt; "",
    VLOOKUP($AC1506,Levels!$A:$B,2,FALSE),
    ""
)</f>
        <v>Pleno</v>
      </c>
      <c r="AE1506" s="8">
        <f t="shared" ca="1" si="238"/>
        <v>39622</v>
      </c>
      <c r="AF1506" s="6">
        <f ca="1">RANDBETWEEN(5,COUNTA('Recruitment source'!$A:$A) + 1)</f>
        <v>15</v>
      </c>
      <c r="AG1506" s="6" t="str">
        <f ca="1">VLOOKUP($AF1506,'Recruitment source'!$A:$B,2,FALSE)</f>
        <v>Website</v>
      </c>
      <c r="AH1506" s="8"/>
      <c r="AI1506" s="1">
        <f t="shared" ca="1" si="230"/>
        <v>2500</v>
      </c>
      <c r="AJ1506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1502, 1, 'Samuel Barbieri Padrão', 'M', 5, '31/12/1986', 7, 12, 11, 6, 2500);</v>
      </c>
    </row>
    <row r="1507" spans="1:36" ht="14.25" customHeight="1" x14ac:dyDescent="0.2">
      <c r="A1507" s="7" cm="1">
        <f t="array" aca="1" ref="A1507" ca="1">INDEX(Companies!$A:$A,RANDBETWEEN(5,COUNTA(Companies!$A:$A) + 1),1)</f>
        <v>5</v>
      </c>
      <c r="B1507" s="7" t="str">
        <f ca="1">VLOOKUP($A1507,Companies!$A:$B,2,FALSE)</f>
        <v>ACME Corporation</v>
      </c>
      <c r="C1507" s="5">
        <f t="shared" si="231"/>
        <v>1503</v>
      </c>
      <c r="D1507" s="5" t="str" cm="1">
        <f t="array" ref="D1507">SHA1HASH($C1507)</f>
        <v>e6cfa8e4a054b888d7a80898d1a7092aa631a302</v>
      </c>
      <c r="E1507" s="6">
        <v>1</v>
      </c>
      <c r="F1507" s="7">
        <f ca="1">IF($C1507 = 1 + N("Presidente"),
    127,
    IF($C1507 = 2 + N("Vice-Presidente"),
        72,
        IF($C1507 = 3 + N("Secretária bilíngue"),
            13,
            RANDBETWEEN(5,COUNT(Name!$A:$A) + 1)
        )
    )
)</f>
        <v>260</v>
      </c>
      <c r="G1507" s="7" t="str">
        <f ca="1">VLOOKUP($F1507,Name!$A:$B,2,FALSE)</f>
        <v>Maria Cecília</v>
      </c>
      <c r="H1507" s="7">
        <f ca="1" xml:space="preserve">
IF($C1507 = 1,
    0,
    RANDBETWEEN(5,COUNT('Last name'!$A:$A) + 1)
)</f>
        <v>13</v>
      </c>
      <c r="I1507" s="7" t="str">
        <f ca="1" xml:space="preserve">
IF($C1507 = 1 + N("Presidente"),
    "de Orléans e Bragança",
    VLOOKUP($H1507,'Last name'!$A:$B,2,FALSE) &amp; " " &amp; VLOOKUP(RANDBETWEEN(5,COUNT('Last name'!$A:$A) + 1),'Last name'!$A:$B,2,FALSE)
)</f>
        <v>Alvarenga Lopes</v>
      </c>
      <c r="J1507" s="7" t="str">
        <f t="shared" ca="1" si="232"/>
        <v>Maria Cecília Alvarenga Lopes</v>
      </c>
      <c r="K1507" s="7" t="str" cm="1">
        <f t="array" aca="1" ref="K1507" ca="1">SHA1HASH($J1507)</f>
        <v>40d4521637f288c976f21cd1a1bded73cc823af4</v>
      </c>
      <c r="L1507" s="7" cm="1">
        <f t="array" aca="1" ref="L1507" ca="1">INDEX(States!$A:$A,N1507,1)</f>
        <v>5</v>
      </c>
      <c r="M1507" s="7" t="str">
        <f ca="1">VLOOKUP($L1507,Countries!$A:$B,2,FALSE)</f>
        <v>Portugal</v>
      </c>
      <c r="N1507" s="7" cm="1">
        <f t="array" aca="1" ref="N1507" ca="1">INDEX(States!$C:$C,RANDBETWEEN(5,COUNTA(States!$A:$A) + 1),1)</f>
        <v>11</v>
      </c>
      <c r="O1507" s="7" t="str">
        <f ca="1">VLOOKUP($N1507,States!$C:$D,2,FALSE)</f>
        <v>Santarém</v>
      </c>
      <c r="P1507" s="7" t="str">
        <f ca="1">VLOOKUP($F1507,Name!$A:$C,3,FALSE)</f>
        <v>F</v>
      </c>
      <c r="Q1507" s="7" t="str">
        <f ca="1">VLOOKUP($P1507,Genders!$B:$C,2,FALSE)</f>
        <v>Female</v>
      </c>
      <c r="R1507" s="7" cm="1">
        <f t="array" aca="1" ref="R1507" ca="1">INDEX('Marital status'!$A:$A,RANDBETWEEN(5,COUNTA('Marital status'!$A:$A) + 1),1)</f>
        <v>5</v>
      </c>
      <c r="S1507" s="7" t="str">
        <f ca="1">VLOOKUP($R1507,'Marital status'!$A:$B,2,FALSE)</f>
        <v>single</v>
      </c>
      <c r="T1507" s="7">
        <f t="shared" ca="1" si="233"/>
        <v>7</v>
      </c>
      <c r="U1507" s="7" t="str">
        <f ca="1">VLOOKUP($T1507,Ethnicities!$A:$B,2,FALSE)</f>
        <v xml:space="preserve">  Hispanic or LATINO</v>
      </c>
      <c r="V1507" s="8">
        <f t="shared" ca="1" si="234"/>
        <v>26245</v>
      </c>
      <c r="W1507" s="6">
        <f t="shared" ca="1" si="235"/>
        <v>7</v>
      </c>
      <c r="X1507" s="8" t="str">
        <f ca="1">VLOOKUP($W1507,'Background education'!$A:$B,2,FALSE)</f>
        <v>Undergraduate degree</v>
      </c>
      <c r="Y1507" s="7">
        <f ca="1" xml:space="preserve">
  IF(OR($AA1507 = 5, $AA1507 = 6, $AA1507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07" s="7" t="str">
        <f ca="1">VLOOKUP($Y1507,Departments!$A:$B,2,FALSE)</f>
        <v>Administration</v>
      </c>
      <c r="AA1507" s="6">
        <f t="shared" ca="1" si="236"/>
        <v>9</v>
      </c>
      <c r="AB1507" s="7" t="str">
        <f ca="1">VLOOKUP($AA1507,Roles!$A:$B,2,FALSE)</f>
        <v>Intern</v>
      </c>
      <c r="AC1507" s="6" t="str">
        <f t="shared" ca="1" si="237"/>
        <v/>
      </c>
      <c r="AD1507" s="7" t="str">
        <f ca="1" xml:space="preserve">
IF($AC1507 &lt;&gt; "",
    VLOOKUP($AC1507,Levels!$A:$B,2,FALSE),
    ""
)</f>
        <v/>
      </c>
      <c r="AE1507" s="8">
        <f t="shared" ca="1" si="238"/>
        <v>40066</v>
      </c>
      <c r="AF1507" s="6">
        <f ca="1">RANDBETWEEN(5,COUNTA('Recruitment source'!$A:$A) + 1)</f>
        <v>10</v>
      </c>
      <c r="AG1507" s="6" t="str">
        <f ca="1">VLOOKUP($AF1507,'Recruitment source'!$A:$B,2,FALSE)</f>
        <v>Jobs in Lisbon</v>
      </c>
      <c r="AH1507" s="8"/>
      <c r="AI1507" s="1">
        <f t="shared" ca="1" si="230"/>
        <v>1205</v>
      </c>
      <c r="AJ1507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1503, 1, 'Maria Cecília Alvarenga Lopes', 'F', 7, '08/11/1971', 7, 6, 9, NULL, 1205);</v>
      </c>
    </row>
    <row r="1508" spans="1:36" ht="14.25" customHeight="1" x14ac:dyDescent="0.2">
      <c r="A1508" s="7" cm="1">
        <f t="array" aca="1" ref="A1508" ca="1">INDEX(Companies!$A:$A,RANDBETWEEN(5,COUNTA(Companies!$A:$A) + 1),1)</f>
        <v>5</v>
      </c>
      <c r="B1508" s="7" t="str">
        <f ca="1">VLOOKUP($A1508,Companies!$A:$B,2,FALSE)</f>
        <v>ACME Corporation</v>
      </c>
      <c r="C1508" s="5">
        <f t="shared" si="231"/>
        <v>1504</v>
      </c>
      <c r="D1508" s="5" t="str" cm="1">
        <f t="array" ref="D1508">SHA1HASH($C1508)</f>
        <v>cf9e834770ba6c82d76e63220ee31818c4752951</v>
      </c>
      <c r="E1508" s="6">
        <v>1</v>
      </c>
      <c r="F1508" s="7">
        <f ca="1">IF($C1508 = 1 + N("Presidente"),
    127,
    IF($C1508 = 2 + N("Vice-Presidente"),
        72,
        IF($C1508 = 3 + N("Secretária bilíngue"),
            13,
            RANDBETWEEN(5,COUNT(Name!$A:$A) + 1)
        )
    )
)</f>
        <v>129</v>
      </c>
      <c r="G1508" s="7" t="str">
        <f ca="1">VLOOKUP($F1508,Name!$A:$B,2,FALSE)</f>
        <v>Enzo Miguel</v>
      </c>
      <c r="H1508" s="7">
        <f ca="1" xml:space="preserve">
IF($C1508 = 1,
    0,
    RANDBETWEEN(5,COUNT('Last name'!$A:$A) + 1)
)</f>
        <v>23</v>
      </c>
      <c r="I1508" s="7" t="str">
        <f ca="1" xml:space="preserve">
IF($C1508 = 1 + N("Presidente"),
    "de Orléans e Bragança",
    VLOOKUP($H1508,'Last name'!$A:$B,2,FALSE) &amp; " " &amp; VLOOKUP(RANDBETWEEN(5,COUNT('Last name'!$A:$A) + 1),'Last name'!$A:$B,2,FALSE)
)</f>
        <v>Arruda Ricci</v>
      </c>
      <c r="J1508" s="7" t="str">
        <f t="shared" ca="1" si="232"/>
        <v>Enzo Miguel Arruda Ricci</v>
      </c>
      <c r="K1508" s="7" t="str" cm="1">
        <f t="array" aca="1" ref="K1508" ca="1">SHA1HASH($J1508)</f>
        <v>d07f4e31f401d881b482fae5036084ebc378fb0a</v>
      </c>
      <c r="L1508" s="7" cm="1">
        <f t="array" aca="1" ref="L1508" ca="1">INDEX(States!$A:$A,N1508,1)</f>
        <v>5</v>
      </c>
      <c r="M1508" s="7" t="str">
        <f ca="1">VLOOKUP($L1508,Countries!$A:$B,2,FALSE)</f>
        <v>Portugal</v>
      </c>
      <c r="N1508" s="7" cm="1">
        <f t="array" aca="1" ref="N1508" ca="1">INDEX(States!$C:$C,RANDBETWEEN(5,COUNTA(States!$A:$A) + 1),1)</f>
        <v>17</v>
      </c>
      <c r="O1508" s="7" t="str">
        <f ca="1">VLOOKUP($N1508,States!$C:$D,2,FALSE)</f>
        <v>Viseu</v>
      </c>
      <c r="P1508" s="7" t="str">
        <f ca="1">VLOOKUP($F1508,Name!$A:$C,3,FALSE)</f>
        <v>M</v>
      </c>
      <c r="Q1508" s="7" t="str">
        <f ca="1">VLOOKUP($P1508,Genders!$B:$C,2,FALSE)</f>
        <v>Male</v>
      </c>
      <c r="R1508" s="7" cm="1">
        <f t="array" aca="1" ref="R1508" ca="1">INDEX('Marital status'!$A:$A,RANDBETWEEN(5,COUNTA('Marital status'!$A:$A) + 1),1)</f>
        <v>5</v>
      </c>
      <c r="S1508" s="7" t="str">
        <f ca="1">VLOOKUP($R1508,'Marital status'!$A:$B,2,FALSE)</f>
        <v>single</v>
      </c>
      <c r="T1508" s="7">
        <f t="shared" ca="1" si="233"/>
        <v>5</v>
      </c>
      <c r="U1508" s="7" t="str">
        <f ca="1">VLOOKUP($T1508,Ethnicities!$A:$B,2,FALSE)</f>
        <v xml:space="preserve"> white</v>
      </c>
      <c r="V1508" s="8">
        <f t="shared" ca="1" si="234"/>
        <v>26368</v>
      </c>
      <c r="W1508" s="6">
        <f t="shared" ca="1" si="235"/>
        <v>8</v>
      </c>
      <c r="X1508" s="8" t="str">
        <f ca="1">VLOOKUP($W1508,'Background education'!$A:$B,2,FALSE)</f>
        <v>Graduate school</v>
      </c>
      <c r="Y1508" s="7">
        <f ca="1" xml:space="preserve">
  IF(OR($AA1508 = 5, $AA1508 = 6, $AA1508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08" s="7" t="str">
        <f ca="1">VLOOKUP($Y1508,Departments!$A:$B,2,FALSE)</f>
        <v>Finance</v>
      </c>
      <c r="AA1508" s="6">
        <f t="shared" ca="1" si="236"/>
        <v>11</v>
      </c>
      <c r="AB1508" s="7" t="str">
        <f ca="1">VLOOKUP($AA1508,Roles!$A:$B,2,FALSE)</f>
        <v>Analyst</v>
      </c>
      <c r="AC1508" s="6">
        <f t="shared" ca="1" si="237"/>
        <v>5</v>
      </c>
      <c r="AD1508" s="7" t="str">
        <f ca="1" xml:space="preserve">
IF($AC1508 &lt;&gt; "",
    VLOOKUP($AC1508,Levels!$A:$B,2,FALSE),
    ""
)</f>
        <v>Junior</v>
      </c>
      <c r="AE1508" s="8">
        <f t="shared" ca="1" si="238"/>
        <v>44582</v>
      </c>
      <c r="AF1508" s="6">
        <f ca="1">RANDBETWEEN(5,COUNTA('Recruitment source'!$A:$A) + 1)</f>
        <v>11</v>
      </c>
      <c r="AG1508" s="6" t="str">
        <f ca="1">VLOOKUP($AF1508,'Recruitment source'!$A:$B,2,FALSE)</f>
        <v>Next Station</v>
      </c>
      <c r="AH1508" s="8"/>
      <c r="AI1508" s="1">
        <f t="shared" ca="1" si="230"/>
        <v>3000</v>
      </c>
      <c r="AJ1508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1504, 1, 'Enzo Miguel Arruda Ricci', 'M', 5, '10/03/1972', 8, 7, 11, 5, 3000);</v>
      </c>
    </row>
    <row r="1509" spans="1:36" ht="14.25" customHeight="1" x14ac:dyDescent="0.2">
      <c r="A1509" s="7" cm="1">
        <f t="array" aca="1" ref="A1509" ca="1">INDEX(Companies!$A:$A,RANDBETWEEN(5,COUNTA(Companies!$A:$A) + 1),1)</f>
        <v>5</v>
      </c>
      <c r="B1509" s="7" t="str">
        <f ca="1">VLOOKUP($A1509,Companies!$A:$B,2,FALSE)</f>
        <v>ACME Corporation</v>
      </c>
      <c r="C1509" s="5">
        <f t="shared" si="231"/>
        <v>1505</v>
      </c>
      <c r="D1509" s="5" t="str" cm="1">
        <f t="array" ref="D1509">SHA1HASH($C1509)</f>
        <v>9492dfa1e0a89d7e4fab574112c048faf6ef87b3</v>
      </c>
      <c r="E1509" s="6">
        <v>1</v>
      </c>
      <c r="F1509" s="7">
        <f ca="1">IF($C1509 = 1 + N("Presidente"),
    127,
    IF($C1509 = 2 + N("Vice-Presidente"),
        72,
        IF($C1509 = 3 + N("Secretária bilíngue"),
            13,
            RANDBETWEEN(5,COUNT(Name!$A:$A) + 1)
        )
    )
)</f>
        <v>353</v>
      </c>
      <c r="G1509" s="7" t="str">
        <f ca="1">VLOOKUP($F1509,Name!$A:$B,2,FALSE)</f>
        <v>Vicente</v>
      </c>
      <c r="H1509" s="7">
        <f ca="1" xml:space="preserve">
IF($C1509 = 1,
    0,
    RANDBETWEEN(5,COUNT('Last name'!$A:$A) + 1)
)</f>
        <v>171</v>
      </c>
      <c r="I1509" s="7" t="str">
        <f ca="1" xml:space="preserve">
IF($C1509 = 1 + N("Presidente"),
    "de Orléans e Bragança",
    VLOOKUP($H1509,'Last name'!$A:$B,2,FALSE) &amp; " " &amp; VLOOKUP(RANDBETWEEN(5,COUNT('Last name'!$A:$A) + 1),'Last name'!$A:$B,2,FALSE)
)</f>
        <v>Sacramento Ferrão</v>
      </c>
      <c r="J1509" s="7" t="str">
        <f t="shared" ca="1" si="232"/>
        <v>Vicente Sacramento Ferrão</v>
      </c>
      <c r="K1509" s="7" t="str" cm="1">
        <f t="array" aca="1" ref="K1509" ca="1">SHA1HASH($J1509)</f>
        <v>4b959aa9e565f6add6a3b3f885d93d9d59d69026</v>
      </c>
      <c r="L1509" s="7" cm="1">
        <f t="array" aca="1" ref="L1509" ca="1">INDEX(States!$A:$A,N1509,1)</f>
        <v>5</v>
      </c>
      <c r="M1509" s="7" t="str">
        <f ca="1">VLOOKUP($L1509,Countries!$A:$B,2,FALSE)</f>
        <v>Portugal</v>
      </c>
      <c r="N1509" s="7" cm="1">
        <f t="array" aca="1" ref="N1509" ca="1">INDEX(States!$C:$C,RANDBETWEEN(5,COUNTA(States!$A:$A) + 1),1)</f>
        <v>15</v>
      </c>
      <c r="O1509" s="7" t="str">
        <f ca="1">VLOOKUP($N1509,States!$C:$D,2,FALSE)</f>
        <v xml:space="preserve"> ÉVORA</v>
      </c>
      <c r="P1509" s="7" t="str">
        <f ca="1">VLOOKUP($F1509,Name!$A:$C,3,FALSE)</f>
        <v>M</v>
      </c>
      <c r="Q1509" s="7" t="str">
        <f ca="1">VLOOKUP($P1509,Genders!$B:$C,2,FALSE)</f>
        <v>Male</v>
      </c>
      <c r="R1509" s="7" cm="1">
        <f t="array" aca="1" ref="R1509" ca="1">INDEX('Marital status'!$A:$A,RANDBETWEEN(5,COUNTA('Marital status'!$A:$A) + 1),1)</f>
        <v>6</v>
      </c>
      <c r="S1509" s="7" t="str">
        <f ca="1">VLOOKUP($R1509,'Marital status'!$A:$B,2,FALSE)</f>
        <v>MarrieD</v>
      </c>
      <c r="T1509" s="7">
        <f t="shared" ca="1" si="233"/>
        <v>5</v>
      </c>
      <c r="U1509" s="7" t="str">
        <f ca="1">VLOOKUP($T1509,Ethnicities!$A:$B,2,FALSE)</f>
        <v xml:space="preserve"> white</v>
      </c>
      <c r="V1509" s="8">
        <f t="shared" ca="1" si="234"/>
        <v>21008</v>
      </c>
      <c r="W1509" s="6">
        <f t="shared" ca="1" si="235"/>
        <v>7</v>
      </c>
      <c r="X1509" s="8" t="str">
        <f ca="1">VLOOKUP($W1509,'Background education'!$A:$B,2,FALSE)</f>
        <v>Undergraduate degree</v>
      </c>
      <c r="Y1509" s="7">
        <f ca="1" xml:space="preserve">
  IF(OR($AA1509 = 5, $AA1509 = 6, $AA1509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09" s="7" t="str">
        <f ca="1">VLOOKUP($Y1509,Departments!$A:$B,2,FALSE)</f>
        <v>Audit</v>
      </c>
      <c r="AA1509" s="6">
        <f t="shared" ca="1" si="236"/>
        <v>9</v>
      </c>
      <c r="AB1509" s="7" t="str">
        <f ca="1">VLOOKUP($AA1509,Roles!$A:$B,2,FALSE)</f>
        <v>Intern</v>
      </c>
      <c r="AC1509" s="6" t="str">
        <f t="shared" ca="1" si="237"/>
        <v/>
      </c>
      <c r="AD1509" s="7" t="str">
        <f ca="1" xml:space="preserve">
IF($AC1509 &lt;&gt; "",
    VLOOKUP($AC1509,Levels!$A:$B,2,FALSE),
    ""
)</f>
        <v/>
      </c>
      <c r="AE1509" s="8">
        <f t="shared" ca="1" si="238"/>
        <v>37683</v>
      </c>
      <c r="AF1509" s="6">
        <f ca="1">RANDBETWEEN(5,COUNTA('Recruitment source'!$A:$A) + 1)</f>
        <v>15</v>
      </c>
      <c r="AG1509" s="6" t="str">
        <f ca="1">VLOOKUP($AF1509,'Recruitment source'!$A:$B,2,FALSE)</f>
        <v>Website</v>
      </c>
      <c r="AH1509" s="8"/>
      <c r="AI1509" s="1">
        <f t="shared" ca="1" si="230"/>
        <v>1205</v>
      </c>
      <c r="AJ150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1505, 1, 'Vicente Sacramento Ferrão', 'M', 5, '07/07/1957', 7, 13, 9, NULL, 1205);</v>
      </c>
    </row>
    <row r="1510" spans="1:36" ht="14.25" customHeight="1" x14ac:dyDescent="0.2">
      <c r="A1510" s="7" cm="1">
        <f t="array" aca="1" ref="A1510" ca="1">INDEX(Companies!$A:$A,RANDBETWEEN(5,COUNTA(Companies!$A:$A) + 1),1)</f>
        <v>5</v>
      </c>
      <c r="B1510" s="7" t="str">
        <f ca="1">VLOOKUP($A1510,Companies!$A:$B,2,FALSE)</f>
        <v>ACME Corporation</v>
      </c>
      <c r="C1510" s="5">
        <f t="shared" si="231"/>
        <v>1506</v>
      </c>
      <c r="D1510" s="5" t="str" cm="1">
        <f t="array" ref="D1510">SHA1HASH($C1510)</f>
        <v>9e0a916215d99196f44821dfc348c2843ee5b5a7</v>
      </c>
      <c r="E1510" s="6">
        <v>1</v>
      </c>
      <c r="F1510" s="7">
        <f ca="1">IF($C1510 = 1 + N("Presidente"),
    127,
    IF($C1510 = 2 + N("Vice-Presidente"),
        72,
        IF($C1510 = 3 + N("Secretária bilíngue"),
            13,
            RANDBETWEEN(5,COUNT(Name!$A:$A) + 1)
        )
    )
)</f>
        <v>255</v>
      </c>
      <c r="G1510" s="7" t="str">
        <f ca="1">VLOOKUP($F1510,Name!$A:$B,2,FALSE)</f>
        <v>Manuela</v>
      </c>
      <c r="H1510" s="7">
        <f ca="1" xml:space="preserve">
IF($C1510 = 1,
    0,
    RANDBETWEEN(5,COUNT('Last name'!$A:$A) + 1)
)</f>
        <v>118</v>
      </c>
      <c r="I1510" s="7" t="str">
        <f ca="1" xml:space="preserve">
IF($C1510 = 1 + N("Presidente"),
    "de Orléans e Bragança",
    VLOOKUP($H1510,'Last name'!$A:$B,2,FALSE) &amp; " " &amp; VLOOKUP(RANDBETWEEN(5,COUNT('Last name'!$A:$A) + 1),'Last name'!$A:$B,2,FALSE)
)</f>
        <v>Mariani Alencar</v>
      </c>
      <c r="J1510" s="7" t="str">
        <f t="shared" ca="1" si="232"/>
        <v>Manuela Mariani Alencar</v>
      </c>
      <c r="K1510" s="7" t="str" cm="1">
        <f t="array" aca="1" ref="K1510" ca="1">SHA1HASH($J1510)</f>
        <v>8257c96cd3f65392ef8389e33643dde6195b83c7</v>
      </c>
      <c r="L1510" s="7" cm="1">
        <f t="array" aca="1" ref="L1510" ca="1">INDEX(States!$A:$A,N1510,1)</f>
        <v>5</v>
      </c>
      <c r="M1510" s="7" t="str">
        <f ca="1">VLOOKUP($L1510,Countries!$A:$B,2,FALSE)</f>
        <v>Portugal</v>
      </c>
      <c r="N1510" s="7" cm="1">
        <f t="array" aca="1" ref="N1510" ca="1">INDEX(States!$C:$C,RANDBETWEEN(5,COUNTA(States!$A:$A) + 1),1)</f>
        <v>16</v>
      </c>
      <c r="O1510" s="7" t="str">
        <f ca="1">VLOOKUP($N1510,States!$C:$D,2,FALSE)</f>
        <v>Azores</v>
      </c>
      <c r="P1510" s="7" t="str">
        <f ca="1">VLOOKUP($F1510,Name!$A:$C,3,FALSE)</f>
        <v>F</v>
      </c>
      <c r="Q1510" s="7" t="str">
        <f ca="1">VLOOKUP($P1510,Genders!$B:$C,2,FALSE)</f>
        <v>Female</v>
      </c>
      <c r="R1510" s="7" cm="1">
        <f t="array" aca="1" ref="R1510" ca="1">INDEX('Marital status'!$A:$A,RANDBETWEEN(5,COUNTA('Marital status'!$A:$A) + 1),1)</f>
        <v>7</v>
      </c>
      <c r="S1510" s="7" t="str">
        <f ca="1">VLOOKUP($R1510,'Marital status'!$A:$B,2,FALSE)</f>
        <v xml:space="preserve">Widowed </v>
      </c>
      <c r="T1510" s="7">
        <f t="shared" ca="1" si="233"/>
        <v>5</v>
      </c>
      <c r="U1510" s="7" t="str">
        <f ca="1">VLOOKUP($T1510,Ethnicities!$A:$B,2,FALSE)</f>
        <v xml:space="preserve"> white</v>
      </c>
      <c r="V1510" s="8">
        <f t="shared" ca="1" si="234"/>
        <v>24050</v>
      </c>
      <c r="W1510" s="6">
        <f t="shared" ca="1" si="235"/>
        <v>7</v>
      </c>
      <c r="X1510" s="8" t="str">
        <f ca="1">VLOOKUP($W1510,'Background education'!$A:$B,2,FALSE)</f>
        <v>Undergraduate degree</v>
      </c>
      <c r="Y1510" s="7">
        <f ca="1" xml:space="preserve">
  IF(OR($AA1510 = 5, $AA1510 = 6, $AA1510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10" s="7" t="str">
        <f ca="1">VLOOKUP($Y1510,Departments!$A:$B,2,FALSE)</f>
        <v>Administration</v>
      </c>
      <c r="AA1510" s="6">
        <f t="shared" ca="1" si="236"/>
        <v>11</v>
      </c>
      <c r="AB1510" s="7" t="str">
        <f ca="1">VLOOKUP($AA1510,Roles!$A:$B,2,FALSE)</f>
        <v>Analyst</v>
      </c>
      <c r="AC1510" s="6">
        <f t="shared" ca="1" si="237"/>
        <v>5</v>
      </c>
      <c r="AD1510" s="7" t="str">
        <f ca="1" xml:space="preserve">
IF($AC1510 &lt;&gt; "",
    VLOOKUP($AC1510,Levels!$A:$B,2,FALSE),
    ""
)</f>
        <v>Junior</v>
      </c>
      <c r="AE1510" s="8">
        <f t="shared" ca="1" si="238"/>
        <v>39442</v>
      </c>
      <c r="AF1510" s="6">
        <f ca="1">RANDBETWEEN(5,COUNTA('Recruitment source'!$A:$A) + 1)</f>
        <v>15</v>
      </c>
      <c r="AG1510" s="6" t="str">
        <f ca="1">VLOOKUP($AF1510,'Recruitment source'!$A:$B,2,FALSE)</f>
        <v>Website</v>
      </c>
      <c r="AH1510" s="8"/>
      <c r="AI1510" s="1">
        <f t="shared" ca="1" si="230"/>
        <v>2500</v>
      </c>
      <c r="AJ151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1506, 1, 'Manuela Mariani Alencar', 'F', 5, '04/11/1965', 7, 6, 11, 5, 2500);</v>
      </c>
    </row>
    <row r="1511" spans="1:36" ht="14.25" customHeight="1" x14ac:dyDescent="0.2">
      <c r="A1511" s="7" cm="1">
        <f t="array" aca="1" ref="A1511" ca="1">INDEX(Companies!$A:$A,RANDBETWEEN(5,COUNTA(Companies!$A:$A) + 1),1)</f>
        <v>5</v>
      </c>
      <c r="B1511" s="7" t="str">
        <f ca="1">VLOOKUP($A1511,Companies!$A:$B,2,FALSE)</f>
        <v>ACME Corporation</v>
      </c>
      <c r="C1511" s="5">
        <f t="shared" si="231"/>
        <v>1507</v>
      </c>
      <c r="D1511" s="5" t="str" cm="1">
        <f t="array" ref="D1511">SHA1HASH($C1511)</f>
        <v>e9f98fd4d7497768938df13d71e28986e24b7e91</v>
      </c>
      <c r="E1511" s="6">
        <v>1</v>
      </c>
      <c r="F1511" s="7">
        <f ca="1">IF($C1511 = 1 + N("Presidente"),
    127,
    IF($C1511 = 2 + N("Vice-Presidente"),
        72,
        IF($C1511 = 3 + N("Secretária bilíngue"),
            13,
            RANDBETWEEN(5,COUNT(Name!$A:$A) + 1)
        )
    )
)</f>
        <v>36</v>
      </c>
      <c r="G1511" s="7" t="str">
        <f ca="1">VLOOKUP($F1511,Name!$A:$B,2,FALSE)</f>
        <v>Ana Sophia</v>
      </c>
      <c r="H1511" s="7">
        <f ca="1" xml:space="preserve">
IF($C1511 = 1,
    0,
    RANDBETWEEN(5,COUNT('Last name'!$A:$A) + 1)
)</f>
        <v>162</v>
      </c>
      <c r="I1511" s="7" t="str">
        <f ca="1" xml:space="preserve">
IF($C1511 = 1 + N("Presidente"),
    "de Orléans e Bragança",
    VLOOKUP($H1511,'Last name'!$A:$B,2,FALSE) &amp; " " &amp; VLOOKUP(RANDBETWEEN(5,COUNT('Last name'!$A:$A) + 1),'Last name'!$A:$B,2,FALSE)
)</f>
        <v>Ricci Monteiro</v>
      </c>
      <c r="J1511" s="7" t="str">
        <f t="shared" ca="1" si="232"/>
        <v>Ana Sophia Ricci Monteiro</v>
      </c>
      <c r="K1511" s="7" t="str" cm="1">
        <f t="array" aca="1" ref="K1511" ca="1">SHA1HASH($J1511)</f>
        <v>2eadf49bcf7a62a40333e7e3a37275ec91bc01ab</v>
      </c>
      <c r="L1511" s="7" cm="1">
        <f t="array" aca="1" ref="L1511" ca="1">INDEX(States!$A:$A,N1511,1)</f>
        <v>5</v>
      </c>
      <c r="M1511" s="7" t="str">
        <f ca="1">VLOOKUP($L1511,Countries!$A:$B,2,FALSE)</f>
        <v>Portugal</v>
      </c>
      <c r="N1511" s="7" cm="1">
        <f t="array" aca="1" ref="N1511" ca="1">INDEX(States!$C:$C,RANDBETWEEN(5,COUNTA(States!$A:$A) + 1),1)</f>
        <v>20</v>
      </c>
      <c r="O1511" s="7" t="str">
        <f ca="1">VLOOKUP($N1511,States!$C:$D,2,FALSE)</f>
        <v>Portalegre</v>
      </c>
      <c r="P1511" s="7" t="str">
        <f ca="1">VLOOKUP($F1511,Name!$A:$C,3,FALSE)</f>
        <v>F</v>
      </c>
      <c r="Q1511" s="7" t="str">
        <f ca="1">VLOOKUP($P1511,Genders!$B:$C,2,FALSE)</f>
        <v>Female</v>
      </c>
      <c r="R1511" s="7" cm="1">
        <f t="array" aca="1" ref="R1511" ca="1">INDEX('Marital status'!$A:$A,RANDBETWEEN(5,COUNTA('Marital status'!$A:$A) + 1),1)</f>
        <v>8</v>
      </c>
      <c r="S1511" s="7" t="str">
        <f ca="1">VLOOKUP($R1511,'Marital status'!$A:$B,2,FALSE)</f>
        <v xml:space="preserve"> Separated </v>
      </c>
      <c r="T1511" s="7">
        <f t="shared" ca="1" si="233"/>
        <v>5</v>
      </c>
      <c r="U1511" s="7" t="str">
        <f ca="1">VLOOKUP($T1511,Ethnicities!$A:$B,2,FALSE)</f>
        <v xml:space="preserve"> white</v>
      </c>
      <c r="V1511" s="8">
        <f t="shared" ca="1" si="234"/>
        <v>31799</v>
      </c>
      <c r="W1511" s="6">
        <f t="shared" ca="1" si="235"/>
        <v>7</v>
      </c>
      <c r="X1511" s="8" t="str">
        <f ca="1">VLOOKUP($W1511,'Background education'!$A:$B,2,FALSE)</f>
        <v>Undergraduate degree</v>
      </c>
      <c r="Y1511" s="7">
        <f ca="1" xml:space="preserve">
  IF(OR($AA1511 = 5, $AA1511 = 6, $AA1511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11" s="7" t="str">
        <f ca="1">VLOOKUP($Y1511,Departments!$A:$B,2,FALSE)</f>
        <v>Operations</v>
      </c>
      <c r="AA1511" s="6">
        <f t="shared" ca="1" si="236"/>
        <v>10</v>
      </c>
      <c r="AB1511" s="7" t="str">
        <f ca="1">VLOOKUP($AA1511,Roles!$A:$B,2,FALSE)</f>
        <v>Trainee</v>
      </c>
      <c r="AC1511" s="6" t="str">
        <f t="shared" ca="1" si="237"/>
        <v/>
      </c>
      <c r="AD1511" s="7" t="str">
        <f ca="1" xml:space="preserve">
IF($AC1511 &lt;&gt; "",
    VLOOKUP($AC1511,Levels!$A:$B,2,FALSE),
    ""
)</f>
        <v/>
      </c>
      <c r="AE1511" s="8">
        <f t="shared" ca="1" si="238"/>
        <v>37157</v>
      </c>
      <c r="AF1511" s="6">
        <f ca="1">RANDBETWEEN(5,COUNTA('Recruitment source'!$A:$A) + 1)</f>
        <v>9</v>
      </c>
      <c r="AG1511" s="6" t="str">
        <f ca="1">VLOOKUP($AF1511,'Recruitment source'!$A:$B,2,FALSE)</f>
        <v>Empregos Online</v>
      </c>
      <c r="AH1511" s="8"/>
      <c r="AI1511" s="1">
        <f t="shared" ca="1" si="230"/>
        <v>1305</v>
      </c>
      <c r="AJ151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1507, 1, 'Ana Sophia Ricci Monteiro', 'F', 5, '22/01/1987', 7, 10, 10, NULL, 1305);</v>
      </c>
    </row>
    <row r="1512" spans="1:36" ht="14.25" customHeight="1" x14ac:dyDescent="0.2">
      <c r="A1512" s="7" cm="1">
        <f t="array" aca="1" ref="A1512" ca="1">INDEX(Companies!$A:$A,RANDBETWEEN(5,COUNTA(Companies!$A:$A) + 1),1)</f>
        <v>5</v>
      </c>
      <c r="B1512" s="7" t="str">
        <f ca="1">VLOOKUP($A1512,Companies!$A:$B,2,FALSE)</f>
        <v>ACME Corporation</v>
      </c>
      <c r="C1512" s="5">
        <f t="shared" si="231"/>
        <v>1508</v>
      </c>
      <c r="D1512" s="5" t="str" cm="1">
        <f t="array" ref="D1512">SHA1HASH($C1512)</f>
        <v>22551a9973af629f3bad54011643c5df123dd408</v>
      </c>
      <c r="E1512" s="6">
        <v>1</v>
      </c>
      <c r="F1512" s="7">
        <f ca="1">IF($C1512 = 1 + N("Presidente"),
    127,
    IF($C1512 = 2 + N("Vice-Presidente"),
        72,
        IF($C1512 = 3 + N("Secretária bilíngue"),
            13,
            RANDBETWEEN(5,COUNT(Name!$A:$A) + 1)
        )
    )
)</f>
        <v>203</v>
      </c>
      <c r="G1512" s="7" t="str">
        <f ca="1">VLOOKUP($F1512,Name!$A:$B,2,FALSE)</f>
        <v>Juliana</v>
      </c>
      <c r="H1512" s="7">
        <f ca="1" xml:space="preserve">
IF($C1512 = 1,
    0,
    RANDBETWEEN(5,COUNT('Last name'!$A:$A) + 1)
)</f>
        <v>146</v>
      </c>
      <c r="I1512" s="7" t="str">
        <f ca="1" xml:space="preserve">
IF($C1512 = 1 + N("Presidente"),
    "de Orléans e Bragança",
    VLOOKUP($H1512,'Last name'!$A:$B,2,FALSE) &amp; " " &amp; VLOOKUP(RANDBETWEEN(5,COUNT('Last name'!$A:$A) + 1),'Last name'!$A:$B,2,FALSE)
)</f>
        <v>Paulista Moreira</v>
      </c>
      <c r="J1512" s="7" t="str">
        <f t="shared" ca="1" si="232"/>
        <v>Juliana Paulista Moreira</v>
      </c>
      <c r="K1512" s="7" t="str" cm="1">
        <f t="array" aca="1" ref="K1512" ca="1">SHA1HASH($J1512)</f>
        <v>6d943600f28e95724f0a067e7ca13a0351f88663</v>
      </c>
      <c r="L1512" s="7" cm="1">
        <f t="array" aca="1" ref="L1512" ca="1">INDEX(States!$A:$A,N1512,1)</f>
        <v>5</v>
      </c>
      <c r="M1512" s="7" t="str">
        <f ca="1">VLOOKUP($L1512,Countries!$A:$B,2,FALSE)</f>
        <v>Portugal</v>
      </c>
      <c r="N1512" s="7" cm="1">
        <f t="array" aca="1" ref="N1512" ca="1">INDEX(States!$C:$C,RANDBETWEEN(5,COUNTA(States!$A:$A) + 1),1)</f>
        <v>10</v>
      </c>
      <c r="O1512" s="7" t="str">
        <f ca="1">VLOOKUP($N1512,States!$C:$D,2,FALSE)</f>
        <v>Faro</v>
      </c>
      <c r="P1512" s="7" t="str">
        <f ca="1">VLOOKUP($F1512,Name!$A:$C,3,FALSE)</f>
        <v>F</v>
      </c>
      <c r="Q1512" s="7" t="str">
        <f ca="1">VLOOKUP($P1512,Genders!$B:$C,2,FALSE)</f>
        <v>Female</v>
      </c>
      <c r="R1512" s="7" cm="1">
        <f t="array" aca="1" ref="R1512" ca="1">INDEX('Marital status'!$A:$A,RANDBETWEEN(5,COUNTA('Marital status'!$A:$A) + 1),1)</f>
        <v>8</v>
      </c>
      <c r="S1512" s="7" t="str">
        <f ca="1">VLOOKUP($R1512,'Marital status'!$A:$B,2,FALSE)</f>
        <v xml:space="preserve"> Separated </v>
      </c>
      <c r="T1512" s="7">
        <f t="shared" ca="1" si="233"/>
        <v>6</v>
      </c>
      <c r="U1512" s="7" t="str">
        <f ca="1">VLOOKUP($T1512,Ethnicities!$A:$B,2,FALSE)</f>
        <v>Black or African American</v>
      </c>
      <c r="V1512" s="8">
        <f t="shared" ca="1" si="234"/>
        <v>21091</v>
      </c>
      <c r="W1512" s="6">
        <f t="shared" ca="1" si="235"/>
        <v>8</v>
      </c>
      <c r="X1512" s="8" t="str">
        <f ca="1">VLOOKUP($W1512,'Background education'!$A:$B,2,FALSE)</f>
        <v>Graduate school</v>
      </c>
      <c r="Y1512" s="7">
        <f ca="1" xml:space="preserve">
  IF(OR($AA1512 = 5, $AA1512 = 6, $AA1512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12" s="7" t="str">
        <f ca="1">VLOOKUP($Y1512,Departments!$A:$B,2,FALSE)</f>
        <v>Human Resource</v>
      </c>
      <c r="AA1512" s="6">
        <f t="shared" ca="1" si="236"/>
        <v>11</v>
      </c>
      <c r="AB1512" s="7" t="str">
        <f ca="1">VLOOKUP($AA1512,Roles!$A:$B,2,FALSE)</f>
        <v>Analyst</v>
      </c>
      <c r="AC1512" s="6">
        <f t="shared" ca="1" si="237"/>
        <v>5</v>
      </c>
      <c r="AD1512" s="7" t="str">
        <f ca="1" xml:space="preserve">
IF($AC1512 &lt;&gt; "",
    VLOOKUP($AC1512,Levels!$A:$B,2,FALSE),
    ""
)</f>
        <v>Junior</v>
      </c>
      <c r="AE1512" s="8">
        <f t="shared" ca="1" si="238"/>
        <v>40176</v>
      </c>
      <c r="AF1512" s="6">
        <f ca="1">RANDBETWEEN(5,COUNTA('Recruitment source'!$A:$A) + 1)</f>
        <v>9</v>
      </c>
      <c r="AG1512" s="6" t="str">
        <f ca="1">VLOOKUP($AF1512,'Recruitment source'!$A:$B,2,FALSE)</f>
        <v>Empregos Online</v>
      </c>
      <c r="AH1512" s="8"/>
      <c r="AI1512" s="1">
        <f t="shared" ca="1" si="230"/>
        <v>3080</v>
      </c>
      <c r="AJ1512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1508, 1, 'Juliana Paulista Moreira', 'F', 6, '28/09/1957', 8, 8, 11, 5, 3080);</v>
      </c>
    </row>
    <row r="1513" spans="1:36" ht="14.25" customHeight="1" x14ac:dyDescent="0.2">
      <c r="A1513" s="7" cm="1">
        <f t="array" aca="1" ref="A1513" ca="1">INDEX(Companies!$A:$A,RANDBETWEEN(5,COUNTA(Companies!$A:$A) + 1),1)</f>
        <v>5</v>
      </c>
      <c r="B1513" s="7" t="str">
        <f ca="1">VLOOKUP($A1513,Companies!$A:$B,2,FALSE)</f>
        <v>ACME Corporation</v>
      </c>
      <c r="C1513" s="5">
        <f t="shared" si="231"/>
        <v>1509</v>
      </c>
      <c r="D1513" s="5" t="str" cm="1">
        <f t="array" ref="D1513">SHA1HASH($C1513)</f>
        <v>ea2cc4f43528792dd726473df61a0a9ddb13952f</v>
      </c>
      <c r="E1513" s="6">
        <v>1</v>
      </c>
      <c r="F1513" s="7">
        <f ca="1">IF($C1513 = 1 + N("Presidente"),
    127,
    IF($C1513 = 2 + N("Vice-Presidente"),
        72,
        IF($C1513 = 3 + N("Secretária bilíngue"),
            13,
            RANDBETWEEN(5,COUNT(Name!$A:$A) + 1)
        )
    )
)</f>
        <v>7</v>
      </c>
      <c r="G1513" s="7" t="str">
        <f ca="1">VLOOKUP($F1513,Name!$A:$B,2,FALSE)</f>
        <v>Adelaide</v>
      </c>
      <c r="H1513" s="7">
        <f ca="1" xml:space="preserve">
IF($C1513 = 1,
    0,
    RANDBETWEEN(5,COUNT('Last name'!$A:$A) + 1)
)</f>
        <v>91</v>
      </c>
      <c r="I1513" s="7" t="str">
        <f ca="1" xml:space="preserve">
IF($C1513 = 1 + N("Presidente"),
    "de Orléans e Bragança",
    VLOOKUP($H1513,'Last name'!$A:$B,2,FALSE) &amp; " " &amp; VLOOKUP(RANDBETWEEN(5,COUNT('Last name'!$A:$A) + 1),'Last name'!$A:$B,2,FALSE)
)</f>
        <v>Frasão Morais</v>
      </c>
      <c r="J1513" s="7" t="str">
        <f t="shared" ca="1" si="232"/>
        <v>Adelaide Frasão Morais</v>
      </c>
      <c r="K1513" s="7" t="str" cm="1">
        <f t="array" aca="1" ref="K1513" ca="1">SHA1HASH($J1513)</f>
        <v>2f463c145b54ec6769e16726518abea2f7c9720f</v>
      </c>
      <c r="L1513" s="7" cm="1">
        <f t="array" aca="1" ref="L1513" ca="1">INDEX(States!$A:$A,N1513,1)</f>
        <v>5</v>
      </c>
      <c r="M1513" s="7" t="str">
        <f ca="1">VLOOKUP($L1513,Countries!$A:$B,2,FALSE)</f>
        <v>Portugal</v>
      </c>
      <c r="N1513" s="7" cm="1">
        <f t="array" aca="1" ref="N1513" ca="1">INDEX(States!$C:$C,RANDBETWEEN(5,COUNTA(States!$A:$A) + 1),1)</f>
        <v>17</v>
      </c>
      <c r="O1513" s="7" t="str">
        <f ca="1">VLOOKUP($N1513,States!$C:$D,2,FALSE)</f>
        <v>Viseu</v>
      </c>
      <c r="P1513" s="7" t="str">
        <f ca="1">VLOOKUP($F1513,Name!$A:$C,3,FALSE)</f>
        <v>F</v>
      </c>
      <c r="Q1513" s="7" t="str">
        <f ca="1">VLOOKUP($P1513,Genders!$B:$C,2,FALSE)</f>
        <v>Female</v>
      </c>
      <c r="R1513" s="7" cm="1">
        <f t="array" aca="1" ref="R1513" ca="1">INDEX('Marital status'!$A:$A,RANDBETWEEN(5,COUNTA('Marital status'!$A:$A) + 1),1)</f>
        <v>9</v>
      </c>
      <c r="S1513" s="7" t="str">
        <f ca="1">VLOOKUP($R1513,'Marital status'!$A:$B,2,FALSE)</f>
        <v>DIVORCED</v>
      </c>
      <c r="T1513" s="7">
        <f t="shared" ca="1" si="233"/>
        <v>5</v>
      </c>
      <c r="U1513" s="7" t="str">
        <f ca="1">VLOOKUP($T1513,Ethnicities!$A:$B,2,FALSE)</f>
        <v xml:space="preserve"> white</v>
      </c>
      <c r="V1513" s="8">
        <f t="shared" ca="1" si="234"/>
        <v>32481</v>
      </c>
      <c r="W1513" s="6">
        <f t="shared" ca="1" si="235"/>
        <v>7</v>
      </c>
      <c r="X1513" s="8" t="str">
        <f ca="1">VLOOKUP($W1513,'Background education'!$A:$B,2,FALSE)</f>
        <v>Undergraduate degree</v>
      </c>
      <c r="Y1513" s="7">
        <f ca="1" xml:space="preserve">
  IF(OR($AA1513 = 5, $AA1513 = 6, $AA1513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13" s="7" t="str">
        <f ca="1">VLOOKUP($Y1513,Departments!$A:$B,2,FALSE)</f>
        <v>Controlling</v>
      </c>
      <c r="AA1513" s="6">
        <f t="shared" ca="1" si="236"/>
        <v>9</v>
      </c>
      <c r="AB1513" s="7" t="str">
        <f ca="1">VLOOKUP($AA1513,Roles!$A:$B,2,FALSE)</f>
        <v>Intern</v>
      </c>
      <c r="AC1513" s="6" t="str">
        <f t="shared" ca="1" si="237"/>
        <v/>
      </c>
      <c r="AD1513" s="7" t="str">
        <f ca="1" xml:space="preserve">
IF($AC1513 &lt;&gt; "",
    VLOOKUP($AC1513,Levels!$A:$B,2,FALSE),
    ""
)</f>
        <v/>
      </c>
      <c r="AE1513" s="8">
        <f t="shared" ca="1" si="238"/>
        <v>39740</v>
      </c>
      <c r="AF1513" s="6">
        <f ca="1">RANDBETWEEN(5,COUNTA('Recruitment source'!$A:$A) + 1)</f>
        <v>9</v>
      </c>
      <c r="AG1513" s="6" t="str">
        <f ca="1">VLOOKUP($AF1513,'Recruitment source'!$A:$B,2,FALSE)</f>
        <v>Empregos Online</v>
      </c>
      <c r="AH1513" s="8"/>
      <c r="AI1513" s="1">
        <f t="shared" ca="1" si="230"/>
        <v>1205</v>
      </c>
      <c r="AJ1513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1509, 1, 'Adelaide Frasão Morais', 'F', 5, '04/12/1988', 7, 12, 9, NULL, 1205);</v>
      </c>
    </row>
    <row r="1514" spans="1:36" ht="14.25" customHeight="1" x14ac:dyDescent="0.2">
      <c r="A1514" s="7" cm="1">
        <f t="array" aca="1" ref="A1514" ca="1">INDEX(Companies!$A:$A,RANDBETWEEN(5,COUNTA(Companies!$A:$A) + 1),1)</f>
        <v>5</v>
      </c>
      <c r="B1514" s="7" t="str">
        <f ca="1">VLOOKUP($A1514,Companies!$A:$B,2,FALSE)</f>
        <v>ACME Corporation</v>
      </c>
      <c r="C1514" s="5">
        <f t="shared" si="231"/>
        <v>1510</v>
      </c>
      <c r="D1514" s="5" t="str" cm="1">
        <f t="array" ref="D1514">SHA1HASH($C1514)</f>
        <v>9a6aa8b8b6919d3b97d0f40c9eda85f5523c7dd2</v>
      </c>
      <c r="E1514" s="6">
        <v>1</v>
      </c>
      <c r="F1514" s="7">
        <f ca="1">IF($C1514 = 1 + N("Presidente"),
    127,
    IF($C1514 = 2 + N("Vice-Presidente"),
        72,
        IF($C1514 = 3 + N("Secretária bilíngue"),
            13,
            RANDBETWEEN(5,COUNT(Name!$A:$A) + 1)
        )
    )
)</f>
        <v>192</v>
      </c>
      <c r="G1514" s="7" t="str">
        <f ca="1">VLOOKUP($F1514,Name!$A:$B,2,FALSE)</f>
        <v>João Pedro</v>
      </c>
      <c r="H1514" s="7">
        <f ca="1" xml:space="preserve">
IF($C1514 = 1,
    0,
    RANDBETWEEN(5,COUNT('Last name'!$A:$A) + 1)
)</f>
        <v>74</v>
      </c>
      <c r="I1514" s="7" t="str">
        <f ca="1" xml:space="preserve">
IF($C1514 = 1 + N("Presidente"),
    "de Orléans e Bragança",
    VLOOKUP($H1514,'Last name'!$A:$B,2,FALSE) &amp; " " &amp; VLOOKUP(RANDBETWEEN(5,COUNT('Last name'!$A:$A) + 1),'Last name'!$A:$B,2,FALSE)
)</f>
        <v>Dias Leite</v>
      </c>
      <c r="J1514" s="7" t="str">
        <f t="shared" ca="1" si="232"/>
        <v>João Pedro Dias Leite</v>
      </c>
      <c r="K1514" s="7" t="str" cm="1">
        <f t="array" aca="1" ref="K1514" ca="1">SHA1HASH($J1514)</f>
        <v>b6ecac571f05eb7b431e820a9c351ea81cddddbb</v>
      </c>
      <c r="L1514" s="7" cm="1">
        <f t="array" aca="1" ref="L1514" ca="1">INDEX(States!$A:$A,N1514,1)</f>
        <v>5</v>
      </c>
      <c r="M1514" s="7" t="str">
        <f ca="1">VLOOKUP($L1514,Countries!$A:$B,2,FALSE)</f>
        <v>Portugal</v>
      </c>
      <c r="N1514" s="7" cm="1">
        <f t="array" aca="1" ref="N1514" ca="1">INDEX(States!$C:$C,RANDBETWEEN(5,COUNTA(States!$A:$A) + 1),1)</f>
        <v>15</v>
      </c>
      <c r="O1514" s="7" t="str">
        <f ca="1">VLOOKUP($N1514,States!$C:$D,2,FALSE)</f>
        <v xml:space="preserve"> ÉVORA</v>
      </c>
      <c r="P1514" s="7" t="str">
        <f ca="1">VLOOKUP($F1514,Name!$A:$C,3,FALSE)</f>
        <v>M</v>
      </c>
      <c r="Q1514" s="7" t="str">
        <f ca="1">VLOOKUP($P1514,Genders!$B:$C,2,FALSE)</f>
        <v>Male</v>
      </c>
      <c r="R1514" s="7" cm="1">
        <f t="array" aca="1" ref="R1514" ca="1">INDEX('Marital status'!$A:$A,RANDBETWEEN(5,COUNTA('Marital status'!$A:$A) + 1),1)</f>
        <v>5</v>
      </c>
      <c r="S1514" s="7" t="str">
        <f ca="1">VLOOKUP($R1514,'Marital status'!$A:$B,2,FALSE)</f>
        <v>single</v>
      </c>
      <c r="T1514" s="7">
        <f t="shared" ca="1" si="233"/>
        <v>5</v>
      </c>
      <c r="U1514" s="7" t="str">
        <f ca="1">VLOOKUP($T1514,Ethnicities!$A:$B,2,FALSE)</f>
        <v xml:space="preserve"> white</v>
      </c>
      <c r="V1514" s="8">
        <f t="shared" ca="1" si="234"/>
        <v>17922</v>
      </c>
      <c r="W1514" s="6">
        <f t="shared" ca="1" si="235"/>
        <v>8</v>
      </c>
      <c r="X1514" s="8" t="str">
        <f ca="1">VLOOKUP($W1514,'Background education'!$A:$B,2,FALSE)</f>
        <v>Graduate school</v>
      </c>
      <c r="Y1514" s="7">
        <f ca="1" xml:space="preserve">
  IF(OR($AA1514 = 5, $AA1514 = 6, $AA1514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14" s="7" t="str">
        <f ca="1">VLOOKUP($Y1514,Departments!$A:$B,2,FALSE)</f>
        <v>Communication &amp; Marketing</v>
      </c>
      <c r="AA1514" s="6">
        <f t="shared" ca="1" si="236"/>
        <v>11</v>
      </c>
      <c r="AB1514" s="7" t="str">
        <f ca="1">VLOOKUP($AA1514,Roles!$A:$B,2,FALSE)</f>
        <v>Analyst</v>
      </c>
      <c r="AC1514" s="6">
        <f t="shared" ca="1" si="237"/>
        <v>5</v>
      </c>
      <c r="AD1514" s="7" t="str">
        <f ca="1" xml:space="preserve">
IF($AC1514 &lt;&gt; "",
    VLOOKUP($AC1514,Levels!$A:$B,2,FALSE),
    ""
)</f>
        <v>Junior</v>
      </c>
      <c r="AE1514" s="8">
        <f t="shared" ca="1" si="238"/>
        <v>36794</v>
      </c>
      <c r="AF1514" s="6">
        <f ca="1">RANDBETWEEN(5,COUNTA('Recruitment source'!$A:$A) + 1)</f>
        <v>13</v>
      </c>
      <c r="AG1514" s="6" t="str">
        <f ca="1">VLOOKUP($AF1514,'Recruitment source'!$A:$B,2,FALSE)</f>
        <v>Google</v>
      </c>
      <c r="AH1514" s="8"/>
      <c r="AI1514" s="1">
        <f t="shared" ca="1" si="230"/>
        <v>3080</v>
      </c>
      <c r="AJ1514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1510, 1, 'João Pedro Dias Leite', 'M', 5, '24/01/1949', 8, 11, 11, 5, 3080);</v>
      </c>
    </row>
    <row r="1515" spans="1:36" ht="14.25" customHeight="1" x14ac:dyDescent="0.2">
      <c r="A1515" s="7" cm="1">
        <f t="array" aca="1" ref="A1515" ca="1">INDEX(Companies!$A:$A,RANDBETWEEN(5,COUNTA(Companies!$A:$A) + 1),1)</f>
        <v>5</v>
      </c>
      <c r="B1515" s="7" t="str">
        <f ca="1">VLOOKUP($A1515,Companies!$A:$B,2,FALSE)</f>
        <v>ACME Corporation</v>
      </c>
      <c r="C1515" s="5">
        <f t="shared" si="231"/>
        <v>1511</v>
      </c>
      <c r="D1515" s="5" t="str" cm="1">
        <f t="array" ref="D1515">SHA1HASH($C1515)</f>
        <v>810bd2adca8109e71a0fa4995bb7a965fd8d905a</v>
      </c>
      <c r="E1515" s="6">
        <v>1</v>
      </c>
      <c r="F1515" s="7">
        <f ca="1">IF($C1515 = 1 + N("Presidente"),
    127,
    IF($C1515 = 2 + N("Vice-Presidente"),
        72,
        IF($C1515 = 3 + N("Secretária bilíngue"),
            13,
            RANDBETWEEN(5,COUNT(Name!$A:$A) + 1)
        )
    )
)</f>
        <v>192</v>
      </c>
      <c r="G1515" s="7" t="str">
        <f ca="1">VLOOKUP($F1515,Name!$A:$B,2,FALSE)</f>
        <v>João Pedro</v>
      </c>
      <c r="H1515" s="7">
        <f ca="1" xml:space="preserve">
IF($C1515 = 1,
    0,
    RANDBETWEEN(5,COUNT('Last name'!$A:$A) + 1)
)</f>
        <v>19</v>
      </c>
      <c r="I1515" s="7" t="str">
        <f ca="1" xml:space="preserve">
IF($C1515 = 1 + N("Presidente"),
    "de Orléans e Bragança",
    VLOOKUP($H1515,'Last name'!$A:$B,2,FALSE) &amp; " " &amp; VLOOKUP(RANDBETWEEN(5,COUNT('Last name'!$A:$A) + 1),'Last name'!$A:$B,2,FALSE)
)</f>
        <v>Anjos Rocha</v>
      </c>
      <c r="J1515" s="7" t="str">
        <f t="shared" ca="1" si="232"/>
        <v>João Pedro Anjos Rocha</v>
      </c>
      <c r="K1515" s="7" t="str" cm="1">
        <f t="array" aca="1" ref="K1515" ca="1">SHA1HASH($J1515)</f>
        <v>59faaa45d0febce1653d0c677c1601b560dd5e1d</v>
      </c>
      <c r="L1515" s="7" cm="1">
        <f t="array" aca="1" ref="L1515" ca="1">INDEX(States!$A:$A,N1515,1)</f>
        <v>5</v>
      </c>
      <c r="M1515" s="7" t="str">
        <f ca="1">VLOOKUP($L1515,Countries!$A:$B,2,FALSE)</f>
        <v>Portugal</v>
      </c>
      <c r="N1515" s="7" cm="1">
        <f t="array" aca="1" ref="N1515" ca="1">INDEX(States!$C:$C,RANDBETWEEN(5,COUNTA(States!$A:$A) + 1),1)</f>
        <v>23</v>
      </c>
      <c r="O1515" s="7" t="str">
        <f ca="1">VLOOKUP($N1515,States!$C:$D,2,FALSE)</f>
        <v>Viana do Castelo</v>
      </c>
      <c r="P1515" s="7" t="str">
        <f ca="1">VLOOKUP($F1515,Name!$A:$C,3,FALSE)</f>
        <v>M</v>
      </c>
      <c r="Q1515" s="7" t="str">
        <f ca="1">VLOOKUP($P1515,Genders!$B:$C,2,FALSE)</f>
        <v>Male</v>
      </c>
      <c r="R1515" s="7" cm="1">
        <f t="array" aca="1" ref="R1515" ca="1">INDEX('Marital status'!$A:$A,RANDBETWEEN(5,COUNTA('Marital status'!$A:$A) + 1),1)</f>
        <v>9</v>
      </c>
      <c r="S1515" s="7" t="str">
        <f ca="1">VLOOKUP($R1515,'Marital status'!$A:$B,2,FALSE)</f>
        <v>DIVORCED</v>
      </c>
      <c r="T1515" s="7">
        <f t="shared" ca="1" si="233"/>
        <v>5</v>
      </c>
      <c r="U1515" s="7" t="str">
        <f ca="1">VLOOKUP($T1515,Ethnicities!$A:$B,2,FALSE)</f>
        <v xml:space="preserve"> white</v>
      </c>
      <c r="V1515" s="8">
        <f t="shared" ca="1" si="234"/>
        <v>24404</v>
      </c>
      <c r="W1515" s="6">
        <f t="shared" ca="1" si="235"/>
        <v>7</v>
      </c>
      <c r="X1515" s="8" t="str">
        <f ca="1">VLOOKUP($W1515,'Background education'!$A:$B,2,FALSE)</f>
        <v>Undergraduate degree</v>
      </c>
      <c r="Y1515" s="7">
        <f ca="1" xml:space="preserve">
  IF(OR($AA1515 = 5, $AA1515 = 6, $AA1515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15" s="7" t="str">
        <f ca="1">VLOOKUP($Y1515,Departments!$A:$B,2,FALSE)</f>
        <v xml:space="preserve"> Commercial</v>
      </c>
      <c r="AA1515" s="6">
        <f t="shared" ca="1" si="236"/>
        <v>9</v>
      </c>
      <c r="AB1515" s="7" t="str">
        <f ca="1">VLOOKUP($AA1515,Roles!$A:$B,2,FALSE)</f>
        <v>Intern</v>
      </c>
      <c r="AC1515" s="6" t="str">
        <f t="shared" ca="1" si="237"/>
        <v/>
      </c>
      <c r="AD1515" s="7" t="str">
        <f ca="1" xml:space="preserve">
IF($AC1515 &lt;&gt; "",
    VLOOKUP($AC1515,Levels!$A:$B,2,FALSE),
    ""
)</f>
        <v/>
      </c>
      <c r="AE1515" s="8">
        <f t="shared" ca="1" si="238"/>
        <v>38663</v>
      </c>
      <c r="AF1515" s="6">
        <f ca="1">RANDBETWEEN(5,COUNTA('Recruitment source'!$A:$A) + 1)</f>
        <v>5</v>
      </c>
      <c r="AG1515" s="6" t="str">
        <f ca="1">VLOOKUP($AF1515,'Recruitment source'!$A:$B,2,FALSE)</f>
        <v>Indeed</v>
      </c>
      <c r="AH1515" s="8"/>
      <c r="AI1515" s="1">
        <f t="shared" ca="1" si="230"/>
        <v>1285</v>
      </c>
      <c r="AJ1515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1511, 1, 'João Pedro Anjos Rocha', 'M', 5, '24/10/1966', 7, 9, 9, NULL, 1285);</v>
      </c>
    </row>
    <row r="1516" spans="1:36" ht="14.25" customHeight="1" x14ac:dyDescent="0.2">
      <c r="A1516" s="7" cm="1">
        <f t="array" aca="1" ref="A1516" ca="1">INDEX(Companies!$A:$A,RANDBETWEEN(5,COUNTA(Companies!$A:$A) + 1),1)</f>
        <v>5</v>
      </c>
      <c r="B1516" s="7" t="str">
        <f ca="1">VLOOKUP($A1516,Companies!$A:$B,2,FALSE)</f>
        <v>ACME Corporation</v>
      </c>
      <c r="C1516" s="5">
        <f t="shared" si="231"/>
        <v>1512</v>
      </c>
      <c r="D1516" s="5" t="str" cm="1">
        <f t="array" ref="D1516">SHA1HASH($C1516)</f>
        <v>443233bf934850484d12f21d9603a36ee83d1dfb</v>
      </c>
      <c r="E1516" s="6">
        <v>1</v>
      </c>
      <c r="F1516" s="7">
        <f ca="1">IF($C1516 = 1 + N("Presidente"),
    127,
    IF($C1516 = 2 + N("Vice-Presidente"),
        72,
        IF($C1516 = 3 + N("Secretária bilíngue"),
            13,
            RANDBETWEEN(5,COUNT(Name!$A:$A) + 1)
        )
    )
)</f>
        <v>221</v>
      </c>
      <c r="G1516" s="7" t="str">
        <f ca="1">VLOOKUP($F1516,Name!$A:$B,2,FALSE)</f>
        <v>Lavínia</v>
      </c>
      <c r="H1516" s="7">
        <f ca="1" xml:space="preserve">
IF($C1516 = 1,
    0,
    RANDBETWEEN(5,COUNT('Last name'!$A:$A) + 1)
)</f>
        <v>175</v>
      </c>
      <c r="I1516" s="7" t="str">
        <f ca="1" xml:space="preserve">
IF($C1516 = 1 + N("Presidente"),
    "de Orléans e Bragança",
    VLOOKUP($H1516,'Last name'!$A:$B,2,FALSE) &amp; " " &amp; VLOOKUP(RANDBETWEEN(5,COUNT('Last name'!$A:$A) + 1),'Last name'!$A:$B,2,FALSE)
)</f>
        <v>Santoro Alencar</v>
      </c>
      <c r="J1516" s="7" t="str">
        <f t="shared" ca="1" si="232"/>
        <v>Lavínia Santoro Alencar</v>
      </c>
      <c r="K1516" s="7" t="str" cm="1">
        <f t="array" aca="1" ref="K1516" ca="1">SHA1HASH($J1516)</f>
        <v>1b82d01ee3c66b4b4ae8e147fef7b3216ac3705e</v>
      </c>
      <c r="L1516" s="7" cm="1">
        <f t="array" aca="1" ref="L1516" ca="1">INDEX(States!$A:$A,N1516,1)</f>
        <v>5</v>
      </c>
      <c r="M1516" s="7" t="str">
        <f ca="1">VLOOKUP($L1516,Countries!$A:$B,2,FALSE)</f>
        <v>Portugal</v>
      </c>
      <c r="N1516" s="7" cm="1">
        <f t="array" aca="1" ref="N1516" ca="1">INDEX(States!$C:$C,RANDBETWEEN(5,COUNTA(States!$A:$A) + 1),1)</f>
        <v>23</v>
      </c>
      <c r="O1516" s="7" t="str">
        <f ca="1">VLOOKUP($N1516,States!$C:$D,2,FALSE)</f>
        <v>Viana do Castelo</v>
      </c>
      <c r="P1516" s="7" t="str">
        <f ca="1">VLOOKUP($F1516,Name!$A:$C,3,FALSE)</f>
        <v>F</v>
      </c>
      <c r="Q1516" s="7" t="str">
        <f ca="1">VLOOKUP($P1516,Genders!$B:$C,2,FALSE)</f>
        <v>Female</v>
      </c>
      <c r="R1516" s="7" cm="1">
        <f t="array" aca="1" ref="R1516" ca="1">INDEX('Marital status'!$A:$A,RANDBETWEEN(5,COUNTA('Marital status'!$A:$A) + 1),1)</f>
        <v>9</v>
      </c>
      <c r="S1516" s="7" t="str">
        <f ca="1">VLOOKUP($R1516,'Marital status'!$A:$B,2,FALSE)</f>
        <v>DIVORCED</v>
      </c>
      <c r="T1516" s="7">
        <f t="shared" ca="1" si="233"/>
        <v>5</v>
      </c>
      <c r="U1516" s="7" t="str">
        <f ca="1">VLOOKUP($T1516,Ethnicities!$A:$B,2,FALSE)</f>
        <v xml:space="preserve"> white</v>
      </c>
      <c r="V1516" s="8">
        <f t="shared" ca="1" si="234"/>
        <v>24944</v>
      </c>
      <c r="W1516" s="6">
        <f t="shared" ca="1" si="235"/>
        <v>8</v>
      </c>
      <c r="X1516" s="8" t="str">
        <f ca="1">VLOOKUP($W1516,'Background education'!$A:$B,2,FALSE)</f>
        <v>Graduate school</v>
      </c>
      <c r="Y1516" s="7">
        <f ca="1" xml:space="preserve">
  IF(OR($AA1516 = 5, $AA1516 = 6, $AA1516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16" s="7" t="str">
        <f ca="1">VLOOKUP($Y1516,Departments!$A:$B,2,FALSE)</f>
        <v>Human Resource</v>
      </c>
      <c r="AA1516" s="6">
        <f t="shared" ca="1" si="236"/>
        <v>11</v>
      </c>
      <c r="AB1516" s="7" t="str">
        <f ca="1">VLOOKUP($AA1516,Roles!$A:$B,2,FALSE)</f>
        <v>Analyst</v>
      </c>
      <c r="AC1516" s="6">
        <f t="shared" ca="1" si="237"/>
        <v>6</v>
      </c>
      <c r="AD1516" s="7" t="str">
        <f ca="1" xml:space="preserve">
IF($AC1516 &lt;&gt; "",
    VLOOKUP($AC1516,Levels!$A:$B,2,FALSE),
    ""
)</f>
        <v>Pleno</v>
      </c>
      <c r="AE1516" s="8">
        <f t="shared" ca="1" si="238"/>
        <v>40711</v>
      </c>
      <c r="AF1516" s="6">
        <f ca="1">RANDBETWEEN(5,COUNTA('Recruitment source'!$A:$A) + 1)</f>
        <v>10</v>
      </c>
      <c r="AG1516" s="6" t="str">
        <f ca="1">VLOOKUP($AF1516,'Recruitment source'!$A:$B,2,FALSE)</f>
        <v>Jobs in Lisbon</v>
      </c>
      <c r="AH1516" s="8"/>
      <c r="AI1516" s="1">
        <f t="shared" ca="1" si="230"/>
        <v>3080</v>
      </c>
      <c r="AJ1516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1512, 1, 'Lavínia Santoro Alencar', 'F', 5, '16/04/1968', 8, 8, 11, 6, 3080);</v>
      </c>
    </row>
    <row r="1517" spans="1:36" ht="14.25" customHeight="1" x14ac:dyDescent="0.2">
      <c r="A1517" s="7" cm="1">
        <f t="array" aca="1" ref="A1517" ca="1">INDEX(Companies!$A:$A,RANDBETWEEN(5,COUNTA(Companies!$A:$A) + 1),1)</f>
        <v>5</v>
      </c>
      <c r="B1517" s="7" t="str">
        <f ca="1">VLOOKUP($A1517,Companies!$A:$B,2,FALSE)</f>
        <v>ACME Corporation</v>
      </c>
      <c r="C1517" s="5">
        <f t="shared" si="231"/>
        <v>1513</v>
      </c>
      <c r="D1517" s="5" t="str" cm="1">
        <f t="array" ref="D1517">SHA1HASH($C1517)</f>
        <v>5e540d008531ea36696020361b9ea6561f1f5307</v>
      </c>
      <c r="E1517" s="6">
        <v>1</v>
      </c>
      <c r="F1517" s="7">
        <f ca="1">IF($C1517 = 1 + N("Presidente"),
    127,
    IF($C1517 = 2 + N("Vice-Presidente"),
        72,
        IF($C1517 = 3 + N("Secretária bilíngue"),
            13,
            RANDBETWEEN(5,COUNT(Name!$A:$A) + 1)
        )
    )
)</f>
        <v>313</v>
      </c>
      <c r="G1517" s="7" t="str">
        <f ca="1">VLOOKUP($F1517,Name!$A:$B,2,FALSE)</f>
        <v>Pablo</v>
      </c>
      <c r="H1517" s="7">
        <f ca="1" xml:space="preserve">
IF($C1517 = 1,
    0,
    RANDBETWEEN(5,COUNT('Last name'!$A:$A) + 1)
)</f>
        <v>84</v>
      </c>
      <c r="I1517" s="7" t="str">
        <f ca="1" xml:space="preserve">
IF($C1517 = 1 + N("Presidente"),
    "de Orléans e Bragança",
    VLOOKUP($H1517,'Last name'!$A:$B,2,FALSE) &amp; " " &amp; VLOOKUP(RANDBETWEEN(5,COUNT('Last name'!$A:$A) + 1),'Last name'!$A:$B,2,FALSE)
)</f>
        <v>Fernandes Ricci</v>
      </c>
      <c r="J1517" s="7" t="str">
        <f t="shared" ca="1" si="232"/>
        <v>Pablo Fernandes Ricci</v>
      </c>
      <c r="K1517" s="7" t="str" cm="1">
        <f t="array" aca="1" ref="K1517" ca="1">SHA1HASH($J1517)</f>
        <v>e7b5939cf69d038f7de3426b6a6c5b59751128b8</v>
      </c>
      <c r="L1517" s="7" cm="1">
        <f t="array" aca="1" ref="L1517" ca="1">INDEX(States!$A:$A,N1517,1)</f>
        <v>5</v>
      </c>
      <c r="M1517" s="7" t="str">
        <f ca="1">VLOOKUP($L1517,Countries!$A:$B,2,FALSE)</f>
        <v>Portugal</v>
      </c>
      <c r="N1517" s="7" cm="1">
        <f t="array" aca="1" ref="N1517" ca="1">INDEX(States!$C:$C,RANDBETWEEN(5,COUNTA(States!$A:$A) + 1),1)</f>
        <v>10</v>
      </c>
      <c r="O1517" s="7" t="str">
        <f ca="1">VLOOKUP($N1517,States!$C:$D,2,FALSE)</f>
        <v>Faro</v>
      </c>
      <c r="P1517" s="7" t="str">
        <f ca="1">VLOOKUP($F1517,Name!$A:$C,3,FALSE)</f>
        <v>M</v>
      </c>
      <c r="Q1517" s="7" t="str">
        <f ca="1">VLOOKUP($P1517,Genders!$B:$C,2,FALSE)</f>
        <v>Male</v>
      </c>
      <c r="R1517" s="7" cm="1">
        <f t="array" aca="1" ref="R1517" ca="1">INDEX('Marital status'!$A:$A,RANDBETWEEN(5,COUNTA('Marital status'!$A:$A) + 1),1)</f>
        <v>7</v>
      </c>
      <c r="S1517" s="7" t="str">
        <f ca="1">VLOOKUP($R1517,'Marital status'!$A:$B,2,FALSE)</f>
        <v xml:space="preserve">Widowed </v>
      </c>
      <c r="T1517" s="7">
        <f t="shared" ca="1" si="233"/>
        <v>5</v>
      </c>
      <c r="U1517" s="7" t="str">
        <f ca="1">VLOOKUP($T1517,Ethnicities!$A:$B,2,FALSE)</f>
        <v xml:space="preserve"> white</v>
      </c>
      <c r="V1517" s="8">
        <f t="shared" ca="1" si="234"/>
        <v>23053</v>
      </c>
      <c r="W1517" s="6">
        <f t="shared" ca="1" si="235"/>
        <v>7</v>
      </c>
      <c r="X1517" s="8" t="str">
        <f ca="1">VLOOKUP($W1517,'Background education'!$A:$B,2,FALSE)</f>
        <v>Undergraduate degree</v>
      </c>
      <c r="Y1517" s="7">
        <f ca="1" xml:space="preserve">
  IF(OR($AA1517 = 5, $AA1517 = 6, $AA1517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17" s="7" t="str">
        <f ca="1">VLOOKUP($Y1517,Departments!$A:$B,2,FALSE)</f>
        <v xml:space="preserve"> Presidency</v>
      </c>
      <c r="AA1517" s="6">
        <f t="shared" ca="1" si="236"/>
        <v>9</v>
      </c>
      <c r="AB1517" s="7" t="str">
        <f ca="1">VLOOKUP($AA1517,Roles!$A:$B,2,FALSE)</f>
        <v>Intern</v>
      </c>
      <c r="AC1517" s="6" t="str">
        <f t="shared" ca="1" si="237"/>
        <v/>
      </c>
      <c r="AD1517" s="7" t="str">
        <f ca="1" xml:space="preserve">
IF($AC1517 &lt;&gt; "",
    VLOOKUP($AC1517,Levels!$A:$B,2,FALSE),
    ""
)</f>
        <v/>
      </c>
      <c r="AE1517" s="8">
        <f t="shared" ca="1" si="238"/>
        <v>40210</v>
      </c>
      <c r="AF1517" s="6">
        <f ca="1">RANDBETWEEN(5,COUNTA('Recruitment source'!$A:$A) + 1)</f>
        <v>14</v>
      </c>
      <c r="AG1517" s="6" t="str">
        <f ca="1">VLOOKUP($AF1517,'Recruitment source'!$A:$B,2,FALSE)</f>
        <v>LinkedIn</v>
      </c>
      <c r="AH1517" s="8"/>
      <c r="AI1517" s="1">
        <f t="shared" ca="1" si="230"/>
        <v>1205</v>
      </c>
      <c r="AJ1517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1513, 1, 'Pablo Fernandes Ricci', 'M', 5, '11/02/1963', 7, 5, 9, NULL, 1205);</v>
      </c>
    </row>
    <row r="1518" spans="1:36" ht="14.25" customHeight="1" x14ac:dyDescent="0.2">
      <c r="A1518" s="7" cm="1">
        <f t="array" aca="1" ref="A1518" ca="1">INDEX(Companies!$A:$A,RANDBETWEEN(5,COUNTA(Companies!$A:$A) + 1),1)</f>
        <v>5</v>
      </c>
      <c r="B1518" s="7" t="str">
        <f ca="1">VLOOKUP($A1518,Companies!$A:$B,2,FALSE)</f>
        <v>ACME Corporation</v>
      </c>
      <c r="C1518" s="5">
        <f t="shared" si="231"/>
        <v>1514</v>
      </c>
      <c r="D1518" s="5" t="str" cm="1">
        <f t="array" ref="D1518">SHA1HASH($C1518)</f>
        <v>db8dc2b7a3bb754178d96fe9b4e434d0c017825b</v>
      </c>
      <c r="E1518" s="6">
        <v>1</v>
      </c>
      <c r="F1518" s="7">
        <f ca="1">IF($C1518 = 1 + N("Presidente"),
    127,
    IF($C1518 = 2 + N("Vice-Presidente"),
        72,
        IF($C1518 = 3 + N("Secretária bilíngue"),
            13,
            RANDBETWEEN(5,COUNT(Name!$A:$A) + 1)
        )
    )
)</f>
        <v>41</v>
      </c>
      <c r="G1518" s="7" t="str">
        <f ca="1">VLOOKUP($F1518,Name!$A:$B,2,FALSE)</f>
        <v>Ane Caroline</v>
      </c>
      <c r="H1518" s="7">
        <f ca="1" xml:space="preserve">
IF($C1518 = 1,
    0,
    RANDBETWEEN(5,COUNT('Last name'!$A:$A) + 1)
)</f>
        <v>161</v>
      </c>
      <c r="I1518" s="7" t="str">
        <f ca="1" xml:space="preserve">
IF($C1518 = 1 + N("Presidente"),
    "de Orléans e Bragança",
    VLOOKUP($H1518,'Last name'!$A:$B,2,FALSE) &amp; " " &amp; VLOOKUP(RANDBETWEEN(5,COUNT('Last name'!$A:$A) + 1),'Last name'!$A:$B,2,FALSE)
)</f>
        <v>Ribeiro Camargo</v>
      </c>
      <c r="J1518" s="7" t="str">
        <f t="shared" ca="1" si="232"/>
        <v>Ane Caroline Ribeiro Camargo</v>
      </c>
      <c r="K1518" s="7" t="str" cm="1">
        <f t="array" aca="1" ref="K1518" ca="1">SHA1HASH($J1518)</f>
        <v>a8a993420890d84a4b41843112a9d4e698493230</v>
      </c>
      <c r="L1518" s="7" cm="1">
        <f t="array" aca="1" ref="L1518" ca="1">INDEX(States!$A:$A,N1518,1)</f>
        <v>5</v>
      </c>
      <c r="M1518" s="7" t="str">
        <f ca="1">VLOOKUP($L1518,Countries!$A:$B,2,FALSE)</f>
        <v>Portugal</v>
      </c>
      <c r="N1518" s="7" cm="1">
        <f t="array" aca="1" ref="N1518" ca="1">INDEX(States!$C:$C,RANDBETWEEN(5,COUNTA(States!$A:$A) + 1),1)</f>
        <v>6</v>
      </c>
      <c r="O1518" s="7" t="str">
        <f ca="1">VLOOKUP($N1518,States!$C:$D,2,FALSE)</f>
        <v>PORTO</v>
      </c>
      <c r="P1518" s="7" t="str">
        <f ca="1">VLOOKUP($F1518,Name!$A:$C,3,FALSE)</f>
        <v>F</v>
      </c>
      <c r="Q1518" s="7" t="str">
        <f ca="1">VLOOKUP($P1518,Genders!$B:$C,2,FALSE)</f>
        <v>Female</v>
      </c>
      <c r="R1518" s="7" cm="1">
        <f t="array" aca="1" ref="R1518" ca="1">INDEX('Marital status'!$A:$A,RANDBETWEEN(5,COUNTA('Marital status'!$A:$A) + 1),1)</f>
        <v>9</v>
      </c>
      <c r="S1518" s="7" t="str">
        <f ca="1">VLOOKUP($R1518,'Marital status'!$A:$B,2,FALSE)</f>
        <v>DIVORCED</v>
      </c>
      <c r="T1518" s="7">
        <f t="shared" ca="1" si="233"/>
        <v>7</v>
      </c>
      <c r="U1518" s="7" t="str">
        <f ca="1">VLOOKUP($T1518,Ethnicities!$A:$B,2,FALSE)</f>
        <v xml:space="preserve">  Hispanic or LATINO</v>
      </c>
      <c r="V1518" s="8">
        <f t="shared" ca="1" si="234"/>
        <v>30430</v>
      </c>
      <c r="W1518" s="6">
        <f t="shared" ca="1" si="235"/>
        <v>7</v>
      </c>
      <c r="X1518" s="8" t="str">
        <f ca="1">VLOOKUP($W1518,'Background education'!$A:$B,2,FALSE)</f>
        <v>Undergraduate degree</v>
      </c>
      <c r="Y1518" s="7">
        <f ca="1" xml:space="preserve">
  IF(OR($AA1518 = 5, $AA1518 = 6, $AA1518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18" s="7" t="str">
        <f ca="1">VLOOKUP($Y1518,Departments!$A:$B,2,FALSE)</f>
        <v xml:space="preserve"> Commercial</v>
      </c>
      <c r="AA1518" s="6">
        <f t="shared" ca="1" si="236"/>
        <v>11</v>
      </c>
      <c r="AB1518" s="7" t="str">
        <f ca="1">VLOOKUP($AA1518,Roles!$A:$B,2,FALSE)</f>
        <v>Analyst</v>
      </c>
      <c r="AC1518" s="6">
        <f t="shared" ca="1" si="237"/>
        <v>6</v>
      </c>
      <c r="AD1518" s="7" t="str">
        <f ca="1" xml:space="preserve">
IF($AC1518 &lt;&gt; "",
    VLOOKUP($AC1518,Levels!$A:$B,2,FALSE),
    ""
)</f>
        <v>Pleno</v>
      </c>
      <c r="AE1518" s="8">
        <f t="shared" ca="1" si="238"/>
        <v>43362</v>
      </c>
      <c r="AF1518" s="6">
        <f ca="1">RANDBETWEEN(5,COUNTA('Recruitment source'!$A:$A) + 1)</f>
        <v>14</v>
      </c>
      <c r="AG1518" s="6" t="str">
        <f ca="1">VLOOKUP($AF1518,'Recruitment source'!$A:$B,2,FALSE)</f>
        <v>LinkedIn</v>
      </c>
      <c r="AH1518" s="8"/>
      <c r="AI1518" s="1">
        <f t="shared" ca="1" si="230"/>
        <v>2580</v>
      </c>
      <c r="AJ1518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1514, 1, 'Ane Caroline Ribeiro Camargo', 'F', 7, '24/04/1983', 7, 9, 11, 6, 2580);</v>
      </c>
    </row>
    <row r="1519" spans="1:36" ht="14.25" customHeight="1" x14ac:dyDescent="0.2">
      <c r="A1519" s="7" cm="1">
        <f t="array" aca="1" ref="A1519" ca="1">INDEX(Companies!$A:$A,RANDBETWEEN(5,COUNTA(Companies!$A:$A) + 1),1)</f>
        <v>5</v>
      </c>
      <c r="B1519" s="7" t="str">
        <f ca="1">VLOOKUP($A1519,Companies!$A:$B,2,FALSE)</f>
        <v>ACME Corporation</v>
      </c>
      <c r="C1519" s="5">
        <f t="shared" si="231"/>
        <v>1515</v>
      </c>
      <c r="D1519" s="5" t="str" cm="1">
        <f t="array" ref="D1519">SHA1HASH($C1519)</f>
        <v>7581f9f7cb4e2c129cf3994be96f620fca5eb4c0</v>
      </c>
      <c r="E1519" s="6">
        <v>1</v>
      </c>
      <c r="F1519" s="7">
        <f ca="1">IF($C1519 = 1 + N("Presidente"),
    127,
    IF($C1519 = 2 + N("Vice-Presidente"),
        72,
        IF($C1519 = 3 + N("Secretária bilíngue"),
            13,
            RANDBETWEEN(5,COUNT(Name!$A:$A) + 1)
        )
    )
)</f>
        <v>308</v>
      </c>
      <c r="G1519" s="7" t="str">
        <f ca="1">VLOOKUP($F1519,Name!$A:$B,2,FALSE)</f>
        <v>Noah</v>
      </c>
      <c r="H1519" s="7">
        <f ca="1" xml:space="preserve">
IF($C1519 = 1,
    0,
    RANDBETWEEN(5,COUNT('Last name'!$A:$A) + 1)
)</f>
        <v>162</v>
      </c>
      <c r="I1519" s="7" t="str">
        <f ca="1" xml:space="preserve">
IF($C1519 = 1 + N("Presidente"),
    "de Orléans e Bragança",
    VLOOKUP($H1519,'Last name'!$A:$B,2,FALSE) &amp; " " &amp; VLOOKUP(RANDBETWEEN(5,COUNT('Last name'!$A:$A) + 1),'Last name'!$A:$B,2,FALSE)
)</f>
        <v>Ricci Monteiro</v>
      </c>
      <c r="J1519" s="7" t="str">
        <f t="shared" ca="1" si="232"/>
        <v>Noah Ricci Monteiro</v>
      </c>
      <c r="K1519" s="7" t="str" cm="1">
        <f t="array" aca="1" ref="K1519" ca="1">SHA1HASH($J1519)</f>
        <v>af9af91645be63af11fc51eddc54513b920b28d9</v>
      </c>
      <c r="L1519" s="7" cm="1">
        <f t="array" aca="1" ref="L1519" ca="1">INDEX(States!$A:$A,N1519,1)</f>
        <v>5</v>
      </c>
      <c r="M1519" s="7" t="str">
        <f ca="1">VLOOKUP($L1519,Countries!$A:$B,2,FALSE)</f>
        <v>Portugal</v>
      </c>
      <c r="N1519" s="7" cm="1">
        <f t="array" aca="1" ref="N1519" ca="1">INDEX(States!$C:$C,RANDBETWEEN(5,COUNTA(States!$A:$A) + 1),1)</f>
        <v>11</v>
      </c>
      <c r="O1519" s="7" t="str">
        <f ca="1">VLOOKUP($N1519,States!$C:$D,2,FALSE)</f>
        <v>Santarém</v>
      </c>
      <c r="P1519" s="7" t="str">
        <f ca="1">VLOOKUP($F1519,Name!$A:$C,3,FALSE)</f>
        <v>M</v>
      </c>
      <c r="Q1519" s="7" t="str">
        <f ca="1">VLOOKUP($P1519,Genders!$B:$C,2,FALSE)</f>
        <v>Male</v>
      </c>
      <c r="R1519" s="7" cm="1">
        <f t="array" aca="1" ref="R1519" ca="1">INDEX('Marital status'!$A:$A,RANDBETWEEN(5,COUNTA('Marital status'!$A:$A) + 1),1)</f>
        <v>8</v>
      </c>
      <c r="S1519" s="7" t="str">
        <f ca="1">VLOOKUP($R1519,'Marital status'!$A:$B,2,FALSE)</f>
        <v xml:space="preserve"> Separated </v>
      </c>
      <c r="T1519" s="7">
        <f t="shared" ca="1" si="233"/>
        <v>6</v>
      </c>
      <c r="U1519" s="7" t="str">
        <f ca="1">VLOOKUP($T1519,Ethnicities!$A:$B,2,FALSE)</f>
        <v>Black or African American</v>
      </c>
      <c r="V1519" s="8">
        <f t="shared" ca="1" si="234"/>
        <v>19354</v>
      </c>
      <c r="W1519" s="6">
        <f t="shared" ca="1" si="235"/>
        <v>7</v>
      </c>
      <c r="X1519" s="8" t="str">
        <f ca="1">VLOOKUP($W1519,'Background education'!$A:$B,2,FALSE)</f>
        <v>Undergraduate degree</v>
      </c>
      <c r="Y1519" s="7">
        <f ca="1" xml:space="preserve">
  IF(OR($AA1519 = 5, $AA1519 = 6, $AA1519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19" s="7" t="str">
        <f ca="1">VLOOKUP($Y1519,Departments!$A:$B,2,FALSE)</f>
        <v xml:space="preserve"> Commercial</v>
      </c>
      <c r="AA1519" s="6">
        <f t="shared" ca="1" si="236"/>
        <v>10</v>
      </c>
      <c r="AB1519" s="7" t="str">
        <f ca="1">VLOOKUP($AA1519,Roles!$A:$B,2,FALSE)</f>
        <v>Trainee</v>
      </c>
      <c r="AC1519" s="6" t="str">
        <f t="shared" ca="1" si="237"/>
        <v/>
      </c>
      <c r="AD1519" s="7" t="str">
        <f ca="1" xml:space="preserve">
IF($AC1519 &lt;&gt; "",
    VLOOKUP($AC1519,Levels!$A:$B,2,FALSE),
    ""
)</f>
        <v/>
      </c>
      <c r="AE1519" s="8">
        <f t="shared" ca="1" si="238"/>
        <v>40489</v>
      </c>
      <c r="AF1519" s="6">
        <f ca="1">RANDBETWEEN(5,COUNTA('Recruitment source'!$A:$A) + 1)</f>
        <v>9</v>
      </c>
      <c r="AG1519" s="6" t="str">
        <f ca="1">VLOOKUP($AF1519,'Recruitment source'!$A:$B,2,FALSE)</f>
        <v>Empregos Online</v>
      </c>
      <c r="AH1519" s="8"/>
      <c r="AI1519" s="1">
        <f t="shared" ca="1" si="230"/>
        <v>1385</v>
      </c>
      <c r="AJ151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1515, 1, 'Noah Ricci Monteiro', 'M', 6, '26/12/1952', 7, 9, 10, NULL, 1385);</v>
      </c>
    </row>
    <row r="1520" spans="1:36" ht="14.25" customHeight="1" x14ac:dyDescent="0.2">
      <c r="A1520" s="7" cm="1">
        <f t="array" aca="1" ref="A1520" ca="1">INDEX(Companies!$A:$A,RANDBETWEEN(5,COUNTA(Companies!$A:$A) + 1),1)</f>
        <v>5</v>
      </c>
      <c r="B1520" s="7" t="str">
        <f ca="1">VLOOKUP($A1520,Companies!$A:$B,2,FALSE)</f>
        <v>ACME Corporation</v>
      </c>
      <c r="C1520" s="5">
        <f t="shared" si="231"/>
        <v>1516</v>
      </c>
      <c r="D1520" s="5" t="str" cm="1">
        <f t="array" ref="D1520">SHA1HASH($C1520)</f>
        <v>635c86e575ed2ca9cf4bca9b0dce0c5fc99df7d0</v>
      </c>
      <c r="E1520" s="6">
        <v>1</v>
      </c>
      <c r="F1520" s="7">
        <f ca="1">IF($C1520 = 1 + N("Presidente"),
    127,
    IF($C1520 = 2 + N("Vice-Presidente"),
        72,
        IF($C1520 = 3 + N("Secretária bilíngue"),
            13,
            RANDBETWEEN(5,COUNT(Name!$A:$A) + 1)
        )
    )
)</f>
        <v>319</v>
      </c>
      <c r="G1520" s="7" t="str">
        <f ca="1">VLOOKUP($F1520,Name!$A:$B,2,FALSE)</f>
        <v>Pedro Miguel</v>
      </c>
      <c r="H1520" s="7">
        <f ca="1" xml:space="preserve">
IF($C1520 = 1,
    0,
    RANDBETWEEN(5,COUNT('Last name'!$A:$A) + 1)
)</f>
        <v>69</v>
      </c>
      <c r="I1520" s="7" t="str">
        <f ca="1" xml:space="preserve">
IF($C1520 = 1 + N("Presidente"),
    "de Orléans e Bragança",
    VLOOKUP($H1520,'Last name'!$A:$B,2,FALSE) &amp; " " &amp; VLOOKUP(RANDBETWEEN(5,COUNT('Last name'!$A:$A) + 1),'Last name'!$A:$B,2,FALSE)
)</f>
        <v>Costatini Nascimento</v>
      </c>
      <c r="J1520" s="7" t="str">
        <f t="shared" ca="1" si="232"/>
        <v>Pedro Miguel Costatini Nascimento</v>
      </c>
      <c r="K1520" s="7" t="str" cm="1">
        <f t="array" aca="1" ref="K1520" ca="1">SHA1HASH($J1520)</f>
        <v>964e641ca856204bb848c4989d07ad8250da9e03</v>
      </c>
      <c r="L1520" s="7" cm="1">
        <f t="array" aca="1" ref="L1520" ca="1">INDEX(States!$A:$A,N1520,1)</f>
        <v>5</v>
      </c>
      <c r="M1520" s="7" t="str">
        <f ca="1">VLOOKUP($L1520,Countries!$A:$B,2,FALSE)</f>
        <v>Portugal</v>
      </c>
      <c r="N1520" s="7" cm="1">
        <f t="array" aca="1" ref="N1520" ca="1">INDEX(States!$C:$C,RANDBETWEEN(5,COUNTA(States!$A:$A) + 1),1)</f>
        <v>5</v>
      </c>
      <c r="O1520" s="7" t="str">
        <f ca="1">VLOOKUP($N1520,States!$C:$D,2,FALSE)</f>
        <v xml:space="preserve"> Lisboa</v>
      </c>
      <c r="P1520" s="7" t="str">
        <f ca="1">VLOOKUP($F1520,Name!$A:$C,3,FALSE)</f>
        <v>M</v>
      </c>
      <c r="Q1520" s="7" t="str">
        <f ca="1">VLOOKUP($P1520,Genders!$B:$C,2,FALSE)</f>
        <v>Male</v>
      </c>
      <c r="R1520" s="7" cm="1">
        <f t="array" aca="1" ref="R1520" ca="1">INDEX('Marital status'!$A:$A,RANDBETWEEN(5,COUNTA('Marital status'!$A:$A) + 1),1)</f>
        <v>9</v>
      </c>
      <c r="S1520" s="7" t="str">
        <f ca="1">VLOOKUP($R1520,'Marital status'!$A:$B,2,FALSE)</f>
        <v>DIVORCED</v>
      </c>
      <c r="T1520" s="7">
        <f t="shared" ca="1" si="233"/>
        <v>8</v>
      </c>
      <c r="U1520" s="7" t="str">
        <f ca="1">VLOOKUP($T1520,Ethnicities!$A:$B,2,FALSE)</f>
        <v>ASIAN</v>
      </c>
      <c r="V1520" s="8">
        <f t="shared" ca="1" si="234"/>
        <v>26811</v>
      </c>
      <c r="W1520" s="6">
        <f t="shared" ca="1" si="235"/>
        <v>8</v>
      </c>
      <c r="X1520" s="8" t="str">
        <f ca="1">VLOOKUP($W1520,'Background education'!$A:$B,2,FALSE)</f>
        <v>Graduate school</v>
      </c>
      <c r="Y1520" s="7">
        <f ca="1" xml:space="preserve">
  IF(OR($AA1520 = 5, $AA1520 = 6, $AA1520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20" s="7" t="str">
        <f ca="1">VLOOKUP($Y1520,Departments!$A:$B,2,FALSE)</f>
        <v>Communication &amp; Marketing</v>
      </c>
      <c r="AA1520" s="6">
        <f t="shared" ca="1" si="236"/>
        <v>11</v>
      </c>
      <c r="AB1520" s="7" t="str">
        <f ca="1">VLOOKUP($AA1520,Roles!$A:$B,2,FALSE)</f>
        <v>Analyst</v>
      </c>
      <c r="AC1520" s="6">
        <f t="shared" ca="1" si="237"/>
        <v>7</v>
      </c>
      <c r="AD1520" s="7" t="str">
        <f ca="1" xml:space="preserve">
IF($AC1520 &lt;&gt; "",
    VLOOKUP($AC1520,Levels!$A:$B,2,FALSE),
    ""
)</f>
        <v>Senior</v>
      </c>
      <c r="AE1520" s="8">
        <f t="shared" ca="1" si="238"/>
        <v>38837</v>
      </c>
      <c r="AF1520" s="6">
        <f ca="1">RANDBETWEEN(5,COUNTA('Recruitment source'!$A:$A) + 1)</f>
        <v>15</v>
      </c>
      <c r="AG1520" s="6" t="str">
        <f ca="1">VLOOKUP($AF1520,'Recruitment source'!$A:$B,2,FALSE)</f>
        <v>Website</v>
      </c>
      <c r="AH1520" s="8"/>
      <c r="AI1520" s="1">
        <f t="shared" ca="1" si="230"/>
        <v>3080</v>
      </c>
      <c r="AJ152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1516, 1, 'Pedro Miguel Costatini Nascimento', 'M', 8, '27/05/1973', 8, 11, 11, 7, 3080);</v>
      </c>
    </row>
    <row r="1521" spans="1:36" ht="14.25" customHeight="1" x14ac:dyDescent="0.2">
      <c r="A1521" s="7" cm="1">
        <f t="array" aca="1" ref="A1521" ca="1">INDEX(Companies!$A:$A,RANDBETWEEN(5,COUNTA(Companies!$A:$A) + 1),1)</f>
        <v>5</v>
      </c>
      <c r="B1521" s="7" t="str">
        <f ca="1">VLOOKUP($A1521,Companies!$A:$B,2,FALSE)</f>
        <v>ACME Corporation</v>
      </c>
      <c r="C1521" s="5">
        <f t="shared" si="231"/>
        <v>1517</v>
      </c>
      <c r="D1521" s="5" t="str" cm="1">
        <f t="array" ref="D1521">SHA1HASH($C1521)</f>
        <v>42e12cb7198394beb558db2dc1f1a862366e1045</v>
      </c>
      <c r="E1521" s="6">
        <v>1</v>
      </c>
      <c r="F1521" s="7">
        <f ca="1">IF($C1521 = 1 + N("Presidente"),
    127,
    IF($C1521 = 2 + N("Vice-Presidente"),
        72,
        IF($C1521 = 3 + N("Secretária bilíngue"),
            13,
            RANDBETWEEN(5,COUNT(Name!$A:$A) + 1)
        )
    )
)</f>
        <v>268</v>
      </c>
      <c r="G1521" s="7" t="str">
        <f ca="1">VLOOKUP($F1521,Name!$A:$B,2,FALSE)</f>
        <v>Maria Isis</v>
      </c>
      <c r="H1521" s="7">
        <f ca="1" xml:space="preserve">
IF($C1521 = 1,
    0,
    RANDBETWEEN(5,COUNT('Last name'!$A:$A) + 1)
)</f>
        <v>182</v>
      </c>
      <c r="I1521" s="7" t="str">
        <f ca="1" xml:space="preserve">
IF($C1521 = 1 + N("Presidente"),
    "de Orléans e Bragança",
    VLOOKUP($H1521,'Last name'!$A:$B,2,FALSE) &amp; " " &amp; VLOOKUP(RANDBETWEEN(5,COUNT('Last name'!$A:$A) + 1),'Last name'!$A:$B,2,FALSE)
)</f>
        <v>Siqueira Caminha</v>
      </c>
      <c r="J1521" s="7" t="str">
        <f t="shared" ca="1" si="232"/>
        <v>Maria Isis Siqueira Caminha</v>
      </c>
      <c r="K1521" s="7" t="str" cm="1">
        <f t="array" aca="1" ref="K1521" ca="1">SHA1HASH($J1521)</f>
        <v>87c44fc32439f3079bc7abdef21329d9f4094746</v>
      </c>
      <c r="L1521" s="7" cm="1">
        <f t="array" aca="1" ref="L1521" ca="1">INDEX(States!$A:$A,N1521,1)</f>
        <v>5</v>
      </c>
      <c r="M1521" s="7" t="str">
        <f ca="1">VLOOKUP($L1521,Countries!$A:$B,2,FALSE)</f>
        <v>Portugal</v>
      </c>
      <c r="N1521" s="7" cm="1">
        <f t="array" aca="1" ref="N1521" ca="1">INDEX(States!$C:$C,RANDBETWEEN(5,COUNTA(States!$A:$A) + 1),1)</f>
        <v>24</v>
      </c>
      <c r="O1521" s="7" t="str">
        <f ca="1">VLOOKUP($N1521,States!$C:$D,2,FALSE)</f>
        <v>Brangança</v>
      </c>
      <c r="P1521" s="7" t="str">
        <f ca="1">VLOOKUP($F1521,Name!$A:$C,3,FALSE)</f>
        <v>F</v>
      </c>
      <c r="Q1521" s="7" t="str">
        <f ca="1">VLOOKUP($P1521,Genders!$B:$C,2,FALSE)</f>
        <v>Female</v>
      </c>
      <c r="R1521" s="7" cm="1">
        <f t="array" aca="1" ref="R1521" ca="1">INDEX('Marital status'!$A:$A,RANDBETWEEN(5,COUNTA('Marital status'!$A:$A) + 1),1)</f>
        <v>6</v>
      </c>
      <c r="S1521" s="7" t="str">
        <f ca="1">VLOOKUP($R1521,'Marital status'!$A:$B,2,FALSE)</f>
        <v>MarrieD</v>
      </c>
      <c r="T1521" s="7">
        <f t="shared" ca="1" si="233"/>
        <v>5</v>
      </c>
      <c r="U1521" s="7" t="str">
        <f ca="1">VLOOKUP($T1521,Ethnicities!$A:$B,2,FALSE)</f>
        <v xml:space="preserve"> white</v>
      </c>
      <c r="V1521" s="8">
        <f t="shared" ca="1" si="234"/>
        <v>32748</v>
      </c>
      <c r="W1521" s="6">
        <f t="shared" ca="1" si="235"/>
        <v>7</v>
      </c>
      <c r="X1521" s="8" t="str">
        <f ca="1">VLOOKUP($W1521,'Background education'!$A:$B,2,FALSE)</f>
        <v>Undergraduate degree</v>
      </c>
      <c r="Y1521" s="7">
        <f ca="1" xml:space="preserve">
  IF(OR($AA1521 = 5, $AA1521 = 6, $AA1521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21" s="7" t="str">
        <f ca="1">VLOOKUP($Y1521,Departments!$A:$B,2,FALSE)</f>
        <v xml:space="preserve"> Presidency</v>
      </c>
      <c r="AA1521" s="6">
        <f t="shared" ca="1" si="236"/>
        <v>9</v>
      </c>
      <c r="AB1521" s="7" t="str">
        <f ca="1">VLOOKUP($AA1521,Roles!$A:$B,2,FALSE)</f>
        <v>Intern</v>
      </c>
      <c r="AC1521" s="6" t="str">
        <f t="shared" ca="1" si="237"/>
        <v/>
      </c>
      <c r="AD1521" s="7" t="str">
        <f ca="1" xml:space="preserve">
IF($AC1521 &lt;&gt; "",
    VLOOKUP($AC1521,Levels!$A:$B,2,FALSE),
    ""
)</f>
        <v/>
      </c>
      <c r="AE1521" s="8">
        <f t="shared" ca="1" si="238"/>
        <v>43982</v>
      </c>
      <c r="AF1521" s="6">
        <f ca="1">RANDBETWEEN(5,COUNTA('Recruitment source'!$A:$A) + 1)</f>
        <v>14</v>
      </c>
      <c r="AG1521" s="6" t="str">
        <f ca="1">VLOOKUP($AF1521,'Recruitment source'!$A:$B,2,FALSE)</f>
        <v>LinkedIn</v>
      </c>
      <c r="AH1521" s="8"/>
      <c r="AI1521" s="1">
        <f t="shared" ca="1" si="230"/>
        <v>1205</v>
      </c>
      <c r="AJ152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1517, 1, 'Maria Isis Siqueira Caminha', 'F', 5, '28/08/1989', 7, 5, 9, NULL, 1205);</v>
      </c>
    </row>
    <row r="1522" spans="1:36" ht="14.25" customHeight="1" x14ac:dyDescent="0.2">
      <c r="A1522" s="7" cm="1">
        <f t="array" aca="1" ref="A1522" ca="1">INDEX(Companies!$A:$A,RANDBETWEEN(5,COUNTA(Companies!$A:$A) + 1),1)</f>
        <v>5</v>
      </c>
      <c r="B1522" s="7" t="str">
        <f ca="1">VLOOKUP($A1522,Companies!$A:$B,2,FALSE)</f>
        <v>ACME Corporation</v>
      </c>
      <c r="C1522" s="5">
        <f t="shared" si="231"/>
        <v>1518</v>
      </c>
      <c r="D1522" s="5" t="str" cm="1">
        <f t="array" ref="D1522">SHA1HASH($C1522)</f>
        <v>c8ec393b52a33555bfca80d15909f59f2d09d0cb</v>
      </c>
      <c r="E1522" s="6">
        <v>1</v>
      </c>
      <c r="F1522" s="7">
        <f ca="1">IF($C1522 = 1 + N("Presidente"),
    127,
    IF($C1522 = 2 + N("Vice-Presidente"),
        72,
        IF($C1522 = 3 + N("Secretária bilíngue"),
            13,
            RANDBETWEEN(5,COUNT(Name!$A:$A) + 1)
        )
    )
)</f>
        <v>108</v>
      </c>
      <c r="G1522" s="7" t="str">
        <f ca="1">VLOOKUP($F1522,Name!$A:$B,2,FALSE)</f>
        <v>Davi Luccas</v>
      </c>
      <c r="H1522" s="7">
        <f ca="1" xml:space="preserve">
IF($C1522 = 1,
    0,
    RANDBETWEEN(5,COUNT('Last name'!$A:$A) + 1)
)</f>
        <v>25</v>
      </c>
      <c r="I1522" s="7" t="str">
        <f ca="1" xml:space="preserve">
IF($C1522 = 1 + N("Presidente"),
    "de Orléans e Bragança",
    VLOOKUP($H1522,'Last name'!$A:$B,2,FALSE) &amp; " " &amp; VLOOKUP(RANDBETWEEN(5,COUNT('Last name'!$A:$A) + 1),'Last name'!$A:$B,2,FALSE)
)</f>
        <v>Auth Tavares</v>
      </c>
      <c r="J1522" s="7" t="str">
        <f t="shared" ca="1" si="232"/>
        <v>Davi Luccas Auth Tavares</v>
      </c>
      <c r="K1522" s="7" t="str" cm="1">
        <f t="array" aca="1" ref="K1522" ca="1">SHA1HASH($J1522)</f>
        <v>dd376ecabfc14a37f1185750e90e6831018dd6bd</v>
      </c>
      <c r="L1522" s="7" cm="1">
        <f t="array" aca="1" ref="L1522" ca="1">INDEX(States!$A:$A,N1522,1)</f>
        <v>5</v>
      </c>
      <c r="M1522" s="7" t="str">
        <f ca="1">VLOOKUP($L1522,Countries!$A:$B,2,FALSE)</f>
        <v>Portugal</v>
      </c>
      <c r="N1522" s="7" cm="1">
        <f t="array" aca="1" ref="N1522" ca="1">INDEX(States!$C:$C,RANDBETWEEN(5,COUNTA(States!$A:$A) + 1),1)</f>
        <v>6</v>
      </c>
      <c r="O1522" s="7" t="str">
        <f ca="1">VLOOKUP($N1522,States!$C:$D,2,FALSE)</f>
        <v>PORTO</v>
      </c>
      <c r="P1522" s="7" t="str">
        <f ca="1">VLOOKUP($F1522,Name!$A:$C,3,FALSE)</f>
        <v>M</v>
      </c>
      <c r="Q1522" s="7" t="str">
        <f ca="1">VLOOKUP($P1522,Genders!$B:$C,2,FALSE)</f>
        <v>Male</v>
      </c>
      <c r="R1522" s="7" cm="1">
        <f t="array" aca="1" ref="R1522" ca="1">INDEX('Marital status'!$A:$A,RANDBETWEEN(5,COUNTA('Marital status'!$A:$A) + 1),1)</f>
        <v>7</v>
      </c>
      <c r="S1522" s="7" t="str">
        <f ca="1">VLOOKUP($R1522,'Marital status'!$A:$B,2,FALSE)</f>
        <v xml:space="preserve">Widowed </v>
      </c>
      <c r="T1522" s="7">
        <f t="shared" ca="1" si="233"/>
        <v>5</v>
      </c>
      <c r="U1522" s="7" t="str">
        <f ca="1">VLOOKUP($T1522,Ethnicities!$A:$B,2,FALSE)</f>
        <v xml:space="preserve"> white</v>
      </c>
      <c r="V1522" s="8">
        <f t="shared" ca="1" si="234"/>
        <v>22326</v>
      </c>
      <c r="W1522" s="6">
        <f t="shared" ca="1" si="235"/>
        <v>8</v>
      </c>
      <c r="X1522" s="8" t="str">
        <f ca="1">VLOOKUP($W1522,'Background education'!$A:$B,2,FALSE)</f>
        <v>Graduate school</v>
      </c>
      <c r="Y1522" s="7">
        <f ca="1" xml:space="preserve">
  IF(OR($AA1522 = 5, $AA1522 = 6, $AA1522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22" s="7" t="str">
        <f ca="1">VLOOKUP($Y1522,Departments!$A:$B,2,FALSE)</f>
        <v xml:space="preserve"> Commercial</v>
      </c>
      <c r="AA1522" s="6">
        <f t="shared" ca="1" si="236"/>
        <v>11</v>
      </c>
      <c r="AB1522" s="7" t="str">
        <f ca="1">VLOOKUP($AA1522,Roles!$A:$B,2,FALSE)</f>
        <v>Analyst</v>
      </c>
      <c r="AC1522" s="6">
        <f t="shared" ca="1" si="237"/>
        <v>5</v>
      </c>
      <c r="AD1522" s="7" t="str">
        <f ca="1" xml:space="preserve">
IF($AC1522 &lt;&gt; "",
    VLOOKUP($AC1522,Levels!$A:$B,2,FALSE),
    ""
)</f>
        <v>Junior</v>
      </c>
      <c r="AE1522" s="8">
        <f t="shared" ca="1" si="238"/>
        <v>43926</v>
      </c>
      <c r="AF1522" s="6">
        <f ca="1">RANDBETWEEN(5,COUNTA('Recruitment source'!$A:$A) + 1)</f>
        <v>6</v>
      </c>
      <c r="AG1522" s="6" t="str">
        <f ca="1">VLOOKUP($AF1522,'Recruitment source'!$A:$B,2,FALSE)</f>
        <v>Learn4Good</v>
      </c>
      <c r="AH1522" s="8"/>
      <c r="AI1522" s="1">
        <f t="shared" ca="1" si="230"/>
        <v>3080</v>
      </c>
      <c r="AJ1522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1518, 1, 'Davi Luccas Auth Tavares', 'M', 5, '14/02/1961', 8, 9, 11, 5, 3080);</v>
      </c>
    </row>
    <row r="1523" spans="1:36" ht="14.25" customHeight="1" x14ac:dyDescent="0.2">
      <c r="A1523" s="7" cm="1">
        <f t="array" aca="1" ref="A1523" ca="1">INDEX(Companies!$A:$A,RANDBETWEEN(5,COUNTA(Companies!$A:$A) + 1),1)</f>
        <v>5</v>
      </c>
      <c r="B1523" s="7" t="str">
        <f ca="1">VLOOKUP($A1523,Companies!$A:$B,2,FALSE)</f>
        <v>ACME Corporation</v>
      </c>
      <c r="C1523" s="5">
        <f t="shared" si="231"/>
        <v>1519</v>
      </c>
      <c r="D1523" s="5" t="str" cm="1">
        <f t="array" ref="D1523">SHA1HASH($C1523)</f>
        <v>b43f3811ec0a7d607f7e654ec866167acb42336b</v>
      </c>
      <c r="E1523" s="6">
        <v>1</v>
      </c>
      <c r="F1523" s="7">
        <f ca="1">IF($C1523 = 1 + N("Presidente"),
    127,
    IF($C1523 = 2 + N("Vice-Presidente"),
        72,
        IF($C1523 = 3 + N("Secretária bilíngue"),
            13,
            RANDBETWEEN(5,COUNT(Name!$A:$A) + 1)
        )
    )
)</f>
        <v>275</v>
      </c>
      <c r="G1523" s="7" t="str">
        <f ca="1">VLOOKUP($F1523,Name!$A:$B,2,FALSE)</f>
        <v>Maria Vitória</v>
      </c>
      <c r="H1523" s="7">
        <f ca="1" xml:space="preserve">
IF($C1523 = 1,
    0,
    RANDBETWEEN(5,COUNT('Last name'!$A:$A) + 1)
)</f>
        <v>5</v>
      </c>
      <c r="I1523" s="7" t="str">
        <f ca="1" xml:space="preserve">
IF($C1523 = 1 + N("Presidente"),
    "de Orléans e Bragança",
    VLOOKUP($H1523,'Last name'!$A:$B,2,FALSE) &amp; " " &amp; VLOOKUP(RANDBETWEEN(5,COUNT('Last name'!$A:$A) + 1),'Last name'!$A:$B,2,FALSE)
)</f>
        <v>Abranches Esteves</v>
      </c>
      <c r="J1523" s="7" t="str">
        <f t="shared" ca="1" si="232"/>
        <v>Maria Vitória Abranches Esteves</v>
      </c>
      <c r="K1523" s="7" t="str" cm="1">
        <f t="array" aca="1" ref="K1523" ca="1">SHA1HASH($J1523)</f>
        <v>a093f2d2ef4712b514d07e32f9589cecbdb66cad</v>
      </c>
      <c r="L1523" s="7" cm="1">
        <f t="array" aca="1" ref="L1523" ca="1">INDEX(States!$A:$A,N1523,1)</f>
        <v>5</v>
      </c>
      <c r="M1523" s="7" t="str">
        <f ca="1">VLOOKUP($L1523,Countries!$A:$B,2,FALSE)</f>
        <v>Portugal</v>
      </c>
      <c r="N1523" s="7" cm="1">
        <f t="array" aca="1" ref="N1523" ca="1">INDEX(States!$C:$C,RANDBETWEEN(5,COUNTA(States!$A:$A) + 1),1)</f>
        <v>17</v>
      </c>
      <c r="O1523" s="7" t="str">
        <f ca="1">VLOOKUP($N1523,States!$C:$D,2,FALSE)</f>
        <v>Viseu</v>
      </c>
      <c r="P1523" s="7" t="str">
        <f ca="1">VLOOKUP($F1523,Name!$A:$C,3,FALSE)</f>
        <v>F</v>
      </c>
      <c r="Q1523" s="7" t="str">
        <f ca="1">VLOOKUP($P1523,Genders!$B:$C,2,FALSE)</f>
        <v>Female</v>
      </c>
      <c r="R1523" s="7" cm="1">
        <f t="array" aca="1" ref="R1523" ca="1">INDEX('Marital status'!$A:$A,RANDBETWEEN(5,COUNTA('Marital status'!$A:$A) + 1),1)</f>
        <v>5</v>
      </c>
      <c r="S1523" s="7" t="str">
        <f ca="1">VLOOKUP($R1523,'Marital status'!$A:$B,2,FALSE)</f>
        <v>single</v>
      </c>
      <c r="T1523" s="7">
        <f t="shared" ca="1" si="233"/>
        <v>5</v>
      </c>
      <c r="U1523" s="7" t="str">
        <f ca="1">VLOOKUP($T1523,Ethnicities!$A:$B,2,FALSE)</f>
        <v xml:space="preserve"> white</v>
      </c>
      <c r="V1523" s="8">
        <f t="shared" ca="1" si="234"/>
        <v>28395</v>
      </c>
      <c r="W1523" s="6">
        <f t="shared" ca="1" si="235"/>
        <v>7</v>
      </c>
      <c r="X1523" s="8" t="str">
        <f ca="1">VLOOKUP($W1523,'Background education'!$A:$B,2,FALSE)</f>
        <v>Undergraduate degree</v>
      </c>
      <c r="Y1523" s="7">
        <f ca="1" xml:space="preserve">
  IF(OR($AA1523 = 5, $AA1523 = 6, $AA1523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23" s="7" t="str">
        <f ca="1">VLOOKUP($Y1523,Departments!$A:$B,2,FALSE)</f>
        <v>Communication &amp; Marketing</v>
      </c>
      <c r="AA1523" s="6">
        <f t="shared" ca="1" si="236"/>
        <v>9</v>
      </c>
      <c r="AB1523" s="7" t="str">
        <f ca="1">VLOOKUP($AA1523,Roles!$A:$B,2,FALSE)</f>
        <v>Intern</v>
      </c>
      <c r="AC1523" s="6" t="str">
        <f t="shared" ca="1" si="237"/>
        <v/>
      </c>
      <c r="AD1523" s="7" t="str">
        <f ca="1" xml:space="preserve">
IF($AC1523 &lt;&gt; "",
    VLOOKUP($AC1523,Levels!$A:$B,2,FALSE),
    ""
)</f>
        <v/>
      </c>
      <c r="AE1523" s="8">
        <f t="shared" ca="1" si="238"/>
        <v>44023</v>
      </c>
      <c r="AF1523" s="6">
        <f ca="1">RANDBETWEEN(5,COUNTA('Recruitment source'!$A:$A) + 1)</f>
        <v>13</v>
      </c>
      <c r="AG1523" s="6" t="str">
        <f ca="1">VLOOKUP($AF1523,'Recruitment source'!$A:$B,2,FALSE)</f>
        <v>Google</v>
      </c>
      <c r="AH1523" s="8"/>
      <c r="AI1523" s="1">
        <f t="shared" ca="1" si="230"/>
        <v>1285</v>
      </c>
      <c r="AJ1523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1519, 1, 'Maria Vitória Abranches Esteves', 'F', 5, '27/09/1977', 7, 11, 9, NULL, 1285);</v>
      </c>
    </row>
    <row r="1524" spans="1:36" ht="14.25" customHeight="1" x14ac:dyDescent="0.2">
      <c r="A1524" s="7" cm="1">
        <f t="array" aca="1" ref="A1524" ca="1">INDEX(Companies!$A:$A,RANDBETWEEN(5,COUNTA(Companies!$A:$A) + 1),1)</f>
        <v>5</v>
      </c>
      <c r="B1524" s="7" t="str">
        <f ca="1">VLOOKUP($A1524,Companies!$A:$B,2,FALSE)</f>
        <v>ACME Corporation</v>
      </c>
      <c r="C1524" s="5">
        <f t="shared" si="231"/>
        <v>1520</v>
      </c>
      <c r="D1524" s="5" t="str" cm="1">
        <f t="array" ref="D1524">SHA1HASH($C1524)</f>
        <v>5748e8895723a0da63d2bc75b935735a9c0d9699</v>
      </c>
      <c r="E1524" s="6">
        <v>1</v>
      </c>
      <c r="F1524" s="7">
        <f ca="1">IF($C1524 = 1 + N("Presidente"),
    127,
    IF($C1524 = 2 + N("Vice-Presidente"),
        72,
        IF($C1524 = 3 + N("Secretária bilíngue"),
            13,
            RANDBETWEEN(5,COUNT(Name!$A:$A) + 1)
        )
    )
)</f>
        <v>46</v>
      </c>
      <c r="G1524" s="7" t="str">
        <f ca="1">VLOOKUP($F1524,Name!$A:$B,2,FALSE)</f>
        <v>Anna Julia</v>
      </c>
      <c r="H1524" s="7">
        <f ca="1" xml:space="preserve">
IF($C1524 = 1,
    0,
    RANDBETWEEN(5,COUNT('Last name'!$A:$A) + 1)
)</f>
        <v>73</v>
      </c>
      <c r="I1524" s="7" t="str">
        <f ca="1" xml:space="preserve">
IF($C1524 = 1 + N("Presidente"),
    "de Orléans e Bragança",
    VLOOKUP($H1524,'Last name'!$A:$B,2,FALSE) &amp; " " &amp; VLOOKUP(RANDBETWEEN(5,COUNT('Last name'!$A:$A) + 1),'Last name'!$A:$B,2,FALSE)
)</f>
        <v>de Oliveira Moretti</v>
      </c>
      <c r="J1524" s="7" t="str">
        <f t="shared" ca="1" si="232"/>
        <v>Anna Julia de Oliveira Moretti</v>
      </c>
      <c r="K1524" s="7" t="str" cm="1">
        <f t="array" aca="1" ref="K1524" ca="1">SHA1HASH($J1524)</f>
        <v>34c8c5cc1e8c22981ca9fa4f377f859590e3aa3a</v>
      </c>
      <c r="L1524" s="7" cm="1">
        <f t="array" aca="1" ref="L1524" ca="1">INDEX(States!$A:$A,N1524,1)</f>
        <v>5</v>
      </c>
      <c r="M1524" s="7" t="str">
        <f ca="1">VLOOKUP($L1524,Countries!$A:$B,2,FALSE)</f>
        <v>Portugal</v>
      </c>
      <c r="N1524" s="7" cm="1">
        <f t="array" aca="1" ref="N1524" ca="1">INDEX(States!$C:$C,RANDBETWEEN(5,COUNTA(States!$A:$A) + 1),1)</f>
        <v>9</v>
      </c>
      <c r="O1524" s="7" t="str">
        <f ca="1">VLOOKUP($N1524,States!$C:$D,2,FALSE)</f>
        <v>braga</v>
      </c>
      <c r="P1524" s="7" t="str">
        <f ca="1">VLOOKUP($F1524,Name!$A:$C,3,FALSE)</f>
        <v>F</v>
      </c>
      <c r="Q1524" s="7" t="str">
        <f ca="1">VLOOKUP($P1524,Genders!$B:$C,2,FALSE)</f>
        <v>Female</v>
      </c>
      <c r="R1524" s="7" cm="1">
        <f t="array" aca="1" ref="R1524" ca="1">INDEX('Marital status'!$A:$A,RANDBETWEEN(5,COUNTA('Marital status'!$A:$A) + 1),1)</f>
        <v>9</v>
      </c>
      <c r="S1524" s="7" t="str">
        <f ca="1">VLOOKUP($R1524,'Marital status'!$A:$B,2,FALSE)</f>
        <v>DIVORCED</v>
      </c>
      <c r="T1524" s="7">
        <f t="shared" ca="1" si="233"/>
        <v>5</v>
      </c>
      <c r="U1524" s="7" t="str">
        <f ca="1">VLOOKUP($T1524,Ethnicities!$A:$B,2,FALSE)</f>
        <v xml:space="preserve"> white</v>
      </c>
      <c r="V1524" s="8">
        <f t="shared" ca="1" si="234"/>
        <v>29335</v>
      </c>
      <c r="W1524" s="6">
        <f t="shared" ca="1" si="235"/>
        <v>8</v>
      </c>
      <c r="X1524" s="8" t="str">
        <f ca="1">VLOOKUP($W1524,'Background education'!$A:$B,2,FALSE)</f>
        <v>Graduate school</v>
      </c>
      <c r="Y1524" s="7">
        <f ca="1" xml:space="preserve">
  IF(OR($AA1524 = 5, $AA1524 = 6, $AA1524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24" s="7" t="str">
        <f ca="1">VLOOKUP($Y1524,Departments!$A:$B,2,FALSE)</f>
        <v>Finance</v>
      </c>
      <c r="AA1524" s="6">
        <f t="shared" ca="1" si="236"/>
        <v>11</v>
      </c>
      <c r="AB1524" s="7" t="str">
        <f ca="1">VLOOKUP($AA1524,Roles!$A:$B,2,FALSE)</f>
        <v>Analyst</v>
      </c>
      <c r="AC1524" s="6">
        <f t="shared" ca="1" si="237"/>
        <v>7</v>
      </c>
      <c r="AD1524" s="7" t="str">
        <f ca="1" xml:space="preserve">
IF($AC1524 &lt;&gt; "",
    VLOOKUP($AC1524,Levels!$A:$B,2,FALSE),
    ""
)</f>
        <v>Senior</v>
      </c>
      <c r="AE1524" s="8">
        <f t="shared" ca="1" si="238"/>
        <v>43979</v>
      </c>
      <c r="AF1524" s="6">
        <f ca="1">RANDBETWEEN(5,COUNTA('Recruitment source'!$A:$A) + 1)</f>
        <v>5</v>
      </c>
      <c r="AG1524" s="6" t="str">
        <f ca="1">VLOOKUP($AF1524,'Recruitment source'!$A:$B,2,FALSE)</f>
        <v>Indeed</v>
      </c>
      <c r="AH1524" s="8"/>
      <c r="AI1524" s="1">
        <f t="shared" ca="1" si="230"/>
        <v>3000</v>
      </c>
      <c r="AJ1524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1520, 1, 'Anna Julia de Oliveira Moretti', 'F', 5, '24/04/1980', 8, 7, 11, 7, 3000);</v>
      </c>
    </row>
    <row r="1525" spans="1:36" ht="14.25" customHeight="1" x14ac:dyDescent="0.2">
      <c r="A1525" s="7" cm="1">
        <f t="array" aca="1" ref="A1525" ca="1">INDEX(Companies!$A:$A,RANDBETWEEN(5,COUNTA(Companies!$A:$A) + 1),1)</f>
        <v>5</v>
      </c>
      <c r="B1525" s="7" t="str">
        <f ca="1">VLOOKUP($A1525,Companies!$A:$B,2,FALSE)</f>
        <v>ACME Corporation</v>
      </c>
      <c r="C1525" s="5">
        <f t="shared" si="231"/>
        <v>1521</v>
      </c>
      <c r="D1525" s="5" t="str" cm="1">
        <f t="array" ref="D1525">SHA1HASH($C1525)</f>
        <v>3ea77f23ba3301129b3fc06daf1ee04ecd559293</v>
      </c>
      <c r="E1525" s="6">
        <v>1</v>
      </c>
      <c r="F1525" s="7">
        <f ca="1">IF($C1525 = 1 + N("Presidente"),
    127,
    IF($C1525 = 2 + N("Vice-Presidente"),
        72,
        IF($C1525 = 3 + N("Secretária bilíngue"),
            13,
            RANDBETWEEN(5,COUNT(Name!$A:$A) + 1)
        )
    )
)</f>
        <v>301</v>
      </c>
      <c r="G1525" s="7" t="str">
        <f ca="1">VLOOKUP($F1525,Name!$A:$B,2,FALSE)</f>
        <v>Murilo</v>
      </c>
      <c r="H1525" s="7">
        <f ca="1" xml:space="preserve">
IF($C1525 = 1,
    0,
    RANDBETWEEN(5,COUNT('Last name'!$A:$A) + 1)
)</f>
        <v>157</v>
      </c>
      <c r="I1525" s="7" t="str">
        <f ca="1" xml:space="preserve">
IF($C1525 = 1 + N("Presidente"),
    "de Orléans e Bragança",
    VLOOKUP($H1525,'Last name'!$A:$B,2,FALSE) &amp; " " &amp; VLOOKUP(RANDBETWEEN(5,COUNT('Last name'!$A:$A) + 1),'Last name'!$A:$B,2,FALSE)
)</f>
        <v>Ramos Greco</v>
      </c>
      <c r="J1525" s="7" t="str">
        <f t="shared" ca="1" si="232"/>
        <v>Murilo Ramos Greco</v>
      </c>
      <c r="K1525" s="7" t="str" cm="1">
        <f t="array" aca="1" ref="K1525" ca="1">SHA1HASH($J1525)</f>
        <v>26d10c48f1e6c135520101d477e5c10e389d6b1e</v>
      </c>
      <c r="L1525" s="7" cm="1">
        <f t="array" aca="1" ref="L1525" ca="1">INDEX(States!$A:$A,N1525,1)</f>
        <v>5</v>
      </c>
      <c r="M1525" s="7" t="str">
        <f ca="1">VLOOKUP($L1525,Countries!$A:$B,2,FALSE)</f>
        <v>Portugal</v>
      </c>
      <c r="N1525" s="7" cm="1">
        <f t="array" aca="1" ref="N1525" ca="1">INDEX(States!$C:$C,RANDBETWEEN(5,COUNTA(States!$A:$A) + 1),1)</f>
        <v>24</v>
      </c>
      <c r="O1525" s="7" t="str">
        <f ca="1">VLOOKUP($N1525,States!$C:$D,2,FALSE)</f>
        <v>Brangança</v>
      </c>
      <c r="P1525" s="7" t="str">
        <f ca="1">VLOOKUP($F1525,Name!$A:$C,3,FALSE)</f>
        <v>M</v>
      </c>
      <c r="Q1525" s="7" t="str">
        <f ca="1">VLOOKUP($P1525,Genders!$B:$C,2,FALSE)</f>
        <v>Male</v>
      </c>
      <c r="R1525" s="7" cm="1">
        <f t="array" aca="1" ref="R1525" ca="1">INDEX('Marital status'!$A:$A,RANDBETWEEN(5,COUNTA('Marital status'!$A:$A) + 1),1)</f>
        <v>6</v>
      </c>
      <c r="S1525" s="7" t="str">
        <f ca="1">VLOOKUP($R1525,'Marital status'!$A:$B,2,FALSE)</f>
        <v>MarrieD</v>
      </c>
      <c r="T1525" s="7">
        <f t="shared" ca="1" si="233"/>
        <v>5</v>
      </c>
      <c r="U1525" s="7" t="str">
        <f ca="1">VLOOKUP($T1525,Ethnicities!$A:$B,2,FALSE)</f>
        <v xml:space="preserve"> white</v>
      </c>
      <c r="V1525" s="8">
        <f t="shared" ca="1" si="234"/>
        <v>21158</v>
      </c>
      <c r="W1525" s="6">
        <f t="shared" ca="1" si="235"/>
        <v>7</v>
      </c>
      <c r="X1525" s="8" t="str">
        <f ca="1">VLOOKUP($W1525,'Background education'!$A:$B,2,FALSE)</f>
        <v>Undergraduate degree</v>
      </c>
      <c r="Y1525" s="7">
        <f ca="1" xml:space="preserve">
  IF(OR($AA1525 = 5, $AA1525 = 6, $AA1525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25" s="7" t="str">
        <f ca="1">VLOOKUP($Y1525,Departments!$A:$B,2,FALSE)</f>
        <v>Human Resource</v>
      </c>
      <c r="AA1525" s="6">
        <f t="shared" ca="1" si="236"/>
        <v>9</v>
      </c>
      <c r="AB1525" s="7" t="str">
        <f ca="1">VLOOKUP($AA1525,Roles!$A:$B,2,FALSE)</f>
        <v>Intern</v>
      </c>
      <c r="AC1525" s="6" t="str">
        <f t="shared" ca="1" si="237"/>
        <v/>
      </c>
      <c r="AD1525" s="7" t="str">
        <f ca="1" xml:space="preserve">
IF($AC1525 &lt;&gt; "",
    VLOOKUP($AC1525,Levels!$A:$B,2,FALSE),
    ""
)</f>
        <v/>
      </c>
      <c r="AE1525" s="8">
        <f t="shared" ca="1" si="238"/>
        <v>37295</v>
      </c>
      <c r="AF1525" s="6">
        <f ca="1">RANDBETWEEN(5,COUNTA('Recruitment source'!$A:$A) + 1)</f>
        <v>10</v>
      </c>
      <c r="AG1525" s="6" t="str">
        <f ca="1">VLOOKUP($AF1525,'Recruitment source'!$A:$B,2,FALSE)</f>
        <v>Jobs in Lisbon</v>
      </c>
      <c r="AH1525" s="8"/>
      <c r="AI1525" s="1">
        <f t="shared" ca="1" si="230"/>
        <v>1285</v>
      </c>
      <c r="AJ1525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1521, 1, 'Murilo Ramos Greco', 'M', 5, '04/12/1957', 7, 8, 9, NULL, 1285);</v>
      </c>
    </row>
    <row r="1526" spans="1:36" ht="14.25" customHeight="1" x14ac:dyDescent="0.2">
      <c r="A1526" s="7" cm="1">
        <f t="array" aca="1" ref="A1526" ca="1">INDEX(Companies!$A:$A,RANDBETWEEN(5,COUNTA(Companies!$A:$A) + 1),1)</f>
        <v>5</v>
      </c>
      <c r="B1526" s="7" t="str">
        <f ca="1">VLOOKUP($A1526,Companies!$A:$B,2,FALSE)</f>
        <v>ACME Corporation</v>
      </c>
      <c r="C1526" s="5">
        <f t="shared" si="231"/>
        <v>1522</v>
      </c>
      <c r="D1526" s="5" t="str" cm="1">
        <f t="array" ref="D1526">SHA1HASH($C1526)</f>
        <v>c718aa30a6ff882b7087ce4f1567e335ea77186e</v>
      </c>
      <c r="E1526" s="6">
        <v>1</v>
      </c>
      <c r="F1526" s="7">
        <f ca="1">IF($C1526 = 1 + N("Presidente"),
    127,
    IF($C1526 = 2 + N("Vice-Presidente"),
        72,
        IF($C1526 = 3 + N("Secretária bilíngue"),
            13,
            RANDBETWEEN(5,COUNT(Name!$A:$A) + 1)
        )
    )
)</f>
        <v>194</v>
      </c>
      <c r="G1526" s="7" t="str">
        <f ca="1">VLOOKUP($F1526,Name!$A:$B,2,FALSE)</f>
        <v>João Vitor</v>
      </c>
      <c r="H1526" s="7">
        <f ca="1" xml:space="preserve">
IF($C1526 = 1,
    0,
    RANDBETWEEN(5,COUNT('Last name'!$A:$A) + 1)
)</f>
        <v>48</v>
      </c>
      <c r="I1526" s="7" t="str">
        <f ca="1" xml:space="preserve">
IF($C1526 = 1 + N("Presidente"),
    "de Orléans e Bragança",
    VLOOKUP($H1526,'Last name'!$A:$B,2,FALSE) &amp; " " &amp; VLOOKUP(RANDBETWEEN(5,COUNT('Last name'!$A:$A) + 1),'Last name'!$A:$B,2,FALSE)
)</f>
        <v>Brasil Brasil</v>
      </c>
      <c r="J1526" s="7" t="str">
        <f t="shared" ca="1" si="232"/>
        <v>João Vitor Brasil Brasil</v>
      </c>
      <c r="K1526" s="7" t="str" cm="1">
        <f t="array" aca="1" ref="K1526" ca="1">SHA1HASH($J1526)</f>
        <v>077ed649b6e5d63ebcb4ff1543d07622ea4dccfe</v>
      </c>
      <c r="L1526" s="7" cm="1">
        <f t="array" aca="1" ref="L1526" ca="1">INDEX(States!$A:$A,N1526,1)</f>
        <v>5</v>
      </c>
      <c r="M1526" s="7" t="str">
        <f ca="1">VLOOKUP($L1526,Countries!$A:$B,2,FALSE)</f>
        <v>Portugal</v>
      </c>
      <c r="N1526" s="7" cm="1">
        <f t="array" aca="1" ref="N1526" ca="1">INDEX(States!$C:$C,RANDBETWEEN(5,COUNTA(States!$A:$A) + 1),1)</f>
        <v>13</v>
      </c>
      <c r="O1526" s="7" t="str">
        <f ca="1">VLOOKUP($N1526,States!$C:$D,2,FALSE)</f>
        <v>Coimbra</v>
      </c>
      <c r="P1526" s="7" t="str">
        <f ca="1">VLOOKUP($F1526,Name!$A:$C,3,FALSE)</f>
        <v>M</v>
      </c>
      <c r="Q1526" s="7" t="str">
        <f ca="1">VLOOKUP($P1526,Genders!$B:$C,2,FALSE)</f>
        <v>Male</v>
      </c>
      <c r="R1526" s="7" cm="1">
        <f t="array" aca="1" ref="R1526" ca="1">INDEX('Marital status'!$A:$A,RANDBETWEEN(5,COUNTA('Marital status'!$A:$A) + 1),1)</f>
        <v>9</v>
      </c>
      <c r="S1526" s="7" t="str">
        <f ca="1">VLOOKUP($R1526,'Marital status'!$A:$B,2,FALSE)</f>
        <v>DIVORCED</v>
      </c>
      <c r="T1526" s="7">
        <f t="shared" ca="1" si="233"/>
        <v>6</v>
      </c>
      <c r="U1526" s="7" t="str">
        <f ca="1">VLOOKUP($T1526,Ethnicities!$A:$B,2,FALSE)</f>
        <v>Black or African American</v>
      </c>
      <c r="V1526" s="8">
        <f t="shared" ca="1" si="234"/>
        <v>31443</v>
      </c>
      <c r="W1526" s="6">
        <f t="shared" ca="1" si="235"/>
        <v>8</v>
      </c>
      <c r="X1526" s="8" t="str">
        <f ca="1">VLOOKUP($W1526,'Background education'!$A:$B,2,FALSE)</f>
        <v>Graduate school</v>
      </c>
      <c r="Y1526" s="7">
        <f ca="1" xml:space="preserve">
  IF(OR($AA1526 = 5, $AA1526 = 6, $AA1526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26" s="7" t="str">
        <f ca="1">VLOOKUP($Y1526,Departments!$A:$B,2,FALSE)</f>
        <v>Human Resource</v>
      </c>
      <c r="AA1526" s="6">
        <f t="shared" ca="1" si="236"/>
        <v>11</v>
      </c>
      <c r="AB1526" s="7" t="str">
        <f ca="1">VLOOKUP($AA1526,Roles!$A:$B,2,FALSE)</f>
        <v>Analyst</v>
      </c>
      <c r="AC1526" s="6">
        <f t="shared" ca="1" si="237"/>
        <v>6</v>
      </c>
      <c r="AD1526" s="7" t="str">
        <f ca="1" xml:space="preserve">
IF($AC1526 &lt;&gt; "",
    VLOOKUP($AC1526,Levels!$A:$B,2,FALSE),
    ""
)</f>
        <v>Pleno</v>
      </c>
      <c r="AE1526" s="8">
        <f t="shared" ca="1" si="238"/>
        <v>39158</v>
      </c>
      <c r="AF1526" s="6">
        <f ca="1">RANDBETWEEN(5,COUNTA('Recruitment source'!$A:$A) + 1)</f>
        <v>13</v>
      </c>
      <c r="AG1526" s="6" t="str">
        <f ca="1">VLOOKUP($AF1526,'Recruitment source'!$A:$B,2,FALSE)</f>
        <v>Google</v>
      </c>
      <c r="AH1526" s="8"/>
      <c r="AI1526" s="1">
        <f t="shared" ca="1" si="230"/>
        <v>3080</v>
      </c>
      <c r="AJ1526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1522, 1, 'João Vitor Brasil Brasil', 'M', 6, '31/01/1986', 8, 8, 11, 6, 3080);</v>
      </c>
    </row>
    <row r="1527" spans="1:36" ht="14.25" customHeight="1" x14ac:dyDescent="0.2">
      <c r="A1527" s="7" cm="1">
        <f t="array" aca="1" ref="A1527" ca="1">INDEX(Companies!$A:$A,RANDBETWEEN(5,COUNTA(Companies!$A:$A) + 1),1)</f>
        <v>5</v>
      </c>
      <c r="B1527" s="7" t="str">
        <f ca="1">VLOOKUP($A1527,Companies!$A:$B,2,FALSE)</f>
        <v>ACME Corporation</v>
      </c>
      <c r="C1527" s="5">
        <f t="shared" si="231"/>
        <v>1523</v>
      </c>
      <c r="D1527" s="5" t="str" cm="1">
        <f t="array" ref="D1527">SHA1HASH($C1527)</f>
        <v>d077ba37b8c977b50b81aeb238f7aa4d7d5a8646</v>
      </c>
      <c r="E1527" s="6">
        <v>1</v>
      </c>
      <c r="F1527" s="7">
        <f ca="1">IF($C1527 = 1 + N("Presidente"),
    127,
    IF($C1527 = 2 + N("Vice-Presidente"),
        72,
        IF($C1527 = 3 + N("Secretária bilíngue"),
            13,
            RANDBETWEEN(5,COUNT(Name!$A:$A) + 1)
        )
    )
)</f>
        <v>110</v>
      </c>
      <c r="G1527" s="7" t="str">
        <f ca="1">VLOOKUP($F1527,Name!$A:$B,2,FALSE)</f>
        <v>Davi Miguel</v>
      </c>
      <c r="H1527" s="7">
        <f ca="1" xml:space="preserve">
IF($C1527 = 1,
    0,
    RANDBETWEEN(5,COUNT('Last name'!$A:$A) + 1)
)</f>
        <v>35</v>
      </c>
      <c r="I1527" s="7" t="str">
        <f ca="1" xml:space="preserve">
IF($C1527 = 1 + N("Presidente"),
    "de Orléans e Bragança",
    VLOOKUP($H1527,'Last name'!$A:$B,2,FALSE) &amp; " " &amp; VLOOKUP(RANDBETWEEN(5,COUNT('Last name'!$A:$A) + 1),'Last name'!$A:$B,2,FALSE)
)</f>
        <v>Barroso Costatini</v>
      </c>
      <c r="J1527" s="7" t="str">
        <f t="shared" ca="1" si="232"/>
        <v>Davi Miguel Barroso Costatini</v>
      </c>
      <c r="K1527" s="7" t="str" cm="1">
        <f t="array" aca="1" ref="K1527" ca="1">SHA1HASH($J1527)</f>
        <v>1b1775e9e5b8cb6b6b328a516158cbdf0ea087b0</v>
      </c>
      <c r="L1527" s="7" cm="1">
        <f t="array" aca="1" ref="L1527" ca="1">INDEX(States!$A:$A,N1527,1)</f>
        <v>5</v>
      </c>
      <c r="M1527" s="7" t="str">
        <f ca="1">VLOOKUP($L1527,Countries!$A:$B,2,FALSE)</f>
        <v>Portugal</v>
      </c>
      <c r="N1527" s="7" cm="1">
        <f t="array" aca="1" ref="N1527" ca="1">INDEX(States!$C:$C,RANDBETWEEN(5,COUNTA(States!$A:$A) + 1),1)</f>
        <v>24</v>
      </c>
      <c r="O1527" s="7" t="str">
        <f ca="1">VLOOKUP($N1527,States!$C:$D,2,FALSE)</f>
        <v>Brangança</v>
      </c>
      <c r="P1527" s="7" t="str">
        <f ca="1">VLOOKUP($F1527,Name!$A:$C,3,FALSE)</f>
        <v>M</v>
      </c>
      <c r="Q1527" s="7" t="str">
        <f ca="1">VLOOKUP($P1527,Genders!$B:$C,2,FALSE)</f>
        <v>Male</v>
      </c>
      <c r="R1527" s="7" cm="1">
        <f t="array" aca="1" ref="R1527" ca="1">INDEX('Marital status'!$A:$A,RANDBETWEEN(5,COUNTA('Marital status'!$A:$A) + 1),1)</f>
        <v>9</v>
      </c>
      <c r="S1527" s="7" t="str">
        <f ca="1">VLOOKUP($R1527,'Marital status'!$A:$B,2,FALSE)</f>
        <v>DIVORCED</v>
      </c>
      <c r="T1527" s="7">
        <f t="shared" ca="1" si="233"/>
        <v>5</v>
      </c>
      <c r="U1527" s="7" t="str">
        <f ca="1">VLOOKUP($T1527,Ethnicities!$A:$B,2,FALSE)</f>
        <v xml:space="preserve"> white</v>
      </c>
      <c r="V1527" s="8">
        <f t="shared" ca="1" si="234"/>
        <v>23707</v>
      </c>
      <c r="W1527" s="6">
        <f t="shared" ca="1" si="235"/>
        <v>7</v>
      </c>
      <c r="X1527" s="8" t="str">
        <f ca="1">VLOOKUP($W1527,'Background education'!$A:$B,2,FALSE)</f>
        <v>Undergraduate degree</v>
      </c>
      <c r="Y1527" s="7">
        <f ca="1" xml:space="preserve">
  IF(OR($AA1527 = 5, $AA1527 = 6, $AA1527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27" s="7" t="str">
        <f ca="1">VLOOKUP($Y1527,Departments!$A:$B,2,FALSE)</f>
        <v>Communication &amp; Marketing</v>
      </c>
      <c r="AA1527" s="6">
        <f t="shared" ca="1" si="236"/>
        <v>10</v>
      </c>
      <c r="AB1527" s="7" t="str">
        <f ca="1">VLOOKUP($AA1527,Roles!$A:$B,2,FALSE)</f>
        <v>Trainee</v>
      </c>
      <c r="AC1527" s="6" t="str">
        <f t="shared" ca="1" si="237"/>
        <v/>
      </c>
      <c r="AD1527" s="7" t="str">
        <f ca="1" xml:space="preserve">
IF($AC1527 &lt;&gt; "",
    VLOOKUP($AC1527,Levels!$A:$B,2,FALSE),
    ""
)</f>
        <v/>
      </c>
      <c r="AE1527" s="8">
        <f t="shared" ca="1" si="238"/>
        <v>39581</v>
      </c>
      <c r="AF1527" s="6">
        <f ca="1">RANDBETWEEN(5,COUNTA('Recruitment source'!$A:$A) + 1)</f>
        <v>6</v>
      </c>
      <c r="AG1527" s="6" t="str">
        <f ca="1">VLOOKUP($AF1527,'Recruitment source'!$A:$B,2,FALSE)</f>
        <v>Learn4Good</v>
      </c>
      <c r="AH1527" s="8"/>
      <c r="AI1527" s="1">
        <f t="shared" ca="1" si="230"/>
        <v>1385</v>
      </c>
      <c r="AJ1527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1523, 1, 'Davi Miguel Barroso Costatini', 'M', 5, '26/11/1964', 7, 11, 10, NULL, 1385);</v>
      </c>
    </row>
    <row r="1528" spans="1:36" ht="14.25" customHeight="1" x14ac:dyDescent="0.2">
      <c r="A1528" s="7" cm="1">
        <f t="array" aca="1" ref="A1528" ca="1">INDEX(Companies!$A:$A,RANDBETWEEN(5,COUNTA(Companies!$A:$A) + 1),1)</f>
        <v>5</v>
      </c>
      <c r="B1528" s="7" t="str">
        <f ca="1">VLOOKUP($A1528,Companies!$A:$B,2,FALSE)</f>
        <v>ACME Corporation</v>
      </c>
      <c r="C1528" s="5">
        <f t="shared" si="231"/>
        <v>1524</v>
      </c>
      <c r="D1528" s="5" t="str" cm="1">
        <f t="array" ref="D1528">SHA1HASH($C1528)</f>
        <v>4458c79edc062c4d846a5bc0617561909ea8d106</v>
      </c>
      <c r="E1528" s="6">
        <v>1</v>
      </c>
      <c r="F1528" s="7">
        <f ca="1">IF($C1528 = 1 + N("Presidente"),
    127,
    IF($C1528 = 2 + N("Vice-Presidente"),
        72,
        IF($C1528 = 3 + N("Secretária bilíngue"),
            13,
            RANDBETWEEN(5,COUNT(Name!$A:$A) + 1)
        )
    )
)</f>
        <v>67</v>
      </c>
      <c r="G1528" s="7" t="str">
        <f ca="1">VLOOKUP($F1528,Name!$A:$B,2,FALSE)</f>
        <v>Beatriz</v>
      </c>
      <c r="H1528" s="7">
        <f ca="1" xml:space="preserve">
IF($C1528 = 1,
    0,
    RANDBETWEEN(5,COUNT('Last name'!$A:$A) + 1)
)</f>
        <v>186</v>
      </c>
      <c r="I1528" s="7" t="str">
        <f ca="1" xml:space="preserve">
IF($C1528 = 1 + N("Presidente"),
    "de Orléans e Bragança",
    VLOOKUP($H1528,'Last name'!$A:$B,2,FALSE) &amp; " " &amp; VLOOKUP(RANDBETWEEN(5,COUNT('Last name'!$A:$A) + 1),'Last name'!$A:$B,2,FALSE)
)</f>
        <v>Souza Chaves</v>
      </c>
      <c r="J1528" s="7" t="str">
        <f t="shared" ca="1" si="232"/>
        <v>Beatriz Souza Chaves</v>
      </c>
      <c r="K1528" s="7" t="str" cm="1">
        <f t="array" aca="1" ref="K1528" ca="1">SHA1HASH($J1528)</f>
        <v>27d9153124cdfb7a9f6801caafc67ded40ef91c9</v>
      </c>
      <c r="L1528" s="7" cm="1">
        <f t="array" aca="1" ref="L1528" ca="1">INDEX(States!$A:$A,N1528,1)</f>
        <v>5</v>
      </c>
      <c r="M1528" s="7" t="str">
        <f ca="1">VLOOKUP($L1528,Countries!$A:$B,2,FALSE)</f>
        <v>Portugal</v>
      </c>
      <c r="N1528" s="7" cm="1">
        <f t="array" aca="1" ref="N1528" ca="1">INDEX(States!$C:$C,RANDBETWEEN(5,COUNTA(States!$A:$A) + 1),1)</f>
        <v>8</v>
      </c>
      <c r="O1528" s="7" t="str">
        <f ca="1">VLOOKUP($N1528,States!$C:$D,2,FALSE)</f>
        <v>AveirO</v>
      </c>
      <c r="P1528" s="7" t="str">
        <f ca="1">VLOOKUP($F1528,Name!$A:$C,3,FALSE)</f>
        <v>F</v>
      </c>
      <c r="Q1528" s="7" t="str">
        <f ca="1">VLOOKUP($P1528,Genders!$B:$C,2,FALSE)</f>
        <v>Female</v>
      </c>
      <c r="R1528" s="7" cm="1">
        <f t="array" aca="1" ref="R1528" ca="1">INDEX('Marital status'!$A:$A,RANDBETWEEN(5,COUNTA('Marital status'!$A:$A) + 1),1)</f>
        <v>7</v>
      </c>
      <c r="S1528" s="7" t="str">
        <f ca="1">VLOOKUP($R1528,'Marital status'!$A:$B,2,FALSE)</f>
        <v xml:space="preserve">Widowed </v>
      </c>
      <c r="T1528" s="7">
        <f t="shared" ca="1" si="233"/>
        <v>5</v>
      </c>
      <c r="U1528" s="7" t="str">
        <f ca="1">VLOOKUP($T1528,Ethnicities!$A:$B,2,FALSE)</f>
        <v xml:space="preserve"> white</v>
      </c>
      <c r="V1528" s="8">
        <f t="shared" ca="1" si="234"/>
        <v>27382</v>
      </c>
      <c r="W1528" s="6">
        <f t="shared" ca="1" si="235"/>
        <v>8</v>
      </c>
      <c r="X1528" s="8" t="str">
        <f ca="1">VLOOKUP($W1528,'Background education'!$A:$B,2,FALSE)</f>
        <v>Graduate school</v>
      </c>
      <c r="Y1528" s="7">
        <f ca="1" xml:space="preserve">
  IF(OR($AA1528 = 5, $AA1528 = 6, $AA1528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28" s="7" t="str">
        <f ca="1">VLOOKUP($Y1528,Departments!$A:$B,2,FALSE)</f>
        <v>Human Resource</v>
      </c>
      <c r="AA1528" s="6">
        <f t="shared" ca="1" si="236"/>
        <v>11</v>
      </c>
      <c r="AB1528" s="7" t="str">
        <f ca="1">VLOOKUP($AA1528,Roles!$A:$B,2,FALSE)</f>
        <v>Analyst</v>
      </c>
      <c r="AC1528" s="6">
        <f t="shared" ca="1" si="237"/>
        <v>7</v>
      </c>
      <c r="AD1528" s="7" t="str">
        <f ca="1" xml:space="preserve">
IF($AC1528 &lt;&gt; "",
    VLOOKUP($AC1528,Levels!$A:$B,2,FALSE),
    ""
)</f>
        <v>Senior</v>
      </c>
      <c r="AE1528" s="8">
        <f t="shared" ca="1" si="238"/>
        <v>38517</v>
      </c>
      <c r="AF1528" s="6">
        <f ca="1">RANDBETWEEN(5,COUNTA('Recruitment source'!$A:$A) + 1)</f>
        <v>15</v>
      </c>
      <c r="AG1528" s="6" t="str">
        <f ca="1">VLOOKUP($AF1528,'Recruitment source'!$A:$B,2,FALSE)</f>
        <v>Website</v>
      </c>
      <c r="AH1528" s="8"/>
      <c r="AI1528" s="1">
        <f t="shared" ca="1" si="230"/>
        <v>3080</v>
      </c>
      <c r="AJ1528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1524, 1, 'Beatriz Souza Chaves', 'F', 5, '19/12/1974', 8, 8, 11, 7, 3080);</v>
      </c>
    </row>
    <row r="1529" spans="1:36" ht="14.25" customHeight="1" x14ac:dyDescent="0.2">
      <c r="A1529" s="7" cm="1">
        <f t="array" aca="1" ref="A1529" ca="1">INDEX(Companies!$A:$A,RANDBETWEEN(5,COUNTA(Companies!$A:$A) + 1),1)</f>
        <v>5</v>
      </c>
      <c r="B1529" s="7" t="str">
        <f ca="1">VLOOKUP($A1529,Companies!$A:$B,2,FALSE)</f>
        <v>ACME Corporation</v>
      </c>
      <c r="C1529" s="5">
        <f t="shared" si="231"/>
        <v>1525</v>
      </c>
      <c r="D1529" s="5" t="str" cm="1">
        <f t="array" ref="D1529">SHA1HASH($C1529)</f>
        <v>77bf3f680d135c03c5a0f017e13016d0a4785bb9</v>
      </c>
      <c r="E1529" s="6">
        <v>1</v>
      </c>
      <c r="F1529" s="7">
        <f ca="1">IF($C1529 = 1 + N("Presidente"),
    127,
    IF($C1529 = 2 + N("Vice-Presidente"),
        72,
        IF($C1529 = 3 + N("Secretária bilíngue"),
            13,
            RANDBETWEEN(5,COUNT(Name!$A:$A) + 1)
        )
    )
)</f>
        <v>192</v>
      </c>
      <c r="G1529" s="7" t="str">
        <f ca="1">VLOOKUP($F1529,Name!$A:$B,2,FALSE)</f>
        <v>João Pedro</v>
      </c>
      <c r="H1529" s="7">
        <f ca="1" xml:space="preserve">
IF($C1529 = 1,
    0,
    RANDBETWEEN(5,COUNT('Last name'!$A:$A) + 1)
)</f>
        <v>160</v>
      </c>
      <c r="I1529" s="7" t="str">
        <f ca="1" xml:space="preserve">
IF($C1529 = 1 + N("Presidente"),
    "de Orléans e Bragança",
    VLOOKUP($H1529,'Last name'!$A:$B,2,FALSE) &amp; " " &amp; VLOOKUP(RANDBETWEEN(5,COUNT('Last name'!$A:$A) + 1),'Last name'!$A:$B,2,FALSE)
)</f>
        <v>Resende Borba</v>
      </c>
      <c r="J1529" s="7" t="str">
        <f t="shared" ca="1" si="232"/>
        <v>João Pedro Resende Borba</v>
      </c>
      <c r="K1529" s="7" t="str" cm="1">
        <f t="array" aca="1" ref="K1529" ca="1">SHA1HASH($J1529)</f>
        <v>5ef25bead3940fa3c6d71fc5669ffe2086687f55</v>
      </c>
      <c r="L1529" s="7" cm="1">
        <f t="array" aca="1" ref="L1529" ca="1">INDEX(States!$A:$A,N1529,1)</f>
        <v>5</v>
      </c>
      <c r="M1529" s="7" t="str">
        <f ca="1">VLOOKUP($L1529,Countries!$A:$B,2,FALSE)</f>
        <v>Portugal</v>
      </c>
      <c r="N1529" s="7" cm="1">
        <f t="array" aca="1" ref="N1529" ca="1">INDEX(States!$C:$C,RANDBETWEEN(5,COUNTA(States!$A:$A) + 1),1)</f>
        <v>14</v>
      </c>
      <c r="O1529" s="7" t="str">
        <f ca="1">VLOOKUP($N1529,States!$C:$D,2,FALSE)</f>
        <v>Madeira</v>
      </c>
      <c r="P1529" s="7" t="str">
        <f ca="1">VLOOKUP($F1529,Name!$A:$C,3,FALSE)</f>
        <v>M</v>
      </c>
      <c r="Q1529" s="7" t="str">
        <f ca="1">VLOOKUP($P1529,Genders!$B:$C,2,FALSE)</f>
        <v>Male</v>
      </c>
      <c r="R1529" s="7" cm="1">
        <f t="array" aca="1" ref="R1529" ca="1">INDEX('Marital status'!$A:$A,RANDBETWEEN(5,COUNTA('Marital status'!$A:$A) + 1),1)</f>
        <v>7</v>
      </c>
      <c r="S1529" s="7" t="str">
        <f ca="1">VLOOKUP($R1529,'Marital status'!$A:$B,2,FALSE)</f>
        <v xml:space="preserve">Widowed </v>
      </c>
      <c r="T1529" s="7">
        <f t="shared" ca="1" si="233"/>
        <v>7</v>
      </c>
      <c r="U1529" s="7" t="str">
        <f ca="1">VLOOKUP($T1529,Ethnicities!$A:$B,2,FALSE)</f>
        <v xml:space="preserve">  Hispanic or LATINO</v>
      </c>
      <c r="V1529" s="8">
        <f t="shared" ca="1" si="234"/>
        <v>30160</v>
      </c>
      <c r="W1529" s="6">
        <f t="shared" ca="1" si="235"/>
        <v>7</v>
      </c>
      <c r="X1529" s="8" t="str">
        <f ca="1">VLOOKUP($W1529,'Background education'!$A:$B,2,FALSE)</f>
        <v>Undergraduate degree</v>
      </c>
      <c r="Y1529" s="7">
        <f ca="1" xml:space="preserve">
  IF(OR($AA1529 = 5, $AA1529 = 6, $AA1529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29" s="7" t="str">
        <f ca="1">VLOOKUP($Y1529,Departments!$A:$B,2,FALSE)</f>
        <v>Administration</v>
      </c>
      <c r="AA1529" s="6">
        <f t="shared" ca="1" si="236"/>
        <v>10</v>
      </c>
      <c r="AB1529" s="7" t="str">
        <f ca="1">VLOOKUP($AA1529,Roles!$A:$B,2,FALSE)</f>
        <v>Trainee</v>
      </c>
      <c r="AC1529" s="6" t="str">
        <f t="shared" ca="1" si="237"/>
        <v/>
      </c>
      <c r="AD1529" s="7" t="str">
        <f ca="1" xml:space="preserve">
IF($AC1529 &lt;&gt; "",
    VLOOKUP($AC1529,Levels!$A:$B,2,FALSE),
    ""
)</f>
        <v/>
      </c>
      <c r="AE1529" s="8">
        <f t="shared" ca="1" si="238"/>
        <v>37158</v>
      </c>
      <c r="AF1529" s="6">
        <f ca="1">RANDBETWEEN(5,COUNTA('Recruitment source'!$A:$A) + 1)</f>
        <v>8</v>
      </c>
      <c r="AG1529" s="6" t="str">
        <f ca="1">VLOOKUP($AF1529,'Recruitment source'!$A:$B,2,FALSE)</f>
        <v>Net Empregos</v>
      </c>
      <c r="AH1529" s="8"/>
      <c r="AI1529" s="1">
        <f t="shared" ca="1" si="230"/>
        <v>1305</v>
      </c>
      <c r="AJ152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1525, 1, 'João Pedro Resende Borba', 'M', 7, '28/07/1982', 7, 6, 10, NULL, 1305);</v>
      </c>
    </row>
    <row r="1530" spans="1:36" ht="14.25" customHeight="1" x14ac:dyDescent="0.2">
      <c r="A1530" s="7" cm="1">
        <f t="array" aca="1" ref="A1530" ca="1">INDEX(Companies!$A:$A,RANDBETWEEN(5,COUNTA(Companies!$A:$A) + 1),1)</f>
        <v>5</v>
      </c>
      <c r="B1530" s="7" t="str">
        <f ca="1">VLOOKUP($A1530,Companies!$A:$B,2,FALSE)</f>
        <v>ACME Corporation</v>
      </c>
      <c r="C1530" s="5">
        <f t="shared" si="231"/>
        <v>1526</v>
      </c>
      <c r="D1530" s="5" t="str" cm="1">
        <f t="array" ref="D1530">SHA1HASH($C1530)</f>
        <v>87496e984d6e0cc5d47f38cf3076e21af2bd4815</v>
      </c>
      <c r="E1530" s="6">
        <v>1</v>
      </c>
      <c r="F1530" s="7">
        <f ca="1">IF($C1530 = 1 + N("Presidente"),
    127,
    IF($C1530 = 2 + N("Vice-Presidente"),
        72,
        IF($C1530 = 3 + N("Secretária bilíngue"),
            13,
            RANDBETWEEN(5,COUNT(Name!$A:$A) + 1)
        )
    )
)</f>
        <v>301</v>
      </c>
      <c r="G1530" s="7" t="str">
        <f ca="1">VLOOKUP($F1530,Name!$A:$B,2,FALSE)</f>
        <v>Murilo</v>
      </c>
      <c r="H1530" s="7">
        <f ca="1" xml:space="preserve">
IF($C1530 = 1,
    0,
    RANDBETWEEN(5,COUNT('Last name'!$A:$A) + 1)
)</f>
        <v>50</v>
      </c>
      <c r="I1530" s="7" t="str">
        <f ca="1" xml:space="preserve">
IF($C1530 = 1 + N("Presidente"),
    "de Orléans e Bragança",
    VLOOKUP($H1530,'Last name'!$A:$B,2,FALSE) &amp; " " &amp; VLOOKUP(RANDBETWEEN(5,COUNT('Last name'!$A:$A) + 1),'Last name'!$A:$B,2,FALSE)
)</f>
        <v>Cabral Luz</v>
      </c>
      <c r="J1530" s="7" t="str">
        <f t="shared" ca="1" si="232"/>
        <v>Murilo Cabral Luz</v>
      </c>
      <c r="K1530" s="7" t="str" cm="1">
        <f t="array" aca="1" ref="K1530" ca="1">SHA1HASH($J1530)</f>
        <v>e4e38ded32f7d52cab39f28d0fda385fb28d32bb</v>
      </c>
      <c r="L1530" s="7" cm="1">
        <f t="array" aca="1" ref="L1530" ca="1">INDEX(States!$A:$A,N1530,1)</f>
        <v>5</v>
      </c>
      <c r="M1530" s="7" t="str">
        <f ca="1">VLOOKUP($L1530,Countries!$A:$B,2,FALSE)</f>
        <v>Portugal</v>
      </c>
      <c r="N1530" s="7" cm="1">
        <f t="array" aca="1" ref="N1530" ca="1">INDEX(States!$C:$C,RANDBETWEEN(5,COUNTA(States!$A:$A) + 1),1)</f>
        <v>7</v>
      </c>
      <c r="O1530" s="7" t="str">
        <f ca="1">VLOOKUP($N1530,States!$C:$D,2,FALSE)</f>
        <v xml:space="preserve"> Setúbal </v>
      </c>
      <c r="P1530" s="7" t="str">
        <f ca="1">VLOOKUP($F1530,Name!$A:$C,3,FALSE)</f>
        <v>M</v>
      </c>
      <c r="Q1530" s="7" t="str">
        <f ca="1">VLOOKUP($P1530,Genders!$B:$C,2,FALSE)</f>
        <v>Male</v>
      </c>
      <c r="R1530" s="7" cm="1">
        <f t="array" aca="1" ref="R1530" ca="1">INDEX('Marital status'!$A:$A,RANDBETWEEN(5,COUNTA('Marital status'!$A:$A) + 1),1)</f>
        <v>5</v>
      </c>
      <c r="S1530" s="7" t="str">
        <f ca="1">VLOOKUP($R1530,'Marital status'!$A:$B,2,FALSE)</f>
        <v>single</v>
      </c>
      <c r="T1530" s="7">
        <f t="shared" ca="1" si="233"/>
        <v>5</v>
      </c>
      <c r="U1530" s="7" t="str">
        <f ca="1">VLOOKUP($T1530,Ethnicities!$A:$B,2,FALSE)</f>
        <v xml:space="preserve"> white</v>
      </c>
      <c r="V1530" s="8">
        <f t="shared" ca="1" si="234"/>
        <v>31206</v>
      </c>
      <c r="W1530" s="6">
        <f t="shared" ca="1" si="235"/>
        <v>8</v>
      </c>
      <c r="X1530" s="8" t="str">
        <f ca="1">VLOOKUP($W1530,'Background education'!$A:$B,2,FALSE)</f>
        <v>Graduate school</v>
      </c>
      <c r="Y1530" s="7">
        <f ca="1" xml:space="preserve">
  IF(OR($AA1530 = 5, $AA1530 = 6, $AA1530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30" s="7" t="str">
        <f ca="1">VLOOKUP($Y1530,Departments!$A:$B,2,FALSE)</f>
        <v xml:space="preserve"> Commercial</v>
      </c>
      <c r="AA1530" s="6">
        <f t="shared" ca="1" si="236"/>
        <v>11</v>
      </c>
      <c r="AB1530" s="7" t="str">
        <f ca="1">VLOOKUP($AA1530,Roles!$A:$B,2,FALSE)</f>
        <v>Analyst</v>
      </c>
      <c r="AC1530" s="6">
        <f t="shared" ca="1" si="237"/>
        <v>5</v>
      </c>
      <c r="AD1530" s="7" t="str">
        <f ca="1" xml:space="preserve">
IF($AC1530 &lt;&gt; "",
    VLOOKUP($AC1530,Levels!$A:$B,2,FALSE),
    ""
)</f>
        <v>Junior</v>
      </c>
      <c r="AE1530" s="8">
        <f t="shared" ca="1" si="238"/>
        <v>42866</v>
      </c>
      <c r="AF1530" s="6">
        <f ca="1">RANDBETWEEN(5,COUNTA('Recruitment source'!$A:$A) + 1)</f>
        <v>13</v>
      </c>
      <c r="AG1530" s="6" t="str">
        <f ca="1">VLOOKUP($AF1530,'Recruitment source'!$A:$B,2,FALSE)</f>
        <v>Google</v>
      </c>
      <c r="AH1530" s="8"/>
      <c r="AI1530" s="1">
        <f t="shared" ca="1" si="230"/>
        <v>3080</v>
      </c>
      <c r="AJ153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1526, 1, 'Murilo Cabral Luz', 'M', 5, '08/06/1985', 8, 9, 11, 5, 3080);</v>
      </c>
    </row>
    <row r="1531" spans="1:36" ht="14.25" customHeight="1" x14ac:dyDescent="0.2">
      <c r="A1531" s="7" cm="1">
        <f t="array" aca="1" ref="A1531" ca="1">INDEX(Companies!$A:$A,RANDBETWEEN(5,COUNTA(Companies!$A:$A) + 1),1)</f>
        <v>5</v>
      </c>
      <c r="B1531" s="7" t="str">
        <f ca="1">VLOOKUP($A1531,Companies!$A:$B,2,FALSE)</f>
        <v>ACME Corporation</v>
      </c>
      <c r="C1531" s="5">
        <f t="shared" si="231"/>
        <v>1527</v>
      </c>
      <c r="D1531" s="5" t="str" cm="1">
        <f t="array" ref="D1531">SHA1HASH($C1531)</f>
        <v>301eaf56af1c4d75326e4d40eeea8153a89ce7f5</v>
      </c>
      <c r="E1531" s="6">
        <v>1</v>
      </c>
      <c r="F1531" s="7">
        <f ca="1">IF($C1531 = 1 + N("Presidente"),
    127,
    IF($C1531 = 2 + N("Vice-Presidente"),
        72,
        IF($C1531 = 3 + N("Secretária bilíngue"),
            13,
            RANDBETWEEN(5,COUNT(Name!$A:$A) + 1)
        )
    )
)</f>
        <v>14</v>
      </c>
      <c r="G1531" s="7" t="str">
        <f ca="1">VLOOKUP($F1531,Name!$A:$B,2,FALSE)</f>
        <v>Alexander</v>
      </c>
      <c r="H1531" s="7">
        <f ca="1" xml:space="preserve">
IF($C1531 = 1,
    0,
    RANDBETWEEN(5,COUNT('Last name'!$A:$A) + 1)
)</f>
        <v>192</v>
      </c>
      <c r="I1531" s="7" t="str">
        <f ca="1" xml:space="preserve">
IF($C1531 = 1 + N("Presidente"),
    "de Orléans e Bragança",
    VLOOKUP($H1531,'Last name'!$A:$B,2,FALSE) &amp; " " &amp; VLOOKUP(RANDBETWEEN(5,COUNT('Last name'!$A:$A) + 1),'Last name'!$A:$B,2,FALSE)
)</f>
        <v>Vaz Holanda</v>
      </c>
      <c r="J1531" s="7" t="str">
        <f t="shared" ca="1" si="232"/>
        <v>Alexander Vaz Holanda</v>
      </c>
      <c r="K1531" s="7" t="str" cm="1">
        <f t="array" aca="1" ref="K1531" ca="1">SHA1HASH($J1531)</f>
        <v>3814cb665a49f963789b0e21aefbc9086d24ff48</v>
      </c>
      <c r="L1531" s="7" cm="1">
        <f t="array" aca="1" ref="L1531" ca="1">INDEX(States!$A:$A,N1531,1)</f>
        <v>5</v>
      </c>
      <c r="M1531" s="7" t="str">
        <f ca="1">VLOOKUP($L1531,Countries!$A:$B,2,FALSE)</f>
        <v>Portugal</v>
      </c>
      <c r="N1531" s="7" cm="1">
        <f t="array" aca="1" ref="N1531" ca="1">INDEX(States!$C:$C,RANDBETWEEN(5,COUNTA(States!$A:$A) + 1),1)</f>
        <v>7</v>
      </c>
      <c r="O1531" s="7" t="str">
        <f ca="1">VLOOKUP($N1531,States!$C:$D,2,FALSE)</f>
        <v xml:space="preserve"> Setúbal </v>
      </c>
      <c r="P1531" s="7" t="str">
        <f ca="1">VLOOKUP($F1531,Name!$A:$C,3,FALSE)</f>
        <v>M</v>
      </c>
      <c r="Q1531" s="7" t="str">
        <f ca="1">VLOOKUP($P1531,Genders!$B:$C,2,FALSE)</f>
        <v>Male</v>
      </c>
      <c r="R1531" s="7" cm="1">
        <f t="array" aca="1" ref="R1531" ca="1">INDEX('Marital status'!$A:$A,RANDBETWEEN(5,COUNTA('Marital status'!$A:$A) + 1),1)</f>
        <v>6</v>
      </c>
      <c r="S1531" s="7" t="str">
        <f ca="1">VLOOKUP($R1531,'Marital status'!$A:$B,2,FALSE)</f>
        <v>MarrieD</v>
      </c>
      <c r="T1531" s="7">
        <f t="shared" ca="1" si="233"/>
        <v>5</v>
      </c>
      <c r="U1531" s="7" t="str">
        <f ca="1">VLOOKUP($T1531,Ethnicities!$A:$B,2,FALSE)</f>
        <v xml:space="preserve"> white</v>
      </c>
      <c r="V1531" s="8">
        <f t="shared" ca="1" si="234"/>
        <v>32065</v>
      </c>
      <c r="W1531" s="6">
        <f t="shared" ca="1" si="235"/>
        <v>7</v>
      </c>
      <c r="X1531" s="8" t="str">
        <f ca="1">VLOOKUP($W1531,'Background education'!$A:$B,2,FALSE)</f>
        <v>Undergraduate degree</v>
      </c>
      <c r="Y1531" s="7">
        <f ca="1" xml:space="preserve">
  IF(OR($AA1531 = 5, $AA1531 = 6, $AA1531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31" s="7" t="str">
        <f ca="1">VLOOKUP($Y1531,Departments!$A:$B,2,FALSE)</f>
        <v>Controlling</v>
      </c>
      <c r="AA1531" s="6">
        <f t="shared" ca="1" si="236"/>
        <v>9</v>
      </c>
      <c r="AB1531" s="7" t="str">
        <f ca="1">VLOOKUP($AA1531,Roles!$A:$B,2,FALSE)</f>
        <v>Intern</v>
      </c>
      <c r="AC1531" s="6" t="str">
        <f t="shared" ca="1" si="237"/>
        <v/>
      </c>
      <c r="AD1531" s="7" t="str">
        <f ca="1" xml:space="preserve">
IF($AC1531 &lt;&gt; "",
    VLOOKUP($AC1531,Levels!$A:$B,2,FALSE),
    ""
)</f>
        <v/>
      </c>
      <c r="AE1531" s="8">
        <f t="shared" ca="1" si="238"/>
        <v>41067</v>
      </c>
      <c r="AF1531" s="6">
        <f ca="1">RANDBETWEEN(5,COUNTA('Recruitment source'!$A:$A) + 1)</f>
        <v>11</v>
      </c>
      <c r="AG1531" s="6" t="str">
        <f ca="1">VLOOKUP($AF1531,'Recruitment source'!$A:$B,2,FALSE)</f>
        <v>Next Station</v>
      </c>
      <c r="AH1531" s="8"/>
      <c r="AI1531" s="1">
        <f t="shared" ca="1" si="230"/>
        <v>1205</v>
      </c>
      <c r="AJ153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1527, 1, 'Alexander Vaz Holanda', 'M', 5, '15/10/1987', 7, 12, 9, NULL, 1205);</v>
      </c>
    </row>
    <row r="1532" spans="1:36" ht="14.25" customHeight="1" x14ac:dyDescent="0.2">
      <c r="A1532" s="7" cm="1">
        <f t="array" aca="1" ref="A1532" ca="1">INDEX(Companies!$A:$A,RANDBETWEEN(5,COUNTA(Companies!$A:$A) + 1),1)</f>
        <v>5</v>
      </c>
      <c r="B1532" s="7" t="str">
        <f ca="1">VLOOKUP($A1532,Companies!$A:$B,2,FALSE)</f>
        <v>ACME Corporation</v>
      </c>
      <c r="C1532" s="5">
        <f t="shared" si="231"/>
        <v>1528</v>
      </c>
      <c r="D1532" s="5" t="str" cm="1">
        <f t="array" ref="D1532">SHA1HASH($C1532)</f>
        <v>f73ea162f0ed315f3d7f8e2c79a2a4144091a128</v>
      </c>
      <c r="E1532" s="6">
        <v>1</v>
      </c>
      <c r="F1532" s="7">
        <f ca="1">IF($C1532 = 1 + N("Presidente"),
    127,
    IF($C1532 = 2 + N("Vice-Presidente"),
        72,
        IF($C1532 = 3 + N("Secretária bilíngue"),
            13,
            RANDBETWEEN(5,COUNT(Name!$A:$A) + 1)
        )
    )
)</f>
        <v>305</v>
      </c>
      <c r="G1532" s="7" t="str">
        <f ca="1">VLOOKUP($F1532,Name!$A:$B,2,FALSE)</f>
        <v>Nathan</v>
      </c>
      <c r="H1532" s="7">
        <f ca="1" xml:space="preserve">
IF($C1532 = 1,
    0,
    RANDBETWEEN(5,COUNT('Last name'!$A:$A) + 1)
)</f>
        <v>76</v>
      </c>
      <c r="I1532" s="7" t="str">
        <f ca="1" xml:space="preserve">
IF($C1532 = 1 + N("Presidente"),
    "de Orléans e Bragança",
    VLOOKUP($H1532,'Last name'!$A:$B,2,FALSE) &amp; " " &amp; VLOOKUP(RANDBETWEEN(5,COUNT('Last name'!$A:$A) + 1),'Last name'!$A:$B,2,FALSE)
)</f>
        <v>Duarte Alvarenga</v>
      </c>
      <c r="J1532" s="7" t="str">
        <f t="shared" ca="1" si="232"/>
        <v>Nathan Duarte Alvarenga</v>
      </c>
      <c r="K1532" s="7" t="str" cm="1">
        <f t="array" aca="1" ref="K1532" ca="1">SHA1HASH($J1532)</f>
        <v>1c0fa0420fb488f8cf2eaeb03f16b90c66679680</v>
      </c>
      <c r="L1532" s="7" cm="1">
        <f t="array" aca="1" ref="L1532" ca="1">INDEX(States!$A:$A,N1532,1)</f>
        <v>5</v>
      </c>
      <c r="M1532" s="7" t="str">
        <f ca="1">VLOOKUP($L1532,Countries!$A:$B,2,FALSE)</f>
        <v>Portugal</v>
      </c>
      <c r="N1532" s="7" cm="1">
        <f t="array" aca="1" ref="N1532" ca="1">INDEX(States!$C:$C,RANDBETWEEN(5,COUNTA(States!$A:$A) + 1),1)</f>
        <v>9</v>
      </c>
      <c r="O1532" s="7" t="str">
        <f ca="1">VLOOKUP($N1532,States!$C:$D,2,FALSE)</f>
        <v>braga</v>
      </c>
      <c r="P1532" s="7" t="str">
        <f ca="1">VLOOKUP($F1532,Name!$A:$C,3,FALSE)</f>
        <v>M</v>
      </c>
      <c r="Q1532" s="7" t="str">
        <f ca="1">VLOOKUP($P1532,Genders!$B:$C,2,FALSE)</f>
        <v>Male</v>
      </c>
      <c r="R1532" s="7" cm="1">
        <f t="array" aca="1" ref="R1532" ca="1">INDEX('Marital status'!$A:$A,RANDBETWEEN(5,COUNTA('Marital status'!$A:$A) + 1),1)</f>
        <v>7</v>
      </c>
      <c r="S1532" s="7" t="str">
        <f ca="1">VLOOKUP($R1532,'Marital status'!$A:$B,2,FALSE)</f>
        <v xml:space="preserve">Widowed </v>
      </c>
      <c r="T1532" s="7">
        <f t="shared" ca="1" si="233"/>
        <v>9</v>
      </c>
      <c r="U1532" s="7" t="str">
        <f ca="1">VLOOKUP($T1532,Ethnicities!$A:$B,2,FALSE)</f>
        <v xml:space="preserve">  american Indian or Alaska Native</v>
      </c>
      <c r="V1532" s="8">
        <f t="shared" ca="1" si="234"/>
        <v>31396</v>
      </c>
      <c r="W1532" s="6">
        <f t="shared" ca="1" si="235"/>
        <v>7</v>
      </c>
      <c r="X1532" s="8" t="str">
        <f ca="1">VLOOKUP($W1532,'Background education'!$A:$B,2,FALSE)</f>
        <v>Undergraduate degree</v>
      </c>
      <c r="Y1532" s="7">
        <f ca="1" xml:space="preserve">
  IF(OR($AA1532 = 5, $AA1532 = 6, $AA1532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32" s="7" t="str">
        <f ca="1">VLOOKUP($Y1532,Departments!$A:$B,2,FALSE)</f>
        <v>Operations</v>
      </c>
      <c r="AA1532" s="6">
        <f t="shared" ca="1" si="236"/>
        <v>11</v>
      </c>
      <c r="AB1532" s="7" t="str">
        <f ca="1">VLOOKUP($AA1532,Roles!$A:$B,2,FALSE)</f>
        <v>Analyst</v>
      </c>
      <c r="AC1532" s="6">
        <f t="shared" ca="1" si="237"/>
        <v>6</v>
      </c>
      <c r="AD1532" s="7" t="str">
        <f ca="1" xml:space="preserve">
IF($AC1532 &lt;&gt; "",
    VLOOKUP($AC1532,Levels!$A:$B,2,FALSE),
    ""
)</f>
        <v>Pleno</v>
      </c>
      <c r="AE1532" s="8">
        <f t="shared" ca="1" si="238"/>
        <v>43425</v>
      </c>
      <c r="AF1532" s="6">
        <f ca="1">RANDBETWEEN(5,COUNTA('Recruitment source'!$A:$A) + 1)</f>
        <v>10</v>
      </c>
      <c r="AG1532" s="6" t="str">
        <f ca="1">VLOOKUP($AF1532,'Recruitment source'!$A:$B,2,FALSE)</f>
        <v>Jobs in Lisbon</v>
      </c>
      <c r="AH1532" s="8"/>
      <c r="AI1532" s="1">
        <f t="shared" ca="1" si="230"/>
        <v>2500</v>
      </c>
      <c r="AJ1532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1528, 1, 'Nathan Duarte Alvarenga', 'M', 9, '15/12/1985', 7, 10, 11, 6, 2500);</v>
      </c>
    </row>
    <row r="1533" spans="1:36" ht="14.25" customHeight="1" x14ac:dyDescent="0.2">
      <c r="A1533" s="7" cm="1">
        <f t="array" aca="1" ref="A1533" ca="1">INDEX(Companies!$A:$A,RANDBETWEEN(5,COUNTA(Companies!$A:$A) + 1),1)</f>
        <v>5</v>
      </c>
      <c r="B1533" s="7" t="str">
        <f ca="1">VLOOKUP($A1533,Companies!$A:$B,2,FALSE)</f>
        <v>ACME Corporation</v>
      </c>
      <c r="C1533" s="5">
        <f t="shared" si="231"/>
        <v>1529</v>
      </c>
      <c r="D1533" s="5" t="str" cm="1">
        <f t="array" ref="D1533">SHA1HASH($C1533)</f>
        <v>375f9609c9962cce0ad6ccaaabd80362ecd2b07f</v>
      </c>
      <c r="E1533" s="6">
        <v>1</v>
      </c>
      <c r="F1533" s="7">
        <f ca="1">IF($C1533 = 1 + N("Presidente"),
    127,
    IF($C1533 = 2 + N("Vice-Presidente"),
        72,
        IF($C1533 = 3 + N("Secretária bilíngue"),
            13,
            RANDBETWEEN(5,COUNT(Name!$A:$A) + 1)
        )
    )
)</f>
        <v>102</v>
      </c>
      <c r="G1533" s="7" t="str">
        <f ca="1">VLOOKUP($F1533,Name!$A:$B,2,FALSE)</f>
        <v>Danilo</v>
      </c>
      <c r="H1533" s="7">
        <f ca="1" xml:space="preserve">
IF($C1533 = 1,
    0,
    RANDBETWEEN(5,COUNT('Last name'!$A:$A) + 1)
)</f>
        <v>103</v>
      </c>
      <c r="I1533" s="7" t="str">
        <f ca="1" xml:space="preserve">
IF($C1533 = 1 + N("Presidente"),
    "de Orléans e Bragança",
    VLOOKUP($H1533,'Last name'!$A:$B,2,FALSE) &amp; " " &amp; VLOOKUP(RANDBETWEEN(5,COUNT('Last name'!$A:$A) + 1),'Last name'!$A:$B,2,FALSE)
)</f>
        <v>Holanda Caminha</v>
      </c>
      <c r="J1533" s="7" t="str">
        <f t="shared" ca="1" si="232"/>
        <v>Danilo Holanda Caminha</v>
      </c>
      <c r="K1533" s="7" t="str" cm="1">
        <f t="array" aca="1" ref="K1533" ca="1">SHA1HASH($J1533)</f>
        <v>c90e549f0fbbd6ef598de9df306a134ca29639a0</v>
      </c>
      <c r="L1533" s="7" cm="1">
        <f t="array" aca="1" ref="L1533" ca="1">INDEX(States!$A:$A,N1533,1)</f>
        <v>5</v>
      </c>
      <c r="M1533" s="7" t="str">
        <f ca="1">VLOOKUP($L1533,Countries!$A:$B,2,FALSE)</f>
        <v>Portugal</v>
      </c>
      <c r="N1533" s="7" cm="1">
        <f t="array" aca="1" ref="N1533" ca="1">INDEX(States!$C:$C,RANDBETWEEN(5,COUNTA(States!$A:$A) + 1),1)</f>
        <v>19</v>
      </c>
      <c r="O1533" s="7" t="str">
        <f ca="1">VLOOKUP($N1533,States!$C:$D,2,FALSE)</f>
        <v>Beja</v>
      </c>
      <c r="P1533" s="7" t="str">
        <f ca="1">VLOOKUP($F1533,Name!$A:$C,3,FALSE)</f>
        <v>M</v>
      </c>
      <c r="Q1533" s="7" t="str">
        <f ca="1">VLOOKUP($P1533,Genders!$B:$C,2,FALSE)</f>
        <v>Male</v>
      </c>
      <c r="R1533" s="7" cm="1">
        <f t="array" aca="1" ref="R1533" ca="1">INDEX('Marital status'!$A:$A,RANDBETWEEN(5,COUNTA('Marital status'!$A:$A) + 1),1)</f>
        <v>7</v>
      </c>
      <c r="S1533" s="7" t="str">
        <f ca="1">VLOOKUP($R1533,'Marital status'!$A:$B,2,FALSE)</f>
        <v xml:space="preserve">Widowed </v>
      </c>
      <c r="T1533" s="7">
        <f t="shared" ca="1" si="233"/>
        <v>6</v>
      </c>
      <c r="U1533" s="7" t="str">
        <f ca="1">VLOOKUP($T1533,Ethnicities!$A:$B,2,FALSE)</f>
        <v>Black or African American</v>
      </c>
      <c r="V1533" s="8">
        <f t="shared" ca="1" si="234"/>
        <v>19751</v>
      </c>
      <c r="W1533" s="6">
        <f t="shared" ca="1" si="235"/>
        <v>7</v>
      </c>
      <c r="X1533" s="8" t="str">
        <f ca="1">VLOOKUP($W1533,'Background education'!$A:$B,2,FALSE)</f>
        <v>Undergraduate degree</v>
      </c>
      <c r="Y1533" s="7">
        <f ca="1" xml:space="preserve">
  IF(OR($AA1533 = 5, $AA1533 = 6, $AA1533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33" s="7" t="str">
        <f ca="1">VLOOKUP($Y1533,Departments!$A:$B,2,FALSE)</f>
        <v>Operations</v>
      </c>
      <c r="AA1533" s="6">
        <f t="shared" ca="1" si="236"/>
        <v>9</v>
      </c>
      <c r="AB1533" s="7" t="str">
        <f ca="1">VLOOKUP($AA1533,Roles!$A:$B,2,FALSE)</f>
        <v>Intern</v>
      </c>
      <c r="AC1533" s="6" t="str">
        <f t="shared" ca="1" si="237"/>
        <v/>
      </c>
      <c r="AD1533" s="7" t="str">
        <f ca="1" xml:space="preserve">
IF($AC1533 &lt;&gt; "",
    VLOOKUP($AC1533,Levels!$A:$B,2,FALSE),
    ""
)</f>
        <v/>
      </c>
      <c r="AE1533" s="8">
        <f t="shared" ca="1" si="238"/>
        <v>40872</v>
      </c>
      <c r="AF1533" s="6">
        <f ca="1">RANDBETWEEN(5,COUNTA('Recruitment source'!$A:$A) + 1)</f>
        <v>5</v>
      </c>
      <c r="AG1533" s="6" t="str">
        <f ca="1">VLOOKUP($AF1533,'Recruitment source'!$A:$B,2,FALSE)</f>
        <v>Indeed</v>
      </c>
      <c r="AH1533" s="8"/>
      <c r="AI1533" s="1">
        <f t="shared" ca="1" si="230"/>
        <v>1205</v>
      </c>
      <c r="AJ1533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1529, 1, 'Danilo Holanda Caminha', 'M', 6, '27/01/1954', 7, 10, 9, NULL, 1205);</v>
      </c>
    </row>
    <row r="1534" spans="1:36" ht="14.25" customHeight="1" x14ac:dyDescent="0.2">
      <c r="A1534" s="7" cm="1">
        <f t="array" aca="1" ref="A1534" ca="1">INDEX(Companies!$A:$A,RANDBETWEEN(5,COUNTA(Companies!$A:$A) + 1),1)</f>
        <v>5</v>
      </c>
      <c r="B1534" s="7" t="str">
        <f ca="1">VLOOKUP($A1534,Companies!$A:$B,2,FALSE)</f>
        <v>ACME Corporation</v>
      </c>
      <c r="C1534" s="5">
        <f t="shared" si="231"/>
        <v>1530</v>
      </c>
      <c r="D1534" s="5" t="str" cm="1">
        <f t="array" ref="D1534">SHA1HASH($C1534)</f>
        <v>0ad54e429b2b6238550f24701541130b978e4640</v>
      </c>
      <c r="E1534" s="6">
        <v>1</v>
      </c>
      <c r="F1534" s="7">
        <f ca="1">IF($C1534 = 1 + N("Presidente"),
    127,
    IF($C1534 = 2 + N("Vice-Presidente"),
        72,
        IF($C1534 = 3 + N("Secretária bilíngue"),
            13,
            RANDBETWEEN(5,COUNT(Name!$A:$A) + 1)
        )
    )
)</f>
        <v>42</v>
      </c>
      <c r="G1534" s="7" t="str">
        <f ca="1">VLOOKUP($F1534,Name!$A:$B,2,FALSE)</f>
        <v>Ângelo</v>
      </c>
      <c r="H1534" s="7">
        <f ca="1" xml:space="preserve">
IF($C1534 = 1,
    0,
    RANDBETWEEN(5,COUNT('Last name'!$A:$A) + 1)
)</f>
        <v>66</v>
      </c>
      <c r="I1534" s="7" t="str">
        <f ca="1" xml:space="preserve">
IF($C1534 = 1 + N("Presidente"),
    "de Orléans e Bragança",
    VLOOKUP($H1534,'Last name'!$A:$B,2,FALSE) &amp; " " &amp; VLOOKUP(RANDBETWEEN(5,COUNT('Last name'!$A:$A) + 1),'Last name'!$A:$B,2,FALSE)
)</f>
        <v>Colombo Araújo</v>
      </c>
      <c r="J1534" s="7" t="str">
        <f t="shared" ca="1" si="232"/>
        <v>Ângelo Colombo Araújo</v>
      </c>
      <c r="K1534" s="7" t="str" cm="1">
        <f t="array" aca="1" ref="K1534" ca="1">SHA1HASH($J1534)</f>
        <v>4c642744dea2973f4d02031ede73386b0970081a</v>
      </c>
      <c r="L1534" s="7" cm="1">
        <f t="array" aca="1" ref="L1534" ca="1">INDEX(States!$A:$A,N1534,1)</f>
        <v>5</v>
      </c>
      <c r="M1534" s="7" t="str">
        <f ca="1">VLOOKUP($L1534,Countries!$A:$B,2,FALSE)</f>
        <v>Portugal</v>
      </c>
      <c r="N1534" s="7" cm="1">
        <f t="array" aca="1" ref="N1534" ca="1">INDEX(States!$C:$C,RANDBETWEEN(5,COUNTA(States!$A:$A) + 1),1)</f>
        <v>17</v>
      </c>
      <c r="O1534" s="7" t="str">
        <f ca="1">VLOOKUP($N1534,States!$C:$D,2,FALSE)</f>
        <v>Viseu</v>
      </c>
      <c r="P1534" s="7" t="str">
        <f ca="1">VLOOKUP($F1534,Name!$A:$C,3,FALSE)</f>
        <v>M</v>
      </c>
      <c r="Q1534" s="7" t="str">
        <f ca="1">VLOOKUP($P1534,Genders!$B:$C,2,FALSE)</f>
        <v>Male</v>
      </c>
      <c r="R1534" s="7" cm="1">
        <f t="array" aca="1" ref="R1534" ca="1">INDEX('Marital status'!$A:$A,RANDBETWEEN(5,COUNTA('Marital status'!$A:$A) + 1),1)</f>
        <v>8</v>
      </c>
      <c r="S1534" s="7" t="str">
        <f ca="1">VLOOKUP($R1534,'Marital status'!$A:$B,2,FALSE)</f>
        <v xml:space="preserve"> Separated </v>
      </c>
      <c r="T1534" s="7">
        <f t="shared" ca="1" si="233"/>
        <v>5</v>
      </c>
      <c r="U1534" s="7" t="str">
        <f ca="1">VLOOKUP($T1534,Ethnicities!$A:$B,2,FALSE)</f>
        <v xml:space="preserve"> white</v>
      </c>
      <c r="V1534" s="8">
        <f t="shared" ca="1" si="234"/>
        <v>17769</v>
      </c>
      <c r="W1534" s="6">
        <f t="shared" ca="1" si="235"/>
        <v>7</v>
      </c>
      <c r="X1534" s="8" t="str">
        <f ca="1">VLOOKUP($W1534,'Background education'!$A:$B,2,FALSE)</f>
        <v>Undergraduate degree</v>
      </c>
      <c r="Y1534" s="7">
        <f ca="1" xml:space="preserve">
  IF(OR($AA1534 = 5, $AA1534 = 6, $AA1534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34" s="7" t="str">
        <f ca="1">VLOOKUP($Y1534,Departments!$A:$B,2,FALSE)</f>
        <v xml:space="preserve"> Commercial</v>
      </c>
      <c r="AA1534" s="6">
        <f t="shared" ca="1" si="236"/>
        <v>11</v>
      </c>
      <c r="AB1534" s="7" t="str">
        <f ca="1">VLOOKUP($AA1534,Roles!$A:$B,2,FALSE)</f>
        <v>Analyst</v>
      </c>
      <c r="AC1534" s="6">
        <f t="shared" ca="1" si="237"/>
        <v>7</v>
      </c>
      <c r="AD1534" s="7" t="str">
        <f ca="1" xml:space="preserve">
IF($AC1534 &lt;&gt; "",
    VLOOKUP($AC1534,Levels!$A:$B,2,FALSE),
    ""
)</f>
        <v>Senior</v>
      </c>
      <c r="AE1534" s="8">
        <f t="shared" ca="1" si="238"/>
        <v>36685</v>
      </c>
      <c r="AF1534" s="6">
        <f ca="1">RANDBETWEEN(5,COUNTA('Recruitment source'!$A:$A) + 1)</f>
        <v>11</v>
      </c>
      <c r="AG1534" s="6" t="str">
        <f ca="1">VLOOKUP($AF1534,'Recruitment source'!$A:$B,2,FALSE)</f>
        <v>Next Station</v>
      </c>
      <c r="AH1534" s="8"/>
      <c r="AI1534" s="1">
        <f t="shared" ca="1" si="230"/>
        <v>2580</v>
      </c>
      <c r="AJ1534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1530, 1, 'Ângelo Colombo Araújo', 'M', 5, '24/08/1948', 7, 9, 11, 7, 2580);</v>
      </c>
    </row>
    <row r="1535" spans="1:36" ht="14.25" customHeight="1" x14ac:dyDescent="0.2">
      <c r="A1535" s="7" cm="1">
        <f t="array" aca="1" ref="A1535" ca="1">INDEX(Companies!$A:$A,RANDBETWEEN(5,COUNTA(Companies!$A:$A) + 1),1)</f>
        <v>5</v>
      </c>
      <c r="B1535" s="7" t="str">
        <f ca="1">VLOOKUP($A1535,Companies!$A:$B,2,FALSE)</f>
        <v>ACME Corporation</v>
      </c>
      <c r="C1535" s="5">
        <f t="shared" si="231"/>
        <v>1531</v>
      </c>
      <c r="D1535" s="5" t="str" cm="1">
        <f t="array" ref="D1535">SHA1HASH($C1535)</f>
        <v>a7d3048f93d82e2e3dd337ea701ef07704939a3b</v>
      </c>
      <c r="E1535" s="6">
        <v>1</v>
      </c>
      <c r="F1535" s="7">
        <f ca="1">IF($C1535 = 1 + N("Presidente"),
    127,
    IF($C1535 = 2 + N("Vice-Presidente"),
        72,
        IF($C1535 = 3 + N("Secretária bilíngue"),
            13,
            RANDBETWEEN(5,COUNT(Name!$A:$A) + 1)
        )
    )
)</f>
        <v>204</v>
      </c>
      <c r="G1535" s="7" t="str">
        <f ca="1">VLOOKUP($F1535,Name!$A:$B,2,FALSE)</f>
        <v>Júlio</v>
      </c>
      <c r="H1535" s="7">
        <f ca="1" xml:space="preserve">
IF($C1535 = 1,
    0,
    RANDBETWEEN(5,COUNT('Last name'!$A:$A) + 1)
)</f>
        <v>65</v>
      </c>
      <c r="I1535" s="7" t="str">
        <f ca="1" xml:space="preserve">
IF($C1535 = 1 + N("Presidente"),
    "de Orléans e Bragança",
    VLOOKUP($H1535,'Last name'!$A:$B,2,FALSE) &amp; " " &amp; VLOOKUP(RANDBETWEEN(5,COUNT('Last name'!$A:$A) + 1),'Last name'!$A:$B,2,FALSE)
)</f>
        <v>Coelho Faro</v>
      </c>
      <c r="J1535" s="7" t="str">
        <f t="shared" ca="1" si="232"/>
        <v>Júlio Coelho Faro</v>
      </c>
      <c r="K1535" s="7" t="str" cm="1">
        <f t="array" aca="1" ref="K1535" ca="1">SHA1HASH($J1535)</f>
        <v>260659759bd01b4757ed175773a26487e93dd7e2</v>
      </c>
      <c r="L1535" s="7" cm="1">
        <f t="array" aca="1" ref="L1535" ca="1">INDEX(States!$A:$A,N1535,1)</f>
        <v>5</v>
      </c>
      <c r="M1535" s="7" t="str">
        <f ca="1">VLOOKUP($L1535,Countries!$A:$B,2,FALSE)</f>
        <v>Portugal</v>
      </c>
      <c r="N1535" s="7" cm="1">
        <f t="array" aca="1" ref="N1535" ca="1">INDEX(States!$C:$C,RANDBETWEEN(5,COUNTA(States!$A:$A) + 1),1)</f>
        <v>24</v>
      </c>
      <c r="O1535" s="7" t="str">
        <f ca="1">VLOOKUP($N1535,States!$C:$D,2,FALSE)</f>
        <v>Brangança</v>
      </c>
      <c r="P1535" s="7" t="str">
        <f ca="1">VLOOKUP($F1535,Name!$A:$C,3,FALSE)</f>
        <v>M</v>
      </c>
      <c r="Q1535" s="7" t="str">
        <f ca="1">VLOOKUP($P1535,Genders!$B:$C,2,FALSE)</f>
        <v>Male</v>
      </c>
      <c r="R1535" s="7" cm="1">
        <f t="array" aca="1" ref="R1535" ca="1">INDEX('Marital status'!$A:$A,RANDBETWEEN(5,COUNTA('Marital status'!$A:$A) + 1),1)</f>
        <v>9</v>
      </c>
      <c r="S1535" s="7" t="str">
        <f ca="1">VLOOKUP($R1535,'Marital status'!$A:$B,2,FALSE)</f>
        <v>DIVORCED</v>
      </c>
      <c r="T1535" s="7">
        <f t="shared" ca="1" si="233"/>
        <v>5</v>
      </c>
      <c r="U1535" s="7" t="str">
        <f ca="1">VLOOKUP($T1535,Ethnicities!$A:$B,2,FALSE)</f>
        <v xml:space="preserve"> white</v>
      </c>
      <c r="V1535" s="8">
        <f t="shared" ca="1" si="234"/>
        <v>32386</v>
      </c>
      <c r="W1535" s="6">
        <f t="shared" ca="1" si="235"/>
        <v>7</v>
      </c>
      <c r="X1535" s="8" t="str">
        <f ca="1">VLOOKUP($W1535,'Background education'!$A:$B,2,FALSE)</f>
        <v>Undergraduate degree</v>
      </c>
      <c r="Y1535" s="7">
        <f ca="1" xml:space="preserve">
  IF(OR($AA1535 = 5, $AA1535 = 6, $AA1535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35" s="7" t="str">
        <f ca="1">VLOOKUP($Y1535,Departments!$A:$B,2,FALSE)</f>
        <v xml:space="preserve"> Commercial</v>
      </c>
      <c r="AA1535" s="6">
        <f t="shared" ca="1" si="236"/>
        <v>10</v>
      </c>
      <c r="AB1535" s="7" t="str">
        <f ca="1">VLOOKUP($AA1535,Roles!$A:$B,2,FALSE)</f>
        <v>Trainee</v>
      </c>
      <c r="AC1535" s="6" t="str">
        <f t="shared" ca="1" si="237"/>
        <v/>
      </c>
      <c r="AD1535" s="7" t="str">
        <f ca="1" xml:space="preserve">
IF($AC1535 &lt;&gt; "",
    VLOOKUP($AC1535,Levels!$A:$B,2,FALSE),
    ""
)</f>
        <v/>
      </c>
      <c r="AE1535" s="8">
        <f t="shared" ca="1" si="238"/>
        <v>37571</v>
      </c>
      <c r="AF1535" s="6">
        <f ca="1">RANDBETWEEN(5,COUNTA('Recruitment source'!$A:$A) + 1)</f>
        <v>5</v>
      </c>
      <c r="AG1535" s="6" t="str">
        <f ca="1">VLOOKUP($AF1535,'Recruitment source'!$A:$B,2,FALSE)</f>
        <v>Indeed</v>
      </c>
      <c r="AH1535" s="8"/>
      <c r="AI1535" s="1">
        <f t="shared" ca="1" si="230"/>
        <v>1385</v>
      </c>
      <c r="AJ1535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1531, 1, 'Júlio Coelho Faro', 'M', 5, '31/08/1988', 7, 9, 10, NULL, 1385);</v>
      </c>
    </row>
    <row r="1536" spans="1:36" ht="14.25" customHeight="1" x14ac:dyDescent="0.2">
      <c r="A1536" s="7" cm="1">
        <f t="array" aca="1" ref="A1536" ca="1">INDEX(Companies!$A:$A,RANDBETWEEN(5,COUNTA(Companies!$A:$A) + 1),1)</f>
        <v>5</v>
      </c>
      <c r="B1536" s="7" t="str">
        <f ca="1">VLOOKUP($A1536,Companies!$A:$B,2,FALSE)</f>
        <v>ACME Corporation</v>
      </c>
      <c r="C1536" s="5">
        <f t="shared" si="231"/>
        <v>1532</v>
      </c>
      <c r="D1536" s="5" t="str" cm="1">
        <f t="array" ref="D1536">SHA1HASH($C1536)</f>
        <v>00b4a051351b585e1f29ffce2b7ff5d29d629966</v>
      </c>
      <c r="E1536" s="6">
        <v>1</v>
      </c>
      <c r="F1536" s="7">
        <f ca="1">IF($C1536 = 1 + N("Presidente"),
    127,
    IF($C1536 = 2 + N("Vice-Presidente"),
        72,
        IF($C1536 = 3 + N("Secretária bilíngue"),
            13,
            RANDBETWEEN(5,COUNT(Name!$A:$A) + 1)
        )
    )
)</f>
        <v>363</v>
      </c>
      <c r="G1536" s="7" t="str">
        <f ca="1">VLOOKUP($F1536,Name!$A:$B,2,FALSE)</f>
        <v>Yago</v>
      </c>
      <c r="H1536" s="7">
        <f ca="1" xml:space="preserve">
IF($C1536 = 1,
    0,
    RANDBETWEEN(5,COUNT('Last name'!$A:$A) + 1)
)</f>
        <v>153</v>
      </c>
      <c r="I1536" s="7" t="str">
        <f ca="1" xml:space="preserve">
IF($C1536 = 1 + N("Presidente"),
    "de Orléans e Bragança",
    VLOOKUP($H1536,'Last name'!$A:$B,2,FALSE) &amp; " " &amp; VLOOKUP(RANDBETWEEN(5,COUNT('Last name'!$A:$A) + 1),'Last name'!$A:$B,2,FALSE)
)</f>
        <v>Pimentel sobrenome</v>
      </c>
      <c r="J1536" s="7" t="str">
        <f t="shared" ca="1" si="232"/>
        <v>Yago Pimentel sobrenome</v>
      </c>
      <c r="K1536" s="7" t="str" cm="1">
        <f t="array" aca="1" ref="K1536" ca="1">SHA1HASH($J1536)</f>
        <v>83414a6bb98d76330f83a89ae5b0cb19ed13b19b</v>
      </c>
      <c r="L1536" s="7" cm="1">
        <f t="array" aca="1" ref="L1536" ca="1">INDEX(States!$A:$A,N1536,1)</f>
        <v>5</v>
      </c>
      <c r="M1536" s="7" t="str">
        <f ca="1">VLOOKUP($L1536,Countries!$A:$B,2,FALSE)</f>
        <v>Portugal</v>
      </c>
      <c r="N1536" s="7" cm="1">
        <f t="array" aca="1" ref="N1536" ca="1">INDEX(States!$C:$C,RANDBETWEEN(5,COUNTA(States!$A:$A) + 1),1)</f>
        <v>13</v>
      </c>
      <c r="O1536" s="7" t="str">
        <f ca="1">VLOOKUP($N1536,States!$C:$D,2,FALSE)</f>
        <v>Coimbra</v>
      </c>
      <c r="P1536" s="7" t="str">
        <f ca="1">VLOOKUP($F1536,Name!$A:$C,3,FALSE)</f>
        <v>M</v>
      </c>
      <c r="Q1536" s="7" t="str">
        <f ca="1">VLOOKUP($P1536,Genders!$B:$C,2,FALSE)</f>
        <v>Male</v>
      </c>
      <c r="R1536" s="7" cm="1">
        <f t="array" aca="1" ref="R1536" ca="1">INDEX('Marital status'!$A:$A,RANDBETWEEN(5,COUNTA('Marital status'!$A:$A) + 1),1)</f>
        <v>8</v>
      </c>
      <c r="S1536" s="7" t="str">
        <f ca="1">VLOOKUP($R1536,'Marital status'!$A:$B,2,FALSE)</f>
        <v xml:space="preserve"> Separated </v>
      </c>
      <c r="T1536" s="7">
        <f t="shared" ca="1" si="233"/>
        <v>5</v>
      </c>
      <c r="U1536" s="7" t="str">
        <f ca="1">VLOOKUP($T1536,Ethnicities!$A:$B,2,FALSE)</f>
        <v xml:space="preserve"> white</v>
      </c>
      <c r="V1536" s="8">
        <f t="shared" ca="1" si="234"/>
        <v>19749</v>
      </c>
      <c r="W1536" s="6">
        <f t="shared" ca="1" si="235"/>
        <v>7</v>
      </c>
      <c r="X1536" s="8" t="str">
        <f ca="1">VLOOKUP($W1536,'Background education'!$A:$B,2,FALSE)</f>
        <v>Undergraduate degree</v>
      </c>
      <c r="Y1536" s="7">
        <f ca="1" xml:space="preserve">
  IF(OR($AA1536 = 5, $AA1536 = 6, $AA1536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36" s="7" t="str">
        <f ca="1">VLOOKUP($Y1536,Departments!$A:$B,2,FALSE)</f>
        <v>Human Resource</v>
      </c>
      <c r="AA1536" s="6">
        <f t="shared" ca="1" si="236"/>
        <v>11</v>
      </c>
      <c r="AB1536" s="7" t="str">
        <f ca="1">VLOOKUP($AA1536,Roles!$A:$B,2,FALSE)</f>
        <v>Analyst</v>
      </c>
      <c r="AC1536" s="6">
        <f t="shared" ca="1" si="237"/>
        <v>7</v>
      </c>
      <c r="AD1536" s="7" t="str">
        <f ca="1" xml:space="preserve">
IF($AC1536 &lt;&gt; "",
    VLOOKUP($AC1536,Levels!$A:$B,2,FALSE),
    ""
)</f>
        <v>Senior</v>
      </c>
      <c r="AE1536" s="8">
        <f t="shared" ca="1" si="238"/>
        <v>37772</v>
      </c>
      <c r="AF1536" s="6">
        <f ca="1">RANDBETWEEN(5,COUNTA('Recruitment source'!$A:$A) + 1)</f>
        <v>9</v>
      </c>
      <c r="AG1536" s="6" t="str">
        <f ca="1">VLOOKUP($AF1536,'Recruitment source'!$A:$B,2,FALSE)</f>
        <v>Empregos Online</v>
      </c>
      <c r="AH1536" s="8"/>
      <c r="AI1536" s="1">
        <f t="shared" ca="1" si="230"/>
        <v>2580</v>
      </c>
      <c r="AJ1536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1532, 1, 'Yago Pimentel sobrenome', 'M', 5, '25/01/1954', 7, 8, 11, 7, 2580);</v>
      </c>
    </row>
    <row r="1537" spans="1:36" ht="14.25" customHeight="1" x14ac:dyDescent="0.2">
      <c r="A1537" s="7" cm="1">
        <f t="array" aca="1" ref="A1537" ca="1">INDEX(Companies!$A:$A,RANDBETWEEN(5,COUNTA(Companies!$A:$A) + 1),1)</f>
        <v>5</v>
      </c>
      <c r="B1537" s="7" t="str">
        <f ca="1">VLOOKUP($A1537,Companies!$A:$B,2,FALSE)</f>
        <v>ACME Corporation</v>
      </c>
      <c r="C1537" s="5">
        <f t="shared" si="231"/>
        <v>1533</v>
      </c>
      <c r="D1537" s="5" t="str" cm="1">
        <f t="array" ref="D1537">SHA1HASH($C1537)</f>
        <v>59c1c577a1380a9058d9cf86db4e0aea6a314988</v>
      </c>
      <c r="E1537" s="6">
        <v>1</v>
      </c>
      <c r="F1537" s="7">
        <f ca="1">IF($C1537 = 1 + N("Presidente"),
    127,
    IF($C1537 = 2 + N("Vice-Presidente"),
        72,
        IF($C1537 = 3 + N("Secretária bilíngue"),
            13,
            RANDBETWEEN(5,COUNT(Name!$A:$A) + 1)
        )
    )
)</f>
        <v>8</v>
      </c>
      <c r="G1537" s="7" t="str">
        <f ca="1">VLOOKUP($F1537,Name!$A:$B,2,FALSE)</f>
        <v>Adélia</v>
      </c>
      <c r="H1537" s="7">
        <f ca="1" xml:space="preserve">
IF($C1537 = 1,
    0,
    RANDBETWEEN(5,COUNT('Last name'!$A:$A) + 1)
)</f>
        <v>189</v>
      </c>
      <c r="I1537" s="7" t="str">
        <f ca="1" xml:space="preserve">
IF($C1537 = 1 + N("Presidente"),
    "de Orléans e Bragança",
    VLOOKUP($H1537,'Last name'!$A:$B,2,FALSE) &amp; " " &amp; VLOOKUP(RANDBETWEEN(5,COUNT('Last name'!$A:$A) + 1),'Last name'!$A:$B,2,FALSE)
)</f>
        <v>Teixeira Rizzo</v>
      </c>
      <c r="J1537" s="7" t="str">
        <f t="shared" ca="1" si="232"/>
        <v>Adélia Teixeira Rizzo</v>
      </c>
      <c r="K1537" s="7" t="str" cm="1">
        <f t="array" aca="1" ref="K1537" ca="1">SHA1HASH($J1537)</f>
        <v>cf3c460cf33c252a36fd877c919de2f71b7aec44</v>
      </c>
      <c r="L1537" s="7" cm="1">
        <f t="array" aca="1" ref="L1537" ca="1">INDEX(States!$A:$A,N1537,1)</f>
        <v>5</v>
      </c>
      <c r="M1537" s="7" t="str">
        <f ca="1">VLOOKUP($L1537,Countries!$A:$B,2,FALSE)</f>
        <v>Portugal</v>
      </c>
      <c r="N1537" s="7" cm="1">
        <f t="array" aca="1" ref="N1537" ca="1">INDEX(States!$C:$C,RANDBETWEEN(5,COUNTA(States!$A:$A) + 1),1)</f>
        <v>19</v>
      </c>
      <c r="O1537" s="7" t="str">
        <f ca="1">VLOOKUP($N1537,States!$C:$D,2,FALSE)</f>
        <v>Beja</v>
      </c>
      <c r="P1537" s="7" t="str">
        <f ca="1">VLOOKUP($F1537,Name!$A:$C,3,FALSE)</f>
        <v>F</v>
      </c>
      <c r="Q1537" s="7" t="str">
        <f ca="1">VLOOKUP($P1537,Genders!$B:$C,2,FALSE)</f>
        <v>Female</v>
      </c>
      <c r="R1537" s="7" cm="1">
        <f t="array" aca="1" ref="R1537" ca="1">INDEX('Marital status'!$A:$A,RANDBETWEEN(5,COUNTA('Marital status'!$A:$A) + 1),1)</f>
        <v>5</v>
      </c>
      <c r="S1537" s="7" t="str">
        <f ca="1">VLOOKUP($R1537,'Marital status'!$A:$B,2,FALSE)</f>
        <v>single</v>
      </c>
      <c r="T1537" s="7">
        <f t="shared" ca="1" si="233"/>
        <v>5</v>
      </c>
      <c r="U1537" s="7" t="str">
        <f ca="1">VLOOKUP($T1537,Ethnicities!$A:$B,2,FALSE)</f>
        <v xml:space="preserve"> white</v>
      </c>
      <c r="V1537" s="8">
        <f t="shared" ca="1" si="234"/>
        <v>29513</v>
      </c>
      <c r="W1537" s="6">
        <f t="shared" ca="1" si="235"/>
        <v>7</v>
      </c>
      <c r="X1537" s="8" t="str">
        <f ca="1">VLOOKUP($W1537,'Background education'!$A:$B,2,FALSE)</f>
        <v>Undergraduate degree</v>
      </c>
      <c r="Y1537" s="7">
        <f ca="1" xml:space="preserve">
  IF(OR($AA1537 = 5, $AA1537 = 6, $AA1537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37" s="7" t="str">
        <f ca="1">VLOOKUP($Y1537,Departments!$A:$B,2,FALSE)</f>
        <v>Operations</v>
      </c>
      <c r="AA1537" s="6">
        <f t="shared" ca="1" si="236"/>
        <v>10</v>
      </c>
      <c r="AB1537" s="7" t="str">
        <f ca="1">VLOOKUP($AA1537,Roles!$A:$B,2,FALSE)</f>
        <v>Trainee</v>
      </c>
      <c r="AC1537" s="6" t="str">
        <f t="shared" ca="1" si="237"/>
        <v/>
      </c>
      <c r="AD1537" s="7" t="str">
        <f ca="1" xml:space="preserve">
IF($AC1537 &lt;&gt; "",
    VLOOKUP($AC1537,Levels!$A:$B,2,FALSE),
    ""
)</f>
        <v/>
      </c>
      <c r="AE1537" s="8">
        <f t="shared" ca="1" si="238"/>
        <v>43975</v>
      </c>
      <c r="AF1537" s="6">
        <f ca="1">RANDBETWEEN(5,COUNTA('Recruitment source'!$A:$A) + 1)</f>
        <v>5</v>
      </c>
      <c r="AG1537" s="6" t="str">
        <f ca="1">VLOOKUP($AF1537,'Recruitment source'!$A:$B,2,FALSE)</f>
        <v>Indeed</v>
      </c>
      <c r="AH1537" s="8"/>
      <c r="AI1537" s="1">
        <f t="shared" ca="1" si="230"/>
        <v>1305</v>
      </c>
      <c r="AJ1537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1533, 1, 'Adélia Teixeira Rizzo', 'F', 5, '19/10/1980', 7, 10, 10, NULL, 1305);</v>
      </c>
    </row>
    <row r="1538" spans="1:36" ht="14.25" customHeight="1" x14ac:dyDescent="0.2">
      <c r="A1538" s="7" cm="1">
        <f t="array" aca="1" ref="A1538" ca="1">INDEX(Companies!$A:$A,RANDBETWEEN(5,COUNTA(Companies!$A:$A) + 1),1)</f>
        <v>5</v>
      </c>
      <c r="B1538" s="7" t="str">
        <f ca="1">VLOOKUP($A1538,Companies!$A:$B,2,FALSE)</f>
        <v>ACME Corporation</v>
      </c>
      <c r="C1538" s="5">
        <f t="shared" si="231"/>
        <v>1534</v>
      </c>
      <c r="D1538" s="5" t="str" cm="1">
        <f t="array" ref="D1538">SHA1HASH($C1538)</f>
        <v>1d23c8edf135106a57d7f1694d9c2c7eb67cc326</v>
      </c>
      <c r="E1538" s="6">
        <v>1</v>
      </c>
      <c r="F1538" s="7">
        <f ca="1">IF($C1538 = 1 + N("Presidente"),
    127,
    IF($C1538 = 2 + N("Vice-Presidente"),
        72,
        IF($C1538 = 3 + N("Secretária bilíngue"),
            13,
            RANDBETWEEN(5,COUNT(Name!$A:$A) + 1)
        )
    )
)</f>
        <v>81</v>
      </c>
      <c r="G1538" s="7" t="str">
        <f ca="1">VLOOKUP($F1538,Name!$A:$B,2,FALSE)</f>
        <v>Caio</v>
      </c>
      <c r="H1538" s="7">
        <f ca="1" xml:space="preserve">
IF($C1538 = 1,
    0,
    RANDBETWEEN(5,COUNT('Last name'!$A:$A) + 1)
)</f>
        <v>39</v>
      </c>
      <c r="I1538" s="7" t="str">
        <f ca="1" xml:space="preserve">
IF($C1538 = 1 + N("Presidente"),
    "de Orléans e Bragança",
    VLOOKUP($H1538,'Last name'!$A:$B,2,FALSE) &amp; " " &amp; VLOOKUP(RANDBETWEEN(5,COUNT('Last name'!$A:$A) + 1),'Last name'!$A:$B,2,FALSE)
)</f>
        <v>Bianchi Lombardi</v>
      </c>
      <c r="J1538" s="7" t="str">
        <f t="shared" ca="1" si="232"/>
        <v>Caio Bianchi Lombardi</v>
      </c>
      <c r="K1538" s="7" t="str" cm="1">
        <f t="array" aca="1" ref="K1538" ca="1">SHA1HASH($J1538)</f>
        <v>4d96c266269bd3fe7b59dad9ad56d507fc93f1e4</v>
      </c>
      <c r="L1538" s="7" cm="1">
        <f t="array" aca="1" ref="L1538" ca="1">INDEX(States!$A:$A,N1538,1)</f>
        <v>5</v>
      </c>
      <c r="M1538" s="7" t="str">
        <f ca="1">VLOOKUP($L1538,Countries!$A:$B,2,FALSE)</f>
        <v>Portugal</v>
      </c>
      <c r="N1538" s="7" cm="1">
        <f t="array" aca="1" ref="N1538" ca="1">INDEX(States!$C:$C,RANDBETWEEN(5,COUNTA(States!$A:$A) + 1),1)</f>
        <v>15</v>
      </c>
      <c r="O1538" s="7" t="str">
        <f ca="1">VLOOKUP($N1538,States!$C:$D,2,FALSE)</f>
        <v xml:space="preserve"> ÉVORA</v>
      </c>
      <c r="P1538" s="7" t="str">
        <f ca="1">VLOOKUP($F1538,Name!$A:$C,3,FALSE)</f>
        <v>M</v>
      </c>
      <c r="Q1538" s="7" t="str">
        <f ca="1">VLOOKUP($P1538,Genders!$B:$C,2,FALSE)</f>
        <v>Male</v>
      </c>
      <c r="R1538" s="7" cm="1">
        <f t="array" aca="1" ref="R1538" ca="1">INDEX('Marital status'!$A:$A,RANDBETWEEN(5,COUNTA('Marital status'!$A:$A) + 1),1)</f>
        <v>5</v>
      </c>
      <c r="S1538" s="7" t="str">
        <f ca="1">VLOOKUP($R1538,'Marital status'!$A:$B,2,FALSE)</f>
        <v>single</v>
      </c>
      <c r="T1538" s="7">
        <f t="shared" ca="1" si="233"/>
        <v>5</v>
      </c>
      <c r="U1538" s="7" t="str">
        <f ca="1">VLOOKUP($T1538,Ethnicities!$A:$B,2,FALSE)</f>
        <v xml:space="preserve"> white</v>
      </c>
      <c r="V1538" s="8">
        <f t="shared" ca="1" si="234"/>
        <v>22046</v>
      </c>
      <c r="W1538" s="6">
        <f t="shared" ca="1" si="235"/>
        <v>7</v>
      </c>
      <c r="X1538" s="8" t="str">
        <f ca="1">VLOOKUP($W1538,'Background education'!$A:$B,2,FALSE)</f>
        <v>Undergraduate degree</v>
      </c>
      <c r="Y1538" s="7">
        <f ca="1" xml:space="preserve">
  IF(OR($AA1538 = 5, $AA1538 = 6, $AA1538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38" s="7" t="str">
        <f ca="1">VLOOKUP($Y1538,Departments!$A:$B,2,FALSE)</f>
        <v>Audit</v>
      </c>
      <c r="AA1538" s="6">
        <f t="shared" ca="1" si="236"/>
        <v>11</v>
      </c>
      <c r="AB1538" s="7" t="str">
        <f ca="1">VLOOKUP($AA1538,Roles!$A:$B,2,FALSE)</f>
        <v>Analyst</v>
      </c>
      <c r="AC1538" s="6">
        <f t="shared" ca="1" si="237"/>
        <v>5</v>
      </c>
      <c r="AD1538" s="7" t="str">
        <f ca="1" xml:space="preserve">
IF($AC1538 &lt;&gt; "",
    VLOOKUP($AC1538,Levels!$A:$B,2,FALSE),
    ""
)</f>
        <v>Junior</v>
      </c>
      <c r="AE1538" s="8">
        <f t="shared" ca="1" si="238"/>
        <v>39893</v>
      </c>
      <c r="AF1538" s="6">
        <f ca="1">RANDBETWEEN(5,COUNTA('Recruitment source'!$A:$A) + 1)</f>
        <v>8</v>
      </c>
      <c r="AG1538" s="6" t="str">
        <f ca="1">VLOOKUP($AF1538,'Recruitment source'!$A:$B,2,FALSE)</f>
        <v>Net Empregos</v>
      </c>
      <c r="AH1538" s="8"/>
      <c r="AI1538" s="1">
        <f t="shared" ca="1" si="230"/>
        <v>2500</v>
      </c>
      <c r="AJ1538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1534, 1, 'Caio Bianchi Lombardi', 'M', 5, '10/05/1960', 7, 13, 11, 5, 2500);</v>
      </c>
    </row>
    <row r="1539" spans="1:36" ht="14.25" customHeight="1" x14ac:dyDescent="0.2">
      <c r="A1539" s="7" cm="1">
        <f t="array" aca="1" ref="A1539" ca="1">INDEX(Companies!$A:$A,RANDBETWEEN(5,COUNTA(Companies!$A:$A) + 1),1)</f>
        <v>5</v>
      </c>
      <c r="B1539" s="7" t="str">
        <f ca="1">VLOOKUP($A1539,Companies!$A:$B,2,FALSE)</f>
        <v>ACME Corporation</v>
      </c>
      <c r="C1539" s="5">
        <f t="shared" si="231"/>
        <v>1535</v>
      </c>
      <c r="D1539" s="5" t="str" cm="1">
        <f t="array" ref="D1539">SHA1HASH($C1539)</f>
        <v>64738e27dc960ebdc22143dd8ea4b16b74029c8a</v>
      </c>
      <c r="E1539" s="6">
        <v>1</v>
      </c>
      <c r="F1539" s="7">
        <f ca="1">IF($C1539 = 1 + N("Presidente"),
    127,
    IF($C1539 = 2 + N("Vice-Presidente"),
        72,
        IF($C1539 = 3 + N("Secretária bilíngue"),
            13,
            RANDBETWEEN(5,COUNT(Name!$A:$A) + 1)
        )
    )
)</f>
        <v>275</v>
      </c>
      <c r="G1539" s="7" t="str">
        <f ca="1">VLOOKUP($F1539,Name!$A:$B,2,FALSE)</f>
        <v>Maria Vitória</v>
      </c>
      <c r="H1539" s="7">
        <f ca="1" xml:space="preserve">
IF($C1539 = 1,
    0,
    RANDBETWEEN(5,COUNT('Last name'!$A:$A) + 1)
)</f>
        <v>63</v>
      </c>
      <c r="I1539" s="7" t="str">
        <f ca="1" xml:space="preserve">
IF($C1539 = 1 + N("Presidente"),
    "de Orléans e Bragança",
    VLOOKUP($H1539,'Last name'!$A:$B,2,FALSE) &amp; " " &amp; VLOOKUP(RANDBETWEEN(5,COUNT('Last name'!$A:$A) + 1),'Last name'!$A:$B,2,FALSE)
)</f>
        <v>Castro Azeredo</v>
      </c>
      <c r="J1539" s="7" t="str">
        <f t="shared" ca="1" si="232"/>
        <v>Maria Vitória Castro Azeredo</v>
      </c>
      <c r="K1539" s="7" t="str" cm="1">
        <f t="array" aca="1" ref="K1539" ca="1">SHA1HASH($J1539)</f>
        <v>f3d4a0f2f398501e5b50d2178a9c4875edd31708</v>
      </c>
      <c r="L1539" s="7" cm="1">
        <f t="array" aca="1" ref="L1539" ca="1">INDEX(States!$A:$A,N1539,1)</f>
        <v>5</v>
      </c>
      <c r="M1539" s="7" t="str">
        <f ca="1">VLOOKUP($L1539,Countries!$A:$B,2,FALSE)</f>
        <v>Portugal</v>
      </c>
      <c r="N1539" s="7" cm="1">
        <f t="array" aca="1" ref="N1539" ca="1">INDEX(States!$C:$C,RANDBETWEEN(5,COUNTA(States!$A:$A) + 1),1)</f>
        <v>18</v>
      </c>
      <c r="O1539" s="7" t="str">
        <f ca="1">VLOOKUP($N1539,States!$C:$D,2,FALSE)</f>
        <v>Castelo Branco</v>
      </c>
      <c r="P1539" s="7" t="str">
        <f ca="1">VLOOKUP($F1539,Name!$A:$C,3,FALSE)</f>
        <v>F</v>
      </c>
      <c r="Q1539" s="7" t="str">
        <f ca="1">VLOOKUP($P1539,Genders!$B:$C,2,FALSE)</f>
        <v>Female</v>
      </c>
      <c r="R1539" s="7" cm="1">
        <f t="array" aca="1" ref="R1539" ca="1">INDEX('Marital status'!$A:$A,RANDBETWEEN(5,COUNTA('Marital status'!$A:$A) + 1),1)</f>
        <v>7</v>
      </c>
      <c r="S1539" s="7" t="str">
        <f ca="1">VLOOKUP($R1539,'Marital status'!$A:$B,2,FALSE)</f>
        <v xml:space="preserve">Widowed </v>
      </c>
      <c r="T1539" s="7">
        <f t="shared" ca="1" si="233"/>
        <v>8</v>
      </c>
      <c r="U1539" s="7" t="str">
        <f ca="1">VLOOKUP($T1539,Ethnicities!$A:$B,2,FALSE)</f>
        <v>ASIAN</v>
      </c>
      <c r="V1539" s="8">
        <f t="shared" ca="1" si="234"/>
        <v>24459</v>
      </c>
      <c r="W1539" s="6">
        <f t="shared" ca="1" si="235"/>
        <v>7</v>
      </c>
      <c r="X1539" s="8" t="str">
        <f ca="1">VLOOKUP($W1539,'Background education'!$A:$B,2,FALSE)</f>
        <v>Undergraduate degree</v>
      </c>
      <c r="Y1539" s="7">
        <f ca="1" xml:space="preserve">
  IF(OR($AA1539 = 5, $AA1539 = 6, $AA1539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39" s="7" t="str">
        <f ca="1">VLOOKUP($Y1539,Departments!$A:$B,2,FALSE)</f>
        <v>Audit</v>
      </c>
      <c r="AA1539" s="6">
        <f t="shared" ca="1" si="236"/>
        <v>9</v>
      </c>
      <c r="AB1539" s="7" t="str">
        <f ca="1">VLOOKUP($AA1539,Roles!$A:$B,2,FALSE)</f>
        <v>Intern</v>
      </c>
      <c r="AC1539" s="6" t="str">
        <f t="shared" ca="1" si="237"/>
        <v/>
      </c>
      <c r="AD1539" s="7" t="str">
        <f ca="1" xml:space="preserve">
IF($AC1539 &lt;&gt; "",
    VLOOKUP($AC1539,Levels!$A:$B,2,FALSE),
    ""
)</f>
        <v/>
      </c>
      <c r="AE1539" s="8">
        <f t="shared" ca="1" si="238"/>
        <v>37801</v>
      </c>
      <c r="AF1539" s="6">
        <f ca="1">RANDBETWEEN(5,COUNTA('Recruitment source'!$A:$A) + 1)</f>
        <v>13</v>
      </c>
      <c r="AG1539" s="6" t="str">
        <f ca="1">VLOOKUP($AF1539,'Recruitment source'!$A:$B,2,FALSE)</f>
        <v>Google</v>
      </c>
      <c r="AH1539" s="8"/>
      <c r="AI1539" s="1">
        <f t="shared" ca="1" si="230"/>
        <v>1205</v>
      </c>
      <c r="AJ1539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1535, 1, 'Maria Vitória Castro Azeredo', 'F', 8, '18/12/1966', 7, 13, 9, NULL, 1205);</v>
      </c>
    </row>
    <row r="1540" spans="1:36" ht="14.25" customHeight="1" x14ac:dyDescent="0.2">
      <c r="A1540" s="7" cm="1">
        <f t="array" aca="1" ref="A1540" ca="1">INDEX(Companies!$A:$A,RANDBETWEEN(5,COUNTA(Companies!$A:$A) + 1),1)</f>
        <v>5</v>
      </c>
      <c r="B1540" s="7" t="str">
        <f ca="1">VLOOKUP($A1540,Companies!$A:$B,2,FALSE)</f>
        <v>ACME Corporation</v>
      </c>
      <c r="C1540" s="5">
        <f t="shared" si="231"/>
        <v>1536</v>
      </c>
      <c r="D1540" s="5" t="str" cm="1">
        <f t="array" ref="D1540">SHA1HASH($C1540)</f>
        <v>2c8041adcd90153af5180e4c18e22c3b161c25e8</v>
      </c>
      <c r="E1540" s="6">
        <v>1</v>
      </c>
      <c r="F1540" s="7">
        <f ca="1">IF($C1540 = 1 + N("Presidente"),
    127,
    IF($C1540 = 2 + N("Vice-Presidente"),
        72,
        IF($C1540 = 3 + N("Secretária bilíngue"),
            13,
            RANDBETWEEN(5,COUNT(Name!$A:$A) + 1)
        )
    )
)</f>
        <v>237</v>
      </c>
      <c r="G1540" s="7" t="str">
        <f ca="1">VLOOKUP($F1540,Name!$A:$B,2,FALSE)</f>
        <v>Luanna</v>
      </c>
      <c r="H1540" s="7">
        <f ca="1" xml:space="preserve">
IF($C1540 = 1,
    0,
    RANDBETWEEN(5,COUNT('Last name'!$A:$A) + 1)
)</f>
        <v>182</v>
      </c>
      <c r="I1540" s="7" t="str">
        <f ca="1" xml:space="preserve">
IF($C1540 = 1 + N("Presidente"),
    "de Orléans e Bragança",
    VLOOKUP($H1540,'Last name'!$A:$B,2,FALSE) &amp; " " &amp; VLOOKUP(RANDBETWEEN(5,COUNT('Last name'!$A:$A) + 1),'Last name'!$A:$B,2,FALSE)
)</f>
        <v>Siqueira Mariani</v>
      </c>
      <c r="J1540" s="7" t="str">
        <f t="shared" ca="1" si="232"/>
        <v>Luanna Siqueira Mariani</v>
      </c>
      <c r="K1540" s="7" t="str" cm="1">
        <f t="array" aca="1" ref="K1540" ca="1">SHA1HASH($J1540)</f>
        <v>0ea4666570ecf5182fbbcf3227d1d64a6442b5f0</v>
      </c>
      <c r="L1540" s="7" cm="1">
        <f t="array" aca="1" ref="L1540" ca="1">INDEX(States!$A:$A,N1540,1)</f>
        <v>5</v>
      </c>
      <c r="M1540" s="7" t="str">
        <f ca="1">VLOOKUP($L1540,Countries!$A:$B,2,FALSE)</f>
        <v>Portugal</v>
      </c>
      <c r="N1540" s="7" cm="1">
        <f t="array" aca="1" ref="N1540" ca="1">INDEX(States!$C:$C,RANDBETWEEN(5,COUNTA(States!$A:$A) + 1),1)</f>
        <v>6</v>
      </c>
      <c r="O1540" s="7" t="str">
        <f ca="1">VLOOKUP($N1540,States!$C:$D,2,FALSE)</f>
        <v>PORTO</v>
      </c>
      <c r="P1540" s="7" t="str">
        <f ca="1">VLOOKUP($F1540,Name!$A:$C,3,FALSE)</f>
        <v>F</v>
      </c>
      <c r="Q1540" s="7" t="str">
        <f ca="1">VLOOKUP($P1540,Genders!$B:$C,2,FALSE)</f>
        <v>Female</v>
      </c>
      <c r="R1540" s="7" cm="1">
        <f t="array" aca="1" ref="R1540" ca="1">INDEX('Marital status'!$A:$A,RANDBETWEEN(5,COUNTA('Marital status'!$A:$A) + 1),1)</f>
        <v>7</v>
      </c>
      <c r="S1540" s="7" t="str">
        <f ca="1">VLOOKUP($R1540,'Marital status'!$A:$B,2,FALSE)</f>
        <v xml:space="preserve">Widowed </v>
      </c>
      <c r="T1540" s="7">
        <f t="shared" ca="1" si="233"/>
        <v>7</v>
      </c>
      <c r="U1540" s="7" t="str">
        <f ca="1">VLOOKUP($T1540,Ethnicities!$A:$B,2,FALSE)</f>
        <v xml:space="preserve">  Hispanic or LATINO</v>
      </c>
      <c r="V1540" s="8">
        <f t="shared" ca="1" si="234"/>
        <v>28971</v>
      </c>
      <c r="W1540" s="6">
        <f t="shared" ca="1" si="235"/>
        <v>8</v>
      </c>
      <c r="X1540" s="8" t="str">
        <f ca="1">VLOOKUP($W1540,'Background education'!$A:$B,2,FALSE)</f>
        <v>Graduate school</v>
      </c>
      <c r="Y1540" s="7">
        <f ca="1" xml:space="preserve">
  IF(OR($AA1540 = 5, $AA1540 = 6, $AA1540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40" s="7" t="str">
        <f ca="1">VLOOKUP($Y1540,Departments!$A:$B,2,FALSE)</f>
        <v>Controlling</v>
      </c>
      <c r="AA1540" s="6">
        <f t="shared" ca="1" si="236"/>
        <v>11</v>
      </c>
      <c r="AB1540" s="7" t="str">
        <f ca="1">VLOOKUP($AA1540,Roles!$A:$B,2,FALSE)</f>
        <v>Analyst</v>
      </c>
      <c r="AC1540" s="6">
        <f t="shared" ca="1" si="237"/>
        <v>5</v>
      </c>
      <c r="AD1540" s="7" t="str">
        <f ca="1" xml:space="preserve">
IF($AC1540 &lt;&gt; "",
    VLOOKUP($AC1540,Levels!$A:$B,2,FALSE),
    ""
)</f>
        <v>Junior</v>
      </c>
      <c r="AE1540" s="8">
        <f t="shared" ca="1" si="238"/>
        <v>42598</v>
      </c>
      <c r="AF1540" s="6">
        <f ca="1">RANDBETWEEN(5,COUNTA('Recruitment source'!$A:$A) + 1)</f>
        <v>10</v>
      </c>
      <c r="AG1540" s="6" t="str">
        <f ca="1">VLOOKUP($AF1540,'Recruitment source'!$A:$B,2,FALSE)</f>
        <v>Jobs in Lisbon</v>
      </c>
      <c r="AH1540" s="8"/>
      <c r="AI1540" s="1">
        <f t="shared" ca="1" si="230"/>
        <v>3000</v>
      </c>
      <c r="AJ1540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1536, 1, 'Luanna Siqueira Mariani', 'F', 7, '26/04/1979', 8, 12, 11, 5, 3000);</v>
      </c>
    </row>
    <row r="1541" spans="1:36" ht="14.25" customHeight="1" x14ac:dyDescent="0.2">
      <c r="A1541" s="7" cm="1">
        <f t="array" aca="1" ref="A1541" ca="1">INDEX(Companies!$A:$A,RANDBETWEEN(5,COUNTA(Companies!$A:$A) + 1),1)</f>
        <v>5</v>
      </c>
      <c r="B1541" s="7" t="str">
        <f ca="1">VLOOKUP($A1541,Companies!$A:$B,2,FALSE)</f>
        <v>ACME Corporation</v>
      </c>
      <c r="C1541" s="5">
        <f t="shared" si="231"/>
        <v>1537</v>
      </c>
      <c r="D1541" s="5" t="str" cm="1">
        <f t="array" ref="D1541">SHA1HASH($C1541)</f>
        <v>ad896e3ecf46771003093f24b88cd72af2225023</v>
      </c>
      <c r="E1541" s="6">
        <v>1</v>
      </c>
      <c r="F1541" s="7">
        <f ca="1">IF($C1541 = 1 + N("Presidente"),
    127,
    IF($C1541 = 2 + N("Vice-Presidente"),
        72,
        IF($C1541 = 3 + N("Secretária bilíngue"),
            13,
            RANDBETWEEN(5,COUNT(Name!$A:$A) + 1)
        )
    )
)</f>
        <v>125</v>
      </c>
      <c r="G1541" s="7" t="str">
        <f ca="1">VLOOKUP($F1541,Name!$A:$B,2,FALSE)</f>
        <v>Emmanuel</v>
      </c>
      <c r="H1541" s="7">
        <f ca="1" xml:space="preserve">
IF($C1541 = 1,
    0,
    RANDBETWEEN(5,COUNT('Last name'!$A:$A) + 1)
)</f>
        <v>181</v>
      </c>
      <c r="I1541" s="7" t="str">
        <f ca="1" xml:space="preserve">
IF($C1541 = 1 + N("Presidente"),
    "de Orléans e Bragança",
    VLOOKUP($H1541,'Last name'!$A:$B,2,FALSE) &amp; " " &amp; VLOOKUP(RANDBETWEEN(5,COUNT('Last name'!$A:$A) + 1),'Last name'!$A:$B,2,FALSE)
)</f>
        <v>Simões Ferreira</v>
      </c>
      <c r="J1541" s="7" t="str">
        <f t="shared" ca="1" si="232"/>
        <v>Emmanuel Simões Ferreira</v>
      </c>
      <c r="K1541" s="7" t="str" cm="1">
        <f t="array" aca="1" ref="K1541" ca="1">SHA1HASH($J1541)</f>
        <v>dec1cef33f06d5891fa37342345fbd39f39a0975</v>
      </c>
      <c r="L1541" s="7" cm="1">
        <f t="array" aca="1" ref="L1541" ca="1">INDEX(States!$A:$A,N1541,1)</f>
        <v>5</v>
      </c>
      <c r="M1541" s="7" t="str">
        <f ca="1">VLOOKUP($L1541,Countries!$A:$B,2,FALSE)</f>
        <v>Portugal</v>
      </c>
      <c r="N1541" s="7" cm="1">
        <f t="array" aca="1" ref="N1541" ca="1">INDEX(States!$C:$C,RANDBETWEEN(5,COUNTA(States!$A:$A) + 1),1)</f>
        <v>21</v>
      </c>
      <c r="O1541" s="7" t="str">
        <f ca="1">VLOOKUP($N1541,States!$C:$D,2,FALSE)</f>
        <v>Guarda</v>
      </c>
      <c r="P1541" s="7" t="str">
        <f ca="1">VLOOKUP($F1541,Name!$A:$C,3,FALSE)</f>
        <v>M</v>
      </c>
      <c r="Q1541" s="7" t="str">
        <f ca="1">VLOOKUP($P1541,Genders!$B:$C,2,FALSE)</f>
        <v>Male</v>
      </c>
      <c r="R1541" s="7" cm="1">
        <f t="array" aca="1" ref="R1541" ca="1">INDEX('Marital status'!$A:$A,RANDBETWEEN(5,COUNTA('Marital status'!$A:$A) + 1),1)</f>
        <v>5</v>
      </c>
      <c r="S1541" s="7" t="str">
        <f ca="1">VLOOKUP($R1541,'Marital status'!$A:$B,2,FALSE)</f>
        <v>single</v>
      </c>
      <c r="T1541" s="7">
        <f t="shared" ca="1" si="233"/>
        <v>5</v>
      </c>
      <c r="U1541" s="7" t="str">
        <f ca="1">VLOOKUP($T1541,Ethnicities!$A:$B,2,FALSE)</f>
        <v xml:space="preserve"> white</v>
      </c>
      <c r="V1541" s="8">
        <f t="shared" ca="1" si="234"/>
        <v>24407</v>
      </c>
      <c r="W1541" s="6">
        <f t="shared" ca="1" si="235"/>
        <v>7</v>
      </c>
      <c r="X1541" s="8" t="str">
        <f ca="1">VLOOKUP($W1541,'Background education'!$A:$B,2,FALSE)</f>
        <v>Undergraduate degree</v>
      </c>
      <c r="Y1541" s="7">
        <f ca="1" xml:space="preserve">
  IF(OR($AA1541 = 5, $AA1541 = 6, $AA1541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41" s="7" t="str">
        <f ca="1">VLOOKUP($Y1541,Departments!$A:$B,2,FALSE)</f>
        <v>Controlling</v>
      </c>
      <c r="AA1541" s="6">
        <f t="shared" ca="1" si="236"/>
        <v>10</v>
      </c>
      <c r="AB1541" s="7" t="str">
        <f ca="1">VLOOKUP($AA1541,Roles!$A:$B,2,FALSE)</f>
        <v>Trainee</v>
      </c>
      <c r="AC1541" s="6" t="str">
        <f t="shared" ca="1" si="237"/>
        <v/>
      </c>
      <c r="AD1541" s="7" t="str">
        <f ca="1" xml:space="preserve">
IF($AC1541 &lt;&gt; "",
    VLOOKUP($AC1541,Levels!$A:$B,2,FALSE),
    ""
)</f>
        <v/>
      </c>
      <c r="AE1541" s="8">
        <f t="shared" ca="1" si="238"/>
        <v>44828</v>
      </c>
      <c r="AF1541" s="6">
        <f ca="1">RANDBETWEEN(5,COUNTA('Recruitment source'!$A:$A) + 1)</f>
        <v>8</v>
      </c>
      <c r="AG1541" s="6" t="str">
        <f ca="1">VLOOKUP($AF1541,'Recruitment source'!$A:$B,2,FALSE)</f>
        <v>Net Empregos</v>
      </c>
      <c r="AH1541" s="8"/>
      <c r="AI1541" s="1">
        <f t="shared" ref="AI1541:AI1604" ca="1" si="240" xml:space="preserve">
IF($AA1541 = 5 + N("Presidente"),
    27000,
    IF($AA1541 = 6 + N("Vice-presidente"),
        23000,
        IF(OR($AA1541 = 8, $AA1541= 13, $AA1541 = 12) + N("Secretária bilíngue ou coordenador ou especialista"),
            8000,
            IF($AA1541 = 7 + N("Diretor"),
                15000,
                IF($AA1541 = 14 + N("Gerente"),
                    12000,
                    IF($AA1541 = 9 + N("Estagiário"),
                        705,
                        IF($AA1541 = 10 + N("Trainee"),
                            805,
                            IF($AA1541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IF($W1541 = 7,
  500,
  IF($W1541 = 8,
    1000,
    IF($W1541 = 9,
      1500,
      IF($W1541 = 10,
        2000,
        0
      )
    )
  )
)
+
N("Adicional no salário por área")
+
IF($Y1541 = 14 + N("Tecnologia da Informação"),
  120,
  IF($Y1541 = 16 + N("Vendas"),
    110,
    IF($Y1541 = 15 + N("Jurídico"),
      100,
      IF(OR($Y1541 = 8, $Y1541 = 9, $Y1541 = 11) + N("Recursos humanos ou comercial ou comunicação e marketing"),
        80,
        0
      )
    )
  )
)
+
N("Adicionando pegadinha")
+
IF(AND($Y1541 = 16, $W1541 = 9, $AA1541 = 11, $AC1541 = 5) + N("Se for de vendas, com mestrado, analista sênior"),
  IF($T1541 = 5,
    100,
    0
  )
  +
  IF($P1541 = "M",
    200,
    0
  ),
  0
)</f>
        <v>1305</v>
      </c>
      <c r="AJ1541" s="12" t="str">
        <f t="shared" ca="1" si="239"/>
        <v>INSERT INTO bi4all.fac_employees (id_company_fk, id_employee_pk, flg_active, employee_name, id_gender_fk, id_race_fk, birthday, id_schooling_fk, id_department_fk, id_role_fk, id_level_fk, actual_salary) VALUES (5, 1537, 1, 'Emmanuel Simões Ferreira', 'M', 5, '27/10/1966', 7, 12, 10, NULL, 1305);</v>
      </c>
    </row>
    <row r="1542" spans="1:36" ht="14.25" customHeight="1" x14ac:dyDescent="0.2">
      <c r="A1542" s="7" cm="1">
        <f t="array" aca="1" ref="A1542" ca="1">INDEX(Companies!$A:$A,RANDBETWEEN(5,COUNTA(Companies!$A:$A) + 1),1)</f>
        <v>5</v>
      </c>
      <c r="B1542" s="7" t="str">
        <f ca="1">VLOOKUP($A1542,Companies!$A:$B,2,FALSE)</f>
        <v>ACME Corporation</v>
      </c>
      <c r="C1542" s="5">
        <f t="shared" ref="C1542:C1605" si="241">ROW() - 4</f>
        <v>1538</v>
      </c>
      <c r="D1542" s="5" t="str" cm="1">
        <f t="array" ref="D1542">SHA1HASH($C1542)</f>
        <v>aff60c26ab00f0ad980af68c68a926fa11795ef9</v>
      </c>
      <c r="E1542" s="6">
        <v>1</v>
      </c>
      <c r="F1542" s="7">
        <f ca="1">IF($C1542 = 1 + N("Presidente"),
    127,
    IF($C1542 = 2 + N("Vice-Presidente"),
        72,
        IF($C1542 = 3 + N("Secretária bilíngue"),
            13,
            RANDBETWEEN(5,COUNT(Name!$A:$A) + 1)
        )
    )
)</f>
        <v>349</v>
      </c>
      <c r="G1542" s="7" t="str">
        <f ca="1">VLOOKUP($F1542,Name!$A:$B,2,FALSE)</f>
        <v>Valentina</v>
      </c>
      <c r="H1542" s="7">
        <f ca="1" xml:space="preserve">
IF($C1542 = 1,
    0,
    RANDBETWEEN(5,COUNT('Last name'!$A:$A) + 1)
)</f>
        <v>102</v>
      </c>
      <c r="I1542" s="7" t="str">
        <f ca="1" xml:space="preserve">
IF($C1542 = 1 + N("Presidente"),
    "de Orléans e Bragança",
    VLOOKUP($H1542,'Last name'!$A:$B,2,FALSE) &amp; " " &amp; VLOOKUP(RANDBETWEEN(5,COUNT('Last name'!$A:$A) + 1),'Last name'!$A:$B,2,FALSE)
)</f>
        <v>Greco Conti</v>
      </c>
      <c r="J1542" s="7" t="str">
        <f t="shared" ref="J1542:J1605" ca="1" si="242">$G1542 &amp; " " &amp; $I1542</f>
        <v>Valentina Greco Conti</v>
      </c>
      <c r="K1542" s="7" t="str" cm="1">
        <f t="array" aca="1" ref="K1542" ca="1">SHA1HASH($J1542)</f>
        <v>3a466935d2ff686f0880c218ea381ec57d8ac4f7</v>
      </c>
      <c r="L1542" s="7" cm="1">
        <f t="array" aca="1" ref="L1542" ca="1">INDEX(States!$A:$A,N1542,1)</f>
        <v>5</v>
      </c>
      <c r="M1542" s="7" t="str">
        <f ca="1">VLOOKUP($L1542,Countries!$A:$B,2,FALSE)</f>
        <v>Portugal</v>
      </c>
      <c r="N1542" s="7" cm="1">
        <f t="array" aca="1" ref="N1542" ca="1">INDEX(States!$C:$C,RANDBETWEEN(5,COUNTA(States!$A:$A) + 1),1)</f>
        <v>18</v>
      </c>
      <c r="O1542" s="7" t="str">
        <f ca="1">VLOOKUP($N1542,States!$C:$D,2,FALSE)</f>
        <v>Castelo Branco</v>
      </c>
      <c r="P1542" s="7" t="str">
        <f ca="1">VLOOKUP($F1542,Name!$A:$C,3,FALSE)</f>
        <v>F</v>
      </c>
      <c r="Q1542" s="7" t="str">
        <f ca="1">VLOOKUP($P1542,Genders!$B:$C,2,FALSE)</f>
        <v>Female</v>
      </c>
      <c r="R1542" s="7" cm="1">
        <f t="array" aca="1" ref="R1542" ca="1">INDEX('Marital status'!$A:$A,RANDBETWEEN(5,COUNTA('Marital status'!$A:$A) + 1),1)</f>
        <v>8</v>
      </c>
      <c r="S1542" s="7" t="str">
        <f ca="1">VLOOKUP($R1542,'Marital status'!$A:$B,2,FALSE)</f>
        <v xml:space="preserve"> Separated </v>
      </c>
      <c r="T1542" s="7">
        <f t="shared" ref="T1542:T1605" ca="1" si="243" xml:space="preserve">
IF(AND($AA1542 &gt;= 5, $AA1542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542" s="7" t="str">
        <f ca="1">VLOOKUP($T1542,Ethnicities!$A:$B,2,FALSE)</f>
        <v xml:space="preserve"> white</v>
      </c>
      <c r="V1542" s="8">
        <f t="shared" ref="V1542:V1605" ca="1" si="244" xml:space="preserve">
IF($AA1542 = 5 + N("CEO"),
    TODAY() - 16340,
    IF($AA1542 = 8 + N("Secretary"),
        RANDBETWEEN(TODAY() - 12418.5, TODAY()-6574.5),
        IF(OR($AA1542 = 7, $AA1542 = 14),
            RANDBETWEEN(TODAY() - 16071, TODAY() - 8766),
            IF(OR($AA1542 = 13, $AA1542 = 12, $AA1542 = 11),
                RANDBETWEEN(TODAY() - 27393.75, TODAY() - 12783.75),
                RANDBETWEEN(TODAY() - 27393.75, TODAY()-10957.5)
            )
        )
    )
)</f>
        <v>31705</v>
      </c>
      <c r="W1542" s="6">
        <f t="shared" ref="W1542:W1605" ca="1" si="245" xml:space="preserve">
IF(OR($AA1542 = 5, $AA1542 = 6) + N("Se for presidente ou vice-presidente"),
    10 + N("Doutor"),
    IF($AA1542 = 7 + N("Se for diretor"),
        RANDBETWEEN(8,10) + N("Graduate school or Master’s degree or Doctorate"),
        IF($AA1542 = 14 + N("If a manager"),
            RANDBETWEEN(7,9),
            IF(OR($AA1542 = 13, $AA1542 = 12, $AA1542 = 11) + N("If coordinator or specialist or analyst"),
                RANDBETWEEN(7,8),
                7
            )
        )
    )
)</f>
        <v>7</v>
      </c>
      <c r="X1542" s="8" t="str">
        <f ca="1">VLOOKUP($W1542,'Background education'!$A:$B,2,FALSE)</f>
        <v>Undergraduate degree</v>
      </c>
      <c r="Y1542" s="7">
        <f ca="1" xml:space="preserve">
  IF(OR($AA1542 = 5, $AA1542 = 6, $AA1542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42" s="7" t="str">
        <f ca="1">VLOOKUP($Y1542,Departments!$A:$B,2,FALSE)</f>
        <v>Administration</v>
      </c>
      <c r="AA1542" s="6">
        <f t="shared" ref="AA1542:AA1605" ca="1" si="246" xml:space="preserve">
IF($C1542 = 1 + N("Se matrícula for 1"),
  5 + N("Presidente"),
  IF($C1542 = 2 + N("Se matrícula for 2"),
    6 + N("Vice-presidente"),
    IF($C1542 = 3 + N("Se matrícula for 3"),
      8 + N("Secretária bilíngue"),
      IF(AND($C1542 &gt;= 4, $C1542 &lt;=14),
        7 + N("Diretor"),
        IF(AND($C1542 &gt;= 15, $C1542 &lt;= 25),
          14 + N("Manager"),
          IF(AND($C1542 &gt;= 26, $C1542 &lt;= 36),
            13 + N("Coordinador"),
            IF(AND($C1542 &gt;= 37, $C1542 &lt;= 47),
              12 + N("Especialista"),
                IF(MOD($C1542,2) = 0,
                  11 + N("Analista"),
                  RANDBETWEEN(9,10) + N("Estagiário ou Trainee")
                )
            )
          )
        )
      )
    )
  )
)</f>
        <v>11</v>
      </c>
      <c r="AB1542" s="7" t="str">
        <f ca="1">VLOOKUP($AA1542,Roles!$A:$B,2,FALSE)</f>
        <v>Analyst</v>
      </c>
      <c r="AC1542" s="6">
        <f t="shared" ref="AC1542:AC1605" ca="1" si="247" xml:space="preserve">
IF($AA1542 = 11 + N("Analyst"),
    RANDBETWEEN(5, 7) + N("Jr, Pleno, Sr"),
    ""
)</f>
        <v>5</v>
      </c>
      <c r="AD1542" s="7" t="str">
        <f ca="1" xml:space="preserve">
IF($AC1542 &lt;&gt; "",
    VLOOKUP($AC1542,Levels!$A:$B,2,FALSE),
    ""
)</f>
        <v>Junior</v>
      </c>
      <c r="AE1542" s="8">
        <f t="shared" ref="AE1542:AE1605" ca="1" si="248" xml:space="preserve">
IF(
  OR(
    $AA1542=5,$AA1542=6,$AA1542=7,$AA1542=8,$AA1542=14
  ),
  36161,
  IF(
     (
      (TODAY() - $V1542) / 365
     ) &lt; 19,
      TODAY(),
      RANDBETWEEN(36161,TODAY())
  )
)</f>
        <v>36590</v>
      </c>
      <c r="AF1542" s="6">
        <f ca="1">RANDBETWEEN(5,COUNTA('Recruitment source'!$A:$A) + 1)</f>
        <v>10</v>
      </c>
      <c r="AG1542" s="6" t="str">
        <f ca="1">VLOOKUP($AF1542,'Recruitment source'!$A:$B,2,FALSE)</f>
        <v>Jobs in Lisbon</v>
      </c>
      <c r="AH1542" s="8"/>
      <c r="AI1542" s="1">
        <f t="shared" ca="1" si="240"/>
        <v>2500</v>
      </c>
      <c r="AJ1542" s="12" t="str">
        <f t="shared" ref="AJ1542:AJ1605" ca="1" si="24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$A1542  &amp; ", "   &amp;
$C1542  &amp; ", "   &amp;
$E1542  &amp; ", '"  &amp;
$J1542  &amp; "', '" &amp;
$P1542  &amp; "', "  &amp;
$T1542  &amp; ", '"  &amp;
TEXT($V1542,"dd/mm/aaaa")  &amp; "', "   &amp;
$W1542  &amp; ", "   &amp;
$Y1542  &amp; ", "   &amp;
$AA1542  &amp; ", "   &amp;
IF($AC1542 &lt;&gt; "", $AC1542, "NULL")  &amp; ", "   &amp;
$AI1542  &amp; ");"</f>
        <v>INSERT INTO bi4all.fac_employees (id_company_fk, id_employee_pk, flg_active, employee_name, id_gender_fk, id_race_fk, birthday, id_schooling_fk, id_department_fk, id_role_fk, id_level_fk, actual_salary) VALUES (5, 1538, 1, 'Valentina Greco Conti', 'F', 5, '20/10/1986', 7, 6, 11, 5, 2500);</v>
      </c>
    </row>
    <row r="1543" spans="1:36" ht="14.25" customHeight="1" x14ac:dyDescent="0.2">
      <c r="A1543" s="7" cm="1">
        <f t="array" aca="1" ref="A1543" ca="1">INDEX(Companies!$A:$A,RANDBETWEEN(5,COUNTA(Companies!$A:$A) + 1),1)</f>
        <v>5</v>
      </c>
      <c r="B1543" s="7" t="str">
        <f ca="1">VLOOKUP($A1543,Companies!$A:$B,2,FALSE)</f>
        <v>ACME Corporation</v>
      </c>
      <c r="C1543" s="5">
        <f t="shared" si="241"/>
        <v>1539</v>
      </c>
      <c r="D1543" s="5" t="str" cm="1">
        <f t="array" ref="D1543">SHA1HASH($C1543)</f>
        <v>464f9d1621f0799f4c4b7a2e884b21e4be81d222</v>
      </c>
      <c r="E1543" s="6">
        <v>1</v>
      </c>
      <c r="F1543" s="7">
        <f ca="1">IF($C1543 = 1 + N("Presidente"),
    127,
    IF($C1543 = 2 + N("Vice-Presidente"),
        72,
        IF($C1543 = 3 + N("Secretária bilíngue"),
            13,
            RANDBETWEEN(5,COUNT(Name!$A:$A) + 1)
        )
    )
)</f>
        <v>140</v>
      </c>
      <c r="G1543" s="7" t="str">
        <f ca="1">VLOOKUP($F1543,Name!$A:$B,2,FALSE)</f>
        <v>Fernando Manuel</v>
      </c>
      <c r="H1543" s="7">
        <f ca="1" xml:space="preserve">
IF($C1543 = 1,
    0,
    RANDBETWEEN(5,COUNT('Last name'!$A:$A) + 1)
)</f>
        <v>163</v>
      </c>
      <c r="I1543" s="7" t="str">
        <f ca="1" xml:space="preserve">
IF($C1543 = 1 + N("Presidente"),
    "de Orléans e Bragança",
    VLOOKUP($H1543,'Last name'!$A:$B,2,FALSE) &amp; " " &amp; VLOOKUP(RANDBETWEEN(5,COUNT('Last name'!$A:$A) + 1),'Last name'!$A:$B,2,FALSE)
)</f>
        <v>Rinaldi Poeta</v>
      </c>
      <c r="J1543" s="7" t="str">
        <f t="shared" ca="1" si="242"/>
        <v>Fernando Manuel Rinaldi Poeta</v>
      </c>
      <c r="K1543" s="7" t="str" cm="1">
        <f t="array" aca="1" ref="K1543" ca="1">SHA1HASH($J1543)</f>
        <v>64ff75b4df803ffa4098980b2cccd9b33b7fe66b</v>
      </c>
      <c r="L1543" s="7" cm="1">
        <f t="array" aca="1" ref="L1543" ca="1">INDEX(States!$A:$A,N1543,1)</f>
        <v>5</v>
      </c>
      <c r="M1543" s="7" t="str">
        <f ca="1">VLOOKUP($L1543,Countries!$A:$B,2,FALSE)</f>
        <v>Portugal</v>
      </c>
      <c r="N1543" s="7" cm="1">
        <f t="array" aca="1" ref="N1543" ca="1">INDEX(States!$C:$C,RANDBETWEEN(5,COUNTA(States!$A:$A) + 1),1)</f>
        <v>6</v>
      </c>
      <c r="O1543" s="7" t="str">
        <f ca="1">VLOOKUP($N1543,States!$C:$D,2,FALSE)</f>
        <v>PORTO</v>
      </c>
      <c r="P1543" s="7" t="str">
        <f ca="1">VLOOKUP($F1543,Name!$A:$C,3,FALSE)</f>
        <v>M</v>
      </c>
      <c r="Q1543" s="7" t="str">
        <f ca="1">VLOOKUP($P1543,Genders!$B:$C,2,FALSE)</f>
        <v>Male</v>
      </c>
      <c r="R1543" s="7" cm="1">
        <f t="array" aca="1" ref="R1543" ca="1">INDEX('Marital status'!$A:$A,RANDBETWEEN(5,COUNTA('Marital status'!$A:$A) + 1),1)</f>
        <v>9</v>
      </c>
      <c r="S1543" s="7" t="str">
        <f ca="1">VLOOKUP($R1543,'Marital status'!$A:$B,2,FALSE)</f>
        <v>DIVORCED</v>
      </c>
      <c r="T1543" s="7">
        <f t="shared" ca="1" si="243"/>
        <v>5</v>
      </c>
      <c r="U1543" s="7" t="str">
        <f ca="1">VLOOKUP($T1543,Ethnicities!$A:$B,2,FALSE)</f>
        <v xml:space="preserve"> white</v>
      </c>
      <c r="V1543" s="8">
        <f t="shared" ca="1" si="244"/>
        <v>27947</v>
      </c>
      <c r="W1543" s="6">
        <f t="shared" ca="1" si="245"/>
        <v>7</v>
      </c>
      <c r="X1543" s="8" t="str">
        <f ca="1">VLOOKUP($W1543,'Background education'!$A:$B,2,FALSE)</f>
        <v>Undergraduate degree</v>
      </c>
      <c r="Y1543" s="7">
        <f ca="1" xml:space="preserve">
  IF(OR($AA1543 = 5, $AA1543 = 6, $AA1543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43" s="7" t="str">
        <f ca="1">VLOOKUP($Y1543,Departments!$A:$B,2,FALSE)</f>
        <v>Audit</v>
      </c>
      <c r="AA1543" s="6">
        <f t="shared" ca="1" si="246"/>
        <v>9</v>
      </c>
      <c r="AB1543" s="7" t="str">
        <f ca="1">VLOOKUP($AA1543,Roles!$A:$B,2,FALSE)</f>
        <v>Intern</v>
      </c>
      <c r="AC1543" s="6" t="str">
        <f t="shared" ca="1" si="247"/>
        <v/>
      </c>
      <c r="AD1543" s="7" t="str">
        <f ca="1" xml:space="preserve">
IF($AC1543 &lt;&gt; "",
    VLOOKUP($AC1543,Levels!$A:$B,2,FALSE),
    ""
)</f>
        <v/>
      </c>
      <c r="AE1543" s="8">
        <f t="shared" ca="1" si="248"/>
        <v>37215</v>
      </c>
      <c r="AF1543" s="6">
        <f ca="1">RANDBETWEEN(5,COUNTA('Recruitment source'!$A:$A) + 1)</f>
        <v>10</v>
      </c>
      <c r="AG1543" s="6" t="str">
        <f ca="1">VLOOKUP($AF1543,'Recruitment source'!$A:$B,2,FALSE)</f>
        <v>Jobs in Lisbon</v>
      </c>
      <c r="AH1543" s="8"/>
      <c r="AI1543" s="1">
        <f t="shared" ca="1" si="240"/>
        <v>1205</v>
      </c>
      <c r="AJ154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1539, 1, 'Fernando Manuel Rinaldi Poeta', 'M', 5, '06/07/1976', 7, 13, 9, NULL, 1205);</v>
      </c>
    </row>
    <row r="1544" spans="1:36" ht="14.25" customHeight="1" x14ac:dyDescent="0.2">
      <c r="A1544" s="7" cm="1">
        <f t="array" aca="1" ref="A1544" ca="1">INDEX(Companies!$A:$A,RANDBETWEEN(5,COUNTA(Companies!$A:$A) + 1),1)</f>
        <v>5</v>
      </c>
      <c r="B1544" s="7" t="str">
        <f ca="1">VLOOKUP($A1544,Companies!$A:$B,2,FALSE)</f>
        <v>ACME Corporation</v>
      </c>
      <c r="C1544" s="5">
        <f t="shared" si="241"/>
        <v>1540</v>
      </c>
      <c r="D1544" s="5" t="str" cm="1">
        <f t="array" ref="D1544">SHA1HASH($C1544)</f>
        <v>0de7f57bd4db22d7e4a43004aea93b1f0a484259</v>
      </c>
      <c r="E1544" s="6">
        <v>1</v>
      </c>
      <c r="F1544" s="7">
        <f ca="1">IF($C1544 = 1 + N("Presidente"),
    127,
    IF($C1544 = 2 + N("Vice-Presidente"),
        72,
        IF($C1544 = 3 + N("Secretária bilíngue"),
            13,
            RANDBETWEEN(5,COUNT(Name!$A:$A) + 1)
        )
    )
)</f>
        <v>329</v>
      </c>
      <c r="G1544" s="7" t="str">
        <f ca="1">VLOOKUP($F1544,Name!$A:$B,2,FALSE)</f>
        <v>Rebeca</v>
      </c>
      <c r="H1544" s="7">
        <f ca="1" xml:space="preserve">
IF($C1544 = 1,
    0,
    RANDBETWEEN(5,COUNT('Last name'!$A:$A) + 1)
)</f>
        <v>35</v>
      </c>
      <c r="I1544" s="7" t="str">
        <f ca="1" xml:space="preserve">
IF($C1544 = 1 + N("Presidente"),
    "de Orléans e Bragança",
    VLOOKUP($H1544,'Last name'!$A:$B,2,FALSE) &amp; " " &amp; VLOOKUP(RANDBETWEEN(5,COUNT('Last name'!$A:$A) + 1),'Last name'!$A:$B,2,FALSE)
)</f>
        <v>Barroso Mancini</v>
      </c>
      <c r="J1544" s="7" t="str">
        <f t="shared" ca="1" si="242"/>
        <v>Rebeca Barroso Mancini</v>
      </c>
      <c r="K1544" s="7" t="str" cm="1">
        <f t="array" aca="1" ref="K1544" ca="1">SHA1HASH($J1544)</f>
        <v>5b237cd7d81550cedcd1c2108cc6360f13e8a769</v>
      </c>
      <c r="L1544" s="7" cm="1">
        <f t="array" aca="1" ref="L1544" ca="1">INDEX(States!$A:$A,N1544,1)</f>
        <v>5</v>
      </c>
      <c r="M1544" s="7" t="str">
        <f ca="1">VLOOKUP($L1544,Countries!$A:$B,2,FALSE)</f>
        <v>Portugal</v>
      </c>
      <c r="N1544" s="7" cm="1">
        <f t="array" aca="1" ref="N1544" ca="1">INDEX(States!$C:$C,RANDBETWEEN(5,COUNTA(States!$A:$A) + 1),1)</f>
        <v>21</v>
      </c>
      <c r="O1544" s="7" t="str">
        <f ca="1">VLOOKUP($N1544,States!$C:$D,2,FALSE)</f>
        <v>Guarda</v>
      </c>
      <c r="P1544" s="7" t="str">
        <f ca="1">VLOOKUP($F1544,Name!$A:$C,3,FALSE)</f>
        <v>F</v>
      </c>
      <c r="Q1544" s="7" t="str">
        <f ca="1">VLOOKUP($P1544,Genders!$B:$C,2,FALSE)</f>
        <v>Female</v>
      </c>
      <c r="R1544" s="7" cm="1">
        <f t="array" aca="1" ref="R1544" ca="1">INDEX('Marital status'!$A:$A,RANDBETWEEN(5,COUNTA('Marital status'!$A:$A) + 1),1)</f>
        <v>9</v>
      </c>
      <c r="S1544" s="7" t="str">
        <f ca="1">VLOOKUP($R1544,'Marital status'!$A:$B,2,FALSE)</f>
        <v>DIVORCED</v>
      </c>
      <c r="T1544" s="7">
        <f t="shared" ca="1" si="243"/>
        <v>5</v>
      </c>
      <c r="U1544" s="7" t="str">
        <f ca="1">VLOOKUP($T1544,Ethnicities!$A:$B,2,FALSE)</f>
        <v xml:space="preserve"> white</v>
      </c>
      <c r="V1544" s="8">
        <f t="shared" ca="1" si="244"/>
        <v>29456</v>
      </c>
      <c r="W1544" s="6">
        <f t="shared" ca="1" si="245"/>
        <v>8</v>
      </c>
      <c r="X1544" s="8" t="str">
        <f ca="1">VLOOKUP($W1544,'Background education'!$A:$B,2,FALSE)</f>
        <v>Graduate school</v>
      </c>
      <c r="Y1544" s="7">
        <f ca="1" xml:space="preserve">
  IF(OR($AA1544 = 5, $AA1544 = 6, $AA1544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44" s="7" t="str">
        <f ca="1">VLOOKUP($Y1544,Departments!$A:$B,2,FALSE)</f>
        <v>Administration</v>
      </c>
      <c r="AA1544" s="6">
        <f t="shared" ca="1" si="246"/>
        <v>11</v>
      </c>
      <c r="AB1544" s="7" t="str">
        <f ca="1">VLOOKUP($AA1544,Roles!$A:$B,2,FALSE)</f>
        <v>Analyst</v>
      </c>
      <c r="AC1544" s="6">
        <f t="shared" ca="1" si="247"/>
        <v>5</v>
      </c>
      <c r="AD1544" s="7" t="str">
        <f ca="1" xml:space="preserve">
IF($AC1544 &lt;&gt; "",
    VLOOKUP($AC1544,Levels!$A:$B,2,FALSE),
    ""
)</f>
        <v>Junior</v>
      </c>
      <c r="AE1544" s="8">
        <f t="shared" ca="1" si="248"/>
        <v>36638</v>
      </c>
      <c r="AF1544" s="6">
        <f ca="1">RANDBETWEEN(5,COUNTA('Recruitment source'!$A:$A) + 1)</f>
        <v>7</v>
      </c>
      <c r="AG1544" s="6" t="str">
        <f ca="1">VLOOKUP($AF1544,'Recruitment source'!$A:$B,2,FALSE)</f>
        <v>SAPO Emprego</v>
      </c>
      <c r="AH1544" s="8"/>
      <c r="AI1544" s="1">
        <f t="shared" ca="1" si="240"/>
        <v>3000</v>
      </c>
      <c r="AJ154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1540, 1, 'Rebeca Barroso Mancini', 'F', 5, '23/08/1980', 8, 6, 11, 5, 3000);</v>
      </c>
    </row>
    <row r="1545" spans="1:36" ht="14.25" customHeight="1" x14ac:dyDescent="0.2">
      <c r="A1545" s="7" cm="1">
        <f t="array" aca="1" ref="A1545" ca="1">INDEX(Companies!$A:$A,RANDBETWEEN(5,COUNTA(Companies!$A:$A) + 1),1)</f>
        <v>5</v>
      </c>
      <c r="B1545" s="7" t="str">
        <f ca="1">VLOOKUP($A1545,Companies!$A:$B,2,FALSE)</f>
        <v>ACME Corporation</v>
      </c>
      <c r="C1545" s="5">
        <f t="shared" si="241"/>
        <v>1541</v>
      </c>
      <c r="D1545" s="5" t="str" cm="1">
        <f t="array" ref="D1545">SHA1HASH($C1545)</f>
        <v>d05785002742a30502dde3731b28883334e46040</v>
      </c>
      <c r="E1545" s="6">
        <v>1</v>
      </c>
      <c r="F1545" s="7">
        <f ca="1">IF($C1545 = 1 + N("Presidente"),
    127,
    IF($C1545 = 2 + N("Vice-Presidente"),
        72,
        IF($C1545 = 3 + N("Secretária bilíngue"),
            13,
            RANDBETWEEN(5,COUNT(Name!$A:$A) + 1)
        )
    )
)</f>
        <v>355</v>
      </c>
      <c r="G1545" s="7" t="str">
        <f ca="1">VLOOKUP($F1545,Name!$A:$B,2,FALSE)</f>
        <v>Victor Hugo</v>
      </c>
      <c r="H1545" s="7">
        <f ca="1" xml:space="preserve">
IF($C1545 = 1,
    0,
    RANDBETWEEN(5,COUNT('Last name'!$A:$A) + 1)
)</f>
        <v>155</v>
      </c>
      <c r="I1545" s="7" t="str">
        <f ca="1" xml:space="preserve">
IF($C1545 = 1 + N("Presidente"),
    "de Orléans e Bragança",
    VLOOKUP($H1545,'Last name'!$A:$B,2,FALSE) &amp; " " &amp; VLOOKUP(RANDBETWEEN(5,COUNT('Last name'!$A:$A) + 1),'Last name'!$A:$B,2,FALSE)
)</f>
        <v>Pinto Alvarenga</v>
      </c>
      <c r="J1545" s="7" t="str">
        <f t="shared" ca="1" si="242"/>
        <v>Victor Hugo Pinto Alvarenga</v>
      </c>
      <c r="K1545" s="7" t="str" cm="1">
        <f t="array" aca="1" ref="K1545" ca="1">SHA1HASH($J1545)</f>
        <v>40be5ebfef742cccd644b9d5f405c46303fa6753</v>
      </c>
      <c r="L1545" s="7" cm="1">
        <f t="array" aca="1" ref="L1545" ca="1">INDEX(States!$A:$A,N1545,1)</f>
        <v>5</v>
      </c>
      <c r="M1545" s="7" t="str">
        <f ca="1">VLOOKUP($L1545,Countries!$A:$B,2,FALSE)</f>
        <v>Portugal</v>
      </c>
      <c r="N1545" s="7" cm="1">
        <f t="array" aca="1" ref="N1545" ca="1">INDEX(States!$C:$C,RANDBETWEEN(5,COUNTA(States!$A:$A) + 1),1)</f>
        <v>12</v>
      </c>
      <c r="O1545" s="7" t="str">
        <f ca="1">VLOOKUP($N1545,States!$C:$D,2,FALSE)</f>
        <v>Leiria</v>
      </c>
      <c r="P1545" s="7" t="str">
        <f ca="1">VLOOKUP($F1545,Name!$A:$C,3,FALSE)</f>
        <v>M</v>
      </c>
      <c r="Q1545" s="7" t="str">
        <f ca="1">VLOOKUP($P1545,Genders!$B:$C,2,FALSE)</f>
        <v>Male</v>
      </c>
      <c r="R1545" s="7" cm="1">
        <f t="array" aca="1" ref="R1545" ca="1">INDEX('Marital status'!$A:$A,RANDBETWEEN(5,COUNTA('Marital status'!$A:$A) + 1),1)</f>
        <v>6</v>
      </c>
      <c r="S1545" s="7" t="str">
        <f ca="1">VLOOKUP($R1545,'Marital status'!$A:$B,2,FALSE)</f>
        <v>MarrieD</v>
      </c>
      <c r="T1545" s="7">
        <f t="shared" ca="1" si="243"/>
        <v>5</v>
      </c>
      <c r="U1545" s="7" t="str">
        <f ca="1">VLOOKUP($T1545,Ethnicities!$A:$B,2,FALSE)</f>
        <v xml:space="preserve"> white</v>
      </c>
      <c r="V1545" s="8">
        <f t="shared" ca="1" si="244"/>
        <v>21187</v>
      </c>
      <c r="W1545" s="6">
        <f t="shared" ca="1" si="245"/>
        <v>7</v>
      </c>
      <c r="X1545" s="8" t="str">
        <f ca="1">VLOOKUP($W1545,'Background education'!$A:$B,2,FALSE)</f>
        <v>Undergraduate degree</v>
      </c>
      <c r="Y1545" s="7">
        <f ca="1" xml:space="preserve">
  IF(OR($AA1545 = 5, $AA1545 = 6, $AA1545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45" s="7" t="str">
        <f ca="1">VLOOKUP($Y1545,Departments!$A:$B,2,FALSE)</f>
        <v>Operations</v>
      </c>
      <c r="AA1545" s="6">
        <f t="shared" ca="1" si="246"/>
        <v>10</v>
      </c>
      <c r="AB1545" s="7" t="str">
        <f ca="1">VLOOKUP($AA1545,Roles!$A:$B,2,FALSE)</f>
        <v>Trainee</v>
      </c>
      <c r="AC1545" s="6" t="str">
        <f t="shared" ca="1" si="247"/>
        <v/>
      </c>
      <c r="AD1545" s="7" t="str">
        <f ca="1" xml:space="preserve">
IF($AC1545 &lt;&gt; "",
    VLOOKUP($AC1545,Levels!$A:$B,2,FALSE),
    ""
)</f>
        <v/>
      </c>
      <c r="AE1545" s="8">
        <f t="shared" ca="1" si="248"/>
        <v>43606</v>
      </c>
      <c r="AF1545" s="6">
        <f ca="1">RANDBETWEEN(5,COUNTA('Recruitment source'!$A:$A) + 1)</f>
        <v>13</v>
      </c>
      <c r="AG1545" s="6" t="str">
        <f ca="1">VLOOKUP($AF1545,'Recruitment source'!$A:$B,2,FALSE)</f>
        <v>Google</v>
      </c>
      <c r="AH1545" s="8"/>
      <c r="AI1545" s="1">
        <f t="shared" ca="1" si="240"/>
        <v>1305</v>
      </c>
      <c r="AJ154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1541, 1, 'Victor Hugo Pinto Alvarenga', 'M', 5, '02/01/1958', 7, 10, 10, NULL, 1305);</v>
      </c>
    </row>
    <row r="1546" spans="1:36" ht="14.25" customHeight="1" x14ac:dyDescent="0.2">
      <c r="A1546" s="7" cm="1">
        <f t="array" aca="1" ref="A1546" ca="1">INDEX(Companies!$A:$A,RANDBETWEEN(5,COUNTA(Companies!$A:$A) + 1),1)</f>
        <v>5</v>
      </c>
      <c r="B1546" s="7" t="str">
        <f ca="1">VLOOKUP($A1546,Companies!$A:$B,2,FALSE)</f>
        <v>ACME Corporation</v>
      </c>
      <c r="C1546" s="5">
        <f t="shared" si="241"/>
        <v>1542</v>
      </c>
      <c r="D1546" s="5" t="str" cm="1">
        <f t="array" ref="D1546">SHA1HASH($C1546)</f>
        <v>731df0fc93417f72fcb56f09cd754f9382ae6373</v>
      </c>
      <c r="E1546" s="6">
        <v>1</v>
      </c>
      <c r="F1546" s="7">
        <f ca="1">IF($C1546 = 1 + N("Presidente"),
    127,
    IF($C1546 = 2 + N("Vice-Presidente"),
        72,
        IF($C1546 = 3 + N("Secretária bilíngue"),
            13,
            RANDBETWEEN(5,COUNT(Name!$A:$A) + 1)
        )
    )
)</f>
        <v>209</v>
      </c>
      <c r="G1546" s="7" t="str">
        <f ca="1">VLOOKUP($F1546,Name!$A:$B,2,FALSE)</f>
        <v>Katerine</v>
      </c>
      <c r="H1546" s="7">
        <f ca="1" xml:space="preserve">
IF($C1546 = 1,
    0,
    RANDBETWEEN(5,COUNT('Last name'!$A:$A) + 1)
)</f>
        <v>159</v>
      </c>
      <c r="I1546" s="7" t="str">
        <f ca="1" xml:space="preserve">
IF($C1546 = 1 + N("Presidente"),
    "de Orléans e Bragança",
    VLOOKUP($H1546,'Last name'!$A:$B,2,FALSE) &amp; " " &amp; VLOOKUP(RANDBETWEEN(5,COUNT('Last name'!$A:$A) + 1),'Last name'!$A:$B,2,FALSE)
)</f>
        <v>Reis Nascimento</v>
      </c>
      <c r="J1546" s="7" t="str">
        <f t="shared" ca="1" si="242"/>
        <v>Katerine Reis Nascimento</v>
      </c>
      <c r="K1546" s="7" t="str" cm="1">
        <f t="array" aca="1" ref="K1546" ca="1">SHA1HASH($J1546)</f>
        <v>531a8963cbd98435f25da84c38a4ce16b7f9a832</v>
      </c>
      <c r="L1546" s="7" cm="1">
        <f t="array" aca="1" ref="L1546" ca="1">INDEX(States!$A:$A,N1546,1)</f>
        <v>5</v>
      </c>
      <c r="M1546" s="7" t="str">
        <f ca="1">VLOOKUP($L1546,Countries!$A:$B,2,FALSE)</f>
        <v>Portugal</v>
      </c>
      <c r="N1546" s="7" cm="1">
        <f t="array" aca="1" ref="N1546" ca="1">INDEX(States!$C:$C,RANDBETWEEN(5,COUNTA(States!$A:$A) + 1),1)</f>
        <v>7</v>
      </c>
      <c r="O1546" s="7" t="str">
        <f ca="1">VLOOKUP($N1546,States!$C:$D,2,FALSE)</f>
        <v xml:space="preserve"> Setúbal </v>
      </c>
      <c r="P1546" s="7" t="str">
        <f ca="1">VLOOKUP($F1546,Name!$A:$C,3,FALSE)</f>
        <v>F</v>
      </c>
      <c r="Q1546" s="7" t="str">
        <f ca="1">VLOOKUP($P1546,Genders!$B:$C,2,FALSE)</f>
        <v>Female</v>
      </c>
      <c r="R1546" s="7" cm="1">
        <f t="array" aca="1" ref="R1546" ca="1">INDEX('Marital status'!$A:$A,RANDBETWEEN(5,COUNTA('Marital status'!$A:$A) + 1),1)</f>
        <v>5</v>
      </c>
      <c r="S1546" s="7" t="str">
        <f ca="1">VLOOKUP($R1546,'Marital status'!$A:$B,2,FALSE)</f>
        <v>single</v>
      </c>
      <c r="T1546" s="7">
        <f t="shared" ca="1" si="243"/>
        <v>5</v>
      </c>
      <c r="U1546" s="7" t="str">
        <f ca="1">VLOOKUP($T1546,Ethnicities!$A:$B,2,FALSE)</f>
        <v xml:space="preserve"> white</v>
      </c>
      <c r="V1546" s="8">
        <f t="shared" ca="1" si="244"/>
        <v>20303</v>
      </c>
      <c r="W1546" s="6">
        <f t="shared" ca="1" si="245"/>
        <v>8</v>
      </c>
      <c r="X1546" s="8" t="str">
        <f ca="1">VLOOKUP($W1546,'Background education'!$A:$B,2,FALSE)</f>
        <v>Graduate school</v>
      </c>
      <c r="Y1546" s="7">
        <f ca="1" xml:space="preserve">
  IF(OR($AA1546 = 5, $AA1546 = 6, $AA1546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46" s="7" t="str">
        <f ca="1">VLOOKUP($Y1546,Departments!$A:$B,2,FALSE)</f>
        <v>Finance</v>
      </c>
      <c r="AA1546" s="6">
        <f t="shared" ca="1" si="246"/>
        <v>11</v>
      </c>
      <c r="AB1546" s="7" t="str">
        <f ca="1">VLOOKUP($AA1546,Roles!$A:$B,2,FALSE)</f>
        <v>Analyst</v>
      </c>
      <c r="AC1546" s="6">
        <f t="shared" ca="1" si="247"/>
        <v>5</v>
      </c>
      <c r="AD1546" s="7" t="str">
        <f ca="1" xml:space="preserve">
IF($AC1546 &lt;&gt; "",
    VLOOKUP($AC1546,Levels!$A:$B,2,FALSE),
    ""
)</f>
        <v>Junior</v>
      </c>
      <c r="AE1546" s="8">
        <f t="shared" ca="1" si="248"/>
        <v>37472</v>
      </c>
      <c r="AF1546" s="6">
        <f ca="1">RANDBETWEEN(5,COUNTA('Recruitment source'!$A:$A) + 1)</f>
        <v>14</v>
      </c>
      <c r="AG1546" s="6" t="str">
        <f ca="1">VLOOKUP($AF1546,'Recruitment source'!$A:$B,2,FALSE)</f>
        <v>LinkedIn</v>
      </c>
      <c r="AH1546" s="8"/>
      <c r="AI1546" s="1">
        <f t="shared" ca="1" si="240"/>
        <v>3000</v>
      </c>
      <c r="AJ1546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1542, 1, 'Katerine Reis Nascimento', 'F', 5, '02/08/1955', 8, 7, 11, 5, 3000);</v>
      </c>
    </row>
    <row r="1547" spans="1:36" ht="14.25" customHeight="1" x14ac:dyDescent="0.2">
      <c r="A1547" s="7" cm="1">
        <f t="array" aca="1" ref="A1547" ca="1">INDEX(Companies!$A:$A,RANDBETWEEN(5,COUNTA(Companies!$A:$A) + 1),1)</f>
        <v>5</v>
      </c>
      <c r="B1547" s="7" t="str">
        <f ca="1">VLOOKUP($A1547,Companies!$A:$B,2,FALSE)</f>
        <v>ACME Corporation</v>
      </c>
      <c r="C1547" s="5">
        <f t="shared" si="241"/>
        <v>1543</v>
      </c>
      <c r="D1547" s="5" t="str" cm="1">
        <f t="array" ref="D1547">SHA1HASH($C1547)</f>
        <v>8959169251e7394bcf4b9004326f83e266a06bfb</v>
      </c>
      <c r="E1547" s="6">
        <v>1</v>
      </c>
      <c r="F1547" s="7">
        <f ca="1">IF($C1547 = 1 + N("Presidente"),
    127,
    IF($C1547 = 2 + N("Vice-Presidente"),
        72,
        IF($C1547 = 3 + N("Secretária bilíngue"),
            13,
            RANDBETWEEN(5,COUNT(Name!$A:$A) + 1)
        )
    )
)</f>
        <v>13</v>
      </c>
      <c r="G1547" s="7" t="str">
        <f ca="1">VLOOKUP($F1547,Name!$A:$B,2,FALSE)</f>
        <v>Alessandra</v>
      </c>
      <c r="H1547" s="7">
        <f ca="1" xml:space="preserve">
IF($C1547 = 1,
    0,
    RANDBETWEEN(5,COUNT('Last name'!$A:$A) + 1)
)</f>
        <v>119</v>
      </c>
      <c r="I1547" s="7" t="str">
        <f ca="1" xml:space="preserve">
IF($C1547 = 1 + N("Presidente"),
    "de Orléans e Bragança",
    VLOOKUP($H1547,'Last name'!$A:$B,2,FALSE) &amp; " " &amp; VLOOKUP(RANDBETWEEN(5,COUNT('Last name'!$A:$A) + 1),'Last name'!$A:$B,2,FALSE)
)</f>
        <v>Marino Miranda</v>
      </c>
      <c r="J1547" s="7" t="str">
        <f t="shared" ca="1" si="242"/>
        <v>Alessandra Marino Miranda</v>
      </c>
      <c r="K1547" s="7" t="str" cm="1">
        <f t="array" aca="1" ref="K1547" ca="1">SHA1HASH($J1547)</f>
        <v>e573159b95043410bfde021a4e396293ece49e64</v>
      </c>
      <c r="L1547" s="7" cm="1">
        <f t="array" aca="1" ref="L1547" ca="1">INDEX(States!$A:$A,N1547,1)</f>
        <v>5</v>
      </c>
      <c r="M1547" s="7" t="str">
        <f ca="1">VLOOKUP($L1547,Countries!$A:$B,2,FALSE)</f>
        <v>Portugal</v>
      </c>
      <c r="N1547" s="7" cm="1">
        <f t="array" aca="1" ref="N1547" ca="1">INDEX(States!$C:$C,RANDBETWEEN(5,COUNTA(States!$A:$A) + 1),1)</f>
        <v>10</v>
      </c>
      <c r="O1547" s="7" t="str">
        <f ca="1">VLOOKUP($N1547,States!$C:$D,2,FALSE)</f>
        <v>Faro</v>
      </c>
      <c r="P1547" s="7" t="str">
        <f ca="1">VLOOKUP($F1547,Name!$A:$C,3,FALSE)</f>
        <v>F</v>
      </c>
      <c r="Q1547" s="7" t="str">
        <f ca="1">VLOOKUP($P1547,Genders!$B:$C,2,FALSE)</f>
        <v>Female</v>
      </c>
      <c r="R1547" s="7" cm="1">
        <f t="array" aca="1" ref="R1547" ca="1">INDEX('Marital status'!$A:$A,RANDBETWEEN(5,COUNTA('Marital status'!$A:$A) + 1),1)</f>
        <v>8</v>
      </c>
      <c r="S1547" s="7" t="str">
        <f ca="1">VLOOKUP($R1547,'Marital status'!$A:$B,2,FALSE)</f>
        <v xml:space="preserve"> Separated </v>
      </c>
      <c r="T1547" s="7">
        <f t="shared" ca="1" si="243"/>
        <v>6</v>
      </c>
      <c r="U1547" s="7" t="str">
        <f ca="1">VLOOKUP($T1547,Ethnicities!$A:$B,2,FALSE)</f>
        <v>Black or African American</v>
      </c>
      <c r="V1547" s="8">
        <f t="shared" ca="1" si="244"/>
        <v>18948</v>
      </c>
      <c r="W1547" s="6">
        <f t="shared" ca="1" si="245"/>
        <v>7</v>
      </c>
      <c r="X1547" s="8" t="str">
        <f ca="1">VLOOKUP($W1547,'Background education'!$A:$B,2,FALSE)</f>
        <v>Undergraduate degree</v>
      </c>
      <c r="Y1547" s="7">
        <f ca="1" xml:space="preserve">
  IF(OR($AA1547 = 5, $AA1547 = 6, $AA1547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47" s="7" t="str">
        <f ca="1">VLOOKUP($Y1547,Departments!$A:$B,2,FALSE)</f>
        <v>Administration</v>
      </c>
      <c r="AA1547" s="6">
        <f t="shared" ca="1" si="246"/>
        <v>9</v>
      </c>
      <c r="AB1547" s="7" t="str">
        <f ca="1">VLOOKUP($AA1547,Roles!$A:$B,2,FALSE)</f>
        <v>Intern</v>
      </c>
      <c r="AC1547" s="6" t="str">
        <f t="shared" ca="1" si="247"/>
        <v/>
      </c>
      <c r="AD1547" s="7" t="str">
        <f ca="1" xml:space="preserve">
IF($AC1547 &lt;&gt; "",
    VLOOKUP($AC1547,Levels!$A:$B,2,FALSE),
    ""
)</f>
        <v/>
      </c>
      <c r="AE1547" s="8">
        <f t="shared" ca="1" si="248"/>
        <v>38763</v>
      </c>
      <c r="AF1547" s="6">
        <f ca="1">RANDBETWEEN(5,COUNTA('Recruitment source'!$A:$A) + 1)</f>
        <v>8</v>
      </c>
      <c r="AG1547" s="6" t="str">
        <f ca="1">VLOOKUP($AF1547,'Recruitment source'!$A:$B,2,FALSE)</f>
        <v>Net Empregos</v>
      </c>
      <c r="AH1547" s="8"/>
      <c r="AI1547" s="1">
        <f t="shared" ca="1" si="240"/>
        <v>1205</v>
      </c>
      <c r="AJ1547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1543, 1, 'Alessandra Marino Miranda', 'F', 6, '16/11/1951', 7, 6, 9, NULL, 1205);</v>
      </c>
    </row>
    <row r="1548" spans="1:36" ht="14.25" customHeight="1" x14ac:dyDescent="0.2">
      <c r="A1548" s="7" cm="1">
        <f t="array" aca="1" ref="A1548" ca="1">INDEX(Companies!$A:$A,RANDBETWEEN(5,COUNTA(Companies!$A:$A) + 1),1)</f>
        <v>5</v>
      </c>
      <c r="B1548" s="7" t="str">
        <f ca="1">VLOOKUP($A1548,Companies!$A:$B,2,FALSE)</f>
        <v>ACME Corporation</v>
      </c>
      <c r="C1548" s="5">
        <f t="shared" si="241"/>
        <v>1544</v>
      </c>
      <c r="D1548" s="5" t="str" cm="1">
        <f t="array" ref="D1548">SHA1HASH($C1548)</f>
        <v>a867de00c711504a6b5e881693b5c34e9f0599c5</v>
      </c>
      <c r="E1548" s="6">
        <v>1</v>
      </c>
      <c r="F1548" s="7">
        <f ca="1">IF($C1548 = 1 + N("Presidente"),
    127,
    IF($C1548 = 2 + N("Vice-Presidente"),
        72,
        IF($C1548 = 3 + N("Secretária bilíngue"),
            13,
            RANDBETWEEN(5,COUNT(Name!$A:$A) + 1)
        )
    )
)</f>
        <v>340</v>
      </c>
      <c r="G1548" s="7" t="str">
        <f ca="1">VLOOKUP($F1548,Name!$A:$B,2,FALSE)</f>
        <v>Stella</v>
      </c>
      <c r="H1548" s="7">
        <f ca="1" xml:space="preserve">
IF($C1548 = 1,
    0,
    RANDBETWEEN(5,COUNT('Last name'!$A:$A) + 1)
)</f>
        <v>160</v>
      </c>
      <c r="I1548" s="7" t="str">
        <f ca="1" xml:space="preserve">
IF($C1548 = 1 + N("Presidente"),
    "de Orléans e Bragança",
    VLOOKUP($H1548,'Last name'!$A:$B,2,FALSE) &amp; " " &amp; VLOOKUP(RANDBETWEEN(5,COUNT('Last name'!$A:$A) + 1),'Last name'!$A:$B,2,FALSE)
)</f>
        <v>Resende Esposito</v>
      </c>
      <c r="J1548" s="7" t="str">
        <f t="shared" ca="1" si="242"/>
        <v>Stella Resende Esposito</v>
      </c>
      <c r="K1548" s="7" t="str" cm="1">
        <f t="array" aca="1" ref="K1548" ca="1">SHA1HASH($J1548)</f>
        <v>f4e9e451165390190dfe5e9021cb2995324282cb</v>
      </c>
      <c r="L1548" s="7" cm="1">
        <f t="array" aca="1" ref="L1548" ca="1">INDEX(States!$A:$A,N1548,1)</f>
        <v>5</v>
      </c>
      <c r="M1548" s="7" t="str">
        <f ca="1">VLOOKUP($L1548,Countries!$A:$B,2,FALSE)</f>
        <v>Portugal</v>
      </c>
      <c r="N1548" s="7" cm="1">
        <f t="array" aca="1" ref="N1548" ca="1">INDEX(States!$C:$C,RANDBETWEEN(5,COUNTA(States!$A:$A) + 1),1)</f>
        <v>16</v>
      </c>
      <c r="O1548" s="7" t="str">
        <f ca="1">VLOOKUP($N1548,States!$C:$D,2,FALSE)</f>
        <v>Azores</v>
      </c>
      <c r="P1548" s="7" t="str">
        <f ca="1">VLOOKUP($F1548,Name!$A:$C,3,FALSE)</f>
        <v>F</v>
      </c>
      <c r="Q1548" s="7" t="str">
        <f ca="1">VLOOKUP($P1548,Genders!$B:$C,2,FALSE)</f>
        <v>Female</v>
      </c>
      <c r="R1548" s="7" cm="1">
        <f t="array" aca="1" ref="R1548" ca="1">INDEX('Marital status'!$A:$A,RANDBETWEEN(5,COUNTA('Marital status'!$A:$A) + 1),1)</f>
        <v>5</v>
      </c>
      <c r="S1548" s="7" t="str">
        <f ca="1">VLOOKUP($R1548,'Marital status'!$A:$B,2,FALSE)</f>
        <v>single</v>
      </c>
      <c r="T1548" s="7">
        <f t="shared" ca="1" si="243"/>
        <v>5</v>
      </c>
      <c r="U1548" s="7" t="str">
        <f ca="1">VLOOKUP($T1548,Ethnicities!$A:$B,2,FALSE)</f>
        <v xml:space="preserve"> white</v>
      </c>
      <c r="V1548" s="8">
        <f t="shared" ca="1" si="244"/>
        <v>22350</v>
      </c>
      <c r="W1548" s="6">
        <f t="shared" ca="1" si="245"/>
        <v>8</v>
      </c>
      <c r="X1548" s="8" t="str">
        <f ca="1">VLOOKUP($W1548,'Background education'!$A:$B,2,FALSE)</f>
        <v>Graduate school</v>
      </c>
      <c r="Y1548" s="7">
        <f ca="1" xml:space="preserve">
  IF(OR($AA1548 = 5, $AA1548 = 6, $AA1548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48" s="7" t="str">
        <f ca="1">VLOOKUP($Y1548,Departments!$A:$B,2,FALSE)</f>
        <v>Communication &amp; Marketing</v>
      </c>
      <c r="AA1548" s="6">
        <f t="shared" ca="1" si="246"/>
        <v>11</v>
      </c>
      <c r="AB1548" s="7" t="str">
        <f ca="1">VLOOKUP($AA1548,Roles!$A:$B,2,FALSE)</f>
        <v>Analyst</v>
      </c>
      <c r="AC1548" s="6">
        <f t="shared" ca="1" si="247"/>
        <v>5</v>
      </c>
      <c r="AD1548" s="7" t="str">
        <f ca="1" xml:space="preserve">
IF($AC1548 &lt;&gt; "",
    VLOOKUP($AC1548,Levels!$A:$B,2,FALSE),
    ""
)</f>
        <v>Junior</v>
      </c>
      <c r="AE1548" s="8">
        <f t="shared" ca="1" si="248"/>
        <v>38956</v>
      </c>
      <c r="AF1548" s="6">
        <f ca="1">RANDBETWEEN(5,COUNTA('Recruitment source'!$A:$A) + 1)</f>
        <v>6</v>
      </c>
      <c r="AG1548" s="6" t="str">
        <f ca="1">VLOOKUP($AF1548,'Recruitment source'!$A:$B,2,FALSE)</f>
        <v>Learn4Good</v>
      </c>
      <c r="AH1548" s="8"/>
      <c r="AI1548" s="1">
        <f t="shared" ca="1" si="240"/>
        <v>3080</v>
      </c>
      <c r="AJ1548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1544, 1, 'Stella Resende Esposito', 'F', 5, '10/03/1961', 8, 11, 11, 5, 3080);</v>
      </c>
    </row>
    <row r="1549" spans="1:36" ht="14.25" customHeight="1" x14ac:dyDescent="0.2">
      <c r="A1549" s="7" cm="1">
        <f t="array" aca="1" ref="A1549" ca="1">INDEX(Companies!$A:$A,RANDBETWEEN(5,COUNTA(Companies!$A:$A) + 1),1)</f>
        <v>5</v>
      </c>
      <c r="B1549" s="7" t="str">
        <f ca="1">VLOOKUP($A1549,Companies!$A:$B,2,FALSE)</f>
        <v>ACME Corporation</v>
      </c>
      <c r="C1549" s="5">
        <f t="shared" si="241"/>
        <v>1545</v>
      </c>
      <c r="D1549" s="5" t="str" cm="1">
        <f t="array" ref="D1549">SHA1HASH($C1549)</f>
        <v>fc27fbae8511b00b820da34fd107d27b11a72855</v>
      </c>
      <c r="E1549" s="6">
        <v>1</v>
      </c>
      <c r="F1549" s="7">
        <f ca="1">IF($C1549 = 1 + N("Presidente"),
    127,
    IF($C1549 = 2 + N("Vice-Presidente"),
        72,
        IF($C1549 = 3 + N("Secretária bilíngue"),
            13,
            RANDBETWEEN(5,COUNT(Name!$A:$A) + 1)
        )
    )
)</f>
        <v>117</v>
      </c>
      <c r="G1549" s="7" t="str">
        <f ca="1">VLOOKUP($F1549,Name!$A:$B,2,FALSE)</f>
        <v>Eduardo</v>
      </c>
      <c r="H1549" s="7">
        <f ca="1" xml:space="preserve">
IF($C1549 = 1,
    0,
    RANDBETWEEN(5,COUNT('Last name'!$A:$A) + 1)
)</f>
        <v>23</v>
      </c>
      <c r="I1549" s="7" t="str">
        <f ca="1" xml:space="preserve">
IF($C1549 = 1 + N("Presidente"),
    "de Orléans e Bragança",
    VLOOKUP($H1549,'Last name'!$A:$B,2,FALSE) &amp; " " &amp; VLOOKUP(RANDBETWEEN(5,COUNT('Last name'!$A:$A) + 1),'Last name'!$A:$B,2,FALSE)
)</f>
        <v>Arruda Resende</v>
      </c>
      <c r="J1549" s="7" t="str">
        <f t="shared" ca="1" si="242"/>
        <v>Eduardo Arruda Resende</v>
      </c>
      <c r="K1549" s="7" t="str" cm="1">
        <f t="array" aca="1" ref="K1549" ca="1">SHA1HASH($J1549)</f>
        <v>fdd67a3803b2c0fcbd341d2b5782b1833ef7caf9</v>
      </c>
      <c r="L1549" s="7" cm="1">
        <f t="array" aca="1" ref="L1549" ca="1">INDEX(States!$A:$A,N1549,1)</f>
        <v>5</v>
      </c>
      <c r="M1549" s="7" t="str">
        <f ca="1">VLOOKUP($L1549,Countries!$A:$B,2,FALSE)</f>
        <v>Portugal</v>
      </c>
      <c r="N1549" s="7" cm="1">
        <f t="array" aca="1" ref="N1549" ca="1">INDEX(States!$C:$C,RANDBETWEEN(5,COUNTA(States!$A:$A) + 1),1)</f>
        <v>12</v>
      </c>
      <c r="O1549" s="7" t="str">
        <f ca="1">VLOOKUP($N1549,States!$C:$D,2,FALSE)</f>
        <v>Leiria</v>
      </c>
      <c r="P1549" s="7" t="str">
        <f ca="1">VLOOKUP($F1549,Name!$A:$C,3,FALSE)</f>
        <v>M</v>
      </c>
      <c r="Q1549" s="7" t="str">
        <f ca="1">VLOOKUP($P1549,Genders!$B:$C,2,FALSE)</f>
        <v>Male</v>
      </c>
      <c r="R1549" s="7" cm="1">
        <f t="array" aca="1" ref="R1549" ca="1">INDEX('Marital status'!$A:$A,RANDBETWEEN(5,COUNTA('Marital status'!$A:$A) + 1),1)</f>
        <v>5</v>
      </c>
      <c r="S1549" s="7" t="str">
        <f ca="1">VLOOKUP($R1549,'Marital status'!$A:$B,2,FALSE)</f>
        <v>single</v>
      </c>
      <c r="T1549" s="7">
        <f t="shared" ca="1" si="243"/>
        <v>5</v>
      </c>
      <c r="U1549" s="7" t="str">
        <f ca="1">VLOOKUP($T1549,Ethnicities!$A:$B,2,FALSE)</f>
        <v xml:space="preserve"> white</v>
      </c>
      <c r="V1549" s="8">
        <f t="shared" ca="1" si="244"/>
        <v>29757</v>
      </c>
      <c r="W1549" s="6">
        <f t="shared" ca="1" si="245"/>
        <v>7</v>
      </c>
      <c r="X1549" s="8" t="str">
        <f ca="1">VLOOKUP($W1549,'Background education'!$A:$B,2,FALSE)</f>
        <v>Undergraduate degree</v>
      </c>
      <c r="Y1549" s="7">
        <f ca="1" xml:space="preserve">
  IF(OR($AA1549 = 5, $AA1549 = 6, $AA1549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49" s="7" t="str">
        <f ca="1">VLOOKUP($Y1549,Departments!$A:$B,2,FALSE)</f>
        <v>Operations</v>
      </c>
      <c r="AA1549" s="6">
        <f t="shared" ca="1" si="246"/>
        <v>10</v>
      </c>
      <c r="AB1549" s="7" t="str">
        <f ca="1">VLOOKUP($AA1549,Roles!$A:$B,2,FALSE)</f>
        <v>Trainee</v>
      </c>
      <c r="AC1549" s="6" t="str">
        <f t="shared" ca="1" si="247"/>
        <v/>
      </c>
      <c r="AD1549" s="7" t="str">
        <f ca="1" xml:space="preserve">
IF($AC1549 &lt;&gt; "",
    VLOOKUP($AC1549,Levels!$A:$B,2,FALSE),
    ""
)</f>
        <v/>
      </c>
      <c r="AE1549" s="8">
        <f t="shared" ca="1" si="248"/>
        <v>41398</v>
      </c>
      <c r="AF1549" s="6">
        <f ca="1">RANDBETWEEN(5,COUNTA('Recruitment source'!$A:$A) + 1)</f>
        <v>11</v>
      </c>
      <c r="AG1549" s="6" t="str">
        <f ca="1">VLOOKUP($AF1549,'Recruitment source'!$A:$B,2,FALSE)</f>
        <v>Next Station</v>
      </c>
      <c r="AH1549" s="8"/>
      <c r="AI1549" s="1">
        <f t="shared" ca="1" si="240"/>
        <v>1305</v>
      </c>
      <c r="AJ1549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1545, 1, 'Eduardo Arruda Resende', 'M', 5, '20/06/1981', 7, 10, 10, NULL, 1305);</v>
      </c>
    </row>
    <row r="1550" spans="1:36" ht="14.25" customHeight="1" x14ac:dyDescent="0.2">
      <c r="A1550" s="7" cm="1">
        <f t="array" aca="1" ref="A1550" ca="1">INDEX(Companies!$A:$A,RANDBETWEEN(5,COUNTA(Companies!$A:$A) + 1),1)</f>
        <v>5</v>
      </c>
      <c r="B1550" s="7" t="str">
        <f ca="1">VLOOKUP($A1550,Companies!$A:$B,2,FALSE)</f>
        <v>ACME Corporation</v>
      </c>
      <c r="C1550" s="5">
        <f t="shared" si="241"/>
        <v>1546</v>
      </c>
      <c r="D1550" s="5" t="str" cm="1">
        <f t="array" ref="D1550">SHA1HASH($C1550)</f>
        <v>bcceeba1e77189d6a3938f29437de543a18024fb</v>
      </c>
      <c r="E1550" s="6">
        <v>1</v>
      </c>
      <c r="F1550" s="7">
        <f ca="1">IF($C1550 = 1 + N("Presidente"),
    127,
    IF($C1550 = 2 + N("Vice-Presidente"),
        72,
        IF($C1550 = 3 + N("Secretária bilíngue"),
            13,
            RANDBETWEEN(5,COUNT(Name!$A:$A) + 1)
        )
    )
)</f>
        <v>124</v>
      </c>
      <c r="G1550" s="7" t="str">
        <f ca="1">VLOOKUP($F1550,Name!$A:$B,2,FALSE)</f>
        <v>Emilly</v>
      </c>
      <c r="H1550" s="7">
        <f ca="1" xml:space="preserve">
IF($C1550 = 1,
    0,
    RANDBETWEEN(5,COUNT('Last name'!$A:$A) + 1)
)</f>
        <v>171</v>
      </c>
      <c r="I1550" s="7" t="str">
        <f ca="1" xml:space="preserve">
IF($C1550 = 1 + N("Presidente"),
    "de Orléans e Bragança",
    VLOOKUP($H1550,'Last name'!$A:$B,2,FALSE) &amp; " " &amp; VLOOKUP(RANDBETWEEN(5,COUNT('Last name'!$A:$A) + 1),'Last name'!$A:$B,2,FALSE)
)</f>
        <v>Sacramento Campos</v>
      </c>
      <c r="J1550" s="7" t="str">
        <f t="shared" ca="1" si="242"/>
        <v>Emilly Sacramento Campos</v>
      </c>
      <c r="K1550" s="7" t="str" cm="1">
        <f t="array" aca="1" ref="K1550" ca="1">SHA1HASH($J1550)</f>
        <v>2532f23e15f6bbfb40d08637f013d424c8a664ff</v>
      </c>
      <c r="L1550" s="7" cm="1">
        <f t="array" aca="1" ref="L1550" ca="1">INDEX(States!$A:$A,N1550,1)</f>
        <v>5</v>
      </c>
      <c r="M1550" s="7" t="str">
        <f ca="1">VLOOKUP($L1550,Countries!$A:$B,2,FALSE)</f>
        <v>Portugal</v>
      </c>
      <c r="N1550" s="7" cm="1">
        <f t="array" aca="1" ref="N1550" ca="1">INDEX(States!$C:$C,RANDBETWEEN(5,COUNTA(States!$A:$A) + 1),1)</f>
        <v>23</v>
      </c>
      <c r="O1550" s="7" t="str">
        <f ca="1">VLOOKUP($N1550,States!$C:$D,2,FALSE)</f>
        <v>Viana do Castelo</v>
      </c>
      <c r="P1550" s="7" t="str">
        <f ca="1">VLOOKUP($F1550,Name!$A:$C,3,FALSE)</f>
        <v>F</v>
      </c>
      <c r="Q1550" s="7" t="str">
        <f ca="1">VLOOKUP($P1550,Genders!$B:$C,2,FALSE)</f>
        <v>Female</v>
      </c>
      <c r="R1550" s="7" cm="1">
        <f t="array" aca="1" ref="R1550" ca="1">INDEX('Marital status'!$A:$A,RANDBETWEEN(5,COUNTA('Marital status'!$A:$A) + 1),1)</f>
        <v>9</v>
      </c>
      <c r="S1550" s="7" t="str">
        <f ca="1">VLOOKUP($R1550,'Marital status'!$A:$B,2,FALSE)</f>
        <v>DIVORCED</v>
      </c>
      <c r="T1550" s="7">
        <f t="shared" ca="1" si="243"/>
        <v>5</v>
      </c>
      <c r="U1550" s="7" t="str">
        <f ca="1">VLOOKUP($T1550,Ethnicities!$A:$B,2,FALSE)</f>
        <v xml:space="preserve"> white</v>
      </c>
      <c r="V1550" s="8">
        <f t="shared" ca="1" si="244"/>
        <v>31666</v>
      </c>
      <c r="W1550" s="6">
        <f t="shared" ca="1" si="245"/>
        <v>8</v>
      </c>
      <c r="X1550" s="8" t="str">
        <f ca="1">VLOOKUP($W1550,'Background education'!$A:$B,2,FALSE)</f>
        <v>Graduate school</v>
      </c>
      <c r="Y1550" s="7">
        <f ca="1" xml:space="preserve">
  IF(OR($AA1550 = 5, $AA1550 = 6, $AA1550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50" s="7" t="str">
        <f ca="1">VLOOKUP($Y1550,Departments!$A:$B,2,FALSE)</f>
        <v>Human Resource</v>
      </c>
      <c r="AA1550" s="6">
        <f t="shared" ca="1" si="246"/>
        <v>11</v>
      </c>
      <c r="AB1550" s="7" t="str">
        <f ca="1">VLOOKUP($AA1550,Roles!$A:$B,2,FALSE)</f>
        <v>Analyst</v>
      </c>
      <c r="AC1550" s="6">
        <f t="shared" ca="1" si="247"/>
        <v>7</v>
      </c>
      <c r="AD1550" s="7" t="str">
        <f ca="1" xml:space="preserve">
IF($AC1550 &lt;&gt; "",
    VLOOKUP($AC1550,Levels!$A:$B,2,FALSE),
    ""
)</f>
        <v>Senior</v>
      </c>
      <c r="AE1550" s="8">
        <f t="shared" ca="1" si="248"/>
        <v>43275</v>
      </c>
      <c r="AF1550" s="6">
        <f ca="1">RANDBETWEEN(5,COUNTA('Recruitment source'!$A:$A) + 1)</f>
        <v>5</v>
      </c>
      <c r="AG1550" s="6" t="str">
        <f ca="1">VLOOKUP($AF1550,'Recruitment source'!$A:$B,2,FALSE)</f>
        <v>Indeed</v>
      </c>
      <c r="AH1550" s="8"/>
      <c r="AI1550" s="1">
        <f t="shared" ca="1" si="240"/>
        <v>3080</v>
      </c>
      <c r="AJ1550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1546, 1, 'Emilly Sacramento Campos', 'F', 5, '11/09/1986', 8, 8, 11, 7, 3080);</v>
      </c>
    </row>
    <row r="1551" spans="1:36" ht="14.25" customHeight="1" x14ac:dyDescent="0.2">
      <c r="A1551" s="7" cm="1">
        <f t="array" aca="1" ref="A1551" ca="1">INDEX(Companies!$A:$A,RANDBETWEEN(5,COUNTA(Companies!$A:$A) + 1),1)</f>
        <v>5</v>
      </c>
      <c r="B1551" s="7" t="str">
        <f ca="1">VLOOKUP($A1551,Companies!$A:$B,2,FALSE)</f>
        <v>ACME Corporation</v>
      </c>
      <c r="C1551" s="5">
        <f t="shared" si="241"/>
        <v>1547</v>
      </c>
      <c r="D1551" s="5" t="str" cm="1">
        <f t="array" ref="D1551">SHA1HASH($C1551)</f>
        <v>03f1c15a222d8e288e3eeda35ae04ebc1f7f6526</v>
      </c>
      <c r="E1551" s="6">
        <v>1</v>
      </c>
      <c r="F1551" s="7">
        <f ca="1">IF($C1551 = 1 + N("Presidente"),
    127,
    IF($C1551 = 2 + N("Vice-Presidente"),
        72,
        IF($C1551 = 3 + N("Secretária bilíngue"),
            13,
            RANDBETWEEN(5,COUNT(Name!$A:$A) + 1)
        )
    )
)</f>
        <v>217</v>
      </c>
      <c r="G1551" s="7" t="str">
        <f ca="1">VLOOKUP($F1551,Name!$A:$B,2,FALSE)</f>
        <v>Lara</v>
      </c>
      <c r="H1551" s="7">
        <f ca="1" xml:space="preserve">
IF($C1551 = 1,
    0,
    RANDBETWEEN(5,COUNT('Last name'!$A:$A) + 1)
)</f>
        <v>21</v>
      </c>
      <c r="I1551" s="7" t="str">
        <f ca="1" xml:space="preserve">
IF($C1551 = 1 + N("Presidente"),
    "de Orléans e Bragança",
    VLOOKUP($H1551,'Last name'!$A:$B,2,FALSE) &amp; " " &amp; VLOOKUP(RANDBETWEEN(5,COUNT('Last name'!$A:$A) + 1),'Last name'!$A:$B,2,FALSE)
)</f>
        <v>Aragão Cardoso</v>
      </c>
      <c r="J1551" s="7" t="str">
        <f t="shared" ca="1" si="242"/>
        <v>Lara Aragão Cardoso</v>
      </c>
      <c r="K1551" s="7" t="str" cm="1">
        <f t="array" aca="1" ref="K1551" ca="1">SHA1HASH($J1551)</f>
        <v>34c4ce5c3e623e82a767433a47c9adceba126776</v>
      </c>
      <c r="L1551" s="7" cm="1">
        <f t="array" aca="1" ref="L1551" ca="1">INDEX(States!$A:$A,N1551,1)</f>
        <v>5</v>
      </c>
      <c r="M1551" s="7" t="str">
        <f ca="1">VLOOKUP($L1551,Countries!$A:$B,2,FALSE)</f>
        <v>Portugal</v>
      </c>
      <c r="N1551" s="7" cm="1">
        <f t="array" aca="1" ref="N1551" ca="1">INDEX(States!$C:$C,RANDBETWEEN(5,COUNTA(States!$A:$A) + 1),1)</f>
        <v>18</v>
      </c>
      <c r="O1551" s="7" t="str">
        <f ca="1">VLOOKUP($N1551,States!$C:$D,2,FALSE)</f>
        <v>Castelo Branco</v>
      </c>
      <c r="P1551" s="7" t="str">
        <f ca="1">VLOOKUP($F1551,Name!$A:$C,3,FALSE)</f>
        <v>F</v>
      </c>
      <c r="Q1551" s="7" t="str">
        <f ca="1">VLOOKUP($P1551,Genders!$B:$C,2,FALSE)</f>
        <v>Female</v>
      </c>
      <c r="R1551" s="7" cm="1">
        <f t="array" aca="1" ref="R1551" ca="1">INDEX('Marital status'!$A:$A,RANDBETWEEN(5,COUNTA('Marital status'!$A:$A) + 1),1)</f>
        <v>7</v>
      </c>
      <c r="S1551" s="7" t="str">
        <f ca="1">VLOOKUP($R1551,'Marital status'!$A:$B,2,FALSE)</f>
        <v xml:space="preserve">Widowed </v>
      </c>
      <c r="T1551" s="7">
        <f t="shared" ca="1" si="243"/>
        <v>7</v>
      </c>
      <c r="U1551" s="7" t="str">
        <f ca="1">VLOOKUP($T1551,Ethnicities!$A:$B,2,FALSE)</f>
        <v xml:space="preserve">  Hispanic or LATINO</v>
      </c>
      <c r="V1551" s="8">
        <f t="shared" ca="1" si="244"/>
        <v>31941</v>
      </c>
      <c r="W1551" s="6">
        <f t="shared" ca="1" si="245"/>
        <v>7</v>
      </c>
      <c r="X1551" s="8" t="str">
        <f ca="1">VLOOKUP($W1551,'Background education'!$A:$B,2,FALSE)</f>
        <v>Undergraduate degree</v>
      </c>
      <c r="Y1551" s="7">
        <f ca="1" xml:space="preserve">
  IF(OR($AA1551 = 5, $AA1551 = 6, $AA1551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51" s="7" t="str">
        <f ca="1">VLOOKUP($Y1551,Departments!$A:$B,2,FALSE)</f>
        <v>Controlling</v>
      </c>
      <c r="AA1551" s="6">
        <f t="shared" ca="1" si="246"/>
        <v>9</v>
      </c>
      <c r="AB1551" s="7" t="str">
        <f ca="1">VLOOKUP($AA1551,Roles!$A:$B,2,FALSE)</f>
        <v>Intern</v>
      </c>
      <c r="AC1551" s="6" t="str">
        <f t="shared" ca="1" si="247"/>
        <v/>
      </c>
      <c r="AD1551" s="7" t="str">
        <f ca="1" xml:space="preserve">
IF($AC1551 &lt;&gt; "",
    VLOOKUP($AC1551,Levels!$A:$B,2,FALSE),
    ""
)</f>
        <v/>
      </c>
      <c r="AE1551" s="8">
        <f t="shared" ca="1" si="248"/>
        <v>38662</v>
      </c>
      <c r="AF1551" s="6">
        <f ca="1">RANDBETWEEN(5,COUNTA('Recruitment source'!$A:$A) + 1)</f>
        <v>12</v>
      </c>
      <c r="AG1551" s="6" t="str">
        <f ca="1">VLOOKUP($AF1551,'Recruitment source'!$A:$B,2,FALSE)</f>
        <v xml:space="preserve"> recommendation of employee</v>
      </c>
      <c r="AH1551" s="8"/>
      <c r="AI1551" s="1">
        <f t="shared" ca="1" si="240"/>
        <v>1205</v>
      </c>
      <c r="AJ1551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1547, 1, 'Lara Aragão Cardoso', 'F', 7, '13/06/1987', 7, 12, 9, NULL, 1205);</v>
      </c>
    </row>
    <row r="1552" spans="1:36" ht="14.25" customHeight="1" x14ac:dyDescent="0.2">
      <c r="A1552" s="7" cm="1">
        <f t="array" aca="1" ref="A1552" ca="1">INDEX(Companies!$A:$A,RANDBETWEEN(5,COUNTA(Companies!$A:$A) + 1),1)</f>
        <v>5</v>
      </c>
      <c r="B1552" s="7" t="str">
        <f ca="1">VLOOKUP($A1552,Companies!$A:$B,2,FALSE)</f>
        <v>ACME Corporation</v>
      </c>
      <c r="C1552" s="5">
        <f t="shared" si="241"/>
        <v>1548</v>
      </c>
      <c r="D1552" s="5" t="str" cm="1">
        <f t="array" ref="D1552">SHA1HASH($C1552)</f>
        <v>a575bcefdc7a11dec7302ce66652db242e7931ea</v>
      </c>
      <c r="E1552" s="6">
        <v>1</v>
      </c>
      <c r="F1552" s="7">
        <f ca="1">IF($C1552 = 1 + N("Presidente"),
    127,
    IF($C1552 = 2 + N("Vice-Presidente"),
        72,
        IF($C1552 = 3 + N("Secretária bilíngue"),
            13,
            RANDBETWEEN(5,COUNT(Name!$A:$A) + 1)
        )
    )
)</f>
        <v>19</v>
      </c>
      <c r="G1552" s="7" t="str">
        <f ca="1">VLOOKUP($F1552,Name!$A:$B,2,FALSE)</f>
        <v>Aline</v>
      </c>
      <c r="H1552" s="7">
        <f ca="1" xml:space="preserve">
IF($C1552 = 1,
    0,
    RANDBETWEEN(5,COUNT('Last name'!$A:$A) + 1)
)</f>
        <v>99</v>
      </c>
      <c r="I1552" s="7" t="str">
        <f ca="1" xml:space="preserve">
IF($C1552 = 1 + N("Presidente"),
    "de Orléans e Bragança",
    VLOOKUP($H1552,'Last name'!$A:$B,2,FALSE) &amp; " " &amp; VLOOKUP(RANDBETWEEN(5,COUNT('Last name'!$A:$A) + 1),'Last name'!$A:$B,2,FALSE)
)</f>
        <v>Gomes Carvalho</v>
      </c>
      <c r="J1552" s="7" t="str">
        <f t="shared" ca="1" si="242"/>
        <v>Aline Gomes Carvalho</v>
      </c>
      <c r="K1552" s="7" t="str" cm="1">
        <f t="array" aca="1" ref="K1552" ca="1">SHA1HASH($J1552)</f>
        <v>cd7806d2a6dc8d22b31aff4721d7ab80b973b020</v>
      </c>
      <c r="L1552" s="7" cm="1">
        <f t="array" aca="1" ref="L1552" ca="1">INDEX(States!$A:$A,N1552,1)</f>
        <v>5</v>
      </c>
      <c r="M1552" s="7" t="str">
        <f ca="1">VLOOKUP($L1552,Countries!$A:$B,2,FALSE)</f>
        <v>Portugal</v>
      </c>
      <c r="N1552" s="7" cm="1">
        <f t="array" aca="1" ref="N1552" ca="1">INDEX(States!$C:$C,RANDBETWEEN(5,COUNTA(States!$A:$A) + 1),1)</f>
        <v>8</v>
      </c>
      <c r="O1552" s="7" t="str">
        <f ca="1">VLOOKUP($N1552,States!$C:$D,2,FALSE)</f>
        <v>AveirO</v>
      </c>
      <c r="P1552" s="7" t="str">
        <f ca="1">VLOOKUP($F1552,Name!$A:$C,3,FALSE)</f>
        <v>F</v>
      </c>
      <c r="Q1552" s="7" t="str">
        <f ca="1">VLOOKUP($P1552,Genders!$B:$C,2,FALSE)</f>
        <v>Female</v>
      </c>
      <c r="R1552" s="7" cm="1">
        <f t="array" aca="1" ref="R1552" ca="1">INDEX('Marital status'!$A:$A,RANDBETWEEN(5,COUNTA('Marital status'!$A:$A) + 1),1)</f>
        <v>9</v>
      </c>
      <c r="S1552" s="7" t="str">
        <f ca="1">VLOOKUP($R1552,'Marital status'!$A:$B,2,FALSE)</f>
        <v>DIVORCED</v>
      </c>
      <c r="T1552" s="7">
        <f t="shared" ca="1" si="243"/>
        <v>5</v>
      </c>
      <c r="U1552" s="7" t="str">
        <f ca="1">VLOOKUP($T1552,Ethnicities!$A:$B,2,FALSE)</f>
        <v xml:space="preserve"> white</v>
      </c>
      <c r="V1552" s="8">
        <f t="shared" ca="1" si="244"/>
        <v>24703</v>
      </c>
      <c r="W1552" s="6">
        <f t="shared" ca="1" si="245"/>
        <v>7</v>
      </c>
      <c r="X1552" s="8" t="str">
        <f ca="1">VLOOKUP($W1552,'Background education'!$A:$B,2,FALSE)</f>
        <v>Undergraduate degree</v>
      </c>
      <c r="Y1552" s="7">
        <f ca="1" xml:space="preserve">
  IF(OR($AA1552 = 5, $AA1552 = 6, $AA1552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52" s="7" t="str">
        <f ca="1">VLOOKUP($Y1552,Departments!$A:$B,2,FALSE)</f>
        <v>Finance</v>
      </c>
      <c r="AA1552" s="6">
        <f t="shared" ca="1" si="246"/>
        <v>11</v>
      </c>
      <c r="AB1552" s="7" t="str">
        <f ca="1">VLOOKUP($AA1552,Roles!$A:$B,2,FALSE)</f>
        <v>Analyst</v>
      </c>
      <c r="AC1552" s="6">
        <f t="shared" ca="1" si="247"/>
        <v>6</v>
      </c>
      <c r="AD1552" s="7" t="str">
        <f ca="1" xml:space="preserve">
IF($AC1552 &lt;&gt; "",
    VLOOKUP($AC1552,Levels!$A:$B,2,FALSE),
    ""
)</f>
        <v>Pleno</v>
      </c>
      <c r="AE1552" s="8">
        <f t="shared" ca="1" si="248"/>
        <v>36211</v>
      </c>
      <c r="AF1552" s="6">
        <f ca="1">RANDBETWEEN(5,COUNTA('Recruitment source'!$A:$A) + 1)</f>
        <v>6</v>
      </c>
      <c r="AG1552" s="6" t="str">
        <f ca="1">VLOOKUP($AF1552,'Recruitment source'!$A:$B,2,FALSE)</f>
        <v>Learn4Good</v>
      </c>
      <c r="AH1552" s="8"/>
      <c r="AI1552" s="1">
        <f t="shared" ca="1" si="240"/>
        <v>2500</v>
      </c>
      <c r="AJ1552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1548, 1, 'Aline Gomes Carvalho', 'F', 5, '19/08/1967', 7, 7, 11, 6, 2500);</v>
      </c>
    </row>
    <row r="1553" spans="1:36" ht="14.25" customHeight="1" x14ac:dyDescent="0.2">
      <c r="A1553" s="7" cm="1">
        <f t="array" aca="1" ref="A1553" ca="1">INDEX(Companies!$A:$A,RANDBETWEEN(5,COUNTA(Companies!$A:$A) + 1),1)</f>
        <v>5</v>
      </c>
      <c r="B1553" s="7" t="str">
        <f ca="1">VLOOKUP($A1553,Companies!$A:$B,2,FALSE)</f>
        <v>ACME Corporation</v>
      </c>
      <c r="C1553" s="5">
        <f t="shared" si="241"/>
        <v>1549</v>
      </c>
      <c r="D1553" s="5" t="str" cm="1">
        <f t="array" ref="D1553">SHA1HASH($C1553)</f>
        <v>41e842e76e8ea73f910aac95ea1ac9f0707643b2</v>
      </c>
      <c r="E1553" s="6">
        <v>1</v>
      </c>
      <c r="F1553" s="7">
        <f ca="1">IF($C1553 = 1 + N("Presidente"),
    127,
    IF($C1553 = 2 + N("Vice-Presidente"),
        72,
        IF($C1553 = 3 + N("Secretária bilíngue"),
            13,
            RANDBETWEEN(5,COUNT(Name!$A:$A) + 1)
        )
    )
)</f>
        <v>123</v>
      </c>
      <c r="G1553" s="7" t="str">
        <f ca="1">VLOOKUP($F1553,Name!$A:$B,2,FALSE)</f>
        <v>Emanuelly</v>
      </c>
      <c r="H1553" s="7">
        <f ca="1" xml:space="preserve">
IF($C1553 = 1,
    0,
    RANDBETWEEN(5,COUNT('Last name'!$A:$A) + 1)
)</f>
        <v>145</v>
      </c>
      <c r="I1553" s="7" t="str">
        <f ca="1" xml:space="preserve">
IF($C1553 = 1 + N("Presidente"),
    "de Orléans e Bragança",
    VLOOKUP($H1553,'Last name'!$A:$B,2,FALSE) &amp; " " &amp; VLOOKUP(RANDBETWEEN(5,COUNT('Last name'!$A:$A) + 1),'Last name'!$A:$B,2,FALSE)
)</f>
        <v>Pasquim Esposito</v>
      </c>
      <c r="J1553" s="7" t="str">
        <f t="shared" ca="1" si="242"/>
        <v>Emanuelly Pasquim Esposito</v>
      </c>
      <c r="K1553" s="7" t="str" cm="1">
        <f t="array" aca="1" ref="K1553" ca="1">SHA1HASH($J1553)</f>
        <v>ebcad4849156fd56d52f8ce768094519756301bd</v>
      </c>
      <c r="L1553" s="7" cm="1">
        <f t="array" aca="1" ref="L1553" ca="1">INDEX(States!$A:$A,N1553,1)</f>
        <v>5</v>
      </c>
      <c r="M1553" s="7" t="str">
        <f ca="1">VLOOKUP($L1553,Countries!$A:$B,2,FALSE)</f>
        <v>Portugal</v>
      </c>
      <c r="N1553" s="7" cm="1">
        <f t="array" aca="1" ref="N1553" ca="1">INDEX(States!$C:$C,RANDBETWEEN(5,COUNTA(States!$A:$A) + 1),1)</f>
        <v>14</v>
      </c>
      <c r="O1553" s="7" t="str">
        <f ca="1">VLOOKUP($N1553,States!$C:$D,2,FALSE)</f>
        <v>Madeira</v>
      </c>
      <c r="P1553" s="7" t="str">
        <f ca="1">VLOOKUP($F1553,Name!$A:$C,3,FALSE)</f>
        <v>F</v>
      </c>
      <c r="Q1553" s="7" t="str">
        <f ca="1">VLOOKUP($P1553,Genders!$B:$C,2,FALSE)</f>
        <v>Female</v>
      </c>
      <c r="R1553" s="7" cm="1">
        <f t="array" aca="1" ref="R1553" ca="1">INDEX('Marital status'!$A:$A,RANDBETWEEN(5,COUNTA('Marital status'!$A:$A) + 1),1)</f>
        <v>7</v>
      </c>
      <c r="S1553" s="7" t="str">
        <f ca="1">VLOOKUP($R1553,'Marital status'!$A:$B,2,FALSE)</f>
        <v xml:space="preserve">Widowed </v>
      </c>
      <c r="T1553" s="7">
        <f t="shared" ca="1" si="243"/>
        <v>5</v>
      </c>
      <c r="U1553" s="7" t="str">
        <f ca="1">VLOOKUP($T1553,Ethnicities!$A:$B,2,FALSE)</f>
        <v xml:space="preserve"> white</v>
      </c>
      <c r="V1553" s="8">
        <f t="shared" ca="1" si="244"/>
        <v>17789</v>
      </c>
      <c r="W1553" s="6">
        <f t="shared" ca="1" si="245"/>
        <v>7</v>
      </c>
      <c r="X1553" s="8" t="str">
        <f ca="1">VLOOKUP($W1553,'Background education'!$A:$B,2,FALSE)</f>
        <v>Undergraduate degree</v>
      </c>
      <c r="Y1553" s="7">
        <f ca="1" xml:space="preserve">
  IF(OR($AA1553 = 5, $AA1553 = 6, $AA1553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53" s="7" t="str">
        <f ca="1">VLOOKUP($Y1553,Departments!$A:$B,2,FALSE)</f>
        <v>Audit</v>
      </c>
      <c r="AA1553" s="6">
        <f t="shared" ca="1" si="246"/>
        <v>10</v>
      </c>
      <c r="AB1553" s="7" t="str">
        <f ca="1">VLOOKUP($AA1553,Roles!$A:$B,2,FALSE)</f>
        <v>Trainee</v>
      </c>
      <c r="AC1553" s="6" t="str">
        <f t="shared" ca="1" si="247"/>
        <v/>
      </c>
      <c r="AD1553" s="7" t="str">
        <f ca="1" xml:space="preserve">
IF($AC1553 &lt;&gt; "",
    VLOOKUP($AC1553,Levels!$A:$B,2,FALSE),
    ""
)</f>
        <v/>
      </c>
      <c r="AE1553" s="8">
        <f t="shared" ca="1" si="248"/>
        <v>39304</v>
      </c>
      <c r="AF1553" s="6">
        <f ca="1">RANDBETWEEN(5,COUNTA('Recruitment source'!$A:$A) + 1)</f>
        <v>10</v>
      </c>
      <c r="AG1553" s="6" t="str">
        <f ca="1">VLOOKUP($AF1553,'Recruitment source'!$A:$B,2,FALSE)</f>
        <v>Jobs in Lisbon</v>
      </c>
      <c r="AH1553" s="8"/>
      <c r="AI1553" s="1">
        <f t="shared" ca="1" si="240"/>
        <v>1305</v>
      </c>
      <c r="AJ155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1549, 1, 'Emanuelly Pasquim Esposito', 'F', 5, '13/09/1948', 7, 13, 10, NULL, 1305);</v>
      </c>
    </row>
    <row r="1554" spans="1:36" ht="14.25" customHeight="1" x14ac:dyDescent="0.2">
      <c r="A1554" s="7" cm="1">
        <f t="array" aca="1" ref="A1554" ca="1">INDEX(Companies!$A:$A,RANDBETWEEN(5,COUNTA(Companies!$A:$A) + 1),1)</f>
        <v>5</v>
      </c>
      <c r="B1554" s="7" t="str">
        <f ca="1">VLOOKUP($A1554,Companies!$A:$B,2,FALSE)</f>
        <v>ACME Corporation</v>
      </c>
      <c r="C1554" s="5">
        <f t="shared" si="241"/>
        <v>1550</v>
      </c>
      <c r="D1554" s="5" t="str" cm="1">
        <f t="array" ref="D1554">SHA1HASH($C1554)</f>
        <v>3c8101acb51e8f51363933e63bfb9106ec64d6e4</v>
      </c>
      <c r="E1554" s="6">
        <v>1</v>
      </c>
      <c r="F1554" s="7">
        <f ca="1">IF($C1554 = 1 + N("Presidente"),
    127,
    IF($C1554 = 2 + N("Vice-Presidente"),
        72,
        IF($C1554 = 3 + N("Secretária bilíngue"),
            13,
            RANDBETWEEN(5,COUNT(Name!$A:$A) + 1)
        )
    )
)</f>
        <v>242</v>
      </c>
      <c r="G1554" s="7" t="str">
        <f ca="1">VLOOKUP($F1554,Name!$A:$B,2,FALSE)</f>
        <v>Luisa</v>
      </c>
      <c r="H1554" s="7">
        <f ca="1" xml:space="preserve">
IF($C1554 = 1,
    0,
    RANDBETWEEN(5,COUNT('Last name'!$A:$A) + 1)
)</f>
        <v>9</v>
      </c>
      <c r="I1554" s="7" t="str">
        <f ca="1" xml:space="preserve">
IF($C1554 = 1 + N("Presidente"),
    "de Orléans e Bragança",
    VLOOKUP($H1554,'Last name'!$A:$B,2,FALSE) &amp; " " &amp; VLOOKUP(RANDBETWEEN(5,COUNT('Last name'!$A:$A) + 1),'Last name'!$A:$B,2,FALSE)
)</f>
        <v>Aleluia Fontana</v>
      </c>
      <c r="J1554" s="7" t="str">
        <f t="shared" ca="1" si="242"/>
        <v>Luisa Aleluia Fontana</v>
      </c>
      <c r="K1554" s="7" t="str" cm="1">
        <f t="array" aca="1" ref="K1554" ca="1">SHA1HASH($J1554)</f>
        <v>fc9922f5782991a533e3fcdaa700431389003b44</v>
      </c>
      <c r="L1554" s="7" cm="1">
        <f t="array" aca="1" ref="L1554" ca="1">INDEX(States!$A:$A,N1554,1)</f>
        <v>5</v>
      </c>
      <c r="M1554" s="7" t="str">
        <f ca="1">VLOOKUP($L1554,Countries!$A:$B,2,FALSE)</f>
        <v>Portugal</v>
      </c>
      <c r="N1554" s="7" cm="1">
        <f t="array" aca="1" ref="N1554" ca="1">INDEX(States!$C:$C,RANDBETWEEN(5,COUNTA(States!$A:$A) + 1),1)</f>
        <v>11</v>
      </c>
      <c r="O1554" s="7" t="str">
        <f ca="1">VLOOKUP($N1554,States!$C:$D,2,FALSE)</f>
        <v>Santarém</v>
      </c>
      <c r="P1554" s="7" t="str">
        <f ca="1">VLOOKUP($F1554,Name!$A:$C,3,FALSE)</f>
        <v>F</v>
      </c>
      <c r="Q1554" s="7" t="str">
        <f ca="1">VLOOKUP($P1554,Genders!$B:$C,2,FALSE)</f>
        <v>Female</v>
      </c>
      <c r="R1554" s="7" cm="1">
        <f t="array" aca="1" ref="R1554" ca="1">INDEX('Marital status'!$A:$A,RANDBETWEEN(5,COUNTA('Marital status'!$A:$A) + 1),1)</f>
        <v>5</v>
      </c>
      <c r="S1554" s="7" t="str">
        <f ca="1">VLOOKUP($R1554,'Marital status'!$A:$B,2,FALSE)</f>
        <v>single</v>
      </c>
      <c r="T1554" s="7">
        <f t="shared" ca="1" si="243"/>
        <v>6</v>
      </c>
      <c r="U1554" s="7" t="str">
        <f ca="1">VLOOKUP($T1554,Ethnicities!$A:$B,2,FALSE)</f>
        <v>Black or African American</v>
      </c>
      <c r="V1554" s="8">
        <f t="shared" ca="1" si="244"/>
        <v>19303</v>
      </c>
      <c r="W1554" s="6">
        <f t="shared" ca="1" si="245"/>
        <v>7</v>
      </c>
      <c r="X1554" s="8" t="str">
        <f ca="1">VLOOKUP($W1554,'Background education'!$A:$B,2,FALSE)</f>
        <v>Undergraduate degree</v>
      </c>
      <c r="Y1554" s="7">
        <f ca="1" xml:space="preserve">
  IF(OR($AA1554 = 5, $AA1554 = 6, $AA1554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54" s="7" t="str">
        <f ca="1">VLOOKUP($Y1554,Departments!$A:$B,2,FALSE)</f>
        <v>Communication &amp; Marketing</v>
      </c>
      <c r="AA1554" s="6">
        <f t="shared" ca="1" si="246"/>
        <v>11</v>
      </c>
      <c r="AB1554" s="7" t="str">
        <f ca="1">VLOOKUP($AA1554,Roles!$A:$B,2,FALSE)</f>
        <v>Analyst</v>
      </c>
      <c r="AC1554" s="6">
        <f t="shared" ca="1" si="247"/>
        <v>5</v>
      </c>
      <c r="AD1554" s="7" t="str">
        <f ca="1" xml:space="preserve">
IF($AC1554 &lt;&gt; "",
    VLOOKUP($AC1554,Levels!$A:$B,2,FALSE),
    ""
)</f>
        <v>Junior</v>
      </c>
      <c r="AE1554" s="8">
        <f t="shared" ca="1" si="248"/>
        <v>38797</v>
      </c>
      <c r="AF1554" s="6">
        <f ca="1">RANDBETWEEN(5,COUNTA('Recruitment source'!$A:$A) + 1)</f>
        <v>8</v>
      </c>
      <c r="AG1554" s="6" t="str">
        <f ca="1">VLOOKUP($AF1554,'Recruitment source'!$A:$B,2,FALSE)</f>
        <v>Net Empregos</v>
      </c>
      <c r="AH1554" s="8"/>
      <c r="AI1554" s="1">
        <f t="shared" ca="1" si="240"/>
        <v>2580</v>
      </c>
      <c r="AJ155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1550, 1, 'Luisa Aleluia Fontana', 'F', 6, '05/11/1952', 7, 11, 11, 5, 2580);</v>
      </c>
    </row>
    <row r="1555" spans="1:36" ht="14.25" customHeight="1" x14ac:dyDescent="0.2">
      <c r="A1555" s="7" cm="1">
        <f t="array" aca="1" ref="A1555" ca="1">INDEX(Companies!$A:$A,RANDBETWEEN(5,COUNTA(Companies!$A:$A) + 1),1)</f>
        <v>5</v>
      </c>
      <c r="B1555" s="7" t="str">
        <f ca="1">VLOOKUP($A1555,Companies!$A:$B,2,FALSE)</f>
        <v>ACME Corporation</v>
      </c>
      <c r="C1555" s="5">
        <f t="shared" si="241"/>
        <v>1551</v>
      </c>
      <c r="D1555" s="5" t="str" cm="1">
        <f t="array" ref="D1555">SHA1HASH($C1555)</f>
        <v>00b7858a85fe7328455145a1552e17378e980fe7</v>
      </c>
      <c r="E1555" s="6">
        <v>1</v>
      </c>
      <c r="F1555" s="7">
        <f ca="1">IF($C1555 = 1 + N("Presidente"),
    127,
    IF($C1555 = 2 + N("Vice-Presidente"),
        72,
        IF($C1555 = 3 + N("Secretária bilíngue"),
            13,
            RANDBETWEEN(5,COUNT(Name!$A:$A) + 1)
        )
    )
)</f>
        <v>235</v>
      </c>
      <c r="G1555" s="7" t="str">
        <f ca="1">VLOOKUP($F1555,Name!$A:$B,2,FALSE)</f>
        <v>Luan</v>
      </c>
      <c r="H1555" s="7">
        <f ca="1" xml:space="preserve">
IF($C1555 = 1,
    0,
    RANDBETWEEN(5,COUNT('Last name'!$A:$A) + 1)
)</f>
        <v>54</v>
      </c>
      <c r="I1555" s="7" t="str">
        <f ca="1" xml:space="preserve">
IF($C1555 = 1 + N("Presidente"),
    "de Orléans e Bragança",
    VLOOKUP($H1555,'Last name'!$A:$B,2,FALSE) &amp; " " &amp; VLOOKUP(RANDBETWEEN(5,COUNT('Last name'!$A:$A) + 1),'Last name'!$A:$B,2,FALSE)
)</f>
        <v>Caminha Rodrigues</v>
      </c>
      <c r="J1555" s="7" t="str">
        <f t="shared" ca="1" si="242"/>
        <v>Luan Caminha Rodrigues</v>
      </c>
      <c r="K1555" s="7" t="str" cm="1">
        <f t="array" aca="1" ref="K1555" ca="1">SHA1HASH($J1555)</f>
        <v>0ddf4d4a26677bac10ecb9cc2f608b3c4c6d6a5d</v>
      </c>
      <c r="L1555" s="7" cm="1">
        <f t="array" aca="1" ref="L1555" ca="1">INDEX(States!$A:$A,N1555,1)</f>
        <v>5</v>
      </c>
      <c r="M1555" s="7" t="str">
        <f ca="1">VLOOKUP($L1555,Countries!$A:$B,2,FALSE)</f>
        <v>Portugal</v>
      </c>
      <c r="N1555" s="7" cm="1">
        <f t="array" aca="1" ref="N1555" ca="1">INDEX(States!$C:$C,RANDBETWEEN(5,COUNTA(States!$A:$A) + 1),1)</f>
        <v>24</v>
      </c>
      <c r="O1555" s="7" t="str">
        <f ca="1">VLOOKUP($N1555,States!$C:$D,2,FALSE)</f>
        <v>Brangança</v>
      </c>
      <c r="P1555" s="7" t="str">
        <f ca="1">VLOOKUP($F1555,Name!$A:$C,3,FALSE)</f>
        <v>M</v>
      </c>
      <c r="Q1555" s="7" t="str">
        <f ca="1">VLOOKUP($P1555,Genders!$B:$C,2,FALSE)</f>
        <v>Male</v>
      </c>
      <c r="R1555" s="7" cm="1">
        <f t="array" aca="1" ref="R1555" ca="1">INDEX('Marital status'!$A:$A,RANDBETWEEN(5,COUNTA('Marital status'!$A:$A) + 1),1)</f>
        <v>5</v>
      </c>
      <c r="S1555" s="7" t="str">
        <f ca="1">VLOOKUP($R1555,'Marital status'!$A:$B,2,FALSE)</f>
        <v>single</v>
      </c>
      <c r="T1555" s="7">
        <f t="shared" ca="1" si="243"/>
        <v>5</v>
      </c>
      <c r="U1555" s="7" t="str">
        <f ca="1">VLOOKUP($T1555,Ethnicities!$A:$B,2,FALSE)</f>
        <v xml:space="preserve"> white</v>
      </c>
      <c r="V1555" s="8">
        <f t="shared" ca="1" si="244"/>
        <v>32662</v>
      </c>
      <c r="W1555" s="6">
        <f t="shared" ca="1" si="245"/>
        <v>7</v>
      </c>
      <c r="X1555" s="8" t="str">
        <f ca="1">VLOOKUP($W1555,'Background education'!$A:$B,2,FALSE)</f>
        <v>Undergraduate degree</v>
      </c>
      <c r="Y1555" s="7">
        <f ca="1" xml:space="preserve">
  IF(OR($AA1555 = 5, $AA1555 = 6, $AA1555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55" s="7" t="str">
        <f ca="1">VLOOKUP($Y1555,Departments!$A:$B,2,FALSE)</f>
        <v>Operations</v>
      </c>
      <c r="AA1555" s="6">
        <f t="shared" ca="1" si="246"/>
        <v>9</v>
      </c>
      <c r="AB1555" s="7" t="str">
        <f ca="1">VLOOKUP($AA1555,Roles!$A:$B,2,FALSE)</f>
        <v>Intern</v>
      </c>
      <c r="AC1555" s="6" t="str">
        <f t="shared" ca="1" si="247"/>
        <v/>
      </c>
      <c r="AD1555" s="7" t="str">
        <f ca="1" xml:space="preserve">
IF($AC1555 &lt;&gt; "",
    VLOOKUP($AC1555,Levels!$A:$B,2,FALSE),
    ""
)</f>
        <v/>
      </c>
      <c r="AE1555" s="8">
        <f t="shared" ca="1" si="248"/>
        <v>39735</v>
      </c>
      <c r="AF1555" s="6">
        <f ca="1">RANDBETWEEN(5,COUNTA('Recruitment source'!$A:$A) + 1)</f>
        <v>9</v>
      </c>
      <c r="AG1555" s="6" t="str">
        <f ca="1">VLOOKUP($AF1555,'Recruitment source'!$A:$B,2,FALSE)</f>
        <v>Empregos Online</v>
      </c>
      <c r="AH1555" s="8"/>
      <c r="AI1555" s="1">
        <f t="shared" ca="1" si="240"/>
        <v>1205</v>
      </c>
      <c r="AJ155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1551, 1, 'Luan Caminha Rodrigues', 'M', 5, '03/06/1989', 7, 10, 9, NULL, 1205);</v>
      </c>
    </row>
    <row r="1556" spans="1:36" ht="14.25" customHeight="1" x14ac:dyDescent="0.2">
      <c r="A1556" s="7" cm="1">
        <f t="array" aca="1" ref="A1556" ca="1">INDEX(Companies!$A:$A,RANDBETWEEN(5,COUNTA(Companies!$A:$A) + 1),1)</f>
        <v>5</v>
      </c>
      <c r="B1556" s="7" t="str">
        <f ca="1">VLOOKUP($A1556,Companies!$A:$B,2,FALSE)</f>
        <v>ACME Corporation</v>
      </c>
      <c r="C1556" s="5">
        <f t="shared" si="241"/>
        <v>1552</v>
      </c>
      <c r="D1556" s="5" t="str" cm="1">
        <f t="array" ref="D1556">SHA1HASH($C1556)</f>
        <v>440f13f2ffe7800ae87431f50edb70aa51e49fde</v>
      </c>
      <c r="E1556" s="6">
        <v>1</v>
      </c>
      <c r="F1556" s="7">
        <f ca="1">IF($C1556 = 1 + N("Presidente"),
    127,
    IF($C1556 = 2 + N("Vice-Presidente"),
        72,
        IF($C1556 = 3 + N("Secretária bilíngue"),
            13,
            RANDBETWEEN(5,COUNT(Name!$A:$A) + 1)
        )
    )
)</f>
        <v>303</v>
      </c>
      <c r="G1556" s="7" t="str">
        <f ca="1">VLOOKUP($F1556,Name!$A:$B,2,FALSE)</f>
        <v>Nathália</v>
      </c>
      <c r="H1556" s="7">
        <f ca="1" xml:space="preserve">
IF($C1556 = 1,
    0,
    RANDBETWEEN(5,COUNT('Last name'!$A:$A) + 1)
)</f>
        <v>53</v>
      </c>
      <c r="I1556" s="7" t="str">
        <f ca="1" xml:space="preserve">
IF($C1556 = 1 + N("Presidente"),
    "de Orléans e Bragança",
    VLOOKUP($H1556,'Last name'!$A:$B,2,FALSE) &amp; " " &amp; VLOOKUP(RANDBETWEEN(5,COUNT('Last name'!$A:$A) + 1),'Last name'!$A:$B,2,FALSE)
)</f>
        <v>Camargo Poeta</v>
      </c>
      <c r="J1556" s="7" t="str">
        <f t="shared" ca="1" si="242"/>
        <v>Nathália Camargo Poeta</v>
      </c>
      <c r="K1556" s="7" t="str" cm="1">
        <f t="array" aca="1" ref="K1556" ca="1">SHA1HASH($J1556)</f>
        <v>5ed3bf5bdebb0b8dc2a095554433134b2f98750b</v>
      </c>
      <c r="L1556" s="7" cm="1">
        <f t="array" aca="1" ref="L1556" ca="1">INDEX(States!$A:$A,N1556,1)</f>
        <v>5</v>
      </c>
      <c r="M1556" s="7" t="str">
        <f ca="1">VLOOKUP($L1556,Countries!$A:$B,2,FALSE)</f>
        <v>Portugal</v>
      </c>
      <c r="N1556" s="7" cm="1">
        <f t="array" aca="1" ref="N1556" ca="1">INDEX(States!$C:$C,RANDBETWEEN(5,COUNTA(States!$A:$A) + 1),1)</f>
        <v>16</v>
      </c>
      <c r="O1556" s="7" t="str">
        <f ca="1">VLOOKUP($N1556,States!$C:$D,2,FALSE)</f>
        <v>Azores</v>
      </c>
      <c r="P1556" s="7" t="str">
        <f ca="1">VLOOKUP($F1556,Name!$A:$C,3,FALSE)</f>
        <v>F</v>
      </c>
      <c r="Q1556" s="7" t="str">
        <f ca="1">VLOOKUP($P1556,Genders!$B:$C,2,FALSE)</f>
        <v>Female</v>
      </c>
      <c r="R1556" s="7" cm="1">
        <f t="array" aca="1" ref="R1556" ca="1">INDEX('Marital status'!$A:$A,RANDBETWEEN(5,COUNTA('Marital status'!$A:$A) + 1),1)</f>
        <v>8</v>
      </c>
      <c r="S1556" s="7" t="str">
        <f ca="1">VLOOKUP($R1556,'Marital status'!$A:$B,2,FALSE)</f>
        <v xml:space="preserve"> Separated </v>
      </c>
      <c r="T1556" s="7">
        <f t="shared" ca="1" si="243"/>
        <v>5</v>
      </c>
      <c r="U1556" s="7" t="str">
        <f ca="1">VLOOKUP($T1556,Ethnicities!$A:$B,2,FALSE)</f>
        <v xml:space="preserve"> white</v>
      </c>
      <c r="V1556" s="8">
        <f t="shared" ca="1" si="244"/>
        <v>25633</v>
      </c>
      <c r="W1556" s="6">
        <f t="shared" ca="1" si="245"/>
        <v>8</v>
      </c>
      <c r="X1556" s="8" t="str">
        <f ca="1">VLOOKUP($W1556,'Background education'!$A:$B,2,FALSE)</f>
        <v>Graduate school</v>
      </c>
      <c r="Y1556" s="7">
        <f ca="1" xml:space="preserve">
  IF(OR($AA1556 = 5, $AA1556 = 6, $AA1556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56" s="7" t="str">
        <f ca="1">VLOOKUP($Y1556,Departments!$A:$B,2,FALSE)</f>
        <v>Audit</v>
      </c>
      <c r="AA1556" s="6">
        <f t="shared" ca="1" si="246"/>
        <v>11</v>
      </c>
      <c r="AB1556" s="7" t="str">
        <f ca="1">VLOOKUP($AA1556,Roles!$A:$B,2,FALSE)</f>
        <v>Analyst</v>
      </c>
      <c r="AC1556" s="6">
        <f t="shared" ca="1" si="247"/>
        <v>5</v>
      </c>
      <c r="AD1556" s="7" t="str">
        <f ca="1" xml:space="preserve">
IF($AC1556 &lt;&gt; "",
    VLOOKUP($AC1556,Levels!$A:$B,2,FALSE),
    ""
)</f>
        <v>Junior</v>
      </c>
      <c r="AE1556" s="8">
        <f t="shared" ca="1" si="248"/>
        <v>40045</v>
      </c>
      <c r="AF1556" s="6">
        <f ca="1">RANDBETWEEN(5,COUNTA('Recruitment source'!$A:$A) + 1)</f>
        <v>15</v>
      </c>
      <c r="AG1556" s="6" t="str">
        <f ca="1">VLOOKUP($AF1556,'Recruitment source'!$A:$B,2,FALSE)</f>
        <v>Website</v>
      </c>
      <c r="AH1556" s="8"/>
      <c r="AI1556" s="1">
        <f t="shared" ca="1" si="240"/>
        <v>3000</v>
      </c>
      <c r="AJ1556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1552, 1, 'Nathália Camargo Poeta', 'F', 5, '06/03/1970', 8, 13, 11, 5, 3000);</v>
      </c>
    </row>
    <row r="1557" spans="1:36" ht="14.25" customHeight="1" x14ac:dyDescent="0.2">
      <c r="A1557" s="7" cm="1">
        <f t="array" aca="1" ref="A1557" ca="1">INDEX(Companies!$A:$A,RANDBETWEEN(5,COUNTA(Companies!$A:$A) + 1),1)</f>
        <v>5</v>
      </c>
      <c r="B1557" s="7" t="str">
        <f ca="1">VLOOKUP($A1557,Companies!$A:$B,2,FALSE)</f>
        <v>ACME Corporation</v>
      </c>
      <c r="C1557" s="5">
        <f t="shared" si="241"/>
        <v>1553</v>
      </c>
      <c r="D1557" s="5" t="str" cm="1">
        <f t="array" ref="D1557">SHA1HASH($C1557)</f>
        <v>c78296aa3aa7f4083d9c41486953aded522a1f26</v>
      </c>
      <c r="E1557" s="6">
        <v>1</v>
      </c>
      <c r="F1557" s="7">
        <f ca="1">IF($C1557 = 1 + N("Presidente"),
    127,
    IF($C1557 = 2 + N("Vice-Presidente"),
        72,
        IF($C1557 = 3 + N("Secretária bilíngue"),
            13,
            RANDBETWEEN(5,COUNT(Name!$A:$A) + 1)
        )
    )
)</f>
        <v>289</v>
      </c>
      <c r="G1557" s="7" t="str">
        <f ca="1">VLOOKUP($F1557,Name!$A:$B,2,FALSE)</f>
        <v>Maya</v>
      </c>
      <c r="H1557" s="7">
        <f ca="1" xml:space="preserve">
IF($C1557 = 1,
    0,
    RANDBETWEEN(5,COUNT('Last name'!$A:$A) + 1)
)</f>
        <v>68</v>
      </c>
      <c r="I1557" s="7" t="str">
        <f ca="1" xml:space="preserve">
IF($C1557 = 1 + N("Presidente"),
    "de Orléans e Bragança",
    VLOOKUP($H1557,'Last name'!$A:$B,2,FALSE) &amp; " " &amp; VLOOKUP(RANDBETWEEN(5,COUNT('Last name'!$A:$A) + 1),'Last name'!$A:$B,2,FALSE)
)</f>
        <v>Costa Barboza</v>
      </c>
      <c r="J1557" s="7" t="str">
        <f t="shared" ca="1" si="242"/>
        <v>Maya Costa Barboza</v>
      </c>
      <c r="K1557" s="7" t="str" cm="1">
        <f t="array" aca="1" ref="K1557" ca="1">SHA1HASH($J1557)</f>
        <v>18d3661ae294071cbdf50993c14c22a0b3f1bd61</v>
      </c>
      <c r="L1557" s="7" cm="1">
        <f t="array" aca="1" ref="L1557" ca="1">INDEX(States!$A:$A,N1557,1)</f>
        <v>5</v>
      </c>
      <c r="M1557" s="7" t="str">
        <f ca="1">VLOOKUP($L1557,Countries!$A:$B,2,FALSE)</f>
        <v>Portugal</v>
      </c>
      <c r="N1557" s="7" cm="1">
        <f t="array" aca="1" ref="N1557" ca="1">INDEX(States!$C:$C,RANDBETWEEN(5,COUNTA(States!$A:$A) + 1),1)</f>
        <v>11</v>
      </c>
      <c r="O1557" s="7" t="str">
        <f ca="1">VLOOKUP($N1557,States!$C:$D,2,FALSE)</f>
        <v>Santarém</v>
      </c>
      <c r="P1557" s="7" t="str">
        <f ca="1">VLOOKUP($F1557,Name!$A:$C,3,FALSE)</f>
        <v>F</v>
      </c>
      <c r="Q1557" s="7" t="str">
        <f ca="1">VLOOKUP($P1557,Genders!$B:$C,2,FALSE)</f>
        <v>Female</v>
      </c>
      <c r="R1557" s="7" cm="1">
        <f t="array" aca="1" ref="R1557" ca="1">INDEX('Marital status'!$A:$A,RANDBETWEEN(5,COUNTA('Marital status'!$A:$A) + 1),1)</f>
        <v>5</v>
      </c>
      <c r="S1557" s="7" t="str">
        <f ca="1">VLOOKUP($R1557,'Marital status'!$A:$B,2,FALSE)</f>
        <v>single</v>
      </c>
      <c r="T1557" s="7">
        <f t="shared" ca="1" si="243"/>
        <v>5</v>
      </c>
      <c r="U1557" s="7" t="str">
        <f ca="1">VLOOKUP($T1557,Ethnicities!$A:$B,2,FALSE)</f>
        <v xml:space="preserve"> white</v>
      </c>
      <c r="V1557" s="8">
        <f t="shared" ca="1" si="244"/>
        <v>25414</v>
      </c>
      <c r="W1557" s="6">
        <f t="shared" ca="1" si="245"/>
        <v>7</v>
      </c>
      <c r="X1557" s="8" t="str">
        <f ca="1">VLOOKUP($W1557,'Background education'!$A:$B,2,FALSE)</f>
        <v>Undergraduate degree</v>
      </c>
      <c r="Y1557" s="7">
        <f ca="1" xml:space="preserve">
  IF(OR($AA1557 = 5, $AA1557 = 6, $AA1557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57" s="7" t="str">
        <f ca="1">VLOOKUP($Y1557,Departments!$A:$B,2,FALSE)</f>
        <v>Communication &amp; Marketing</v>
      </c>
      <c r="AA1557" s="6">
        <f t="shared" ca="1" si="246"/>
        <v>10</v>
      </c>
      <c r="AB1557" s="7" t="str">
        <f ca="1">VLOOKUP($AA1557,Roles!$A:$B,2,FALSE)</f>
        <v>Trainee</v>
      </c>
      <c r="AC1557" s="6" t="str">
        <f t="shared" ca="1" si="247"/>
        <v/>
      </c>
      <c r="AD1557" s="7" t="str">
        <f ca="1" xml:space="preserve">
IF($AC1557 &lt;&gt; "",
    VLOOKUP($AC1557,Levels!$A:$B,2,FALSE),
    ""
)</f>
        <v/>
      </c>
      <c r="AE1557" s="8">
        <f t="shared" ca="1" si="248"/>
        <v>41118</v>
      </c>
      <c r="AF1557" s="6">
        <f ca="1">RANDBETWEEN(5,COUNTA('Recruitment source'!$A:$A) + 1)</f>
        <v>5</v>
      </c>
      <c r="AG1557" s="6" t="str">
        <f ca="1">VLOOKUP($AF1557,'Recruitment source'!$A:$B,2,FALSE)</f>
        <v>Indeed</v>
      </c>
      <c r="AH1557" s="8"/>
      <c r="AI1557" s="1">
        <f t="shared" ca="1" si="240"/>
        <v>1385</v>
      </c>
      <c r="AJ1557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1553, 1, 'Maya Costa Barboza', 'F', 5, '30/07/1969', 7, 11, 10, NULL, 1385);</v>
      </c>
    </row>
    <row r="1558" spans="1:36" ht="14.25" customHeight="1" x14ac:dyDescent="0.2">
      <c r="A1558" s="7" cm="1">
        <f t="array" aca="1" ref="A1558" ca="1">INDEX(Companies!$A:$A,RANDBETWEEN(5,COUNTA(Companies!$A:$A) + 1),1)</f>
        <v>5</v>
      </c>
      <c r="B1558" s="7" t="str">
        <f ca="1">VLOOKUP($A1558,Companies!$A:$B,2,FALSE)</f>
        <v>ACME Corporation</v>
      </c>
      <c r="C1558" s="5">
        <f t="shared" si="241"/>
        <v>1554</v>
      </c>
      <c r="D1558" s="5" t="str" cm="1">
        <f t="array" ref="D1558">SHA1HASH($C1558)</f>
        <v>ba2e8aa59e4161ee5807078f7226c405fde751a6</v>
      </c>
      <c r="E1558" s="6">
        <v>1</v>
      </c>
      <c r="F1558" s="7">
        <f ca="1">IF($C1558 = 1 + N("Presidente"),
    127,
    IF($C1558 = 2 + N("Vice-Presidente"),
        72,
        IF($C1558 = 3 + N("Secretária bilíngue"),
            13,
            RANDBETWEEN(5,COUNT(Name!$A:$A) + 1)
        )
    )
)</f>
        <v>58</v>
      </c>
      <c r="G1558" s="7" t="str">
        <f ca="1">VLOOKUP($F1558,Name!$A:$B,2,FALSE)</f>
        <v>Arthur Miguel</v>
      </c>
      <c r="H1558" s="7">
        <f ca="1" xml:space="preserve">
IF($C1558 = 1,
    0,
    RANDBETWEEN(5,COUNT('Last name'!$A:$A) + 1)
)</f>
        <v>184</v>
      </c>
      <c r="I1558" s="7" t="str">
        <f ca="1" xml:space="preserve">
IF($C1558 = 1 + N("Presidente"),
    "de Orléans e Bragança",
    VLOOKUP($H1558,'Last name'!$A:$B,2,FALSE) &amp; " " &amp; VLOOKUP(RANDBETWEEN(5,COUNT('Last name'!$A:$A) + 1),'Last name'!$A:$B,2,FALSE)
)</f>
        <v>sobrenome Gallo</v>
      </c>
      <c r="J1558" s="7" t="str">
        <f t="shared" ca="1" si="242"/>
        <v>Arthur Miguel sobrenome Gallo</v>
      </c>
      <c r="K1558" s="7" t="str" cm="1">
        <f t="array" aca="1" ref="K1558" ca="1">SHA1HASH($J1558)</f>
        <v>3f7400e2e4d59b6c2fd86254526eca902ab4790a</v>
      </c>
      <c r="L1558" s="7" cm="1">
        <f t="array" aca="1" ref="L1558" ca="1">INDEX(States!$A:$A,N1558,1)</f>
        <v>5</v>
      </c>
      <c r="M1558" s="7" t="str">
        <f ca="1">VLOOKUP($L1558,Countries!$A:$B,2,FALSE)</f>
        <v>Portugal</v>
      </c>
      <c r="N1558" s="7" cm="1">
        <f t="array" aca="1" ref="N1558" ca="1">INDEX(States!$C:$C,RANDBETWEEN(5,COUNTA(States!$A:$A) + 1),1)</f>
        <v>15</v>
      </c>
      <c r="O1558" s="7" t="str">
        <f ca="1">VLOOKUP($N1558,States!$C:$D,2,FALSE)</f>
        <v xml:space="preserve"> ÉVORA</v>
      </c>
      <c r="P1558" s="7" t="str">
        <f ca="1">VLOOKUP($F1558,Name!$A:$C,3,FALSE)</f>
        <v>M</v>
      </c>
      <c r="Q1558" s="7" t="str">
        <f ca="1">VLOOKUP($P1558,Genders!$B:$C,2,FALSE)</f>
        <v>Male</v>
      </c>
      <c r="R1558" s="7" cm="1">
        <f t="array" aca="1" ref="R1558" ca="1">INDEX('Marital status'!$A:$A,RANDBETWEEN(5,COUNTA('Marital status'!$A:$A) + 1),1)</f>
        <v>9</v>
      </c>
      <c r="S1558" s="7" t="str">
        <f ca="1">VLOOKUP($R1558,'Marital status'!$A:$B,2,FALSE)</f>
        <v>DIVORCED</v>
      </c>
      <c r="T1558" s="7">
        <f t="shared" ca="1" si="243"/>
        <v>8</v>
      </c>
      <c r="U1558" s="7" t="str">
        <f ca="1">VLOOKUP($T1558,Ethnicities!$A:$B,2,FALSE)</f>
        <v>ASIAN</v>
      </c>
      <c r="V1558" s="8">
        <f t="shared" ca="1" si="244"/>
        <v>17717</v>
      </c>
      <c r="W1558" s="6">
        <f t="shared" ca="1" si="245"/>
        <v>8</v>
      </c>
      <c r="X1558" s="8" t="str">
        <f ca="1">VLOOKUP($W1558,'Background education'!$A:$B,2,FALSE)</f>
        <v>Graduate school</v>
      </c>
      <c r="Y1558" s="7">
        <f ca="1" xml:space="preserve">
  IF(OR($AA1558 = 5, $AA1558 = 6, $AA1558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58" s="7" t="str">
        <f ca="1">VLOOKUP($Y1558,Departments!$A:$B,2,FALSE)</f>
        <v>Communication &amp; Marketing</v>
      </c>
      <c r="AA1558" s="6">
        <f t="shared" ca="1" si="246"/>
        <v>11</v>
      </c>
      <c r="AB1558" s="7" t="str">
        <f ca="1">VLOOKUP($AA1558,Roles!$A:$B,2,FALSE)</f>
        <v>Analyst</v>
      </c>
      <c r="AC1558" s="6">
        <f t="shared" ca="1" si="247"/>
        <v>6</v>
      </c>
      <c r="AD1558" s="7" t="str">
        <f ca="1" xml:space="preserve">
IF($AC1558 &lt;&gt; "",
    VLOOKUP($AC1558,Levels!$A:$B,2,FALSE),
    ""
)</f>
        <v>Pleno</v>
      </c>
      <c r="AE1558" s="8">
        <f t="shared" ca="1" si="248"/>
        <v>38128</v>
      </c>
      <c r="AF1558" s="6">
        <f ca="1">RANDBETWEEN(5,COUNTA('Recruitment source'!$A:$A) + 1)</f>
        <v>7</v>
      </c>
      <c r="AG1558" s="6" t="str">
        <f ca="1">VLOOKUP($AF1558,'Recruitment source'!$A:$B,2,FALSE)</f>
        <v>SAPO Emprego</v>
      </c>
      <c r="AH1558" s="8"/>
      <c r="AI1558" s="1">
        <f t="shared" ca="1" si="240"/>
        <v>3080</v>
      </c>
      <c r="AJ1558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1554, 1, 'Arthur Miguel sobrenome Gallo', 'M', 8, '03/07/1948', 8, 11, 11, 6, 3080);</v>
      </c>
    </row>
    <row r="1559" spans="1:36" ht="14.25" customHeight="1" x14ac:dyDescent="0.2">
      <c r="A1559" s="7" cm="1">
        <f t="array" aca="1" ref="A1559" ca="1">INDEX(Companies!$A:$A,RANDBETWEEN(5,COUNTA(Companies!$A:$A) + 1),1)</f>
        <v>5</v>
      </c>
      <c r="B1559" s="7" t="str">
        <f ca="1">VLOOKUP($A1559,Companies!$A:$B,2,FALSE)</f>
        <v>ACME Corporation</v>
      </c>
      <c r="C1559" s="5">
        <f t="shared" si="241"/>
        <v>1555</v>
      </c>
      <c r="D1559" s="5" t="str" cm="1">
        <f t="array" ref="D1559">SHA1HASH($C1559)</f>
        <v>9f7f230b6748530889d6d498ff5f5e2934fdbe69</v>
      </c>
      <c r="E1559" s="6">
        <v>1</v>
      </c>
      <c r="F1559" s="7">
        <f ca="1">IF($C1559 = 1 + N("Presidente"),
    127,
    IF($C1559 = 2 + N("Vice-Presidente"),
        72,
        IF($C1559 = 3 + N("Secretária bilíngue"),
            13,
            RANDBETWEEN(5,COUNT(Name!$A:$A) + 1)
        )
    )
)</f>
        <v>204</v>
      </c>
      <c r="G1559" s="7" t="str">
        <f ca="1">VLOOKUP($F1559,Name!$A:$B,2,FALSE)</f>
        <v>Júlio</v>
      </c>
      <c r="H1559" s="7">
        <f ca="1" xml:space="preserve">
IF($C1559 = 1,
    0,
    RANDBETWEEN(5,COUNT('Last name'!$A:$A) + 1)
)</f>
        <v>183</v>
      </c>
      <c r="I1559" s="7" t="str">
        <f ca="1" xml:space="preserve">
IF($C1559 = 1 + N("Presidente"),
    "de Orléans e Bragança",
    VLOOKUP($H1559,'Last name'!$A:$B,2,FALSE) &amp; " " &amp; VLOOKUP(RANDBETWEEN(5,COUNT('Last name'!$A:$A) + 1),'Last name'!$A:$B,2,FALSE)
)</f>
        <v>Soares Vaz</v>
      </c>
      <c r="J1559" s="7" t="str">
        <f t="shared" ca="1" si="242"/>
        <v>Júlio Soares Vaz</v>
      </c>
      <c r="K1559" s="7" t="str" cm="1">
        <f t="array" aca="1" ref="K1559" ca="1">SHA1HASH($J1559)</f>
        <v>1f1105bda95fcc735d71a481920bee1348ed9167</v>
      </c>
      <c r="L1559" s="7" cm="1">
        <f t="array" aca="1" ref="L1559" ca="1">INDEX(States!$A:$A,N1559,1)</f>
        <v>5</v>
      </c>
      <c r="M1559" s="7" t="str">
        <f ca="1">VLOOKUP($L1559,Countries!$A:$B,2,FALSE)</f>
        <v>Portugal</v>
      </c>
      <c r="N1559" s="7" cm="1">
        <f t="array" aca="1" ref="N1559" ca="1">INDEX(States!$C:$C,RANDBETWEEN(5,COUNTA(States!$A:$A) + 1),1)</f>
        <v>11</v>
      </c>
      <c r="O1559" s="7" t="str">
        <f ca="1">VLOOKUP($N1559,States!$C:$D,2,FALSE)</f>
        <v>Santarém</v>
      </c>
      <c r="P1559" s="7" t="str">
        <f ca="1">VLOOKUP($F1559,Name!$A:$C,3,FALSE)</f>
        <v>M</v>
      </c>
      <c r="Q1559" s="7" t="str">
        <f ca="1">VLOOKUP($P1559,Genders!$B:$C,2,FALSE)</f>
        <v>Male</v>
      </c>
      <c r="R1559" s="7" cm="1">
        <f t="array" aca="1" ref="R1559" ca="1">INDEX('Marital status'!$A:$A,RANDBETWEEN(5,COUNTA('Marital status'!$A:$A) + 1),1)</f>
        <v>9</v>
      </c>
      <c r="S1559" s="7" t="str">
        <f ca="1">VLOOKUP($R1559,'Marital status'!$A:$B,2,FALSE)</f>
        <v>DIVORCED</v>
      </c>
      <c r="T1559" s="7">
        <f t="shared" ca="1" si="243"/>
        <v>5</v>
      </c>
      <c r="U1559" s="7" t="str">
        <f ca="1">VLOOKUP($T1559,Ethnicities!$A:$B,2,FALSE)</f>
        <v xml:space="preserve"> white</v>
      </c>
      <c r="V1559" s="8">
        <f t="shared" ca="1" si="244"/>
        <v>22536</v>
      </c>
      <c r="W1559" s="6">
        <f t="shared" ca="1" si="245"/>
        <v>7</v>
      </c>
      <c r="X1559" s="8" t="str">
        <f ca="1">VLOOKUP($W1559,'Background education'!$A:$B,2,FALSE)</f>
        <v>Undergraduate degree</v>
      </c>
      <c r="Y1559" s="7">
        <f ca="1" xml:space="preserve">
  IF(OR($AA1559 = 5, $AA1559 = 6, $AA1559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59" s="7" t="str">
        <f ca="1">VLOOKUP($Y1559,Departments!$A:$B,2,FALSE)</f>
        <v>Audit</v>
      </c>
      <c r="AA1559" s="6">
        <f t="shared" ca="1" si="246"/>
        <v>9</v>
      </c>
      <c r="AB1559" s="7" t="str">
        <f ca="1">VLOOKUP($AA1559,Roles!$A:$B,2,FALSE)</f>
        <v>Intern</v>
      </c>
      <c r="AC1559" s="6" t="str">
        <f t="shared" ca="1" si="247"/>
        <v/>
      </c>
      <c r="AD1559" s="7" t="str">
        <f ca="1" xml:space="preserve">
IF($AC1559 &lt;&gt; "",
    VLOOKUP($AC1559,Levels!$A:$B,2,FALSE),
    ""
)</f>
        <v/>
      </c>
      <c r="AE1559" s="8">
        <f t="shared" ca="1" si="248"/>
        <v>41257</v>
      </c>
      <c r="AF1559" s="6">
        <f ca="1">RANDBETWEEN(5,COUNTA('Recruitment source'!$A:$A) + 1)</f>
        <v>13</v>
      </c>
      <c r="AG1559" s="6" t="str">
        <f ca="1">VLOOKUP($AF1559,'Recruitment source'!$A:$B,2,FALSE)</f>
        <v>Google</v>
      </c>
      <c r="AH1559" s="8"/>
      <c r="AI1559" s="1">
        <f t="shared" ca="1" si="240"/>
        <v>1205</v>
      </c>
      <c r="AJ1559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1555, 1, 'Júlio Soares Vaz', 'M', 5, '12/09/1961', 7, 13, 9, NULL, 1205);</v>
      </c>
    </row>
    <row r="1560" spans="1:36" ht="14.25" customHeight="1" x14ac:dyDescent="0.2">
      <c r="A1560" s="7" cm="1">
        <f t="array" aca="1" ref="A1560" ca="1">INDEX(Companies!$A:$A,RANDBETWEEN(5,COUNTA(Companies!$A:$A) + 1),1)</f>
        <v>5</v>
      </c>
      <c r="B1560" s="7" t="str">
        <f ca="1">VLOOKUP($A1560,Companies!$A:$B,2,FALSE)</f>
        <v>ACME Corporation</v>
      </c>
      <c r="C1560" s="5">
        <f t="shared" si="241"/>
        <v>1556</v>
      </c>
      <c r="D1560" s="5" t="str" cm="1">
        <f t="array" ref="D1560">SHA1HASH($C1560)</f>
        <v>7c753b72486156bc11e7416305a9c87ada24439e</v>
      </c>
      <c r="E1560" s="6">
        <v>1</v>
      </c>
      <c r="F1560" s="7">
        <f ca="1">IF($C1560 = 1 + N("Presidente"),
    127,
    IF($C1560 = 2 + N("Vice-Presidente"),
        72,
        IF($C1560 = 3 + N("Secretária bilíngue"),
            13,
            RANDBETWEEN(5,COUNT(Name!$A:$A) + 1)
        )
    )
)</f>
        <v>263</v>
      </c>
      <c r="G1560" s="7" t="str">
        <f ca="1">VLOOKUP($F1560,Name!$A:$B,2,FALSE)</f>
        <v>Maria Fernanda</v>
      </c>
      <c r="H1560" s="7">
        <f ca="1" xml:space="preserve">
IF($C1560 = 1,
    0,
    RANDBETWEEN(5,COUNT('Last name'!$A:$A) + 1)
)</f>
        <v>43</v>
      </c>
      <c r="I1560" s="7" t="str">
        <f ca="1" xml:space="preserve">
IF($C1560 = 1 + N("Presidente"),
    "de Orléans e Bragança",
    VLOOKUP($H1560,'Last name'!$A:$B,2,FALSE) &amp; " " &amp; VLOOKUP(RANDBETWEEN(5,COUNT('Last name'!$A:$A) + 1),'Last name'!$A:$B,2,FALSE)
)</f>
        <v>Borges Andrioli</v>
      </c>
      <c r="J1560" s="7" t="str">
        <f t="shared" ca="1" si="242"/>
        <v>Maria Fernanda Borges Andrioli</v>
      </c>
      <c r="K1560" s="7" t="str" cm="1">
        <f t="array" aca="1" ref="K1560" ca="1">SHA1HASH($J1560)</f>
        <v>d2a0f8405bab6db3d22dc7b91e8254f95b0e30cf</v>
      </c>
      <c r="L1560" s="7" cm="1">
        <f t="array" aca="1" ref="L1560" ca="1">INDEX(States!$A:$A,N1560,1)</f>
        <v>5</v>
      </c>
      <c r="M1560" s="7" t="str">
        <f ca="1">VLOOKUP($L1560,Countries!$A:$B,2,FALSE)</f>
        <v>Portugal</v>
      </c>
      <c r="N1560" s="7" cm="1">
        <f t="array" aca="1" ref="N1560" ca="1">INDEX(States!$C:$C,RANDBETWEEN(5,COUNTA(States!$A:$A) + 1),1)</f>
        <v>9</v>
      </c>
      <c r="O1560" s="7" t="str">
        <f ca="1">VLOOKUP($N1560,States!$C:$D,2,FALSE)</f>
        <v>braga</v>
      </c>
      <c r="P1560" s="7" t="str">
        <f ca="1">VLOOKUP($F1560,Name!$A:$C,3,FALSE)</f>
        <v>F</v>
      </c>
      <c r="Q1560" s="7" t="str">
        <f ca="1">VLOOKUP($P1560,Genders!$B:$C,2,FALSE)</f>
        <v>Female</v>
      </c>
      <c r="R1560" s="7" cm="1">
        <f t="array" aca="1" ref="R1560" ca="1">INDEX('Marital status'!$A:$A,RANDBETWEEN(5,COUNTA('Marital status'!$A:$A) + 1),1)</f>
        <v>8</v>
      </c>
      <c r="S1560" s="7" t="str">
        <f ca="1">VLOOKUP($R1560,'Marital status'!$A:$B,2,FALSE)</f>
        <v xml:space="preserve"> Separated </v>
      </c>
      <c r="T1560" s="7">
        <f t="shared" ca="1" si="243"/>
        <v>5</v>
      </c>
      <c r="U1560" s="7" t="str">
        <f ca="1">VLOOKUP($T1560,Ethnicities!$A:$B,2,FALSE)</f>
        <v xml:space="preserve"> white</v>
      </c>
      <c r="V1560" s="8">
        <f t="shared" ca="1" si="244"/>
        <v>29294</v>
      </c>
      <c r="W1560" s="6">
        <f t="shared" ca="1" si="245"/>
        <v>7</v>
      </c>
      <c r="X1560" s="8" t="str">
        <f ca="1">VLOOKUP($W1560,'Background education'!$A:$B,2,FALSE)</f>
        <v>Undergraduate degree</v>
      </c>
      <c r="Y1560" s="7">
        <f ca="1" xml:space="preserve">
  IF(OR($AA1560 = 5, $AA1560 = 6, $AA1560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60" s="7" t="str">
        <f ca="1">VLOOKUP($Y1560,Departments!$A:$B,2,FALSE)</f>
        <v>Human Resource</v>
      </c>
      <c r="AA1560" s="6">
        <f t="shared" ca="1" si="246"/>
        <v>11</v>
      </c>
      <c r="AB1560" s="7" t="str">
        <f ca="1">VLOOKUP($AA1560,Roles!$A:$B,2,FALSE)</f>
        <v>Analyst</v>
      </c>
      <c r="AC1560" s="6">
        <f t="shared" ca="1" si="247"/>
        <v>6</v>
      </c>
      <c r="AD1560" s="7" t="str">
        <f ca="1" xml:space="preserve">
IF($AC1560 &lt;&gt; "",
    VLOOKUP($AC1560,Levels!$A:$B,2,FALSE),
    ""
)</f>
        <v>Pleno</v>
      </c>
      <c r="AE1560" s="8">
        <f t="shared" ca="1" si="248"/>
        <v>37388</v>
      </c>
      <c r="AF1560" s="6">
        <f ca="1">RANDBETWEEN(5,COUNTA('Recruitment source'!$A:$A) + 1)</f>
        <v>12</v>
      </c>
      <c r="AG1560" s="6" t="str">
        <f ca="1">VLOOKUP($AF1560,'Recruitment source'!$A:$B,2,FALSE)</f>
        <v xml:space="preserve"> recommendation of employee</v>
      </c>
      <c r="AH1560" s="8"/>
      <c r="AI1560" s="1">
        <f t="shared" ca="1" si="240"/>
        <v>2580</v>
      </c>
      <c r="AJ1560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1556, 1, 'Maria Fernanda Borges Andrioli', 'F', 5, '14/03/1980', 7, 8, 11, 6, 2580);</v>
      </c>
    </row>
    <row r="1561" spans="1:36" ht="14.25" customHeight="1" x14ac:dyDescent="0.2">
      <c r="A1561" s="7" cm="1">
        <f t="array" aca="1" ref="A1561" ca="1">INDEX(Companies!$A:$A,RANDBETWEEN(5,COUNTA(Companies!$A:$A) + 1),1)</f>
        <v>5</v>
      </c>
      <c r="B1561" s="7" t="str">
        <f ca="1">VLOOKUP($A1561,Companies!$A:$B,2,FALSE)</f>
        <v>ACME Corporation</v>
      </c>
      <c r="C1561" s="5">
        <f t="shared" si="241"/>
        <v>1557</v>
      </c>
      <c r="D1561" s="5" t="str" cm="1">
        <f t="array" ref="D1561">SHA1HASH($C1561)</f>
        <v>4969de54a08304d642c196ac05d389bbbb255571</v>
      </c>
      <c r="E1561" s="6">
        <v>1</v>
      </c>
      <c r="F1561" s="7">
        <f ca="1">IF($C1561 = 1 + N("Presidente"),
    127,
    IF($C1561 = 2 + N("Vice-Presidente"),
        72,
        IF($C1561 = 3 + N("Secretária bilíngue"),
            13,
            RANDBETWEEN(5,COUNT(Name!$A:$A) + 1)
        )
    )
)</f>
        <v>20</v>
      </c>
      <c r="G1561" s="7" t="str">
        <f ca="1">VLOOKUP($F1561,Name!$A:$B,2,FALSE)</f>
        <v>Alini</v>
      </c>
      <c r="H1561" s="7">
        <f ca="1" xml:space="preserve">
IF($C1561 = 1,
    0,
    RANDBETWEEN(5,COUNT('Last name'!$A:$A) + 1)
)</f>
        <v>135</v>
      </c>
      <c r="I1561" s="7" t="str">
        <f ca="1" xml:space="preserve">
IF($C1561 = 1 + N("Presidente"),
    "de Orléans e Bragança",
    VLOOKUP($H1561,'Last name'!$A:$B,2,FALSE) &amp; " " &amp; VLOOKUP(RANDBETWEEN(5,COUNT('Last name'!$A:$A) + 1),'Last name'!$A:$B,2,FALSE)
)</f>
        <v>Moreira Gonçalves</v>
      </c>
      <c r="J1561" s="7" t="str">
        <f t="shared" ca="1" si="242"/>
        <v>Alini Moreira Gonçalves</v>
      </c>
      <c r="K1561" s="7" t="str" cm="1">
        <f t="array" aca="1" ref="K1561" ca="1">SHA1HASH($J1561)</f>
        <v>38f315224c9a552b3cf4bd206d3caa46f341dbaf</v>
      </c>
      <c r="L1561" s="7" cm="1">
        <f t="array" aca="1" ref="L1561" ca="1">INDEX(States!$A:$A,N1561,1)</f>
        <v>5</v>
      </c>
      <c r="M1561" s="7" t="str">
        <f ca="1">VLOOKUP($L1561,Countries!$A:$B,2,FALSE)</f>
        <v>Portugal</v>
      </c>
      <c r="N1561" s="7" cm="1">
        <f t="array" aca="1" ref="N1561" ca="1">INDEX(States!$C:$C,RANDBETWEEN(5,COUNTA(States!$A:$A) + 1),1)</f>
        <v>12</v>
      </c>
      <c r="O1561" s="7" t="str">
        <f ca="1">VLOOKUP($N1561,States!$C:$D,2,FALSE)</f>
        <v>Leiria</v>
      </c>
      <c r="P1561" s="7" t="str">
        <f ca="1">VLOOKUP($F1561,Name!$A:$C,3,FALSE)</f>
        <v>F</v>
      </c>
      <c r="Q1561" s="7" t="str">
        <f ca="1">VLOOKUP($P1561,Genders!$B:$C,2,FALSE)</f>
        <v>Female</v>
      </c>
      <c r="R1561" s="7" cm="1">
        <f t="array" aca="1" ref="R1561" ca="1">INDEX('Marital status'!$A:$A,RANDBETWEEN(5,COUNTA('Marital status'!$A:$A) + 1),1)</f>
        <v>6</v>
      </c>
      <c r="S1561" s="7" t="str">
        <f ca="1">VLOOKUP($R1561,'Marital status'!$A:$B,2,FALSE)</f>
        <v>MarrieD</v>
      </c>
      <c r="T1561" s="7">
        <f t="shared" ca="1" si="243"/>
        <v>6</v>
      </c>
      <c r="U1561" s="7" t="str">
        <f ca="1">VLOOKUP($T1561,Ethnicities!$A:$B,2,FALSE)</f>
        <v>Black or African American</v>
      </c>
      <c r="V1561" s="8">
        <f t="shared" ca="1" si="244"/>
        <v>19399</v>
      </c>
      <c r="W1561" s="6">
        <f t="shared" ca="1" si="245"/>
        <v>7</v>
      </c>
      <c r="X1561" s="8" t="str">
        <f ca="1">VLOOKUP($W1561,'Background education'!$A:$B,2,FALSE)</f>
        <v>Undergraduate degree</v>
      </c>
      <c r="Y1561" s="7">
        <f ca="1" xml:space="preserve">
  IF(OR($AA1561 = 5, $AA1561 = 6, $AA1561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61" s="7" t="str">
        <f ca="1">VLOOKUP($Y1561,Departments!$A:$B,2,FALSE)</f>
        <v>Finance</v>
      </c>
      <c r="AA1561" s="6">
        <f t="shared" ca="1" si="246"/>
        <v>10</v>
      </c>
      <c r="AB1561" s="7" t="str">
        <f ca="1">VLOOKUP($AA1561,Roles!$A:$B,2,FALSE)</f>
        <v>Trainee</v>
      </c>
      <c r="AC1561" s="6" t="str">
        <f t="shared" ca="1" si="247"/>
        <v/>
      </c>
      <c r="AD1561" s="7" t="str">
        <f ca="1" xml:space="preserve">
IF($AC1561 &lt;&gt; "",
    VLOOKUP($AC1561,Levels!$A:$B,2,FALSE),
    ""
)</f>
        <v/>
      </c>
      <c r="AE1561" s="8">
        <f t="shared" ca="1" si="248"/>
        <v>40409</v>
      </c>
      <c r="AF1561" s="6">
        <f ca="1">RANDBETWEEN(5,COUNTA('Recruitment source'!$A:$A) + 1)</f>
        <v>14</v>
      </c>
      <c r="AG1561" s="6" t="str">
        <f ca="1">VLOOKUP($AF1561,'Recruitment source'!$A:$B,2,FALSE)</f>
        <v>LinkedIn</v>
      </c>
      <c r="AH1561" s="8"/>
      <c r="AI1561" s="1">
        <f t="shared" ca="1" si="240"/>
        <v>1305</v>
      </c>
      <c r="AJ1561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1557, 1, 'Alini Moreira Gonçalves', 'F', 6, '09/02/1953', 7, 7, 10, NULL, 1305);</v>
      </c>
    </row>
    <row r="1562" spans="1:36" ht="14.25" customHeight="1" x14ac:dyDescent="0.2">
      <c r="A1562" s="7" cm="1">
        <f t="array" aca="1" ref="A1562" ca="1">INDEX(Companies!$A:$A,RANDBETWEEN(5,COUNTA(Companies!$A:$A) + 1),1)</f>
        <v>5</v>
      </c>
      <c r="B1562" s="7" t="str">
        <f ca="1">VLOOKUP($A1562,Companies!$A:$B,2,FALSE)</f>
        <v>ACME Corporation</v>
      </c>
      <c r="C1562" s="5">
        <f t="shared" si="241"/>
        <v>1558</v>
      </c>
      <c r="D1562" s="5" t="str" cm="1">
        <f t="array" ref="D1562">SHA1HASH($C1562)</f>
        <v>ca9e263d07340b8b04eea95e4172ccb3800e773a</v>
      </c>
      <c r="E1562" s="6">
        <v>1</v>
      </c>
      <c r="F1562" s="7">
        <f ca="1">IF($C1562 = 1 + N("Presidente"),
    127,
    IF($C1562 = 2 + N("Vice-Presidente"),
        72,
        IF($C1562 = 3 + N("Secretária bilíngue"),
            13,
            RANDBETWEEN(5,COUNT(Name!$A:$A) + 1)
        )
    )
)</f>
        <v>327</v>
      </c>
      <c r="G1562" s="7" t="str">
        <f ca="1">VLOOKUP($F1562,Name!$A:$B,2,FALSE)</f>
        <v>Raquel</v>
      </c>
      <c r="H1562" s="7">
        <f ca="1" xml:space="preserve">
IF($C1562 = 1,
    0,
    RANDBETWEEN(5,COUNT('Last name'!$A:$A) + 1)
)</f>
        <v>112</v>
      </c>
      <c r="I1562" s="7" t="str">
        <f ca="1" xml:space="preserve">
IF($C1562 = 1 + N("Presidente"),
    "de Orléans e Bragança",
    VLOOKUP($H1562,'Last name'!$A:$B,2,FALSE) &amp; " " &amp; VLOOKUP(RANDBETWEEN(5,COUNT('Last name'!$A:$A) + 1),'Last name'!$A:$B,2,FALSE)
)</f>
        <v>Lopes Camacho</v>
      </c>
      <c r="J1562" s="7" t="str">
        <f t="shared" ca="1" si="242"/>
        <v>Raquel Lopes Camacho</v>
      </c>
      <c r="K1562" s="7" t="str" cm="1">
        <f t="array" aca="1" ref="K1562" ca="1">SHA1HASH($J1562)</f>
        <v>adbe7be0ff2ddd8ad97e17df6005df8b76c374e0</v>
      </c>
      <c r="L1562" s="7" cm="1">
        <f t="array" aca="1" ref="L1562" ca="1">INDEX(States!$A:$A,N1562,1)</f>
        <v>5</v>
      </c>
      <c r="M1562" s="7" t="str">
        <f ca="1">VLOOKUP($L1562,Countries!$A:$B,2,FALSE)</f>
        <v>Portugal</v>
      </c>
      <c r="N1562" s="7" cm="1">
        <f t="array" aca="1" ref="N1562" ca="1">INDEX(States!$C:$C,RANDBETWEEN(5,COUNTA(States!$A:$A) + 1),1)</f>
        <v>10</v>
      </c>
      <c r="O1562" s="7" t="str">
        <f ca="1">VLOOKUP($N1562,States!$C:$D,2,FALSE)</f>
        <v>Faro</v>
      </c>
      <c r="P1562" s="7" t="str">
        <f ca="1">VLOOKUP($F1562,Name!$A:$C,3,FALSE)</f>
        <v>F</v>
      </c>
      <c r="Q1562" s="7" t="str">
        <f ca="1">VLOOKUP($P1562,Genders!$B:$C,2,FALSE)</f>
        <v>Female</v>
      </c>
      <c r="R1562" s="7" cm="1">
        <f t="array" aca="1" ref="R1562" ca="1">INDEX('Marital status'!$A:$A,RANDBETWEEN(5,COUNTA('Marital status'!$A:$A) + 1),1)</f>
        <v>9</v>
      </c>
      <c r="S1562" s="7" t="str">
        <f ca="1">VLOOKUP($R1562,'Marital status'!$A:$B,2,FALSE)</f>
        <v>DIVORCED</v>
      </c>
      <c r="T1562" s="7">
        <f t="shared" ca="1" si="243"/>
        <v>7</v>
      </c>
      <c r="U1562" s="7" t="str">
        <f ca="1">VLOOKUP($T1562,Ethnicities!$A:$B,2,FALSE)</f>
        <v xml:space="preserve">  Hispanic or LATINO</v>
      </c>
      <c r="V1562" s="8">
        <f t="shared" ca="1" si="244"/>
        <v>18057</v>
      </c>
      <c r="W1562" s="6">
        <f t="shared" ca="1" si="245"/>
        <v>8</v>
      </c>
      <c r="X1562" s="8" t="str">
        <f ca="1">VLOOKUP($W1562,'Background education'!$A:$B,2,FALSE)</f>
        <v>Graduate school</v>
      </c>
      <c r="Y1562" s="7">
        <f ca="1" xml:space="preserve">
  IF(OR($AA1562 = 5, $AA1562 = 6, $AA1562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62" s="7" t="str">
        <f ca="1">VLOOKUP($Y1562,Departments!$A:$B,2,FALSE)</f>
        <v>Administration</v>
      </c>
      <c r="AA1562" s="6">
        <f t="shared" ca="1" si="246"/>
        <v>11</v>
      </c>
      <c r="AB1562" s="7" t="str">
        <f ca="1">VLOOKUP($AA1562,Roles!$A:$B,2,FALSE)</f>
        <v>Analyst</v>
      </c>
      <c r="AC1562" s="6">
        <f t="shared" ca="1" si="247"/>
        <v>5</v>
      </c>
      <c r="AD1562" s="7" t="str">
        <f ca="1" xml:space="preserve">
IF($AC1562 &lt;&gt; "",
    VLOOKUP($AC1562,Levels!$A:$B,2,FALSE),
    ""
)</f>
        <v>Junior</v>
      </c>
      <c r="AE1562" s="8">
        <f t="shared" ca="1" si="248"/>
        <v>43962</v>
      </c>
      <c r="AF1562" s="6">
        <f ca="1">RANDBETWEEN(5,COUNTA('Recruitment source'!$A:$A) + 1)</f>
        <v>11</v>
      </c>
      <c r="AG1562" s="6" t="str">
        <f ca="1">VLOOKUP($AF1562,'Recruitment source'!$A:$B,2,FALSE)</f>
        <v>Next Station</v>
      </c>
      <c r="AH1562" s="8"/>
      <c r="AI1562" s="1">
        <f t="shared" ca="1" si="240"/>
        <v>3000</v>
      </c>
      <c r="AJ1562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1558, 1, 'Raquel Lopes Camacho', 'F', 7, '08/06/1949', 8, 6, 11, 5, 3000);</v>
      </c>
    </row>
    <row r="1563" spans="1:36" ht="14.25" customHeight="1" x14ac:dyDescent="0.2">
      <c r="A1563" s="7" cm="1">
        <f t="array" aca="1" ref="A1563" ca="1">INDEX(Companies!$A:$A,RANDBETWEEN(5,COUNTA(Companies!$A:$A) + 1),1)</f>
        <v>5</v>
      </c>
      <c r="B1563" s="7" t="str">
        <f ca="1">VLOOKUP($A1563,Companies!$A:$B,2,FALSE)</f>
        <v>ACME Corporation</v>
      </c>
      <c r="C1563" s="5">
        <f t="shared" si="241"/>
        <v>1559</v>
      </c>
      <c r="D1563" s="5" t="str" cm="1">
        <f t="array" ref="D1563">SHA1HASH($C1563)</f>
        <v>f19483c6a9fbacfebff05eb372439d8c0403745f</v>
      </c>
      <c r="E1563" s="6">
        <v>1</v>
      </c>
      <c r="F1563" s="7">
        <f ca="1">IF($C1563 = 1 + N("Presidente"),
    127,
    IF($C1563 = 2 + N("Vice-Presidente"),
        72,
        IF($C1563 = 3 + N("Secretária bilíngue"),
            13,
            RANDBETWEEN(5,COUNT(Name!$A:$A) + 1)
        )
    )
)</f>
        <v>206</v>
      </c>
      <c r="G1563" s="7" t="str">
        <f ca="1">VLOOKUP($F1563,Name!$A:$B,2,FALSE)</f>
        <v>Kamilla</v>
      </c>
      <c r="H1563" s="7">
        <f ca="1" xml:space="preserve">
IF($C1563 = 1,
    0,
    RANDBETWEEN(5,COUNT('Last name'!$A:$A) + 1)
)</f>
        <v>82</v>
      </c>
      <c r="I1563" s="7" t="str">
        <f ca="1" xml:space="preserve">
IF($C1563 = 1 + N("Presidente"),
    "de Orléans e Bragança",
    VLOOKUP($H1563,'Last name'!$A:$B,2,FALSE) &amp; " " &amp; VLOOKUP(RANDBETWEEN(5,COUNT('Last name'!$A:$A) + 1),'Last name'!$A:$B,2,FALSE)
)</f>
        <v>Farina Frois</v>
      </c>
      <c r="J1563" s="7" t="str">
        <f t="shared" ca="1" si="242"/>
        <v>Kamilla Farina Frois</v>
      </c>
      <c r="K1563" s="7" t="str" cm="1">
        <f t="array" aca="1" ref="K1563" ca="1">SHA1HASH($J1563)</f>
        <v>d1f97e0ecff472e2354b69b268b335d22fd5cb47</v>
      </c>
      <c r="L1563" s="7" cm="1">
        <f t="array" aca="1" ref="L1563" ca="1">INDEX(States!$A:$A,N1563,1)</f>
        <v>5</v>
      </c>
      <c r="M1563" s="7" t="str">
        <f ca="1">VLOOKUP($L1563,Countries!$A:$B,2,FALSE)</f>
        <v>Portugal</v>
      </c>
      <c r="N1563" s="7" cm="1">
        <f t="array" aca="1" ref="N1563" ca="1">INDEX(States!$C:$C,RANDBETWEEN(5,COUNTA(States!$A:$A) + 1),1)</f>
        <v>9</v>
      </c>
      <c r="O1563" s="7" t="str">
        <f ca="1">VLOOKUP($N1563,States!$C:$D,2,FALSE)</f>
        <v>braga</v>
      </c>
      <c r="P1563" s="7" t="str">
        <f ca="1">VLOOKUP($F1563,Name!$A:$C,3,FALSE)</f>
        <v>F</v>
      </c>
      <c r="Q1563" s="7" t="str">
        <f ca="1">VLOOKUP($P1563,Genders!$B:$C,2,FALSE)</f>
        <v>Female</v>
      </c>
      <c r="R1563" s="7" cm="1">
        <f t="array" aca="1" ref="R1563" ca="1">INDEX('Marital status'!$A:$A,RANDBETWEEN(5,COUNTA('Marital status'!$A:$A) + 1),1)</f>
        <v>8</v>
      </c>
      <c r="S1563" s="7" t="str">
        <f ca="1">VLOOKUP($R1563,'Marital status'!$A:$B,2,FALSE)</f>
        <v xml:space="preserve"> Separated </v>
      </c>
      <c r="T1563" s="7">
        <f t="shared" ca="1" si="243"/>
        <v>5</v>
      </c>
      <c r="U1563" s="7" t="str">
        <f ca="1">VLOOKUP($T1563,Ethnicities!$A:$B,2,FALSE)</f>
        <v xml:space="preserve"> white</v>
      </c>
      <c r="V1563" s="8">
        <f t="shared" ca="1" si="244"/>
        <v>17506</v>
      </c>
      <c r="W1563" s="6">
        <f t="shared" ca="1" si="245"/>
        <v>7</v>
      </c>
      <c r="X1563" s="8" t="str">
        <f ca="1">VLOOKUP($W1563,'Background education'!$A:$B,2,FALSE)</f>
        <v>Undergraduate degree</v>
      </c>
      <c r="Y1563" s="7">
        <f ca="1" xml:space="preserve">
  IF(OR($AA1563 = 5, $AA1563 = 6, $AA1563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63" s="7" t="str">
        <f ca="1">VLOOKUP($Y1563,Departments!$A:$B,2,FALSE)</f>
        <v>Controlling</v>
      </c>
      <c r="AA1563" s="6">
        <f t="shared" ca="1" si="246"/>
        <v>10</v>
      </c>
      <c r="AB1563" s="7" t="str">
        <f ca="1">VLOOKUP($AA1563,Roles!$A:$B,2,FALSE)</f>
        <v>Trainee</v>
      </c>
      <c r="AC1563" s="6" t="str">
        <f t="shared" ca="1" si="247"/>
        <v/>
      </c>
      <c r="AD1563" s="7" t="str">
        <f ca="1" xml:space="preserve">
IF($AC1563 &lt;&gt; "",
    VLOOKUP($AC1563,Levels!$A:$B,2,FALSE),
    ""
)</f>
        <v/>
      </c>
      <c r="AE1563" s="8">
        <f t="shared" ca="1" si="248"/>
        <v>37772</v>
      </c>
      <c r="AF1563" s="6">
        <f ca="1">RANDBETWEEN(5,COUNTA('Recruitment source'!$A:$A) + 1)</f>
        <v>6</v>
      </c>
      <c r="AG1563" s="6" t="str">
        <f ca="1">VLOOKUP($AF1563,'Recruitment source'!$A:$B,2,FALSE)</f>
        <v>Learn4Good</v>
      </c>
      <c r="AH1563" s="8"/>
      <c r="AI1563" s="1">
        <f t="shared" ca="1" si="240"/>
        <v>1305</v>
      </c>
      <c r="AJ156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1559, 1, 'Kamilla Farina Frois', 'F', 5, '05/12/1947', 7, 12, 10, NULL, 1305);</v>
      </c>
    </row>
    <row r="1564" spans="1:36" ht="14.25" customHeight="1" x14ac:dyDescent="0.2">
      <c r="A1564" s="7" cm="1">
        <f t="array" aca="1" ref="A1564" ca="1">INDEX(Companies!$A:$A,RANDBETWEEN(5,COUNTA(Companies!$A:$A) + 1),1)</f>
        <v>5</v>
      </c>
      <c r="B1564" s="7" t="str">
        <f ca="1">VLOOKUP($A1564,Companies!$A:$B,2,FALSE)</f>
        <v>ACME Corporation</v>
      </c>
      <c r="C1564" s="5">
        <f t="shared" si="241"/>
        <v>1560</v>
      </c>
      <c r="D1564" s="5" t="str" cm="1">
        <f t="array" ref="D1564">SHA1HASH($C1564)</f>
        <v>062dd0f773cd5999a09714a371e1f8017163e2a1</v>
      </c>
      <c r="E1564" s="6">
        <v>1</v>
      </c>
      <c r="F1564" s="7">
        <f ca="1">IF($C1564 = 1 + N("Presidente"),
    127,
    IF($C1564 = 2 + N("Vice-Presidente"),
        72,
        IF($C1564 = 3 + N("Secretária bilíngue"),
            13,
            RANDBETWEEN(5,COUNT(Name!$A:$A) + 1)
        )
    )
)</f>
        <v>269</v>
      </c>
      <c r="G1564" s="7" t="str">
        <f ca="1">VLOOKUP($F1564,Name!$A:$B,2,FALSE)</f>
        <v>Maria Júlia</v>
      </c>
      <c r="H1564" s="7">
        <f ca="1" xml:space="preserve">
IF($C1564 = 1,
    0,
    RANDBETWEEN(5,COUNT('Last name'!$A:$A) + 1)
)</f>
        <v>24</v>
      </c>
      <c r="I1564" s="7" t="str">
        <f ca="1" xml:space="preserve">
IF($C1564 = 1 + N("Presidente"),
    "de Orléans e Bragança",
    VLOOKUP($H1564,'Last name'!$A:$B,2,FALSE) &amp; " " &amp; VLOOKUP(RANDBETWEEN(5,COUNT('Last name'!$A:$A) + 1),'Last name'!$A:$B,2,FALSE)
)</f>
        <v>Asvilla Pellegrini</v>
      </c>
      <c r="J1564" s="7" t="str">
        <f t="shared" ca="1" si="242"/>
        <v>Maria Júlia Asvilla Pellegrini</v>
      </c>
      <c r="K1564" s="7" t="str" cm="1">
        <f t="array" aca="1" ref="K1564" ca="1">SHA1HASH($J1564)</f>
        <v>653396bbf28dc3d29e11d66ac0f229f14214628c</v>
      </c>
      <c r="L1564" s="7" cm="1">
        <f t="array" aca="1" ref="L1564" ca="1">INDEX(States!$A:$A,N1564,1)</f>
        <v>5</v>
      </c>
      <c r="M1564" s="7" t="str">
        <f ca="1">VLOOKUP($L1564,Countries!$A:$B,2,FALSE)</f>
        <v>Portugal</v>
      </c>
      <c r="N1564" s="7" cm="1">
        <f t="array" aca="1" ref="N1564" ca="1">INDEX(States!$C:$C,RANDBETWEEN(5,COUNTA(States!$A:$A) + 1),1)</f>
        <v>20</v>
      </c>
      <c r="O1564" s="7" t="str">
        <f ca="1">VLOOKUP($N1564,States!$C:$D,2,FALSE)</f>
        <v>Portalegre</v>
      </c>
      <c r="P1564" s="7" t="str">
        <f ca="1">VLOOKUP($F1564,Name!$A:$C,3,FALSE)</f>
        <v>F</v>
      </c>
      <c r="Q1564" s="7" t="str">
        <f ca="1">VLOOKUP($P1564,Genders!$B:$C,2,FALSE)</f>
        <v>Female</v>
      </c>
      <c r="R1564" s="7" cm="1">
        <f t="array" aca="1" ref="R1564" ca="1">INDEX('Marital status'!$A:$A,RANDBETWEEN(5,COUNTA('Marital status'!$A:$A) + 1),1)</f>
        <v>9</v>
      </c>
      <c r="S1564" s="7" t="str">
        <f ca="1">VLOOKUP($R1564,'Marital status'!$A:$B,2,FALSE)</f>
        <v>DIVORCED</v>
      </c>
      <c r="T1564" s="7">
        <f t="shared" ca="1" si="243"/>
        <v>5</v>
      </c>
      <c r="U1564" s="7" t="str">
        <f ca="1">VLOOKUP($T1564,Ethnicities!$A:$B,2,FALSE)</f>
        <v xml:space="preserve"> white</v>
      </c>
      <c r="V1564" s="8">
        <f t="shared" ca="1" si="244"/>
        <v>21066</v>
      </c>
      <c r="W1564" s="6">
        <f t="shared" ca="1" si="245"/>
        <v>7</v>
      </c>
      <c r="X1564" s="8" t="str">
        <f ca="1">VLOOKUP($W1564,'Background education'!$A:$B,2,FALSE)</f>
        <v>Undergraduate degree</v>
      </c>
      <c r="Y1564" s="7">
        <f ca="1" xml:space="preserve">
  IF(OR($AA1564 = 5, $AA1564 = 6, $AA1564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64" s="7" t="str">
        <f ca="1">VLOOKUP($Y1564,Departments!$A:$B,2,FALSE)</f>
        <v>Audit</v>
      </c>
      <c r="AA1564" s="6">
        <f t="shared" ca="1" si="246"/>
        <v>11</v>
      </c>
      <c r="AB1564" s="7" t="str">
        <f ca="1">VLOOKUP($AA1564,Roles!$A:$B,2,FALSE)</f>
        <v>Analyst</v>
      </c>
      <c r="AC1564" s="6">
        <f t="shared" ca="1" si="247"/>
        <v>7</v>
      </c>
      <c r="AD1564" s="7" t="str">
        <f ca="1" xml:space="preserve">
IF($AC1564 &lt;&gt; "",
    VLOOKUP($AC1564,Levels!$A:$B,2,FALSE),
    ""
)</f>
        <v>Senior</v>
      </c>
      <c r="AE1564" s="8">
        <f t="shared" ca="1" si="248"/>
        <v>38418</v>
      </c>
      <c r="AF1564" s="6">
        <f ca="1">RANDBETWEEN(5,COUNTA('Recruitment source'!$A:$A) + 1)</f>
        <v>11</v>
      </c>
      <c r="AG1564" s="6" t="str">
        <f ca="1">VLOOKUP($AF1564,'Recruitment source'!$A:$B,2,FALSE)</f>
        <v>Next Station</v>
      </c>
      <c r="AH1564" s="8"/>
      <c r="AI1564" s="1">
        <f t="shared" ca="1" si="240"/>
        <v>2500</v>
      </c>
      <c r="AJ156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1560, 1, 'Maria Júlia Asvilla Pellegrini', 'F', 5, '03/09/1957', 7, 13, 11, 7, 2500);</v>
      </c>
    </row>
    <row r="1565" spans="1:36" ht="14.25" customHeight="1" x14ac:dyDescent="0.2">
      <c r="A1565" s="7" cm="1">
        <f t="array" aca="1" ref="A1565" ca="1">INDEX(Companies!$A:$A,RANDBETWEEN(5,COUNTA(Companies!$A:$A) + 1),1)</f>
        <v>5</v>
      </c>
      <c r="B1565" s="7" t="str">
        <f ca="1">VLOOKUP($A1565,Companies!$A:$B,2,FALSE)</f>
        <v>ACME Corporation</v>
      </c>
      <c r="C1565" s="5">
        <f t="shared" si="241"/>
        <v>1561</v>
      </c>
      <c r="D1565" s="5" t="str" cm="1">
        <f t="array" ref="D1565">SHA1HASH($C1565)</f>
        <v>0310477142171b7d67f2a1cd85c90a3b66be9c57</v>
      </c>
      <c r="E1565" s="6">
        <v>1</v>
      </c>
      <c r="F1565" s="7">
        <f ca="1">IF($C1565 = 1 + N("Presidente"),
    127,
    IF($C1565 = 2 + N("Vice-Presidente"),
        72,
        IF($C1565 = 3 + N("Secretária bilíngue"),
            13,
            RANDBETWEEN(5,COUNT(Name!$A:$A) + 1)
        )
    )
)</f>
        <v>348</v>
      </c>
      <c r="G1565" s="7" t="str">
        <f ca="1">VLOOKUP($F1565,Name!$A:$B,2,FALSE)</f>
        <v>Vagner</v>
      </c>
      <c r="H1565" s="7">
        <f ca="1" xml:space="preserve">
IF($C1565 = 1,
    0,
    RANDBETWEEN(5,COUNT('Last name'!$A:$A) + 1)
)</f>
        <v>186</v>
      </c>
      <c r="I1565" s="7" t="str">
        <f ca="1" xml:space="preserve">
IF($C1565 = 1 + N("Presidente"),
    "de Orléans e Bragança",
    VLOOKUP($H1565,'Last name'!$A:$B,2,FALSE) &amp; " " &amp; VLOOKUP(RANDBETWEEN(5,COUNT('Last name'!$A:$A) + 1),'Last name'!$A:$B,2,FALSE)
)</f>
        <v>Souza Barboza</v>
      </c>
      <c r="J1565" s="7" t="str">
        <f t="shared" ca="1" si="242"/>
        <v>Vagner Souza Barboza</v>
      </c>
      <c r="K1565" s="7" t="str" cm="1">
        <f t="array" aca="1" ref="K1565" ca="1">SHA1HASH($J1565)</f>
        <v>609db00abcef7f7f7ed0273b86aabe27748b2c55</v>
      </c>
      <c r="L1565" s="7" cm="1">
        <f t="array" aca="1" ref="L1565" ca="1">INDEX(States!$A:$A,N1565,1)</f>
        <v>5</v>
      </c>
      <c r="M1565" s="7" t="str">
        <f ca="1">VLOOKUP($L1565,Countries!$A:$B,2,FALSE)</f>
        <v>Portugal</v>
      </c>
      <c r="N1565" s="7" cm="1">
        <f t="array" aca="1" ref="N1565" ca="1">INDEX(States!$C:$C,RANDBETWEEN(5,COUNTA(States!$A:$A) + 1),1)</f>
        <v>17</v>
      </c>
      <c r="O1565" s="7" t="str">
        <f ca="1">VLOOKUP($N1565,States!$C:$D,2,FALSE)</f>
        <v>Viseu</v>
      </c>
      <c r="P1565" s="7" t="str">
        <f ca="1">VLOOKUP($F1565,Name!$A:$C,3,FALSE)</f>
        <v>M</v>
      </c>
      <c r="Q1565" s="7" t="str">
        <f ca="1">VLOOKUP($P1565,Genders!$B:$C,2,FALSE)</f>
        <v>Male</v>
      </c>
      <c r="R1565" s="7" cm="1">
        <f t="array" aca="1" ref="R1565" ca="1">INDEX('Marital status'!$A:$A,RANDBETWEEN(5,COUNTA('Marital status'!$A:$A) + 1),1)</f>
        <v>9</v>
      </c>
      <c r="S1565" s="7" t="str">
        <f ca="1">VLOOKUP($R1565,'Marital status'!$A:$B,2,FALSE)</f>
        <v>DIVORCED</v>
      </c>
      <c r="T1565" s="7">
        <f t="shared" ca="1" si="243"/>
        <v>5</v>
      </c>
      <c r="U1565" s="7" t="str">
        <f ca="1">VLOOKUP($T1565,Ethnicities!$A:$B,2,FALSE)</f>
        <v xml:space="preserve"> white</v>
      </c>
      <c r="V1565" s="8">
        <f t="shared" ca="1" si="244"/>
        <v>30307</v>
      </c>
      <c r="W1565" s="6">
        <f t="shared" ca="1" si="245"/>
        <v>7</v>
      </c>
      <c r="X1565" s="8" t="str">
        <f ca="1">VLOOKUP($W1565,'Background education'!$A:$B,2,FALSE)</f>
        <v>Undergraduate degree</v>
      </c>
      <c r="Y1565" s="7">
        <f ca="1" xml:space="preserve">
  IF(OR($AA1565 = 5, $AA1565 = 6, $AA1565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65" s="7" t="str">
        <f ca="1">VLOOKUP($Y1565,Departments!$A:$B,2,FALSE)</f>
        <v>Administration</v>
      </c>
      <c r="AA1565" s="6">
        <f t="shared" ca="1" si="246"/>
        <v>9</v>
      </c>
      <c r="AB1565" s="7" t="str">
        <f ca="1">VLOOKUP($AA1565,Roles!$A:$B,2,FALSE)</f>
        <v>Intern</v>
      </c>
      <c r="AC1565" s="6" t="str">
        <f t="shared" ca="1" si="247"/>
        <v/>
      </c>
      <c r="AD1565" s="7" t="str">
        <f ca="1" xml:space="preserve">
IF($AC1565 &lt;&gt; "",
    VLOOKUP($AC1565,Levels!$A:$B,2,FALSE),
    ""
)</f>
        <v/>
      </c>
      <c r="AE1565" s="8">
        <f t="shared" ca="1" si="248"/>
        <v>37044</v>
      </c>
      <c r="AF1565" s="6">
        <f ca="1">RANDBETWEEN(5,COUNTA('Recruitment source'!$A:$A) + 1)</f>
        <v>9</v>
      </c>
      <c r="AG1565" s="6" t="str">
        <f ca="1">VLOOKUP($AF1565,'Recruitment source'!$A:$B,2,FALSE)</f>
        <v>Empregos Online</v>
      </c>
      <c r="AH1565" s="8"/>
      <c r="AI1565" s="1">
        <f t="shared" ca="1" si="240"/>
        <v>1205</v>
      </c>
      <c r="AJ156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1561, 1, 'Vagner Souza Barboza', 'M', 5, '22/12/1982', 7, 6, 9, NULL, 1205);</v>
      </c>
    </row>
    <row r="1566" spans="1:36" ht="14.25" customHeight="1" x14ac:dyDescent="0.2">
      <c r="A1566" s="7" cm="1">
        <f t="array" aca="1" ref="A1566" ca="1">INDEX(Companies!$A:$A,RANDBETWEEN(5,COUNTA(Companies!$A:$A) + 1),1)</f>
        <v>5</v>
      </c>
      <c r="B1566" s="7" t="str">
        <f ca="1">VLOOKUP($A1566,Companies!$A:$B,2,FALSE)</f>
        <v>ACME Corporation</v>
      </c>
      <c r="C1566" s="5">
        <f t="shared" si="241"/>
        <v>1562</v>
      </c>
      <c r="D1566" s="5" t="str" cm="1">
        <f t="array" ref="D1566">SHA1HASH($C1566)</f>
        <v>16d019226888eb13a33c853802b1aa72df6c7ac1</v>
      </c>
      <c r="E1566" s="6">
        <v>1</v>
      </c>
      <c r="F1566" s="7">
        <f ca="1">IF($C1566 = 1 + N("Presidente"),
    127,
    IF($C1566 = 2 + N("Vice-Presidente"),
        72,
        IF($C1566 = 3 + N("Secretária bilíngue"),
            13,
            RANDBETWEEN(5,COUNT(Name!$A:$A) + 1)
        )
    )
)</f>
        <v>103</v>
      </c>
      <c r="G1566" s="7" t="str">
        <f ca="1">VLOOKUP($F1566,Name!$A:$B,2,FALSE)</f>
        <v>Danniel</v>
      </c>
      <c r="H1566" s="7">
        <f ca="1" xml:space="preserve">
IF($C1566 = 1,
    0,
    RANDBETWEEN(5,COUNT('Last name'!$A:$A) + 1)
)</f>
        <v>10</v>
      </c>
      <c r="I1566" s="7" t="str">
        <f ca="1" xml:space="preserve">
IF($C1566 = 1 + N("Presidente"),
    "de Orléans e Bragança",
    VLOOKUP($H1566,'Last name'!$A:$B,2,FALSE) &amp; " " &amp; VLOOKUP(RANDBETWEEN(5,COUNT('Last name'!$A:$A) + 1),'Last name'!$A:$B,2,FALSE)
)</f>
        <v>Alencar Pellegrini</v>
      </c>
      <c r="J1566" s="7" t="str">
        <f t="shared" ca="1" si="242"/>
        <v>Danniel Alencar Pellegrini</v>
      </c>
      <c r="K1566" s="7" t="str" cm="1">
        <f t="array" aca="1" ref="K1566" ca="1">SHA1HASH($J1566)</f>
        <v>86525968a971fd131c0755bec0f8a3a7c460a37c</v>
      </c>
      <c r="L1566" s="7" cm="1">
        <f t="array" aca="1" ref="L1566" ca="1">INDEX(States!$A:$A,N1566,1)</f>
        <v>5</v>
      </c>
      <c r="M1566" s="7" t="str">
        <f ca="1">VLOOKUP($L1566,Countries!$A:$B,2,FALSE)</f>
        <v>Portugal</v>
      </c>
      <c r="N1566" s="7" cm="1">
        <f t="array" aca="1" ref="N1566" ca="1">INDEX(States!$C:$C,RANDBETWEEN(5,COUNTA(States!$A:$A) + 1),1)</f>
        <v>23</v>
      </c>
      <c r="O1566" s="7" t="str">
        <f ca="1">VLOOKUP($N1566,States!$C:$D,2,FALSE)</f>
        <v>Viana do Castelo</v>
      </c>
      <c r="P1566" s="7" t="str">
        <f ca="1">VLOOKUP($F1566,Name!$A:$C,3,FALSE)</f>
        <v>M</v>
      </c>
      <c r="Q1566" s="7" t="str">
        <f ca="1">VLOOKUP($P1566,Genders!$B:$C,2,FALSE)</f>
        <v>Male</v>
      </c>
      <c r="R1566" s="7" cm="1">
        <f t="array" aca="1" ref="R1566" ca="1">INDEX('Marital status'!$A:$A,RANDBETWEEN(5,COUNTA('Marital status'!$A:$A) + 1),1)</f>
        <v>6</v>
      </c>
      <c r="S1566" s="7" t="str">
        <f ca="1">VLOOKUP($R1566,'Marital status'!$A:$B,2,FALSE)</f>
        <v>MarrieD</v>
      </c>
      <c r="T1566" s="7">
        <f t="shared" ca="1" si="243"/>
        <v>5</v>
      </c>
      <c r="U1566" s="7" t="str">
        <f ca="1">VLOOKUP($T1566,Ethnicities!$A:$B,2,FALSE)</f>
        <v xml:space="preserve"> white</v>
      </c>
      <c r="V1566" s="8">
        <f t="shared" ca="1" si="244"/>
        <v>26324</v>
      </c>
      <c r="W1566" s="6">
        <f t="shared" ca="1" si="245"/>
        <v>8</v>
      </c>
      <c r="X1566" s="8" t="str">
        <f ca="1">VLOOKUP($W1566,'Background education'!$A:$B,2,FALSE)</f>
        <v>Graduate school</v>
      </c>
      <c r="Y1566" s="7">
        <f ca="1" xml:space="preserve">
  IF(OR($AA1566 = 5, $AA1566 = 6, $AA1566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66" s="7" t="str">
        <f ca="1">VLOOKUP($Y1566,Departments!$A:$B,2,FALSE)</f>
        <v>Finance</v>
      </c>
      <c r="AA1566" s="6">
        <f t="shared" ca="1" si="246"/>
        <v>11</v>
      </c>
      <c r="AB1566" s="7" t="str">
        <f ca="1">VLOOKUP($AA1566,Roles!$A:$B,2,FALSE)</f>
        <v>Analyst</v>
      </c>
      <c r="AC1566" s="6">
        <f t="shared" ca="1" si="247"/>
        <v>5</v>
      </c>
      <c r="AD1566" s="7" t="str">
        <f ca="1" xml:space="preserve">
IF($AC1566 &lt;&gt; "",
    VLOOKUP($AC1566,Levels!$A:$B,2,FALSE),
    ""
)</f>
        <v>Junior</v>
      </c>
      <c r="AE1566" s="8">
        <f t="shared" ca="1" si="248"/>
        <v>37730</v>
      </c>
      <c r="AF1566" s="6">
        <f ca="1">RANDBETWEEN(5,COUNTA('Recruitment source'!$A:$A) + 1)</f>
        <v>12</v>
      </c>
      <c r="AG1566" s="6" t="str">
        <f ca="1">VLOOKUP($AF1566,'Recruitment source'!$A:$B,2,FALSE)</f>
        <v xml:space="preserve"> recommendation of employee</v>
      </c>
      <c r="AH1566" s="8"/>
      <c r="AI1566" s="1">
        <f t="shared" ca="1" si="240"/>
        <v>3000</v>
      </c>
      <c r="AJ1566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1562, 1, 'Danniel Alencar Pellegrini', 'M', 5, '26/01/1972', 8, 7, 11, 5, 3000);</v>
      </c>
    </row>
    <row r="1567" spans="1:36" ht="14.25" customHeight="1" x14ac:dyDescent="0.2">
      <c r="A1567" s="7" cm="1">
        <f t="array" aca="1" ref="A1567" ca="1">INDEX(Companies!$A:$A,RANDBETWEEN(5,COUNTA(Companies!$A:$A) + 1),1)</f>
        <v>5</v>
      </c>
      <c r="B1567" s="7" t="str">
        <f ca="1">VLOOKUP($A1567,Companies!$A:$B,2,FALSE)</f>
        <v>ACME Corporation</v>
      </c>
      <c r="C1567" s="5">
        <f t="shared" si="241"/>
        <v>1563</v>
      </c>
      <c r="D1567" s="5" t="str" cm="1">
        <f t="array" ref="D1567">SHA1HASH($C1567)</f>
        <v>a0e3eab3c80118379cb2e1d7b163f82494430e03</v>
      </c>
      <c r="E1567" s="6">
        <v>1</v>
      </c>
      <c r="F1567" s="7">
        <f ca="1">IF($C1567 = 1 + N("Presidente"),
    127,
    IF($C1567 = 2 + N("Vice-Presidente"),
        72,
        IF($C1567 = 3 + N("Secretária bilíngue"),
            13,
            RANDBETWEEN(5,COUNT(Name!$A:$A) + 1)
        )
    )
)</f>
        <v>219</v>
      </c>
      <c r="G1567" s="7" t="str">
        <f ca="1">VLOOKUP($F1567,Name!$A:$B,2,FALSE)</f>
        <v>Larissa</v>
      </c>
      <c r="H1567" s="7">
        <f ca="1" xml:space="preserve">
IF($C1567 = 1,
    0,
    RANDBETWEEN(5,COUNT('Last name'!$A:$A) + 1)
)</f>
        <v>30</v>
      </c>
      <c r="I1567" s="7" t="str">
        <f ca="1" xml:space="preserve">
IF($C1567 = 1 + N("Presidente"),
    "de Orléans e Bragança",
    VLOOKUP($H1567,'Last name'!$A:$B,2,FALSE) &amp; " " &amp; VLOOKUP(RANDBETWEEN(5,COUNT('Last name'!$A:$A) + 1),'Last name'!$A:$B,2,FALSE)
)</f>
        <v>Barbieri Gouveia</v>
      </c>
      <c r="J1567" s="7" t="str">
        <f t="shared" ca="1" si="242"/>
        <v>Larissa Barbieri Gouveia</v>
      </c>
      <c r="K1567" s="7" t="str" cm="1">
        <f t="array" aca="1" ref="K1567" ca="1">SHA1HASH($J1567)</f>
        <v>00d7f7b0aa52303b61de3f4f65ffe9197fc02493</v>
      </c>
      <c r="L1567" s="7" cm="1">
        <f t="array" aca="1" ref="L1567" ca="1">INDEX(States!$A:$A,N1567,1)</f>
        <v>5</v>
      </c>
      <c r="M1567" s="7" t="str">
        <f ca="1">VLOOKUP($L1567,Countries!$A:$B,2,FALSE)</f>
        <v>Portugal</v>
      </c>
      <c r="N1567" s="7" cm="1">
        <f t="array" aca="1" ref="N1567" ca="1">INDEX(States!$C:$C,RANDBETWEEN(5,COUNTA(States!$A:$A) + 1),1)</f>
        <v>23</v>
      </c>
      <c r="O1567" s="7" t="str">
        <f ca="1">VLOOKUP($N1567,States!$C:$D,2,FALSE)</f>
        <v>Viana do Castelo</v>
      </c>
      <c r="P1567" s="7" t="str">
        <f ca="1">VLOOKUP($F1567,Name!$A:$C,3,FALSE)</f>
        <v>F</v>
      </c>
      <c r="Q1567" s="7" t="str">
        <f ca="1">VLOOKUP($P1567,Genders!$B:$C,2,FALSE)</f>
        <v>Female</v>
      </c>
      <c r="R1567" s="7" cm="1">
        <f t="array" aca="1" ref="R1567" ca="1">INDEX('Marital status'!$A:$A,RANDBETWEEN(5,COUNTA('Marital status'!$A:$A) + 1),1)</f>
        <v>6</v>
      </c>
      <c r="S1567" s="7" t="str">
        <f ca="1">VLOOKUP($R1567,'Marital status'!$A:$B,2,FALSE)</f>
        <v>MarrieD</v>
      </c>
      <c r="T1567" s="7">
        <f t="shared" ca="1" si="243"/>
        <v>5</v>
      </c>
      <c r="U1567" s="7" t="str">
        <f ca="1">VLOOKUP($T1567,Ethnicities!$A:$B,2,FALSE)</f>
        <v xml:space="preserve"> white</v>
      </c>
      <c r="V1567" s="8">
        <f t="shared" ca="1" si="244"/>
        <v>28174</v>
      </c>
      <c r="W1567" s="6">
        <f t="shared" ca="1" si="245"/>
        <v>7</v>
      </c>
      <c r="X1567" s="8" t="str">
        <f ca="1">VLOOKUP($W1567,'Background education'!$A:$B,2,FALSE)</f>
        <v>Undergraduate degree</v>
      </c>
      <c r="Y1567" s="7">
        <f ca="1" xml:space="preserve">
  IF(OR($AA1567 = 5, $AA1567 = 6, $AA1567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67" s="7" t="str">
        <f ca="1">VLOOKUP($Y1567,Departments!$A:$B,2,FALSE)</f>
        <v>Finance</v>
      </c>
      <c r="AA1567" s="6">
        <f t="shared" ca="1" si="246"/>
        <v>10</v>
      </c>
      <c r="AB1567" s="7" t="str">
        <f ca="1">VLOOKUP($AA1567,Roles!$A:$B,2,FALSE)</f>
        <v>Trainee</v>
      </c>
      <c r="AC1567" s="6" t="str">
        <f t="shared" ca="1" si="247"/>
        <v/>
      </c>
      <c r="AD1567" s="7" t="str">
        <f ca="1" xml:space="preserve">
IF($AC1567 &lt;&gt; "",
    VLOOKUP($AC1567,Levels!$A:$B,2,FALSE),
    ""
)</f>
        <v/>
      </c>
      <c r="AE1567" s="8">
        <f t="shared" ca="1" si="248"/>
        <v>41917</v>
      </c>
      <c r="AF1567" s="6">
        <f ca="1">RANDBETWEEN(5,COUNTA('Recruitment source'!$A:$A) + 1)</f>
        <v>11</v>
      </c>
      <c r="AG1567" s="6" t="str">
        <f ca="1">VLOOKUP($AF1567,'Recruitment source'!$A:$B,2,FALSE)</f>
        <v>Next Station</v>
      </c>
      <c r="AH1567" s="8"/>
      <c r="AI1567" s="1">
        <f t="shared" ca="1" si="240"/>
        <v>1305</v>
      </c>
      <c r="AJ1567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1563, 1, 'Larissa Barbieri Gouveia', 'F', 5, '18/02/1977', 7, 7, 10, NULL, 1305);</v>
      </c>
    </row>
    <row r="1568" spans="1:36" ht="14.25" customHeight="1" x14ac:dyDescent="0.2">
      <c r="A1568" s="7" cm="1">
        <f t="array" aca="1" ref="A1568" ca="1">INDEX(Companies!$A:$A,RANDBETWEEN(5,COUNTA(Companies!$A:$A) + 1),1)</f>
        <v>5</v>
      </c>
      <c r="B1568" s="7" t="str">
        <f ca="1">VLOOKUP($A1568,Companies!$A:$B,2,FALSE)</f>
        <v>ACME Corporation</v>
      </c>
      <c r="C1568" s="5">
        <f t="shared" si="241"/>
        <v>1564</v>
      </c>
      <c r="D1568" s="5" t="str" cm="1">
        <f t="array" ref="D1568">SHA1HASH($C1568)</f>
        <v>fe286d02f80118de47f2226c2fce9f7be0bc04f0</v>
      </c>
      <c r="E1568" s="6">
        <v>1</v>
      </c>
      <c r="F1568" s="7">
        <f ca="1">IF($C1568 = 1 + N("Presidente"),
    127,
    IF($C1568 = 2 + N("Vice-Presidente"),
        72,
        IF($C1568 = 3 + N("Secretária bilíngue"),
            13,
            RANDBETWEEN(5,COUNT(Name!$A:$A) + 1)
        )
    )
)</f>
        <v>34</v>
      </c>
      <c r="G1568" s="7" t="str">
        <f ca="1">VLOOKUP($F1568,Name!$A:$B,2,FALSE)</f>
        <v>Ana Liz</v>
      </c>
      <c r="H1568" s="7">
        <f ca="1" xml:space="preserve">
IF($C1568 = 1,
    0,
    RANDBETWEEN(5,COUNT('Last name'!$A:$A) + 1)
)</f>
        <v>22</v>
      </c>
      <c r="I1568" s="7" t="str">
        <f ca="1" xml:space="preserve">
IF($C1568 = 1 + N("Presidente"),
    "de Orléans e Bragança",
    VLOOKUP($H1568,'Last name'!$A:$B,2,FALSE) &amp; " " &amp; VLOOKUP(RANDBETWEEN(5,COUNT('Last name'!$A:$A) + 1),'Last name'!$A:$B,2,FALSE)
)</f>
        <v>Araújo Araújo</v>
      </c>
      <c r="J1568" s="7" t="str">
        <f t="shared" ca="1" si="242"/>
        <v>Ana Liz Araújo Araújo</v>
      </c>
      <c r="K1568" s="7" t="str" cm="1">
        <f t="array" aca="1" ref="K1568" ca="1">SHA1HASH($J1568)</f>
        <v>17dd6886c5a3796cdd9a6c1d8762b36eb30c1408</v>
      </c>
      <c r="L1568" s="7" cm="1">
        <f t="array" aca="1" ref="L1568" ca="1">INDEX(States!$A:$A,N1568,1)</f>
        <v>5</v>
      </c>
      <c r="M1568" s="7" t="str">
        <f ca="1">VLOOKUP($L1568,Countries!$A:$B,2,FALSE)</f>
        <v>Portugal</v>
      </c>
      <c r="N1568" s="7" cm="1">
        <f t="array" aca="1" ref="N1568" ca="1">INDEX(States!$C:$C,RANDBETWEEN(5,COUNTA(States!$A:$A) + 1),1)</f>
        <v>21</v>
      </c>
      <c r="O1568" s="7" t="str">
        <f ca="1">VLOOKUP($N1568,States!$C:$D,2,FALSE)</f>
        <v>Guarda</v>
      </c>
      <c r="P1568" s="7" t="str">
        <f ca="1">VLOOKUP($F1568,Name!$A:$C,3,FALSE)</f>
        <v>F</v>
      </c>
      <c r="Q1568" s="7" t="str">
        <f ca="1">VLOOKUP($P1568,Genders!$B:$C,2,FALSE)</f>
        <v>Female</v>
      </c>
      <c r="R1568" s="7" cm="1">
        <f t="array" aca="1" ref="R1568" ca="1">INDEX('Marital status'!$A:$A,RANDBETWEEN(5,COUNTA('Marital status'!$A:$A) + 1),1)</f>
        <v>8</v>
      </c>
      <c r="S1568" s="7" t="str">
        <f ca="1">VLOOKUP($R1568,'Marital status'!$A:$B,2,FALSE)</f>
        <v xml:space="preserve"> Separated </v>
      </c>
      <c r="T1568" s="7">
        <f t="shared" ca="1" si="243"/>
        <v>6</v>
      </c>
      <c r="U1568" s="7" t="str">
        <f ca="1">VLOOKUP($T1568,Ethnicities!$A:$B,2,FALSE)</f>
        <v>Black or African American</v>
      </c>
      <c r="V1568" s="8">
        <f t="shared" ca="1" si="244"/>
        <v>18370</v>
      </c>
      <c r="W1568" s="6">
        <f t="shared" ca="1" si="245"/>
        <v>8</v>
      </c>
      <c r="X1568" s="8" t="str">
        <f ca="1">VLOOKUP($W1568,'Background education'!$A:$B,2,FALSE)</f>
        <v>Graduate school</v>
      </c>
      <c r="Y1568" s="7">
        <f ca="1" xml:space="preserve">
  IF(OR($AA1568 = 5, $AA1568 = 6, $AA1568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68" s="7" t="str">
        <f ca="1">VLOOKUP($Y1568,Departments!$A:$B,2,FALSE)</f>
        <v>Controlling</v>
      </c>
      <c r="AA1568" s="6">
        <f t="shared" ca="1" si="246"/>
        <v>11</v>
      </c>
      <c r="AB1568" s="7" t="str">
        <f ca="1">VLOOKUP($AA1568,Roles!$A:$B,2,FALSE)</f>
        <v>Analyst</v>
      </c>
      <c r="AC1568" s="6">
        <f t="shared" ca="1" si="247"/>
        <v>7</v>
      </c>
      <c r="AD1568" s="7" t="str">
        <f ca="1" xml:space="preserve">
IF($AC1568 &lt;&gt; "",
    VLOOKUP($AC1568,Levels!$A:$B,2,FALSE),
    ""
)</f>
        <v>Senior</v>
      </c>
      <c r="AE1568" s="8">
        <f t="shared" ca="1" si="248"/>
        <v>44310</v>
      </c>
      <c r="AF1568" s="6">
        <f ca="1">RANDBETWEEN(5,COUNTA('Recruitment source'!$A:$A) + 1)</f>
        <v>11</v>
      </c>
      <c r="AG1568" s="6" t="str">
        <f ca="1">VLOOKUP($AF1568,'Recruitment source'!$A:$B,2,FALSE)</f>
        <v>Next Station</v>
      </c>
      <c r="AH1568" s="8"/>
      <c r="AI1568" s="1">
        <f t="shared" ca="1" si="240"/>
        <v>3000</v>
      </c>
      <c r="AJ1568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1564, 1, 'Ana Liz Araújo Araújo', 'F', 6, '17/04/1950', 8, 12, 11, 7, 3000);</v>
      </c>
    </row>
    <row r="1569" spans="1:36" ht="14.25" customHeight="1" x14ac:dyDescent="0.2">
      <c r="A1569" s="7" cm="1">
        <f t="array" aca="1" ref="A1569" ca="1">INDEX(Companies!$A:$A,RANDBETWEEN(5,COUNTA(Companies!$A:$A) + 1),1)</f>
        <v>5</v>
      </c>
      <c r="B1569" s="7" t="str">
        <f ca="1">VLOOKUP($A1569,Companies!$A:$B,2,FALSE)</f>
        <v>ACME Corporation</v>
      </c>
      <c r="C1569" s="5">
        <f t="shared" si="241"/>
        <v>1565</v>
      </c>
      <c r="D1569" s="5" t="str" cm="1">
        <f t="array" ref="D1569">SHA1HASH($C1569)</f>
        <v>c04038a9efd402b01f5733a5df5e0248d29a1ad8</v>
      </c>
      <c r="E1569" s="6">
        <v>1</v>
      </c>
      <c r="F1569" s="7">
        <f ca="1">IF($C1569 = 1 + N("Presidente"),
    127,
    IF($C1569 = 2 + N("Vice-Presidente"),
        72,
        IF($C1569 = 3 + N("Secretária bilíngue"),
            13,
            RANDBETWEEN(5,COUNT(Name!$A:$A) + 1)
        )
    )
)</f>
        <v>39</v>
      </c>
      <c r="G1569" s="7" t="str">
        <f ca="1">VLOOKUP($F1569,Name!$A:$B,2,FALSE)</f>
        <v>Ananda</v>
      </c>
      <c r="H1569" s="7">
        <f ca="1" xml:space="preserve">
IF($C1569 = 1,
    0,
    RANDBETWEEN(5,COUNT('Last name'!$A:$A) + 1)
)</f>
        <v>31</v>
      </c>
      <c r="I1569" s="7" t="str">
        <f ca="1" xml:space="preserve">
IF($C1569 = 1 + N("Presidente"),
    "de Orléans e Bragança",
    VLOOKUP($H1569,'Last name'!$A:$B,2,FALSE) &amp; " " &amp; VLOOKUP(RANDBETWEEN(5,COUNT('Last name'!$A:$A) + 1),'Last name'!$A:$B,2,FALSE)
)</f>
        <v>Barbosa Junqueira</v>
      </c>
      <c r="J1569" s="7" t="str">
        <f t="shared" ca="1" si="242"/>
        <v>Ananda Barbosa Junqueira</v>
      </c>
      <c r="K1569" s="7" t="str" cm="1">
        <f t="array" aca="1" ref="K1569" ca="1">SHA1HASH($J1569)</f>
        <v>6fcc4b7ee49f893524e25214a8cfaf994d2e0b74</v>
      </c>
      <c r="L1569" s="7" cm="1">
        <f t="array" aca="1" ref="L1569" ca="1">INDEX(States!$A:$A,N1569,1)</f>
        <v>5</v>
      </c>
      <c r="M1569" s="7" t="str">
        <f ca="1">VLOOKUP($L1569,Countries!$A:$B,2,FALSE)</f>
        <v>Portugal</v>
      </c>
      <c r="N1569" s="7" cm="1">
        <f t="array" aca="1" ref="N1569" ca="1">INDEX(States!$C:$C,RANDBETWEEN(5,COUNTA(States!$A:$A) + 1),1)</f>
        <v>17</v>
      </c>
      <c r="O1569" s="7" t="str">
        <f ca="1">VLOOKUP($N1569,States!$C:$D,2,FALSE)</f>
        <v>Viseu</v>
      </c>
      <c r="P1569" s="7" t="str">
        <f ca="1">VLOOKUP($F1569,Name!$A:$C,3,FALSE)</f>
        <v>F</v>
      </c>
      <c r="Q1569" s="7" t="str">
        <f ca="1">VLOOKUP($P1569,Genders!$B:$C,2,FALSE)</f>
        <v>Female</v>
      </c>
      <c r="R1569" s="7" cm="1">
        <f t="array" aca="1" ref="R1569" ca="1">INDEX('Marital status'!$A:$A,RANDBETWEEN(5,COUNTA('Marital status'!$A:$A) + 1),1)</f>
        <v>8</v>
      </c>
      <c r="S1569" s="7" t="str">
        <f ca="1">VLOOKUP($R1569,'Marital status'!$A:$B,2,FALSE)</f>
        <v xml:space="preserve"> Separated </v>
      </c>
      <c r="T1569" s="7">
        <f t="shared" ca="1" si="243"/>
        <v>5</v>
      </c>
      <c r="U1569" s="7" t="str">
        <f ca="1">VLOOKUP($T1569,Ethnicities!$A:$B,2,FALSE)</f>
        <v xml:space="preserve"> white</v>
      </c>
      <c r="V1569" s="8">
        <f t="shared" ca="1" si="244"/>
        <v>27369</v>
      </c>
      <c r="W1569" s="6">
        <f t="shared" ca="1" si="245"/>
        <v>7</v>
      </c>
      <c r="X1569" s="8" t="str">
        <f ca="1">VLOOKUP($W1569,'Background education'!$A:$B,2,FALSE)</f>
        <v>Undergraduate degree</v>
      </c>
      <c r="Y1569" s="7">
        <f ca="1" xml:space="preserve">
  IF(OR($AA1569 = 5, $AA1569 = 6, $AA1569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69" s="7" t="str">
        <f ca="1">VLOOKUP($Y1569,Departments!$A:$B,2,FALSE)</f>
        <v>Communication &amp; Marketing</v>
      </c>
      <c r="AA1569" s="6">
        <f t="shared" ca="1" si="246"/>
        <v>10</v>
      </c>
      <c r="AB1569" s="7" t="str">
        <f ca="1">VLOOKUP($AA1569,Roles!$A:$B,2,FALSE)</f>
        <v>Trainee</v>
      </c>
      <c r="AC1569" s="6" t="str">
        <f t="shared" ca="1" si="247"/>
        <v/>
      </c>
      <c r="AD1569" s="7" t="str">
        <f ca="1" xml:space="preserve">
IF($AC1569 &lt;&gt; "",
    VLOOKUP($AC1569,Levels!$A:$B,2,FALSE),
    ""
)</f>
        <v/>
      </c>
      <c r="AE1569" s="8">
        <f t="shared" ca="1" si="248"/>
        <v>43111</v>
      </c>
      <c r="AF1569" s="6">
        <f ca="1">RANDBETWEEN(5,COUNTA('Recruitment source'!$A:$A) + 1)</f>
        <v>15</v>
      </c>
      <c r="AG1569" s="6" t="str">
        <f ca="1">VLOOKUP($AF1569,'Recruitment source'!$A:$B,2,FALSE)</f>
        <v>Website</v>
      </c>
      <c r="AH1569" s="8"/>
      <c r="AI1569" s="1">
        <f t="shared" ca="1" si="240"/>
        <v>1385</v>
      </c>
      <c r="AJ1569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1565, 1, 'Ananda Barbosa Junqueira', 'F', 5, '06/12/1974', 7, 11, 10, NULL, 1385);</v>
      </c>
    </row>
    <row r="1570" spans="1:36" ht="14.25" customHeight="1" x14ac:dyDescent="0.2">
      <c r="A1570" s="7" cm="1">
        <f t="array" aca="1" ref="A1570" ca="1">INDEX(Companies!$A:$A,RANDBETWEEN(5,COUNTA(Companies!$A:$A) + 1),1)</f>
        <v>5</v>
      </c>
      <c r="B1570" s="7" t="str">
        <f ca="1">VLOOKUP($A1570,Companies!$A:$B,2,FALSE)</f>
        <v>ACME Corporation</v>
      </c>
      <c r="C1570" s="5">
        <f t="shared" si="241"/>
        <v>1566</v>
      </c>
      <c r="D1570" s="5" t="str" cm="1">
        <f t="array" ref="D1570">SHA1HASH($C1570)</f>
        <v>150afba2f606bf3e450d7dbfba16c6673580cb77</v>
      </c>
      <c r="E1570" s="6">
        <v>1</v>
      </c>
      <c r="F1570" s="7">
        <f ca="1">IF($C1570 = 1 + N("Presidente"),
    127,
    IF($C1570 = 2 + N("Vice-Presidente"),
        72,
        IF($C1570 = 3 + N("Secretária bilíngue"),
            13,
            RANDBETWEEN(5,COUNT(Name!$A:$A) + 1)
        )
    )
)</f>
        <v>20</v>
      </c>
      <c r="G1570" s="7" t="str">
        <f ca="1">VLOOKUP($F1570,Name!$A:$B,2,FALSE)</f>
        <v>Alini</v>
      </c>
      <c r="H1570" s="7">
        <f ca="1" xml:space="preserve">
IF($C1570 = 1,
    0,
    RANDBETWEEN(5,COUNT('Last name'!$A:$A) + 1)
)</f>
        <v>10</v>
      </c>
      <c r="I1570" s="7" t="str">
        <f ca="1" xml:space="preserve">
IF($C1570 = 1 + N("Presidente"),
    "de Orléans e Bragança",
    VLOOKUP($H1570,'Last name'!$A:$B,2,FALSE) &amp; " " &amp; VLOOKUP(RANDBETWEEN(5,COUNT('Last name'!$A:$A) + 1),'Last name'!$A:$B,2,FALSE)
)</f>
        <v>Alencar Siqueira</v>
      </c>
      <c r="J1570" s="7" t="str">
        <f t="shared" ca="1" si="242"/>
        <v>Alini Alencar Siqueira</v>
      </c>
      <c r="K1570" s="7" t="str" cm="1">
        <f t="array" aca="1" ref="K1570" ca="1">SHA1HASH($J1570)</f>
        <v>08565332ba381afa0fd9fdef5038a43d3f8699aa</v>
      </c>
      <c r="L1570" s="7" cm="1">
        <f t="array" aca="1" ref="L1570" ca="1">INDEX(States!$A:$A,N1570,1)</f>
        <v>5</v>
      </c>
      <c r="M1570" s="7" t="str">
        <f ca="1">VLOOKUP($L1570,Countries!$A:$B,2,FALSE)</f>
        <v>Portugal</v>
      </c>
      <c r="N1570" s="7" cm="1">
        <f t="array" aca="1" ref="N1570" ca="1">INDEX(States!$C:$C,RANDBETWEEN(5,COUNTA(States!$A:$A) + 1),1)</f>
        <v>22</v>
      </c>
      <c r="O1570" s="7" t="str">
        <f ca="1">VLOOKUP($N1570,States!$C:$D,2,FALSE)</f>
        <v>Vila Real</v>
      </c>
      <c r="P1570" s="7" t="str">
        <f ca="1">VLOOKUP($F1570,Name!$A:$C,3,FALSE)</f>
        <v>F</v>
      </c>
      <c r="Q1570" s="7" t="str">
        <f ca="1">VLOOKUP($P1570,Genders!$B:$C,2,FALSE)</f>
        <v>Female</v>
      </c>
      <c r="R1570" s="7" cm="1">
        <f t="array" aca="1" ref="R1570" ca="1">INDEX('Marital status'!$A:$A,RANDBETWEEN(5,COUNTA('Marital status'!$A:$A) + 1),1)</f>
        <v>8</v>
      </c>
      <c r="S1570" s="7" t="str">
        <f ca="1">VLOOKUP($R1570,'Marital status'!$A:$B,2,FALSE)</f>
        <v xml:space="preserve"> Separated </v>
      </c>
      <c r="T1570" s="7">
        <f t="shared" ca="1" si="243"/>
        <v>5</v>
      </c>
      <c r="U1570" s="7" t="str">
        <f ca="1">VLOOKUP($T1570,Ethnicities!$A:$B,2,FALSE)</f>
        <v xml:space="preserve"> white</v>
      </c>
      <c r="V1570" s="8">
        <f t="shared" ca="1" si="244"/>
        <v>29886</v>
      </c>
      <c r="W1570" s="6">
        <f t="shared" ca="1" si="245"/>
        <v>8</v>
      </c>
      <c r="X1570" s="8" t="str">
        <f ca="1">VLOOKUP($W1570,'Background education'!$A:$B,2,FALSE)</f>
        <v>Graduate school</v>
      </c>
      <c r="Y1570" s="7">
        <f ca="1" xml:space="preserve">
  IF(OR($AA1570 = 5, $AA1570 = 6, $AA1570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570" s="7" t="str">
        <f ca="1">VLOOKUP($Y1570,Departments!$A:$B,2,FALSE)</f>
        <v>Finance</v>
      </c>
      <c r="AA1570" s="6">
        <f t="shared" ca="1" si="246"/>
        <v>11</v>
      </c>
      <c r="AB1570" s="7" t="str">
        <f ca="1">VLOOKUP($AA1570,Roles!$A:$B,2,FALSE)</f>
        <v>Analyst</v>
      </c>
      <c r="AC1570" s="6">
        <f t="shared" ca="1" si="247"/>
        <v>6</v>
      </c>
      <c r="AD1570" s="7" t="str">
        <f ca="1" xml:space="preserve">
IF($AC1570 &lt;&gt; "",
    VLOOKUP($AC1570,Levels!$A:$B,2,FALSE),
    ""
)</f>
        <v>Pleno</v>
      </c>
      <c r="AE1570" s="8">
        <f t="shared" ca="1" si="248"/>
        <v>37868</v>
      </c>
      <c r="AF1570" s="6">
        <f ca="1">RANDBETWEEN(5,COUNTA('Recruitment source'!$A:$A) + 1)</f>
        <v>11</v>
      </c>
      <c r="AG1570" s="6" t="str">
        <f ca="1">VLOOKUP($AF1570,'Recruitment source'!$A:$B,2,FALSE)</f>
        <v>Next Station</v>
      </c>
      <c r="AH1570" s="8"/>
      <c r="AI1570" s="1">
        <f t="shared" ca="1" si="240"/>
        <v>3000</v>
      </c>
      <c r="AJ1570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1566, 1, 'Alini Alencar Siqueira', 'F', 5, '27/10/1981', 8, 7, 11, 6, 3000);</v>
      </c>
    </row>
    <row r="1571" spans="1:36" ht="14.25" customHeight="1" x14ac:dyDescent="0.2">
      <c r="A1571" s="7" cm="1">
        <f t="array" aca="1" ref="A1571" ca="1">INDEX(Companies!$A:$A,RANDBETWEEN(5,COUNTA(Companies!$A:$A) + 1),1)</f>
        <v>5</v>
      </c>
      <c r="B1571" s="7" t="str">
        <f ca="1">VLOOKUP($A1571,Companies!$A:$B,2,FALSE)</f>
        <v>ACME Corporation</v>
      </c>
      <c r="C1571" s="5">
        <f t="shared" si="241"/>
        <v>1567</v>
      </c>
      <c r="D1571" s="5" t="str" cm="1">
        <f t="array" ref="D1571">SHA1HASH($C1571)</f>
        <v>541f30554e2caa245dbe67fc4a03cb8c01a23c1a</v>
      </c>
      <c r="E1571" s="6">
        <v>1</v>
      </c>
      <c r="F1571" s="7">
        <f ca="1">IF($C1571 = 1 + N("Presidente"),
    127,
    IF($C1571 = 2 + N("Vice-Presidente"),
        72,
        IF($C1571 = 3 + N("Secretária bilíngue"),
            13,
            RANDBETWEEN(5,COUNT(Name!$A:$A) + 1)
        )
    )
)</f>
        <v>268</v>
      </c>
      <c r="G1571" s="7" t="str">
        <f ca="1">VLOOKUP($F1571,Name!$A:$B,2,FALSE)</f>
        <v>Maria Isis</v>
      </c>
      <c r="H1571" s="7">
        <f ca="1" xml:space="preserve">
IF($C1571 = 1,
    0,
    RANDBETWEEN(5,COUNT('Last name'!$A:$A) + 1)
)</f>
        <v>102</v>
      </c>
      <c r="I1571" s="7" t="str">
        <f ca="1" xml:space="preserve">
IF($C1571 = 1 + N("Presidente"),
    "de Orléans e Bragança",
    VLOOKUP($H1571,'Last name'!$A:$B,2,FALSE) &amp; " " &amp; VLOOKUP(RANDBETWEEN(5,COUNT('Last name'!$A:$A) + 1),'Last name'!$A:$B,2,FALSE)
)</f>
        <v>Greco Alcantara</v>
      </c>
      <c r="J1571" s="7" t="str">
        <f t="shared" ca="1" si="242"/>
        <v>Maria Isis Greco Alcantara</v>
      </c>
      <c r="K1571" s="7" t="str" cm="1">
        <f t="array" aca="1" ref="K1571" ca="1">SHA1HASH($J1571)</f>
        <v>e05726f7da8148ab5ae1bbf86c8a5d9cc7cb69c4</v>
      </c>
      <c r="L1571" s="7" cm="1">
        <f t="array" aca="1" ref="L1571" ca="1">INDEX(States!$A:$A,N1571,1)</f>
        <v>5</v>
      </c>
      <c r="M1571" s="7" t="str">
        <f ca="1">VLOOKUP($L1571,Countries!$A:$B,2,FALSE)</f>
        <v>Portugal</v>
      </c>
      <c r="N1571" s="7" cm="1">
        <f t="array" aca="1" ref="N1571" ca="1">INDEX(States!$C:$C,RANDBETWEEN(5,COUNTA(States!$A:$A) + 1),1)</f>
        <v>21</v>
      </c>
      <c r="O1571" s="7" t="str">
        <f ca="1">VLOOKUP($N1571,States!$C:$D,2,FALSE)</f>
        <v>Guarda</v>
      </c>
      <c r="P1571" s="7" t="str">
        <f ca="1">VLOOKUP($F1571,Name!$A:$C,3,FALSE)</f>
        <v>F</v>
      </c>
      <c r="Q1571" s="7" t="str">
        <f ca="1">VLOOKUP($P1571,Genders!$B:$C,2,FALSE)</f>
        <v>Female</v>
      </c>
      <c r="R1571" s="7" cm="1">
        <f t="array" aca="1" ref="R1571" ca="1">INDEX('Marital status'!$A:$A,RANDBETWEEN(5,COUNTA('Marital status'!$A:$A) + 1),1)</f>
        <v>7</v>
      </c>
      <c r="S1571" s="7" t="str">
        <f ca="1">VLOOKUP($R1571,'Marital status'!$A:$B,2,FALSE)</f>
        <v xml:space="preserve">Widowed </v>
      </c>
      <c r="T1571" s="7">
        <f t="shared" ca="1" si="243"/>
        <v>5</v>
      </c>
      <c r="U1571" s="7" t="str">
        <f ca="1">VLOOKUP($T1571,Ethnicities!$A:$B,2,FALSE)</f>
        <v xml:space="preserve"> white</v>
      </c>
      <c r="V1571" s="8">
        <f t="shared" ca="1" si="244"/>
        <v>22578</v>
      </c>
      <c r="W1571" s="6">
        <f t="shared" ca="1" si="245"/>
        <v>7</v>
      </c>
      <c r="X1571" s="8" t="str">
        <f ca="1">VLOOKUP($W1571,'Background education'!$A:$B,2,FALSE)</f>
        <v>Undergraduate degree</v>
      </c>
      <c r="Y1571" s="7">
        <f ca="1" xml:space="preserve">
  IF(OR($AA1571 = 5, $AA1571 = 6, $AA1571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71" s="7" t="str">
        <f ca="1">VLOOKUP($Y1571,Departments!$A:$B,2,FALSE)</f>
        <v xml:space="preserve"> Presidency</v>
      </c>
      <c r="AA1571" s="6">
        <f t="shared" ca="1" si="246"/>
        <v>10</v>
      </c>
      <c r="AB1571" s="7" t="str">
        <f ca="1">VLOOKUP($AA1571,Roles!$A:$B,2,FALSE)</f>
        <v>Trainee</v>
      </c>
      <c r="AC1571" s="6" t="str">
        <f t="shared" ca="1" si="247"/>
        <v/>
      </c>
      <c r="AD1571" s="7" t="str">
        <f ca="1" xml:space="preserve">
IF($AC1571 &lt;&gt; "",
    VLOOKUP($AC1571,Levels!$A:$B,2,FALSE),
    ""
)</f>
        <v/>
      </c>
      <c r="AE1571" s="8">
        <f t="shared" ca="1" si="248"/>
        <v>40164</v>
      </c>
      <c r="AF1571" s="6">
        <f ca="1">RANDBETWEEN(5,COUNTA('Recruitment source'!$A:$A) + 1)</f>
        <v>15</v>
      </c>
      <c r="AG1571" s="6" t="str">
        <f ca="1">VLOOKUP($AF1571,'Recruitment source'!$A:$B,2,FALSE)</f>
        <v>Website</v>
      </c>
      <c r="AH1571" s="8"/>
      <c r="AI1571" s="1">
        <f t="shared" ca="1" si="240"/>
        <v>1305</v>
      </c>
      <c r="AJ1571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1567, 1, 'Maria Isis Greco Alcantara', 'F', 5, '24/10/1961', 7, 5, 10, NULL, 1305);</v>
      </c>
    </row>
    <row r="1572" spans="1:36" ht="14.25" customHeight="1" x14ac:dyDescent="0.2">
      <c r="A1572" s="7" cm="1">
        <f t="array" aca="1" ref="A1572" ca="1">INDEX(Companies!$A:$A,RANDBETWEEN(5,COUNTA(Companies!$A:$A) + 1),1)</f>
        <v>5</v>
      </c>
      <c r="B1572" s="7" t="str">
        <f ca="1">VLOOKUP($A1572,Companies!$A:$B,2,FALSE)</f>
        <v>ACME Corporation</v>
      </c>
      <c r="C1572" s="5">
        <f t="shared" si="241"/>
        <v>1568</v>
      </c>
      <c r="D1572" s="5" t="str" cm="1">
        <f t="array" ref="D1572">SHA1HASH($C1572)</f>
        <v>722a7e9c6dcbb04ed1fffe8d658ea03ce68f8e01</v>
      </c>
      <c r="E1572" s="6">
        <v>1</v>
      </c>
      <c r="F1572" s="7">
        <f ca="1">IF($C1572 = 1 + N("Presidente"),
    127,
    IF($C1572 = 2 + N("Vice-Presidente"),
        72,
        IF($C1572 = 3 + N("Secretária bilíngue"),
            13,
            RANDBETWEEN(5,COUNT(Name!$A:$A) + 1)
        )
    )
)</f>
        <v>90</v>
      </c>
      <c r="G1572" s="7" t="str">
        <f ca="1">VLOOKUP($F1572,Name!$A:$B,2,FALSE)</f>
        <v>Caue</v>
      </c>
      <c r="H1572" s="7">
        <f ca="1" xml:space="preserve">
IF($C1572 = 1,
    0,
    RANDBETWEEN(5,COUNT('Last name'!$A:$A) + 1)
)</f>
        <v>140</v>
      </c>
      <c r="I1572" s="7" t="str">
        <f ca="1" xml:space="preserve">
IF($C1572 = 1 + N("Presidente"),
    "de Orléans e Bragança",
    VLOOKUP($H1572,'Last name'!$A:$B,2,FALSE) &amp; " " &amp; VLOOKUP(RANDBETWEEN(5,COUNT('Last name'!$A:$A) + 1),'Last name'!$A:$B,2,FALSE)
)</f>
        <v>Negreiros Amor</v>
      </c>
      <c r="J1572" s="7" t="str">
        <f t="shared" ca="1" si="242"/>
        <v>Caue Negreiros Amor</v>
      </c>
      <c r="K1572" s="7" t="str" cm="1">
        <f t="array" aca="1" ref="K1572" ca="1">SHA1HASH($J1572)</f>
        <v>24a7cea45364cab29856b09743cd1166af4c387d</v>
      </c>
      <c r="L1572" s="7" cm="1">
        <f t="array" aca="1" ref="L1572" ca="1">INDEX(States!$A:$A,N1572,1)</f>
        <v>5</v>
      </c>
      <c r="M1572" s="7" t="str">
        <f ca="1">VLOOKUP($L1572,Countries!$A:$B,2,FALSE)</f>
        <v>Portugal</v>
      </c>
      <c r="N1572" s="7" cm="1">
        <f t="array" aca="1" ref="N1572" ca="1">INDEX(States!$C:$C,RANDBETWEEN(5,COUNTA(States!$A:$A) + 1),1)</f>
        <v>18</v>
      </c>
      <c r="O1572" s="7" t="str">
        <f ca="1">VLOOKUP($N1572,States!$C:$D,2,FALSE)</f>
        <v>Castelo Branco</v>
      </c>
      <c r="P1572" s="7" t="str">
        <f ca="1">VLOOKUP($F1572,Name!$A:$C,3,FALSE)</f>
        <v>M</v>
      </c>
      <c r="Q1572" s="7" t="str">
        <f ca="1">VLOOKUP($P1572,Genders!$B:$C,2,FALSE)</f>
        <v>Male</v>
      </c>
      <c r="R1572" s="7" cm="1">
        <f t="array" aca="1" ref="R1572" ca="1">INDEX('Marital status'!$A:$A,RANDBETWEEN(5,COUNTA('Marital status'!$A:$A) + 1),1)</f>
        <v>6</v>
      </c>
      <c r="S1572" s="7" t="str">
        <f ca="1">VLOOKUP($R1572,'Marital status'!$A:$B,2,FALSE)</f>
        <v>MarrieD</v>
      </c>
      <c r="T1572" s="7">
        <f t="shared" ca="1" si="243"/>
        <v>5</v>
      </c>
      <c r="U1572" s="7" t="str">
        <f ca="1">VLOOKUP($T1572,Ethnicities!$A:$B,2,FALSE)</f>
        <v xml:space="preserve"> white</v>
      </c>
      <c r="V1572" s="8">
        <f t="shared" ca="1" si="244"/>
        <v>28740</v>
      </c>
      <c r="W1572" s="6">
        <f t="shared" ca="1" si="245"/>
        <v>7</v>
      </c>
      <c r="X1572" s="8" t="str">
        <f ca="1">VLOOKUP($W1572,'Background education'!$A:$B,2,FALSE)</f>
        <v>Undergraduate degree</v>
      </c>
      <c r="Y1572" s="7">
        <f ca="1" xml:space="preserve">
  IF(OR($AA1572 = 5, $AA1572 = 6, $AA1572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72" s="7" t="str">
        <f ca="1">VLOOKUP($Y1572,Departments!$A:$B,2,FALSE)</f>
        <v xml:space="preserve"> Presidency</v>
      </c>
      <c r="AA1572" s="6">
        <f t="shared" ca="1" si="246"/>
        <v>11</v>
      </c>
      <c r="AB1572" s="7" t="str">
        <f ca="1">VLOOKUP($AA1572,Roles!$A:$B,2,FALSE)</f>
        <v>Analyst</v>
      </c>
      <c r="AC1572" s="6">
        <f t="shared" ca="1" si="247"/>
        <v>6</v>
      </c>
      <c r="AD1572" s="7" t="str">
        <f ca="1" xml:space="preserve">
IF($AC1572 &lt;&gt; "",
    VLOOKUP($AC1572,Levels!$A:$B,2,FALSE),
    ""
)</f>
        <v>Pleno</v>
      </c>
      <c r="AE1572" s="8">
        <f t="shared" ca="1" si="248"/>
        <v>36740</v>
      </c>
      <c r="AF1572" s="6">
        <f ca="1">RANDBETWEEN(5,COUNTA('Recruitment source'!$A:$A) + 1)</f>
        <v>14</v>
      </c>
      <c r="AG1572" s="6" t="str">
        <f ca="1">VLOOKUP($AF1572,'Recruitment source'!$A:$B,2,FALSE)</f>
        <v>LinkedIn</v>
      </c>
      <c r="AH1572" s="8"/>
      <c r="AI1572" s="1">
        <f t="shared" ca="1" si="240"/>
        <v>2500</v>
      </c>
      <c r="AJ1572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1568, 1, 'Caue Negreiros Amor', 'M', 5, '07/09/1978', 7, 5, 11, 6, 2500);</v>
      </c>
    </row>
    <row r="1573" spans="1:36" ht="14.25" customHeight="1" x14ac:dyDescent="0.2">
      <c r="A1573" s="7" cm="1">
        <f t="array" aca="1" ref="A1573" ca="1">INDEX(Companies!$A:$A,RANDBETWEEN(5,COUNTA(Companies!$A:$A) + 1),1)</f>
        <v>5</v>
      </c>
      <c r="B1573" s="7" t="str">
        <f ca="1">VLOOKUP($A1573,Companies!$A:$B,2,FALSE)</f>
        <v>ACME Corporation</v>
      </c>
      <c r="C1573" s="5">
        <f t="shared" si="241"/>
        <v>1569</v>
      </c>
      <c r="D1573" s="5" t="str" cm="1">
        <f t="array" ref="D1573">SHA1HASH($C1573)</f>
        <v>4e3bd263528badfae62199b6ac5fbe7cb4e81dec</v>
      </c>
      <c r="E1573" s="6">
        <v>1</v>
      </c>
      <c r="F1573" s="7">
        <f ca="1">IF($C1573 = 1 + N("Presidente"),
    127,
    IF($C1573 = 2 + N("Vice-Presidente"),
        72,
        IF($C1573 = 3 + N("Secretária bilíngue"),
            13,
            RANDBETWEEN(5,COUNT(Name!$A:$A) + 1)
        )
    )
)</f>
        <v>334</v>
      </c>
      <c r="G1573" s="7" t="str">
        <f ca="1">VLOOKUP($F1573,Name!$A:$B,2,FALSE)</f>
        <v>Ryan</v>
      </c>
      <c r="H1573" s="7">
        <f ca="1" xml:space="preserve">
IF($C1573 = 1,
    0,
    RANDBETWEEN(5,COUNT('Last name'!$A:$A) + 1)
)</f>
        <v>99</v>
      </c>
      <c r="I1573" s="7" t="str">
        <f ca="1" xml:space="preserve">
IF($C1573 = 1 + N("Presidente"),
    "de Orléans e Bragança",
    VLOOKUP($H1573,'Last name'!$A:$B,2,FALSE) &amp; " " &amp; VLOOKUP(RANDBETWEEN(5,COUNT('Last name'!$A:$A) + 1),'Last name'!$A:$B,2,FALSE)
)</f>
        <v>Gomes Cabral</v>
      </c>
      <c r="J1573" s="7" t="str">
        <f t="shared" ca="1" si="242"/>
        <v>Ryan Gomes Cabral</v>
      </c>
      <c r="K1573" s="7" t="str" cm="1">
        <f t="array" aca="1" ref="K1573" ca="1">SHA1HASH($J1573)</f>
        <v>103ab86f4b6127c93b1c5374f413df7fafad4a5c</v>
      </c>
      <c r="L1573" s="7" cm="1">
        <f t="array" aca="1" ref="L1573" ca="1">INDEX(States!$A:$A,N1573,1)</f>
        <v>5</v>
      </c>
      <c r="M1573" s="7" t="str">
        <f ca="1">VLOOKUP($L1573,Countries!$A:$B,2,FALSE)</f>
        <v>Portugal</v>
      </c>
      <c r="N1573" s="7" cm="1">
        <f t="array" aca="1" ref="N1573" ca="1">INDEX(States!$C:$C,RANDBETWEEN(5,COUNTA(States!$A:$A) + 1),1)</f>
        <v>7</v>
      </c>
      <c r="O1573" s="7" t="str">
        <f ca="1">VLOOKUP($N1573,States!$C:$D,2,FALSE)</f>
        <v xml:space="preserve"> Setúbal </v>
      </c>
      <c r="P1573" s="7" t="str">
        <f ca="1">VLOOKUP($F1573,Name!$A:$C,3,FALSE)</f>
        <v>M</v>
      </c>
      <c r="Q1573" s="7" t="str">
        <f ca="1">VLOOKUP($P1573,Genders!$B:$C,2,FALSE)</f>
        <v>Male</v>
      </c>
      <c r="R1573" s="7" cm="1">
        <f t="array" aca="1" ref="R1573" ca="1">INDEX('Marital status'!$A:$A,RANDBETWEEN(5,COUNTA('Marital status'!$A:$A) + 1),1)</f>
        <v>6</v>
      </c>
      <c r="S1573" s="7" t="str">
        <f ca="1">VLOOKUP($R1573,'Marital status'!$A:$B,2,FALSE)</f>
        <v>MarrieD</v>
      </c>
      <c r="T1573" s="7">
        <f t="shared" ca="1" si="243"/>
        <v>7</v>
      </c>
      <c r="U1573" s="7" t="str">
        <f ca="1">VLOOKUP($T1573,Ethnicities!$A:$B,2,FALSE)</f>
        <v xml:space="preserve">  Hispanic or LATINO</v>
      </c>
      <c r="V1573" s="8">
        <f t="shared" ca="1" si="244"/>
        <v>23133</v>
      </c>
      <c r="W1573" s="6">
        <f t="shared" ca="1" si="245"/>
        <v>7</v>
      </c>
      <c r="X1573" s="8" t="str">
        <f ca="1">VLOOKUP($W1573,'Background education'!$A:$B,2,FALSE)</f>
        <v>Undergraduate degree</v>
      </c>
      <c r="Y1573" s="7">
        <f ca="1" xml:space="preserve">
  IF(OR($AA1573 = 5, $AA1573 = 6, $AA1573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73" s="7" t="str">
        <f ca="1">VLOOKUP($Y1573,Departments!$A:$B,2,FALSE)</f>
        <v>Operations</v>
      </c>
      <c r="AA1573" s="6">
        <f t="shared" ca="1" si="246"/>
        <v>10</v>
      </c>
      <c r="AB1573" s="7" t="str">
        <f ca="1">VLOOKUP($AA1573,Roles!$A:$B,2,FALSE)</f>
        <v>Trainee</v>
      </c>
      <c r="AC1573" s="6" t="str">
        <f t="shared" ca="1" si="247"/>
        <v/>
      </c>
      <c r="AD1573" s="7" t="str">
        <f ca="1" xml:space="preserve">
IF($AC1573 &lt;&gt; "",
    VLOOKUP($AC1573,Levels!$A:$B,2,FALSE),
    ""
)</f>
        <v/>
      </c>
      <c r="AE1573" s="8">
        <f t="shared" ca="1" si="248"/>
        <v>39645</v>
      </c>
      <c r="AF1573" s="6">
        <f ca="1">RANDBETWEEN(5,COUNTA('Recruitment source'!$A:$A) + 1)</f>
        <v>9</v>
      </c>
      <c r="AG1573" s="6" t="str">
        <f ca="1">VLOOKUP($AF1573,'Recruitment source'!$A:$B,2,FALSE)</f>
        <v>Empregos Online</v>
      </c>
      <c r="AH1573" s="8"/>
      <c r="AI1573" s="1">
        <f t="shared" ca="1" si="240"/>
        <v>1305</v>
      </c>
      <c r="AJ157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1569, 1, 'Ryan Gomes Cabral', 'M', 7, '02/05/1963', 7, 10, 10, NULL, 1305);</v>
      </c>
    </row>
    <row r="1574" spans="1:36" ht="14.25" customHeight="1" x14ac:dyDescent="0.2">
      <c r="A1574" s="7" cm="1">
        <f t="array" aca="1" ref="A1574" ca="1">INDEX(Companies!$A:$A,RANDBETWEEN(5,COUNTA(Companies!$A:$A) + 1),1)</f>
        <v>5</v>
      </c>
      <c r="B1574" s="7" t="str">
        <f ca="1">VLOOKUP($A1574,Companies!$A:$B,2,FALSE)</f>
        <v>ACME Corporation</v>
      </c>
      <c r="C1574" s="5">
        <f t="shared" si="241"/>
        <v>1570</v>
      </c>
      <c r="D1574" s="5" t="str" cm="1">
        <f t="array" ref="D1574">SHA1HASH($C1574)</f>
        <v>8eac9d03673ad3fa86c1c815275470ec81580e0a</v>
      </c>
      <c r="E1574" s="6">
        <v>1</v>
      </c>
      <c r="F1574" s="7">
        <f ca="1">IF($C1574 = 1 + N("Presidente"),
    127,
    IF($C1574 = 2 + N("Vice-Presidente"),
        72,
        IF($C1574 = 3 + N("Secretária bilíngue"),
            13,
            RANDBETWEEN(5,COUNT(Name!$A:$A) + 1)
        )
    )
)</f>
        <v>280</v>
      </c>
      <c r="G1574" s="7" t="str">
        <f ca="1">VLOOKUP($F1574,Name!$A:$B,2,FALSE)</f>
        <v>Marianna</v>
      </c>
      <c r="H1574" s="7">
        <f ca="1" xml:space="preserve">
IF($C1574 = 1,
    0,
    RANDBETWEEN(5,COUNT('Last name'!$A:$A) + 1)
)</f>
        <v>110</v>
      </c>
      <c r="I1574" s="7" t="str">
        <f ca="1" xml:space="preserve">
IF($C1574 = 1 + N("Presidente"),
    "de Orléans e Bragança",
    VLOOKUP($H1574,'Last name'!$A:$B,2,FALSE) &amp; " " &amp; VLOOKUP(RANDBETWEEN(5,COUNT('Last name'!$A:$A) + 1),'Last name'!$A:$B,2,FALSE)
)</f>
        <v>Lombardi Medeiros</v>
      </c>
      <c r="J1574" s="7" t="str">
        <f t="shared" ca="1" si="242"/>
        <v>Marianna Lombardi Medeiros</v>
      </c>
      <c r="K1574" s="7" t="str" cm="1">
        <f t="array" aca="1" ref="K1574" ca="1">SHA1HASH($J1574)</f>
        <v>f7fc7a0fbe715aee90e4d347a7cc50393a5379bb</v>
      </c>
      <c r="L1574" s="7" cm="1">
        <f t="array" aca="1" ref="L1574" ca="1">INDEX(States!$A:$A,N1574,1)</f>
        <v>5</v>
      </c>
      <c r="M1574" s="7" t="str">
        <f ca="1">VLOOKUP($L1574,Countries!$A:$B,2,FALSE)</f>
        <v>Portugal</v>
      </c>
      <c r="N1574" s="7" cm="1">
        <f t="array" aca="1" ref="N1574" ca="1">INDEX(States!$C:$C,RANDBETWEEN(5,COUNTA(States!$A:$A) + 1),1)</f>
        <v>8</v>
      </c>
      <c r="O1574" s="7" t="str">
        <f ca="1">VLOOKUP($N1574,States!$C:$D,2,FALSE)</f>
        <v>AveirO</v>
      </c>
      <c r="P1574" s="7" t="str">
        <f ca="1">VLOOKUP($F1574,Name!$A:$C,3,FALSE)</f>
        <v>F</v>
      </c>
      <c r="Q1574" s="7" t="str">
        <f ca="1">VLOOKUP($P1574,Genders!$B:$C,2,FALSE)</f>
        <v>Female</v>
      </c>
      <c r="R1574" s="7" cm="1">
        <f t="array" aca="1" ref="R1574" ca="1">INDEX('Marital status'!$A:$A,RANDBETWEEN(5,COUNTA('Marital status'!$A:$A) + 1),1)</f>
        <v>9</v>
      </c>
      <c r="S1574" s="7" t="str">
        <f ca="1">VLOOKUP($R1574,'Marital status'!$A:$B,2,FALSE)</f>
        <v>DIVORCED</v>
      </c>
      <c r="T1574" s="7">
        <f t="shared" ca="1" si="243"/>
        <v>5</v>
      </c>
      <c r="U1574" s="7" t="str">
        <f ca="1">VLOOKUP($T1574,Ethnicities!$A:$B,2,FALSE)</f>
        <v xml:space="preserve"> white</v>
      </c>
      <c r="V1574" s="8">
        <f t="shared" ca="1" si="244"/>
        <v>19393</v>
      </c>
      <c r="W1574" s="6">
        <f t="shared" ca="1" si="245"/>
        <v>8</v>
      </c>
      <c r="X1574" s="8" t="str">
        <f ca="1">VLOOKUP($W1574,'Background education'!$A:$B,2,FALSE)</f>
        <v>Graduate school</v>
      </c>
      <c r="Y1574" s="7">
        <f ca="1" xml:space="preserve">
  IF(OR($AA1574 = 5, $AA1574 = 6, $AA1574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74" s="7" t="str">
        <f ca="1">VLOOKUP($Y1574,Departments!$A:$B,2,FALSE)</f>
        <v xml:space="preserve"> Commercial</v>
      </c>
      <c r="AA1574" s="6">
        <f t="shared" ca="1" si="246"/>
        <v>11</v>
      </c>
      <c r="AB1574" s="7" t="str">
        <f ca="1">VLOOKUP($AA1574,Roles!$A:$B,2,FALSE)</f>
        <v>Analyst</v>
      </c>
      <c r="AC1574" s="6">
        <f t="shared" ca="1" si="247"/>
        <v>6</v>
      </c>
      <c r="AD1574" s="7" t="str">
        <f ca="1" xml:space="preserve">
IF($AC1574 &lt;&gt; "",
    VLOOKUP($AC1574,Levels!$A:$B,2,FALSE),
    ""
)</f>
        <v>Pleno</v>
      </c>
      <c r="AE1574" s="8">
        <f t="shared" ca="1" si="248"/>
        <v>37082</v>
      </c>
      <c r="AF1574" s="6">
        <f ca="1">RANDBETWEEN(5,COUNTA('Recruitment source'!$A:$A) + 1)</f>
        <v>10</v>
      </c>
      <c r="AG1574" s="6" t="str">
        <f ca="1">VLOOKUP($AF1574,'Recruitment source'!$A:$B,2,FALSE)</f>
        <v>Jobs in Lisbon</v>
      </c>
      <c r="AH1574" s="8"/>
      <c r="AI1574" s="1">
        <f t="shared" ca="1" si="240"/>
        <v>3080</v>
      </c>
      <c r="AJ157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1570, 1, 'Marianna Lombardi Medeiros', 'F', 5, '03/02/1953', 8, 9, 11, 6, 3080);</v>
      </c>
    </row>
    <row r="1575" spans="1:36" ht="14.25" customHeight="1" x14ac:dyDescent="0.2">
      <c r="A1575" s="7" cm="1">
        <f t="array" aca="1" ref="A1575" ca="1">INDEX(Companies!$A:$A,RANDBETWEEN(5,COUNTA(Companies!$A:$A) + 1),1)</f>
        <v>5</v>
      </c>
      <c r="B1575" s="7" t="str">
        <f ca="1">VLOOKUP($A1575,Companies!$A:$B,2,FALSE)</f>
        <v>ACME Corporation</v>
      </c>
      <c r="C1575" s="5">
        <f t="shared" si="241"/>
        <v>1571</v>
      </c>
      <c r="D1575" s="5" t="str" cm="1">
        <f t="array" ref="D1575">SHA1HASH($C1575)</f>
        <v>d2fce7d4fae7323ea1b94f177e0a41a42fe0dd09</v>
      </c>
      <c r="E1575" s="6">
        <v>1</v>
      </c>
      <c r="F1575" s="7">
        <f ca="1">IF($C1575 = 1 + N("Presidente"),
    127,
    IF($C1575 = 2 + N("Vice-Presidente"),
        72,
        IF($C1575 = 3 + N("Secretária bilíngue"),
            13,
            RANDBETWEEN(5,COUNT(Name!$A:$A) + 1)
        )
    )
)</f>
        <v>306</v>
      </c>
      <c r="G1575" s="7" t="str">
        <f ca="1">VLOOKUP($F1575,Name!$A:$B,2,FALSE)</f>
        <v>Nicolas</v>
      </c>
      <c r="H1575" s="7">
        <f ca="1" xml:space="preserve">
IF($C1575 = 1,
    0,
    RANDBETWEEN(5,COUNT('Last name'!$A:$A) + 1)
)</f>
        <v>189</v>
      </c>
      <c r="I1575" s="7" t="str">
        <f ca="1" xml:space="preserve">
IF($C1575 = 1 + N("Presidente"),
    "de Orléans e Bragança",
    VLOOKUP($H1575,'Last name'!$A:$B,2,FALSE) &amp; " " &amp; VLOOKUP(RANDBETWEEN(5,COUNT('Last name'!$A:$A) + 1),'Last name'!$A:$B,2,FALSE)
)</f>
        <v>Teixeira Borges</v>
      </c>
      <c r="J1575" s="7" t="str">
        <f t="shared" ca="1" si="242"/>
        <v>Nicolas Teixeira Borges</v>
      </c>
      <c r="K1575" s="7" t="str" cm="1">
        <f t="array" aca="1" ref="K1575" ca="1">SHA1HASH($J1575)</f>
        <v>af74b2b51a8baa8df9ec6773d585e437c522e07c</v>
      </c>
      <c r="L1575" s="7" cm="1">
        <f t="array" aca="1" ref="L1575" ca="1">INDEX(States!$A:$A,N1575,1)</f>
        <v>5</v>
      </c>
      <c r="M1575" s="7" t="str">
        <f ca="1">VLOOKUP($L1575,Countries!$A:$B,2,FALSE)</f>
        <v>Portugal</v>
      </c>
      <c r="N1575" s="7" cm="1">
        <f t="array" aca="1" ref="N1575" ca="1">INDEX(States!$C:$C,RANDBETWEEN(5,COUNTA(States!$A:$A) + 1),1)</f>
        <v>5</v>
      </c>
      <c r="O1575" s="7" t="str">
        <f ca="1">VLOOKUP($N1575,States!$C:$D,2,FALSE)</f>
        <v xml:space="preserve"> Lisboa</v>
      </c>
      <c r="P1575" s="7" t="str">
        <f ca="1">VLOOKUP($F1575,Name!$A:$C,3,FALSE)</f>
        <v>M</v>
      </c>
      <c r="Q1575" s="7" t="str">
        <f ca="1">VLOOKUP($P1575,Genders!$B:$C,2,FALSE)</f>
        <v>Male</v>
      </c>
      <c r="R1575" s="7" cm="1">
        <f t="array" aca="1" ref="R1575" ca="1">INDEX('Marital status'!$A:$A,RANDBETWEEN(5,COUNTA('Marital status'!$A:$A) + 1),1)</f>
        <v>8</v>
      </c>
      <c r="S1575" s="7" t="str">
        <f ca="1">VLOOKUP($R1575,'Marital status'!$A:$B,2,FALSE)</f>
        <v xml:space="preserve"> Separated </v>
      </c>
      <c r="T1575" s="7">
        <f t="shared" ca="1" si="243"/>
        <v>6</v>
      </c>
      <c r="U1575" s="7" t="str">
        <f ca="1">VLOOKUP($T1575,Ethnicities!$A:$B,2,FALSE)</f>
        <v>Black or African American</v>
      </c>
      <c r="V1575" s="8">
        <f t="shared" ca="1" si="244"/>
        <v>19489</v>
      </c>
      <c r="W1575" s="6">
        <f t="shared" ca="1" si="245"/>
        <v>7</v>
      </c>
      <c r="X1575" s="8" t="str">
        <f ca="1">VLOOKUP($W1575,'Background education'!$A:$B,2,FALSE)</f>
        <v>Undergraduate degree</v>
      </c>
      <c r="Y1575" s="7">
        <f ca="1" xml:space="preserve">
  IF(OR($AA1575 = 5, $AA1575 = 6, $AA1575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75" s="7" t="str">
        <f ca="1">VLOOKUP($Y1575,Departments!$A:$B,2,FALSE)</f>
        <v>Operations</v>
      </c>
      <c r="AA1575" s="6">
        <f t="shared" ca="1" si="246"/>
        <v>10</v>
      </c>
      <c r="AB1575" s="7" t="str">
        <f ca="1">VLOOKUP($AA1575,Roles!$A:$B,2,FALSE)</f>
        <v>Trainee</v>
      </c>
      <c r="AC1575" s="6" t="str">
        <f t="shared" ca="1" si="247"/>
        <v/>
      </c>
      <c r="AD1575" s="7" t="str">
        <f ca="1" xml:space="preserve">
IF($AC1575 &lt;&gt; "",
    VLOOKUP($AC1575,Levels!$A:$B,2,FALSE),
    ""
)</f>
        <v/>
      </c>
      <c r="AE1575" s="8">
        <f t="shared" ca="1" si="248"/>
        <v>42198</v>
      </c>
      <c r="AF1575" s="6">
        <f ca="1">RANDBETWEEN(5,COUNTA('Recruitment source'!$A:$A) + 1)</f>
        <v>12</v>
      </c>
      <c r="AG1575" s="6" t="str">
        <f ca="1">VLOOKUP($AF1575,'Recruitment source'!$A:$B,2,FALSE)</f>
        <v xml:space="preserve"> recommendation of employee</v>
      </c>
      <c r="AH1575" s="8"/>
      <c r="AI1575" s="1">
        <f t="shared" ca="1" si="240"/>
        <v>1305</v>
      </c>
      <c r="AJ157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1571, 1, 'Nicolas Teixeira Borges', 'M', 6, '10/05/1953', 7, 10, 10, NULL, 1305);</v>
      </c>
    </row>
    <row r="1576" spans="1:36" ht="14.25" customHeight="1" x14ac:dyDescent="0.2">
      <c r="A1576" s="7" cm="1">
        <f t="array" aca="1" ref="A1576" ca="1">INDEX(Companies!$A:$A,RANDBETWEEN(5,COUNTA(Companies!$A:$A) + 1),1)</f>
        <v>5</v>
      </c>
      <c r="B1576" s="7" t="str">
        <f ca="1">VLOOKUP($A1576,Companies!$A:$B,2,FALSE)</f>
        <v>ACME Corporation</v>
      </c>
      <c r="C1576" s="5">
        <f t="shared" si="241"/>
        <v>1572</v>
      </c>
      <c r="D1576" s="5" t="str" cm="1">
        <f t="array" ref="D1576">SHA1HASH($C1576)</f>
        <v>823b29ffd8dbab9367eddca53376226a17cdc00f</v>
      </c>
      <c r="E1576" s="6">
        <v>1</v>
      </c>
      <c r="F1576" s="7">
        <f ca="1">IF($C1576 = 1 + N("Presidente"),
    127,
    IF($C1576 = 2 + N("Vice-Presidente"),
        72,
        IF($C1576 = 3 + N("Secretária bilíngue"),
            13,
            RANDBETWEEN(5,COUNT(Name!$A:$A) + 1)
        )
    )
)</f>
        <v>274</v>
      </c>
      <c r="G1576" s="7" t="str">
        <f ca="1">VLOOKUP($F1576,Name!$A:$B,2,FALSE)</f>
        <v>Maria Valentina</v>
      </c>
      <c r="H1576" s="7">
        <f ca="1" xml:space="preserve">
IF($C1576 = 1,
    0,
    RANDBETWEEN(5,COUNT('Last name'!$A:$A) + 1)
)</f>
        <v>148</v>
      </c>
      <c r="I1576" s="7" t="str">
        <f ca="1" xml:space="preserve">
IF($C1576 = 1 + N("Presidente"),
    "de Orléans e Bragança",
    VLOOKUP($H1576,'Last name'!$A:$B,2,FALSE) &amp; " " &amp; VLOOKUP(RANDBETWEEN(5,COUNT('Last name'!$A:$A) + 1),'Last name'!$A:$B,2,FALSE)
)</f>
        <v>Pedrosa Machado</v>
      </c>
      <c r="J1576" s="7" t="str">
        <f t="shared" ca="1" si="242"/>
        <v>Maria Valentina Pedrosa Machado</v>
      </c>
      <c r="K1576" s="7" t="str" cm="1">
        <f t="array" aca="1" ref="K1576" ca="1">SHA1HASH($J1576)</f>
        <v>66f7d578f1a7e261e75f534d3d4dd7dc7b361ae2</v>
      </c>
      <c r="L1576" s="7" cm="1">
        <f t="array" aca="1" ref="L1576" ca="1">INDEX(States!$A:$A,N1576,1)</f>
        <v>5</v>
      </c>
      <c r="M1576" s="7" t="str">
        <f ca="1">VLOOKUP($L1576,Countries!$A:$B,2,FALSE)</f>
        <v>Portugal</v>
      </c>
      <c r="N1576" s="7" cm="1">
        <f t="array" aca="1" ref="N1576" ca="1">INDEX(States!$C:$C,RANDBETWEEN(5,COUNTA(States!$A:$A) + 1),1)</f>
        <v>5</v>
      </c>
      <c r="O1576" s="7" t="str">
        <f ca="1">VLOOKUP($N1576,States!$C:$D,2,FALSE)</f>
        <v xml:space="preserve"> Lisboa</v>
      </c>
      <c r="P1576" s="7" t="str">
        <f ca="1">VLOOKUP($F1576,Name!$A:$C,3,FALSE)</f>
        <v>F</v>
      </c>
      <c r="Q1576" s="7" t="str">
        <f ca="1">VLOOKUP($P1576,Genders!$B:$C,2,FALSE)</f>
        <v>Female</v>
      </c>
      <c r="R1576" s="7" cm="1">
        <f t="array" aca="1" ref="R1576" ca="1">INDEX('Marital status'!$A:$A,RANDBETWEEN(5,COUNTA('Marital status'!$A:$A) + 1),1)</f>
        <v>7</v>
      </c>
      <c r="S1576" s="7" t="str">
        <f ca="1">VLOOKUP($R1576,'Marital status'!$A:$B,2,FALSE)</f>
        <v xml:space="preserve">Widowed </v>
      </c>
      <c r="T1576" s="7">
        <f t="shared" ca="1" si="243"/>
        <v>5</v>
      </c>
      <c r="U1576" s="7" t="str">
        <f ca="1">VLOOKUP($T1576,Ethnicities!$A:$B,2,FALSE)</f>
        <v xml:space="preserve"> white</v>
      </c>
      <c r="V1576" s="8">
        <f t="shared" ca="1" si="244"/>
        <v>18331</v>
      </c>
      <c r="W1576" s="6">
        <f t="shared" ca="1" si="245"/>
        <v>8</v>
      </c>
      <c r="X1576" s="8" t="str">
        <f ca="1">VLOOKUP($W1576,'Background education'!$A:$B,2,FALSE)</f>
        <v>Graduate school</v>
      </c>
      <c r="Y1576" s="7">
        <f ca="1" xml:space="preserve">
  IF(OR($AA1576 = 5, $AA1576 = 6, $AA1576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76" s="7" t="str">
        <f ca="1">VLOOKUP($Y1576,Departments!$A:$B,2,FALSE)</f>
        <v xml:space="preserve"> Commercial</v>
      </c>
      <c r="AA1576" s="6">
        <f t="shared" ca="1" si="246"/>
        <v>11</v>
      </c>
      <c r="AB1576" s="7" t="str">
        <f ca="1">VLOOKUP($AA1576,Roles!$A:$B,2,FALSE)</f>
        <v>Analyst</v>
      </c>
      <c r="AC1576" s="6">
        <f t="shared" ca="1" si="247"/>
        <v>6</v>
      </c>
      <c r="AD1576" s="7" t="str">
        <f ca="1" xml:space="preserve">
IF($AC1576 &lt;&gt; "",
    VLOOKUP($AC1576,Levels!$A:$B,2,FALSE),
    ""
)</f>
        <v>Pleno</v>
      </c>
      <c r="AE1576" s="8">
        <f t="shared" ca="1" si="248"/>
        <v>42548</v>
      </c>
      <c r="AF1576" s="6">
        <f ca="1">RANDBETWEEN(5,COUNTA('Recruitment source'!$A:$A) + 1)</f>
        <v>5</v>
      </c>
      <c r="AG1576" s="6" t="str">
        <f ca="1">VLOOKUP($AF1576,'Recruitment source'!$A:$B,2,FALSE)</f>
        <v>Indeed</v>
      </c>
      <c r="AH1576" s="8"/>
      <c r="AI1576" s="1">
        <f t="shared" ca="1" si="240"/>
        <v>3080</v>
      </c>
      <c r="AJ1576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1572, 1, 'Maria Valentina Pedrosa Machado', 'F', 5, '09/03/1950', 8, 9, 11, 6, 3080);</v>
      </c>
    </row>
    <row r="1577" spans="1:36" ht="14.25" customHeight="1" x14ac:dyDescent="0.2">
      <c r="A1577" s="7" cm="1">
        <f t="array" aca="1" ref="A1577" ca="1">INDEX(Companies!$A:$A,RANDBETWEEN(5,COUNTA(Companies!$A:$A) + 1),1)</f>
        <v>5</v>
      </c>
      <c r="B1577" s="7" t="str">
        <f ca="1">VLOOKUP($A1577,Companies!$A:$B,2,FALSE)</f>
        <v>ACME Corporation</v>
      </c>
      <c r="C1577" s="5">
        <f t="shared" si="241"/>
        <v>1573</v>
      </c>
      <c r="D1577" s="5" t="str" cm="1">
        <f t="array" ref="D1577">SHA1HASH($C1577)</f>
        <v>45ca1d224fb0223c3ac72019ec9afe243d11e029</v>
      </c>
      <c r="E1577" s="6">
        <v>1</v>
      </c>
      <c r="F1577" s="7">
        <f ca="1">IF($C1577 = 1 + N("Presidente"),
    127,
    IF($C1577 = 2 + N("Vice-Presidente"),
        72,
        IF($C1577 = 3 + N("Secretária bilíngue"),
            13,
            RANDBETWEEN(5,COUNT(Name!$A:$A) + 1)
        )
    )
)</f>
        <v>223</v>
      </c>
      <c r="G1577" s="7" t="str">
        <f ca="1">VLOOKUP($F1577,Name!$A:$B,2,FALSE)</f>
        <v>Leonardo</v>
      </c>
      <c r="H1577" s="7">
        <f ca="1" xml:space="preserve">
IF($C1577 = 1,
    0,
    RANDBETWEEN(5,COUNT('Last name'!$A:$A) + 1)
)</f>
        <v>99</v>
      </c>
      <c r="I1577" s="7" t="str">
        <f ca="1" xml:space="preserve">
IF($C1577 = 1 + N("Presidente"),
    "de Orléans e Bragança",
    VLOOKUP($H1577,'Last name'!$A:$B,2,FALSE) &amp; " " &amp; VLOOKUP(RANDBETWEEN(5,COUNT('Last name'!$A:$A) + 1),'Last name'!$A:$B,2,FALSE)
)</f>
        <v>Gomes Badu</v>
      </c>
      <c r="J1577" s="7" t="str">
        <f t="shared" ca="1" si="242"/>
        <v>Leonardo Gomes Badu</v>
      </c>
      <c r="K1577" s="7" t="str" cm="1">
        <f t="array" aca="1" ref="K1577" ca="1">SHA1HASH($J1577)</f>
        <v>ba59857747560d24ee34035f5ea705e35d50e7c9</v>
      </c>
      <c r="L1577" s="7" cm="1">
        <f t="array" aca="1" ref="L1577" ca="1">INDEX(States!$A:$A,N1577,1)</f>
        <v>5</v>
      </c>
      <c r="M1577" s="7" t="str">
        <f ca="1">VLOOKUP($L1577,Countries!$A:$B,2,FALSE)</f>
        <v>Portugal</v>
      </c>
      <c r="N1577" s="7" cm="1">
        <f t="array" aca="1" ref="N1577" ca="1">INDEX(States!$C:$C,RANDBETWEEN(5,COUNTA(States!$A:$A) + 1),1)</f>
        <v>17</v>
      </c>
      <c r="O1577" s="7" t="str">
        <f ca="1">VLOOKUP($N1577,States!$C:$D,2,FALSE)</f>
        <v>Viseu</v>
      </c>
      <c r="P1577" s="7" t="str">
        <f ca="1">VLOOKUP($F1577,Name!$A:$C,3,FALSE)</f>
        <v>M</v>
      </c>
      <c r="Q1577" s="7" t="str">
        <f ca="1">VLOOKUP($P1577,Genders!$B:$C,2,FALSE)</f>
        <v>Male</v>
      </c>
      <c r="R1577" s="7" cm="1">
        <f t="array" aca="1" ref="R1577" ca="1">INDEX('Marital status'!$A:$A,RANDBETWEEN(5,COUNTA('Marital status'!$A:$A) + 1),1)</f>
        <v>7</v>
      </c>
      <c r="S1577" s="7" t="str">
        <f ca="1">VLOOKUP($R1577,'Marital status'!$A:$B,2,FALSE)</f>
        <v xml:space="preserve">Widowed </v>
      </c>
      <c r="T1577" s="7">
        <f t="shared" ca="1" si="243"/>
        <v>8</v>
      </c>
      <c r="U1577" s="7" t="str">
        <f ca="1">VLOOKUP($T1577,Ethnicities!$A:$B,2,FALSE)</f>
        <v>ASIAN</v>
      </c>
      <c r="V1577" s="8">
        <f t="shared" ca="1" si="244"/>
        <v>26242</v>
      </c>
      <c r="W1577" s="6">
        <f t="shared" ca="1" si="245"/>
        <v>7</v>
      </c>
      <c r="X1577" s="8" t="str">
        <f ca="1">VLOOKUP($W1577,'Background education'!$A:$B,2,FALSE)</f>
        <v>Undergraduate degree</v>
      </c>
      <c r="Y1577" s="7">
        <f ca="1" xml:space="preserve">
  IF(OR($AA1577 = 5, $AA1577 = 6, $AA1577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577" s="7" t="str">
        <f ca="1">VLOOKUP($Y1577,Departments!$A:$B,2,FALSE)</f>
        <v>Controlling</v>
      </c>
      <c r="AA1577" s="6">
        <f t="shared" ca="1" si="246"/>
        <v>9</v>
      </c>
      <c r="AB1577" s="7" t="str">
        <f ca="1">VLOOKUP($AA1577,Roles!$A:$B,2,FALSE)</f>
        <v>Intern</v>
      </c>
      <c r="AC1577" s="6" t="str">
        <f t="shared" ca="1" si="247"/>
        <v/>
      </c>
      <c r="AD1577" s="7" t="str">
        <f ca="1" xml:space="preserve">
IF($AC1577 &lt;&gt; "",
    VLOOKUP($AC1577,Levels!$A:$B,2,FALSE),
    ""
)</f>
        <v/>
      </c>
      <c r="AE1577" s="8">
        <f t="shared" ca="1" si="248"/>
        <v>41996</v>
      </c>
      <c r="AF1577" s="6">
        <f ca="1">RANDBETWEEN(5,COUNTA('Recruitment source'!$A:$A) + 1)</f>
        <v>11</v>
      </c>
      <c r="AG1577" s="6" t="str">
        <f ca="1">VLOOKUP($AF1577,'Recruitment source'!$A:$B,2,FALSE)</f>
        <v>Next Station</v>
      </c>
      <c r="AH1577" s="8"/>
      <c r="AI1577" s="1">
        <f t="shared" ca="1" si="240"/>
        <v>1205</v>
      </c>
      <c r="AJ1577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1573, 1, 'Leonardo Gomes Badu', 'M', 8, '05/11/1971', 7, 12, 9, NULL, 1205);</v>
      </c>
    </row>
    <row r="1578" spans="1:36" ht="14.25" customHeight="1" x14ac:dyDescent="0.2">
      <c r="A1578" s="7" cm="1">
        <f t="array" aca="1" ref="A1578" ca="1">INDEX(Companies!$A:$A,RANDBETWEEN(5,COUNTA(Companies!$A:$A) + 1),1)</f>
        <v>5</v>
      </c>
      <c r="B1578" s="7" t="str">
        <f ca="1">VLOOKUP($A1578,Companies!$A:$B,2,FALSE)</f>
        <v>ACME Corporation</v>
      </c>
      <c r="C1578" s="5">
        <f t="shared" si="241"/>
        <v>1574</v>
      </c>
      <c r="D1578" s="5" t="str" cm="1">
        <f t="array" ref="D1578">SHA1HASH($C1578)</f>
        <v>0dd8e2fe2969e0722430655502c0c0607a5b30be</v>
      </c>
      <c r="E1578" s="6">
        <v>1</v>
      </c>
      <c r="F1578" s="7">
        <f ca="1">IF($C1578 = 1 + N("Presidente"),
    127,
    IF($C1578 = 2 + N("Vice-Presidente"),
        72,
        IF($C1578 = 3 + N("Secretária bilíngue"),
            13,
            RANDBETWEEN(5,COUNT(Name!$A:$A) + 1)
        )
    )
)</f>
        <v>300</v>
      </c>
      <c r="G1578" s="7" t="str">
        <f ca="1">VLOOKUP($F1578,Name!$A:$B,2,FALSE)</f>
        <v>Muricy</v>
      </c>
      <c r="H1578" s="7">
        <f ca="1" xml:space="preserve">
IF($C1578 = 1,
    0,
    RANDBETWEEN(5,COUNT('Last name'!$A:$A) + 1)
)</f>
        <v>35</v>
      </c>
      <c r="I1578" s="7" t="str">
        <f ca="1" xml:space="preserve">
IF($C1578 = 1 + N("Presidente"),
    "de Orléans e Bragança",
    VLOOKUP($H1578,'Last name'!$A:$B,2,FALSE) &amp; " " &amp; VLOOKUP(RANDBETWEEN(5,COUNT('Last name'!$A:$A) + 1),'Last name'!$A:$B,2,FALSE)
)</f>
        <v>Barroso Ferrão</v>
      </c>
      <c r="J1578" s="7" t="str">
        <f t="shared" ca="1" si="242"/>
        <v>Muricy Barroso Ferrão</v>
      </c>
      <c r="K1578" s="7" t="str" cm="1">
        <f t="array" aca="1" ref="K1578" ca="1">SHA1HASH($J1578)</f>
        <v>ede00f2491202aad0688b2d9249319a9e96b3ee7</v>
      </c>
      <c r="L1578" s="7" cm="1">
        <f t="array" aca="1" ref="L1578" ca="1">INDEX(States!$A:$A,N1578,1)</f>
        <v>5</v>
      </c>
      <c r="M1578" s="7" t="str">
        <f ca="1">VLOOKUP($L1578,Countries!$A:$B,2,FALSE)</f>
        <v>Portugal</v>
      </c>
      <c r="N1578" s="7" cm="1">
        <f t="array" aca="1" ref="N1578" ca="1">INDEX(States!$C:$C,RANDBETWEEN(5,COUNTA(States!$A:$A) + 1),1)</f>
        <v>11</v>
      </c>
      <c r="O1578" s="7" t="str">
        <f ca="1">VLOOKUP($N1578,States!$C:$D,2,FALSE)</f>
        <v>Santarém</v>
      </c>
      <c r="P1578" s="7" t="str">
        <f ca="1">VLOOKUP($F1578,Name!$A:$C,3,FALSE)</f>
        <v>M</v>
      </c>
      <c r="Q1578" s="7" t="str">
        <f ca="1">VLOOKUP($P1578,Genders!$B:$C,2,FALSE)</f>
        <v>Male</v>
      </c>
      <c r="R1578" s="7" cm="1">
        <f t="array" aca="1" ref="R1578" ca="1">INDEX('Marital status'!$A:$A,RANDBETWEEN(5,COUNTA('Marital status'!$A:$A) + 1),1)</f>
        <v>9</v>
      </c>
      <c r="S1578" s="7" t="str">
        <f ca="1">VLOOKUP($R1578,'Marital status'!$A:$B,2,FALSE)</f>
        <v>DIVORCED</v>
      </c>
      <c r="T1578" s="7">
        <f t="shared" ca="1" si="243"/>
        <v>5</v>
      </c>
      <c r="U1578" s="7" t="str">
        <f ca="1">VLOOKUP($T1578,Ethnicities!$A:$B,2,FALSE)</f>
        <v xml:space="preserve"> white</v>
      </c>
      <c r="V1578" s="8">
        <f t="shared" ca="1" si="244"/>
        <v>30886</v>
      </c>
      <c r="W1578" s="6">
        <f t="shared" ca="1" si="245"/>
        <v>8</v>
      </c>
      <c r="X1578" s="8" t="str">
        <f ca="1">VLOOKUP($W1578,'Background education'!$A:$B,2,FALSE)</f>
        <v>Graduate school</v>
      </c>
      <c r="Y1578" s="7">
        <f ca="1" xml:space="preserve">
  IF(OR($AA1578 = 5, $AA1578 = 6, $AA1578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78" s="7" t="str">
        <f ca="1">VLOOKUP($Y1578,Departments!$A:$B,2,FALSE)</f>
        <v>Operations</v>
      </c>
      <c r="AA1578" s="6">
        <f t="shared" ca="1" si="246"/>
        <v>11</v>
      </c>
      <c r="AB1578" s="7" t="str">
        <f ca="1">VLOOKUP($AA1578,Roles!$A:$B,2,FALSE)</f>
        <v>Analyst</v>
      </c>
      <c r="AC1578" s="6">
        <f t="shared" ca="1" si="247"/>
        <v>5</v>
      </c>
      <c r="AD1578" s="7" t="str">
        <f ca="1" xml:space="preserve">
IF($AC1578 &lt;&gt; "",
    VLOOKUP($AC1578,Levels!$A:$B,2,FALSE),
    ""
)</f>
        <v>Junior</v>
      </c>
      <c r="AE1578" s="8">
        <f t="shared" ca="1" si="248"/>
        <v>36238</v>
      </c>
      <c r="AF1578" s="6">
        <f ca="1">RANDBETWEEN(5,COUNTA('Recruitment source'!$A:$A) + 1)</f>
        <v>11</v>
      </c>
      <c r="AG1578" s="6" t="str">
        <f ca="1">VLOOKUP($AF1578,'Recruitment source'!$A:$B,2,FALSE)</f>
        <v>Next Station</v>
      </c>
      <c r="AH1578" s="8"/>
      <c r="AI1578" s="1">
        <f t="shared" ca="1" si="240"/>
        <v>3000</v>
      </c>
      <c r="AJ1578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1574, 1, 'Muricy Barroso Ferrão', 'M', 5, '23/07/1984', 8, 10, 11, 5, 3000);</v>
      </c>
    </row>
    <row r="1579" spans="1:36" ht="14.25" customHeight="1" x14ac:dyDescent="0.2">
      <c r="A1579" s="7" cm="1">
        <f t="array" aca="1" ref="A1579" ca="1">INDEX(Companies!$A:$A,RANDBETWEEN(5,COUNTA(Companies!$A:$A) + 1),1)</f>
        <v>5</v>
      </c>
      <c r="B1579" s="7" t="str">
        <f ca="1">VLOOKUP($A1579,Companies!$A:$B,2,FALSE)</f>
        <v>ACME Corporation</v>
      </c>
      <c r="C1579" s="5">
        <f t="shared" si="241"/>
        <v>1575</v>
      </c>
      <c r="D1579" s="5" t="str" cm="1">
        <f t="array" ref="D1579">SHA1HASH($C1579)</f>
        <v>8639c2e8c44d79a5afaf095aa46f9c9231829b72</v>
      </c>
      <c r="E1579" s="6">
        <v>1</v>
      </c>
      <c r="F1579" s="7">
        <f ca="1">IF($C1579 = 1 + N("Presidente"),
    127,
    IF($C1579 = 2 + N("Vice-Presidente"),
        72,
        IF($C1579 = 3 + N("Secretária bilíngue"),
            13,
            RANDBETWEEN(5,COUNT(Name!$A:$A) + 1)
        )
    )
)</f>
        <v>232</v>
      </c>
      <c r="G1579" s="7" t="str">
        <f ca="1">VLOOKUP($F1579,Name!$A:$B,2,FALSE)</f>
        <v>Lorenzo</v>
      </c>
      <c r="H1579" s="7">
        <f ca="1" xml:space="preserve">
IF($C1579 = 1,
    0,
    RANDBETWEEN(5,COUNT('Last name'!$A:$A) + 1)
)</f>
        <v>131</v>
      </c>
      <c r="I1579" s="7" t="str">
        <f ca="1" xml:space="preserve">
IF($C1579 = 1 + N("Presidente"),
    "de Orléans e Bragança",
    VLOOKUP($H1579,'Last name'!$A:$B,2,FALSE) &amp; " " &amp; VLOOKUP(RANDBETWEEN(5,COUNT('Last name'!$A:$A) + 1),'Last name'!$A:$B,2,FALSE)
)</f>
        <v>Monti Santacruz</v>
      </c>
      <c r="J1579" s="7" t="str">
        <f t="shared" ca="1" si="242"/>
        <v>Lorenzo Monti Santacruz</v>
      </c>
      <c r="K1579" s="7" t="str" cm="1">
        <f t="array" aca="1" ref="K1579" ca="1">SHA1HASH($J1579)</f>
        <v>7972947e6394353d2e7b4726c5e847438415101c</v>
      </c>
      <c r="L1579" s="7" cm="1">
        <f t="array" aca="1" ref="L1579" ca="1">INDEX(States!$A:$A,N1579,1)</f>
        <v>5</v>
      </c>
      <c r="M1579" s="7" t="str">
        <f ca="1">VLOOKUP($L1579,Countries!$A:$B,2,FALSE)</f>
        <v>Portugal</v>
      </c>
      <c r="N1579" s="7" cm="1">
        <f t="array" aca="1" ref="N1579" ca="1">INDEX(States!$C:$C,RANDBETWEEN(5,COUNTA(States!$A:$A) + 1),1)</f>
        <v>22</v>
      </c>
      <c r="O1579" s="7" t="str">
        <f ca="1">VLOOKUP($N1579,States!$C:$D,2,FALSE)</f>
        <v>Vila Real</v>
      </c>
      <c r="P1579" s="7" t="str">
        <f ca="1">VLOOKUP($F1579,Name!$A:$C,3,FALSE)</f>
        <v>M</v>
      </c>
      <c r="Q1579" s="7" t="str">
        <f ca="1">VLOOKUP($P1579,Genders!$B:$C,2,FALSE)</f>
        <v>Male</v>
      </c>
      <c r="R1579" s="7" cm="1">
        <f t="array" aca="1" ref="R1579" ca="1">INDEX('Marital status'!$A:$A,RANDBETWEEN(5,COUNTA('Marital status'!$A:$A) + 1),1)</f>
        <v>9</v>
      </c>
      <c r="S1579" s="7" t="str">
        <f ca="1">VLOOKUP($R1579,'Marital status'!$A:$B,2,FALSE)</f>
        <v>DIVORCED</v>
      </c>
      <c r="T1579" s="7">
        <f t="shared" ca="1" si="243"/>
        <v>5</v>
      </c>
      <c r="U1579" s="7" t="str">
        <f ca="1">VLOOKUP($T1579,Ethnicities!$A:$B,2,FALSE)</f>
        <v xml:space="preserve"> white</v>
      </c>
      <c r="V1579" s="8">
        <f t="shared" ca="1" si="244"/>
        <v>32068</v>
      </c>
      <c r="W1579" s="6">
        <f t="shared" ca="1" si="245"/>
        <v>7</v>
      </c>
      <c r="X1579" s="8" t="str">
        <f ca="1">VLOOKUP($W1579,'Background education'!$A:$B,2,FALSE)</f>
        <v>Undergraduate degree</v>
      </c>
      <c r="Y1579" s="7">
        <f ca="1" xml:space="preserve">
  IF(OR($AA1579 = 5, $AA1579 = 6, $AA1579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79" s="7" t="str">
        <f ca="1">VLOOKUP($Y1579,Departments!$A:$B,2,FALSE)</f>
        <v>Audit</v>
      </c>
      <c r="AA1579" s="6">
        <f t="shared" ca="1" si="246"/>
        <v>10</v>
      </c>
      <c r="AB1579" s="7" t="str">
        <f ca="1">VLOOKUP($AA1579,Roles!$A:$B,2,FALSE)</f>
        <v>Trainee</v>
      </c>
      <c r="AC1579" s="6" t="str">
        <f t="shared" ca="1" si="247"/>
        <v/>
      </c>
      <c r="AD1579" s="7" t="str">
        <f ca="1" xml:space="preserve">
IF($AC1579 &lt;&gt; "",
    VLOOKUP($AC1579,Levels!$A:$B,2,FALSE),
    ""
)</f>
        <v/>
      </c>
      <c r="AE1579" s="8">
        <f t="shared" ca="1" si="248"/>
        <v>41750</v>
      </c>
      <c r="AF1579" s="6">
        <f ca="1">RANDBETWEEN(5,COUNTA('Recruitment source'!$A:$A) + 1)</f>
        <v>14</v>
      </c>
      <c r="AG1579" s="6" t="str">
        <f ca="1">VLOOKUP($AF1579,'Recruitment source'!$A:$B,2,FALSE)</f>
        <v>LinkedIn</v>
      </c>
      <c r="AH1579" s="8"/>
      <c r="AI1579" s="1">
        <f t="shared" ca="1" si="240"/>
        <v>1305</v>
      </c>
      <c r="AJ1579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1575, 1, 'Lorenzo Monti Santacruz', 'M', 5, '18/10/1987', 7, 13, 10, NULL, 1305);</v>
      </c>
    </row>
    <row r="1580" spans="1:36" ht="14.25" customHeight="1" x14ac:dyDescent="0.2">
      <c r="A1580" s="7" cm="1">
        <f t="array" aca="1" ref="A1580" ca="1">INDEX(Companies!$A:$A,RANDBETWEEN(5,COUNTA(Companies!$A:$A) + 1),1)</f>
        <v>5</v>
      </c>
      <c r="B1580" s="7" t="str">
        <f ca="1">VLOOKUP($A1580,Companies!$A:$B,2,FALSE)</f>
        <v>ACME Corporation</v>
      </c>
      <c r="C1580" s="5">
        <f t="shared" si="241"/>
        <v>1576</v>
      </c>
      <c r="D1580" s="5" t="str" cm="1">
        <f t="array" ref="D1580">SHA1HASH($C1580)</f>
        <v>00d77b942e978bcc69980155176ddad9534b4118</v>
      </c>
      <c r="E1580" s="6">
        <v>1</v>
      </c>
      <c r="F1580" s="7">
        <f ca="1">IF($C1580 = 1 + N("Presidente"),
    127,
    IF($C1580 = 2 + N("Vice-Presidente"),
        72,
        IF($C1580 = 3 + N("Secretária bilíngue"),
            13,
            RANDBETWEEN(5,COUNT(Name!$A:$A) + 1)
        )
    )
)</f>
        <v>202</v>
      </c>
      <c r="G1580" s="7" t="str">
        <f ca="1">VLOOKUP($F1580,Name!$A:$B,2,FALSE)</f>
        <v>Júlia Clara</v>
      </c>
      <c r="H1580" s="7">
        <f ca="1" xml:space="preserve">
IF($C1580 = 1,
    0,
    RANDBETWEEN(5,COUNT('Last name'!$A:$A) + 1)
)</f>
        <v>185</v>
      </c>
      <c r="I1580" s="7" t="str">
        <f ca="1" xml:space="preserve">
IF($C1580 = 1 + N("Presidente"),
    "de Orléans e Bragança",
    VLOOKUP($H1580,'Last name'!$A:$B,2,FALSE) &amp; " " &amp; VLOOKUP(RANDBETWEEN(5,COUNT('Last name'!$A:$A) + 1),'Last name'!$A:$B,2,FALSE)
)</f>
        <v>Sousa Paulista</v>
      </c>
      <c r="J1580" s="7" t="str">
        <f t="shared" ca="1" si="242"/>
        <v>Júlia Clara Sousa Paulista</v>
      </c>
      <c r="K1580" s="7" t="str" cm="1">
        <f t="array" aca="1" ref="K1580" ca="1">SHA1HASH($J1580)</f>
        <v>bac34543c41306accd6dbe92402d4e6bf4d9e0a9</v>
      </c>
      <c r="L1580" s="7" cm="1">
        <f t="array" aca="1" ref="L1580" ca="1">INDEX(States!$A:$A,N1580,1)</f>
        <v>5</v>
      </c>
      <c r="M1580" s="7" t="str">
        <f ca="1">VLOOKUP($L1580,Countries!$A:$B,2,FALSE)</f>
        <v>Portugal</v>
      </c>
      <c r="N1580" s="7" cm="1">
        <f t="array" aca="1" ref="N1580" ca="1">INDEX(States!$C:$C,RANDBETWEEN(5,COUNTA(States!$A:$A) + 1),1)</f>
        <v>16</v>
      </c>
      <c r="O1580" s="7" t="str">
        <f ca="1">VLOOKUP($N1580,States!$C:$D,2,FALSE)</f>
        <v>Azores</v>
      </c>
      <c r="P1580" s="7" t="str">
        <f ca="1">VLOOKUP($F1580,Name!$A:$C,3,FALSE)</f>
        <v>F</v>
      </c>
      <c r="Q1580" s="7" t="str">
        <f ca="1">VLOOKUP($P1580,Genders!$B:$C,2,FALSE)</f>
        <v>Female</v>
      </c>
      <c r="R1580" s="7" cm="1">
        <f t="array" aca="1" ref="R1580" ca="1">INDEX('Marital status'!$A:$A,RANDBETWEEN(5,COUNTA('Marital status'!$A:$A) + 1),1)</f>
        <v>6</v>
      </c>
      <c r="S1580" s="7" t="str">
        <f ca="1">VLOOKUP($R1580,'Marital status'!$A:$B,2,FALSE)</f>
        <v>MarrieD</v>
      </c>
      <c r="T1580" s="7">
        <f t="shared" ca="1" si="243"/>
        <v>5</v>
      </c>
      <c r="U1580" s="7" t="str">
        <f ca="1">VLOOKUP($T1580,Ethnicities!$A:$B,2,FALSE)</f>
        <v xml:space="preserve"> white</v>
      </c>
      <c r="V1580" s="8">
        <f t="shared" ca="1" si="244"/>
        <v>17987</v>
      </c>
      <c r="W1580" s="6">
        <f t="shared" ca="1" si="245"/>
        <v>7</v>
      </c>
      <c r="X1580" s="8" t="str">
        <f ca="1">VLOOKUP($W1580,'Background education'!$A:$B,2,FALSE)</f>
        <v>Undergraduate degree</v>
      </c>
      <c r="Y1580" s="7">
        <f ca="1" xml:space="preserve">
  IF(OR($AA1580 = 5, $AA1580 = 6, $AA1580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80" s="7" t="str">
        <f ca="1">VLOOKUP($Y1580,Departments!$A:$B,2,FALSE)</f>
        <v>Human Resource</v>
      </c>
      <c r="AA1580" s="6">
        <f t="shared" ca="1" si="246"/>
        <v>11</v>
      </c>
      <c r="AB1580" s="7" t="str">
        <f ca="1">VLOOKUP($AA1580,Roles!$A:$B,2,FALSE)</f>
        <v>Analyst</v>
      </c>
      <c r="AC1580" s="6">
        <f t="shared" ca="1" si="247"/>
        <v>5</v>
      </c>
      <c r="AD1580" s="7" t="str">
        <f ca="1" xml:space="preserve">
IF($AC1580 &lt;&gt; "",
    VLOOKUP($AC1580,Levels!$A:$B,2,FALSE),
    ""
)</f>
        <v>Junior</v>
      </c>
      <c r="AE1580" s="8">
        <f t="shared" ca="1" si="248"/>
        <v>44518</v>
      </c>
      <c r="AF1580" s="6">
        <f ca="1">RANDBETWEEN(5,COUNTA('Recruitment source'!$A:$A) + 1)</f>
        <v>11</v>
      </c>
      <c r="AG1580" s="6" t="str">
        <f ca="1">VLOOKUP($AF1580,'Recruitment source'!$A:$B,2,FALSE)</f>
        <v>Next Station</v>
      </c>
      <c r="AH1580" s="8"/>
      <c r="AI1580" s="1">
        <f t="shared" ca="1" si="240"/>
        <v>2580</v>
      </c>
      <c r="AJ1580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1576, 1, 'Júlia Clara Sousa Paulista', 'F', 5, '30/03/1949', 7, 8, 11, 5, 2580);</v>
      </c>
    </row>
    <row r="1581" spans="1:36" ht="14.25" customHeight="1" x14ac:dyDescent="0.2">
      <c r="A1581" s="7" cm="1">
        <f t="array" aca="1" ref="A1581" ca="1">INDEX(Companies!$A:$A,RANDBETWEEN(5,COUNTA(Companies!$A:$A) + 1),1)</f>
        <v>5</v>
      </c>
      <c r="B1581" s="7" t="str">
        <f ca="1">VLOOKUP($A1581,Companies!$A:$B,2,FALSE)</f>
        <v>ACME Corporation</v>
      </c>
      <c r="C1581" s="5">
        <f t="shared" si="241"/>
        <v>1577</v>
      </c>
      <c r="D1581" s="5" t="str" cm="1">
        <f t="array" ref="D1581">SHA1HASH($C1581)</f>
        <v>58cb004c78ad7dd27552600c7c1d525e5797cd1d</v>
      </c>
      <c r="E1581" s="6">
        <v>1</v>
      </c>
      <c r="F1581" s="7">
        <f ca="1">IF($C1581 = 1 + N("Presidente"),
    127,
    IF($C1581 = 2 + N("Vice-Presidente"),
        72,
        IF($C1581 = 3 + N("Secretária bilíngue"),
            13,
            RANDBETWEEN(5,COUNT(Name!$A:$A) + 1)
        )
    )
)</f>
        <v>323</v>
      </c>
      <c r="G1581" s="7" t="str">
        <f ca="1">VLOOKUP($F1581,Name!$A:$B,2,FALSE)</f>
        <v>Rachel</v>
      </c>
      <c r="H1581" s="7">
        <f ca="1" xml:space="preserve">
IF($C1581 = 1,
    0,
    RANDBETWEEN(5,COUNT('Last name'!$A:$A) + 1)
)</f>
        <v>148</v>
      </c>
      <c r="I1581" s="7" t="str">
        <f ca="1" xml:space="preserve">
IF($C1581 = 1 + N("Presidente"),
    "de Orléans e Bragança",
    VLOOKUP($H1581,'Last name'!$A:$B,2,FALSE) &amp; " " &amp; VLOOKUP(RANDBETWEEN(5,COUNT('Last name'!$A:$A) + 1),'Last name'!$A:$B,2,FALSE)
)</f>
        <v>Pedrosa Morais</v>
      </c>
      <c r="J1581" s="7" t="str">
        <f t="shared" ca="1" si="242"/>
        <v>Rachel Pedrosa Morais</v>
      </c>
      <c r="K1581" s="7" t="str" cm="1">
        <f t="array" aca="1" ref="K1581" ca="1">SHA1HASH($J1581)</f>
        <v>fd51a2e817411bf56207cb3688274369d545b8f8</v>
      </c>
      <c r="L1581" s="7" cm="1">
        <f t="array" aca="1" ref="L1581" ca="1">INDEX(States!$A:$A,N1581,1)</f>
        <v>5</v>
      </c>
      <c r="M1581" s="7" t="str">
        <f ca="1">VLOOKUP($L1581,Countries!$A:$B,2,FALSE)</f>
        <v>Portugal</v>
      </c>
      <c r="N1581" s="7" cm="1">
        <f t="array" aca="1" ref="N1581" ca="1">INDEX(States!$C:$C,RANDBETWEEN(5,COUNTA(States!$A:$A) + 1),1)</f>
        <v>22</v>
      </c>
      <c r="O1581" s="7" t="str">
        <f ca="1">VLOOKUP($N1581,States!$C:$D,2,FALSE)</f>
        <v>Vila Real</v>
      </c>
      <c r="P1581" s="7" t="str">
        <f ca="1">VLOOKUP($F1581,Name!$A:$C,3,FALSE)</f>
        <v>F</v>
      </c>
      <c r="Q1581" s="7" t="str">
        <f ca="1">VLOOKUP($P1581,Genders!$B:$C,2,FALSE)</f>
        <v>Female</v>
      </c>
      <c r="R1581" s="7" cm="1">
        <f t="array" aca="1" ref="R1581" ca="1">INDEX('Marital status'!$A:$A,RANDBETWEEN(5,COUNTA('Marital status'!$A:$A) + 1),1)</f>
        <v>9</v>
      </c>
      <c r="S1581" s="7" t="str">
        <f ca="1">VLOOKUP($R1581,'Marital status'!$A:$B,2,FALSE)</f>
        <v>DIVORCED</v>
      </c>
      <c r="T1581" s="7">
        <f t="shared" ca="1" si="243"/>
        <v>5</v>
      </c>
      <c r="U1581" s="7" t="str">
        <f ca="1">VLOOKUP($T1581,Ethnicities!$A:$B,2,FALSE)</f>
        <v xml:space="preserve"> white</v>
      </c>
      <c r="V1581" s="8">
        <f t="shared" ca="1" si="244"/>
        <v>23229</v>
      </c>
      <c r="W1581" s="6">
        <f t="shared" ca="1" si="245"/>
        <v>7</v>
      </c>
      <c r="X1581" s="8" t="str">
        <f ca="1">VLOOKUP($W1581,'Background education'!$A:$B,2,FALSE)</f>
        <v>Undergraduate degree</v>
      </c>
      <c r="Y1581" s="7">
        <f ca="1" xml:space="preserve">
  IF(OR($AA1581 = 5, $AA1581 = 6, $AA1581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81" s="7" t="str">
        <f ca="1">VLOOKUP($Y1581,Departments!$A:$B,2,FALSE)</f>
        <v>Human Resource</v>
      </c>
      <c r="AA1581" s="6">
        <f t="shared" ca="1" si="246"/>
        <v>10</v>
      </c>
      <c r="AB1581" s="7" t="str">
        <f ca="1">VLOOKUP($AA1581,Roles!$A:$B,2,FALSE)</f>
        <v>Trainee</v>
      </c>
      <c r="AC1581" s="6" t="str">
        <f t="shared" ca="1" si="247"/>
        <v/>
      </c>
      <c r="AD1581" s="7" t="str">
        <f ca="1" xml:space="preserve">
IF($AC1581 &lt;&gt; "",
    VLOOKUP($AC1581,Levels!$A:$B,2,FALSE),
    ""
)</f>
        <v/>
      </c>
      <c r="AE1581" s="8">
        <f t="shared" ca="1" si="248"/>
        <v>44609</v>
      </c>
      <c r="AF1581" s="6">
        <f ca="1">RANDBETWEEN(5,COUNTA('Recruitment source'!$A:$A) + 1)</f>
        <v>7</v>
      </c>
      <c r="AG1581" s="6" t="str">
        <f ca="1">VLOOKUP($AF1581,'Recruitment source'!$A:$B,2,FALSE)</f>
        <v>SAPO Emprego</v>
      </c>
      <c r="AH1581" s="8"/>
      <c r="AI1581" s="1">
        <f t="shared" ca="1" si="240"/>
        <v>1385</v>
      </c>
      <c r="AJ1581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1577, 1, 'Rachel Pedrosa Morais', 'F', 5, '06/08/1963', 7, 8, 10, NULL, 1385);</v>
      </c>
    </row>
    <row r="1582" spans="1:36" ht="14.25" customHeight="1" x14ac:dyDescent="0.2">
      <c r="A1582" s="7" cm="1">
        <f t="array" aca="1" ref="A1582" ca="1">INDEX(Companies!$A:$A,RANDBETWEEN(5,COUNTA(Companies!$A:$A) + 1),1)</f>
        <v>5</v>
      </c>
      <c r="B1582" s="7" t="str">
        <f ca="1">VLOOKUP($A1582,Companies!$A:$B,2,FALSE)</f>
        <v>ACME Corporation</v>
      </c>
      <c r="C1582" s="5">
        <f t="shared" si="241"/>
        <v>1578</v>
      </c>
      <c r="D1582" s="5" t="str" cm="1">
        <f t="array" ref="D1582">SHA1HASH($C1582)</f>
        <v>925d1b50cf96fe5447879b4b57ef57c168e4fc34</v>
      </c>
      <c r="E1582" s="6">
        <v>1</v>
      </c>
      <c r="F1582" s="7">
        <f ca="1">IF($C1582 = 1 + N("Presidente"),
    127,
    IF($C1582 = 2 + N("Vice-Presidente"),
        72,
        IF($C1582 = 3 + N("Secretária bilíngue"),
            13,
            RANDBETWEEN(5,COUNT(Name!$A:$A) + 1)
        )
    )
)</f>
        <v>79</v>
      </c>
      <c r="G1582" s="7" t="str">
        <f ca="1">VLOOKUP($F1582,Name!$A:$B,2,FALSE)</f>
        <v>Byanca</v>
      </c>
      <c r="H1582" s="7">
        <f ca="1" xml:space="preserve">
IF($C1582 = 1,
    0,
    RANDBETWEEN(5,COUNT('Last name'!$A:$A) + 1)
)</f>
        <v>7</v>
      </c>
      <c r="I1582" s="7" t="str">
        <f ca="1" xml:space="preserve">
IF($C1582 = 1 + N("Presidente"),
    "de Orléans e Bragança",
    VLOOKUP($H1582,'Last name'!$A:$B,2,FALSE) &amp; " " &amp; VLOOKUP(RANDBETWEEN(5,COUNT('Last name'!$A:$A) + 1),'Last name'!$A:$B,2,FALSE)
)</f>
        <v>Albuquerque Morais</v>
      </c>
      <c r="J1582" s="7" t="str">
        <f t="shared" ca="1" si="242"/>
        <v>Byanca Albuquerque Morais</v>
      </c>
      <c r="K1582" s="7" t="str" cm="1">
        <f t="array" aca="1" ref="K1582" ca="1">SHA1HASH($J1582)</f>
        <v>68ccda18d93194b4d7e3f5e06976b9cc8fc003a1</v>
      </c>
      <c r="L1582" s="7" cm="1">
        <f t="array" aca="1" ref="L1582" ca="1">INDEX(States!$A:$A,N1582,1)</f>
        <v>5</v>
      </c>
      <c r="M1582" s="7" t="str">
        <f ca="1">VLOOKUP($L1582,Countries!$A:$B,2,FALSE)</f>
        <v>Portugal</v>
      </c>
      <c r="N1582" s="7" cm="1">
        <f t="array" aca="1" ref="N1582" ca="1">INDEX(States!$C:$C,RANDBETWEEN(5,COUNTA(States!$A:$A) + 1),1)</f>
        <v>22</v>
      </c>
      <c r="O1582" s="7" t="str">
        <f ca="1">VLOOKUP($N1582,States!$C:$D,2,FALSE)</f>
        <v>Vila Real</v>
      </c>
      <c r="P1582" s="7" t="str">
        <f ca="1">VLOOKUP($F1582,Name!$A:$C,3,FALSE)</f>
        <v>F</v>
      </c>
      <c r="Q1582" s="7" t="str">
        <f ca="1">VLOOKUP($P1582,Genders!$B:$C,2,FALSE)</f>
        <v>Female</v>
      </c>
      <c r="R1582" s="7" cm="1">
        <f t="array" aca="1" ref="R1582" ca="1">INDEX('Marital status'!$A:$A,RANDBETWEEN(5,COUNTA('Marital status'!$A:$A) + 1),1)</f>
        <v>6</v>
      </c>
      <c r="S1582" s="7" t="str">
        <f ca="1">VLOOKUP($R1582,'Marital status'!$A:$B,2,FALSE)</f>
        <v>MarrieD</v>
      </c>
      <c r="T1582" s="7">
        <f t="shared" ca="1" si="243"/>
        <v>6</v>
      </c>
      <c r="U1582" s="7" t="str">
        <f ca="1">VLOOKUP($T1582,Ethnicities!$A:$B,2,FALSE)</f>
        <v>Black or African American</v>
      </c>
      <c r="V1582" s="8">
        <f t="shared" ca="1" si="244"/>
        <v>28370</v>
      </c>
      <c r="W1582" s="6">
        <f t="shared" ca="1" si="245"/>
        <v>8</v>
      </c>
      <c r="X1582" s="8" t="str">
        <f ca="1">VLOOKUP($W1582,'Background education'!$A:$B,2,FALSE)</f>
        <v>Graduate school</v>
      </c>
      <c r="Y1582" s="7">
        <f ca="1" xml:space="preserve">
  IF(OR($AA1582 = 5, $AA1582 = 6, $AA1582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82" s="7" t="str">
        <f ca="1">VLOOKUP($Y1582,Departments!$A:$B,2,FALSE)</f>
        <v xml:space="preserve"> Presidency</v>
      </c>
      <c r="AA1582" s="6">
        <f t="shared" ca="1" si="246"/>
        <v>11</v>
      </c>
      <c r="AB1582" s="7" t="str">
        <f ca="1">VLOOKUP($AA1582,Roles!$A:$B,2,FALSE)</f>
        <v>Analyst</v>
      </c>
      <c r="AC1582" s="6">
        <f t="shared" ca="1" si="247"/>
        <v>7</v>
      </c>
      <c r="AD1582" s="7" t="str">
        <f ca="1" xml:space="preserve">
IF($AC1582 &lt;&gt; "",
    VLOOKUP($AC1582,Levels!$A:$B,2,FALSE),
    ""
)</f>
        <v>Senior</v>
      </c>
      <c r="AE1582" s="8">
        <f t="shared" ca="1" si="248"/>
        <v>42108</v>
      </c>
      <c r="AF1582" s="6">
        <f ca="1">RANDBETWEEN(5,COUNTA('Recruitment source'!$A:$A) + 1)</f>
        <v>9</v>
      </c>
      <c r="AG1582" s="6" t="str">
        <f ca="1">VLOOKUP($AF1582,'Recruitment source'!$A:$B,2,FALSE)</f>
        <v>Empregos Online</v>
      </c>
      <c r="AH1582" s="8"/>
      <c r="AI1582" s="1">
        <f t="shared" ca="1" si="240"/>
        <v>3000</v>
      </c>
      <c r="AJ1582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1578, 1, 'Byanca Albuquerque Morais', 'F', 6, '02/09/1977', 8, 5, 11, 7, 3000);</v>
      </c>
    </row>
    <row r="1583" spans="1:36" ht="14.25" customHeight="1" x14ac:dyDescent="0.2">
      <c r="A1583" s="7" cm="1">
        <f t="array" aca="1" ref="A1583" ca="1">INDEX(Companies!$A:$A,RANDBETWEEN(5,COUNTA(Companies!$A:$A) + 1),1)</f>
        <v>5</v>
      </c>
      <c r="B1583" s="7" t="str">
        <f ca="1">VLOOKUP($A1583,Companies!$A:$B,2,FALSE)</f>
        <v>ACME Corporation</v>
      </c>
      <c r="C1583" s="5">
        <f t="shared" si="241"/>
        <v>1579</v>
      </c>
      <c r="D1583" s="5" t="str" cm="1">
        <f t="array" ref="D1583">SHA1HASH($C1583)</f>
        <v>23d202fb561c67ac5d22ae22f0e595ed35106b02</v>
      </c>
      <c r="E1583" s="6">
        <v>1</v>
      </c>
      <c r="F1583" s="7">
        <f ca="1">IF($C1583 = 1 + N("Presidente"),
    127,
    IF($C1583 = 2 + N("Vice-Presidente"),
        72,
        IF($C1583 = 3 + N("Secretária bilíngue"),
            13,
            RANDBETWEEN(5,COUNT(Name!$A:$A) + 1)
        )
    )
)</f>
        <v>149</v>
      </c>
      <c r="G1583" s="7" t="str">
        <f ca="1">VLOOKUP($F1583,Name!$A:$B,2,FALSE)</f>
        <v>Gabriel</v>
      </c>
      <c r="H1583" s="7">
        <f ca="1" xml:space="preserve">
IF($C1583 = 1,
    0,
    RANDBETWEEN(5,COUNT('Last name'!$A:$A) + 1)
)</f>
        <v>79</v>
      </c>
      <c r="I1583" s="7" t="str">
        <f ca="1" xml:space="preserve">
IF($C1583 = 1 + N("Presidente"),
    "de Orléans e Bragança",
    VLOOKUP($H1583,'Last name'!$A:$B,2,FALSE) &amp; " " &amp; VLOOKUP(RANDBETWEEN(5,COUNT('Last name'!$A:$A) + 1),'Last name'!$A:$B,2,FALSE)
)</f>
        <v>Evangelista Albuquerque</v>
      </c>
      <c r="J1583" s="7" t="str">
        <f t="shared" ca="1" si="242"/>
        <v>Gabriel Evangelista Albuquerque</v>
      </c>
      <c r="K1583" s="7" t="str" cm="1">
        <f t="array" aca="1" ref="K1583" ca="1">SHA1HASH($J1583)</f>
        <v>093c90d266c703a2290d3e72fdba80305d00dbfc</v>
      </c>
      <c r="L1583" s="7" cm="1">
        <f t="array" aca="1" ref="L1583" ca="1">INDEX(States!$A:$A,N1583,1)</f>
        <v>5</v>
      </c>
      <c r="M1583" s="7" t="str">
        <f ca="1">VLOOKUP($L1583,Countries!$A:$B,2,FALSE)</f>
        <v>Portugal</v>
      </c>
      <c r="N1583" s="7" cm="1">
        <f t="array" aca="1" ref="N1583" ca="1">INDEX(States!$C:$C,RANDBETWEEN(5,COUNTA(States!$A:$A) + 1),1)</f>
        <v>5</v>
      </c>
      <c r="O1583" s="7" t="str">
        <f ca="1">VLOOKUP($N1583,States!$C:$D,2,FALSE)</f>
        <v xml:space="preserve"> Lisboa</v>
      </c>
      <c r="P1583" s="7" t="str">
        <f ca="1">VLOOKUP($F1583,Name!$A:$C,3,FALSE)</f>
        <v>M</v>
      </c>
      <c r="Q1583" s="7" t="str">
        <f ca="1">VLOOKUP($P1583,Genders!$B:$C,2,FALSE)</f>
        <v>Male</v>
      </c>
      <c r="R1583" s="7" cm="1">
        <f t="array" aca="1" ref="R1583" ca="1">INDEX('Marital status'!$A:$A,RANDBETWEEN(5,COUNTA('Marital status'!$A:$A) + 1),1)</f>
        <v>8</v>
      </c>
      <c r="S1583" s="7" t="str">
        <f ca="1">VLOOKUP($R1583,'Marital status'!$A:$B,2,FALSE)</f>
        <v xml:space="preserve"> Separated </v>
      </c>
      <c r="T1583" s="7">
        <f t="shared" ca="1" si="243"/>
        <v>5</v>
      </c>
      <c r="U1583" s="7" t="str">
        <f ca="1">VLOOKUP($T1583,Ethnicities!$A:$B,2,FALSE)</f>
        <v xml:space="preserve"> white</v>
      </c>
      <c r="V1583" s="8">
        <f t="shared" ca="1" si="244"/>
        <v>18623</v>
      </c>
      <c r="W1583" s="6">
        <f t="shared" ca="1" si="245"/>
        <v>7</v>
      </c>
      <c r="X1583" s="8" t="str">
        <f ca="1">VLOOKUP($W1583,'Background education'!$A:$B,2,FALSE)</f>
        <v>Undergraduate degree</v>
      </c>
      <c r="Y1583" s="7">
        <f ca="1" xml:space="preserve">
  IF(OR($AA1583 = 5, $AA1583 = 6, $AA1583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83" s="7" t="str">
        <f ca="1">VLOOKUP($Y1583,Departments!$A:$B,2,FALSE)</f>
        <v>Operations</v>
      </c>
      <c r="AA1583" s="6">
        <f t="shared" ca="1" si="246"/>
        <v>9</v>
      </c>
      <c r="AB1583" s="7" t="str">
        <f ca="1">VLOOKUP($AA1583,Roles!$A:$B,2,FALSE)</f>
        <v>Intern</v>
      </c>
      <c r="AC1583" s="6" t="str">
        <f t="shared" ca="1" si="247"/>
        <v/>
      </c>
      <c r="AD1583" s="7" t="str">
        <f ca="1" xml:space="preserve">
IF($AC1583 &lt;&gt; "",
    VLOOKUP($AC1583,Levels!$A:$B,2,FALSE),
    ""
)</f>
        <v/>
      </c>
      <c r="AE1583" s="8">
        <f t="shared" ca="1" si="248"/>
        <v>43728</v>
      </c>
      <c r="AF1583" s="6">
        <f ca="1">RANDBETWEEN(5,COUNTA('Recruitment source'!$A:$A) + 1)</f>
        <v>15</v>
      </c>
      <c r="AG1583" s="6" t="str">
        <f ca="1">VLOOKUP($AF1583,'Recruitment source'!$A:$B,2,FALSE)</f>
        <v>Website</v>
      </c>
      <c r="AH1583" s="8"/>
      <c r="AI1583" s="1">
        <f t="shared" ca="1" si="240"/>
        <v>1205</v>
      </c>
      <c r="AJ158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1579, 1, 'Gabriel Evangelista Albuquerque', 'M', 5, '26/12/1950', 7, 10, 9, NULL, 1205);</v>
      </c>
    </row>
    <row r="1584" spans="1:36" ht="14.25" customHeight="1" x14ac:dyDescent="0.2">
      <c r="A1584" s="7" cm="1">
        <f t="array" aca="1" ref="A1584" ca="1">INDEX(Companies!$A:$A,RANDBETWEEN(5,COUNTA(Companies!$A:$A) + 1),1)</f>
        <v>5</v>
      </c>
      <c r="B1584" s="7" t="str">
        <f ca="1">VLOOKUP($A1584,Companies!$A:$B,2,FALSE)</f>
        <v>ACME Corporation</v>
      </c>
      <c r="C1584" s="5">
        <f t="shared" si="241"/>
        <v>1580</v>
      </c>
      <c r="D1584" s="5" t="str" cm="1">
        <f t="array" ref="D1584">SHA1HASH($C1584)</f>
        <v>50058be44bcb8dba457ab29e53b8d4d0ab1af94a</v>
      </c>
      <c r="E1584" s="6">
        <v>1</v>
      </c>
      <c r="F1584" s="7">
        <f ca="1">IF($C1584 = 1 + N("Presidente"),
    127,
    IF($C1584 = 2 + N("Vice-Presidente"),
        72,
        IF($C1584 = 3 + N("Secretária bilíngue"),
            13,
            RANDBETWEEN(5,COUNT(Name!$A:$A) + 1)
        )
    )
)</f>
        <v>33</v>
      </c>
      <c r="G1584" s="7" t="str">
        <f ca="1">VLOOKUP($F1584,Name!$A:$B,2,FALSE)</f>
        <v>Ana Lívia</v>
      </c>
      <c r="H1584" s="7">
        <f ca="1" xml:space="preserve">
IF($C1584 = 1,
    0,
    RANDBETWEEN(5,COUNT('Last name'!$A:$A) + 1)
)</f>
        <v>99</v>
      </c>
      <c r="I1584" s="7" t="str">
        <f ca="1" xml:space="preserve">
IF($C1584 = 1 + N("Presidente"),
    "de Orléans e Bragança",
    VLOOKUP($H1584,'Last name'!$A:$B,2,FALSE) &amp; " " &amp; VLOOKUP(RANDBETWEEN(5,COUNT('Last name'!$A:$A) + 1),'Last name'!$A:$B,2,FALSE)
)</f>
        <v>Gomes Coelho</v>
      </c>
      <c r="J1584" s="7" t="str">
        <f t="shared" ca="1" si="242"/>
        <v>Ana Lívia Gomes Coelho</v>
      </c>
      <c r="K1584" s="7" t="str" cm="1">
        <f t="array" aca="1" ref="K1584" ca="1">SHA1HASH($J1584)</f>
        <v>b8e6da09d7ce3f03b189aca54272aa441a530584</v>
      </c>
      <c r="L1584" s="7" cm="1">
        <f t="array" aca="1" ref="L1584" ca="1">INDEX(States!$A:$A,N1584,1)</f>
        <v>5</v>
      </c>
      <c r="M1584" s="7" t="str">
        <f ca="1">VLOOKUP($L1584,Countries!$A:$B,2,FALSE)</f>
        <v>Portugal</v>
      </c>
      <c r="N1584" s="7" cm="1">
        <f t="array" aca="1" ref="N1584" ca="1">INDEX(States!$C:$C,RANDBETWEEN(5,COUNTA(States!$A:$A) + 1),1)</f>
        <v>22</v>
      </c>
      <c r="O1584" s="7" t="str">
        <f ca="1">VLOOKUP($N1584,States!$C:$D,2,FALSE)</f>
        <v>Vila Real</v>
      </c>
      <c r="P1584" s="7" t="str">
        <f ca="1">VLOOKUP($F1584,Name!$A:$C,3,FALSE)</f>
        <v>F</v>
      </c>
      <c r="Q1584" s="7" t="str">
        <f ca="1">VLOOKUP($P1584,Genders!$B:$C,2,FALSE)</f>
        <v>Female</v>
      </c>
      <c r="R1584" s="7" cm="1">
        <f t="array" aca="1" ref="R1584" ca="1">INDEX('Marital status'!$A:$A,RANDBETWEEN(5,COUNTA('Marital status'!$A:$A) + 1),1)</f>
        <v>9</v>
      </c>
      <c r="S1584" s="7" t="str">
        <f ca="1">VLOOKUP($R1584,'Marital status'!$A:$B,2,FALSE)</f>
        <v>DIVORCED</v>
      </c>
      <c r="T1584" s="7">
        <f t="shared" ca="1" si="243"/>
        <v>7</v>
      </c>
      <c r="U1584" s="7" t="str">
        <f ca="1">VLOOKUP($T1584,Ethnicities!$A:$B,2,FALSE)</f>
        <v xml:space="preserve">  Hispanic or LATINO</v>
      </c>
      <c r="V1584" s="8">
        <f t="shared" ca="1" si="244"/>
        <v>23891</v>
      </c>
      <c r="W1584" s="6">
        <f t="shared" ca="1" si="245"/>
        <v>8</v>
      </c>
      <c r="X1584" s="8" t="str">
        <f ca="1">VLOOKUP($W1584,'Background education'!$A:$B,2,FALSE)</f>
        <v>Graduate school</v>
      </c>
      <c r="Y1584" s="7">
        <f ca="1" xml:space="preserve">
  IF(OR($AA1584 = 5, $AA1584 = 6, $AA1584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84" s="7" t="str">
        <f ca="1">VLOOKUP($Y1584,Departments!$A:$B,2,FALSE)</f>
        <v>Human Resource</v>
      </c>
      <c r="AA1584" s="6">
        <f t="shared" ca="1" si="246"/>
        <v>11</v>
      </c>
      <c r="AB1584" s="7" t="str">
        <f ca="1">VLOOKUP($AA1584,Roles!$A:$B,2,FALSE)</f>
        <v>Analyst</v>
      </c>
      <c r="AC1584" s="6">
        <f t="shared" ca="1" si="247"/>
        <v>7</v>
      </c>
      <c r="AD1584" s="7" t="str">
        <f ca="1" xml:space="preserve">
IF($AC1584 &lt;&gt; "",
    VLOOKUP($AC1584,Levels!$A:$B,2,FALSE),
    ""
)</f>
        <v>Senior</v>
      </c>
      <c r="AE1584" s="8">
        <f t="shared" ca="1" si="248"/>
        <v>40277</v>
      </c>
      <c r="AF1584" s="6">
        <f ca="1">RANDBETWEEN(5,COUNTA('Recruitment source'!$A:$A) + 1)</f>
        <v>12</v>
      </c>
      <c r="AG1584" s="6" t="str">
        <f ca="1">VLOOKUP($AF1584,'Recruitment source'!$A:$B,2,FALSE)</f>
        <v xml:space="preserve"> recommendation of employee</v>
      </c>
      <c r="AH1584" s="8"/>
      <c r="AI1584" s="1">
        <f t="shared" ca="1" si="240"/>
        <v>3080</v>
      </c>
      <c r="AJ158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1580, 1, 'Ana Lívia Gomes Coelho', 'F', 7, '29/05/1965', 8, 8, 11, 7, 3080);</v>
      </c>
    </row>
    <row r="1585" spans="1:36" ht="14.25" customHeight="1" x14ac:dyDescent="0.2">
      <c r="A1585" s="7" cm="1">
        <f t="array" aca="1" ref="A1585" ca="1">INDEX(Companies!$A:$A,RANDBETWEEN(5,COUNTA(Companies!$A:$A) + 1),1)</f>
        <v>5</v>
      </c>
      <c r="B1585" s="7" t="str">
        <f ca="1">VLOOKUP($A1585,Companies!$A:$B,2,FALSE)</f>
        <v>ACME Corporation</v>
      </c>
      <c r="C1585" s="5">
        <f t="shared" si="241"/>
        <v>1581</v>
      </c>
      <c r="D1585" s="5" t="str" cm="1">
        <f t="array" ref="D1585">SHA1HASH($C1585)</f>
        <v>2e6f7cec101464171ebd06503c2a50d6aa5b1e4c</v>
      </c>
      <c r="E1585" s="6">
        <v>1</v>
      </c>
      <c r="F1585" s="7">
        <f ca="1">IF($C1585 = 1 + N("Presidente"),
    127,
    IF($C1585 = 2 + N("Vice-Presidente"),
        72,
        IF($C1585 = 3 + N("Secretária bilíngue"),
            13,
            RANDBETWEEN(5,COUNT(Name!$A:$A) + 1)
        )
    )
)</f>
        <v>339</v>
      </c>
      <c r="G1585" s="7" t="str">
        <f ca="1">VLOOKUP($F1585,Name!$A:$B,2,FALSE)</f>
        <v>Sophie</v>
      </c>
      <c r="H1585" s="7">
        <f ca="1" xml:space="preserve">
IF($C1585 = 1,
    0,
    RANDBETWEEN(5,COUNT('Last name'!$A:$A) + 1)
)</f>
        <v>138</v>
      </c>
      <c r="I1585" s="7" t="str">
        <f ca="1" xml:space="preserve">
IF($C1585 = 1 + N("Presidente"),
    "de Orléans e Bragança",
    VLOOKUP($H1585,'Last name'!$A:$B,2,FALSE) &amp; " " &amp; VLOOKUP(RANDBETWEEN(5,COUNT('Last name'!$A:$A) + 1),'Last name'!$A:$B,2,FALSE)
)</f>
        <v>Nascimento Moura</v>
      </c>
      <c r="J1585" s="7" t="str">
        <f t="shared" ca="1" si="242"/>
        <v>Sophie Nascimento Moura</v>
      </c>
      <c r="K1585" s="7" t="str" cm="1">
        <f t="array" aca="1" ref="K1585" ca="1">SHA1HASH($J1585)</f>
        <v>4f14c6ec60a54b97b7aec66f9c8c8b45cf643e64</v>
      </c>
      <c r="L1585" s="7" cm="1">
        <f t="array" aca="1" ref="L1585" ca="1">INDEX(States!$A:$A,N1585,1)</f>
        <v>5</v>
      </c>
      <c r="M1585" s="7" t="str">
        <f ca="1">VLOOKUP($L1585,Countries!$A:$B,2,FALSE)</f>
        <v>Portugal</v>
      </c>
      <c r="N1585" s="7" cm="1">
        <f t="array" aca="1" ref="N1585" ca="1">INDEX(States!$C:$C,RANDBETWEEN(5,COUNTA(States!$A:$A) + 1),1)</f>
        <v>6</v>
      </c>
      <c r="O1585" s="7" t="str">
        <f ca="1">VLOOKUP($N1585,States!$C:$D,2,FALSE)</f>
        <v>PORTO</v>
      </c>
      <c r="P1585" s="7" t="str">
        <f ca="1">VLOOKUP($F1585,Name!$A:$C,3,FALSE)</f>
        <v>F</v>
      </c>
      <c r="Q1585" s="7" t="str">
        <f ca="1">VLOOKUP($P1585,Genders!$B:$C,2,FALSE)</f>
        <v>Female</v>
      </c>
      <c r="R1585" s="7" cm="1">
        <f t="array" aca="1" ref="R1585" ca="1">INDEX('Marital status'!$A:$A,RANDBETWEEN(5,COUNTA('Marital status'!$A:$A) + 1),1)</f>
        <v>8</v>
      </c>
      <c r="S1585" s="7" t="str">
        <f ca="1">VLOOKUP($R1585,'Marital status'!$A:$B,2,FALSE)</f>
        <v xml:space="preserve"> Separated </v>
      </c>
      <c r="T1585" s="7">
        <f t="shared" ca="1" si="243"/>
        <v>5</v>
      </c>
      <c r="U1585" s="7" t="str">
        <f ca="1">VLOOKUP($T1585,Ethnicities!$A:$B,2,FALSE)</f>
        <v xml:space="preserve"> white</v>
      </c>
      <c r="V1585" s="8">
        <f t="shared" ca="1" si="244"/>
        <v>31538</v>
      </c>
      <c r="W1585" s="6">
        <f t="shared" ca="1" si="245"/>
        <v>7</v>
      </c>
      <c r="X1585" s="8" t="str">
        <f ca="1">VLOOKUP($W1585,'Background education'!$A:$B,2,FALSE)</f>
        <v>Undergraduate degree</v>
      </c>
      <c r="Y1585" s="7">
        <f ca="1" xml:space="preserve">
  IF(OR($AA1585 = 5, $AA1585 = 6, $AA1585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85" s="7" t="str">
        <f ca="1">VLOOKUP($Y1585,Departments!$A:$B,2,FALSE)</f>
        <v xml:space="preserve"> Commercial</v>
      </c>
      <c r="AA1585" s="6">
        <f t="shared" ca="1" si="246"/>
        <v>10</v>
      </c>
      <c r="AB1585" s="7" t="str">
        <f ca="1">VLOOKUP($AA1585,Roles!$A:$B,2,FALSE)</f>
        <v>Trainee</v>
      </c>
      <c r="AC1585" s="6" t="str">
        <f t="shared" ca="1" si="247"/>
        <v/>
      </c>
      <c r="AD1585" s="7" t="str">
        <f ca="1" xml:space="preserve">
IF($AC1585 &lt;&gt; "",
    VLOOKUP($AC1585,Levels!$A:$B,2,FALSE),
    ""
)</f>
        <v/>
      </c>
      <c r="AE1585" s="8">
        <f t="shared" ca="1" si="248"/>
        <v>39035</v>
      </c>
      <c r="AF1585" s="6">
        <f ca="1">RANDBETWEEN(5,COUNTA('Recruitment source'!$A:$A) + 1)</f>
        <v>11</v>
      </c>
      <c r="AG1585" s="6" t="str">
        <f ca="1">VLOOKUP($AF1585,'Recruitment source'!$A:$B,2,FALSE)</f>
        <v>Next Station</v>
      </c>
      <c r="AH1585" s="8"/>
      <c r="AI1585" s="1">
        <f t="shared" ca="1" si="240"/>
        <v>1385</v>
      </c>
      <c r="AJ158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1581, 1, 'Sophie Nascimento Moura', 'F', 5, '06/05/1986', 7, 9, 10, NULL, 1385);</v>
      </c>
    </row>
    <row r="1586" spans="1:36" ht="14.25" customHeight="1" x14ac:dyDescent="0.2">
      <c r="A1586" s="7" cm="1">
        <f t="array" aca="1" ref="A1586" ca="1">INDEX(Companies!$A:$A,RANDBETWEEN(5,COUNTA(Companies!$A:$A) + 1),1)</f>
        <v>5</v>
      </c>
      <c r="B1586" s="7" t="str">
        <f ca="1">VLOOKUP($A1586,Companies!$A:$B,2,FALSE)</f>
        <v>ACME Corporation</v>
      </c>
      <c r="C1586" s="5">
        <f t="shared" si="241"/>
        <v>1582</v>
      </c>
      <c r="D1586" s="5" t="str" cm="1">
        <f t="array" ref="D1586">SHA1HASH($C1586)</f>
        <v>6b3d34f8fc2796e5d9ef688e0827f7d5c64ded85</v>
      </c>
      <c r="E1586" s="6">
        <v>1</v>
      </c>
      <c r="F1586" s="7">
        <f ca="1">IF($C1586 = 1 + N("Presidente"),
    127,
    IF($C1586 = 2 + N("Vice-Presidente"),
        72,
        IF($C1586 = 3 + N("Secretária bilíngue"),
            13,
            RANDBETWEEN(5,COUNT(Name!$A:$A) + 1)
        )
    )
)</f>
        <v>236</v>
      </c>
      <c r="G1586" s="7" t="str">
        <f ca="1">VLOOKUP($F1586,Name!$A:$B,2,FALSE)</f>
        <v>Luana</v>
      </c>
      <c r="H1586" s="7">
        <f ca="1" xml:space="preserve">
IF($C1586 = 1,
    0,
    RANDBETWEEN(5,COUNT('Last name'!$A:$A) + 1)
)</f>
        <v>21</v>
      </c>
      <c r="I1586" s="7" t="str">
        <f ca="1" xml:space="preserve">
IF($C1586 = 1 + N("Presidente"),
    "de Orléans e Bragança",
    VLOOKUP($H1586,'Last name'!$A:$B,2,FALSE) &amp; " " &amp; VLOOKUP(RANDBETWEEN(5,COUNT('Last name'!$A:$A) + 1),'Last name'!$A:$B,2,FALSE)
)</f>
        <v>Aragão Brasil</v>
      </c>
      <c r="J1586" s="7" t="str">
        <f t="shared" ca="1" si="242"/>
        <v>Luana Aragão Brasil</v>
      </c>
      <c r="K1586" s="7" t="str" cm="1">
        <f t="array" aca="1" ref="K1586" ca="1">SHA1HASH($J1586)</f>
        <v>827909964d7b077251cd4d67ba69675d7aff33dd</v>
      </c>
      <c r="L1586" s="7" cm="1">
        <f t="array" aca="1" ref="L1586" ca="1">INDEX(States!$A:$A,N1586,1)</f>
        <v>5</v>
      </c>
      <c r="M1586" s="7" t="str">
        <f ca="1">VLOOKUP($L1586,Countries!$A:$B,2,FALSE)</f>
        <v>Portugal</v>
      </c>
      <c r="N1586" s="7" cm="1">
        <f t="array" aca="1" ref="N1586" ca="1">INDEX(States!$C:$C,RANDBETWEEN(5,COUNTA(States!$A:$A) + 1),1)</f>
        <v>6</v>
      </c>
      <c r="O1586" s="7" t="str">
        <f ca="1">VLOOKUP($N1586,States!$C:$D,2,FALSE)</f>
        <v>PORTO</v>
      </c>
      <c r="P1586" s="7" t="str">
        <f ca="1">VLOOKUP($F1586,Name!$A:$C,3,FALSE)</f>
        <v>F</v>
      </c>
      <c r="Q1586" s="7" t="str">
        <f ca="1">VLOOKUP($P1586,Genders!$B:$C,2,FALSE)</f>
        <v>Female</v>
      </c>
      <c r="R1586" s="7" cm="1">
        <f t="array" aca="1" ref="R1586" ca="1">INDEX('Marital status'!$A:$A,RANDBETWEEN(5,COUNTA('Marital status'!$A:$A) + 1),1)</f>
        <v>8</v>
      </c>
      <c r="S1586" s="7" t="str">
        <f ca="1">VLOOKUP($R1586,'Marital status'!$A:$B,2,FALSE)</f>
        <v xml:space="preserve"> Separated </v>
      </c>
      <c r="T1586" s="7">
        <f t="shared" ca="1" si="243"/>
        <v>5</v>
      </c>
      <c r="U1586" s="7" t="str">
        <f ca="1">VLOOKUP($T1586,Ethnicities!$A:$B,2,FALSE)</f>
        <v xml:space="preserve"> white</v>
      </c>
      <c r="V1586" s="8">
        <f t="shared" ca="1" si="244"/>
        <v>22722</v>
      </c>
      <c r="W1586" s="6">
        <f t="shared" ca="1" si="245"/>
        <v>7</v>
      </c>
      <c r="X1586" s="8" t="str">
        <f ca="1">VLOOKUP($W1586,'Background education'!$A:$B,2,FALSE)</f>
        <v>Undergraduate degree</v>
      </c>
      <c r="Y1586" s="7">
        <f ca="1" xml:space="preserve">
  IF(OR($AA1586 = 5, $AA1586 = 6, $AA1586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86" s="7" t="str">
        <f ca="1">VLOOKUP($Y1586,Departments!$A:$B,2,FALSE)</f>
        <v>Administration</v>
      </c>
      <c r="AA1586" s="6">
        <f t="shared" ca="1" si="246"/>
        <v>11</v>
      </c>
      <c r="AB1586" s="7" t="str">
        <f ca="1">VLOOKUP($AA1586,Roles!$A:$B,2,FALSE)</f>
        <v>Analyst</v>
      </c>
      <c r="AC1586" s="6">
        <f t="shared" ca="1" si="247"/>
        <v>6</v>
      </c>
      <c r="AD1586" s="7" t="str">
        <f ca="1" xml:space="preserve">
IF($AC1586 &lt;&gt; "",
    VLOOKUP($AC1586,Levels!$A:$B,2,FALSE),
    ""
)</f>
        <v>Pleno</v>
      </c>
      <c r="AE1586" s="8">
        <f t="shared" ca="1" si="248"/>
        <v>43849</v>
      </c>
      <c r="AF1586" s="6">
        <f ca="1">RANDBETWEEN(5,COUNTA('Recruitment source'!$A:$A) + 1)</f>
        <v>8</v>
      </c>
      <c r="AG1586" s="6" t="str">
        <f ca="1">VLOOKUP($AF1586,'Recruitment source'!$A:$B,2,FALSE)</f>
        <v>Net Empregos</v>
      </c>
      <c r="AH1586" s="8"/>
      <c r="AI1586" s="1">
        <f t="shared" ca="1" si="240"/>
        <v>2500</v>
      </c>
      <c r="AJ1586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1582, 1, 'Luana Aragão Brasil', 'F', 5, '17/03/1962', 7, 6, 11, 6, 2500);</v>
      </c>
    </row>
    <row r="1587" spans="1:36" ht="14.25" customHeight="1" x14ac:dyDescent="0.2">
      <c r="A1587" s="7" cm="1">
        <f t="array" aca="1" ref="A1587" ca="1">INDEX(Companies!$A:$A,RANDBETWEEN(5,COUNTA(Companies!$A:$A) + 1),1)</f>
        <v>5</v>
      </c>
      <c r="B1587" s="7" t="str">
        <f ca="1">VLOOKUP($A1587,Companies!$A:$B,2,FALSE)</f>
        <v>ACME Corporation</v>
      </c>
      <c r="C1587" s="5">
        <f t="shared" si="241"/>
        <v>1583</v>
      </c>
      <c r="D1587" s="5" t="str" cm="1">
        <f t="array" ref="D1587">SHA1HASH($C1587)</f>
        <v>8dc863f4a133deb08253e1f8f60838d804a6dc89</v>
      </c>
      <c r="E1587" s="6">
        <v>1</v>
      </c>
      <c r="F1587" s="7">
        <f ca="1">IF($C1587 = 1 + N("Presidente"),
    127,
    IF($C1587 = 2 + N("Vice-Presidente"),
        72,
        IF($C1587 = 3 + N("Secretária bilíngue"),
            13,
            RANDBETWEEN(5,COUNT(Name!$A:$A) + 1)
        )
    )
)</f>
        <v>270</v>
      </c>
      <c r="G1587" s="7" t="str">
        <f ca="1">VLOOKUP($F1587,Name!$A:$B,2,FALSE)</f>
        <v>Maria Laura</v>
      </c>
      <c r="H1587" s="7">
        <f ca="1" xml:space="preserve">
IF($C1587 = 1,
    0,
    RANDBETWEEN(5,COUNT('Last name'!$A:$A) + 1)
)</f>
        <v>184</v>
      </c>
      <c r="I1587" s="7" t="str">
        <f ca="1" xml:space="preserve">
IF($C1587 = 1 + N("Presidente"),
    "de Orléans e Bragança",
    VLOOKUP($H1587,'Last name'!$A:$B,2,FALSE) &amp; " " &amp; VLOOKUP(RANDBETWEEN(5,COUNT('Last name'!$A:$A) + 1),'Last name'!$A:$B,2,FALSE)
)</f>
        <v>sobrenome Silva</v>
      </c>
      <c r="J1587" s="7" t="str">
        <f t="shared" ca="1" si="242"/>
        <v>Maria Laura sobrenome Silva</v>
      </c>
      <c r="K1587" s="7" t="str" cm="1">
        <f t="array" aca="1" ref="K1587" ca="1">SHA1HASH($J1587)</f>
        <v>2215abbdb806f7f0c37e3cd7d4c5d44234f5c984</v>
      </c>
      <c r="L1587" s="7" cm="1">
        <f t="array" aca="1" ref="L1587" ca="1">INDEX(States!$A:$A,N1587,1)</f>
        <v>5</v>
      </c>
      <c r="M1587" s="7" t="str">
        <f ca="1">VLOOKUP($L1587,Countries!$A:$B,2,FALSE)</f>
        <v>Portugal</v>
      </c>
      <c r="N1587" s="7" cm="1">
        <f t="array" aca="1" ref="N1587" ca="1">INDEX(States!$C:$C,RANDBETWEEN(5,COUNTA(States!$A:$A) + 1),1)</f>
        <v>10</v>
      </c>
      <c r="O1587" s="7" t="str">
        <f ca="1">VLOOKUP($N1587,States!$C:$D,2,FALSE)</f>
        <v>Faro</v>
      </c>
      <c r="P1587" s="7" t="str">
        <f ca="1">VLOOKUP($F1587,Name!$A:$C,3,FALSE)</f>
        <v>F</v>
      </c>
      <c r="Q1587" s="7" t="str">
        <f ca="1">VLOOKUP($P1587,Genders!$B:$C,2,FALSE)</f>
        <v>Female</v>
      </c>
      <c r="R1587" s="7" cm="1">
        <f t="array" aca="1" ref="R1587" ca="1">INDEX('Marital status'!$A:$A,RANDBETWEEN(5,COUNTA('Marital status'!$A:$A) + 1),1)</f>
        <v>9</v>
      </c>
      <c r="S1587" s="7" t="str">
        <f ca="1">VLOOKUP($R1587,'Marital status'!$A:$B,2,FALSE)</f>
        <v>DIVORCED</v>
      </c>
      <c r="T1587" s="7">
        <f t="shared" ca="1" si="243"/>
        <v>5</v>
      </c>
      <c r="U1587" s="7" t="str">
        <f ca="1">VLOOKUP($T1587,Ethnicities!$A:$B,2,FALSE)</f>
        <v xml:space="preserve"> white</v>
      </c>
      <c r="V1587" s="8">
        <f t="shared" ca="1" si="244"/>
        <v>31779</v>
      </c>
      <c r="W1587" s="6">
        <f t="shared" ca="1" si="245"/>
        <v>7</v>
      </c>
      <c r="X1587" s="8" t="str">
        <f ca="1">VLOOKUP($W1587,'Background education'!$A:$B,2,FALSE)</f>
        <v>Undergraduate degree</v>
      </c>
      <c r="Y1587" s="7">
        <f ca="1" xml:space="preserve">
  IF(OR($AA1587 = 5, $AA1587 = 6, $AA1587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87" s="7" t="str">
        <f ca="1">VLOOKUP($Y1587,Departments!$A:$B,2,FALSE)</f>
        <v>Communication &amp; Marketing</v>
      </c>
      <c r="AA1587" s="6">
        <f t="shared" ca="1" si="246"/>
        <v>10</v>
      </c>
      <c r="AB1587" s="7" t="str">
        <f ca="1">VLOOKUP($AA1587,Roles!$A:$B,2,FALSE)</f>
        <v>Trainee</v>
      </c>
      <c r="AC1587" s="6" t="str">
        <f t="shared" ca="1" si="247"/>
        <v/>
      </c>
      <c r="AD1587" s="7" t="str">
        <f ca="1" xml:space="preserve">
IF($AC1587 &lt;&gt; "",
    VLOOKUP($AC1587,Levels!$A:$B,2,FALSE),
    ""
)</f>
        <v/>
      </c>
      <c r="AE1587" s="8">
        <f t="shared" ca="1" si="248"/>
        <v>40364</v>
      </c>
      <c r="AF1587" s="6">
        <f ca="1">RANDBETWEEN(5,COUNTA('Recruitment source'!$A:$A) + 1)</f>
        <v>9</v>
      </c>
      <c r="AG1587" s="6" t="str">
        <f ca="1">VLOOKUP($AF1587,'Recruitment source'!$A:$B,2,FALSE)</f>
        <v>Empregos Online</v>
      </c>
      <c r="AH1587" s="8"/>
      <c r="AI1587" s="1">
        <f t="shared" ca="1" si="240"/>
        <v>1385</v>
      </c>
      <c r="AJ1587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1583, 1, 'Maria Laura sobrenome Silva', 'F', 5, '02/01/1987', 7, 11, 10, NULL, 1385);</v>
      </c>
    </row>
    <row r="1588" spans="1:36" ht="14.25" customHeight="1" x14ac:dyDescent="0.2">
      <c r="A1588" s="7" cm="1">
        <f t="array" aca="1" ref="A1588" ca="1">INDEX(Companies!$A:$A,RANDBETWEEN(5,COUNTA(Companies!$A:$A) + 1),1)</f>
        <v>5</v>
      </c>
      <c r="B1588" s="7" t="str">
        <f ca="1">VLOOKUP($A1588,Companies!$A:$B,2,FALSE)</f>
        <v>ACME Corporation</v>
      </c>
      <c r="C1588" s="5">
        <f t="shared" si="241"/>
        <v>1584</v>
      </c>
      <c r="D1588" s="5" t="str" cm="1">
        <f t="array" ref="D1588">SHA1HASH($C1588)</f>
        <v>2895698422986359b90f54778c7c4dc271e8fb58</v>
      </c>
      <c r="E1588" s="6">
        <v>1</v>
      </c>
      <c r="F1588" s="7">
        <f ca="1">IF($C1588 = 1 + N("Presidente"),
    127,
    IF($C1588 = 2 + N("Vice-Presidente"),
        72,
        IF($C1588 = 3 + N("Secretária bilíngue"),
            13,
            RANDBETWEEN(5,COUNT(Name!$A:$A) + 1)
        )
    )
)</f>
        <v>191</v>
      </c>
      <c r="G1588" s="7" t="str">
        <f ca="1">VLOOKUP($F1588,Name!$A:$B,2,FALSE)</f>
        <v>João Paulo</v>
      </c>
      <c r="H1588" s="7">
        <f ca="1" xml:space="preserve">
IF($C1588 = 1,
    0,
    RANDBETWEEN(5,COUNT('Last name'!$A:$A) + 1)
)</f>
        <v>115</v>
      </c>
      <c r="I1588" s="7" t="str">
        <f ca="1" xml:space="preserve">
IF($C1588 = 1 + N("Presidente"),
    "de Orléans e Bragança",
    VLOOKUP($H1588,'Last name'!$A:$B,2,FALSE) &amp; " " &amp; VLOOKUP(RANDBETWEEN(5,COUNT('Last name'!$A:$A) + 1),'Last name'!$A:$B,2,FALSE)
)</f>
        <v>Madureira Bermudes</v>
      </c>
      <c r="J1588" s="7" t="str">
        <f t="shared" ca="1" si="242"/>
        <v>João Paulo Madureira Bermudes</v>
      </c>
      <c r="K1588" s="7" t="str" cm="1">
        <f t="array" aca="1" ref="K1588" ca="1">SHA1HASH($J1588)</f>
        <v>978b8854680fb472a9b2950885cc642ec504e2bb</v>
      </c>
      <c r="L1588" s="7" cm="1">
        <f t="array" aca="1" ref="L1588" ca="1">INDEX(States!$A:$A,N1588,1)</f>
        <v>5</v>
      </c>
      <c r="M1588" s="7" t="str">
        <f ca="1">VLOOKUP($L1588,Countries!$A:$B,2,FALSE)</f>
        <v>Portugal</v>
      </c>
      <c r="N1588" s="7" cm="1">
        <f t="array" aca="1" ref="N1588" ca="1">INDEX(States!$C:$C,RANDBETWEEN(5,COUNTA(States!$A:$A) + 1),1)</f>
        <v>12</v>
      </c>
      <c r="O1588" s="7" t="str">
        <f ca="1">VLOOKUP($N1588,States!$C:$D,2,FALSE)</f>
        <v>Leiria</v>
      </c>
      <c r="P1588" s="7" t="str">
        <f ca="1">VLOOKUP($F1588,Name!$A:$C,3,FALSE)</f>
        <v>M</v>
      </c>
      <c r="Q1588" s="7" t="str">
        <f ca="1">VLOOKUP($P1588,Genders!$B:$C,2,FALSE)</f>
        <v>Male</v>
      </c>
      <c r="R1588" s="7" cm="1">
        <f t="array" aca="1" ref="R1588" ca="1">INDEX('Marital status'!$A:$A,RANDBETWEEN(5,COUNTA('Marital status'!$A:$A) + 1),1)</f>
        <v>7</v>
      </c>
      <c r="S1588" s="7" t="str">
        <f ca="1">VLOOKUP($R1588,'Marital status'!$A:$B,2,FALSE)</f>
        <v xml:space="preserve">Widowed </v>
      </c>
      <c r="T1588" s="7">
        <f t="shared" ca="1" si="243"/>
        <v>5</v>
      </c>
      <c r="U1588" s="7" t="str">
        <f ca="1">VLOOKUP($T1588,Ethnicities!$A:$B,2,FALSE)</f>
        <v xml:space="preserve"> white</v>
      </c>
      <c r="V1588" s="8">
        <f t="shared" ca="1" si="244"/>
        <v>20428</v>
      </c>
      <c r="W1588" s="6">
        <f t="shared" ca="1" si="245"/>
        <v>7</v>
      </c>
      <c r="X1588" s="8" t="str">
        <f ca="1">VLOOKUP($W1588,'Background education'!$A:$B,2,FALSE)</f>
        <v>Undergraduate degree</v>
      </c>
      <c r="Y1588" s="7">
        <f ca="1" xml:space="preserve">
  IF(OR($AA1588 = 5, $AA1588 = 6, $AA1588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88" s="7" t="str">
        <f ca="1">VLOOKUP($Y1588,Departments!$A:$B,2,FALSE)</f>
        <v xml:space="preserve"> Commercial</v>
      </c>
      <c r="AA1588" s="6">
        <f t="shared" ca="1" si="246"/>
        <v>11</v>
      </c>
      <c r="AB1588" s="7" t="str">
        <f ca="1">VLOOKUP($AA1588,Roles!$A:$B,2,FALSE)</f>
        <v>Analyst</v>
      </c>
      <c r="AC1588" s="6">
        <f t="shared" ca="1" si="247"/>
        <v>7</v>
      </c>
      <c r="AD1588" s="7" t="str">
        <f ca="1" xml:space="preserve">
IF($AC1588 &lt;&gt; "",
    VLOOKUP($AC1588,Levels!$A:$B,2,FALSE),
    ""
)</f>
        <v>Senior</v>
      </c>
      <c r="AE1588" s="8">
        <f t="shared" ca="1" si="248"/>
        <v>37577</v>
      </c>
      <c r="AF1588" s="6">
        <f ca="1">RANDBETWEEN(5,COUNTA('Recruitment source'!$A:$A) + 1)</f>
        <v>8</v>
      </c>
      <c r="AG1588" s="6" t="str">
        <f ca="1">VLOOKUP($AF1588,'Recruitment source'!$A:$B,2,FALSE)</f>
        <v>Net Empregos</v>
      </c>
      <c r="AH1588" s="8"/>
      <c r="AI1588" s="1">
        <f t="shared" ca="1" si="240"/>
        <v>2580</v>
      </c>
      <c r="AJ1588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1584, 1, 'João Paulo Madureira Bermudes', 'M', 5, '05/12/1955', 7, 9, 11, 7, 2580);</v>
      </c>
    </row>
    <row r="1589" spans="1:36" ht="14.25" customHeight="1" x14ac:dyDescent="0.2">
      <c r="A1589" s="7" cm="1">
        <f t="array" aca="1" ref="A1589" ca="1">INDEX(Companies!$A:$A,RANDBETWEEN(5,COUNTA(Companies!$A:$A) + 1),1)</f>
        <v>5</v>
      </c>
      <c r="B1589" s="7" t="str">
        <f ca="1">VLOOKUP($A1589,Companies!$A:$B,2,FALSE)</f>
        <v>ACME Corporation</v>
      </c>
      <c r="C1589" s="5">
        <f t="shared" si="241"/>
        <v>1585</v>
      </c>
      <c r="D1589" s="5" t="str" cm="1">
        <f t="array" ref="D1589">SHA1HASH($C1589)</f>
        <v>178116e63a31913ab6da9ab6d92cb510dea7964c</v>
      </c>
      <c r="E1589" s="6">
        <v>1</v>
      </c>
      <c r="F1589" s="7">
        <f ca="1">IF($C1589 = 1 + N("Presidente"),
    127,
    IF($C1589 = 2 + N("Vice-Presidente"),
        72,
        IF($C1589 = 3 + N("Secretária bilíngue"),
            13,
            RANDBETWEEN(5,COUNT(Name!$A:$A) + 1)
        )
    )
)</f>
        <v>316</v>
      </c>
      <c r="G1589" s="7" t="str">
        <f ca="1">VLOOKUP($F1589,Name!$A:$B,2,FALSE)</f>
        <v>Pedro</v>
      </c>
      <c r="H1589" s="7">
        <f ca="1" xml:space="preserve">
IF($C1589 = 1,
    0,
    RANDBETWEEN(5,COUNT('Last name'!$A:$A) + 1)
)</f>
        <v>13</v>
      </c>
      <c r="I1589" s="7" t="str">
        <f ca="1" xml:space="preserve">
IF($C1589 = 1 + N("Presidente"),
    "de Orléans e Bragança",
    VLOOKUP($H1589,'Last name'!$A:$B,2,FALSE) &amp; " " &amp; VLOOKUP(RANDBETWEEN(5,COUNT('Last name'!$A:$A) + 1),'Last name'!$A:$B,2,FALSE)
)</f>
        <v>Alvarenga Borges</v>
      </c>
      <c r="J1589" s="7" t="str">
        <f t="shared" ca="1" si="242"/>
        <v>Pedro Alvarenga Borges</v>
      </c>
      <c r="K1589" s="7" t="str" cm="1">
        <f t="array" aca="1" ref="K1589" ca="1">SHA1HASH($J1589)</f>
        <v>a4934514d0eadd2b890d30c9dea85303cab66807</v>
      </c>
      <c r="L1589" s="7" cm="1">
        <f t="array" aca="1" ref="L1589" ca="1">INDEX(States!$A:$A,N1589,1)</f>
        <v>5</v>
      </c>
      <c r="M1589" s="7" t="str">
        <f ca="1">VLOOKUP($L1589,Countries!$A:$B,2,FALSE)</f>
        <v>Portugal</v>
      </c>
      <c r="N1589" s="7" cm="1">
        <f t="array" aca="1" ref="N1589" ca="1">INDEX(States!$C:$C,RANDBETWEEN(5,COUNTA(States!$A:$A) + 1),1)</f>
        <v>8</v>
      </c>
      <c r="O1589" s="7" t="str">
        <f ca="1">VLOOKUP($N1589,States!$C:$D,2,FALSE)</f>
        <v>AveirO</v>
      </c>
      <c r="P1589" s="7" t="str">
        <f ca="1">VLOOKUP($F1589,Name!$A:$C,3,FALSE)</f>
        <v>M</v>
      </c>
      <c r="Q1589" s="7" t="str">
        <f ca="1">VLOOKUP($P1589,Genders!$B:$C,2,FALSE)</f>
        <v>Male</v>
      </c>
      <c r="R1589" s="7" cm="1">
        <f t="array" aca="1" ref="R1589" ca="1">INDEX('Marital status'!$A:$A,RANDBETWEEN(5,COUNTA('Marital status'!$A:$A) + 1),1)</f>
        <v>6</v>
      </c>
      <c r="S1589" s="7" t="str">
        <f ca="1">VLOOKUP($R1589,'Marital status'!$A:$B,2,FALSE)</f>
        <v>MarrieD</v>
      </c>
      <c r="T1589" s="7">
        <f t="shared" ca="1" si="243"/>
        <v>6</v>
      </c>
      <c r="U1589" s="7" t="str">
        <f ca="1">VLOOKUP($T1589,Ethnicities!$A:$B,2,FALSE)</f>
        <v>Black or African American</v>
      </c>
      <c r="V1589" s="8">
        <f t="shared" ca="1" si="244"/>
        <v>25893</v>
      </c>
      <c r="W1589" s="6">
        <f t="shared" ca="1" si="245"/>
        <v>7</v>
      </c>
      <c r="X1589" s="8" t="str">
        <f ca="1">VLOOKUP($W1589,'Background education'!$A:$B,2,FALSE)</f>
        <v>Undergraduate degree</v>
      </c>
      <c r="Y1589" s="7">
        <f ca="1" xml:space="preserve">
  IF(OR($AA1589 = 5, $AA1589 = 6, $AA1589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589" s="7" t="str">
        <f ca="1">VLOOKUP($Y1589,Departments!$A:$B,2,FALSE)</f>
        <v>Operations</v>
      </c>
      <c r="AA1589" s="6">
        <f t="shared" ca="1" si="246"/>
        <v>9</v>
      </c>
      <c r="AB1589" s="7" t="str">
        <f ca="1">VLOOKUP($AA1589,Roles!$A:$B,2,FALSE)</f>
        <v>Intern</v>
      </c>
      <c r="AC1589" s="6" t="str">
        <f t="shared" ca="1" si="247"/>
        <v/>
      </c>
      <c r="AD1589" s="7" t="str">
        <f ca="1" xml:space="preserve">
IF($AC1589 &lt;&gt; "",
    VLOOKUP($AC1589,Levels!$A:$B,2,FALSE),
    ""
)</f>
        <v/>
      </c>
      <c r="AE1589" s="8">
        <f t="shared" ca="1" si="248"/>
        <v>41480</v>
      </c>
      <c r="AF1589" s="6">
        <f ca="1">RANDBETWEEN(5,COUNTA('Recruitment source'!$A:$A) + 1)</f>
        <v>6</v>
      </c>
      <c r="AG1589" s="6" t="str">
        <f ca="1">VLOOKUP($AF1589,'Recruitment source'!$A:$B,2,FALSE)</f>
        <v>Learn4Good</v>
      </c>
      <c r="AH1589" s="8"/>
      <c r="AI1589" s="1">
        <f t="shared" ca="1" si="240"/>
        <v>1205</v>
      </c>
      <c r="AJ1589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1585, 1, 'Pedro Alvarenga Borges', 'M', 6, '21/11/1970', 7, 10, 9, NULL, 1205);</v>
      </c>
    </row>
    <row r="1590" spans="1:36" ht="14.25" customHeight="1" x14ac:dyDescent="0.2">
      <c r="A1590" s="7" cm="1">
        <f t="array" aca="1" ref="A1590" ca="1">INDEX(Companies!$A:$A,RANDBETWEEN(5,COUNTA(Companies!$A:$A) + 1),1)</f>
        <v>5</v>
      </c>
      <c r="B1590" s="7" t="str">
        <f ca="1">VLOOKUP($A1590,Companies!$A:$B,2,FALSE)</f>
        <v>ACME Corporation</v>
      </c>
      <c r="C1590" s="5">
        <f t="shared" si="241"/>
        <v>1586</v>
      </c>
      <c r="D1590" s="5" t="str" cm="1">
        <f t="array" ref="D1590">SHA1HASH($C1590)</f>
        <v>a20f01a742a1c4e4a9a79543bcd5388bd2244696</v>
      </c>
      <c r="E1590" s="6">
        <v>1</v>
      </c>
      <c r="F1590" s="7">
        <f ca="1">IF($C1590 = 1 + N("Presidente"),
    127,
    IF($C1590 = 2 + N("Vice-Presidente"),
        72,
        IF($C1590 = 3 + N("Secretária bilíngue"),
            13,
            RANDBETWEEN(5,COUNT(Name!$A:$A) + 1)
        )
    )
)</f>
        <v>240</v>
      </c>
      <c r="G1590" s="7" t="str">
        <f ca="1">VLOOKUP($F1590,Name!$A:$B,2,FALSE)</f>
        <v>Lucca</v>
      </c>
      <c r="H1590" s="7">
        <f ca="1" xml:space="preserve">
IF($C1590 = 1,
    0,
    RANDBETWEEN(5,COUNT('Last name'!$A:$A) + 1)
)</f>
        <v>96</v>
      </c>
      <c r="I1590" s="7" t="str">
        <f ca="1" xml:space="preserve">
IF($C1590 = 1 + N("Presidente"),
    "de Orléans e Bragança",
    VLOOKUP($H1590,'Last name'!$A:$B,2,FALSE) &amp; " " &amp; VLOOKUP(RANDBETWEEN(5,COUNT('Last name'!$A:$A) + 1),'Last name'!$A:$B,2,FALSE)
)</f>
        <v>Gallo Ferreira</v>
      </c>
      <c r="J1590" s="7" t="str">
        <f t="shared" ca="1" si="242"/>
        <v>Lucca Gallo Ferreira</v>
      </c>
      <c r="K1590" s="7" t="str" cm="1">
        <f t="array" aca="1" ref="K1590" ca="1">SHA1HASH($J1590)</f>
        <v>e34133b6dffcb637adad7c42754852dc9709c450</v>
      </c>
      <c r="L1590" s="7" cm="1">
        <f t="array" aca="1" ref="L1590" ca="1">INDEX(States!$A:$A,N1590,1)</f>
        <v>5</v>
      </c>
      <c r="M1590" s="7" t="str">
        <f ca="1">VLOOKUP($L1590,Countries!$A:$B,2,FALSE)</f>
        <v>Portugal</v>
      </c>
      <c r="N1590" s="7" cm="1">
        <f t="array" aca="1" ref="N1590" ca="1">INDEX(States!$C:$C,RANDBETWEEN(5,COUNTA(States!$A:$A) + 1),1)</f>
        <v>16</v>
      </c>
      <c r="O1590" s="7" t="str">
        <f ca="1">VLOOKUP($N1590,States!$C:$D,2,FALSE)</f>
        <v>Azores</v>
      </c>
      <c r="P1590" s="7" t="str">
        <f ca="1">VLOOKUP($F1590,Name!$A:$C,3,FALSE)</f>
        <v>M</v>
      </c>
      <c r="Q1590" s="7" t="str">
        <f ca="1">VLOOKUP($P1590,Genders!$B:$C,2,FALSE)</f>
        <v>Male</v>
      </c>
      <c r="R1590" s="7" cm="1">
        <f t="array" aca="1" ref="R1590" ca="1">INDEX('Marital status'!$A:$A,RANDBETWEEN(5,COUNTA('Marital status'!$A:$A) + 1),1)</f>
        <v>7</v>
      </c>
      <c r="S1590" s="7" t="str">
        <f ca="1">VLOOKUP($R1590,'Marital status'!$A:$B,2,FALSE)</f>
        <v xml:space="preserve">Widowed </v>
      </c>
      <c r="T1590" s="7">
        <f t="shared" ca="1" si="243"/>
        <v>5</v>
      </c>
      <c r="U1590" s="7" t="str">
        <f ca="1">VLOOKUP($T1590,Ethnicities!$A:$B,2,FALSE)</f>
        <v xml:space="preserve"> white</v>
      </c>
      <c r="V1590" s="8">
        <f t="shared" ca="1" si="244"/>
        <v>27478</v>
      </c>
      <c r="W1590" s="6">
        <f t="shared" ca="1" si="245"/>
        <v>7</v>
      </c>
      <c r="X1590" s="8" t="str">
        <f ca="1">VLOOKUP($W1590,'Background education'!$A:$B,2,FALSE)</f>
        <v>Undergraduate degree</v>
      </c>
      <c r="Y1590" s="7">
        <f ca="1" xml:space="preserve">
  IF(OR($AA1590 = 5, $AA1590 = 6, $AA1590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590" s="7" t="str">
        <f ca="1">VLOOKUP($Y1590,Departments!$A:$B,2,FALSE)</f>
        <v>Communication &amp; Marketing</v>
      </c>
      <c r="AA1590" s="6">
        <f t="shared" ca="1" si="246"/>
        <v>11</v>
      </c>
      <c r="AB1590" s="7" t="str">
        <f ca="1">VLOOKUP($AA1590,Roles!$A:$B,2,FALSE)</f>
        <v>Analyst</v>
      </c>
      <c r="AC1590" s="6">
        <f t="shared" ca="1" si="247"/>
        <v>6</v>
      </c>
      <c r="AD1590" s="7" t="str">
        <f ca="1" xml:space="preserve">
IF($AC1590 &lt;&gt; "",
    VLOOKUP($AC1590,Levels!$A:$B,2,FALSE),
    ""
)</f>
        <v>Pleno</v>
      </c>
      <c r="AE1590" s="8">
        <f t="shared" ca="1" si="248"/>
        <v>43053</v>
      </c>
      <c r="AF1590" s="6">
        <f ca="1">RANDBETWEEN(5,COUNTA('Recruitment source'!$A:$A) + 1)</f>
        <v>10</v>
      </c>
      <c r="AG1590" s="6" t="str">
        <f ca="1">VLOOKUP($AF1590,'Recruitment source'!$A:$B,2,FALSE)</f>
        <v>Jobs in Lisbon</v>
      </c>
      <c r="AH1590" s="8"/>
      <c r="AI1590" s="1">
        <f t="shared" ca="1" si="240"/>
        <v>2580</v>
      </c>
      <c r="AJ1590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1586, 1, 'Lucca Gallo Ferreira', 'M', 5, '25/03/1975', 7, 11, 11, 6, 2580);</v>
      </c>
    </row>
    <row r="1591" spans="1:36" ht="14.25" customHeight="1" x14ac:dyDescent="0.2">
      <c r="A1591" s="7" cm="1">
        <f t="array" aca="1" ref="A1591" ca="1">INDEX(Companies!$A:$A,RANDBETWEEN(5,COUNTA(Companies!$A:$A) + 1),1)</f>
        <v>5</v>
      </c>
      <c r="B1591" s="7" t="str">
        <f ca="1">VLOOKUP($A1591,Companies!$A:$B,2,FALSE)</f>
        <v>ACME Corporation</v>
      </c>
      <c r="C1591" s="5">
        <f t="shared" si="241"/>
        <v>1587</v>
      </c>
      <c r="D1591" s="5" t="str" cm="1">
        <f t="array" ref="D1591">SHA1HASH($C1591)</f>
        <v>8840675b649f219c1d0a37801d4afe0ce6fafae9</v>
      </c>
      <c r="E1591" s="6">
        <v>1</v>
      </c>
      <c r="F1591" s="7">
        <f ca="1">IF($C1591 = 1 + N("Presidente"),
    127,
    IF($C1591 = 2 + N("Vice-Presidente"),
        72,
        IF($C1591 = 3 + N("Secretária bilíngue"),
            13,
            RANDBETWEEN(5,COUNT(Name!$A:$A) + 1)
        )
    )
)</f>
        <v>42</v>
      </c>
      <c r="G1591" s="7" t="str">
        <f ca="1">VLOOKUP($F1591,Name!$A:$B,2,FALSE)</f>
        <v>Ângelo</v>
      </c>
      <c r="H1591" s="7">
        <f ca="1" xml:space="preserve">
IF($C1591 = 1,
    0,
    RANDBETWEEN(5,COUNT('Last name'!$A:$A) + 1)
)</f>
        <v>44</v>
      </c>
      <c r="I1591" s="7" t="str">
        <f ca="1" xml:space="preserve">
IF($C1591 = 1 + N("Presidente"),
    "de Orléans e Bragança",
    VLOOKUP($H1591,'Last name'!$A:$B,2,FALSE) &amp; " " &amp; VLOOKUP(RANDBETWEEN(5,COUNT('Last name'!$A:$A) + 1),'Last name'!$A:$B,2,FALSE)
)</f>
        <v>Botelho Greco</v>
      </c>
      <c r="J1591" s="7" t="str">
        <f t="shared" ca="1" si="242"/>
        <v>Ângelo Botelho Greco</v>
      </c>
      <c r="K1591" s="7" t="str" cm="1">
        <f t="array" aca="1" ref="K1591" ca="1">SHA1HASH($J1591)</f>
        <v>ca2dc265cd9c31f5d27369ab15e4abae023cb8cf</v>
      </c>
      <c r="L1591" s="7" cm="1">
        <f t="array" aca="1" ref="L1591" ca="1">INDEX(States!$A:$A,N1591,1)</f>
        <v>5</v>
      </c>
      <c r="M1591" s="7" t="str">
        <f ca="1">VLOOKUP($L1591,Countries!$A:$B,2,FALSE)</f>
        <v>Portugal</v>
      </c>
      <c r="N1591" s="7" cm="1">
        <f t="array" aca="1" ref="N1591" ca="1">INDEX(States!$C:$C,RANDBETWEEN(5,COUNTA(States!$A:$A) + 1),1)</f>
        <v>17</v>
      </c>
      <c r="O1591" s="7" t="str">
        <f ca="1">VLOOKUP($N1591,States!$C:$D,2,FALSE)</f>
        <v>Viseu</v>
      </c>
      <c r="P1591" s="7" t="str">
        <f ca="1">VLOOKUP($F1591,Name!$A:$C,3,FALSE)</f>
        <v>M</v>
      </c>
      <c r="Q1591" s="7" t="str">
        <f ca="1">VLOOKUP($P1591,Genders!$B:$C,2,FALSE)</f>
        <v>Male</v>
      </c>
      <c r="R1591" s="7" cm="1">
        <f t="array" aca="1" ref="R1591" ca="1">INDEX('Marital status'!$A:$A,RANDBETWEEN(5,COUNTA('Marital status'!$A:$A) + 1),1)</f>
        <v>7</v>
      </c>
      <c r="S1591" s="7" t="str">
        <f ca="1">VLOOKUP($R1591,'Marital status'!$A:$B,2,FALSE)</f>
        <v xml:space="preserve">Widowed </v>
      </c>
      <c r="T1591" s="7">
        <f t="shared" ca="1" si="243"/>
        <v>5</v>
      </c>
      <c r="U1591" s="7" t="str">
        <f ca="1">VLOOKUP($T1591,Ethnicities!$A:$B,2,FALSE)</f>
        <v xml:space="preserve"> white</v>
      </c>
      <c r="V1591" s="8">
        <f t="shared" ca="1" si="244"/>
        <v>25121</v>
      </c>
      <c r="W1591" s="6">
        <f t="shared" ca="1" si="245"/>
        <v>7</v>
      </c>
      <c r="X1591" s="8" t="str">
        <f ca="1">VLOOKUP($W1591,'Background education'!$A:$B,2,FALSE)</f>
        <v>Undergraduate degree</v>
      </c>
      <c r="Y1591" s="7">
        <f ca="1" xml:space="preserve">
  IF(OR($AA1591 = 5, $AA1591 = 6, $AA1591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91" s="7" t="str">
        <f ca="1">VLOOKUP($Y1591,Departments!$A:$B,2,FALSE)</f>
        <v>Human Resource</v>
      </c>
      <c r="AA1591" s="6">
        <f t="shared" ca="1" si="246"/>
        <v>9</v>
      </c>
      <c r="AB1591" s="7" t="str">
        <f ca="1">VLOOKUP($AA1591,Roles!$A:$B,2,FALSE)</f>
        <v>Intern</v>
      </c>
      <c r="AC1591" s="6" t="str">
        <f t="shared" ca="1" si="247"/>
        <v/>
      </c>
      <c r="AD1591" s="7" t="str">
        <f ca="1" xml:space="preserve">
IF($AC1591 &lt;&gt; "",
    VLOOKUP($AC1591,Levels!$A:$B,2,FALSE),
    ""
)</f>
        <v/>
      </c>
      <c r="AE1591" s="8">
        <f t="shared" ca="1" si="248"/>
        <v>40171</v>
      </c>
      <c r="AF1591" s="6">
        <f ca="1">RANDBETWEEN(5,COUNTA('Recruitment source'!$A:$A) + 1)</f>
        <v>13</v>
      </c>
      <c r="AG1591" s="6" t="str">
        <f ca="1">VLOOKUP($AF1591,'Recruitment source'!$A:$B,2,FALSE)</f>
        <v>Google</v>
      </c>
      <c r="AH1591" s="8"/>
      <c r="AI1591" s="1">
        <f t="shared" ca="1" si="240"/>
        <v>1285</v>
      </c>
      <c r="AJ1591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1587, 1, 'Ângelo Botelho Greco', 'M', 5, '10/10/1968', 7, 8, 9, NULL, 1285);</v>
      </c>
    </row>
    <row r="1592" spans="1:36" ht="14.25" customHeight="1" x14ac:dyDescent="0.2">
      <c r="A1592" s="7" cm="1">
        <f t="array" aca="1" ref="A1592" ca="1">INDEX(Companies!$A:$A,RANDBETWEEN(5,COUNTA(Companies!$A:$A) + 1),1)</f>
        <v>5</v>
      </c>
      <c r="B1592" s="7" t="str">
        <f ca="1">VLOOKUP($A1592,Companies!$A:$B,2,FALSE)</f>
        <v>ACME Corporation</v>
      </c>
      <c r="C1592" s="5">
        <f t="shared" si="241"/>
        <v>1588</v>
      </c>
      <c r="D1592" s="5" t="str" cm="1">
        <f t="array" ref="D1592">SHA1HASH($C1592)</f>
        <v>1784f0e37c1fdd6200c1e8b28e8caae5402e74e0</v>
      </c>
      <c r="E1592" s="6">
        <v>1</v>
      </c>
      <c r="F1592" s="7">
        <f ca="1">IF($C1592 = 1 + N("Presidente"),
    127,
    IF($C1592 = 2 + N("Vice-Presidente"),
        72,
        IF($C1592 = 3 + N("Secretária bilíngue"),
            13,
            RANDBETWEEN(5,COUNT(Name!$A:$A) + 1)
        )
    )
)</f>
        <v>260</v>
      </c>
      <c r="G1592" s="7" t="str">
        <f ca="1">VLOOKUP($F1592,Name!$A:$B,2,FALSE)</f>
        <v>Maria Cecília</v>
      </c>
      <c r="H1592" s="7">
        <f ca="1" xml:space="preserve">
IF($C1592 = 1,
    0,
    RANDBETWEEN(5,COUNT('Last name'!$A:$A) + 1)
)</f>
        <v>183</v>
      </c>
      <c r="I1592" s="7" t="str">
        <f ca="1" xml:space="preserve">
IF($C1592 = 1 + N("Presidente"),
    "de Orléans e Bragança",
    VLOOKUP($H1592,'Last name'!$A:$B,2,FALSE) &amp; " " &amp; VLOOKUP(RANDBETWEEN(5,COUNT('Last name'!$A:$A) + 1),'Last name'!$A:$B,2,FALSE)
)</f>
        <v>Soares Tavarez</v>
      </c>
      <c r="J1592" s="7" t="str">
        <f t="shared" ca="1" si="242"/>
        <v>Maria Cecília Soares Tavarez</v>
      </c>
      <c r="K1592" s="7" t="str" cm="1">
        <f t="array" aca="1" ref="K1592" ca="1">SHA1HASH($J1592)</f>
        <v>2ff2199faa56d0b405caeae9389f7e816579b7e6</v>
      </c>
      <c r="L1592" s="7" cm="1">
        <f t="array" aca="1" ref="L1592" ca="1">INDEX(States!$A:$A,N1592,1)</f>
        <v>5</v>
      </c>
      <c r="M1592" s="7" t="str">
        <f ca="1">VLOOKUP($L1592,Countries!$A:$B,2,FALSE)</f>
        <v>Portugal</v>
      </c>
      <c r="N1592" s="7" cm="1">
        <f t="array" aca="1" ref="N1592" ca="1">INDEX(States!$C:$C,RANDBETWEEN(5,COUNTA(States!$A:$A) + 1),1)</f>
        <v>23</v>
      </c>
      <c r="O1592" s="7" t="str">
        <f ca="1">VLOOKUP($N1592,States!$C:$D,2,FALSE)</f>
        <v>Viana do Castelo</v>
      </c>
      <c r="P1592" s="7" t="str">
        <f ca="1">VLOOKUP($F1592,Name!$A:$C,3,FALSE)</f>
        <v>F</v>
      </c>
      <c r="Q1592" s="7" t="str">
        <f ca="1">VLOOKUP($P1592,Genders!$B:$C,2,FALSE)</f>
        <v>Female</v>
      </c>
      <c r="R1592" s="7" cm="1">
        <f t="array" aca="1" ref="R1592" ca="1">INDEX('Marital status'!$A:$A,RANDBETWEEN(5,COUNTA('Marital status'!$A:$A) + 1),1)</f>
        <v>6</v>
      </c>
      <c r="S1592" s="7" t="str">
        <f ca="1">VLOOKUP($R1592,'Marital status'!$A:$B,2,FALSE)</f>
        <v>MarrieD</v>
      </c>
      <c r="T1592" s="7">
        <f t="shared" ca="1" si="243"/>
        <v>5</v>
      </c>
      <c r="U1592" s="7" t="str">
        <f ca="1">VLOOKUP($T1592,Ethnicities!$A:$B,2,FALSE)</f>
        <v xml:space="preserve"> white</v>
      </c>
      <c r="V1592" s="8">
        <f t="shared" ca="1" si="244"/>
        <v>19554</v>
      </c>
      <c r="W1592" s="6">
        <f t="shared" ca="1" si="245"/>
        <v>8</v>
      </c>
      <c r="X1592" s="8" t="str">
        <f ca="1">VLOOKUP($W1592,'Background education'!$A:$B,2,FALSE)</f>
        <v>Graduate school</v>
      </c>
      <c r="Y1592" s="7">
        <f ca="1" xml:space="preserve">
  IF(OR($AA1592 = 5, $AA1592 = 6, $AA1592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92" s="7" t="str">
        <f ca="1">VLOOKUP($Y1592,Departments!$A:$B,2,FALSE)</f>
        <v xml:space="preserve"> Presidency</v>
      </c>
      <c r="AA1592" s="6">
        <f t="shared" ca="1" si="246"/>
        <v>11</v>
      </c>
      <c r="AB1592" s="7" t="str">
        <f ca="1">VLOOKUP($AA1592,Roles!$A:$B,2,FALSE)</f>
        <v>Analyst</v>
      </c>
      <c r="AC1592" s="6">
        <f t="shared" ca="1" si="247"/>
        <v>6</v>
      </c>
      <c r="AD1592" s="7" t="str">
        <f ca="1" xml:space="preserve">
IF($AC1592 &lt;&gt; "",
    VLOOKUP($AC1592,Levels!$A:$B,2,FALSE),
    ""
)</f>
        <v>Pleno</v>
      </c>
      <c r="AE1592" s="8">
        <f t="shared" ca="1" si="248"/>
        <v>43766</v>
      </c>
      <c r="AF1592" s="6">
        <f ca="1">RANDBETWEEN(5,COUNTA('Recruitment source'!$A:$A) + 1)</f>
        <v>9</v>
      </c>
      <c r="AG1592" s="6" t="str">
        <f ca="1">VLOOKUP($AF1592,'Recruitment source'!$A:$B,2,FALSE)</f>
        <v>Empregos Online</v>
      </c>
      <c r="AH1592" s="8"/>
      <c r="AI1592" s="1">
        <f t="shared" ca="1" si="240"/>
        <v>3000</v>
      </c>
      <c r="AJ1592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1588, 1, 'Maria Cecília Soares Tavarez', 'F', 5, '14/07/1953', 8, 5, 11, 6, 3000);</v>
      </c>
    </row>
    <row r="1593" spans="1:36" ht="14.25" customHeight="1" x14ac:dyDescent="0.2">
      <c r="A1593" s="7" cm="1">
        <f t="array" aca="1" ref="A1593" ca="1">INDEX(Companies!$A:$A,RANDBETWEEN(5,COUNTA(Companies!$A:$A) + 1),1)</f>
        <v>5</v>
      </c>
      <c r="B1593" s="7" t="str">
        <f ca="1">VLOOKUP($A1593,Companies!$A:$B,2,FALSE)</f>
        <v>ACME Corporation</v>
      </c>
      <c r="C1593" s="5">
        <f t="shared" si="241"/>
        <v>1589</v>
      </c>
      <c r="D1593" s="5" t="str" cm="1">
        <f t="array" ref="D1593">SHA1HASH($C1593)</f>
        <v>cdd8b8ab7d8c4ad5c8c0a829f5aa80c2ae7d5fed</v>
      </c>
      <c r="E1593" s="6">
        <v>1</v>
      </c>
      <c r="F1593" s="7">
        <f ca="1">IF($C1593 = 1 + N("Presidente"),
    127,
    IF($C1593 = 2 + N("Vice-Presidente"),
        72,
        IF($C1593 = 3 + N("Secretária bilíngue"),
            13,
            RANDBETWEEN(5,COUNT(Name!$A:$A) + 1)
        )
    )
)</f>
        <v>110</v>
      </c>
      <c r="G1593" s="7" t="str">
        <f ca="1">VLOOKUP($F1593,Name!$A:$B,2,FALSE)</f>
        <v>Davi Miguel</v>
      </c>
      <c r="H1593" s="7">
        <f ca="1" xml:space="preserve">
IF($C1593 = 1,
    0,
    RANDBETWEEN(5,COUNT('Last name'!$A:$A) + 1)
)</f>
        <v>115</v>
      </c>
      <c r="I1593" s="7" t="str">
        <f ca="1" xml:space="preserve">
IF($C1593 = 1 + N("Presidente"),
    "de Orléans e Bragança",
    VLOOKUP($H1593,'Last name'!$A:$B,2,FALSE) &amp; " " &amp; VLOOKUP(RANDBETWEEN(5,COUNT('Last name'!$A:$A) + 1),'Last name'!$A:$B,2,FALSE)
)</f>
        <v>Madureira Almeida</v>
      </c>
      <c r="J1593" s="7" t="str">
        <f t="shared" ca="1" si="242"/>
        <v>Davi Miguel Madureira Almeida</v>
      </c>
      <c r="K1593" s="7" t="str" cm="1">
        <f t="array" aca="1" ref="K1593" ca="1">SHA1HASH($J1593)</f>
        <v>3d9129fd115259a9ecc97435eb54fa27a17e3385</v>
      </c>
      <c r="L1593" s="7" cm="1">
        <f t="array" aca="1" ref="L1593" ca="1">INDEX(States!$A:$A,N1593,1)</f>
        <v>5</v>
      </c>
      <c r="M1593" s="7" t="str">
        <f ca="1">VLOOKUP($L1593,Countries!$A:$B,2,FALSE)</f>
        <v>Portugal</v>
      </c>
      <c r="N1593" s="7" cm="1">
        <f t="array" aca="1" ref="N1593" ca="1">INDEX(States!$C:$C,RANDBETWEEN(5,COUNTA(States!$A:$A) + 1),1)</f>
        <v>10</v>
      </c>
      <c r="O1593" s="7" t="str">
        <f ca="1">VLOOKUP($N1593,States!$C:$D,2,FALSE)</f>
        <v>Faro</v>
      </c>
      <c r="P1593" s="7" t="str">
        <f ca="1">VLOOKUP($F1593,Name!$A:$C,3,FALSE)</f>
        <v>M</v>
      </c>
      <c r="Q1593" s="7" t="str">
        <f ca="1">VLOOKUP($P1593,Genders!$B:$C,2,FALSE)</f>
        <v>Male</v>
      </c>
      <c r="R1593" s="7" cm="1">
        <f t="array" aca="1" ref="R1593" ca="1">INDEX('Marital status'!$A:$A,RANDBETWEEN(5,COUNTA('Marital status'!$A:$A) + 1),1)</f>
        <v>9</v>
      </c>
      <c r="S1593" s="7" t="str">
        <f ca="1">VLOOKUP($R1593,'Marital status'!$A:$B,2,FALSE)</f>
        <v>DIVORCED</v>
      </c>
      <c r="T1593" s="7">
        <f t="shared" ca="1" si="243"/>
        <v>5</v>
      </c>
      <c r="U1593" s="7" t="str">
        <f ca="1">VLOOKUP($T1593,Ethnicities!$A:$B,2,FALSE)</f>
        <v xml:space="preserve"> white</v>
      </c>
      <c r="V1593" s="8">
        <f t="shared" ca="1" si="244"/>
        <v>28315</v>
      </c>
      <c r="W1593" s="6">
        <f t="shared" ca="1" si="245"/>
        <v>7</v>
      </c>
      <c r="X1593" s="8" t="str">
        <f ca="1">VLOOKUP($W1593,'Background education'!$A:$B,2,FALSE)</f>
        <v>Undergraduate degree</v>
      </c>
      <c r="Y1593" s="7">
        <f ca="1" xml:space="preserve">
  IF(OR($AA1593 = 5, $AA1593 = 6, $AA1593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593" s="7" t="str">
        <f ca="1">VLOOKUP($Y1593,Departments!$A:$B,2,FALSE)</f>
        <v xml:space="preserve"> Commercial</v>
      </c>
      <c r="AA1593" s="6">
        <f t="shared" ca="1" si="246"/>
        <v>9</v>
      </c>
      <c r="AB1593" s="7" t="str">
        <f ca="1">VLOOKUP($AA1593,Roles!$A:$B,2,FALSE)</f>
        <v>Intern</v>
      </c>
      <c r="AC1593" s="6" t="str">
        <f t="shared" ca="1" si="247"/>
        <v/>
      </c>
      <c r="AD1593" s="7" t="str">
        <f ca="1" xml:space="preserve">
IF($AC1593 &lt;&gt; "",
    VLOOKUP($AC1593,Levels!$A:$B,2,FALSE),
    ""
)</f>
        <v/>
      </c>
      <c r="AE1593" s="8">
        <f t="shared" ca="1" si="248"/>
        <v>40166</v>
      </c>
      <c r="AF1593" s="6">
        <f ca="1">RANDBETWEEN(5,COUNTA('Recruitment source'!$A:$A) + 1)</f>
        <v>10</v>
      </c>
      <c r="AG1593" s="6" t="str">
        <f ca="1">VLOOKUP($AF1593,'Recruitment source'!$A:$B,2,FALSE)</f>
        <v>Jobs in Lisbon</v>
      </c>
      <c r="AH1593" s="8"/>
      <c r="AI1593" s="1">
        <f t="shared" ca="1" si="240"/>
        <v>1285</v>
      </c>
      <c r="AJ159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1589, 1, 'Davi Miguel Madureira Almeida', 'M', 5, '09/07/1977', 7, 9, 9, NULL, 1285);</v>
      </c>
    </row>
    <row r="1594" spans="1:36" ht="14.25" customHeight="1" x14ac:dyDescent="0.2">
      <c r="A1594" s="7" cm="1">
        <f t="array" aca="1" ref="A1594" ca="1">INDEX(Companies!$A:$A,RANDBETWEEN(5,COUNTA(Companies!$A:$A) + 1),1)</f>
        <v>5</v>
      </c>
      <c r="B1594" s="7" t="str">
        <f ca="1">VLOOKUP($A1594,Companies!$A:$B,2,FALSE)</f>
        <v>ACME Corporation</v>
      </c>
      <c r="C1594" s="5">
        <f t="shared" si="241"/>
        <v>1590</v>
      </c>
      <c r="D1594" s="5" t="str" cm="1">
        <f t="array" ref="D1594">SHA1HASH($C1594)</f>
        <v>e66d35a623d670f416f6080f849b834be5e04d17</v>
      </c>
      <c r="E1594" s="6">
        <v>1</v>
      </c>
      <c r="F1594" s="7">
        <f ca="1">IF($C1594 = 1 + N("Presidente"),
    127,
    IF($C1594 = 2 + N("Vice-Presidente"),
        72,
        IF($C1594 = 3 + N("Secretária bilíngue"),
            13,
            RANDBETWEEN(5,COUNT(Name!$A:$A) + 1)
        )
    )
)</f>
        <v>282</v>
      </c>
      <c r="G1594" s="7" t="str">
        <f ca="1">VLOOKUP($F1594,Name!$A:$B,2,FALSE)</f>
        <v>Marinah</v>
      </c>
      <c r="H1594" s="7">
        <f ca="1" xml:space="preserve">
IF($C1594 = 1,
    0,
    RANDBETWEEN(5,COUNT('Last name'!$A:$A) + 1)
)</f>
        <v>86</v>
      </c>
      <c r="I1594" s="7" t="str">
        <f ca="1" xml:space="preserve">
IF($C1594 = 1 + N("Presidente"),
    "de Orléans e Bragança",
    VLOOKUP($H1594,'Last name'!$A:$B,2,FALSE) &amp; " " &amp; VLOOKUP(RANDBETWEEN(5,COUNT('Last name'!$A:$A) + 1),'Last name'!$A:$B,2,FALSE)
)</f>
        <v>Ferrara Martins</v>
      </c>
      <c r="J1594" s="7" t="str">
        <f t="shared" ca="1" si="242"/>
        <v>Marinah Ferrara Martins</v>
      </c>
      <c r="K1594" s="7" t="str" cm="1">
        <f t="array" aca="1" ref="K1594" ca="1">SHA1HASH($J1594)</f>
        <v>55c67ccdd17a9d5ae17ad025730106c23c6cc530</v>
      </c>
      <c r="L1594" s="7" cm="1">
        <f t="array" aca="1" ref="L1594" ca="1">INDEX(States!$A:$A,N1594,1)</f>
        <v>5</v>
      </c>
      <c r="M1594" s="7" t="str">
        <f ca="1">VLOOKUP($L1594,Countries!$A:$B,2,FALSE)</f>
        <v>Portugal</v>
      </c>
      <c r="N1594" s="7" cm="1">
        <f t="array" aca="1" ref="N1594" ca="1">INDEX(States!$C:$C,RANDBETWEEN(5,COUNTA(States!$A:$A) + 1),1)</f>
        <v>13</v>
      </c>
      <c r="O1594" s="7" t="str">
        <f ca="1">VLOOKUP($N1594,States!$C:$D,2,FALSE)</f>
        <v>Coimbra</v>
      </c>
      <c r="P1594" s="7" t="str">
        <f ca="1">VLOOKUP($F1594,Name!$A:$C,3,FALSE)</f>
        <v>F</v>
      </c>
      <c r="Q1594" s="7" t="str">
        <f ca="1">VLOOKUP($P1594,Genders!$B:$C,2,FALSE)</f>
        <v>Female</v>
      </c>
      <c r="R1594" s="7" cm="1">
        <f t="array" aca="1" ref="R1594" ca="1">INDEX('Marital status'!$A:$A,RANDBETWEEN(5,COUNTA('Marital status'!$A:$A) + 1),1)</f>
        <v>9</v>
      </c>
      <c r="S1594" s="7" t="str">
        <f ca="1">VLOOKUP($R1594,'Marital status'!$A:$B,2,FALSE)</f>
        <v>DIVORCED</v>
      </c>
      <c r="T1594" s="7">
        <f t="shared" ca="1" si="243"/>
        <v>5</v>
      </c>
      <c r="U1594" s="7" t="str">
        <f ca="1">VLOOKUP($T1594,Ethnicities!$A:$B,2,FALSE)</f>
        <v xml:space="preserve"> white</v>
      </c>
      <c r="V1594" s="8">
        <f t="shared" ca="1" si="244"/>
        <v>29791</v>
      </c>
      <c r="W1594" s="6">
        <f t="shared" ca="1" si="245"/>
        <v>7</v>
      </c>
      <c r="X1594" s="8" t="str">
        <f ca="1">VLOOKUP($W1594,'Background education'!$A:$B,2,FALSE)</f>
        <v>Undergraduate degree</v>
      </c>
      <c r="Y1594" s="7">
        <f ca="1" xml:space="preserve">
  IF(OR($AA1594 = 5, $AA1594 = 6, $AA1594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594" s="7" t="str">
        <f ca="1">VLOOKUP($Y1594,Departments!$A:$B,2,FALSE)</f>
        <v>Administration</v>
      </c>
      <c r="AA1594" s="6">
        <f t="shared" ca="1" si="246"/>
        <v>11</v>
      </c>
      <c r="AB1594" s="7" t="str">
        <f ca="1">VLOOKUP($AA1594,Roles!$A:$B,2,FALSE)</f>
        <v>Analyst</v>
      </c>
      <c r="AC1594" s="6">
        <f t="shared" ca="1" si="247"/>
        <v>7</v>
      </c>
      <c r="AD1594" s="7" t="str">
        <f ca="1" xml:space="preserve">
IF($AC1594 &lt;&gt; "",
    VLOOKUP($AC1594,Levels!$A:$B,2,FALSE),
    ""
)</f>
        <v>Senior</v>
      </c>
      <c r="AE1594" s="8">
        <f t="shared" ca="1" si="248"/>
        <v>37809</v>
      </c>
      <c r="AF1594" s="6">
        <f ca="1">RANDBETWEEN(5,COUNTA('Recruitment source'!$A:$A) + 1)</f>
        <v>12</v>
      </c>
      <c r="AG1594" s="6" t="str">
        <f ca="1">VLOOKUP($AF1594,'Recruitment source'!$A:$B,2,FALSE)</f>
        <v xml:space="preserve"> recommendation of employee</v>
      </c>
      <c r="AH1594" s="8"/>
      <c r="AI1594" s="1">
        <f t="shared" ca="1" si="240"/>
        <v>2500</v>
      </c>
      <c r="AJ159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1590, 1, 'Marinah Ferrara Martins', 'F', 5, '24/07/1981', 7, 6, 11, 7, 2500);</v>
      </c>
    </row>
    <row r="1595" spans="1:36" ht="14.25" customHeight="1" x14ac:dyDescent="0.2">
      <c r="A1595" s="7" cm="1">
        <f t="array" aca="1" ref="A1595" ca="1">INDEX(Companies!$A:$A,RANDBETWEEN(5,COUNTA(Companies!$A:$A) + 1),1)</f>
        <v>5</v>
      </c>
      <c r="B1595" s="7" t="str">
        <f ca="1">VLOOKUP($A1595,Companies!$A:$B,2,FALSE)</f>
        <v>ACME Corporation</v>
      </c>
      <c r="C1595" s="5">
        <f t="shared" si="241"/>
        <v>1591</v>
      </c>
      <c r="D1595" s="5" t="str" cm="1">
        <f t="array" ref="D1595">SHA1HASH($C1595)</f>
        <v>b2a3625de074749ed626d2c2fdf5342d7757a850</v>
      </c>
      <c r="E1595" s="6">
        <v>1</v>
      </c>
      <c r="F1595" s="7">
        <f ca="1">IF($C1595 = 1 + N("Presidente"),
    127,
    IF($C1595 = 2 + N("Vice-Presidente"),
        72,
        IF($C1595 = 3 + N("Secretária bilíngue"),
            13,
            RANDBETWEEN(5,COUNT(Name!$A:$A) + 1)
        )
    )
)</f>
        <v>236</v>
      </c>
      <c r="G1595" s="7" t="str">
        <f ca="1">VLOOKUP($F1595,Name!$A:$B,2,FALSE)</f>
        <v>Luana</v>
      </c>
      <c r="H1595" s="7">
        <f ca="1" xml:space="preserve">
IF($C1595 = 1,
    0,
    RANDBETWEEN(5,COUNT('Last name'!$A:$A) + 1)
)</f>
        <v>59</v>
      </c>
      <c r="I1595" s="7" t="str">
        <f ca="1" xml:space="preserve">
IF($C1595 = 1 + N("Presidente"),
    "de Orléans e Bragança",
    VLOOKUP($H1595,'Last name'!$A:$B,2,FALSE) &amp; " " &amp; VLOOKUP(RANDBETWEEN(5,COUNT('Last name'!$A:$A) + 1),'Last name'!$A:$B,2,FALSE)
)</f>
        <v>Cardozo Teixeira</v>
      </c>
      <c r="J1595" s="7" t="str">
        <f t="shared" ca="1" si="242"/>
        <v>Luana Cardozo Teixeira</v>
      </c>
      <c r="K1595" s="7" t="str" cm="1">
        <f t="array" aca="1" ref="K1595" ca="1">SHA1HASH($J1595)</f>
        <v>06ce73b36343b4f77746bb8c7f18975d5e8c1d58</v>
      </c>
      <c r="L1595" s="7" cm="1">
        <f t="array" aca="1" ref="L1595" ca="1">INDEX(States!$A:$A,N1595,1)</f>
        <v>5</v>
      </c>
      <c r="M1595" s="7" t="str">
        <f ca="1">VLOOKUP($L1595,Countries!$A:$B,2,FALSE)</f>
        <v>Portugal</v>
      </c>
      <c r="N1595" s="7" cm="1">
        <f t="array" aca="1" ref="N1595" ca="1">INDEX(States!$C:$C,RANDBETWEEN(5,COUNTA(States!$A:$A) + 1),1)</f>
        <v>15</v>
      </c>
      <c r="O1595" s="7" t="str">
        <f ca="1">VLOOKUP($N1595,States!$C:$D,2,FALSE)</f>
        <v xml:space="preserve"> ÉVORA</v>
      </c>
      <c r="P1595" s="7" t="str">
        <f ca="1">VLOOKUP($F1595,Name!$A:$C,3,FALSE)</f>
        <v>F</v>
      </c>
      <c r="Q1595" s="7" t="str">
        <f ca="1">VLOOKUP($P1595,Genders!$B:$C,2,FALSE)</f>
        <v>Female</v>
      </c>
      <c r="R1595" s="7" cm="1">
        <f t="array" aca="1" ref="R1595" ca="1">INDEX('Marital status'!$A:$A,RANDBETWEEN(5,COUNTA('Marital status'!$A:$A) + 1),1)</f>
        <v>7</v>
      </c>
      <c r="S1595" s="7" t="str">
        <f ca="1">VLOOKUP($R1595,'Marital status'!$A:$B,2,FALSE)</f>
        <v xml:space="preserve">Widowed </v>
      </c>
      <c r="T1595" s="7">
        <f t="shared" ca="1" si="243"/>
        <v>7</v>
      </c>
      <c r="U1595" s="7" t="str">
        <f ca="1">VLOOKUP($T1595,Ethnicities!$A:$B,2,FALSE)</f>
        <v xml:space="preserve">  Hispanic or LATINO</v>
      </c>
      <c r="V1595" s="8">
        <f t="shared" ca="1" si="244"/>
        <v>20487</v>
      </c>
      <c r="W1595" s="6">
        <f t="shared" ca="1" si="245"/>
        <v>7</v>
      </c>
      <c r="X1595" s="8" t="str">
        <f ca="1">VLOOKUP($W1595,'Background education'!$A:$B,2,FALSE)</f>
        <v>Undergraduate degree</v>
      </c>
      <c r="Y1595" s="7">
        <f ca="1" xml:space="preserve">
  IF(OR($AA1595 = 5, $AA1595 = 6, $AA1595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95" s="7" t="str">
        <f ca="1">VLOOKUP($Y1595,Departments!$A:$B,2,FALSE)</f>
        <v>Human Resource</v>
      </c>
      <c r="AA1595" s="6">
        <f t="shared" ca="1" si="246"/>
        <v>9</v>
      </c>
      <c r="AB1595" s="7" t="str">
        <f ca="1">VLOOKUP($AA1595,Roles!$A:$B,2,FALSE)</f>
        <v>Intern</v>
      </c>
      <c r="AC1595" s="6" t="str">
        <f t="shared" ca="1" si="247"/>
        <v/>
      </c>
      <c r="AD1595" s="7" t="str">
        <f ca="1" xml:space="preserve">
IF($AC1595 &lt;&gt; "",
    VLOOKUP($AC1595,Levels!$A:$B,2,FALSE),
    ""
)</f>
        <v/>
      </c>
      <c r="AE1595" s="8">
        <f t="shared" ca="1" si="248"/>
        <v>42091</v>
      </c>
      <c r="AF1595" s="6">
        <f ca="1">RANDBETWEEN(5,COUNTA('Recruitment source'!$A:$A) + 1)</f>
        <v>10</v>
      </c>
      <c r="AG1595" s="6" t="str">
        <f ca="1">VLOOKUP($AF1595,'Recruitment source'!$A:$B,2,FALSE)</f>
        <v>Jobs in Lisbon</v>
      </c>
      <c r="AH1595" s="8"/>
      <c r="AI1595" s="1">
        <f t="shared" ca="1" si="240"/>
        <v>1285</v>
      </c>
      <c r="AJ159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1591, 1, 'Luana Cardozo Teixeira', 'F', 7, '02/02/1956', 7, 8, 9, NULL, 1285);</v>
      </c>
    </row>
    <row r="1596" spans="1:36" ht="14.25" customHeight="1" x14ac:dyDescent="0.2">
      <c r="A1596" s="7" cm="1">
        <f t="array" aca="1" ref="A1596" ca="1">INDEX(Companies!$A:$A,RANDBETWEEN(5,COUNTA(Companies!$A:$A) + 1),1)</f>
        <v>5</v>
      </c>
      <c r="B1596" s="7" t="str">
        <f ca="1">VLOOKUP($A1596,Companies!$A:$B,2,FALSE)</f>
        <v>ACME Corporation</v>
      </c>
      <c r="C1596" s="5">
        <f t="shared" si="241"/>
        <v>1592</v>
      </c>
      <c r="D1596" s="5" t="str" cm="1">
        <f t="array" ref="D1596">SHA1HASH($C1596)</f>
        <v>348e495881ef4526fe8e38dba4ceaa49b829b8b2</v>
      </c>
      <c r="E1596" s="6">
        <v>1</v>
      </c>
      <c r="F1596" s="7">
        <f ca="1">IF($C1596 = 1 + N("Presidente"),
    127,
    IF($C1596 = 2 + N("Vice-Presidente"),
        72,
        IF($C1596 = 3 + N("Secretária bilíngue"),
            13,
            RANDBETWEEN(5,COUNT(Name!$A:$A) + 1)
        )
    )
)</f>
        <v>327</v>
      </c>
      <c r="G1596" s="7" t="str">
        <f ca="1">VLOOKUP($F1596,Name!$A:$B,2,FALSE)</f>
        <v>Raquel</v>
      </c>
      <c r="H1596" s="7">
        <f ca="1" xml:space="preserve">
IF($C1596 = 1,
    0,
    RANDBETWEEN(5,COUNT('Last name'!$A:$A) + 1)
)</f>
        <v>44</v>
      </c>
      <c r="I1596" s="7" t="str">
        <f ca="1" xml:space="preserve">
IF($C1596 = 1 + N("Presidente"),
    "de Orléans e Bragança",
    VLOOKUP($H1596,'Last name'!$A:$B,2,FALSE) &amp; " " &amp; VLOOKUP(RANDBETWEEN(5,COUNT('Last name'!$A:$A) + 1),'Last name'!$A:$B,2,FALSE)
)</f>
        <v>Botelho Araújo</v>
      </c>
      <c r="J1596" s="7" t="str">
        <f t="shared" ca="1" si="242"/>
        <v>Raquel Botelho Araújo</v>
      </c>
      <c r="K1596" s="7" t="str" cm="1">
        <f t="array" aca="1" ref="K1596" ca="1">SHA1HASH($J1596)</f>
        <v>83823d8ab8693517e0b81f15fad4a6a6f00e6ece</v>
      </c>
      <c r="L1596" s="7" cm="1">
        <f t="array" aca="1" ref="L1596" ca="1">INDEX(States!$A:$A,N1596,1)</f>
        <v>5</v>
      </c>
      <c r="M1596" s="7" t="str">
        <f ca="1">VLOOKUP($L1596,Countries!$A:$B,2,FALSE)</f>
        <v>Portugal</v>
      </c>
      <c r="N1596" s="7" cm="1">
        <f t="array" aca="1" ref="N1596" ca="1">INDEX(States!$C:$C,RANDBETWEEN(5,COUNTA(States!$A:$A) + 1),1)</f>
        <v>9</v>
      </c>
      <c r="O1596" s="7" t="str">
        <f ca="1">VLOOKUP($N1596,States!$C:$D,2,FALSE)</f>
        <v>braga</v>
      </c>
      <c r="P1596" s="7" t="str">
        <f ca="1">VLOOKUP($F1596,Name!$A:$C,3,FALSE)</f>
        <v>F</v>
      </c>
      <c r="Q1596" s="7" t="str">
        <f ca="1">VLOOKUP($P1596,Genders!$B:$C,2,FALSE)</f>
        <v>Female</v>
      </c>
      <c r="R1596" s="7" cm="1">
        <f t="array" aca="1" ref="R1596" ca="1">INDEX('Marital status'!$A:$A,RANDBETWEEN(5,COUNTA('Marital status'!$A:$A) + 1),1)</f>
        <v>7</v>
      </c>
      <c r="S1596" s="7" t="str">
        <f ca="1">VLOOKUP($R1596,'Marital status'!$A:$B,2,FALSE)</f>
        <v xml:space="preserve">Widowed </v>
      </c>
      <c r="T1596" s="7">
        <f t="shared" ca="1" si="243"/>
        <v>8</v>
      </c>
      <c r="U1596" s="7" t="str">
        <f ca="1">VLOOKUP($T1596,Ethnicities!$A:$B,2,FALSE)</f>
        <v>ASIAN</v>
      </c>
      <c r="V1596" s="8">
        <f t="shared" ca="1" si="244"/>
        <v>30388</v>
      </c>
      <c r="W1596" s="6">
        <f t="shared" ca="1" si="245"/>
        <v>7</v>
      </c>
      <c r="X1596" s="8" t="str">
        <f ca="1">VLOOKUP($W1596,'Background education'!$A:$B,2,FALSE)</f>
        <v>Undergraduate degree</v>
      </c>
      <c r="Y1596" s="7">
        <f ca="1" xml:space="preserve">
  IF(OR($AA1596 = 5, $AA1596 = 6, $AA1596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96" s="7" t="str">
        <f ca="1">VLOOKUP($Y1596,Departments!$A:$B,2,FALSE)</f>
        <v>Human Resource</v>
      </c>
      <c r="AA1596" s="6">
        <f t="shared" ca="1" si="246"/>
        <v>11</v>
      </c>
      <c r="AB1596" s="7" t="str">
        <f ca="1">VLOOKUP($AA1596,Roles!$A:$B,2,FALSE)</f>
        <v>Analyst</v>
      </c>
      <c r="AC1596" s="6">
        <f t="shared" ca="1" si="247"/>
        <v>6</v>
      </c>
      <c r="AD1596" s="7" t="str">
        <f ca="1" xml:space="preserve">
IF($AC1596 &lt;&gt; "",
    VLOOKUP($AC1596,Levels!$A:$B,2,FALSE),
    ""
)</f>
        <v>Pleno</v>
      </c>
      <c r="AE1596" s="8">
        <f t="shared" ca="1" si="248"/>
        <v>38988</v>
      </c>
      <c r="AF1596" s="6">
        <f ca="1">RANDBETWEEN(5,COUNTA('Recruitment source'!$A:$A) + 1)</f>
        <v>6</v>
      </c>
      <c r="AG1596" s="6" t="str">
        <f ca="1">VLOOKUP($AF1596,'Recruitment source'!$A:$B,2,FALSE)</f>
        <v>Learn4Good</v>
      </c>
      <c r="AH1596" s="8"/>
      <c r="AI1596" s="1">
        <f t="shared" ca="1" si="240"/>
        <v>2580</v>
      </c>
      <c r="AJ1596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1592, 1, 'Raquel Botelho Araújo', 'F', 8, '13/03/1983', 7, 8, 11, 6, 2580);</v>
      </c>
    </row>
    <row r="1597" spans="1:36" ht="14.25" customHeight="1" x14ac:dyDescent="0.2">
      <c r="A1597" s="7" cm="1">
        <f t="array" aca="1" ref="A1597" ca="1">INDEX(Companies!$A:$A,RANDBETWEEN(5,COUNTA(Companies!$A:$A) + 1),1)</f>
        <v>5</v>
      </c>
      <c r="B1597" s="7" t="str">
        <f ca="1">VLOOKUP($A1597,Companies!$A:$B,2,FALSE)</f>
        <v>ACME Corporation</v>
      </c>
      <c r="C1597" s="5">
        <f t="shared" si="241"/>
        <v>1593</v>
      </c>
      <c r="D1597" s="5" t="str" cm="1">
        <f t="array" ref="D1597">SHA1HASH($C1597)</f>
        <v>d60af283b62280a8d737359c8859c0142aaf28c0</v>
      </c>
      <c r="E1597" s="6">
        <v>1</v>
      </c>
      <c r="F1597" s="7">
        <f ca="1">IF($C1597 = 1 + N("Presidente"),
    127,
    IF($C1597 = 2 + N("Vice-Presidente"),
        72,
        IF($C1597 = 3 + N("Secretária bilíngue"),
            13,
            RANDBETWEEN(5,COUNT(Name!$A:$A) + 1)
        )
    )
)</f>
        <v>114</v>
      </c>
      <c r="G1597" s="7" t="str">
        <f ca="1">VLOOKUP($F1597,Name!$A:$B,2,FALSE)</f>
        <v>Domingos</v>
      </c>
      <c r="H1597" s="7">
        <f ca="1" xml:space="preserve">
IF($C1597 = 1,
    0,
    RANDBETWEEN(5,COUNT('Last name'!$A:$A) + 1)
)</f>
        <v>35</v>
      </c>
      <c r="I1597" s="7" t="str">
        <f ca="1" xml:space="preserve">
IF($C1597 = 1 + N("Presidente"),
    "de Orléans e Bragança",
    VLOOKUP($H1597,'Last name'!$A:$B,2,FALSE) &amp; " " &amp; VLOOKUP(RANDBETWEEN(5,COUNT('Last name'!$A:$A) + 1),'Last name'!$A:$B,2,FALSE)
)</f>
        <v>Barroso Nunes</v>
      </c>
      <c r="J1597" s="7" t="str">
        <f t="shared" ca="1" si="242"/>
        <v>Domingos Barroso Nunes</v>
      </c>
      <c r="K1597" s="7" t="str" cm="1">
        <f t="array" aca="1" ref="K1597" ca="1">SHA1HASH($J1597)</f>
        <v>76086171218d84942162aff1a251755422bc8345</v>
      </c>
      <c r="L1597" s="7" cm="1">
        <f t="array" aca="1" ref="L1597" ca="1">INDEX(States!$A:$A,N1597,1)</f>
        <v>5</v>
      </c>
      <c r="M1597" s="7" t="str">
        <f ca="1">VLOOKUP($L1597,Countries!$A:$B,2,FALSE)</f>
        <v>Portugal</v>
      </c>
      <c r="N1597" s="7" cm="1">
        <f t="array" aca="1" ref="N1597" ca="1">INDEX(States!$C:$C,RANDBETWEEN(5,COUNTA(States!$A:$A) + 1),1)</f>
        <v>18</v>
      </c>
      <c r="O1597" s="7" t="str">
        <f ca="1">VLOOKUP($N1597,States!$C:$D,2,FALSE)</f>
        <v>Castelo Branco</v>
      </c>
      <c r="P1597" s="7" t="str">
        <f ca="1">VLOOKUP($F1597,Name!$A:$C,3,FALSE)</f>
        <v>M</v>
      </c>
      <c r="Q1597" s="7" t="str">
        <f ca="1">VLOOKUP($P1597,Genders!$B:$C,2,FALSE)</f>
        <v>Male</v>
      </c>
      <c r="R1597" s="7" cm="1">
        <f t="array" aca="1" ref="R1597" ca="1">INDEX('Marital status'!$A:$A,RANDBETWEEN(5,COUNTA('Marital status'!$A:$A) + 1),1)</f>
        <v>5</v>
      </c>
      <c r="S1597" s="7" t="str">
        <f ca="1">VLOOKUP($R1597,'Marital status'!$A:$B,2,FALSE)</f>
        <v>single</v>
      </c>
      <c r="T1597" s="7">
        <f t="shared" ca="1" si="243"/>
        <v>5</v>
      </c>
      <c r="U1597" s="7" t="str">
        <f ca="1">VLOOKUP($T1597,Ethnicities!$A:$B,2,FALSE)</f>
        <v xml:space="preserve"> white</v>
      </c>
      <c r="V1597" s="8">
        <f t="shared" ca="1" si="244"/>
        <v>24118</v>
      </c>
      <c r="W1597" s="6">
        <f t="shared" ca="1" si="245"/>
        <v>7</v>
      </c>
      <c r="X1597" s="8" t="str">
        <f ca="1">VLOOKUP($W1597,'Background education'!$A:$B,2,FALSE)</f>
        <v>Undergraduate degree</v>
      </c>
      <c r="Y1597" s="7">
        <f ca="1" xml:space="preserve">
  IF(OR($AA1597 = 5, $AA1597 = 6, $AA1597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597" s="7" t="str">
        <f ca="1">VLOOKUP($Y1597,Departments!$A:$B,2,FALSE)</f>
        <v>Human Resource</v>
      </c>
      <c r="AA1597" s="6">
        <f t="shared" ca="1" si="246"/>
        <v>9</v>
      </c>
      <c r="AB1597" s="7" t="str">
        <f ca="1">VLOOKUP($AA1597,Roles!$A:$B,2,FALSE)</f>
        <v>Intern</v>
      </c>
      <c r="AC1597" s="6" t="str">
        <f t="shared" ca="1" si="247"/>
        <v/>
      </c>
      <c r="AD1597" s="7" t="str">
        <f ca="1" xml:space="preserve">
IF($AC1597 &lt;&gt; "",
    VLOOKUP($AC1597,Levels!$A:$B,2,FALSE),
    ""
)</f>
        <v/>
      </c>
      <c r="AE1597" s="8">
        <f t="shared" ca="1" si="248"/>
        <v>42896</v>
      </c>
      <c r="AF1597" s="6">
        <f ca="1">RANDBETWEEN(5,COUNTA('Recruitment source'!$A:$A) + 1)</f>
        <v>9</v>
      </c>
      <c r="AG1597" s="6" t="str">
        <f ca="1">VLOOKUP($AF1597,'Recruitment source'!$A:$B,2,FALSE)</f>
        <v>Empregos Online</v>
      </c>
      <c r="AH1597" s="8"/>
      <c r="AI1597" s="1">
        <f t="shared" ca="1" si="240"/>
        <v>1285</v>
      </c>
      <c r="AJ1597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1593, 1, 'Domingos Barroso Nunes', 'M', 5, '11/01/1966', 7, 8, 9, NULL, 1285);</v>
      </c>
    </row>
    <row r="1598" spans="1:36" ht="14.25" customHeight="1" x14ac:dyDescent="0.2">
      <c r="A1598" s="7" cm="1">
        <f t="array" aca="1" ref="A1598" ca="1">INDEX(Companies!$A:$A,RANDBETWEEN(5,COUNTA(Companies!$A:$A) + 1),1)</f>
        <v>5</v>
      </c>
      <c r="B1598" s="7" t="str">
        <f ca="1">VLOOKUP($A1598,Companies!$A:$B,2,FALSE)</f>
        <v>ACME Corporation</v>
      </c>
      <c r="C1598" s="5">
        <f t="shared" si="241"/>
        <v>1594</v>
      </c>
      <c r="D1598" s="5" t="str" cm="1">
        <f t="array" ref="D1598">SHA1HASH($C1598)</f>
        <v>8b583aa0ac7f15508192f2ea1c56b9a07eb48e38</v>
      </c>
      <c r="E1598" s="6">
        <v>1</v>
      </c>
      <c r="F1598" s="7">
        <f ca="1">IF($C1598 = 1 + N("Presidente"),
    127,
    IF($C1598 = 2 + N("Vice-Presidente"),
        72,
        IF($C1598 = 3 + N("Secretária bilíngue"),
            13,
            RANDBETWEEN(5,COUNT(Name!$A:$A) + 1)
        )
    )
)</f>
        <v>31</v>
      </c>
      <c r="G1598" s="7" t="str">
        <f ca="1">VLOOKUP($F1598,Name!$A:$B,2,FALSE)</f>
        <v>Ana Júlia</v>
      </c>
      <c r="H1598" s="7">
        <f ca="1" xml:space="preserve">
IF($C1598 = 1,
    0,
    RANDBETWEEN(5,COUNT('Last name'!$A:$A) + 1)
)</f>
        <v>51</v>
      </c>
      <c r="I1598" s="7" t="str">
        <f ca="1" xml:space="preserve">
IF($C1598 = 1 + N("Presidente"),
    "de Orléans e Bragança",
    VLOOKUP($H1598,'Last name'!$A:$B,2,FALSE) &amp; " " &amp; VLOOKUP(RANDBETWEEN(5,COUNT('Last name'!$A:$A) + 1),'Last name'!$A:$B,2,FALSE)
)</f>
        <v>Café Barbosa</v>
      </c>
      <c r="J1598" s="7" t="str">
        <f t="shared" ca="1" si="242"/>
        <v>Ana Júlia Café Barbosa</v>
      </c>
      <c r="K1598" s="7" t="str" cm="1">
        <f t="array" aca="1" ref="K1598" ca="1">SHA1HASH($J1598)</f>
        <v>c2846d037c39e8da888ff2d2dab1f0fccf402f83</v>
      </c>
      <c r="L1598" s="7" cm="1">
        <f t="array" aca="1" ref="L1598" ca="1">INDEX(States!$A:$A,N1598,1)</f>
        <v>5</v>
      </c>
      <c r="M1598" s="7" t="str">
        <f ca="1">VLOOKUP($L1598,Countries!$A:$B,2,FALSE)</f>
        <v>Portugal</v>
      </c>
      <c r="N1598" s="7" cm="1">
        <f t="array" aca="1" ref="N1598" ca="1">INDEX(States!$C:$C,RANDBETWEEN(5,COUNTA(States!$A:$A) + 1),1)</f>
        <v>21</v>
      </c>
      <c r="O1598" s="7" t="str">
        <f ca="1">VLOOKUP($N1598,States!$C:$D,2,FALSE)</f>
        <v>Guarda</v>
      </c>
      <c r="P1598" s="7" t="str">
        <f ca="1">VLOOKUP($F1598,Name!$A:$C,3,FALSE)</f>
        <v>F</v>
      </c>
      <c r="Q1598" s="7" t="str">
        <f ca="1">VLOOKUP($P1598,Genders!$B:$C,2,FALSE)</f>
        <v>Female</v>
      </c>
      <c r="R1598" s="7" cm="1">
        <f t="array" aca="1" ref="R1598" ca="1">INDEX('Marital status'!$A:$A,RANDBETWEEN(5,COUNTA('Marital status'!$A:$A) + 1),1)</f>
        <v>9</v>
      </c>
      <c r="S1598" s="7" t="str">
        <f ca="1">VLOOKUP($R1598,'Marital status'!$A:$B,2,FALSE)</f>
        <v>DIVORCED</v>
      </c>
      <c r="T1598" s="7">
        <f t="shared" ca="1" si="243"/>
        <v>5</v>
      </c>
      <c r="U1598" s="7" t="str">
        <f ca="1">VLOOKUP($T1598,Ethnicities!$A:$B,2,FALSE)</f>
        <v xml:space="preserve"> white</v>
      </c>
      <c r="V1598" s="8">
        <f t="shared" ca="1" si="244"/>
        <v>28828</v>
      </c>
      <c r="W1598" s="6">
        <f t="shared" ca="1" si="245"/>
        <v>8</v>
      </c>
      <c r="X1598" s="8" t="str">
        <f ca="1">VLOOKUP($W1598,'Background education'!$A:$B,2,FALSE)</f>
        <v>Graduate school</v>
      </c>
      <c r="Y1598" s="7">
        <f ca="1" xml:space="preserve">
  IF(OR($AA1598 = 5, $AA1598 = 6, $AA1598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598" s="7" t="str">
        <f ca="1">VLOOKUP($Y1598,Departments!$A:$B,2,FALSE)</f>
        <v xml:space="preserve"> Presidency</v>
      </c>
      <c r="AA1598" s="6">
        <f t="shared" ca="1" si="246"/>
        <v>11</v>
      </c>
      <c r="AB1598" s="7" t="str">
        <f ca="1">VLOOKUP($AA1598,Roles!$A:$B,2,FALSE)</f>
        <v>Analyst</v>
      </c>
      <c r="AC1598" s="6">
        <f t="shared" ca="1" si="247"/>
        <v>5</v>
      </c>
      <c r="AD1598" s="7" t="str">
        <f ca="1" xml:space="preserve">
IF($AC1598 &lt;&gt; "",
    VLOOKUP($AC1598,Levels!$A:$B,2,FALSE),
    ""
)</f>
        <v>Junior</v>
      </c>
      <c r="AE1598" s="8">
        <f t="shared" ca="1" si="248"/>
        <v>44513</v>
      </c>
      <c r="AF1598" s="6">
        <f ca="1">RANDBETWEEN(5,COUNTA('Recruitment source'!$A:$A) + 1)</f>
        <v>12</v>
      </c>
      <c r="AG1598" s="6" t="str">
        <f ca="1">VLOOKUP($AF1598,'Recruitment source'!$A:$B,2,FALSE)</f>
        <v xml:space="preserve"> recommendation of employee</v>
      </c>
      <c r="AH1598" s="8"/>
      <c r="AI1598" s="1">
        <f t="shared" ca="1" si="240"/>
        <v>3000</v>
      </c>
      <c r="AJ1598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1594, 1, 'Ana Júlia Café Barbosa', 'F', 5, '04/12/1978', 8, 5, 11, 5, 3000);</v>
      </c>
    </row>
    <row r="1599" spans="1:36" ht="14.25" customHeight="1" x14ac:dyDescent="0.2">
      <c r="A1599" s="7" cm="1">
        <f t="array" aca="1" ref="A1599" ca="1">INDEX(Companies!$A:$A,RANDBETWEEN(5,COUNTA(Companies!$A:$A) + 1),1)</f>
        <v>5</v>
      </c>
      <c r="B1599" s="7" t="str">
        <f ca="1">VLOOKUP($A1599,Companies!$A:$B,2,FALSE)</f>
        <v>ACME Corporation</v>
      </c>
      <c r="C1599" s="5">
        <f t="shared" si="241"/>
        <v>1595</v>
      </c>
      <c r="D1599" s="5" t="str" cm="1">
        <f t="array" ref="D1599">SHA1HASH($C1599)</f>
        <v>060c7c9aea07bd061c43b93a8d51cc043855d7a3</v>
      </c>
      <c r="E1599" s="6">
        <v>1</v>
      </c>
      <c r="F1599" s="7">
        <f ca="1">IF($C1599 = 1 + N("Presidente"),
    127,
    IF($C1599 = 2 + N("Vice-Presidente"),
        72,
        IF($C1599 = 3 + N("Secretária bilíngue"),
            13,
            RANDBETWEEN(5,COUNT(Name!$A:$A) + 1)
        )
    )
)</f>
        <v>240</v>
      </c>
      <c r="G1599" s="7" t="str">
        <f ca="1">VLOOKUP($F1599,Name!$A:$B,2,FALSE)</f>
        <v>Lucca</v>
      </c>
      <c r="H1599" s="7">
        <f ca="1" xml:space="preserve">
IF($C1599 = 1,
    0,
    RANDBETWEEN(5,COUNT('Last name'!$A:$A) + 1)
)</f>
        <v>138</v>
      </c>
      <c r="I1599" s="7" t="str">
        <f ca="1" xml:space="preserve">
IF($C1599 = 1 + N("Presidente"),
    "de Orléans e Bragança",
    VLOOKUP($H1599,'Last name'!$A:$B,2,FALSE) &amp; " " &amp; VLOOKUP(RANDBETWEEN(5,COUNT('Last name'!$A:$A) + 1),'Last name'!$A:$B,2,FALSE)
)</f>
        <v>Nascimento Tavares</v>
      </c>
      <c r="J1599" s="7" t="str">
        <f t="shared" ca="1" si="242"/>
        <v>Lucca Nascimento Tavares</v>
      </c>
      <c r="K1599" s="7" t="str" cm="1">
        <f t="array" aca="1" ref="K1599" ca="1">SHA1HASH($J1599)</f>
        <v>40e12926e5a14cd0c42ecd876d3ec4717c0e5fa7</v>
      </c>
      <c r="L1599" s="7" cm="1">
        <f t="array" aca="1" ref="L1599" ca="1">INDEX(States!$A:$A,N1599,1)</f>
        <v>5</v>
      </c>
      <c r="M1599" s="7" t="str">
        <f ca="1">VLOOKUP($L1599,Countries!$A:$B,2,FALSE)</f>
        <v>Portugal</v>
      </c>
      <c r="N1599" s="7" cm="1">
        <f t="array" aca="1" ref="N1599" ca="1">INDEX(States!$C:$C,RANDBETWEEN(5,COUNTA(States!$A:$A) + 1),1)</f>
        <v>20</v>
      </c>
      <c r="O1599" s="7" t="str">
        <f ca="1">VLOOKUP($N1599,States!$C:$D,2,FALSE)</f>
        <v>Portalegre</v>
      </c>
      <c r="P1599" s="7" t="str">
        <f ca="1">VLOOKUP($F1599,Name!$A:$C,3,FALSE)</f>
        <v>M</v>
      </c>
      <c r="Q1599" s="7" t="str">
        <f ca="1">VLOOKUP($P1599,Genders!$B:$C,2,FALSE)</f>
        <v>Male</v>
      </c>
      <c r="R1599" s="7" cm="1">
        <f t="array" aca="1" ref="R1599" ca="1">INDEX('Marital status'!$A:$A,RANDBETWEEN(5,COUNTA('Marital status'!$A:$A) + 1),1)</f>
        <v>6</v>
      </c>
      <c r="S1599" s="7" t="str">
        <f ca="1">VLOOKUP($R1599,'Marital status'!$A:$B,2,FALSE)</f>
        <v>MarrieD</v>
      </c>
      <c r="T1599" s="7">
        <f t="shared" ca="1" si="243"/>
        <v>5</v>
      </c>
      <c r="U1599" s="7" t="str">
        <f ca="1">VLOOKUP($T1599,Ethnicities!$A:$B,2,FALSE)</f>
        <v xml:space="preserve"> white</v>
      </c>
      <c r="V1599" s="8">
        <f t="shared" ca="1" si="244"/>
        <v>30762</v>
      </c>
      <c r="W1599" s="6">
        <f t="shared" ca="1" si="245"/>
        <v>7</v>
      </c>
      <c r="X1599" s="8" t="str">
        <f ca="1">VLOOKUP($W1599,'Background education'!$A:$B,2,FALSE)</f>
        <v>Undergraduate degree</v>
      </c>
      <c r="Y1599" s="7">
        <f ca="1" xml:space="preserve">
  IF(OR($AA1599 = 5, $AA1599 = 6, $AA1599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599" s="7" t="str">
        <f ca="1">VLOOKUP($Y1599,Departments!$A:$B,2,FALSE)</f>
        <v>Audit</v>
      </c>
      <c r="AA1599" s="6">
        <f t="shared" ca="1" si="246"/>
        <v>9</v>
      </c>
      <c r="AB1599" s="7" t="str">
        <f ca="1">VLOOKUP($AA1599,Roles!$A:$B,2,FALSE)</f>
        <v>Intern</v>
      </c>
      <c r="AC1599" s="6" t="str">
        <f t="shared" ca="1" si="247"/>
        <v/>
      </c>
      <c r="AD1599" s="7" t="str">
        <f ca="1" xml:space="preserve">
IF($AC1599 &lt;&gt; "",
    VLOOKUP($AC1599,Levels!$A:$B,2,FALSE),
    ""
)</f>
        <v/>
      </c>
      <c r="AE1599" s="8">
        <f t="shared" ca="1" si="248"/>
        <v>40448</v>
      </c>
      <c r="AF1599" s="6">
        <f ca="1">RANDBETWEEN(5,COUNTA('Recruitment source'!$A:$A) + 1)</f>
        <v>10</v>
      </c>
      <c r="AG1599" s="6" t="str">
        <f ca="1">VLOOKUP($AF1599,'Recruitment source'!$A:$B,2,FALSE)</f>
        <v>Jobs in Lisbon</v>
      </c>
      <c r="AH1599" s="8"/>
      <c r="AI1599" s="1">
        <f t="shared" ca="1" si="240"/>
        <v>1205</v>
      </c>
      <c r="AJ1599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1595, 1, 'Lucca Nascimento Tavares', 'M', 5, '21/03/1984', 7, 13, 9, NULL, 1205);</v>
      </c>
    </row>
    <row r="1600" spans="1:36" ht="14.25" customHeight="1" x14ac:dyDescent="0.2">
      <c r="A1600" s="7" cm="1">
        <f t="array" aca="1" ref="A1600" ca="1">INDEX(Companies!$A:$A,RANDBETWEEN(5,COUNTA(Companies!$A:$A) + 1),1)</f>
        <v>5</v>
      </c>
      <c r="B1600" s="7" t="str">
        <f ca="1">VLOOKUP($A1600,Companies!$A:$B,2,FALSE)</f>
        <v>ACME Corporation</v>
      </c>
      <c r="C1600" s="5">
        <f t="shared" si="241"/>
        <v>1596</v>
      </c>
      <c r="D1600" s="5" t="str" cm="1">
        <f t="array" ref="D1600">SHA1HASH($C1600)</f>
        <v>ee8abc188469df780d869b862fde433a2327678e</v>
      </c>
      <c r="E1600" s="6">
        <v>1</v>
      </c>
      <c r="F1600" s="7">
        <f ca="1">IF($C1600 = 1 + N("Presidente"),
    127,
    IF($C1600 = 2 + N("Vice-Presidente"),
        72,
        IF($C1600 = 3 + N("Secretária bilíngue"),
            13,
            RANDBETWEEN(5,COUNT(Name!$A:$A) + 1)
        )
    )
)</f>
        <v>240</v>
      </c>
      <c r="G1600" s="7" t="str">
        <f ca="1">VLOOKUP($F1600,Name!$A:$B,2,FALSE)</f>
        <v>Lucca</v>
      </c>
      <c r="H1600" s="7">
        <f ca="1" xml:space="preserve">
IF($C1600 = 1,
    0,
    RANDBETWEEN(5,COUNT('Last name'!$A:$A) + 1)
)</f>
        <v>118</v>
      </c>
      <c r="I1600" s="7" t="str">
        <f ca="1" xml:space="preserve">
IF($C1600 = 1 + N("Presidente"),
    "de Orléans e Bragança",
    VLOOKUP($H1600,'Last name'!$A:$B,2,FALSE) &amp; " " &amp; VLOOKUP(RANDBETWEEN(5,COUNT('Last name'!$A:$A) + 1),'Last name'!$A:$B,2,FALSE)
)</f>
        <v>Mariani Trindade</v>
      </c>
      <c r="J1600" s="7" t="str">
        <f t="shared" ca="1" si="242"/>
        <v>Lucca Mariani Trindade</v>
      </c>
      <c r="K1600" s="7" t="str" cm="1">
        <f t="array" aca="1" ref="K1600" ca="1">SHA1HASH($J1600)</f>
        <v>64fd12158d596c798d578e4e4271143b53d62ded</v>
      </c>
      <c r="L1600" s="7" cm="1">
        <f t="array" aca="1" ref="L1600" ca="1">INDEX(States!$A:$A,N1600,1)</f>
        <v>5</v>
      </c>
      <c r="M1600" s="7" t="str">
        <f ca="1">VLOOKUP($L1600,Countries!$A:$B,2,FALSE)</f>
        <v>Portugal</v>
      </c>
      <c r="N1600" s="7" cm="1">
        <f t="array" aca="1" ref="N1600" ca="1">INDEX(States!$C:$C,RANDBETWEEN(5,COUNTA(States!$A:$A) + 1),1)</f>
        <v>17</v>
      </c>
      <c r="O1600" s="7" t="str">
        <f ca="1">VLOOKUP($N1600,States!$C:$D,2,FALSE)</f>
        <v>Viseu</v>
      </c>
      <c r="P1600" s="7" t="str">
        <f ca="1">VLOOKUP($F1600,Name!$A:$C,3,FALSE)</f>
        <v>M</v>
      </c>
      <c r="Q1600" s="7" t="str">
        <f ca="1">VLOOKUP($P1600,Genders!$B:$C,2,FALSE)</f>
        <v>Male</v>
      </c>
      <c r="R1600" s="7" cm="1">
        <f t="array" aca="1" ref="R1600" ca="1">INDEX('Marital status'!$A:$A,RANDBETWEEN(5,COUNTA('Marital status'!$A:$A) + 1),1)</f>
        <v>8</v>
      </c>
      <c r="S1600" s="7" t="str">
        <f ca="1">VLOOKUP($R1600,'Marital status'!$A:$B,2,FALSE)</f>
        <v xml:space="preserve"> Separated </v>
      </c>
      <c r="T1600" s="7">
        <f t="shared" ca="1" si="243"/>
        <v>5</v>
      </c>
      <c r="U1600" s="7" t="str">
        <f ca="1">VLOOKUP($T1600,Ethnicities!$A:$B,2,FALSE)</f>
        <v xml:space="preserve"> white</v>
      </c>
      <c r="V1600" s="8">
        <f t="shared" ca="1" si="244"/>
        <v>27413</v>
      </c>
      <c r="W1600" s="6">
        <f t="shared" ca="1" si="245"/>
        <v>8</v>
      </c>
      <c r="X1600" s="8" t="str">
        <f ca="1">VLOOKUP($W1600,'Background education'!$A:$B,2,FALSE)</f>
        <v>Graduate school</v>
      </c>
      <c r="Y1600" s="7">
        <f ca="1" xml:space="preserve">
  IF(OR($AA1600 = 5, $AA1600 = 6, $AA1600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00" s="7" t="str">
        <f ca="1">VLOOKUP($Y1600,Departments!$A:$B,2,FALSE)</f>
        <v>Communication &amp; Marketing</v>
      </c>
      <c r="AA1600" s="6">
        <f t="shared" ca="1" si="246"/>
        <v>11</v>
      </c>
      <c r="AB1600" s="7" t="str">
        <f ca="1">VLOOKUP($AA1600,Roles!$A:$B,2,FALSE)</f>
        <v>Analyst</v>
      </c>
      <c r="AC1600" s="6">
        <f t="shared" ca="1" si="247"/>
        <v>6</v>
      </c>
      <c r="AD1600" s="7" t="str">
        <f ca="1" xml:space="preserve">
IF($AC1600 &lt;&gt; "",
    VLOOKUP($AC1600,Levels!$A:$B,2,FALSE),
    ""
)</f>
        <v>Pleno</v>
      </c>
      <c r="AE1600" s="8">
        <f t="shared" ca="1" si="248"/>
        <v>40735</v>
      </c>
      <c r="AF1600" s="6">
        <f ca="1">RANDBETWEEN(5,COUNTA('Recruitment source'!$A:$A) + 1)</f>
        <v>6</v>
      </c>
      <c r="AG1600" s="6" t="str">
        <f ca="1">VLOOKUP($AF1600,'Recruitment source'!$A:$B,2,FALSE)</f>
        <v>Learn4Good</v>
      </c>
      <c r="AH1600" s="8"/>
      <c r="AI1600" s="1">
        <f t="shared" ca="1" si="240"/>
        <v>3080</v>
      </c>
      <c r="AJ1600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1596, 1, 'Lucca Mariani Trindade', 'M', 5, '19/01/1975', 8, 11, 11, 6, 3080);</v>
      </c>
    </row>
    <row r="1601" spans="1:36" ht="14.25" customHeight="1" x14ac:dyDescent="0.2">
      <c r="A1601" s="7" cm="1">
        <f t="array" aca="1" ref="A1601" ca="1">INDEX(Companies!$A:$A,RANDBETWEEN(5,COUNTA(Companies!$A:$A) + 1),1)</f>
        <v>5</v>
      </c>
      <c r="B1601" s="7" t="str">
        <f ca="1">VLOOKUP($A1601,Companies!$A:$B,2,FALSE)</f>
        <v>ACME Corporation</v>
      </c>
      <c r="C1601" s="5">
        <f t="shared" si="241"/>
        <v>1597</v>
      </c>
      <c r="D1601" s="5" t="str" cm="1">
        <f t="array" ref="D1601">SHA1HASH($C1601)</f>
        <v>3738f2650c3885bee794953d56a1e91a5516f93f</v>
      </c>
      <c r="E1601" s="6">
        <v>1</v>
      </c>
      <c r="F1601" s="7">
        <f ca="1">IF($C1601 = 1 + N("Presidente"),
    127,
    IF($C1601 = 2 + N("Vice-Presidente"),
        72,
        IF($C1601 = 3 + N("Secretária bilíngue"),
            13,
            RANDBETWEEN(5,COUNT(Name!$A:$A) + 1)
        )
    )
)</f>
        <v>359</v>
      </c>
      <c r="G1601" s="7" t="str">
        <f ca="1">VLOOKUP($F1601,Name!$A:$B,2,FALSE)</f>
        <v>Vitor</v>
      </c>
      <c r="H1601" s="7">
        <f ca="1" xml:space="preserve">
IF($C1601 = 1,
    0,
    RANDBETWEEN(5,COUNT('Last name'!$A:$A) + 1)
)</f>
        <v>146</v>
      </c>
      <c r="I1601" s="7" t="str">
        <f ca="1" xml:space="preserve">
IF($C1601 = 1 + N("Presidente"),
    "de Orléans e Bragança",
    VLOOKUP($H1601,'Last name'!$A:$B,2,FALSE) &amp; " " &amp; VLOOKUP(RANDBETWEEN(5,COUNT('Last name'!$A:$A) + 1),'Last name'!$A:$B,2,FALSE)
)</f>
        <v>Paulista Holanda</v>
      </c>
      <c r="J1601" s="7" t="str">
        <f t="shared" ca="1" si="242"/>
        <v>Vitor Paulista Holanda</v>
      </c>
      <c r="K1601" s="7" t="str" cm="1">
        <f t="array" aca="1" ref="K1601" ca="1">SHA1HASH($J1601)</f>
        <v>a0ad2b5b1613631cfa7420d169297cdf9801f124</v>
      </c>
      <c r="L1601" s="7" cm="1">
        <f t="array" aca="1" ref="L1601" ca="1">INDEX(States!$A:$A,N1601,1)</f>
        <v>5</v>
      </c>
      <c r="M1601" s="7" t="str">
        <f ca="1">VLOOKUP($L1601,Countries!$A:$B,2,FALSE)</f>
        <v>Portugal</v>
      </c>
      <c r="N1601" s="7" cm="1">
        <f t="array" aca="1" ref="N1601" ca="1">INDEX(States!$C:$C,RANDBETWEEN(5,COUNTA(States!$A:$A) + 1),1)</f>
        <v>18</v>
      </c>
      <c r="O1601" s="7" t="str">
        <f ca="1">VLOOKUP($N1601,States!$C:$D,2,FALSE)</f>
        <v>Castelo Branco</v>
      </c>
      <c r="P1601" s="7" t="str">
        <f ca="1">VLOOKUP($F1601,Name!$A:$C,3,FALSE)</f>
        <v>M</v>
      </c>
      <c r="Q1601" s="7" t="str">
        <f ca="1">VLOOKUP($P1601,Genders!$B:$C,2,FALSE)</f>
        <v>Male</v>
      </c>
      <c r="R1601" s="7" cm="1">
        <f t="array" aca="1" ref="R1601" ca="1">INDEX('Marital status'!$A:$A,RANDBETWEEN(5,COUNTA('Marital status'!$A:$A) + 1),1)</f>
        <v>7</v>
      </c>
      <c r="S1601" s="7" t="str">
        <f ca="1">VLOOKUP($R1601,'Marital status'!$A:$B,2,FALSE)</f>
        <v xml:space="preserve">Widowed </v>
      </c>
      <c r="T1601" s="7">
        <f t="shared" ca="1" si="243"/>
        <v>5</v>
      </c>
      <c r="U1601" s="7" t="str">
        <f ca="1">VLOOKUP($T1601,Ethnicities!$A:$B,2,FALSE)</f>
        <v xml:space="preserve"> white</v>
      </c>
      <c r="V1601" s="8">
        <f t="shared" ca="1" si="244"/>
        <v>25961</v>
      </c>
      <c r="W1601" s="6">
        <f t="shared" ca="1" si="245"/>
        <v>7</v>
      </c>
      <c r="X1601" s="8" t="str">
        <f ca="1">VLOOKUP($W1601,'Background education'!$A:$B,2,FALSE)</f>
        <v>Undergraduate degree</v>
      </c>
      <c r="Y1601" s="7">
        <f ca="1" xml:space="preserve">
  IF(OR($AA1601 = 5, $AA1601 = 6, $AA1601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01" s="7" t="str">
        <f ca="1">VLOOKUP($Y1601,Departments!$A:$B,2,FALSE)</f>
        <v>Finance</v>
      </c>
      <c r="AA1601" s="6">
        <f t="shared" ca="1" si="246"/>
        <v>9</v>
      </c>
      <c r="AB1601" s="7" t="str">
        <f ca="1">VLOOKUP($AA1601,Roles!$A:$B,2,FALSE)</f>
        <v>Intern</v>
      </c>
      <c r="AC1601" s="6" t="str">
        <f t="shared" ca="1" si="247"/>
        <v/>
      </c>
      <c r="AD1601" s="7" t="str">
        <f ca="1" xml:space="preserve">
IF($AC1601 &lt;&gt; "",
    VLOOKUP($AC1601,Levels!$A:$B,2,FALSE),
    ""
)</f>
        <v/>
      </c>
      <c r="AE1601" s="8">
        <f t="shared" ca="1" si="248"/>
        <v>42905</v>
      </c>
      <c r="AF1601" s="6">
        <f ca="1">RANDBETWEEN(5,COUNTA('Recruitment source'!$A:$A) + 1)</f>
        <v>8</v>
      </c>
      <c r="AG1601" s="6" t="str">
        <f ca="1">VLOOKUP($AF1601,'Recruitment source'!$A:$B,2,FALSE)</f>
        <v>Net Empregos</v>
      </c>
      <c r="AH1601" s="8"/>
      <c r="AI1601" s="1">
        <f t="shared" ca="1" si="240"/>
        <v>1205</v>
      </c>
      <c r="AJ1601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1597, 1, 'Vitor Paulista Holanda', 'M', 5, '28/01/1971', 7, 7, 9, NULL, 1205);</v>
      </c>
    </row>
    <row r="1602" spans="1:36" ht="14.25" customHeight="1" x14ac:dyDescent="0.2">
      <c r="A1602" s="7" cm="1">
        <f t="array" aca="1" ref="A1602" ca="1">INDEX(Companies!$A:$A,RANDBETWEEN(5,COUNTA(Companies!$A:$A) + 1),1)</f>
        <v>5</v>
      </c>
      <c r="B1602" s="7" t="str">
        <f ca="1">VLOOKUP($A1602,Companies!$A:$B,2,FALSE)</f>
        <v>ACME Corporation</v>
      </c>
      <c r="C1602" s="5">
        <f t="shared" si="241"/>
        <v>1598</v>
      </c>
      <c r="D1602" s="5" t="str" cm="1">
        <f t="array" ref="D1602">SHA1HASH($C1602)</f>
        <v>037880d210451b590c3a5229ea350645724e7e15</v>
      </c>
      <c r="E1602" s="6">
        <v>1</v>
      </c>
      <c r="F1602" s="7">
        <f ca="1">IF($C1602 = 1 + N("Presidente"),
    127,
    IF($C1602 = 2 + N("Vice-Presidente"),
        72,
        IF($C1602 = 3 + N("Secretária bilíngue"),
            13,
            RANDBETWEEN(5,COUNT(Name!$A:$A) + 1)
        )
    )
)</f>
        <v>108</v>
      </c>
      <c r="G1602" s="7" t="str">
        <f ca="1">VLOOKUP($F1602,Name!$A:$B,2,FALSE)</f>
        <v>Davi Luccas</v>
      </c>
      <c r="H1602" s="7">
        <f ca="1" xml:space="preserve">
IF($C1602 = 1,
    0,
    RANDBETWEEN(5,COUNT('Last name'!$A:$A) + 1)
)</f>
        <v>31</v>
      </c>
      <c r="I1602" s="7" t="str">
        <f ca="1" xml:space="preserve">
IF($C1602 = 1 + N("Presidente"),
    "de Orléans e Bragança",
    VLOOKUP($H1602,'Last name'!$A:$B,2,FALSE) &amp; " " &amp; VLOOKUP(RANDBETWEEN(5,COUNT('Last name'!$A:$A) + 1),'Last name'!$A:$B,2,FALSE)
)</f>
        <v>Barbosa Aragão</v>
      </c>
      <c r="J1602" s="7" t="str">
        <f t="shared" ca="1" si="242"/>
        <v>Davi Luccas Barbosa Aragão</v>
      </c>
      <c r="K1602" s="7" t="str" cm="1">
        <f t="array" aca="1" ref="K1602" ca="1">SHA1HASH($J1602)</f>
        <v>8070eed351e587ba46a2d07561a47cb8738ab42d</v>
      </c>
      <c r="L1602" s="7" cm="1">
        <f t="array" aca="1" ref="L1602" ca="1">INDEX(States!$A:$A,N1602,1)</f>
        <v>5</v>
      </c>
      <c r="M1602" s="7" t="str">
        <f ca="1">VLOOKUP($L1602,Countries!$A:$B,2,FALSE)</f>
        <v>Portugal</v>
      </c>
      <c r="N1602" s="7" cm="1">
        <f t="array" aca="1" ref="N1602" ca="1">INDEX(States!$C:$C,RANDBETWEEN(5,COUNTA(States!$A:$A) + 1),1)</f>
        <v>12</v>
      </c>
      <c r="O1602" s="7" t="str">
        <f ca="1">VLOOKUP($N1602,States!$C:$D,2,FALSE)</f>
        <v>Leiria</v>
      </c>
      <c r="P1602" s="7" t="str">
        <f ca="1">VLOOKUP($F1602,Name!$A:$C,3,FALSE)</f>
        <v>M</v>
      </c>
      <c r="Q1602" s="7" t="str">
        <f ca="1">VLOOKUP($P1602,Genders!$B:$C,2,FALSE)</f>
        <v>Male</v>
      </c>
      <c r="R1602" s="7" cm="1">
        <f t="array" aca="1" ref="R1602" ca="1">INDEX('Marital status'!$A:$A,RANDBETWEEN(5,COUNTA('Marital status'!$A:$A) + 1),1)</f>
        <v>8</v>
      </c>
      <c r="S1602" s="7" t="str">
        <f ca="1">VLOOKUP($R1602,'Marital status'!$A:$B,2,FALSE)</f>
        <v xml:space="preserve"> Separated </v>
      </c>
      <c r="T1602" s="7">
        <f t="shared" ca="1" si="243"/>
        <v>5</v>
      </c>
      <c r="U1602" s="7" t="str">
        <f ca="1">VLOOKUP($T1602,Ethnicities!$A:$B,2,FALSE)</f>
        <v xml:space="preserve"> white</v>
      </c>
      <c r="V1602" s="8">
        <f t="shared" ca="1" si="244"/>
        <v>23062</v>
      </c>
      <c r="W1602" s="6">
        <f t="shared" ca="1" si="245"/>
        <v>8</v>
      </c>
      <c r="X1602" s="8" t="str">
        <f ca="1">VLOOKUP($W1602,'Background education'!$A:$B,2,FALSE)</f>
        <v>Graduate school</v>
      </c>
      <c r="Y1602" s="7">
        <f ca="1" xml:space="preserve">
  IF(OR($AA1602 = 5, $AA1602 = 6, $AA1602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02" s="7" t="str">
        <f ca="1">VLOOKUP($Y1602,Departments!$A:$B,2,FALSE)</f>
        <v>Finance</v>
      </c>
      <c r="AA1602" s="6">
        <f t="shared" ca="1" si="246"/>
        <v>11</v>
      </c>
      <c r="AB1602" s="7" t="str">
        <f ca="1">VLOOKUP($AA1602,Roles!$A:$B,2,FALSE)</f>
        <v>Analyst</v>
      </c>
      <c r="AC1602" s="6">
        <f t="shared" ca="1" si="247"/>
        <v>5</v>
      </c>
      <c r="AD1602" s="7" t="str">
        <f ca="1" xml:space="preserve">
IF($AC1602 &lt;&gt; "",
    VLOOKUP($AC1602,Levels!$A:$B,2,FALSE),
    ""
)</f>
        <v>Junior</v>
      </c>
      <c r="AE1602" s="8">
        <f t="shared" ca="1" si="248"/>
        <v>43950</v>
      </c>
      <c r="AF1602" s="6">
        <f ca="1">RANDBETWEEN(5,COUNTA('Recruitment source'!$A:$A) + 1)</f>
        <v>11</v>
      </c>
      <c r="AG1602" s="6" t="str">
        <f ca="1">VLOOKUP($AF1602,'Recruitment source'!$A:$B,2,FALSE)</f>
        <v>Next Station</v>
      </c>
      <c r="AH1602" s="8"/>
      <c r="AI1602" s="1">
        <f t="shared" ca="1" si="240"/>
        <v>3000</v>
      </c>
      <c r="AJ1602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1598, 1, 'Davi Luccas Barbosa Aragão', 'M', 5, '20/02/1963', 8, 7, 11, 5, 3000);</v>
      </c>
    </row>
    <row r="1603" spans="1:36" ht="14.25" customHeight="1" x14ac:dyDescent="0.2">
      <c r="A1603" s="7" cm="1">
        <f t="array" aca="1" ref="A1603" ca="1">INDEX(Companies!$A:$A,RANDBETWEEN(5,COUNTA(Companies!$A:$A) + 1),1)</f>
        <v>5</v>
      </c>
      <c r="B1603" s="7" t="str">
        <f ca="1">VLOOKUP($A1603,Companies!$A:$B,2,FALSE)</f>
        <v>ACME Corporation</v>
      </c>
      <c r="C1603" s="5">
        <f t="shared" si="241"/>
        <v>1599</v>
      </c>
      <c r="D1603" s="5" t="str" cm="1">
        <f t="array" ref="D1603">SHA1HASH($C1603)</f>
        <v>568138fb951d9f68253812af0f47cbacc3a79c42</v>
      </c>
      <c r="E1603" s="6">
        <v>1</v>
      </c>
      <c r="F1603" s="7">
        <f ca="1">IF($C1603 = 1 + N("Presidente"),
    127,
    IF($C1603 = 2 + N("Vice-Presidente"),
        72,
        IF($C1603 = 3 + N("Secretária bilíngue"),
            13,
            RANDBETWEEN(5,COUNT(Name!$A:$A) + 1)
        )
    )
)</f>
        <v>253</v>
      </c>
      <c r="G1603" s="7" t="str">
        <f ca="1">VLOOKUP($F1603,Name!$A:$B,2,FALSE)</f>
        <v>Malu</v>
      </c>
      <c r="H1603" s="7">
        <f ca="1" xml:space="preserve">
IF($C1603 = 1,
    0,
    RANDBETWEEN(5,COUNT('Last name'!$A:$A) + 1)
)</f>
        <v>11</v>
      </c>
      <c r="I1603" s="7" t="str">
        <f ca="1" xml:space="preserve">
IF($C1603 = 1 + N("Presidente"),
    "de Orléans e Bragança",
    VLOOKUP($H1603,'Last name'!$A:$B,2,FALSE) &amp; " " &amp; VLOOKUP(RANDBETWEEN(5,COUNT('Last name'!$A:$A) + 1),'Last name'!$A:$B,2,FALSE)
)</f>
        <v>Almeida Castro</v>
      </c>
      <c r="J1603" s="7" t="str">
        <f t="shared" ca="1" si="242"/>
        <v>Malu Almeida Castro</v>
      </c>
      <c r="K1603" s="7" t="str" cm="1">
        <f t="array" aca="1" ref="K1603" ca="1">SHA1HASH($J1603)</f>
        <v>3389159c5fd510c0bf5fbdb0e5dcb4ab89bb42e6</v>
      </c>
      <c r="L1603" s="7" cm="1">
        <f t="array" aca="1" ref="L1603" ca="1">INDEX(States!$A:$A,N1603,1)</f>
        <v>5</v>
      </c>
      <c r="M1603" s="7" t="str">
        <f ca="1">VLOOKUP($L1603,Countries!$A:$B,2,FALSE)</f>
        <v>Portugal</v>
      </c>
      <c r="N1603" s="7" cm="1">
        <f t="array" aca="1" ref="N1603" ca="1">INDEX(States!$C:$C,RANDBETWEEN(5,COUNTA(States!$A:$A) + 1),1)</f>
        <v>17</v>
      </c>
      <c r="O1603" s="7" t="str">
        <f ca="1">VLOOKUP($N1603,States!$C:$D,2,FALSE)</f>
        <v>Viseu</v>
      </c>
      <c r="P1603" s="7" t="str">
        <f ca="1">VLOOKUP($F1603,Name!$A:$C,3,FALSE)</f>
        <v>F</v>
      </c>
      <c r="Q1603" s="7" t="str">
        <f ca="1">VLOOKUP($P1603,Genders!$B:$C,2,FALSE)</f>
        <v>Female</v>
      </c>
      <c r="R1603" s="7" cm="1">
        <f t="array" aca="1" ref="R1603" ca="1">INDEX('Marital status'!$A:$A,RANDBETWEEN(5,COUNTA('Marital status'!$A:$A) + 1),1)</f>
        <v>7</v>
      </c>
      <c r="S1603" s="7" t="str">
        <f ca="1">VLOOKUP($R1603,'Marital status'!$A:$B,2,FALSE)</f>
        <v xml:space="preserve">Widowed </v>
      </c>
      <c r="T1603" s="7">
        <f t="shared" ca="1" si="243"/>
        <v>6</v>
      </c>
      <c r="U1603" s="7" t="str">
        <f ca="1">VLOOKUP($T1603,Ethnicities!$A:$B,2,FALSE)</f>
        <v>Black or African American</v>
      </c>
      <c r="V1603" s="8">
        <f t="shared" ca="1" si="244"/>
        <v>20041</v>
      </c>
      <c r="W1603" s="6">
        <f t="shared" ca="1" si="245"/>
        <v>7</v>
      </c>
      <c r="X1603" s="8" t="str">
        <f ca="1">VLOOKUP($W1603,'Background education'!$A:$B,2,FALSE)</f>
        <v>Undergraduate degree</v>
      </c>
      <c r="Y1603" s="7">
        <f ca="1" xml:space="preserve">
  IF(OR($AA1603 = 5, $AA1603 = 6, $AA1603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03" s="7" t="str">
        <f ca="1">VLOOKUP($Y1603,Departments!$A:$B,2,FALSE)</f>
        <v>Administration</v>
      </c>
      <c r="AA1603" s="6">
        <f t="shared" ca="1" si="246"/>
        <v>10</v>
      </c>
      <c r="AB1603" s="7" t="str">
        <f ca="1">VLOOKUP($AA1603,Roles!$A:$B,2,FALSE)</f>
        <v>Trainee</v>
      </c>
      <c r="AC1603" s="6" t="str">
        <f t="shared" ca="1" si="247"/>
        <v/>
      </c>
      <c r="AD1603" s="7" t="str">
        <f ca="1" xml:space="preserve">
IF($AC1603 &lt;&gt; "",
    VLOOKUP($AC1603,Levels!$A:$B,2,FALSE),
    ""
)</f>
        <v/>
      </c>
      <c r="AE1603" s="8">
        <f t="shared" ca="1" si="248"/>
        <v>39838</v>
      </c>
      <c r="AF1603" s="6">
        <f ca="1">RANDBETWEEN(5,COUNTA('Recruitment source'!$A:$A) + 1)</f>
        <v>9</v>
      </c>
      <c r="AG1603" s="6" t="str">
        <f ca="1">VLOOKUP($AF1603,'Recruitment source'!$A:$B,2,FALSE)</f>
        <v>Empregos Online</v>
      </c>
      <c r="AH1603" s="8"/>
      <c r="AI1603" s="1">
        <f t="shared" ca="1" si="240"/>
        <v>1305</v>
      </c>
      <c r="AJ1603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1599, 1, 'Malu Almeida Castro', 'F', 6, '13/11/1954', 7, 6, 10, NULL, 1305);</v>
      </c>
    </row>
    <row r="1604" spans="1:36" ht="14.25" customHeight="1" x14ac:dyDescent="0.2">
      <c r="A1604" s="7" cm="1">
        <f t="array" aca="1" ref="A1604" ca="1">INDEX(Companies!$A:$A,RANDBETWEEN(5,COUNTA(Companies!$A:$A) + 1),1)</f>
        <v>5</v>
      </c>
      <c r="B1604" s="7" t="str">
        <f ca="1">VLOOKUP($A1604,Companies!$A:$B,2,FALSE)</f>
        <v>ACME Corporation</v>
      </c>
      <c r="C1604" s="5">
        <f t="shared" si="241"/>
        <v>1600</v>
      </c>
      <c r="D1604" s="5" t="str" cm="1">
        <f t="array" ref="D1604">SHA1HASH($C1604)</f>
        <v>0c774d8e1e30b273143a93836f845a4d3f44a60f</v>
      </c>
      <c r="E1604" s="6">
        <v>1</v>
      </c>
      <c r="F1604" s="7">
        <f ca="1">IF($C1604 = 1 + N("Presidente"),
    127,
    IF($C1604 = 2 + N("Vice-Presidente"),
        72,
        IF($C1604 = 3 + N("Secretária bilíngue"),
            13,
            RANDBETWEEN(5,COUNT(Name!$A:$A) + 1)
        )
    )
)</f>
        <v>108</v>
      </c>
      <c r="G1604" s="7" t="str">
        <f ca="1">VLOOKUP($F1604,Name!$A:$B,2,FALSE)</f>
        <v>Davi Luccas</v>
      </c>
      <c r="H1604" s="7">
        <f ca="1" xml:space="preserve">
IF($C1604 = 1,
    0,
    RANDBETWEEN(5,COUNT('Last name'!$A:$A) + 1)
)</f>
        <v>121</v>
      </c>
      <c r="I1604" s="7" t="str">
        <f ca="1" xml:space="preserve">
IF($C1604 = 1 + N("Presidente"),
    "de Orléans e Bragança",
    VLOOKUP($H1604,'Last name'!$A:$B,2,FALSE) &amp; " " &amp; VLOOKUP(RANDBETWEEN(5,COUNT('Last name'!$A:$A) + 1),'Last name'!$A:$B,2,FALSE)
)</f>
        <v>Martinelli sobrenome</v>
      </c>
      <c r="J1604" s="7" t="str">
        <f t="shared" ca="1" si="242"/>
        <v>Davi Luccas Martinelli sobrenome</v>
      </c>
      <c r="K1604" s="7" t="str" cm="1">
        <f t="array" aca="1" ref="K1604" ca="1">SHA1HASH($J1604)</f>
        <v>1a85801dc8829603cb95e794e27435e4b87e5061</v>
      </c>
      <c r="L1604" s="7" cm="1">
        <f t="array" aca="1" ref="L1604" ca="1">INDEX(States!$A:$A,N1604,1)</f>
        <v>5</v>
      </c>
      <c r="M1604" s="7" t="str">
        <f ca="1">VLOOKUP($L1604,Countries!$A:$B,2,FALSE)</f>
        <v>Portugal</v>
      </c>
      <c r="N1604" s="7" cm="1">
        <f t="array" aca="1" ref="N1604" ca="1">INDEX(States!$C:$C,RANDBETWEEN(5,COUNTA(States!$A:$A) + 1),1)</f>
        <v>23</v>
      </c>
      <c r="O1604" s="7" t="str">
        <f ca="1">VLOOKUP($N1604,States!$C:$D,2,FALSE)</f>
        <v>Viana do Castelo</v>
      </c>
      <c r="P1604" s="7" t="str">
        <f ca="1">VLOOKUP($F1604,Name!$A:$C,3,FALSE)</f>
        <v>M</v>
      </c>
      <c r="Q1604" s="7" t="str">
        <f ca="1">VLOOKUP($P1604,Genders!$B:$C,2,FALSE)</f>
        <v>Male</v>
      </c>
      <c r="R1604" s="7" cm="1">
        <f t="array" aca="1" ref="R1604" ca="1">INDEX('Marital status'!$A:$A,RANDBETWEEN(5,COUNTA('Marital status'!$A:$A) + 1),1)</f>
        <v>7</v>
      </c>
      <c r="S1604" s="7" t="str">
        <f ca="1">VLOOKUP($R1604,'Marital status'!$A:$B,2,FALSE)</f>
        <v xml:space="preserve">Widowed </v>
      </c>
      <c r="T1604" s="7">
        <f t="shared" ca="1" si="243"/>
        <v>5</v>
      </c>
      <c r="U1604" s="7" t="str">
        <f ca="1">VLOOKUP($T1604,Ethnicities!$A:$B,2,FALSE)</f>
        <v xml:space="preserve"> white</v>
      </c>
      <c r="V1604" s="8">
        <f t="shared" ca="1" si="244"/>
        <v>19779</v>
      </c>
      <c r="W1604" s="6">
        <f t="shared" ca="1" si="245"/>
        <v>7</v>
      </c>
      <c r="X1604" s="8" t="str">
        <f ca="1">VLOOKUP($W1604,'Background education'!$A:$B,2,FALSE)</f>
        <v>Undergraduate degree</v>
      </c>
      <c r="Y1604" s="7">
        <f ca="1" xml:space="preserve">
  IF(OR($AA1604 = 5, $AA1604 = 6, $AA1604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04" s="7" t="str">
        <f ca="1">VLOOKUP($Y1604,Departments!$A:$B,2,FALSE)</f>
        <v>Finance</v>
      </c>
      <c r="AA1604" s="6">
        <f t="shared" ca="1" si="246"/>
        <v>11</v>
      </c>
      <c r="AB1604" s="7" t="str">
        <f ca="1">VLOOKUP($AA1604,Roles!$A:$B,2,FALSE)</f>
        <v>Analyst</v>
      </c>
      <c r="AC1604" s="6">
        <f t="shared" ca="1" si="247"/>
        <v>7</v>
      </c>
      <c r="AD1604" s="7" t="str">
        <f ca="1" xml:space="preserve">
IF($AC1604 &lt;&gt; "",
    VLOOKUP($AC1604,Levels!$A:$B,2,FALSE),
    ""
)</f>
        <v>Senior</v>
      </c>
      <c r="AE1604" s="8">
        <f t="shared" ca="1" si="248"/>
        <v>38590</v>
      </c>
      <c r="AF1604" s="6">
        <f ca="1">RANDBETWEEN(5,COUNTA('Recruitment source'!$A:$A) + 1)</f>
        <v>7</v>
      </c>
      <c r="AG1604" s="6" t="str">
        <f ca="1">VLOOKUP($AF1604,'Recruitment source'!$A:$B,2,FALSE)</f>
        <v>SAPO Emprego</v>
      </c>
      <c r="AH1604" s="8"/>
      <c r="AI1604" s="1">
        <f t="shared" ca="1" si="240"/>
        <v>2500</v>
      </c>
      <c r="AJ1604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1600, 1, 'Davi Luccas Martinelli sobrenome', 'M', 5, '24/02/1954', 7, 7, 11, 7, 2500);</v>
      </c>
    </row>
    <row r="1605" spans="1:36" ht="14.25" customHeight="1" x14ac:dyDescent="0.2">
      <c r="A1605" s="7" cm="1">
        <f t="array" aca="1" ref="A1605" ca="1">INDEX(Companies!$A:$A,RANDBETWEEN(5,COUNTA(Companies!$A:$A) + 1),1)</f>
        <v>5</v>
      </c>
      <c r="B1605" s="7" t="str">
        <f ca="1">VLOOKUP($A1605,Companies!$A:$B,2,FALSE)</f>
        <v>ACME Corporation</v>
      </c>
      <c r="C1605" s="5">
        <f t="shared" si="241"/>
        <v>1601</v>
      </c>
      <c r="D1605" s="5" t="str" cm="1">
        <f t="array" ref="D1605">SHA1HASH($C1605)</f>
        <v>f161352bf65f5538c0f15d5951d7f07b930d1094</v>
      </c>
      <c r="E1605" s="6">
        <v>1</v>
      </c>
      <c r="F1605" s="7">
        <f ca="1">IF($C1605 = 1 + N("Presidente"),
    127,
    IF($C1605 = 2 + N("Vice-Presidente"),
        72,
        IF($C1605 = 3 + N("Secretária bilíngue"),
            13,
            RANDBETWEEN(5,COUNT(Name!$A:$A) + 1)
        )
    )
)</f>
        <v>62</v>
      </c>
      <c r="G1605" s="7" t="str">
        <f ca="1">VLOOKUP($F1605,Name!$A:$B,2,FALSE)</f>
        <v>Aurora</v>
      </c>
      <c r="H1605" s="7">
        <f ca="1" xml:space="preserve">
IF($C1605 = 1,
    0,
    RANDBETWEEN(5,COUNT('Last name'!$A:$A) + 1)
)</f>
        <v>129</v>
      </c>
      <c r="I1605" s="7" t="str">
        <f ca="1" xml:space="preserve">
IF($C1605 = 1 + N("Presidente"),
    "de Orléans e Bragança",
    VLOOKUP($H1605,'Last name'!$A:$B,2,FALSE) &amp; " " &amp; VLOOKUP(RANDBETWEEN(5,COUNT('Last name'!$A:$A) + 1),'Last name'!$A:$B,2,FALSE)
)</f>
        <v>Miranda Monteiro</v>
      </c>
      <c r="J1605" s="7" t="str">
        <f t="shared" ca="1" si="242"/>
        <v>Aurora Miranda Monteiro</v>
      </c>
      <c r="K1605" s="7" t="str" cm="1">
        <f t="array" aca="1" ref="K1605" ca="1">SHA1HASH($J1605)</f>
        <v>df5cf9494dc9930c302c2419e4a41578a057d51f</v>
      </c>
      <c r="L1605" s="7" cm="1">
        <f t="array" aca="1" ref="L1605" ca="1">INDEX(States!$A:$A,N1605,1)</f>
        <v>5</v>
      </c>
      <c r="M1605" s="7" t="str">
        <f ca="1">VLOOKUP($L1605,Countries!$A:$B,2,FALSE)</f>
        <v>Portugal</v>
      </c>
      <c r="N1605" s="7" cm="1">
        <f t="array" aca="1" ref="N1605" ca="1">INDEX(States!$C:$C,RANDBETWEEN(5,COUNTA(States!$A:$A) + 1),1)</f>
        <v>22</v>
      </c>
      <c r="O1605" s="7" t="str">
        <f ca="1">VLOOKUP($N1605,States!$C:$D,2,FALSE)</f>
        <v>Vila Real</v>
      </c>
      <c r="P1605" s="7" t="str">
        <f ca="1">VLOOKUP($F1605,Name!$A:$C,3,FALSE)</f>
        <v>F</v>
      </c>
      <c r="Q1605" s="7" t="str">
        <f ca="1">VLOOKUP($P1605,Genders!$B:$C,2,FALSE)</f>
        <v>Female</v>
      </c>
      <c r="R1605" s="7" cm="1">
        <f t="array" aca="1" ref="R1605" ca="1">INDEX('Marital status'!$A:$A,RANDBETWEEN(5,COUNTA('Marital status'!$A:$A) + 1),1)</f>
        <v>8</v>
      </c>
      <c r="S1605" s="7" t="str">
        <f ca="1">VLOOKUP($R1605,'Marital status'!$A:$B,2,FALSE)</f>
        <v xml:space="preserve"> Separated </v>
      </c>
      <c r="T1605" s="7">
        <f t="shared" ca="1" si="243"/>
        <v>5</v>
      </c>
      <c r="U1605" s="7" t="str">
        <f ca="1">VLOOKUP($T1605,Ethnicities!$A:$B,2,FALSE)</f>
        <v xml:space="preserve"> white</v>
      </c>
      <c r="V1605" s="8">
        <f t="shared" ca="1" si="244"/>
        <v>22113</v>
      </c>
      <c r="W1605" s="6">
        <f t="shared" ca="1" si="245"/>
        <v>7</v>
      </c>
      <c r="X1605" s="8" t="str">
        <f ca="1">VLOOKUP($W1605,'Background education'!$A:$B,2,FALSE)</f>
        <v>Undergraduate degree</v>
      </c>
      <c r="Y1605" s="7">
        <f ca="1" xml:space="preserve">
  IF(OR($AA1605 = 5, $AA1605 = 6, $AA1605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05" s="7" t="str">
        <f ca="1">VLOOKUP($Y1605,Departments!$A:$B,2,FALSE)</f>
        <v>Finance</v>
      </c>
      <c r="AA1605" s="6">
        <f t="shared" ca="1" si="246"/>
        <v>10</v>
      </c>
      <c r="AB1605" s="7" t="str">
        <f ca="1">VLOOKUP($AA1605,Roles!$A:$B,2,FALSE)</f>
        <v>Trainee</v>
      </c>
      <c r="AC1605" s="6" t="str">
        <f t="shared" ca="1" si="247"/>
        <v/>
      </c>
      <c r="AD1605" s="7" t="str">
        <f ca="1" xml:space="preserve">
IF($AC1605 &lt;&gt; "",
    VLOOKUP($AC1605,Levels!$A:$B,2,FALSE),
    ""
)</f>
        <v/>
      </c>
      <c r="AE1605" s="8">
        <f t="shared" ca="1" si="248"/>
        <v>37087</v>
      </c>
      <c r="AF1605" s="6">
        <f ca="1">RANDBETWEEN(5,COUNTA('Recruitment source'!$A:$A) + 1)</f>
        <v>7</v>
      </c>
      <c r="AG1605" s="6" t="str">
        <f ca="1">VLOOKUP($AF1605,'Recruitment source'!$A:$B,2,FALSE)</f>
        <v>SAPO Emprego</v>
      </c>
      <c r="AH1605" s="8"/>
      <c r="AI1605" s="1">
        <f t="shared" ref="AI1605:AI1668" ca="1" si="250" xml:space="preserve">
IF($AA1605 = 5 + N("Presidente"),
    27000,
    IF($AA1605 = 6 + N("Vice-presidente"),
        23000,
        IF(OR($AA1605 = 8, $AA1605= 13, $AA1605 = 12) + N("Secretária bilíngue ou coordenador ou especialista"),
            8000,
            IF($AA1605 = 7 + N("Diretor"),
                15000,
                IF($AA1605 = 14 + N("Gerente"),
                    12000,
                    IF($AA1605 = 9 + N("Estagiário"),
                        705,
                        IF($AA1605 = 10 + N("Trainee"),
                            805,
                            IF($AA1605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IF($W1605 = 7,
  500,
  IF($W1605 = 8,
    1000,
    IF($W1605 = 9,
      1500,
      IF($W1605 = 10,
        2000,
        0
      )
    )
  )
)
+
N("Adicional no salário por área")
+
IF($Y1605 = 14 + N("Tecnologia da Informação"),
  120,
  IF($Y1605 = 16 + N("Vendas"),
    110,
    IF($Y1605 = 15 + N("Jurídico"),
      100,
      IF(OR($Y1605 = 8, $Y1605 = 9, $Y1605 = 11) + N("Recursos humanos ou comercial ou comunicação e marketing"),
        80,
        0
      )
    )
  )
)
+
N("Adicionando pegadinha")
+
IF(AND($Y1605 = 16, $W1605 = 9, $AA1605 = 11, $AC1605 = 5) + N("Se for de vendas, com mestrado, analista sênior"),
  IF($T1605 = 5,
    100,
    0
  )
  +
  IF($P1605 = "M",
    200,
    0
  ),
  0
)</f>
        <v>1305</v>
      </c>
      <c r="AJ1605" s="12" t="str">
        <f t="shared" ca="1" si="249"/>
        <v>INSERT INTO bi4all.fac_employees (id_company_fk, id_employee_pk, flg_active, employee_name, id_gender_fk, id_race_fk, birthday, id_schooling_fk, id_department_fk, id_role_fk, id_level_fk, actual_salary) VALUES (5, 1601, 1, 'Aurora Miranda Monteiro', 'F', 5, '16/07/1960', 7, 7, 10, NULL, 1305);</v>
      </c>
    </row>
    <row r="1606" spans="1:36" ht="14.25" customHeight="1" x14ac:dyDescent="0.2">
      <c r="A1606" s="7" cm="1">
        <f t="array" aca="1" ref="A1606" ca="1">INDEX(Companies!$A:$A,RANDBETWEEN(5,COUNTA(Companies!$A:$A) + 1),1)</f>
        <v>5</v>
      </c>
      <c r="B1606" s="7" t="str">
        <f ca="1">VLOOKUP($A1606,Companies!$A:$B,2,FALSE)</f>
        <v>ACME Corporation</v>
      </c>
      <c r="C1606" s="5">
        <f t="shared" ref="C1606:C1669" si="251">ROW() - 4</f>
        <v>1602</v>
      </c>
      <c r="D1606" s="5" t="str" cm="1">
        <f t="array" ref="D1606">SHA1HASH($C1606)</f>
        <v>61f348dbfc99215070417b9d49da662cfd0671ef</v>
      </c>
      <c r="E1606" s="6">
        <v>1</v>
      </c>
      <c r="F1606" s="7">
        <f ca="1">IF($C1606 = 1 + N("Presidente"),
    127,
    IF($C1606 = 2 + N("Vice-Presidente"),
        72,
        IF($C1606 = 3 + N("Secretária bilíngue"),
            13,
            RANDBETWEEN(5,COUNT(Name!$A:$A) + 1)
        )
    )
)</f>
        <v>223</v>
      </c>
      <c r="G1606" s="7" t="str">
        <f ca="1">VLOOKUP($F1606,Name!$A:$B,2,FALSE)</f>
        <v>Leonardo</v>
      </c>
      <c r="H1606" s="7">
        <f ca="1" xml:space="preserve">
IF($C1606 = 1,
    0,
    RANDBETWEEN(5,COUNT('Last name'!$A:$A) + 1)
)</f>
        <v>168</v>
      </c>
      <c r="I1606" s="7" t="str">
        <f ca="1" xml:space="preserve">
IF($C1606 = 1 + N("Presidente"),
    "de Orléans e Bragança",
    VLOOKUP($H1606,'Last name'!$A:$B,2,FALSE) &amp; " " &amp; VLOOKUP(RANDBETWEEN(5,COUNT('Last name'!$A:$A) + 1),'Last name'!$A:$B,2,FALSE)
)</f>
        <v>Rossi Santos</v>
      </c>
      <c r="J1606" s="7" t="str">
        <f t="shared" ref="J1606:J1669" ca="1" si="252">$G1606 &amp; " " &amp; $I1606</f>
        <v>Leonardo Rossi Santos</v>
      </c>
      <c r="K1606" s="7" t="str" cm="1">
        <f t="array" aca="1" ref="K1606" ca="1">SHA1HASH($J1606)</f>
        <v>18cbcd2f538ea791599e0aeb57ca0cabc67dc1c5</v>
      </c>
      <c r="L1606" s="7" cm="1">
        <f t="array" aca="1" ref="L1606" ca="1">INDEX(States!$A:$A,N1606,1)</f>
        <v>5</v>
      </c>
      <c r="M1606" s="7" t="str">
        <f ca="1">VLOOKUP($L1606,Countries!$A:$B,2,FALSE)</f>
        <v>Portugal</v>
      </c>
      <c r="N1606" s="7" cm="1">
        <f t="array" aca="1" ref="N1606" ca="1">INDEX(States!$C:$C,RANDBETWEEN(5,COUNTA(States!$A:$A) + 1),1)</f>
        <v>22</v>
      </c>
      <c r="O1606" s="7" t="str">
        <f ca="1">VLOOKUP($N1606,States!$C:$D,2,FALSE)</f>
        <v>Vila Real</v>
      </c>
      <c r="P1606" s="7" t="str">
        <f ca="1">VLOOKUP($F1606,Name!$A:$C,3,FALSE)</f>
        <v>M</v>
      </c>
      <c r="Q1606" s="7" t="str">
        <f ca="1">VLOOKUP($P1606,Genders!$B:$C,2,FALSE)</f>
        <v>Male</v>
      </c>
      <c r="R1606" s="7" cm="1">
        <f t="array" aca="1" ref="R1606" ca="1">INDEX('Marital status'!$A:$A,RANDBETWEEN(5,COUNTA('Marital status'!$A:$A) + 1),1)</f>
        <v>8</v>
      </c>
      <c r="S1606" s="7" t="str">
        <f ca="1">VLOOKUP($R1606,'Marital status'!$A:$B,2,FALSE)</f>
        <v xml:space="preserve"> Separated </v>
      </c>
      <c r="T1606" s="7">
        <f t="shared" ref="T1606:T1669" ca="1" si="253" xml:space="preserve">
IF(AND($AA1606 &gt;= 5, $AA1606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7</v>
      </c>
      <c r="U1606" s="7" t="str">
        <f ca="1">VLOOKUP($T1606,Ethnicities!$A:$B,2,FALSE)</f>
        <v xml:space="preserve">  Hispanic or LATINO</v>
      </c>
      <c r="V1606" s="8">
        <f t="shared" ref="V1606:V1669" ca="1" si="254" xml:space="preserve">
IF($AA1606 = 5 + N("CEO"),
    TODAY() - 16340,
    IF($AA1606 = 8 + N("Secretary"),
        RANDBETWEEN(TODAY() - 12418.5, TODAY()-6574.5),
        IF(OR($AA1606 = 7, $AA1606 = 14),
            RANDBETWEEN(TODAY() - 16071, TODAY() - 8766),
            IF(OR($AA1606 = 13, $AA1606 = 12, $AA1606 = 11),
                RANDBETWEEN(TODAY() - 27393.75, TODAY() - 12783.75),
                RANDBETWEEN(TODAY() - 27393.75, TODAY()-10957.5)
            )
        )
    )
)</f>
        <v>19983</v>
      </c>
      <c r="W1606" s="6">
        <f t="shared" ref="W1606:W1669" ca="1" si="255" xml:space="preserve">
IF(OR($AA1606 = 5, $AA1606 = 6) + N("Se for presidente ou vice-presidente"),
    10 + N("Doutor"),
    IF($AA1606 = 7 + N("Se for diretor"),
        RANDBETWEEN(8,10) + N("Graduate school or Master’s degree or Doctorate"),
        IF($AA1606 = 14 + N("If a manager"),
            RANDBETWEEN(7,9),
            IF(OR($AA1606 = 13, $AA1606 = 12, $AA1606 = 11) + N("If coordinator or specialist or analyst"),
                RANDBETWEEN(7,8),
                7
            )
        )
    )
)</f>
        <v>7</v>
      </c>
      <c r="X1606" s="8" t="str">
        <f ca="1">VLOOKUP($W1606,'Background education'!$A:$B,2,FALSE)</f>
        <v>Undergraduate degree</v>
      </c>
      <c r="Y1606" s="7">
        <f ca="1" xml:space="preserve">
  IF(OR($AA1606 = 5, $AA1606 = 6, $AA1606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06" s="7" t="str">
        <f ca="1">VLOOKUP($Y1606,Departments!$A:$B,2,FALSE)</f>
        <v xml:space="preserve"> Commercial</v>
      </c>
      <c r="AA1606" s="6">
        <f t="shared" ref="AA1606:AA1669" ca="1" si="256" xml:space="preserve">
IF($C1606 = 1 + N("Se matrícula for 1"),
  5 + N("Presidente"),
  IF($C1606 = 2 + N("Se matrícula for 2"),
    6 + N("Vice-presidente"),
    IF($C1606 = 3 + N("Se matrícula for 3"),
      8 + N("Secretária bilíngue"),
      IF(AND($C1606 &gt;= 4, $C1606 &lt;=14),
        7 + N("Diretor"),
        IF(AND($C1606 &gt;= 15, $C1606 &lt;= 25),
          14 + N("Manager"),
          IF(AND($C1606 &gt;= 26, $C1606 &lt;= 36),
            13 + N("Coordinador"),
            IF(AND($C1606 &gt;= 37, $C1606 &lt;= 47),
              12 + N("Especialista"),
                IF(MOD($C1606,2) = 0,
                  11 + N("Analista"),
                  RANDBETWEEN(9,10) + N("Estagiário ou Trainee")
                )
            )
          )
        )
      )
    )
  )
)</f>
        <v>11</v>
      </c>
      <c r="AB1606" s="7" t="str">
        <f ca="1">VLOOKUP($AA1606,Roles!$A:$B,2,FALSE)</f>
        <v>Analyst</v>
      </c>
      <c r="AC1606" s="6">
        <f t="shared" ref="AC1606:AC1669" ca="1" si="257" xml:space="preserve">
IF($AA1606 = 11 + N("Analyst"),
    RANDBETWEEN(5, 7) + N("Jr, Pleno, Sr"),
    ""
)</f>
        <v>6</v>
      </c>
      <c r="AD1606" s="7" t="str">
        <f ca="1" xml:space="preserve">
IF($AC1606 &lt;&gt; "",
    VLOOKUP($AC1606,Levels!$A:$B,2,FALSE),
    ""
)</f>
        <v>Pleno</v>
      </c>
      <c r="AE1606" s="8">
        <f t="shared" ref="AE1606:AE1669" ca="1" si="258" xml:space="preserve">
IF(
  OR(
    $AA1606=5,$AA1606=6,$AA1606=7,$AA1606=8,$AA1606=14
  ),
  36161,
  IF(
     (
      (TODAY() - $V1606) / 365
     ) &lt; 19,
      TODAY(),
      RANDBETWEEN(36161,TODAY())
  )
)</f>
        <v>44393</v>
      </c>
      <c r="AF1606" s="6">
        <f ca="1">RANDBETWEEN(5,COUNTA('Recruitment source'!$A:$A) + 1)</f>
        <v>7</v>
      </c>
      <c r="AG1606" s="6" t="str">
        <f ca="1">VLOOKUP($AF1606,'Recruitment source'!$A:$B,2,FALSE)</f>
        <v>SAPO Emprego</v>
      </c>
      <c r="AH1606" s="8"/>
      <c r="AI1606" s="1">
        <f t="shared" ca="1" si="250"/>
        <v>2580</v>
      </c>
      <c r="AJ1606" s="12" t="str">
        <f t="shared" ref="AJ1606:AJ1669" ca="1" si="25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$A1606  &amp; ", "   &amp;
$C1606  &amp; ", "   &amp;
$E1606  &amp; ", '"  &amp;
$J1606  &amp; "', '" &amp;
$P1606  &amp; "', "  &amp;
$T1606  &amp; ", '"  &amp;
TEXT($V1606,"dd/mm/aaaa")  &amp; "', "   &amp;
$W1606  &amp; ", "   &amp;
$Y1606  &amp; ", "   &amp;
$AA1606  &amp; ", "   &amp;
IF($AC1606 &lt;&gt; "", $AC1606, "NULL")  &amp; ", "   &amp;
$AI1606  &amp; ");"</f>
        <v>INSERT INTO bi4all.fac_employees (id_company_fk, id_employee_pk, flg_active, employee_name, id_gender_fk, id_race_fk, birthday, id_schooling_fk, id_department_fk, id_role_fk, id_level_fk, actual_salary) VALUES (5, 1602, 1, 'Leonardo Rossi Santos', 'M', 7, '16/09/1954', 7, 9, 11, 6, 2580);</v>
      </c>
    </row>
    <row r="1607" spans="1:36" ht="14.25" customHeight="1" x14ac:dyDescent="0.2">
      <c r="A1607" s="7" cm="1">
        <f t="array" aca="1" ref="A1607" ca="1">INDEX(Companies!$A:$A,RANDBETWEEN(5,COUNTA(Companies!$A:$A) + 1),1)</f>
        <v>5</v>
      </c>
      <c r="B1607" s="7" t="str">
        <f ca="1">VLOOKUP($A1607,Companies!$A:$B,2,FALSE)</f>
        <v>ACME Corporation</v>
      </c>
      <c r="C1607" s="5">
        <f t="shared" si="251"/>
        <v>1603</v>
      </c>
      <c r="D1607" s="5" t="str" cm="1">
        <f t="array" ref="D1607">SHA1HASH($C1607)</f>
        <v>9ab5e1675014494dc3913b5c300efdee7528c083</v>
      </c>
      <c r="E1607" s="6">
        <v>1</v>
      </c>
      <c r="F1607" s="7">
        <f ca="1">IF($C1607 = 1 + N("Presidente"),
    127,
    IF($C1607 = 2 + N("Vice-Presidente"),
        72,
        IF($C1607 = 3 + N("Secretária bilíngue"),
            13,
            RANDBETWEEN(5,COUNT(Name!$A:$A) + 1)
        )
    )
)</f>
        <v>275</v>
      </c>
      <c r="G1607" s="7" t="str">
        <f ca="1">VLOOKUP($F1607,Name!$A:$B,2,FALSE)</f>
        <v>Maria Vitória</v>
      </c>
      <c r="H1607" s="7">
        <f ca="1" xml:space="preserve">
IF($C1607 = 1,
    0,
    RANDBETWEEN(5,COUNT('Last name'!$A:$A) + 1)
)</f>
        <v>101</v>
      </c>
      <c r="I1607" s="7" t="str">
        <f ca="1" xml:space="preserve">
IF($C1607 = 1 + N("Presidente"),
    "de Orléans e Bragança",
    VLOOKUP($H1607,'Last name'!$A:$B,2,FALSE) &amp; " " &amp; VLOOKUP(RANDBETWEEN(5,COUNT('Last name'!$A:$A) + 1),'Last name'!$A:$B,2,FALSE)
)</f>
        <v>Gouveia Mendes</v>
      </c>
      <c r="J1607" s="7" t="str">
        <f t="shared" ca="1" si="252"/>
        <v>Maria Vitória Gouveia Mendes</v>
      </c>
      <c r="K1607" s="7" t="str" cm="1">
        <f t="array" aca="1" ref="K1607" ca="1">SHA1HASH($J1607)</f>
        <v>77719ac804df1221e0c8f8e4679a3d87a5b2c5aa</v>
      </c>
      <c r="L1607" s="7" cm="1">
        <f t="array" aca="1" ref="L1607" ca="1">INDEX(States!$A:$A,N1607,1)</f>
        <v>5</v>
      </c>
      <c r="M1607" s="7" t="str">
        <f ca="1">VLOOKUP($L1607,Countries!$A:$B,2,FALSE)</f>
        <v>Portugal</v>
      </c>
      <c r="N1607" s="7" cm="1">
        <f t="array" aca="1" ref="N1607" ca="1">INDEX(States!$C:$C,RANDBETWEEN(5,COUNTA(States!$A:$A) + 1),1)</f>
        <v>19</v>
      </c>
      <c r="O1607" s="7" t="str">
        <f ca="1">VLOOKUP($N1607,States!$C:$D,2,FALSE)</f>
        <v>Beja</v>
      </c>
      <c r="P1607" s="7" t="str">
        <f ca="1">VLOOKUP($F1607,Name!$A:$C,3,FALSE)</f>
        <v>F</v>
      </c>
      <c r="Q1607" s="7" t="str">
        <f ca="1">VLOOKUP($P1607,Genders!$B:$C,2,FALSE)</f>
        <v>Female</v>
      </c>
      <c r="R1607" s="7" cm="1">
        <f t="array" aca="1" ref="R1607" ca="1">INDEX('Marital status'!$A:$A,RANDBETWEEN(5,COUNTA('Marital status'!$A:$A) + 1),1)</f>
        <v>8</v>
      </c>
      <c r="S1607" s="7" t="str">
        <f ca="1">VLOOKUP($R1607,'Marital status'!$A:$B,2,FALSE)</f>
        <v xml:space="preserve"> Separated </v>
      </c>
      <c r="T1607" s="7">
        <f t="shared" ca="1" si="253"/>
        <v>5</v>
      </c>
      <c r="U1607" s="7" t="str">
        <f ca="1">VLOOKUP($T1607,Ethnicities!$A:$B,2,FALSE)</f>
        <v xml:space="preserve"> white</v>
      </c>
      <c r="V1607" s="8">
        <f t="shared" ca="1" si="254"/>
        <v>18132</v>
      </c>
      <c r="W1607" s="6">
        <f t="shared" ca="1" si="255"/>
        <v>7</v>
      </c>
      <c r="X1607" s="8" t="str">
        <f ca="1">VLOOKUP($W1607,'Background education'!$A:$B,2,FALSE)</f>
        <v>Undergraduate degree</v>
      </c>
      <c r="Y1607" s="7">
        <f ca="1" xml:space="preserve">
  IF(OR($AA1607 = 5, $AA1607 = 6, $AA1607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07" s="7" t="str">
        <f ca="1">VLOOKUP($Y1607,Departments!$A:$B,2,FALSE)</f>
        <v>Communication &amp; Marketing</v>
      </c>
      <c r="AA1607" s="6">
        <f t="shared" ca="1" si="256"/>
        <v>10</v>
      </c>
      <c r="AB1607" s="7" t="str">
        <f ca="1">VLOOKUP($AA1607,Roles!$A:$B,2,FALSE)</f>
        <v>Trainee</v>
      </c>
      <c r="AC1607" s="6" t="str">
        <f t="shared" ca="1" si="257"/>
        <v/>
      </c>
      <c r="AD1607" s="7" t="str">
        <f ca="1" xml:space="preserve">
IF($AC1607 &lt;&gt; "",
    VLOOKUP($AC1607,Levels!$A:$B,2,FALSE),
    ""
)</f>
        <v/>
      </c>
      <c r="AE1607" s="8">
        <f t="shared" ca="1" si="258"/>
        <v>43991</v>
      </c>
      <c r="AF1607" s="6">
        <f ca="1">RANDBETWEEN(5,COUNTA('Recruitment source'!$A:$A) + 1)</f>
        <v>14</v>
      </c>
      <c r="AG1607" s="6" t="str">
        <f ca="1">VLOOKUP($AF1607,'Recruitment source'!$A:$B,2,FALSE)</f>
        <v>LinkedIn</v>
      </c>
      <c r="AH1607" s="8"/>
      <c r="AI1607" s="1">
        <f t="shared" ca="1" si="250"/>
        <v>1385</v>
      </c>
      <c r="AJ160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1603, 1, 'Maria Vitória Gouveia Mendes', 'F', 5, '22/08/1949', 7, 11, 10, NULL, 1385);</v>
      </c>
    </row>
    <row r="1608" spans="1:36" ht="14.25" customHeight="1" x14ac:dyDescent="0.2">
      <c r="A1608" s="7" cm="1">
        <f t="array" aca="1" ref="A1608" ca="1">INDEX(Companies!$A:$A,RANDBETWEEN(5,COUNTA(Companies!$A:$A) + 1),1)</f>
        <v>5</v>
      </c>
      <c r="B1608" s="7" t="str">
        <f ca="1">VLOOKUP($A1608,Companies!$A:$B,2,FALSE)</f>
        <v>ACME Corporation</v>
      </c>
      <c r="C1608" s="5">
        <f t="shared" si="251"/>
        <v>1604</v>
      </c>
      <c r="D1608" s="5" t="str" cm="1">
        <f t="array" ref="D1608">SHA1HASH($C1608)</f>
        <v>422237776eebac1e9ce55eb11b9635704dfe1507</v>
      </c>
      <c r="E1608" s="6">
        <v>1</v>
      </c>
      <c r="F1608" s="7">
        <f ca="1">IF($C1608 = 1 + N("Presidente"),
    127,
    IF($C1608 = 2 + N("Vice-Presidente"),
        72,
        IF($C1608 = 3 + N("Secretária bilíngue"),
            13,
            RANDBETWEEN(5,COUNT(Name!$A:$A) + 1)
        )
    )
)</f>
        <v>158</v>
      </c>
      <c r="G1608" s="7" t="str">
        <f ca="1">VLOOKUP($F1608,Name!$A:$B,2,FALSE)</f>
        <v>Guilherme Augusto</v>
      </c>
      <c r="H1608" s="7">
        <f ca="1" xml:space="preserve">
IF($C1608 = 1,
    0,
    RANDBETWEEN(5,COUNT('Last name'!$A:$A) + 1)
)</f>
        <v>28</v>
      </c>
      <c r="I1608" s="7" t="str">
        <f ca="1" xml:space="preserve">
IF($C1608 = 1 + N("Presidente"),
    "de Orléans e Bragança",
    VLOOKUP($H1608,'Last name'!$A:$B,2,FALSE) &amp; " " &amp; VLOOKUP(RANDBETWEEN(5,COUNT('Last name'!$A:$A) + 1),'Last name'!$A:$B,2,FALSE)
)</f>
        <v>Badu Bianchi</v>
      </c>
      <c r="J1608" s="7" t="str">
        <f t="shared" ca="1" si="252"/>
        <v>Guilherme Augusto Badu Bianchi</v>
      </c>
      <c r="K1608" s="7" t="str" cm="1">
        <f t="array" aca="1" ref="K1608" ca="1">SHA1HASH($J1608)</f>
        <v>529098affc463da18921a72595838d9b7c6fd7ed</v>
      </c>
      <c r="L1608" s="7" cm="1">
        <f t="array" aca="1" ref="L1608" ca="1">INDEX(States!$A:$A,N1608,1)</f>
        <v>5</v>
      </c>
      <c r="M1608" s="7" t="str">
        <f ca="1">VLOOKUP($L1608,Countries!$A:$B,2,FALSE)</f>
        <v>Portugal</v>
      </c>
      <c r="N1608" s="7" cm="1">
        <f t="array" aca="1" ref="N1608" ca="1">INDEX(States!$C:$C,RANDBETWEEN(5,COUNTA(States!$A:$A) + 1),1)</f>
        <v>13</v>
      </c>
      <c r="O1608" s="7" t="str">
        <f ca="1">VLOOKUP($N1608,States!$C:$D,2,FALSE)</f>
        <v>Coimbra</v>
      </c>
      <c r="P1608" s="7" t="str">
        <f ca="1">VLOOKUP($F1608,Name!$A:$C,3,FALSE)</f>
        <v>M</v>
      </c>
      <c r="Q1608" s="7" t="str">
        <f ca="1">VLOOKUP($P1608,Genders!$B:$C,2,FALSE)</f>
        <v>Male</v>
      </c>
      <c r="R1608" s="7" cm="1">
        <f t="array" aca="1" ref="R1608" ca="1">INDEX('Marital status'!$A:$A,RANDBETWEEN(5,COUNTA('Marital status'!$A:$A) + 1),1)</f>
        <v>6</v>
      </c>
      <c r="S1608" s="7" t="str">
        <f ca="1">VLOOKUP($R1608,'Marital status'!$A:$B,2,FALSE)</f>
        <v>MarrieD</v>
      </c>
      <c r="T1608" s="7">
        <f t="shared" ca="1" si="253"/>
        <v>5</v>
      </c>
      <c r="U1608" s="7" t="str">
        <f ca="1">VLOOKUP($T1608,Ethnicities!$A:$B,2,FALSE)</f>
        <v xml:space="preserve"> white</v>
      </c>
      <c r="V1608" s="8">
        <f t="shared" ca="1" si="254"/>
        <v>24780</v>
      </c>
      <c r="W1608" s="6">
        <f t="shared" ca="1" si="255"/>
        <v>7</v>
      </c>
      <c r="X1608" s="8" t="str">
        <f ca="1">VLOOKUP($W1608,'Background education'!$A:$B,2,FALSE)</f>
        <v>Undergraduate degree</v>
      </c>
      <c r="Y1608" s="7">
        <f ca="1" xml:space="preserve">
  IF(OR($AA1608 = 5, $AA1608 = 6, $AA1608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08" s="7" t="str">
        <f ca="1">VLOOKUP($Y1608,Departments!$A:$B,2,FALSE)</f>
        <v>Human Resource</v>
      </c>
      <c r="AA1608" s="6">
        <f t="shared" ca="1" si="256"/>
        <v>11</v>
      </c>
      <c r="AB1608" s="7" t="str">
        <f ca="1">VLOOKUP($AA1608,Roles!$A:$B,2,FALSE)</f>
        <v>Analyst</v>
      </c>
      <c r="AC1608" s="6">
        <f t="shared" ca="1" si="257"/>
        <v>5</v>
      </c>
      <c r="AD1608" s="7" t="str">
        <f ca="1" xml:space="preserve">
IF($AC1608 &lt;&gt; "",
    VLOOKUP($AC1608,Levels!$A:$B,2,FALSE),
    ""
)</f>
        <v>Junior</v>
      </c>
      <c r="AE1608" s="8">
        <f t="shared" ca="1" si="258"/>
        <v>38719</v>
      </c>
      <c r="AF1608" s="6">
        <f ca="1">RANDBETWEEN(5,COUNTA('Recruitment source'!$A:$A) + 1)</f>
        <v>10</v>
      </c>
      <c r="AG1608" s="6" t="str">
        <f ca="1">VLOOKUP($AF1608,'Recruitment source'!$A:$B,2,FALSE)</f>
        <v>Jobs in Lisbon</v>
      </c>
      <c r="AH1608" s="8"/>
      <c r="AI1608" s="1">
        <f t="shared" ca="1" si="250"/>
        <v>2580</v>
      </c>
      <c r="AJ160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1604, 1, 'Guilherme Augusto Badu Bianchi', 'M', 5, '04/11/1967', 7, 8, 11, 5, 2580);</v>
      </c>
    </row>
    <row r="1609" spans="1:36" ht="14.25" customHeight="1" x14ac:dyDescent="0.2">
      <c r="A1609" s="7" cm="1">
        <f t="array" aca="1" ref="A1609" ca="1">INDEX(Companies!$A:$A,RANDBETWEEN(5,COUNTA(Companies!$A:$A) + 1),1)</f>
        <v>5</v>
      </c>
      <c r="B1609" s="7" t="str">
        <f ca="1">VLOOKUP($A1609,Companies!$A:$B,2,FALSE)</f>
        <v>ACME Corporation</v>
      </c>
      <c r="C1609" s="5">
        <f t="shared" si="251"/>
        <v>1605</v>
      </c>
      <c r="D1609" s="5" t="str" cm="1">
        <f t="array" ref="D1609">SHA1HASH($C1609)</f>
        <v>2fdd02f8f1222ac5b66ec221c8ff66d62695b11c</v>
      </c>
      <c r="E1609" s="6">
        <v>1</v>
      </c>
      <c r="F1609" s="7">
        <f ca="1">IF($C1609 = 1 + N("Presidente"),
    127,
    IF($C1609 = 2 + N("Vice-Presidente"),
        72,
        IF($C1609 = 3 + N("Secretária bilíngue"),
            13,
            RANDBETWEEN(5,COUNT(Name!$A:$A) + 1)
        )
    )
)</f>
        <v>143</v>
      </c>
      <c r="G1609" s="7" t="str">
        <f ca="1">VLOOKUP($F1609,Name!$A:$B,2,FALSE)</f>
        <v>Flavio</v>
      </c>
      <c r="H1609" s="7">
        <f ca="1" xml:space="preserve">
IF($C1609 = 1,
    0,
    RANDBETWEEN(5,COUNT('Last name'!$A:$A) + 1)
)</f>
        <v>104</v>
      </c>
      <c r="I1609" s="7" t="str">
        <f ca="1" xml:space="preserve">
IF($C1609 = 1 + N("Presidente"),
    "de Orléans e Bragança",
    VLOOKUP($H1609,'Last name'!$A:$B,2,FALSE) &amp; " " &amp; VLOOKUP(RANDBETWEEN(5,COUNT('Last name'!$A:$A) + 1),'Last name'!$A:$B,2,FALSE)
)</f>
        <v>Ildelfonso Araújo</v>
      </c>
      <c r="J1609" s="7" t="str">
        <f t="shared" ca="1" si="252"/>
        <v>Flavio Ildelfonso Araújo</v>
      </c>
      <c r="K1609" s="7" t="str" cm="1">
        <f t="array" aca="1" ref="K1609" ca="1">SHA1HASH($J1609)</f>
        <v>5886bd7390c6288c9c550e44137d09677fb86e56</v>
      </c>
      <c r="L1609" s="7" cm="1">
        <f t="array" aca="1" ref="L1609" ca="1">INDEX(States!$A:$A,N1609,1)</f>
        <v>5</v>
      </c>
      <c r="M1609" s="7" t="str">
        <f ca="1">VLOOKUP($L1609,Countries!$A:$B,2,FALSE)</f>
        <v>Portugal</v>
      </c>
      <c r="N1609" s="7" cm="1">
        <f t="array" aca="1" ref="N1609" ca="1">INDEX(States!$C:$C,RANDBETWEEN(5,COUNTA(States!$A:$A) + 1),1)</f>
        <v>21</v>
      </c>
      <c r="O1609" s="7" t="str">
        <f ca="1">VLOOKUP($N1609,States!$C:$D,2,FALSE)</f>
        <v>Guarda</v>
      </c>
      <c r="P1609" s="7" t="str">
        <f ca="1">VLOOKUP($F1609,Name!$A:$C,3,FALSE)</f>
        <v>M</v>
      </c>
      <c r="Q1609" s="7" t="str">
        <f ca="1">VLOOKUP($P1609,Genders!$B:$C,2,FALSE)</f>
        <v>Male</v>
      </c>
      <c r="R1609" s="7" cm="1">
        <f t="array" aca="1" ref="R1609" ca="1">INDEX('Marital status'!$A:$A,RANDBETWEEN(5,COUNTA('Marital status'!$A:$A) + 1),1)</f>
        <v>6</v>
      </c>
      <c r="S1609" s="7" t="str">
        <f ca="1">VLOOKUP($R1609,'Marital status'!$A:$B,2,FALSE)</f>
        <v>MarrieD</v>
      </c>
      <c r="T1609" s="7">
        <f t="shared" ca="1" si="253"/>
        <v>5</v>
      </c>
      <c r="U1609" s="7" t="str">
        <f ca="1">VLOOKUP($T1609,Ethnicities!$A:$B,2,FALSE)</f>
        <v xml:space="preserve"> white</v>
      </c>
      <c r="V1609" s="8">
        <f t="shared" ca="1" si="254"/>
        <v>30326</v>
      </c>
      <c r="W1609" s="6">
        <f t="shared" ca="1" si="255"/>
        <v>7</v>
      </c>
      <c r="X1609" s="8" t="str">
        <f ca="1">VLOOKUP($W1609,'Background education'!$A:$B,2,FALSE)</f>
        <v>Undergraduate degree</v>
      </c>
      <c r="Y1609" s="7">
        <f ca="1" xml:space="preserve">
  IF(OR($AA1609 = 5, $AA1609 = 6, $AA1609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09" s="7" t="str">
        <f ca="1">VLOOKUP($Y1609,Departments!$A:$B,2,FALSE)</f>
        <v>Finance</v>
      </c>
      <c r="AA1609" s="6">
        <f t="shared" ca="1" si="256"/>
        <v>10</v>
      </c>
      <c r="AB1609" s="7" t="str">
        <f ca="1">VLOOKUP($AA1609,Roles!$A:$B,2,FALSE)</f>
        <v>Trainee</v>
      </c>
      <c r="AC1609" s="6" t="str">
        <f t="shared" ca="1" si="257"/>
        <v/>
      </c>
      <c r="AD1609" s="7" t="str">
        <f ca="1" xml:space="preserve">
IF($AC1609 &lt;&gt; "",
    VLOOKUP($AC1609,Levels!$A:$B,2,FALSE),
    ""
)</f>
        <v/>
      </c>
      <c r="AE1609" s="8">
        <f t="shared" ca="1" si="258"/>
        <v>44606</v>
      </c>
      <c r="AF1609" s="6">
        <f ca="1">RANDBETWEEN(5,COUNTA('Recruitment source'!$A:$A) + 1)</f>
        <v>12</v>
      </c>
      <c r="AG1609" s="6" t="str">
        <f ca="1">VLOOKUP($AF1609,'Recruitment source'!$A:$B,2,FALSE)</f>
        <v xml:space="preserve"> recommendation of employee</v>
      </c>
      <c r="AH1609" s="8"/>
      <c r="AI1609" s="1">
        <f t="shared" ca="1" si="250"/>
        <v>1305</v>
      </c>
      <c r="AJ160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1605, 1, 'Flavio Ildelfonso Araújo', 'M', 5, '10/01/1983', 7, 7, 10, NULL, 1305);</v>
      </c>
    </row>
    <row r="1610" spans="1:36" ht="14.25" customHeight="1" x14ac:dyDescent="0.2">
      <c r="A1610" s="7" cm="1">
        <f t="array" aca="1" ref="A1610" ca="1">INDEX(Companies!$A:$A,RANDBETWEEN(5,COUNTA(Companies!$A:$A) + 1),1)</f>
        <v>5</v>
      </c>
      <c r="B1610" s="7" t="str">
        <f ca="1">VLOOKUP($A1610,Companies!$A:$B,2,FALSE)</f>
        <v>ACME Corporation</v>
      </c>
      <c r="C1610" s="5">
        <f t="shared" si="251"/>
        <v>1606</v>
      </c>
      <c r="D1610" s="5" t="str" cm="1">
        <f t="array" ref="D1610">SHA1HASH($C1610)</f>
        <v>2121f1b445f6128e8547c4eca7101700248d4c1a</v>
      </c>
      <c r="E1610" s="6">
        <v>1</v>
      </c>
      <c r="F1610" s="7">
        <f ca="1">IF($C1610 = 1 + N("Presidente"),
    127,
    IF($C1610 = 2 + N("Vice-Presidente"),
        72,
        IF($C1610 = 3 + N("Secretária bilíngue"),
            13,
            RANDBETWEEN(5,COUNT(Name!$A:$A) + 1)
        )
    )
)</f>
        <v>232</v>
      </c>
      <c r="G1610" s="7" t="str">
        <f ca="1">VLOOKUP($F1610,Name!$A:$B,2,FALSE)</f>
        <v>Lorenzo</v>
      </c>
      <c r="H1610" s="7">
        <f ca="1" xml:space="preserve">
IF($C1610 = 1,
    0,
    RANDBETWEEN(5,COUNT('Last name'!$A:$A) + 1)
)</f>
        <v>74</v>
      </c>
      <c r="I1610" s="7" t="str">
        <f ca="1" xml:space="preserve">
IF($C1610 = 1 + N("Presidente"),
    "de Orléans e Bragança",
    VLOOKUP($H1610,'Last name'!$A:$B,2,FALSE) &amp; " " &amp; VLOOKUP(RANDBETWEEN(5,COUNT('Last name'!$A:$A) + 1),'Last name'!$A:$B,2,FALSE)
)</f>
        <v>Dias Poeta</v>
      </c>
      <c r="J1610" s="7" t="str">
        <f t="shared" ca="1" si="252"/>
        <v>Lorenzo Dias Poeta</v>
      </c>
      <c r="K1610" s="7" t="str" cm="1">
        <f t="array" aca="1" ref="K1610" ca="1">SHA1HASH($J1610)</f>
        <v>33c45d3616b6d167b75b0f36a457739a062dc163</v>
      </c>
      <c r="L1610" s="7" cm="1">
        <f t="array" aca="1" ref="L1610" ca="1">INDEX(States!$A:$A,N1610,1)</f>
        <v>5</v>
      </c>
      <c r="M1610" s="7" t="str">
        <f ca="1">VLOOKUP($L1610,Countries!$A:$B,2,FALSE)</f>
        <v>Portugal</v>
      </c>
      <c r="N1610" s="7" cm="1">
        <f t="array" aca="1" ref="N1610" ca="1">INDEX(States!$C:$C,RANDBETWEEN(5,COUNTA(States!$A:$A) + 1),1)</f>
        <v>19</v>
      </c>
      <c r="O1610" s="7" t="str">
        <f ca="1">VLOOKUP($N1610,States!$C:$D,2,FALSE)</f>
        <v>Beja</v>
      </c>
      <c r="P1610" s="7" t="str">
        <f ca="1">VLOOKUP($F1610,Name!$A:$C,3,FALSE)</f>
        <v>M</v>
      </c>
      <c r="Q1610" s="7" t="str">
        <f ca="1">VLOOKUP($P1610,Genders!$B:$C,2,FALSE)</f>
        <v>Male</v>
      </c>
      <c r="R1610" s="7" cm="1">
        <f t="array" aca="1" ref="R1610" ca="1">INDEX('Marital status'!$A:$A,RANDBETWEEN(5,COUNTA('Marital status'!$A:$A) + 1),1)</f>
        <v>7</v>
      </c>
      <c r="S1610" s="7" t="str">
        <f ca="1">VLOOKUP($R1610,'Marital status'!$A:$B,2,FALSE)</f>
        <v xml:space="preserve">Widowed </v>
      </c>
      <c r="T1610" s="7">
        <f t="shared" ca="1" si="253"/>
        <v>6</v>
      </c>
      <c r="U1610" s="7" t="str">
        <f ca="1">VLOOKUP($T1610,Ethnicities!$A:$B,2,FALSE)</f>
        <v>Black or African American</v>
      </c>
      <c r="V1610" s="8">
        <f t="shared" ca="1" si="254"/>
        <v>22635</v>
      </c>
      <c r="W1610" s="6">
        <f t="shared" ca="1" si="255"/>
        <v>8</v>
      </c>
      <c r="X1610" s="8" t="str">
        <f ca="1">VLOOKUP($W1610,'Background education'!$A:$B,2,FALSE)</f>
        <v>Graduate school</v>
      </c>
      <c r="Y1610" s="7">
        <f ca="1" xml:space="preserve">
  IF(OR($AA1610 = 5, $AA1610 = 6, $AA1610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10" s="7" t="str">
        <f ca="1">VLOOKUP($Y1610,Departments!$A:$B,2,FALSE)</f>
        <v>Audit</v>
      </c>
      <c r="AA1610" s="6">
        <f t="shared" ca="1" si="256"/>
        <v>11</v>
      </c>
      <c r="AB1610" s="7" t="str">
        <f ca="1">VLOOKUP($AA1610,Roles!$A:$B,2,FALSE)</f>
        <v>Analyst</v>
      </c>
      <c r="AC1610" s="6">
        <f t="shared" ca="1" si="257"/>
        <v>5</v>
      </c>
      <c r="AD1610" s="7" t="str">
        <f ca="1" xml:space="preserve">
IF($AC1610 &lt;&gt; "",
    VLOOKUP($AC1610,Levels!$A:$B,2,FALSE),
    ""
)</f>
        <v>Junior</v>
      </c>
      <c r="AE1610" s="8">
        <f t="shared" ca="1" si="258"/>
        <v>42321</v>
      </c>
      <c r="AF1610" s="6">
        <f ca="1">RANDBETWEEN(5,COUNTA('Recruitment source'!$A:$A) + 1)</f>
        <v>15</v>
      </c>
      <c r="AG1610" s="6" t="str">
        <f ca="1">VLOOKUP($AF1610,'Recruitment source'!$A:$B,2,FALSE)</f>
        <v>Website</v>
      </c>
      <c r="AH1610" s="8"/>
      <c r="AI1610" s="1">
        <f t="shared" ca="1" si="250"/>
        <v>3000</v>
      </c>
      <c r="AJ1610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1606, 1, 'Lorenzo Dias Poeta', 'M', 6, '20/12/1961', 8, 13, 11, 5, 3000);</v>
      </c>
    </row>
    <row r="1611" spans="1:36" ht="14.25" customHeight="1" x14ac:dyDescent="0.2">
      <c r="A1611" s="7" cm="1">
        <f t="array" aca="1" ref="A1611" ca="1">INDEX(Companies!$A:$A,RANDBETWEEN(5,COUNTA(Companies!$A:$A) + 1),1)</f>
        <v>5</v>
      </c>
      <c r="B1611" s="7" t="str">
        <f ca="1">VLOOKUP($A1611,Companies!$A:$B,2,FALSE)</f>
        <v>ACME Corporation</v>
      </c>
      <c r="C1611" s="5">
        <f t="shared" si="251"/>
        <v>1607</v>
      </c>
      <c r="D1611" s="5" t="str" cm="1">
        <f t="array" ref="D1611">SHA1HASH($C1611)</f>
        <v>90f919999619a047d963085525bda5642495fbcd</v>
      </c>
      <c r="E1611" s="6">
        <v>1</v>
      </c>
      <c r="F1611" s="7">
        <f ca="1">IF($C1611 = 1 + N("Presidente"),
    127,
    IF($C1611 = 2 + N("Vice-Presidente"),
        72,
        IF($C1611 = 3 + N("Secretária bilíngue"),
            13,
            RANDBETWEEN(5,COUNT(Name!$A:$A) + 1)
        )
    )
)</f>
        <v>127</v>
      </c>
      <c r="G1611" s="7" t="str">
        <f ca="1">VLOOKUP($F1611,Name!$A:$B,2,FALSE)</f>
        <v>Enzo</v>
      </c>
      <c r="H1611" s="7">
        <f ca="1" xml:space="preserve">
IF($C1611 = 1,
    0,
    RANDBETWEEN(5,COUNT('Last name'!$A:$A) + 1)
)</f>
        <v>50</v>
      </c>
      <c r="I1611" s="7" t="str">
        <f ca="1" xml:space="preserve">
IF($C1611 = 1 + N("Presidente"),
    "de Orléans e Bragança",
    VLOOKUP($H1611,'Last name'!$A:$B,2,FALSE) &amp; " " &amp; VLOOKUP(RANDBETWEEN(5,COUNT('Last name'!$A:$A) + 1),'Last name'!$A:$B,2,FALSE)
)</f>
        <v>Cabral Alvaregna</v>
      </c>
      <c r="J1611" s="7" t="str">
        <f t="shared" ca="1" si="252"/>
        <v>Enzo Cabral Alvaregna</v>
      </c>
      <c r="K1611" s="7" t="str" cm="1">
        <f t="array" aca="1" ref="K1611" ca="1">SHA1HASH($J1611)</f>
        <v>dd77622bc4d2df6f043b108a9dd597556e529504</v>
      </c>
      <c r="L1611" s="7" cm="1">
        <f t="array" aca="1" ref="L1611" ca="1">INDEX(States!$A:$A,N1611,1)</f>
        <v>5</v>
      </c>
      <c r="M1611" s="7" t="str">
        <f ca="1">VLOOKUP($L1611,Countries!$A:$B,2,FALSE)</f>
        <v>Portugal</v>
      </c>
      <c r="N1611" s="7" cm="1">
        <f t="array" aca="1" ref="N1611" ca="1">INDEX(States!$C:$C,RANDBETWEEN(5,COUNTA(States!$A:$A) + 1),1)</f>
        <v>11</v>
      </c>
      <c r="O1611" s="7" t="str">
        <f ca="1">VLOOKUP($N1611,States!$C:$D,2,FALSE)</f>
        <v>Santarém</v>
      </c>
      <c r="P1611" s="7" t="str">
        <f ca="1">VLOOKUP($F1611,Name!$A:$C,3,FALSE)</f>
        <v>M</v>
      </c>
      <c r="Q1611" s="7" t="str">
        <f ca="1">VLOOKUP($P1611,Genders!$B:$C,2,FALSE)</f>
        <v>Male</v>
      </c>
      <c r="R1611" s="7" cm="1">
        <f t="array" aca="1" ref="R1611" ca="1">INDEX('Marital status'!$A:$A,RANDBETWEEN(5,COUNTA('Marital status'!$A:$A) + 1),1)</f>
        <v>7</v>
      </c>
      <c r="S1611" s="7" t="str">
        <f ca="1">VLOOKUP($R1611,'Marital status'!$A:$B,2,FALSE)</f>
        <v xml:space="preserve">Widowed </v>
      </c>
      <c r="T1611" s="7">
        <f t="shared" ca="1" si="253"/>
        <v>5</v>
      </c>
      <c r="U1611" s="7" t="str">
        <f ca="1">VLOOKUP($T1611,Ethnicities!$A:$B,2,FALSE)</f>
        <v xml:space="preserve"> white</v>
      </c>
      <c r="V1611" s="8">
        <f t="shared" ca="1" si="254"/>
        <v>22416</v>
      </c>
      <c r="W1611" s="6">
        <f t="shared" ca="1" si="255"/>
        <v>7</v>
      </c>
      <c r="X1611" s="8" t="str">
        <f ca="1">VLOOKUP($W1611,'Background education'!$A:$B,2,FALSE)</f>
        <v>Undergraduate degree</v>
      </c>
      <c r="Y1611" s="7">
        <f ca="1" xml:space="preserve">
  IF(OR($AA1611 = 5, $AA1611 = 6, $AA1611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11" s="7" t="str">
        <f ca="1">VLOOKUP($Y1611,Departments!$A:$B,2,FALSE)</f>
        <v>Controlling</v>
      </c>
      <c r="AA1611" s="6">
        <f t="shared" ca="1" si="256"/>
        <v>9</v>
      </c>
      <c r="AB1611" s="7" t="str">
        <f ca="1">VLOOKUP($AA1611,Roles!$A:$B,2,FALSE)</f>
        <v>Intern</v>
      </c>
      <c r="AC1611" s="6" t="str">
        <f t="shared" ca="1" si="257"/>
        <v/>
      </c>
      <c r="AD1611" s="7" t="str">
        <f ca="1" xml:space="preserve">
IF($AC1611 &lt;&gt; "",
    VLOOKUP($AC1611,Levels!$A:$B,2,FALSE),
    ""
)</f>
        <v/>
      </c>
      <c r="AE1611" s="8">
        <f t="shared" ca="1" si="258"/>
        <v>38726</v>
      </c>
      <c r="AF1611" s="6">
        <f ca="1">RANDBETWEEN(5,COUNTA('Recruitment source'!$A:$A) + 1)</f>
        <v>11</v>
      </c>
      <c r="AG1611" s="6" t="str">
        <f ca="1">VLOOKUP($AF1611,'Recruitment source'!$A:$B,2,FALSE)</f>
        <v>Next Station</v>
      </c>
      <c r="AH1611" s="8"/>
      <c r="AI1611" s="1">
        <f t="shared" ca="1" si="250"/>
        <v>1205</v>
      </c>
      <c r="AJ1611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1607, 1, 'Enzo Cabral Alvaregna', 'M', 5, '15/05/1961', 7, 12, 9, NULL, 1205);</v>
      </c>
    </row>
    <row r="1612" spans="1:36" ht="14.25" customHeight="1" x14ac:dyDescent="0.2">
      <c r="A1612" s="7" cm="1">
        <f t="array" aca="1" ref="A1612" ca="1">INDEX(Companies!$A:$A,RANDBETWEEN(5,COUNTA(Companies!$A:$A) + 1),1)</f>
        <v>5</v>
      </c>
      <c r="B1612" s="7" t="str">
        <f ca="1">VLOOKUP($A1612,Companies!$A:$B,2,FALSE)</f>
        <v>ACME Corporation</v>
      </c>
      <c r="C1612" s="5">
        <f t="shared" si="251"/>
        <v>1608</v>
      </c>
      <c r="D1612" s="5" t="str" cm="1">
        <f t="array" ref="D1612">SHA1HASH($C1612)</f>
        <v>b08fff87998d20605f134b632cb8fa3398008116</v>
      </c>
      <c r="E1612" s="6">
        <v>1</v>
      </c>
      <c r="F1612" s="7">
        <f ca="1">IF($C1612 = 1 + N("Presidente"),
    127,
    IF($C1612 = 2 + N("Vice-Presidente"),
        72,
        IF($C1612 = 3 + N("Secretária bilíngue"),
            13,
            RANDBETWEEN(5,COUNT(Name!$A:$A) + 1)
        )
    )
)</f>
        <v>44</v>
      </c>
      <c r="G1612" s="7" t="str">
        <f ca="1">VLOOKUP($F1612,Name!$A:$B,2,FALSE)</f>
        <v>Anna Carolina</v>
      </c>
      <c r="H1612" s="7">
        <f ca="1" xml:space="preserve">
IF($C1612 = 1,
    0,
    RANDBETWEEN(5,COUNT('Last name'!$A:$A) + 1)
)</f>
        <v>176</v>
      </c>
      <c r="I1612" s="7" t="str">
        <f ca="1" xml:space="preserve">
IF($C1612 = 1 + N("Presidente"),
    "de Orléans e Bragança",
    VLOOKUP($H1612,'Last name'!$A:$B,2,FALSE) &amp; " " &amp; VLOOKUP(RANDBETWEEN(5,COUNT('Last name'!$A:$A) + 1),'Last name'!$A:$B,2,FALSE)
)</f>
        <v>Santos Abranches</v>
      </c>
      <c r="J1612" s="7" t="str">
        <f t="shared" ca="1" si="252"/>
        <v>Anna Carolina Santos Abranches</v>
      </c>
      <c r="K1612" s="7" t="str" cm="1">
        <f t="array" aca="1" ref="K1612" ca="1">SHA1HASH($J1612)</f>
        <v>ff14bb468b440245c1d5f94ef9993b039a69b805</v>
      </c>
      <c r="L1612" s="7" cm="1">
        <f t="array" aca="1" ref="L1612" ca="1">INDEX(States!$A:$A,N1612,1)</f>
        <v>5</v>
      </c>
      <c r="M1612" s="7" t="str">
        <f ca="1">VLOOKUP($L1612,Countries!$A:$B,2,FALSE)</f>
        <v>Portugal</v>
      </c>
      <c r="N1612" s="7" cm="1">
        <f t="array" aca="1" ref="N1612" ca="1">INDEX(States!$C:$C,RANDBETWEEN(5,COUNTA(States!$A:$A) + 1),1)</f>
        <v>10</v>
      </c>
      <c r="O1612" s="7" t="str">
        <f ca="1">VLOOKUP($N1612,States!$C:$D,2,FALSE)</f>
        <v>Faro</v>
      </c>
      <c r="P1612" s="7" t="str">
        <f ca="1">VLOOKUP($F1612,Name!$A:$C,3,FALSE)</f>
        <v>F</v>
      </c>
      <c r="Q1612" s="7" t="str">
        <f ca="1">VLOOKUP($P1612,Genders!$B:$C,2,FALSE)</f>
        <v>Female</v>
      </c>
      <c r="R1612" s="7" cm="1">
        <f t="array" aca="1" ref="R1612" ca="1">INDEX('Marital status'!$A:$A,RANDBETWEEN(5,COUNTA('Marital status'!$A:$A) + 1),1)</f>
        <v>6</v>
      </c>
      <c r="S1612" s="7" t="str">
        <f ca="1">VLOOKUP($R1612,'Marital status'!$A:$B,2,FALSE)</f>
        <v>MarrieD</v>
      </c>
      <c r="T1612" s="7">
        <f t="shared" ca="1" si="253"/>
        <v>5</v>
      </c>
      <c r="U1612" s="7" t="str">
        <f ca="1">VLOOKUP($T1612,Ethnicities!$A:$B,2,FALSE)</f>
        <v xml:space="preserve"> white</v>
      </c>
      <c r="V1612" s="8">
        <f t="shared" ca="1" si="254"/>
        <v>21372</v>
      </c>
      <c r="W1612" s="6">
        <f t="shared" ca="1" si="255"/>
        <v>8</v>
      </c>
      <c r="X1612" s="8" t="str">
        <f ca="1">VLOOKUP($W1612,'Background education'!$A:$B,2,FALSE)</f>
        <v>Graduate school</v>
      </c>
      <c r="Y1612" s="7">
        <f ca="1" xml:space="preserve">
  IF(OR($AA1612 = 5, $AA1612 = 6, $AA1612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12" s="7" t="str">
        <f ca="1">VLOOKUP($Y1612,Departments!$A:$B,2,FALSE)</f>
        <v xml:space="preserve"> Commercial</v>
      </c>
      <c r="AA1612" s="6">
        <f t="shared" ca="1" si="256"/>
        <v>11</v>
      </c>
      <c r="AB1612" s="7" t="str">
        <f ca="1">VLOOKUP($AA1612,Roles!$A:$B,2,FALSE)</f>
        <v>Analyst</v>
      </c>
      <c r="AC1612" s="6">
        <f t="shared" ca="1" si="257"/>
        <v>6</v>
      </c>
      <c r="AD1612" s="7" t="str">
        <f ca="1" xml:space="preserve">
IF($AC1612 &lt;&gt; "",
    VLOOKUP($AC1612,Levels!$A:$B,2,FALSE),
    ""
)</f>
        <v>Pleno</v>
      </c>
      <c r="AE1612" s="8">
        <f t="shared" ca="1" si="258"/>
        <v>37010</v>
      </c>
      <c r="AF1612" s="6">
        <f ca="1">RANDBETWEEN(5,COUNTA('Recruitment source'!$A:$A) + 1)</f>
        <v>10</v>
      </c>
      <c r="AG1612" s="6" t="str">
        <f ca="1">VLOOKUP($AF1612,'Recruitment source'!$A:$B,2,FALSE)</f>
        <v>Jobs in Lisbon</v>
      </c>
      <c r="AH1612" s="8"/>
      <c r="AI1612" s="1">
        <f t="shared" ca="1" si="250"/>
        <v>3080</v>
      </c>
      <c r="AJ1612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1608, 1, 'Anna Carolina Santos Abranches', 'F', 5, '06/07/1958', 8, 9, 11, 6, 3080);</v>
      </c>
    </row>
    <row r="1613" spans="1:36" ht="14.25" customHeight="1" x14ac:dyDescent="0.2">
      <c r="A1613" s="7" cm="1">
        <f t="array" aca="1" ref="A1613" ca="1">INDEX(Companies!$A:$A,RANDBETWEEN(5,COUNTA(Companies!$A:$A) + 1),1)</f>
        <v>5</v>
      </c>
      <c r="B1613" s="7" t="str">
        <f ca="1">VLOOKUP($A1613,Companies!$A:$B,2,FALSE)</f>
        <v>ACME Corporation</v>
      </c>
      <c r="C1613" s="5">
        <f t="shared" si="251"/>
        <v>1609</v>
      </c>
      <c r="D1613" s="5" t="str" cm="1">
        <f t="array" ref="D1613">SHA1HASH($C1613)</f>
        <v>ead98e0e365d07598a35ba682210564193928571</v>
      </c>
      <c r="E1613" s="6">
        <v>1</v>
      </c>
      <c r="F1613" s="7">
        <f ca="1">IF($C1613 = 1 + N("Presidente"),
    127,
    IF($C1613 = 2 + N("Vice-Presidente"),
        72,
        IF($C1613 = 3 + N("Secretária bilíngue"),
            13,
            RANDBETWEEN(5,COUNT(Name!$A:$A) + 1)
        )
    )
)</f>
        <v>66</v>
      </c>
      <c r="G1613" s="7" t="str">
        <f ca="1">VLOOKUP($F1613,Name!$A:$B,2,FALSE)</f>
        <v>Bartolomeo</v>
      </c>
      <c r="H1613" s="7">
        <f ca="1" xml:space="preserve">
IF($C1613 = 1,
    0,
    RANDBETWEEN(5,COUNT('Last name'!$A:$A) + 1)
)</f>
        <v>21</v>
      </c>
      <c r="I1613" s="7" t="str">
        <f ca="1" xml:space="preserve">
IF($C1613 = 1 + N("Presidente"),
    "de Orléans e Bragança",
    VLOOKUP($H1613,'Last name'!$A:$B,2,FALSE) &amp; " " &amp; VLOOKUP(RANDBETWEEN(5,COUNT('Last name'!$A:$A) + 1),'Last name'!$A:$B,2,FALSE)
)</f>
        <v>Aragão Morato</v>
      </c>
      <c r="J1613" s="7" t="str">
        <f t="shared" ca="1" si="252"/>
        <v>Bartolomeo Aragão Morato</v>
      </c>
      <c r="K1613" s="7" t="str" cm="1">
        <f t="array" aca="1" ref="K1613" ca="1">SHA1HASH($J1613)</f>
        <v>903bbb84d1e0860020b31cb890d97aed94e3c4f4</v>
      </c>
      <c r="L1613" s="7" cm="1">
        <f t="array" aca="1" ref="L1613" ca="1">INDEX(States!$A:$A,N1613,1)</f>
        <v>5</v>
      </c>
      <c r="M1613" s="7" t="str">
        <f ca="1">VLOOKUP($L1613,Countries!$A:$B,2,FALSE)</f>
        <v>Portugal</v>
      </c>
      <c r="N1613" s="7" cm="1">
        <f t="array" aca="1" ref="N1613" ca="1">INDEX(States!$C:$C,RANDBETWEEN(5,COUNTA(States!$A:$A) + 1),1)</f>
        <v>15</v>
      </c>
      <c r="O1613" s="7" t="str">
        <f ca="1">VLOOKUP($N1613,States!$C:$D,2,FALSE)</f>
        <v xml:space="preserve"> ÉVORA</v>
      </c>
      <c r="P1613" s="7" t="str">
        <f ca="1">VLOOKUP($F1613,Name!$A:$C,3,FALSE)</f>
        <v>M</v>
      </c>
      <c r="Q1613" s="7" t="str">
        <f ca="1">VLOOKUP($P1613,Genders!$B:$C,2,FALSE)</f>
        <v>Male</v>
      </c>
      <c r="R1613" s="7" cm="1">
        <f t="array" aca="1" ref="R1613" ca="1">INDEX('Marital status'!$A:$A,RANDBETWEEN(5,COUNTA('Marital status'!$A:$A) + 1),1)</f>
        <v>7</v>
      </c>
      <c r="S1613" s="7" t="str">
        <f ca="1">VLOOKUP($R1613,'Marital status'!$A:$B,2,FALSE)</f>
        <v xml:space="preserve">Widowed </v>
      </c>
      <c r="T1613" s="7">
        <f t="shared" ca="1" si="253"/>
        <v>5</v>
      </c>
      <c r="U1613" s="7" t="str">
        <f ca="1">VLOOKUP($T1613,Ethnicities!$A:$B,2,FALSE)</f>
        <v xml:space="preserve"> white</v>
      </c>
      <c r="V1613" s="8">
        <f t="shared" ca="1" si="254"/>
        <v>32314</v>
      </c>
      <c r="W1613" s="6">
        <f t="shared" ca="1" si="255"/>
        <v>7</v>
      </c>
      <c r="X1613" s="8" t="str">
        <f ca="1">VLOOKUP($W1613,'Background education'!$A:$B,2,FALSE)</f>
        <v>Undergraduate degree</v>
      </c>
      <c r="Y1613" s="7">
        <f ca="1" xml:space="preserve">
  IF(OR($AA1613 = 5, $AA1613 = 6, $AA1613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13" s="7" t="str">
        <f ca="1">VLOOKUP($Y1613,Departments!$A:$B,2,FALSE)</f>
        <v>Administration</v>
      </c>
      <c r="AA1613" s="6">
        <f t="shared" ca="1" si="256"/>
        <v>10</v>
      </c>
      <c r="AB1613" s="7" t="str">
        <f ca="1">VLOOKUP($AA1613,Roles!$A:$B,2,FALSE)</f>
        <v>Trainee</v>
      </c>
      <c r="AC1613" s="6" t="str">
        <f t="shared" ca="1" si="257"/>
        <v/>
      </c>
      <c r="AD1613" s="7" t="str">
        <f ca="1" xml:space="preserve">
IF($AC1613 &lt;&gt; "",
    VLOOKUP($AC1613,Levels!$A:$B,2,FALSE),
    ""
)</f>
        <v/>
      </c>
      <c r="AE1613" s="8">
        <f t="shared" ca="1" si="258"/>
        <v>41017</v>
      </c>
      <c r="AF1613" s="6">
        <f ca="1">RANDBETWEEN(5,COUNTA('Recruitment source'!$A:$A) + 1)</f>
        <v>12</v>
      </c>
      <c r="AG1613" s="6" t="str">
        <f ca="1">VLOOKUP($AF1613,'Recruitment source'!$A:$B,2,FALSE)</f>
        <v xml:space="preserve"> recommendation of employee</v>
      </c>
      <c r="AH1613" s="8"/>
      <c r="AI1613" s="1">
        <f t="shared" ca="1" si="250"/>
        <v>1305</v>
      </c>
      <c r="AJ1613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1609, 1, 'Bartolomeo Aragão Morato', 'M', 5, '20/06/1988', 7, 6, 10, NULL, 1305);</v>
      </c>
    </row>
    <row r="1614" spans="1:36" ht="14.25" customHeight="1" x14ac:dyDescent="0.2">
      <c r="A1614" s="7" cm="1">
        <f t="array" aca="1" ref="A1614" ca="1">INDEX(Companies!$A:$A,RANDBETWEEN(5,COUNTA(Companies!$A:$A) + 1),1)</f>
        <v>5</v>
      </c>
      <c r="B1614" s="7" t="str">
        <f ca="1">VLOOKUP($A1614,Companies!$A:$B,2,FALSE)</f>
        <v>ACME Corporation</v>
      </c>
      <c r="C1614" s="5">
        <f t="shared" si="251"/>
        <v>1610</v>
      </c>
      <c r="D1614" s="5" t="str" cm="1">
        <f t="array" ref="D1614">SHA1HASH($C1614)</f>
        <v>65ccba0dc0797b93da4d0d0544d00cfcb8d54c4d</v>
      </c>
      <c r="E1614" s="6">
        <v>1</v>
      </c>
      <c r="F1614" s="7">
        <f ca="1">IF($C1614 = 1 + N("Presidente"),
    127,
    IF($C1614 = 2 + N("Vice-Presidente"),
        72,
        IF($C1614 = 3 + N("Secretária bilíngue"),
            13,
            RANDBETWEEN(5,COUNT(Name!$A:$A) + 1)
        )
    )
)</f>
        <v>204</v>
      </c>
      <c r="G1614" s="7" t="str">
        <f ca="1">VLOOKUP($F1614,Name!$A:$B,2,FALSE)</f>
        <v>Júlio</v>
      </c>
      <c r="H1614" s="7">
        <f ca="1" xml:space="preserve">
IF($C1614 = 1,
    0,
    RANDBETWEEN(5,COUNT('Last name'!$A:$A) + 1)
)</f>
        <v>123</v>
      </c>
      <c r="I1614" s="7" t="str">
        <f ca="1" xml:space="preserve">
IF($C1614 = 1 + N("Presidente"),
    "de Orléans e Bragança",
    VLOOKUP($H1614,'Last name'!$A:$B,2,FALSE) &amp; " " &amp; VLOOKUP(RANDBETWEEN(5,COUNT('Last name'!$A:$A) + 1),'Last name'!$A:$B,2,FALSE)
)</f>
        <v>Martins Arruda</v>
      </c>
      <c r="J1614" s="7" t="str">
        <f t="shared" ca="1" si="252"/>
        <v>Júlio Martins Arruda</v>
      </c>
      <c r="K1614" s="7" t="str" cm="1">
        <f t="array" aca="1" ref="K1614" ca="1">SHA1HASH($J1614)</f>
        <v>d6d8c2a0709ab980605e9c59da12de4c785ba7f6</v>
      </c>
      <c r="L1614" s="7" cm="1">
        <f t="array" aca="1" ref="L1614" ca="1">INDEX(States!$A:$A,N1614,1)</f>
        <v>5</v>
      </c>
      <c r="M1614" s="7" t="str">
        <f ca="1">VLOOKUP($L1614,Countries!$A:$B,2,FALSE)</f>
        <v>Portugal</v>
      </c>
      <c r="N1614" s="7" cm="1">
        <f t="array" aca="1" ref="N1614" ca="1">INDEX(States!$C:$C,RANDBETWEEN(5,COUNTA(States!$A:$A) + 1),1)</f>
        <v>24</v>
      </c>
      <c r="O1614" s="7" t="str">
        <f ca="1">VLOOKUP($N1614,States!$C:$D,2,FALSE)</f>
        <v>Brangança</v>
      </c>
      <c r="P1614" s="7" t="str">
        <f ca="1">VLOOKUP($F1614,Name!$A:$C,3,FALSE)</f>
        <v>M</v>
      </c>
      <c r="Q1614" s="7" t="str">
        <f ca="1">VLOOKUP($P1614,Genders!$B:$C,2,FALSE)</f>
        <v>Male</v>
      </c>
      <c r="R1614" s="7" cm="1">
        <f t="array" aca="1" ref="R1614" ca="1">INDEX('Marital status'!$A:$A,RANDBETWEEN(5,COUNTA('Marital status'!$A:$A) + 1),1)</f>
        <v>5</v>
      </c>
      <c r="S1614" s="7" t="str">
        <f ca="1">VLOOKUP($R1614,'Marital status'!$A:$B,2,FALSE)</f>
        <v>single</v>
      </c>
      <c r="T1614" s="7">
        <f t="shared" ca="1" si="253"/>
        <v>5</v>
      </c>
      <c r="U1614" s="7" t="str">
        <f ca="1">VLOOKUP($T1614,Ethnicities!$A:$B,2,FALSE)</f>
        <v xml:space="preserve"> white</v>
      </c>
      <c r="V1614" s="8">
        <f t="shared" ca="1" si="254"/>
        <v>21108</v>
      </c>
      <c r="W1614" s="6">
        <f t="shared" ca="1" si="255"/>
        <v>7</v>
      </c>
      <c r="X1614" s="8" t="str">
        <f ca="1">VLOOKUP($W1614,'Background education'!$A:$B,2,FALSE)</f>
        <v>Undergraduate degree</v>
      </c>
      <c r="Y1614" s="7">
        <f ca="1" xml:space="preserve">
  IF(OR($AA1614 = 5, $AA1614 = 6, $AA1614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14" s="7" t="str">
        <f ca="1">VLOOKUP($Y1614,Departments!$A:$B,2,FALSE)</f>
        <v>Administration</v>
      </c>
      <c r="AA1614" s="6">
        <f t="shared" ca="1" si="256"/>
        <v>11</v>
      </c>
      <c r="AB1614" s="7" t="str">
        <f ca="1">VLOOKUP($AA1614,Roles!$A:$B,2,FALSE)</f>
        <v>Analyst</v>
      </c>
      <c r="AC1614" s="6">
        <f t="shared" ca="1" si="257"/>
        <v>5</v>
      </c>
      <c r="AD1614" s="7" t="str">
        <f ca="1" xml:space="preserve">
IF($AC1614 &lt;&gt; "",
    VLOOKUP($AC1614,Levels!$A:$B,2,FALSE),
    ""
)</f>
        <v>Junior</v>
      </c>
      <c r="AE1614" s="8">
        <f t="shared" ca="1" si="258"/>
        <v>36969</v>
      </c>
      <c r="AF1614" s="6">
        <f ca="1">RANDBETWEEN(5,COUNTA('Recruitment source'!$A:$A) + 1)</f>
        <v>6</v>
      </c>
      <c r="AG1614" s="6" t="str">
        <f ca="1">VLOOKUP($AF1614,'Recruitment source'!$A:$B,2,FALSE)</f>
        <v>Learn4Good</v>
      </c>
      <c r="AH1614" s="8"/>
      <c r="AI1614" s="1">
        <f t="shared" ca="1" si="250"/>
        <v>2500</v>
      </c>
      <c r="AJ1614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1610, 1, 'Júlio Martins Arruda', 'M', 5, '15/10/1957', 7, 6, 11, 5, 2500);</v>
      </c>
    </row>
    <row r="1615" spans="1:36" ht="14.25" customHeight="1" x14ac:dyDescent="0.2">
      <c r="A1615" s="7" cm="1">
        <f t="array" aca="1" ref="A1615" ca="1">INDEX(Companies!$A:$A,RANDBETWEEN(5,COUNTA(Companies!$A:$A) + 1),1)</f>
        <v>5</v>
      </c>
      <c r="B1615" s="7" t="str">
        <f ca="1">VLOOKUP($A1615,Companies!$A:$B,2,FALSE)</f>
        <v>ACME Corporation</v>
      </c>
      <c r="C1615" s="5">
        <f t="shared" si="251"/>
        <v>1611</v>
      </c>
      <c r="D1615" s="5" t="str" cm="1">
        <f t="array" ref="D1615">SHA1HASH($C1615)</f>
        <v>fc1d7734529e84f8deb77cd00aa8cd80fb71e5e4</v>
      </c>
      <c r="E1615" s="6">
        <v>1</v>
      </c>
      <c r="F1615" s="7">
        <f ca="1">IF($C1615 = 1 + N("Presidente"),
    127,
    IF($C1615 = 2 + N("Vice-Presidente"),
        72,
        IF($C1615 = 3 + N("Secretária bilíngue"),
            13,
            RANDBETWEEN(5,COUNT(Name!$A:$A) + 1)
        )
    )
)</f>
        <v>144</v>
      </c>
      <c r="G1615" s="7" t="str">
        <f ca="1">VLOOKUP($F1615,Name!$A:$B,2,FALSE)</f>
        <v>Flávio</v>
      </c>
      <c r="H1615" s="7">
        <f ca="1" xml:space="preserve">
IF($C1615 = 1,
    0,
    RANDBETWEEN(5,COUNT('Last name'!$A:$A) + 1)
)</f>
        <v>165</v>
      </c>
      <c r="I1615" s="7" t="str">
        <f ca="1" xml:space="preserve">
IF($C1615 = 1 + N("Presidente"),
    "de Orléans e Bragança",
    VLOOKUP($H1615,'Last name'!$A:$B,2,FALSE) &amp; " " &amp; VLOOKUP(RANDBETWEEN(5,COUNT('Last name'!$A:$A) + 1),'Last name'!$A:$B,2,FALSE)
)</f>
        <v>Rocha Faria</v>
      </c>
      <c r="J1615" s="7" t="str">
        <f t="shared" ca="1" si="252"/>
        <v>Flávio Rocha Faria</v>
      </c>
      <c r="K1615" s="7" t="str" cm="1">
        <f t="array" aca="1" ref="K1615" ca="1">SHA1HASH($J1615)</f>
        <v>569ec7eec3ab6648e085c0c4bd3451897dc905e6</v>
      </c>
      <c r="L1615" s="7" cm="1">
        <f t="array" aca="1" ref="L1615" ca="1">INDEX(States!$A:$A,N1615,1)</f>
        <v>5</v>
      </c>
      <c r="M1615" s="7" t="str">
        <f ca="1">VLOOKUP($L1615,Countries!$A:$B,2,FALSE)</f>
        <v>Portugal</v>
      </c>
      <c r="N1615" s="7" cm="1">
        <f t="array" aca="1" ref="N1615" ca="1">INDEX(States!$C:$C,RANDBETWEEN(5,COUNTA(States!$A:$A) + 1),1)</f>
        <v>16</v>
      </c>
      <c r="O1615" s="7" t="str">
        <f ca="1">VLOOKUP($N1615,States!$C:$D,2,FALSE)</f>
        <v>Azores</v>
      </c>
      <c r="P1615" s="7" t="str">
        <f ca="1">VLOOKUP($F1615,Name!$A:$C,3,FALSE)</f>
        <v>M</v>
      </c>
      <c r="Q1615" s="7" t="str">
        <f ca="1">VLOOKUP($P1615,Genders!$B:$C,2,FALSE)</f>
        <v>Male</v>
      </c>
      <c r="R1615" s="7" cm="1">
        <f t="array" aca="1" ref="R1615" ca="1">INDEX('Marital status'!$A:$A,RANDBETWEEN(5,COUNTA('Marital status'!$A:$A) + 1),1)</f>
        <v>5</v>
      </c>
      <c r="S1615" s="7" t="str">
        <f ca="1">VLOOKUP($R1615,'Marital status'!$A:$B,2,FALSE)</f>
        <v>single</v>
      </c>
      <c r="T1615" s="7">
        <f t="shared" ca="1" si="253"/>
        <v>8</v>
      </c>
      <c r="U1615" s="7" t="str">
        <f ca="1">VLOOKUP($T1615,Ethnicities!$A:$B,2,FALSE)</f>
        <v>ASIAN</v>
      </c>
      <c r="V1615" s="8">
        <f t="shared" ca="1" si="254"/>
        <v>30839</v>
      </c>
      <c r="W1615" s="6">
        <f t="shared" ca="1" si="255"/>
        <v>7</v>
      </c>
      <c r="X1615" s="8" t="str">
        <f ca="1">VLOOKUP($W1615,'Background education'!$A:$B,2,FALSE)</f>
        <v>Undergraduate degree</v>
      </c>
      <c r="Y1615" s="7">
        <f ca="1" xml:space="preserve">
  IF(OR($AA1615 = 5, $AA1615 = 6, $AA1615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15" s="7" t="str">
        <f ca="1">VLOOKUP($Y1615,Departments!$A:$B,2,FALSE)</f>
        <v>Human Resource</v>
      </c>
      <c r="AA1615" s="6">
        <f t="shared" ca="1" si="256"/>
        <v>9</v>
      </c>
      <c r="AB1615" s="7" t="str">
        <f ca="1">VLOOKUP($AA1615,Roles!$A:$B,2,FALSE)</f>
        <v>Intern</v>
      </c>
      <c r="AC1615" s="6" t="str">
        <f t="shared" ca="1" si="257"/>
        <v/>
      </c>
      <c r="AD1615" s="7" t="str">
        <f ca="1" xml:space="preserve">
IF($AC1615 &lt;&gt; "",
    VLOOKUP($AC1615,Levels!$A:$B,2,FALSE),
    ""
)</f>
        <v/>
      </c>
      <c r="AE1615" s="8">
        <f t="shared" ca="1" si="258"/>
        <v>37950</v>
      </c>
      <c r="AF1615" s="6">
        <f ca="1">RANDBETWEEN(5,COUNTA('Recruitment source'!$A:$A) + 1)</f>
        <v>13</v>
      </c>
      <c r="AG1615" s="6" t="str">
        <f ca="1">VLOOKUP($AF1615,'Recruitment source'!$A:$B,2,FALSE)</f>
        <v>Google</v>
      </c>
      <c r="AH1615" s="8"/>
      <c r="AI1615" s="1">
        <f t="shared" ca="1" si="250"/>
        <v>1285</v>
      </c>
      <c r="AJ1615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1611, 1, 'Flávio Rocha Faria', 'M', 8, '06/06/1984', 7, 8, 9, NULL, 1285);</v>
      </c>
    </row>
    <row r="1616" spans="1:36" ht="14.25" customHeight="1" x14ac:dyDescent="0.2">
      <c r="A1616" s="7" cm="1">
        <f t="array" aca="1" ref="A1616" ca="1">INDEX(Companies!$A:$A,RANDBETWEEN(5,COUNTA(Companies!$A:$A) + 1),1)</f>
        <v>5</v>
      </c>
      <c r="B1616" s="7" t="str">
        <f ca="1">VLOOKUP($A1616,Companies!$A:$B,2,FALSE)</f>
        <v>ACME Corporation</v>
      </c>
      <c r="C1616" s="5">
        <f t="shared" si="251"/>
        <v>1612</v>
      </c>
      <c r="D1616" s="5" t="str" cm="1">
        <f t="array" ref="D1616">SHA1HASH($C1616)</f>
        <v>93ee12e112bae593edcf7aecca59464c6afcc832</v>
      </c>
      <c r="E1616" s="6">
        <v>1</v>
      </c>
      <c r="F1616" s="7">
        <f ca="1">IF($C1616 = 1 + N("Presidente"),
    127,
    IF($C1616 = 2 + N("Vice-Presidente"),
        72,
        IF($C1616 = 3 + N("Secretária bilíngue"),
            13,
            RANDBETWEEN(5,COUNT(Name!$A:$A) + 1)
        )
    )
)</f>
        <v>117</v>
      </c>
      <c r="G1616" s="7" t="str">
        <f ca="1">VLOOKUP($F1616,Name!$A:$B,2,FALSE)</f>
        <v>Eduardo</v>
      </c>
      <c r="H1616" s="7">
        <f ca="1" xml:space="preserve">
IF($C1616 = 1,
    0,
    RANDBETWEEN(5,COUNT('Last name'!$A:$A) + 1)
)</f>
        <v>127</v>
      </c>
      <c r="I1616" s="7" t="str">
        <f ca="1" xml:space="preserve">
IF($C1616 = 1 + N("Presidente"),
    "de Orléans e Bragança",
    VLOOKUP($H1616,'Last name'!$A:$B,2,FALSE) &amp; " " &amp; VLOOKUP(RANDBETWEEN(5,COUNT('Last name'!$A:$A) + 1),'Last name'!$A:$B,2,FALSE)
)</f>
        <v>Melo Caruso</v>
      </c>
      <c r="J1616" s="7" t="str">
        <f t="shared" ca="1" si="252"/>
        <v>Eduardo Melo Caruso</v>
      </c>
      <c r="K1616" s="7" t="str" cm="1">
        <f t="array" aca="1" ref="K1616" ca="1">SHA1HASH($J1616)</f>
        <v>74b3e3aa708284a9761d606cf7ce03444fd91f88</v>
      </c>
      <c r="L1616" s="7" cm="1">
        <f t="array" aca="1" ref="L1616" ca="1">INDEX(States!$A:$A,N1616,1)</f>
        <v>5</v>
      </c>
      <c r="M1616" s="7" t="str">
        <f ca="1">VLOOKUP($L1616,Countries!$A:$B,2,FALSE)</f>
        <v>Portugal</v>
      </c>
      <c r="N1616" s="7" cm="1">
        <f t="array" aca="1" ref="N1616" ca="1">INDEX(States!$C:$C,RANDBETWEEN(5,COUNTA(States!$A:$A) + 1),1)</f>
        <v>16</v>
      </c>
      <c r="O1616" s="7" t="str">
        <f ca="1">VLOOKUP($N1616,States!$C:$D,2,FALSE)</f>
        <v>Azores</v>
      </c>
      <c r="P1616" s="7" t="str">
        <f ca="1">VLOOKUP($F1616,Name!$A:$C,3,FALSE)</f>
        <v>M</v>
      </c>
      <c r="Q1616" s="7" t="str">
        <f ca="1">VLOOKUP($P1616,Genders!$B:$C,2,FALSE)</f>
        <v>Male</v>
      </c>
      <c r="R1616" s="7" cm="1">
        <f t="array" aca="1" ref="R1616" ca="1">INDEX('Marital status'!$A:$A,RANDBETWEEN(5,COUNTA('Marital status'!$A:$A) + 1),1)</f>
        <v>8</v>
      </c>
      <c r="S1616" s="7" t="str">
        <f ca="1">VLOOKUP($R1616,'Marital status'!$A:$B,2,FALSE)</f>
        <v xml:space="preserve"> Separated </v>
      </c>
      <c r="T1616" s="7">
        <f t="shared" ca="1" si="253"/>
        <v>5</v>
      </c>
      <c r="U1616" s="7" t="str">
        <f ca="1">VLOOKUP($T1616,Ethnicities!$A:$B,2,FALSE)</f>
        <v xml:space="preserve"> white</v>
      </c>
      <c r="V1616" s="8">
        <f t="shared" ca="1" si="254"/>
        <v>29857</v>
      </c>
      <c r="W1616" s="6">
        <f t="shared" ca="1" si="255"/>
        <v>8</v>
      </c>
      <c r="X1616" s="8" t="str">
        <f ca="1">VLOOKUP($W1616,'Background education'!$A:$B,2,FALSE)</f>
        <v>Graduate school</v>
      </c>
      <c r="Y1616" s="7">
        <f ca="1" xml:space="preserve">
  IF(OR($AA1616 = 5, $AA1616 = 6, $AA1616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16" s="7" t="str">
        <f ca="1">VLOOKUP($Y1616,Departments!$A:$B,2,FALSE)</f>
        <v xml:space="preserve"> Commercial</v>
      </c>
      <c r="AA1616" s="6">
        <f t="shared" ca="1" si="256"/>
        <v>11</v>
      </c>
      <c r="AB1616" s="7" t="str">
        <f ca="1">VLOOKUP($AA1616,Roles!$A:$B,2,FALSE)</f>
        <v>Analyst</v>
      </c>
      <c r="AC1616" s="6">
        <f t="shared" ca="1" si="257"/>
        <v>6</v>
      </c>
      <c r="AD1616" s="7" t="str">
        <f ca="1" xml:space="preserve">
IF($AC1616 &lt;&gt; "",
    VLOOKUP($AC1616,Levels!$A:$B,2,FALSE),
    ""
)</f>
        <v>Pleno</v>
      </c>
      <c r="AE1616" s="8">
        <f t="shared" ca="1" si="258"/>
        <v>43337</v>
      </c>
      <c r="AF1616" s="6">
        <f ca="1">RANDBETWEEN(5,COUNTA('Recruitment source'!$A:$A) + 1)</f>
        <v>8</v>
      </c>
      <c r="AG1616" s="6" t="str">
        <f ca="1">VLOOKUP($AF1616,'Recruitment source'!$A:$B,2,FALSE)</f>
        <v>Net Empregos</v>
      </c>
      <c r="AH1616" s="8"/>
      <c r="AI1616" s="1">
        <f t="shared" ca="1" si="250"/>
        <v>3080</v>
      </c>
      <c r="AJ1616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1612, 1, 'Eduardo Melo Caruso', 'M', 5, '28/09/1981', 8, 9, 11, 6, 3080);</v>
      </c>
    </row>
    <row r="1617" spans="1:36" ht="14.25" customHeight="1" x14ac:dyDescent="0.2">
      <c r="A1617" s="7" cm="1">
        <f t="array" aca="1" ref="A1617" ca="1">INDEX(Companies!$A:$A,RANDBETWEEN(5,COUNTA(Companies!$A:$A) + 1),1)</f>
        <v>5</v>
      </c>
      <c r="B1617" s="7" t="str">
        <f ca="1">VLOOKUP($A1617,Companies!$A:$B,2,FALSE)</f>
        <v>ACME Corporation</v>
      </c>
      <c r="C1617" s="5">
        <f t="shared" si="251"/>
        <v>1613</v>
      </c>
      <c r="D1617" s="5" t="str" cm="1">
        <f t="array" ref="D1617">SHA1HASH($C1617)</f>
        <v>2a7bcf3804dc71895222bdd5f95e64444ce51654</v>
      </c>
      <c r="E1617" s="6">
        <v>1</v>
      </c>
      <c r="F1617" s="7">
        <f ca="1">IF($C1617 = 1 + N("Presidente"),
    127,
    IF($C1617 = 2 + N("Vice-Presidente"),
        72,
        IF($C1617 = 3 + N("Secretária bilíngue"),
            13,
            RANDBETWEEN(5,COUNT(Name!$A:$A) + 1)
        )
    )
)</f>
        <v>274</v>
      </c>
      <c r="G1617" s="7" t="str">
        <f ca="1">VLOOKUP($F1617,Name!$A:$B,2,FALSE)</f>
        <v>Maria Valentina</v>
      </c>
      <c r="H1617" s="7">
        <f ca="1" xml:space="preserve">
IF($C1617 = 1,
    0,
    RANDBETWEEN(5,COUNT('Last name'!$A:$A) + 1)
)</f>
        <v>25</v>
      </c>
      <c r="I1617" s="7" t="str">
        <f ca="1" xml:space="preserve">
IF($C1617 = 1 + N("Presidente"),
    "de Orléans e Bragança",
    VLOOKUP($H1617,'Last name'!$A:$B,2,FALSE) &amp; " " &amp; VLOOKUP(RANDBETWEEN(5,COUNT('Last name'!$A:$A) + 1),'Last name'!$A:$B,2,FALSE)
)</f>
        <v>Auth Bicalho</v>
      </c>
      <c r="J1617" s="7" t="str">
        <f t="shared" ca="1" si="252"/>
        <v>Maria Valentina Auth Bicalho</v>
      </c>
      <c r="K1617" s="7" t="str" cm="1">
        <f t="array" aca="1" ref="K1617" ca="1">SHA1HASH($J1617)</f>
        <v>4cd6320bcd5d63a099b44c8453c3b51602ce407a</v>
      </c>
      <c r="L1617" s="7" cm="1">
        <f t="array" aca="1" ref="L1617" ca="1">INDEX(States!$A:$A,N1617,1)</f>
        <v>5</v>
      </c>
      <c r="M1617" s="7" t="str">
        <f ca="1">VLOOKUP($L1617,Countries!$A:$B,2,FALSE)</f>
        <v>Portugal</v>
      </c>
      <c r="N1617" s="7" cm="1">
        <f t="array" aca="1" ref="N1617" ca="1">INDEX(States!$C:$C,RANDBETWEEN(5,COUNTA(States!$A:$A) + 1),1)</f>
        <v>14</v>
      </c>
      <c r="O1617" s="7" t="str">
        <f ca="1">VLOOKUP($N1617,States!$C:$D,2,FALSE)</f>
        <v>Madeira</v>
      </c>
      <c r="P1617" s="7" t="str">
        <f ca="1">VLOOKUP($F1617,Name!$A:$C,3,FALSE)</f>
        <v>F</v>
      </c>
      <c r="Q1617" s="7" t="str">
        <f ca="1">VLOOKUP($P1617,Genders!$B:$C,2,FALSE)</f>
        <v>Female</v>
      </c>
      <c r="R1617" s="7" cm="1">
        <f t="array" aca="1" ref="R1617" ca="1">INDEX('Marital status'!$A:$A,RANDBETWEEN(5,COUNTA('Marital status'!$A:$A) + 1),1)</f>
        <v>9</v>
      </c>
      <c r="S1617" s="7" t="str">
        <f ca="1">VLOOKUP($R1617,'Marital status'!$A:$B,2,FALSE)</f>
        <v>DIVORCED</v>
      </c>
      <c r="T1617" s="7">
        <f t="shared" ca="1" si="253"/>
        <v>7</v>
      </c>
      <c r="U1617" s="7" t="str">
        <f ca="1">VLOOKUP($T1617,Ethnicities!$A:$B,2,FALSE)</f>
        <v xml:space="preserve">  Hispanic or LATINO</v>
      </c>
      <c r="V1617" s="8">
        <f t="shared" ca="1" si="254"/>
        <v>27251</v>
      </c>
      <c r="W1617" s="6">
        <f t="shared" ca="1" si="255"/>
        <v>7</v>
      </c>
      <c r="X1617" s="8" t="str">
        <f ca="1">VLOOKUP($W1617,'Background education'!$A:$B,2,FALSE)</f>
        <v>Undergraduate degree</v>
      </c>
      <c r="Y1617" s="7">
        <f ca="1" xml:space="preserve">
  IF(OR($AA1617 = 5, $AA1617 = 6, $AA1617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17" s="7" t="str">
        <f ca="1">VLOOKUP($Y1617,Departments!$A:$B,2,FALSE)</f>
        <v>Human Resource</v>
      </c>
      <c r="AA1617" s="6">
        <f t="shared" ca="1" si="256"/>
        <v>9</v>
      </c>
      <c r="AB1617" s="7" t="str">
        <f ca="1">VLOOKUP($AA1617,Roles!$A:$B,2,FALSE)</f>
        <v>Intern</v>
      </c>
      <c r="AC1617" s="6" t="str">
        <f t="shared" ca="1" si="257"/>
        <v/>
      </c>
      <c r="AD1617" s="7" t="str">
        <f ca="1" xml:space="preserve">
IF($AC1617 &lt;&gt; "",
    VLOOKUP($AC1617,Levels!$A:$B,2,FALSE),
    ""
)</f>
        <v/>
      </c>
      <c r="AE1617" s="8">
        <f t="shared" ca="1" si="258"/>
        <v>41155</v>
      </c>
      <c r="AF1617" s="6">
        <f ca="1">RANDBETWEEN(5,COUNTA('Recruitment source'!$A:$A) + 1)</f>
        <v>8</v>
      </c>
      <c r="AG1617" s="6" t="str">
        <f ca="1">VLOOKUP($AF1617,'Recruitment source'!$A:$B,2,FALSE)</f>
        <v>Net Empregos</v>
      </c>
      <c r="AH1617" s="8"/>
      <c r="AI1617" s="1">
        <f t="shared" ca="1" si="250"/>
        <v>1285</v>
      </c>
      <c r="AJ161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1613, 1, 'Maria Valentina Auth Bicalho', 'F', 7, '10/08/1974', 7, 8, 9, NULL, 1285);</v>
      </c>
    </row>
    <row r="1618" spans="1:36" ht="14.25" customHeight="1" x14ac:dyDescent="0.2">
      <c r="A1618" s="7" cm="1">
        <f t="array" aca="1" ref="A1618" ca="1">INDEX(Companies!$A:$A,RANDBETWEEN(5,COUNTA(Companies!$A:$A) + 1),1)</f>
        <v>5</v>
      </c>
      <c r="B1618" s="7" t="str">
        <f ca="1">VLOOKUP($A1618,Companies!$A:$B,2,FALSE)</f>
        <v>ACME Corporation</v>
      </c>
      <c r="C1618" s="5">
        <f t="shared" si="251"/>
        <v>1614</v>
      </c>
      <c r="D1618" s="5" t="str" cm="1">
        <f t="array" ref="D1618">SHA1HASH($C1618)</f>
        <v>23bfd8a26fdeaa0ccf8a0b3f8705506064a99ba0</v>
      </c>
      <c r="E1618" s="6">
        <v>1</v>
      </c>
      <c r="F1618" s="7">
        <f ca="1">IF($C1618 = 1 + N("Presidente"),
    127,
    IF($C1618 = 2 + N("Vice-Presidente"),
        72,
        IF($C1618 = 3 + N("Secretária bilíngue"),
            13,
            RANDBETWEEN(5,COUNT(Name!$A:$A) + 1)
        )
    )
)</f>
        <v>252</v>
      </c>
      <c r="G1618" s="7" t="str">
        <f ca="1">VLOOKUP($F1618,Name!$A:$B,2,FALSE)</f>
        <v>Malco</v>
      </c>
      <c r="H1618" s="7">
        <f ca="1" xml:space="preserve">
IF($C1618 = 1,
    0,
    RANDBETWEEN(5,COUNT('Last name'!$A:$A) + 1)
)</f>
        <v>139</v>
      </c>
      <c r="I1618" s="7" t="str">
        <f ca="1" xml:space="preserve">
IF($C1618 = 1 + N("Presidente"),
    "de Orléans e Bragança",
    VLOOKUP($H1618,'Last name'!$A:$B,2,FALSE) &amp; " " &amp; VLOOKUP(RANDBETWEEN(5,COUNT('Last name'!$A:$A) + 1),'Last name'!$A:$B,2,FALSE)
)</f>
        <v>Negrão Pellegrini</v>
      </c>
      <c r="J1618" s="7" t="str">
        <f t="shared" ca="1" si="252"/>
        <v>Malco Negrão Pellegrini</v>
      </c>
      <c r="K1618" s="7" t="str" cm="1">
        <f t="array" aca="1" ref="K1618" ca="1">SHA1HASH($J1618)</f>
        <v>a2f5aa4ef6125d70cc8981870f68f367fbe59a0f</v>
      </c>
      <c r="L1618" s="7" cm="1">
        <f t="array" aca="1" ref="L1618" ca="1">INDEX(States!$A:$A,N1618,1)</f>
        <v>5</v>
      </c>
      <c r="M1618" s="7" t="str">
        <f ca="1">VLOOKUP($L1618,Countries!$A:$B,2,FALSE)</f>
        <v>Portugal</v>
      </c>
      <c r="N1618" s="7" cm="1">
        <f t="array" aca="1" ref="N1618" ca="1">INDEX(States!$C:$C,RANDBETWEEN(5,COUNTA(States!$A:$A) + 1),1)</f>
        <v>13</v>
      </c>
      <c r="O1618" s="7" t="str">
        <f ca="1">VLOOKUP($N1618,States!$C:$D,2,FALSE)</f>
        <v>Coimbra</v>
      </c>
      <c r="P1618" s="7" t="str">
        <f ca="1">VLOOKUP($F1618,Name!$A:$C,3,FALSE)</f>
        <v>M</v>
      </c>
      <c r="Q1618" s="7" t="str">
        <f ca="1">VLOOKUP($P1618,Genders!$B:$C,2,FALSE)</f>
        <v>Male</v>
      </c>
      <c r="R1618" s="7" cm="1">
        <f t="array" aca="1" ref="R1618" ca="1">INDEX('Marital status'!$A:$A,RANDBETWEEN(5,COUNTA('Marital status'!$A:$A) + 1),1)</f>
        <v>9</v>
      </c>
      <c r="S1618" s="7" t="str">
        <f ca="1">VLOOKUP($R1618,'Marital status'!$A:$B,2,FALSE)</f>
        <v>DIVORCED</v>
      </c>
      <c r="T1618" s="7">
        <f t="shared" ca="1" si="253"/>
        <v>5</v>
      </c>
      <c r="U1618" s="7" t="str">
        <f ca="1">VLOOKUP($T1618,Ethnicities!$A:$B,2,FALSE)</f>
        <v xml:space="preserve"> white</v>
      </c>
      <c r="V1618" s="8">
        <f t="shared" ca="1" si="254"/>
        <v>22739</v>
      </c>
      <c r="W1618" s="6">
        <f t="shared" ca="1" si="255"/>
        <v>8</v>
      </c>
      <c r="X1618" s="8" t="str">
        <f ca="1">VLOOKUP($W1618,'Background education'!$A:$B,2,FALSE)</f>
        <v>Graduate school</v>
      </c>
      <c r="Y1618" s="7">
        <f ca="1" xml:space="preserve">
  IF(OR($AA1618 = 5, $AA1618 = 6, $AA1618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18" s="7" t="str">
        <f ca="1">VLOOKUP($Y1618,Departments!$A:$B,2,FALSE)</f>
        <v>Controlling</v>
      </c>
      <c r="AA1618" s="6">
        <f t="shared" ca="1" si="256"/>
        <v>11</v>
      </c>
      <c r="AB1618" s="7" t="str">
        <f ca="1">VLOOKUP($AA1618,Roles!$A:$B,2,FALSE)</f>
        <v>Analyst</v>
      </c>
      <c r="AC1618" s="6">
        <f t="shared" ca="1" si="257"/>
        <v>7</v>
      </c>
      <c r="AD1618" s="7" t="str">
        <f ca="1" xml:space="preserve">
IF($AC1618 &lt;&gt; "",
    VLOOKUP($AC1618,Levels!$A:$B,2,FALSE),
    ""
)</f>
        <v>Senior</v>
      </c>
      <c r="AE1618" s="8">
        <f t="shared" ca="1" si="258"/>
        <v>43053</v>
      </c>
      <c r="AF1618" s="6">
        <f ca="1">RANDBETWEEN(5,COUNTA('Recruitment source'!$A:$A) + 1)</f>
        <v>6</v>
      </c>
      <c r="AG1618" s="6" t="str">
        <f ca="1">VLOOKUP($AF1618,'Recruitment source'!$A:$B,2,FALSE)</f>
        <v>Learn4Good</v>
      </c>
      <c r="AH1618" s="8"/>
      <c r="AI1618" s="1">
        <f t="shared" ca="1" si="250"/>
        <v>3000</v>
      </c>
      <c r="AJ161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1614, 1, 'Malco Negrão Pellegrini', 'M', 5, '03/04/1962', 8, 12, 11, 7, 3000);</v>
      </c>
    </row>
    <row r="1619" spans="1:36" ht="14.25" customHeight="1" x14ac:dyDescent="0.2">
      <c r="A1619" s="7" cm="1">
        <f t="array" aca="1" ref="A1619" ca="1">INDEX(Companies!$A:$A,RANDBETWEEN(5,COUNTA(Companies!$A:$A) + 1),1)</f>
        <v>5</v>
      </c>
      <c r="B1619" s="7" t="str">
        <f ca="1">VLOOKUP($A1619,Companies!$A:$B,2,FALSE)</f>
        <v>ACME Corporation</v>
      </c>
      <c r="C1619" s="5">
        <f t="shared" si="251"/>
        <v>1615</v>
      </c>
      <c r="D1619" s="5" t="str" cm="1">
        <f t="array" ref="D1619">SHA1HASH($C1619)</f>
        <v>d56081031c3ba10d08365e73aeb120b3e186291b</v>
      </c>
      <c r="E1619" s="6">
        <v>1</v>
      </c>
      <c r="F1619" s="7">
        <f ca="1">IF($C1619 = 1 + N("Presidente"),
    127,
    IF($C1619 = 2 + N("Vice-Presidente"),
        72,
        IF($C1619 = 3 + N("Secretária bilíngue"),
            13,
            RANDBETWEEN(5,COUNT(Name!$A:$A) + 1)
        )
    )
)</f>
        <v>182</v>
      </c>
      <c r="G1619" s="7" t="str">
        <f ca="1">VLOOKUP($F1619,Name!$A:$B,2,FALSE)</f>
        <v>Joana</v>
      </c>
      <c r="H1619" s="7">
        <f ca="1" xml:space="preserve">
IF($C1619 = 1,
    0,
    RANDBETWEEN(5,COUNT('Last name'!$A:$A) + 1)
)</f>
        <v>129</v>
      </c>
      <c r="I1619" s="7" t="str">
        <f ca="1" xml:space="preserve">
IF($C1619 = 1 + N("Presidente"),
    "de Orléans e Bragança",
    VLOOKUP($H1619,'Last name'!$A:$B,2,FALSE) &amp; " " &amp; VLOOKUP(RANDBETWEEN(5,COUNT('Last name'!$A:$A) + 1),'Last name'!$A:$B,2,FALSE)
)</f>
        <v>Miranda Moreira</v>
      </c>
      <c r="J1619" s="7" t="str">
        <f t="shared" ca="1" si="252"/>
        <v>Joana Miranda Moreira</v>
      </c>
      <c r="K1619" s="7" t="str" cm="1">
        <f t="array" aca="1" ref="K1619" ca="1">SHA1HASH($J1619)</f>
        <v>d0975e69e6f528e8cd8a6a016c85f515ded1cdf1</v>
      </c>
      <c r="L1619" s="7" cm="1">
        <f t="array" aca="1" ref="L1619" ca="1">INDEX(States!$A:$A,N1619,1)</f>
        <v>5</v>
      </c>
      <c r="M1619" s="7" t="str">
        <f ca="1">VLOOKUP($L1619,Countries!$A:$B,2,FALSE)</f>
        <v>Portugal</v>
      </c>
      <c r="N1619" s="7" cm="1">
        <f t="array" aca="1" ref="N1619" ca="1">INDEX(States!$C:$C,RANDBETWEEN(5,COUNTA(States!$A:$A) + 1),1)</f>
        <v>11</v>
      </c>
      <c r="O1619" s="7" t="str">
        <f ca="1">VLOOKUP($N1619,States!$C:$D,2,FALSE)</f>
        <v>Santarém</v>
      </c>
      <c r="P1619" s="7" t="str">
        <f ca="1">VLOOKUP($F1619,Name!$A:$C,3,FALSE)</f>
        <v>F</v>
      </c>
      <c r="Q1619" s="7" t="str">
        <f ca="1">VLOOKUP($P1619,Genders!$B:$C,2,FALSE)</f>
        <v>Female</v>
      </c>
      <c r="R1619" s="7" cm="1">
        <f t="array" aca="1" ref="R1619" ca="1">INDEX('Marital status'!$A:$A,RANDBETWEEN(5,COUNTA('Marital status'!$A:$A) + 1),1)</f>
        <v>9</v>
      </c>
      <c r="S1619" s="7" t="str">
        <f ca="1">VLOOKUP($R1619,'Marital status'!$A:$B,2,FALSE)</f>
        <v>DIVORCED</v>
      </c>
      <c r="T1619" s="7">
        <f t="shared" ca="1" si="253"/>
        <v>5</v>
      </c>
      <c r="U1619" s="7" t="str">
        <f ca="1">VLOOKUP($T1619,Ethnicities!$A:$B,2,FALSE)</f>
        <v xml:space="preserve"> white</v>
      </c>
      <c r="V1619" s="8">
        <f t="shared" ca="1" si="254"/>
        <v>33029</v>
      </c>
      <c r="W1619" s="6">
        <f t="shared" ca="1" si="255"/>
        <v>7</v>
      </c>
      <c r="X1619" s="8" t="str">
        <f ca="1">VLOOKUP($W1619,'Background education'!$A:$B,2,FALSE)</f>
        <v>Undergraduate degree</v>
      </c>
      <c r="Y1619" s="7">
        <f ca="1" xml:space="preserve">
  IF(OR($AA1619 = 5, $AA1619 = 6, $AA1619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19" s="7" t="str">
        <f ca="1">VLOOKUP($Y1619,Departments!$A:$B,2,FALSE)</f>
        <v xml:space="preserve"> Commercial</v>
      </c>
      <c r="AA1619" s="6">
        <f t="shared" ca="1" si="256"/>
        <v>9</v>
      </c>
      <c r="AB1619" s="7" t="str">
        <f ca="1">VLOOKUP($AA1619,Roles!$A:$B,2,FALSE)</f>
        <v>Intern</v>
      </c>
      <c r="AC1619" s="6" t="str">
        <f t="shared" ca="1" si="257"/>
        <v/>
      </c>
      <c r="AD1619" s="7" t="str">
        <f ca="1" xml:space="preserve">
IF($AC1619 &lt;&gt; "",
    VLOOKUP($AC1619,Levels!$A:$B,2,FALSE),
    ""
)</f>
        <v/>
      </c>
      <c r="AE1619" s="8">
        <f t="shared" ca="1" si="258"/>
        <v>41406</v>
      </c>
      <c r="AF1619" s="6">
        <f ca="1">RANDBETWEEN(5,COUNTA('Recruitment source'!$A:$A) + 1)</f>
        <v>14</v>
      </c>
      <c r="AG1619" s="6" t="str">
        <f ca="1">VLOOKUP($AF1619,'Recruitment source'!$A:$B,2,FALSE)</f>
        <v>LinkedIn</v>
      </c>
      <c r="AH1619" s="8"/>
      <c r="AI1619" s="1">
        <f t="shared" ca="1" si="250"/>
        <v>1285</v>
      </c>
      <c r="AJ161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1615, 1, 'Joana Miranda Moreira', 'F', 5, '05/06/1990', 7, 9, 9, NULL, 1285);</v>
      </c>
    </row>
    <row r="1620" spans="1:36" ht="14.25" customHeight="1" x14ac:dyDescent="0.2">
      <c r="A1620" s="7" cm="1">
        <f t="array" aca="1" ref="A1620" ca="1">INDEX(Companies!$A:$A,RANDBETWEEN(5,COUNTA(Companies!$A:$A) + 1),1)</f>
        <v>5</v>
      </c>
      <c r="B1620" s="7" t="str">
        <f ca="1">VLOOKUP($A1620,Companies!$A:$B,2,FALSE)</f>
        <v>ACME Corporation</v>
      </c>
      <c r="C1620" s="5">
        <f t="shared" si="251"/>
        <v>1616</v>
      </c>
      <c r="D1620" s="5" t="str" cm="1">
        <f t="array" ref="D1620">SHA1HASH($C1620)</f>
        <v>c1766016f621182564fa46f30bac4a76247a6f27</v>
      </c>
      <c r="E1620" s="6">
        <v>1</v>
      </c>
      <c r="F1620" s="7">
        <f ca="1">IF($C1620 = 1 + N("Presidente"),
    127,
    IF($C1620 = 2 + N("Vice-Presidente"),
        72,
        IF($C1620 = 3 + N("Secretária bilíngue"),
            13,
            RANDBETWEEN(5,COUNT(Name!$A:$A) + 1)
        )
    )
)</f>
        <v>296</v>
      </c>
      <c r="G1620" s="7" t="str">
        <f ca="1">VLOOKUP($F1620,Name!$A:$B,2,FALSE)</f>
        <v>Miguel Henrique</v>
      </c>
      <c r="H1620" s="7">
        <f ca="1" xml:space="preserve">
IF($C1620 = 1,
    0,
    RANDBETWEEN(5,COUNT('Last name'!$A:$A) + 1)
)</f>
        <v>153</v>
      </c>
      <c r="I1620" s="7" t="str">
        <f ca="1" xml:space="preserve">
IF($C1620 = 1 + N("Presidente"),
    "de Orléans e Bragança",
    VLOOKUP($H1620,'Last name'!$A:$B,2,FALSE) &amp; " " &amp; VLOOKUP(RANDBETWEEN(5,COUNT('Last name'!$A:$A) + 1),'Last name'!$A:$B,2,FALSE)
)</f>
        <v>Pimentel Malafaia</v>
      </c>
      <c r="J1620" s="7" t="str">
        <f t="shared" ca="1" si="252"/>
        <v>Miguel Henrique Pimentel Malafaia</v>
      </c>
      <c r="K1620" s="7" t="str" cm="1">
        <f t="array" aca="1" ref="K1620" ca="1">SHA1HASH($J1620)</f>
        <v>1ebe92191641b7101c1bce30d1803c6b901963e3</v>
      </c>
      <c r="L1620" s="7" cm="1">
        <f t="array" aca="1" ref="L1620" ca="1">INDEX(States!$A:$A,N1620,1)</f>
        <v>5</v>
      </c>
      <c r="M1620" s="7" t="str">
        <f ca="1">VLOOKUP($L1620,Countries!$A:$B,2,FALSE)</f>
        <v>Portugal</v>
      </c>
      <c r="N1620" s="7" cm="1">
        <f t="array" aca="1" ref="N1620" ca="1">INDEX(States!$C:$C,RANDBETWEEN(5,COUNTA(States!$A:$A) + 1),1)</f>
        <v>16</v>
      </c>
      <c r="O1620" s="7" t="str">
        <f ca="1">VLOOKUP($N1620,States!$C:$D,2,FALSE)</f>
        <v>Azores</v>
      </c>
      <c r="P1620" s="7" t="str">
        <f ca="1">VLOOKUP($F1620,Name!$A:$C,3,FALSE)</f>
        <v>M</v>
      </c>
      <c r="Q1620" s="7" t="str">
        <f ca="1">VLOOKUP($P1620,Genders!$B:$C,2,FALSE)</f>
        <v>Male</v>
      </c>
      <c r="R1620" s="7" cm="1">
        <f t="array" aca="1" ref="R1620" ca="1">INDEX('Marital status'!$A:$A,RANDBETWEEN(5,COUNTA('Marital status'!$A:$A) + 1),1)</f>
        <v>6</v>
      </c>
      <c r="S1620" s="7" t="str">
        <f ca="1">VLOOKUP($R1620,'Marital status'!$A:$B,2,FALSE)</f>
        <v>MarrieD</v>
      </c>
      <c r="T1620" s="7">
        <f t="shared" ca="1" si="253"/>
        <v>5</v>
      </c>
      <c r="U1620" s="7" t="str">
        <f ca="1">VLOOKUP($T1620,Ethnicities!$A:$B,2,FALSE)</f>
        <v xml:space="preserve"> white</v>
      </c>
      <c r="V1620" s="8">
        <f t="shared" ca="1" si="254"/>
        <v>23347</v>
      </c>
      <c r="W1620" s="6">
        <f t="shared" ca="1" si="255"/>
        <v>8</v>
      </c>
      <c r="X1620" s="8" t="str">
        <f ca="1">VLOOKUP($W1620,'Background education'!$A:$B,2,FALSE)</f>
        <v>Graduate school</v>
      </c>
      <c r="Y1620" s="7">
        <f ca="1" xml:space="preserve">
  IF(OR($AA1620 = 5, $AA1620 = 6, $AA1620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20" s="7" t="str">
        <f ca="1">VLOOKUP($Y1620,Departments!$A:$B,2,FALSE)</f>
        <v>Human Resource</v>
      </c>
      <c r="AA1620" s="6">
        <f t="shared" ca="1" si="256"/>
        <v>11</v>
      </c>
      <c r="AB1620" s="7" t="str">
        <f ca="1">VLOOKUP($AA1620,Roles!$A:$B,2,FALSE)</f>
        <v>Analyst</v>
      </c>
      <c r="AC1620" s="6">
        <f t="shared" ca="1" si="257"/>
        <v>6</v>
      </c>
      <c r="AD1620" s="7" t="str">
        <f ca="1" xml:space="preserve">
IF($AC1620 &lt;&gt; "",
    VLOOKUP($AC1620,Levels!$A:$B,2,FALSE),
    ""
)</f>
        <v>Pleno</v>
      </c>
      <c r="AE1620" s="8">
        <f t="shared" ca="1" si="258"/>
        <v>44452</v>
      </c>
      <c r="AF1620" s="6">
        <f ca="1">RANDBETWEEN(5,COUNTA('Recruitment source'!$A:$A) + 1)</f>
        <v>10</v>
      </c>
      <c r="AG1620" s="6" t="str">
        <f ca="1">VLOOKUP($AF1620,'Recruitment source'!$A:$B,2,FALSE)</f>
        <v>Jobs in Lisbon</v>
      </c>
      <c r="AH1620" s="8"/>
      <c r="AI1620" s="1">
        <f t="shared" ca="1" si="250"/>
        <v>3080</v>
      </c>
      <c r="AJ1620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1616, 1, 'Miguel Henrique Pimentel Malafaia', 'M', 5, '02/12/1963', 8, 8, 11, 6, 3080);</v>
      </c>
    </row>
    <row r="1621" spans="1:36" ht="14.25" customHeight="1" x14ac:dyDescent="0.2">
      <c r="A1621" s="7" cm="1">
        <f t="array" aca="1" ref="A1621" ca="1">INDEX(Companies!$A:$A,RANDBETWEEN(5,COUNTA(Companies!$A:$A) + 1),1)</f>
        <v>5</v>
      </c>
      <c r="B1621" s="7" t="str">
        <f ca="1">VLOOKUP($A1621,Companies!$A:$B,2,FALSE)</f>
        <v>ACME Corporation</v>
      </c>
      <c r="C1621" s="5">
        <f t="shared" si="251"/>
        <v>1617</v>
      </c>
      <c r="D1621" s="5" t="str" cm="1">
        <f t="array" ref="D1621">SHA1HASH($C1621)</f>
        <v>a5545296721299579e56c41888bd3b60e9287b43</v>
      </c>
      <c r="E1621" s="6">
        <v>1</v>
      </c>
      <c r="F1621" s="7">
        <f ca="1">IF($C1621 = 1 + N("Presidente"),
    127,
    IF($C1621 = 2 + N("Vice-Presidente"),
        72,
        IF($C1621 = 3 + N("Secretária bilíngue"),
            13,
            RANDBETWEEN(5,COUNT(Name!$A:$A) + 1)
        )
    )
)</f>
        <v>123</v>
      </c>
      <c r="G1621" s="7" t="str">
        <f ca="1">VLOOKUP($F1621,Name!$A:$B,2,FALSE)</f>
        <v>Emanuelly</v>
      </c>
      <c r="H1621" s="7">
        <f ca="1" xml:space="preserve">
IF($C1621 = 1,
    0,
    RANDBETWEEN(5,COUNT('Last name'!$A:$A) + 1)
)</f>
        <v>89</v>
      </c>
      <c r="I1621" s="7" t="str">
        <f ca="1" xml:space="preserve">
IF($C1621 = 1 + N("Presidente"),
    "de Orléans e Bragança",
    VLOOKUP($H1621,'Last name'!$A:$B,2,FALSE) &amp; " " &amp; VLOOKUP(RANDBETWEEN(5,COUNT('Last name'!$A:$A) + 1),'Last name'!$A:$B,2,FALSE)
)</f>
        <v>Figo Figo</v>
      </c>
      <c r="J1621" s="7" t="str">
        <f t="shared" ca="1" si="252"/>
        <v>Emanuelly Figo Figo</v>
      </c>
      <c r="K1621" s="7" t="str" cm="1">
        <f t="array" aca="1" ref="K1621" ca="1">SHA1HASH($J1621)</f>
        <v>891fe64a9f7555bda0dddee7bc8a0d4bd9a3534c</v>
      </c>
      <c r="L1621" s="7" cm="1">
        <f t="array" aca="1" ref="L1621" ca="1">INDEX(States!$A:$A,N1621,1)</f>
        <v>5</v>
      </c>
      <c r="M1621" s="7" t="str">
        <f ca="1">VLOOKUP($L1621,Countries!$A:$B,2,FALSE)</f>
        <v>Portugal</v>
      </c>
      <c r="N1621" s="7" cm="1">
        <f t="array" aca="1" ref="N1621" ca="1">INDEX(States!$C:$C,RANDBETWEEN(5,COUNTA(States!$A:$A) + 1),1)</f>
        <v>15</v>
      </c>
      <c r="O1621" s="7" t="str">
        <f ca="1">VLOOKUP($N1621,States!$C:$D,2,FALSE)</f>
        <v xml:space="preserve"> ÉVORA</v>
      </c>
      <c r="P1621" s="7" t="str">
        <f ca="1">VLOOKUP($F1621,Name!$A:$C,3,FALSE)</f>
        <v>F</v>
      </c>
      <c r="Q1621" s="7" t="str">
        <f ca="1">VLOOKUP($P1621,Genders!$B:$C,2,FALSE)</f>
        <v>Female</v>
      </c>
      <c r="R1621" s="7" cm="1">
        <f t="array" aca="1" ref="R1621" ca="1">INDEX('Marital status'!$A:$A,RANDBETWEEN(5,COUNTA('Marital status'!$A:$A) + 1),1)</f>
        <v>7</v>
      </c>
      <c r="S1621" s="7" t="str">
        <f ca="1">VLOOKUP($R1621,'Marital status'!$A:$B,2,FALSE)</f>
        <v xml:space="preserve">Widowed </v>
      </c>
      <c r="T1621" s="7">
        <f t="shared" ca="1" si="253"/>
        <v>5</v>
      </c>
      <c r="U1621" s="7" t="str">
        <f ca="1">VLOOKUP($T1621,Ethnicities!$A:$B,2,FALSE)</f>
        <v xml:space="preserve"> white</v>
      </c>
      <c r="V1621" s="8">
        <f t="shared" ca="1" si="254"/>
        <v>30613</v>
      </c>
      <c r="W1621" s="6">
        <f t="shared" ca="1" si="255"/>
        <v>7</v>
      </c>
      <c r="X1621" s="8" t="str">
        <f ca="1">VLOOKUP($W1621,'Background education'!$A:$B,2,FALSE)</f>
        <v>Undergraduate degree</v>
      </c>
      <c r="Y1621" s="7">
        <f ca="1" xml:space="preserve">
  IF(OR($AA1621 = 5, $AA1621 = 6, $AA1621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21" s="7" t="str">
        <f ca="1">VLOOKUP($Y1621,Departments!$A:$B,2,FALSE)</f>
        <v>Finance</v>
      </c>
      <c r="AA1621" s="6">
        <f t="shared" ca="1" si="256"/>
        <v>9</v>
      </c>
      <c r="AB1621" s="7" t="str">
        <f ca="1">VLOOKUP($AA1621,Roles!$A:$B,2,FALSE)</f>
        <v>Intern</v>
      </c>
      <c r="AC1621" s="6" t="str">
        <f t="shared" ca="1" si="257"/>
        <v/>
      </c>
      <c r="AD1621" s="7" t="str">
        <f ca="1" xml:space="preserve">
IF($AC1621 &lt;&gt; "",
    VLOOKUP($AC1621,Levels!$A:$B,2,FALSE),
    ""
)</f>
        <v/>
      </c>
      <c r="AE1621" s="8">
        <f t="shared" ca="1" si="258"/>
        <v>41481</v>
      </c>
      <c r="AF1621" s="6">
        <f ca="1">RANDBETWEEN(5,COUNTA('Recruitment source'!$A:$A) + 1)</f>
        <v>6</v>
      </c>
      <c r="AG1621" s="6" t="str">
        <f ca="1">VLOOKUP($AF1621,'Recruitment source'!$A:$B,2,FALSE)</f>
        <v>Learn4Good</v>
      </c>
      <c r="AH1621" s="8"/>
      <c r="AI1621" s="1">
        <f t="shared" ca="1" si="250"/>
        <v>1205</v>
      </c>
      <c r="AJ1621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1617, 1, 'Emanuelly Figo Figo', 'F', 5, '24/10/1983', 7, 7, 9, NULL, 1205);</v>
      </c>
    </row>
    <row r="1622" spans="1:36" ht="14.25" customHeight="1" x14ac:dyDescent="0.2">
      <c r="A1622" s="7" cm="1">
        <f t="array" aca="1" ref="A1622" ca="1">INDEX(Companies!$A:$A,RANDBETWEEN(5,COUNTA(Companies!$A:$A) + 1),1)</f>
        <v>5</v>
      </c>
      <c r="B1622" s="7" t="str">
        <f ca="1">VLOOKUP($A1622,Companies!$A:$B,2,FALSE)</f>
        <v>ACME Corporation</v>
      </c>
      <c r="C1622" s="5">
        <f t="shared" si="251"/>
        <v>1618</v>
      </c>
      <c r="D1622" s="5" t="str" cm="1">
        <f t="array" ref="D1622">SHA1HASH($C1622)</f>
        <v>deccc3d8f76c21f127e400870f9e1ed609090401</v>
      </c>
      <c r="E1622" s="6">
        <v>1</v>
      </c>
      <c r="F1622" s="7">
        <f ca="1">IF($C1622 = 1 + N("Presidente"),
    127,
    IF($C1622 = 2 + N("Vice-Presidente"),
        72,
        IF($C1622 = 3 + N("Secretária bilíngue"),
            13,
            RANDBETWEEN(5,COUNT(Name!$A:$A) + 1)
        )
    )
)</f>
        <v>292</v>
      </c>
      <c r="G1622" s="7" t="str">
        <f ca="1">VLOOKUP($F1622,Name!$A:$B,2,FALSE)</f>
        <v>Micaela</v>
      </c>
      <c r="H1622" s="7">
        <f ca="1" xml:space="preserve">
IF($C1622 = 1,
    0,
    RANDBETWEEN(5,COUNT('Last name'!$A:$A) + 1)
)</f>
        <v>15</v>
      </c>
      <c r="I1622" s="7" t="str">
        <f ca="1" xml:space="preserve">
IF($C1622 = 1 + N("Presidente"),
    "de Orléans e Bragança",
    VLOOKUP($H1622,'Last name'!$A:$B,2,FALSE) &amp; " " &amp; VLOOKUP(RANDBETWEEN(5,COUNT('Last name'!$A:$A) + 1),'Last name'!$A:$B,2,FALSE)
)</f>
        <v>Alvim Marino</v>
      </c>
      <c r="J1622" s="7" t="str">
        <f t="shared" ca="1" si="252"/>
        <v>Micaela Alvim Marino</v>
      </c>
      <c r="K1622" s="7" t="str" cm="1">
        <f t="array" aca="1" ref="K1622" ca="1">SHA1HASH($J1622)</f>
        <v>9fc2332e4dc033d23636d719d6118d36b64fe593</v>
      </c>
      <c r="L1622" s="7" cm="1">
        <f t="array" aca="1" ref="L1622" ca="1">INDEX(States!$A:$A,N1622,1)</f>
        <v>5</v>
      </c>
      <c r="M1622" s="7" t="str">
        <f ca="1">VLOOKUP($L1622,Countries!$A:$B,2,FALSE)</f>
        <v>Portugal</v>
      </c>
      <c r="N1622" s="7" cm="1">
        <f t="array" aca="1" ref="N1622" ca="1">INDEX(States!$C:$C,RANDBETWEEN(5,COUNTA(States!$A:$A) + 1),1)</f>
        <v>20</v>
      </c>
      <c r="O1622" s="7" t="str">
        <f ca="1">VLOOKUP($N1622,States!$C:$D,2,FALSE)</f>
        <v>Portalegre</v>
      </c>
      <c r="P1622" s="7" t="str">
        <f ca="1">VLOOKUP($F1622,Name!$A:$C,3,FALSE)</f>
        <v>F</v>
      </c>
      <c r="Q1622" s="7" t="str">
        <f ca="1">VLOOKUP($P1622,Genders!$B:$C,2,FALSE)</f>
        <v>Female</v>
      </c>
      <c r="R1622" s="7" cm="1">
        <f t="array" aca="1" ref="R1622" ca="1">INDEX('Marital status'!$A:$A,RANDBETWEEN(5,COUNTA('Marital status'!$A:$A) + 1),1)</f>
        <v>6</v>
      </c>
      <c r="S1622" s="7" t="str">
        <f ca="1">VLOOKUP($R1622,'Marital status'!$A:$B,2,FALSE)</f>
        <v>MarrieD</v>
      </c>
      <c r="T1622" s="7">
        <f t="shared" ca="1" si="253"/>
        <v>5</v>
      </c>
      <c r="U1622" s="7" t="str">
        <f ca="1">VLOOKUP($T1622,Ethnicities!$A:$B,2,FALSE)</f>
        <v xml:space="preserve"> white</v>
      </c>
      <c r="V1622" s="8">
        <f t="shared" ca="1" si="254"/>
        <v>23474</v>
      </c>
      <c r="W1622" s="6">
        <f t="shared" ca="1" si="255"/>
        <v>7</v>
      </c>
      <c r="X1622" s="8" t="str">
        <f ca="1">VLOOKUP($W1622,'Background education'!$A:$B,2,FALSE)</f>
        <v>Undergraduate degree</v>
      </c>
      <c r="Y1622" s="7">
        <f ca="1" xml:space="preserve">
  IF(OR($AA1622 = 5, $AA1622 = 6, $AA1622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22" s="7" t="str">
        <f ca="1">VLOOKUP($Y1622,Departments!$A:$B,2,FALSE)</f>
        <v>Operations</v>
      </c>
      <c r="AA1622" s="6">
        <f t="shared" ca="1" si="256"/>
        <v>11</v>
      </c>
      <c r="AB1622" s="7" t="str">
        <f ca="1">VLOOKUP($AA1622,Roles!$A:$B,2,FALSE)</f>
        <v>Analyst</v>
      </c>
      <c r="AC1622" s="6">
        <f t="shared" ca="1" si="257"/>
        <v>5</v>
      </c>
      <c r="AD1622" s="7" t="str">
        <f ca="1" xml:space="preserve">
IF($AC1622 &lt;&gt; "",
    VLOOKUP($AC1622,Levels!$A:$B,2,FALSE),
    ""
)</f>
        <v>Junior</v>
      </c>
      <c r="AE1622" s="8">
        <f t="shared" ca="1" si="258"/>
        <v>38078</v>
      </c>
      <c r="AF1622" s="6">
        <f ca="1">RANDBETWEEN(5,COUNTA('Recruitment source'!$A:$A) + 1)</f>
        <v>8</v>
      </c>
      <c r="AG1622" s="6" t="str">
        <f ca="1">VLOOKUP($AF1622,'Recruitment source'!$A:$B,2,FALSE)</f>
        <v>Net Empregos</v>
      </c>
      <c r="AH1622" s="8"/>
      <c r="AI1622" s="1">
        <f t="shared" ca="1" si="250"/>
        <v>2500</v>
      </c>
      <c r="AJ1622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1618, 1, 'Micaela Alvim Marino', 'F', 5, '07/04/1964', 7, 10, 11, 5, 2500);</v>
      </c>
    </row>
    <row r="1623" spans="1:36" ht="14.25" customHeight="1" x14ac:dyDescent="0.2">
      <c r="A1623" s="7" cm="1">
        <f t="array" aca="1" ref="A1623" ca="1">INDEX(Companies!$A:$A,RANDBETWEEN(5,COUNTA(Companies!$A:$A) + 1),1)</f>
        <v>5</v>
      </c>
      <c r="B1623" s="7" t="str">
        <f ca="1">VLOOKUP($A1623,Companies!$A:$B,2,FALSE)</f>
        <v>ACME Corporation</v>
      </c>
      <c r="C1623" s="5">
        <f t="shared" si="251"/>
        <v>1619</v>
      </c>
      <c r="D1623" s="5" t="str" cm="1">
        <f t="array" ref="D1623">SHA1HASH($C1623)</f>
        <v>4144a50012a273c9a22b8e634d0ef46fa90835e4</v>
      </c>
      <c r="E1623" s="6">
        <v>1</v>
      </c>
      <c r="F1623" s="7">
        <f ca="1">IF($C1623 = 1 + N("Presidente"),
    127,
    IF($C1623 = 2 + N("Vice-Presidente"),
        72,
        IF($C1623 = 3 + N("Secretária bilíngue"),
            13,
            RANDBETWEEN(5,COUNT(Name!$A:$A) + 1)
        )
    )
)</f>
        <v>197</v>
      </c>
      <c r="G1623" s="7" t="str">
        <f ca="1">VLOOKUP($F1623,Name!$A:$B,2,FALSE)</f>
        <v>José</v>
      </c>
      <c r="H1623" s="7">
        <f ca="1" xml:space="preserve">
IF($C1623 = 1,
    0,
    RANDBETWEEN(5,COUNT('Last name'!$A:$A) + 1)
)</f>
        <v>51</v>
      </c>
      <c r="I1623" s="7" t="str">
        <f ca="1" xml:space="preserve">
IF($C1623 = 1 + N("Presidente"),
    "de Orléans e Bragança",
    VLOOKUP($H1623,'Last name'!$A:$B,2,FALSE) &amp; " " &amp; VLOOKUP(RANDBETWEEN(5,COUNT('Last name'!$A:$A) + 1),'Last name'!$A:$B,2,FALSE)
)</f>
        <v>Café Marino</v>
      </c>
      <c r="J1623" s="7" t="str">
        <f t="shared" ca="1" si="252"/>
        <v>José Café Marino</v>
      </c>
      <c r="K1623" s="7" t="str" cm="1">
        <f t="array" aca="1" ref="K1623" ca="1">SHA1HASH($J1623)</f>
        <v>f85b9d924b9eb1259f8ecd4c4c727c121bdfcb4c</v>
      </c>
      <c r="L1623" s="7" cm="1">
        <f t="array" aca="1" ref="L1623" ca="1">INDEX(States!$A:$A,N1623,1)</f>
        <v>5</v>
      </c>
      <c r="M1623" s="7" t="str">
        <f ca="1">VLOOKUP($L1623,Countries!$A:$B,2,FALSE)</f>
        <v>Portugal</v>
      </c>
      <c r="N1623" s="7" cm="1">
        <f t="array" aca="1" ref="N1623" ca="1">INDEX(States!$C:$C,RANDBETWEEN(5,COUNTA(States!$A:$A) + 1),1)</f>
        <v>13</v>
      </c>
      <c r="O1623" s="7" t="str">
        <f ca="1">VLOOKUP($N1623,States!$C:$D,2,FALSE)</f>
        <v>Coimbra</v>
      </c>
      <c r="P1623" s="7" t="str">
        <f ca="1">VLOOKUP($F1623,Name!$A:$C,3,FALSE)</f>
        <v>M</v>
      </c>
      <c r="Q1623" s="7" t="str">
        <f ca="1">VLOOKUP($P1623,Genders!$B:$C,2,FALSE)</f>
        <v>Male</v>
      </c>
      <c r="R1623" s="7" cm="1">
        <f t="array" aca="1" ref="R1623" ca="1">INDEX('Marital status'!$A:$A,RANDBETWEEN(5,COUNTA('Marital status'!$A:$A) + 1),1)</f>
        <v>7</v>
      </c>
      <c r="S1623" s="7" t="str">
        <f ca="1">VLOOKUP($R1623,'Marital status'!$A:$B,2,FALSE)</f>
        <v xml:space="preserve">Widowed </v>
      </c>
      <c r="T1623" s="7">
        <f t="shared" ca="1" si="253"/>
        <v>5</v>
      </c>
      <c r="U1623" s="7" t="str">
        <f ca="1">VLOOKUP($T1623,Ethnicities!$A:$B,2,FALSE)</f>
        <v xml:space="preserve"> white</v>
      </c>
      <c r="V1623" s="8">
        <f t="shared" ca="1" si="254"/>
        <v>27636</v>
      </c>
      <c r="W1623" s="6">
        <f t="shared" ca="1" si="255"/>
        <v>7</v>
      </c>
      <c r="X1623" s="8" t="str">
        <f ca="1">VLOOKUP($W1623,'Background education'!$A:$B,2,FALSE)</f>
        <v>Undergraduate degree</v>
      </c>
      <c r="Y1623" s="7">
        <f ca="1" xml:space="preserve">
  IF(OR($AA1623 = 5, $AA1623 = 6, $AA1623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23" s="7" t="str">
        <f ca="1">VLOOKUP($Y1623,Departments!$A:$B,2,FALSE)</f>
        <v>Human Resource</v>
      </c>
      <c r="AA1623" s="6">
        <f t="shared" ca="1" si="256"/>
        <v>9</v>
      </c>
      <c r="AB1623" s="7" t="str">
        <f ca="1">VLOOKUP($AA1623,Roles!$A:$B,2,FALSE)</f>
        <v>Intern</v>
      </c>
      <c r="AC1623" s="6" t="str">
        <f t="shared" ca="1" si="257"/>
        <v/>
      </c>
      <c r="AD1623" s="7" t="str">
        <f ca="1" xml:space="preserve">
IF($AC1623 &lt;&gt; "",
    VLOOKUP($AC1623,Levels!$A:$B,2,FALSE),
    ""
)</f>
        <v/>
      </c>
      <c r="AE1623" s="8">
        <f t="shared" ca="1" si="258"/>
        <v>41361</v>
      </c>
      <c r="AF1623" s="6">
        <f ca="1">RANDBETWEEN(5,COUNTA('Recruitment source'!$A:$A) + 1)</f>
        <v>8</v>
      </c>
      <c r="AG1623" s="6" t="str">
        <f ca="1">VLOOKUP($AF1623,'Recruitment source'!$A:$B,2,FALSE)</f>
        <v>Net Empregos</v>
      </c>
      <c r="AH1623" s="8"/>
      <c r="AI1623" s="1">
        <f t="shared" ca="1" si="250"/>
        <v>1285</v>
      </c>
      <c r="AJ1623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1619, 1, 'José Café Marino', 'M', 5, '30/08/1975', 7, 8, 9, NULL, 1285);</v>
      </c>
    </row>
    <row r="1624" spans="1:36" ht="14.25" customHeight="1" x14ac:dyDescent="0.2">
      <c r="A1624" s="7" cm="1">
        <f t="array" aca="1" ref="A1624" ca="1">INDEX(Companies!$A:$A,RANDBETWEEN(5,COUNTA(Companies!$A:$A) + 1),1)</f>
        <v>5</v>
      </c>
      <c r="B1624" s="7" t="str">
        <f ca="1">VLOOKUP($A1624,Companies!$A:$B,2,FALSE)</f>
        <v>ACME Corporation</v>
      </c>
      <c r="C1624" s="5">
        <f t="shared" si="251"/>
        <v>1620</v>
      </c>
      <c r="D1624" s="5" t="str" cm="1">
        <f t="array" ref="D1624">SHA1HASH($C1624)</f>
        <v>0c16bf9fb72d49c26219b06182a15e919948ef06</v>
      </c>
      <c r="E1624" s="6">
        <v>1</v>
      </c>
      <c r="F1624" s="7">
        <f ca="1">IF($C1624 = 1 + N("Presidente"),
    127,
    IF($C1624 = 2 + N("Vice-Presidente"),
        72,
        IF($C1624 = 3 + N("Secretária bilíngue"),
            13,
            RANDBETWEEN(5,COUNT(Name!$A:$A) + 1)
        )
    )
)</f>
        <v>312</v>
      </c>
      <c r="G1624" s="7" t="str">
        <f ca="1">VLOOKUP($F1624,Name!$A:$B,2,FALSE)</f>
        <v>Otávio</v>
      </c>
      <c r="H1624" s="7">
        <f ca="1" xml:space="preserve">
IF($C1624 = 1,
    0,
    RANDBETWEEN(5,COUNT('Last name'!$A:$A) + 1)
)</f>
        <v>132</v>
      </c>
      <c r="I1624" s="7" t="str">
        <f ca="1" xml:space="preserve">
IF($C1624 = 1 + N("Presidente"),
    "de Orléans e Bragança",
    VLOOKUP($H1624,'Last name'!$A:$B,2,FALSE) &amp; " " &amp; VLOOKUP(RANDBETWEEN(5,COUNT('Last name'!$A:$A) + 1),'Last name'!$A:$B,2,FALSE)
)</f>
        <v>Moraes Barboza</v>
      </c>
      <c r="J1624" s="7" t="str">
        <f t="shared" ca="1" si="252"/>
        <v>Otávio Moraes Barboza</v>
      </c>
      <c r="K1624" s="7" t="str" cm="1">
        <f t="array" aca="1" ref="K1624" ca="1">SHA1HASH($J1624)</f>
        <v>82047ccc9bcec17621fdee2598a8c0fe22d4d0c3</v>
      </c>
      <c r="L1624" s="7" cm="1">
        <f t="array" aca="1" ref="L1624" ca="1">INDEX(States!$A:$A,N1624,1)</f>
        <v>5</v>
      </c>
      <c r="M1624" s="7" t="str">
        <f ca="1">VLOOKUP($L1624,Countries!$A:$B,2,FALSE)</f>
        <v>Portugal</v>
      </c>
      <c r="N1624" s="7" cm="1">
        <f t="array" aca="1" ref="N1624" ca="1">INDEX(States!$C:$C,RANDBETWEEN(5,COUNTA(States!$A:$A) + 1),1)</f>
        <v>21</v>
      </c>
      <c r="O1624" s="7" t="str">
        <f ca="1">VLOOKUP($N1624,States!$C:$D,2,FALSE)</f>
        <v>Guarda</v>
      </c>
      <c r="P1624" s="7" t="str">
        <f ca="1">VLOOKUP($F1624,Name!$A:$C,3,FALSE)</f>
        <v>M</v>
      </c>
      <c r="Q1624" s="7" t="str">
        <f ca="1">VLOOKUP($P1624,Genders!$B:$C,2,FALSE)</f>
        <v>Male</v>
      </c>
      <c r="R1624" s="7" cm="1">
        <f t="array" aca="1" ref="R1624" ca="1">INDEX('Marital status'!$A:$A,RANDBETWEEN(5,COUNTA('Marital status'!$A:$A) + 1),1)</f>
        <v>8</v>
      </c>
      <c r="S1624" s="7" t="str">
        <f ca="1">VLOOKUP($R1624,'Marital status'!$A:$B,2,FALSE)</f>
        <v xml:space="preserve"> Separated </v>
      </c>
      <c r="T1624" s="7">
        <f t="shared" ca="1" si="253"/>
        <v>6</v>
      </c>
      <c r="U1624" s="7" t="str">
        <f ca="1">VLOOKUP($T1624,Ethnicities!$A:$B,2,FALSE)</f>
        <v>Black or African American</v>
      </c>
      <c r="V1624" s="8">
        <f t="shared" ca="1" si="254"/>
        <v>19188</v>
      </c>
      <c r="W1624" s="6">
        <f t="shared" ca="1" si="255"/>
        <v>7</v>
      </c>
      <c r="X1624" s="8" t="str">
        <f ca="1">VLOOKUP($W1624,'Background education'!$A:$B,2,FALSE)</f>
        <v>Undergraduate degree</v>
      </c>
      <c r="Y1624" s="7">
        <f ca="1" xml:space="preserve">
  IF(OR($AA1624 = 5, $AA1624 = 6, $AA1624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24" s="7" t="str">
        <f ca="1">VLOOKUP($Y1624,Departments!$A:$B,2,FALSE)</f>
        <v xml:space="preserve"> Commercial</v>
      </c>
      <c r="AA1624" s="6">
        <f t="shared" ca="1" si="256"/>
        <v>11</v>
      </c>
      <c r="AB1624" s="7" t="str">
        <f ca="1">VLOOKUP($AA1624,Roles!$A:$B,2,FALSE)</f>
        <v>Analyst</v>
      </c>
      <c r="AC1624" s="6">
        <f t="shared" ca="1" si="257"/>
        <v>6</v>
      </c>
      <c r="AD1624" s="7" t="str">
        <f ca="1" xml:space="preserve">
IF($AC1624 &lt;&gt; "",
    VLOOKUP($AC1624,Levels!$A:$B,2,FALSE),
    ""
)</f>
        <v>Pleno</v>
      </c>
      <c r="AE1624" s="8">
        <f t="shared" ca="1" si="258"/>
        <v>44001</v>
      </c>
      <c r="AF1624" s="6">
        <f ca="1">RANDBETWEEN(5,COUNTA('Recruitment source'!$A:$A) + 1)</f>
        <v>15</v>
      </c>
      <c r="AG1624" s="6" t="str">
        <f ca="1">VLOOKUP($AF1624,'Recruitment source'!$A:$B,2,FALSE)</f>
        <v>Website</v>
      </c>
      <c r="AH1624" s="8"/>
      <c r="AI1624" s="1">
        <f t="shared" ca="1" si="250"/>
        <v>2580</v>
      </c>
      <c r="AJ1624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1620, 1, 'Otávio Moraes Barboza', 'M', 6, '13/07/1952', 7, 9, 11, 6, 2580);</v>
      </c>
    </row>
    <row r="1625" spans="1:36" ht="14.25" customHeight="1" x14ac:dyDescent="0.2">
      <c r="A1625" s="7" cm="1">
        <f t="array" aca="1" ref="A1625" ca="1">INDEX(Companies!$A:$A,RANDBETWEEN(5,COUNTA(Companies!$A:$A) + 1),1)</f>
        <v>5</v>
      </c>
      <c r="B1625" s="7" t="str">
        <f ca="1">VLOOKUP($A1625,Companies!$A:$B,2,FALSE)</f>
        <v>ACME Corporation</v>
      </c>
      <c r="C1625" s="5">
        <f t="shared" si="251"/>
        <v>1621</v>
      </c>
      <c r="D1625" s="5" t="str" cm="1">
        <f t="array" ref="D1625">SHA1HASH($C1625)</f>
        <v>510b67b924c227be10a0d00293f43e588a3bf528</v>
      </c>
      <c r="E1625" s="6">
        <v>1</v>
      </c>
      <c r="F1625" s="7">
        <f ca="1">IF($C1625 = 1 + N("Presidente"),
    127,
    IF($C1625 = 2 + N("Vice-Presidente"),
        72,
        IF($C1625 = 3 + N("Secretária bilíngue"),
            13,
            RANDBETWEEN(5,COUNT(Name!$A:$A) + 1)
        )
    )
)</f>
        <v>213</v>
      </c>
      <c r="G1625" s="7" t="str">
        <f ca="1">VLOOKUP($F1625,Name!$A:$B,2,FALSE)</f>
        <v>Kelvin</v>
      </c>
      <c r="H1625" s="7">
        <f ca="1" xml:space="preserve">
IF($C1625 = 1,
    0,
    RANDBETWEEN(5,COUNT('Last name'!$A:$A) + 1)
)</f>
        <v>51</v>
      </c>
      <c r="I1625" s="7" t="str">
        <f ca="1" xml:space="preserve">
IF($C1625 = 1 + N("Presidente"),
    "de Orléans e Bragança",
    VLOOKUP($H1625,'Last name'!$A:$B,2,FALSE) &amp; " " &amp; VLOOKUP(RANDBETWEEN(5,COUNT('Last name'!$A:$A) + 1),'Last name'!$A:$B,2,FALSE)
)</f>
        <v>Café Camões</v>
      </c>
      <c r="J1625" s="7" t="str">
        <f t="shared" ca="1" si="252"/>
        <v>Kelvin Café Camões</v>
      </c>
      <c r="K1625" s="7" t="str" cm="1">
        <f t="array" aca="1" ref="K1625" ca="1">SHA1HASH($J1625)</f>
        <v>25a61bffb8a7a7009d01fab37fca0cc3e8719eb7</v>
      </c>
      <c r="L1625" s="7" cm="1">
        <f t="array" aca="1" ref="L1625" ca="1">INDEX(States!$A:$A,N1625,1)</f>
        <v>5</v>
      </c>
      <c r="M1625" s="7" t="str">
        <f ca="1">VLOOKUP($L1625,Countries!$A:$B,2,FALSE)</f>
        <v>Portugal</v>
      </c>
      <c r="N1625" s="7" cm="1">
        <f t="array" aca="1" ref="N1625" ca="1">INDEX(States!$C:$C,RANDBETWEEN(5,COUNTA(States!$A:$A) + 1),1)</f>
        <v>21</v>
      </c>
      <c r="O1625" s="7" t="str">
        <f ca="1">VLOOKUP($N1625,States!$C:$D,2,FALSE)</f>
        <v>Guarda</v>
      </c>
      <c r="P1625" s="7" t="str">
        <f ca="1">VLOOKUP($F1625,Name!$A:$C,3,FALSE)</f>
        <v>M</v>
      </c>
      <c r="Q1625" s="7" t="str">
        <f ca="1">VLOOKUP($P1625,Genders!$B:$C,2,FALSE)</f>
        <v>Male</v>
      </c>
      <c r="R1625" s="7" cm="1">
        <f t="array" aca="1" ref="R1625" ca="1">INDEX('Marital status'!$A:$A,RANDBETWEEN(5,COUNTA('Marital status'!$A:$A) + 1),1)</f>
        <v>6</v>
      </c>
      <c r="S1625" s="7" t="str">
        <f ca="1">VLOOKUP($R1625,'Marital status'!$A:$B,2,FALSE)</f>
        <v>MarrieD</v>
      </c>
      <c r="T1625" s="7">
        <f t="shared" ca="1" si="253"/>
        <v>5</v>
      </c>
      <c r="U1625" s="7" t="str">
        <f ca="1">VLOOKUP($T1625,Ethnicities!$A:$B,2,FALSE)</f>
        <v xml:space="preserve"> white</v>
      </c>
      <c r="V1625" s="8">
        <f t="shared" ca="1" si="254"/>
        <v>24236</v>
      </c>
      <c r="W1625" s="6">
        <f t="shared" ca="1" si="255"/>
        <v>7</v>
      </c>
      <c r="X1625" s="8" t="str">
        <f ca="1">VLOOKUP($W1625,'Background education'!$A:$B,2,FALSE)</f>
        <v>Undergraduate degree</v>
      </c>
      <c r="Y1625" s="7">
        <f ca="1" xml:space="preserve">
  IF(OR($AA1625 = 5, $AA1625 = 6, $AA1625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25" s="7" t="str">
        <f ca="1">VLOOKUP($Y1625,Departments!$A:$B,2,FALSE)</f>
        <v>Controlling</v>
      </c>
      <c r="AA1625" s="6">
        <f t="shared" ca="1" si="256"/>
        <v>10</v>
      </c>
      <c r="AB1625" s="7" t="str">
        <f ca="1">VLOOKUP($AA1625,Roles!$A:$B,2,FALSE)</f>
        <v>Trainee</v>
      </c>
      <c r="AC1625" s="6" t="str">
        <f t="shared" ca="1" si="257"/>
        <v/>
      </c>
      <c r="AD1625" s="7" t="str">
        <f ca="1" xml:space="preserve">
IF($AC1625 &lt;&gt; "",
    VLOOKUP($AC1625,Levels!$A:$B,2,FALSE),
    ""
)</f>
        <v/>
      </c>
      <c r="AE1625" s="8">
        <f t="shared" ca="1" si="258"/>
        <v>37709</v>
      </c>
      <c r="AF1625" s="6">
        <f ca="1">RANDBETWEEN(5,COUNTA('Recruitment source'!$A:$A) + 1)</f>
        <v>9</v>
      </c>
      <c r="AG1625" s="6" t="str">
        <f ca="1">VLOOKUP($AF1625,'Recruitment source'!$A:$B,2,FALSE)</f>
        <v>Empregos Online</v>
      </c>
      <c r="AH1625" s="8"/>
      <c r="AI1625" s="1">
        <f t="shared" ca="1" si="250"/>
        <v>1305</v>
      </c>
      <c r="AJ1625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1621, 1, 'Kelvin Café Camões', 'M', 5, '09/05/1966', 7, 12, 10, NULL, 1305);</v>
      </c>
    </row>
    <row r="1626" spans="1:36" ht="14.25" customHeight="1" x14ac:dyDescent="0.2">
      <c r="A1626" s="7" cm="1">
        <f t="array" aca="1" ref="A1626" ca="1">INDEX(Companies!$A:$A,RANDBETWEEN(5,COUNTA(Companies!$A:$A) + 1),1)</f>
        <v>5</v>
      </c>
      <c r="B1626" s="7" t="str">
        <f ca="1">VLOOKUP($A1626,Companies!$A:$B,2,FALSE)</f>
        <v>ACME Corporation</v>
      </c>
      <c r="C1626" s="5">
        <f t="shared" si="251"/>
        <v>1622</v>
      </c>
      <c r="D1626" s="5" t="str" cm="1">
        <f t="array" ref="D1626">SHA1HASH($C1626)</f>
        <v>948b13c7ba369f02fc29d936c124689877023958</v>
      </c>
      <c r="E1626" s="6">
        <v>1</v>
      </c>
      <c r="F1626" s="7">
        <f ca="1">IF($C1626 = 1 + N("Presidente"),
    127,
    IF($C1626 = 2 + N("Vice-Presidente"),
        72,
        IF($C1626 = 3 + N("Secretária bilíngue"),
            13,
            RANDBETWEEN(5,COUNT(Name!$A:$A) + 1)
        )
    )
)</f>
        <v>248</v>
      </c>
      <c r="G1626" s="7" t="str">
        <f ca="1">VLOOKUP($F1626,Name!$A:$B,2,FALSE)</f>
        <v>Luiza</v>
      </c>
      <c r="H1626" s="7">
        <f ca="1" xml:space="preserve">
IF($C1626 = 1,
    0,
    RANDBETWEEN(5,COUNT('Last name'!$A:$A) + 1)
)</f>
        <v>65</v>
      </c>
      <c r="I1626" s="7" t="str">
        <f ca="1" xml:space="preserve">
IF($C1626 = 1 + N("Presidente"),
    "de Orléans e Bragança",
    VLOOKUP($H1626,'Last name'!$A:$B,2,FALSE) &amp; " " &amp; VLOOKUP(RANDBETWEEN(5,COUNT('Last name'!$A:$A) + 1),'Last name'!$A:$B,2,FALSE)
)</f>
        <v>Coelho Nunes</v>
      </c>
      <c r="J1626" s="7" t="str">
        <f t="shared" ca="1" si="252"/>
        <v>Luiza Coelho Nunes</v>
      </c>
      <c r="K1626" s="7" t="str" cm="1">
        <f t="array" aca="1" ref="K1626" ca="1">SHA1HASH($J1626)</f>
        <v>3f8506f441020d2ff5590eeeac3b567f08c4c0ce</v>
      </c>
      <c r="L1626" s="7" cm="1">
        <f t="array" aca="1" ref="L1626" ca="1">INDEX(States!$A:$A,N1626,1)</f>
        <v>5</v>
      </c>
      <c r="M1626" s="7" t="str">
        <f ca="1">VLOOKUP($L1626,Countries!$A:$B,2,FALSE)</f>
        <v>Portugal</v>
      </c>
      <c r="N1626" s="7" cm="1">
        <f t="array" aca="1" ref="N1626" ca="1">INDEX(States!$C:$C,RANDBETWEEN(5,COUNTA(States!$A:$A) + 1),1)</f>
        <v>7</v>
      </c>
      <c r="O1626" s="7" t="str">
        <f ca="1">VLOOKUP($N1626,States!$C:$D,2,FALSE)</f>
        <v xml:space="preserve"> Setúbal </v>
      </c>
      <c r="P1626" s="7" t="str">
        <f ca="1">VLOOKUP($F1626,Name!$A:$C,3,FALSE)</f>
        <v>F</v>
      </c>
      <c r="Q1626" s="7" t="str">
        <f ca="1">VLOOKUP($P1626,Genders!$B:$C,2,FALSE)</f>
        <v>Female</v>
      </c>
      <c r="R1626" s="7" cm="1">
        <f t="array" aca="1" ref="R1626" ca="1">INDEX('Marital status'!$A:$A,RANDBETWEEN(5,COUNTA('Marital status'!$A:$A) + 1),1)</f>
        <v>7</v>
      </c>
      <c r="S1626" s="7" t="str">
        <f ca="1">VLOOKUP($R1626,'Marital status'!$A:$B,2,FALSE)</f>
        <v xml:space="preserve">Widowed </v>
      </c>
      <c r="T1626" s="7">
        <f t="shared" ca="1" si="253"/>
        <v>5</v>
      </c>
      <c r="U1626" s="7" t="str">
        <f ca="1">VLOOKUP($T1626,Ethnicities!$A:$B,2,FALSE)</f>
        <v xml:space="preserve"> white</v>
      </c>
      <c r="V1626" s="8">
        <f t="shared" ca="1" si="254"/>
        <v>22787</v>
      </c>
      <c r="W1626" s="6">
        <f t="shared" ca="1" si="255"/>
        <v>7</v>
      </c>
      <c r="X1626" s="8" t="str">
        <f ca="1">VLOOKUP($W1626,'Background education'!$A:$B,2,FALSE)</f>
        <v>Undergraduate degree</v>
      </c>
      <c r="Y1626" s="7">
        <f ca="1" xml:space="preserve">
  IF(OR($AA1626 = 5, $AA1626 = 6, $AA1626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26" s="7" t="str">
        <f ca="1">VLOOKUP($Y1626,Departments!$A:$B,2,FALSE)</f>
        <v>Communication &amp; Marketing</v>
      </c>
      <c r="AA1626" s="6">
        <f t="shared" ca="1" si="256"/>
        <v>11</v>
      </c>
      <c r="AB1626" s="7" t="str">
        <f ca="1">VLOOKUP($AA1626,Roles!$A:$B,2,FALSE)</f>
        <v>Analyst</v>
      </c>
      <c r="AC1626" s="6">
        <f t="shared" ca="1" si="257"/>
        <v>7</v>
      </c>
      <c r="AD1626" s="7" t="str">
        <f ca="1" xml:space="preserve">
IF($AC1626 &lt;&gt; "",
    VLOOKUP($AC1626,Levels!$A:$B,2,FALSE),
    ""
)</f>
        <v>Senior</v>
      </c>
      <c r="AE1626" s="8">
        <f t="shared" ca="1" si="258"/>
        <v>37346</v>
      </c>
      <c r="AF1626" s="6">
        <f ca="1">RANDBETWEEN(5,COUNTA('Recruitment source'!$A:$A) + 1)</f>
        <v>12</v>
      </c>
      <c r="AG1626" s="6" t="str">
        <f ca="1">VLOOKUP($AF1626,'Recruitment source'!$A:$B,2,FALSE)</f>
        <v xml:space="preserve"> recommendation of employee</v>
      </c>
      <c r="AH1626" s="8"/>
      <c r="AI1626" s="1">
        <f t="shared" ca="1" si="250"/>
        <v>2580</v>
      </c>
      <c r="AJ1626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1622, 1, 'Luiza Coelho Nunes', 'F', 5, '21/05/1962', 7, 11, 11, 7, 2580);</v>
      </c>
    </row>
    <row r="1627" spans="1:36" ht="14.25" customHeight="1" x14ac:dyDescent="0.2">
      <c r="A1627" s="7" cm="1">
        <f t="array" aca="1" ref="A1627" ca="1">INDEX(Companies!$A:$A,RANDBETWEEN(5,COUNTA(Companies!$A:$A) + 1),1)</f>
        <v>5</v>
      </c>
      <c r="B1627" s="7" t="str">
        <f ca="1">VLOOKUP($A1627,Companies!$A:$B,2,FALSE)</f>
        <v>ACME Corporation</v>
      </c>
      <c r="C1627" s="5">
        <f t="shared" si="251"/>
        <v>1623</v>
      </c>
      <c r="D1627" s="5" t="str" cm="1">
        <f t="array" ref="D1627">SHA1HASH($C1627)</f>
        <v>36510bd9ce04aa49b9028242d6bf2d2a8a60bfa2</v>
      </c>
      <c r="E1627" s="6">
        <v>1</v>
      </c>
      <c r="F1627" s="7">
        <f ca="1">IF($C1627 = 1 + N("Presidente"),
    127,
    IF($C1627 = 2 + N("Vice-Presidente"),
        72,
        IF($C1627 = 3 + N("Secretária bilíngue"),
            13,
            RANDBETWEEN(5,COUNT(Name!$A:$A) + 1)
        )
    )
)</f>
        <v>142</v>
      </c>
      <c r="G1627" s="7" t="str">
        <f ca="1">VLOOKUP($F1627,Name!$A:$B,2,FALSE)</f>
        <v>Flaviano</v>
      </c>
      <c r="H1627" s="7">
        <f ca="1" xml:space="preserve">
IF($C1627 = 1,
    0,
    RANDBETWEEN(5,COUNT('Last name'!$A:$A) + 1)
)</f>
        <v>147</v>
      </c>
      <c r="I1627" s="7" t="str">
        <f ca="1" xml:space="preserve">
IF($C1627 = 1 + N("Presidente"),
    "de Orléans e Bragança",
    VLOOKUP($H1627,'Last name'!$A:$B,2,FALSE) &amp; " " &amp; VLOOKUP(RANDBETWEEN(5,COUNT('Last name'!$A:$A) + 1),'Last name'!$A:$B,2,FALSE)
)</f>
        <v>Peçanha Miranda</v>
      </c>
      <c r="J1627" s="7" t="str">
        <f t="shared" ca="1" si="252"/>
        <v>Flaviano Peçanha Miranda</v>
      </c>
      <c r="K1627" s="7" t="str" cm="1">
        <f t="array" aca="1" ref="K1627" ca="1">SHA1HASH($J1627)</f>
        <v>2e63fccab507245977f5accce966f2d909861090</v>
      </c>
      <c r="L1627" s="7" cm="1">
        <f t="array" aca="1" ref="L1627" ca="1">INDEX(States!$A:$A,N1627,1)</f>
        <v>5</v>
      </c>
      <c r="M1627" s="7" t="str">
        <f ca="1">VLOOKUP($L1627,Countries!$A:$B,2,FALSE)</f>
        <v>Portugal</v>
      </c>
      <c r="N1627" s="7" cm="1">
        <f t="array" aca="1" ref="N1627" ca="1">INDEX(States!$C:$C,RANDBETWEEN(5,COUNTA(States!$A:$A) + 1),1)</f>
        <v>21</v>
      </c>
      <c r="O1627" s="7" t="str">
        <f ca="1">VLOOKUP($N1627,States!$C:$D,2,FALSE)</f>
        <v>Guarda</v>
      </c>
      <c r="P1627" s="7" t="str">
        <f ca="1">VLOOKUP($F1627,Name!$A:$C,3,FALSE)</f>
        <v>M</v>
      </c>
      <c r="Q1627" s="7" t="str">
        <f ca="1">VLOOKUP($P1627,Genders!$B:$C,2,FALSE)</f>
        <v>Male</v>
      </c>
      <c r="R1627" s="7" cm="1">
        <f t="array" aca="1" ref="R1627" ca="1">INDEX('Marital status'!$A:$A,RANDBETWEEN(5,COUNTA('Marital status'!$A:$A) + 1),1)</f>
        <v>7</v>
      </c>
      <c r="S1627" s="7" t="str">
        <f ca="1">VLOOKUP($R1627,'Marital status'!$A:$B,2,FALSE)</f>
        <v xml:space="preserve">Widowed </v>
      </c>
      <c r="T1627" s="7">
        <f t="shared" ca="1" si="253"/>
        <v>5</v>
      </c>
      <c r="U1627" s="7" t="str">
        <f ca="1">VLOOKUP($T1627,Ethnicities!$A:$B,2,FALSE)</f>
        <v xml:space="preserve"> white</v>
      </c>
      <c r="V1627" s="8">
        <f t="shared" ca="1" si="254"/>
        <v>24182</v>
      </c>
      <c r="W1627" s="6">
        <f t="shared" ca="1" si="255"/>
        <v>7</v>
      </c>
      <c r="X1627" s="8" t="str">
        <f ca="1">VLOOKUP($W1627,'Background education'!$A:$B,2,FALSE)</f>
        <v>Undergraduate degree</v>
      </c>
      <c r="Y1627" s="7">
        <f ca="1" xml:space="preserve">
  IF(OR($AA1627 = 5, $AA1627 = 6, $AA1627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27" s="7" t="str">
        <f ca="1">VLOOKUP($Y1627,Departments!$A:$B,2,FALSE)</f>
        <v xml:space="preserve"> Presidency</v>
      </c>
      <c r="AA1627" s="6">
        <f t="shared" ca="1" si="256"/>
        <v>9</v>
      </c>
      <c r="AB1627" s="7" t="str">
        <f ca="1">VLOOKUP($AA1627,Roles!$A:$B,2,FALSE)</f>
        <v>Intern</v>
      </c>
      <c r="AC1627" s="6" t="str">
        <f t="shared" ca="1" si="257"/>
        <v/>
      </c>
      <c r="AD1627" s="7" t="str">
        <f ca="1" xml:space="preserve">
IF($AC1627 &lt;&gt; "",
    VLOOKUP($AC1627,Levels!$A:$B,2,FALSE),
    ""
)</f>
        <v/>
      </c>
      <c r="AE1627" s="8">
        <f t="shared" ca="1" si="258"/>
        <v>40028</v>
      </c>
      <c r="AF1627" s="6">
        <f ca="1">RANDBETWEEN(5,COUNTA('Recruitment source'!$A:$A) + 1)</f>
        <v>9</v>
      </c>
      <c r="AG1627" s="6" t="str">
        <f ca="1">VLOOKUP($AF1627,'Recruitment source'!$A:$B,2,FALSE)</f>
        <v>Empregos Online</v>
      </c>
      <c r="AH1627" s="8"/>
      <c r="AI1627" s="1">
        <f t="shared" ca="1" si="250"/>
        <v>1205</v>
      </c>
      <c r="AJ162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1623, 1, 'Flaviano Peçanha Miranda', 'M', 5, '16/03/1966', 7, 5, 9, NULL, 1205);</v>
      </c>
    </row>
    <row r="1628" spans="1:36" ht="14.25" customHeight="1" x14ac:dyDescent="0.2">
      <c r="A1628" s="7" cm="1">
        <f t="array" aca="1" ref="A1628" ca="1">INDEX(Companies!$A:$A,RANDBETWEEN(5,COUNTA(Companies!$A:$A) + 1),1)</f>
        <v>5</v>
      </c>
      <c r="B1628" s="7" t="str">
        <f ca="1">VLOOKUP($A1628,Companies!$A:$B,2,FALSE)</f>
        <v>ACME Corporation</v>
      </c>
      <c r="C1628" s="5">
        <f t="shared" si="251"/>
        <v>1624</v>
      </c>
      <c r="D1628" s="5" t="str" cm="1">
        <f t="array" ref="D1628">SHA1HASH($C1628)</f>
        <v>337b1b291a6dda67d019670d8d59d7ad727ecb51</v>
      </c>
      <c r="E1628" s="6">
        <v>1</v>
      </c>
      <c r="F1628" s="7">
        <f ca="1">IF($C1628 = 1 + N("Presidente"),
    127,
    IF($C1628 = 2 + N("Vice-Presidente"),
        72,
        IF($C1628 = 3 + N("Secretária bilíngue"),
            13,
            RANDBETWEEN(5,COUNT(Name!$A:$A) + 1)
        )
    )
)</f>
        <v>125</v>
      </c>
      <c r="G1628" s="7" t="str">
        <f ca="1">VLOOKUP($F1628,Name!$A:$B,2,FALSE)</f>
        <v>Emmanuel</v>
      </c>
      <c r="H1628" s="7">
        <f ca="1" xml:space="preserve">
IF($C1628 = 1,
    0,
    RANDBETWEEN(5,COUNT('Last name'!$A:$A) + 1)
)</f>
        <v>72</v>
      </c>
      <c r="I1628" s="7" t="str">
        <f ca="1" xml:space="preserve">
IF($C1628 = 1 + N("Presidente"),
    "de Orléans e Bragança",
    VLOOKUP($H1628,'Last name'!$A:$B,2,FALSE) &amp; " " &amp; VLOOKUP(RANDBETWEEN(5,COUNT('Last name'!$A:$A) + 1),'Last name'!$A:$B,2,FALSE)
)</f>
        <v>De Luca Amor</v>
      </c>
      <c r="J1628" s="7" t="str">
        <f t="shared" ca="1" si="252"/>
        <v>Emmanuel De Luca Amor</v>
      </c>
      <c r="K1628" s="7" t="str" cm="1">
        <f t="array" aca="1" ref="K1628" ca="1">SHA1HASH($J1628)</f>
        <v>2c4c9435edb7c457977248847c3fbe389ceb5004</v>
      </c>
      <c r="L1628" s="7" cm="1">
        <f t="array" aca="1" ref="L1628" ca="1">INDEX(States!$A:$A,N1628,1)</f>
        <v>5</v>
      </c>
      <c r="M1628" s="7" t="str">
        <f ca="1">VLOOKUP($L1628,Countries!$A:$B,2,FALSE)</f>
        <v>Portugal</v>
      </c>
      <c r="N1628" s="7" cm="1">
        <f t="array" aca="1" ref="N1628" ca="1">INDEX(States!$C:$C,RANDBETWEEN(5,COUNTA(States!$A:$A) + 1),1)</f>
        <v>10</v>
      </c>
      <c r="O1628" s="7" t="str">
        <f ca="1">VLOOKUP($N1628,States!$C:$D,2,FALSE)</f>
        <v>Faro</v>
      </c>
      <c r="P1628" s="7" t="str">
        <f ca="1">VLOOKUP($F1628,Name!$A:$C,3,FALSE)</f>
        <v>M</v>
      </c>
      <c r="Q1628" s="7" t="str">
        <f ca="1">VLOOKUP($P1628,Genders!$B:$C,2,FALSE)</f>
        <v>Male</v>
      </c>
      <c r="R1628" s="7" cm="1">
        <f t="array" aca="1" ref="R1628" ca="1">INDEX('Marital status'!$A:$A,RANDBETWEEN(5,COUNTA('Marital status'!$A:$A) + 1),1)</f>
        <v>9</v>
      </c>
      <c r="S1628" s="7" t="str">
        <f ca="1">VLOOKUP($R1628,'Marital status'!$A:$B,2,FALSE)</f>
        <v>DIVORCED</v>
      </c>
      <c r="T1628" s="7">
        <f t="shared" ca="1" si="253"/>
        <v>7</v>
      </c>
      <c r="U1628" s="7" t="str">
        <f ca="1">VLOOKUP($T1628,Ethnicities!$A:$B,2,FALSE)</f>
        <v xml:space="preserve">  Hispanic or LATINO</v>
      </c>
      <c r="V1628" s="8">
        <f t="shared" ca="1" si="254"/>
        <v>28551</v>
      </c>
      <c r="W1628" s="6">
        <f t="shared" ca="1" si="255"/>
        <v>7</v>
      </c>
      <c r="X1628" s="8" t="str">
        <f ca="1">VLOOKUP($W1628,'Background education'!$A:$B,2,FALSE)</f>
        <v>Undergraduate degree</v>
      </c>
      <c r="Y1628" s="7">
        <f ca="1" xml:space="preserve">
  IF(OR($AA1628 = 5, $AA1628 = 6, $AA1628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28" s="7" t="str">
        <f ca="1">VLOOKUP($Y1628,Departments!$A:$B,2,FALSE)</f>
        <v xml:space="preserve"> Presidency</v>
      </c>
      <c r="AA1628" s="6">
        <f t="shared" ca="1" si="256"/>
        <v>11</v>
      </c>
      <c r="AB1628" s="7" t="str">
        <f ca="1">VLOOKUP($AA1628,Roles!$A:$B,2,FALSE)</f>
        <v>Analyst</v>
      </c>
      <c r="AC1628" s="6">
        <f t="shared" ca="1" si="257"/>
        <v>5</v>
      </c>
      <c r="AD1628" s="7" t="str">
        <f ca="1" xml:space="preserve">
IF($AC1628 &lt;&gt; "",
    VLOOKUP($AC1628,Levels!$A:$B,2,FALSE),
    ""
)</f>
        <v>Junior</v>
      </c>
      <c r="AE1628" s="8">
        <f t="shared" ca="1" si="258"/>
        <v>40911</v>
      </c>
      <c r="AF1628" s="6">
        <f ca="1">RANDBETWEEN(5,COUNTA('Recruitment source'!$A:$A) + 1)</f>
        <v>13</v>
      </c>
      <c r="AG1628" s="6" t="str">
        <f ca="1">VLOOKUP($AF1628,'Recruitment source'!$A:$B,2,FALSE)</f>
        <v>Google</v>
      </c>
      <c r="AH1628" s="8"/>
      <c r="AI1628" s="1">
        <f t="shared" ca="1" si="250"/>
        <v>2500</v>
      </c>
      <c r="AJ162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1624, 1, 'Emmanuel De Luca Amor', 'M', 7, '02/03/1978', 7, 5, 11, 5, 2500);</v>
      </c>
    </row>
    <row r="1629" spans="1:36" ht="14.25" customHeight="1" x14ac:dyDescent="0.2">
      <c r="A1629" s="7" cm="1">
        <f t="array" aca="1" ref="A1629" ca="1">INDEX(Companies!$A:$A,RANDBETWEEN(5,COUNTA(Companies!$A:$A) + 1),1)</f>
        <v>5</v>
      </c>
      <c r="B1629" s="7" t="str">
        <f ca="1">VLOOKUP($A1629,Companies!$A:$B,2,FALSE)</f>
        <v>ACME Corporation</v>
      </c>
      <c r="C1629" s="5">
        <f t="shared" si="251"/>
        <v>1625</v>
      </c>
      <c r="D1629" s="5" t="str" cm="1">
        <f t="array" ref="D1629">SHA1HASH($C1629)</f>
        <v>818c3ca96b188792670c6a0993baa894e345a689</v>
      </c>
      <c r="E1629" s="6">
        <v>1</v>
      </c>
      <c r="F1629" s="7">
        <f ca="1">IF($C1629 = 1 + N("Presidente"),
    127,
    IF($C1629 = 2 + N("Vice-Presidente"),
        72,
        IF($C1629 = 3 + N("Secretária bilíngue"),
            13,
            RANDBETWEEN(5,COUNT(Name!$A:$A) + 1)
        )
    )
)</f>
        <v>125</v>
      </c>
      <c r="G1629" s="7" t="str">
        <f ca="1">VLOOKUP($F1629,Name!$A:$B,2,FALSE)</f>
        <v>Emmanuel</v>
      </c>
      <c r="H1629" s="7">
        <f ca="1" xml:space="preserve">
IF($C1629 = 1,
    0,
    RANDBETWEEN(5,COUNT('Last name'!$A:$A) + 1)
)</f>
        <v>43</v>
      </c>
      <c r="I1629" s="7" t="str">
        <f ca="1" xml:space="preserve">
IF($C1629 = 1 + N("Presidente"),
    "de Orléans e Bragança",
    VLOOKUP($H1629,'Last name'!$A:$B,2,FALSE) &amp; " " &amp; VLOOKUP(RANDBETWEEN(5,COUNT('Last name'!$A:$A) + 1),'Last name'!$A:$B,2,FALSE)
)</f>
        <v>Borges Ferrara</v>
      </c>
      <c r="J1629" s="7" t="str">
        <f t="shared" ca="1" si="252"/>
        <v>Emmanuel Borges Ferrara</v>
      </c>
      <c r="K1629" s="7" t="str" cm="1">
        <f t="array" aca="1" ref="K1629" ca="1">SHA1HASH($J1629)</f>
        <v>0e256e16b1fb96a8750965455dac0d001a77ac2c</v>
      </c>
      <c r="L1629" s="7" cm="1">
        <f t="array" aca="1" ref="L1629" ca="1">INDEX(States!$A:$A,N1629,1)</f>
        <v>5</v>
      </c>
      <c r="M1629" s="7" t="str">
        <f ca="1">VLOOKUP($L1629,Countries!$A:$B,2,FALSE)</f>
        <v>Portugal</v>
      </c>
      <c r="N1629" s="7" cm="1">
        <f t="array" aca="1" ref="N1629" ca="1">INDEX(States!$C:$C,RANDBETWEEN(5,COUNTA(States!$A:$A) + 1),1)</f>
        <v>7</v>
      </c>
      <c r="O1629" s="7" t="str">
        <f ca="1">VLOOKUP($N1629,States!$C:$D,2,FALSE)</f>
        <v xml:space="preserve"> Setúbal </v>
      </c>
      <c r="P1629" s="7" t="str">
        <f ca="1">VLOOKUP($F1629,Name!$A:$C,3,FALSE)</f>
        <v>M</v>
      </c>
      <c r="Q1629" s="7" t="str">
        <f ca="1">VLOOKUP($P1629,Genders!$B:$C,2,FALSE)</f>
        <v>Male</v>
      </c>
      <c r="R1629" s="7" cm="1">
        <f t="array" aca="1" ref="R1629" ca="1">INDEX('Marital status'!$A:$A,RANDBETWEEN(5,COUNTA('Marital status'!$A:$A) + 1),1)</f>
        <v>9</v>
      </c>
      <c r="S1629" s="7" t="str">
        <f ca="1">VLOOKUP($R1629,'Marital status'!$A:$B,2,FALSE)</f>
        <v>DIVORCED</v>
      </c>
      <c r="T1629" s="7">
        <f t="shared" ca="1" si="253"/>
        <v>5</v>
      </c>
      <c r="U1629" s="7" t="str">
        <f ca="1">VLOOKUP($T1629,Ethnicities!$A:$B,2,FALSE)</f>
        <v xml:space="preserve"> white</v>
      </c>
      <c r="V1629" s="8">
        <f t="shared" ca="1" si="254"/>
        <v>24934</v>
      </c>
      <c r="W1629" s="6">
        <f t="shared" ca="1" si="255"/>
        <v>7</v>
      </c>
      <c r="X1629" s="8" t="str">
        <f ca="1">VLOOKUP($W1629,'Background education'!$A:$B,2,FALSE)</f>
        <v>Undergraduate degree</v>
      </c>
      <c r="Y1629" s="7">
        <f ca="1" xml:space="preserve">
  IF(OR($AA1629 = 5, $AA1629 = 6, $AA1629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29" s="7" t="str">
        <f ca="1">VLOOKUP($Y1629,Departments!$A:$B,2,FALSE)</f>
        <v>Audit</v>
      </c>
      <c r="AA1629" s="6">
        <f t="shared" ca="1" si="256"/>
        <v>10</v>
      </c>
      <c r="AB1629" s="7" t="str">
        <f ca="1">VLOOKUP($AA1629,Roles!$A:$B,2,FALSE)</f>
        <v>Trainee</v>
      </c>
      <c r="AC1629" s="6" t="str">
        <f t="shared" ca="1" si="257"/>
        <v/>
      </c>
      <c r="AD1629" s="7" t="str">
        <f ca="1" xml:space="preserve">
IF($AC1629 &lt;&gt; "",
    VLOOKUP($AC1629,Levels!$A:$B,2,FALSE),
    ""
)</f>
        <v/>
      </c>
      <c r="AE1629" s="8">
        <f t="shared" ca="1" si="258"/>
        <v>43261</v>
      </c>
      <c r="AF1629" s="6">
        <f ca="1">RANDBETWEEN(5,COUNTA('Recruitment source'!$A:$A) + 1)</f>
        <v>11</v>
      </c>
      <c r="AG1629" s="6" t="str">
        <f ca="1">VLOOKUP($AF1629,'Recruitment source'!$A:$B,2,FALSE)</f>
        <v>Next Station</v>
      </c>
      <c r="AH1629" s="8"/>
      <c r="AI1629" s="1">
        <f t="shared" ca="1" si="250"/>
        <v>1305</v>
      </c>
      <c r="AJ162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1625, 1, 'Emmanuel Borges Ferrara', 'M', 5, '06/04/1968', 7, 13, 10, NULL, 1305);</v>
      </c>
    </row>
    <row r="1630" spans="1:36" ht="14.25" customHeight="1" x14ac:dyDescent="0.2">
      <c r="A1630" s="7" cm="1">
        <f t="array" aca="1" ref="A1630" ca="1">INDEX(Companies!$A:$A,RANDBETWEEN(5,COUNTA(Companies!$A:$A) + 1),1)</f>
        <v>5</v>
      </c>
      <c r="B1630" s="7" t="str">
        <f ca="1">VLOOKUP($A1630,Companies!$A:$B,2,FALSE)</f>
        <v>ACME Corporation</v>
      </c>
      <c r="C1630" s="5">
        <f t="shared" si="251"/>
        <v>1626</v>
      </c>
      <c r="D1630" s="5" t="str" cm="1">
        <f t="array" ref="D1630">SHA1HASH($C1630)</f>
        <v>bdf3f54642b2d80f8e87b6474eaaad11ece8058a</v>
      </c>
      <c r="E1630" s="6">
        <v>1</v>
      </c>
      <c r="F1630" s="7">
        <f ca="1">IF($C1630 = 1 + N("Presidente"),
    127,
    IF($C1630 = 2 + N("Vice-Presidente"),
        72,
        IF($C1630 = 3 + N("Secretária bilíngue"),
            13,
            RANDBETWEEN(5,COUNT(Name!$A:$A) + 1)
        )
    )
)</f>
        <v>319</v>
      </c>
      <c r="G1630" s="7" t="str">
        <f ca="1">VLOOKUP($F1630,Name!$A:$B,2,FALSE)</f>
        <v>Pedro Miguel</v>
      </c>
      <c r="H1630" s="7">
        <f ca="1" xml:space="preserve">
IF($C1630 = 1,
    0,
    RANDBETWEEN(5,COUNT('Last name'!$A:$A) + 1)
)</f>
        <v>102</v>
      </c>
      <c r="I1630" s="7" t="str">
        <f ca="1" xml:space="preserve">
IF($C1630 = 1 + N("Presidente"),
    "de Orléans e Bragança",
    VLOOKUP($H1630,'Last name'!$A:$B,2,FALSE) &amp; " " &amp; VLOOKUP(RANDBETWEEN(5,COUNT('Last name'!$A:$A) + 1),'Last name'!$A:$B,2,FALSE)
)</f>
        <v>Greco Brito</v>
      </c>
      <c r="J1630" s="7" t="str">
        <f t="shared" ca="1" si="252"/>
        <v>Pedro Miguel Greco Brito</v>
      </c>
      <c r="K1630" s="7" t="str" cm="1">
        <f t="array" aca="1" ref="K1630" ca="1">SHA1HASH($J1630)</f>
        <v>07db16161c49926e2b905de8bd554bb0ed769d9d</v>
      </c>
      <c r="L1630" s="7" cm="1">
        <f t="array" aca="1" ref="L1630" ca="1">INDEX(States!$A:$A,N1630,1)</f>
        <v>5</v>
      </c>
      <c r="M1630" s="7" t="str">
        <f ca="1">VLOOKUP($L1630,Countries!$A:$B,2,FALSE)</f>
        <v>Portugal</v>
      </c>
      <c r="N1630" s="7" cm="1">
        <f t="array" aca="1" ref="N1630" ca="1">INDEX(States!$C:$C,RANDBETWEEN(5,COUNTA(States!$A:$A) + 1),1)</f>
        <v>9</v>
      </c>
      <c r="O1630" s="7" t="str">
        <f ca="1">VLOOKUP($N1630,States!$C:$D,2,FALSE)</f>
        <v>braga</v>
      </c>
      <c r="P1630" s="7" t="str">
        <f ca="1">VLOOKUP($F1630,Name!$A:$C,3,FALSE)</f>
        <v>M</v>
      </c>
      <c r="Q1630" s="7" t="str">
        <f ca="1">VLOOKUP($P1630,Genders!$B:$C,2,FALSE)</f>
        <v>Male</v>
      </c>
      <c r="R1630" s="7" cm="1">
        <f t="array" aca="1" ref="R1630" ca="1">INDEX('Marital status'!$A:$A,RANDBETWEEN(5,COUNTA('Marital status'!$A:$A) + 1),1)</f>
        <v>5</v>
      </c>
      <c r="S1630" s="7" t="str">
        <f ca="1">VLOOKUP($R1630,'Marital status'!$A:$B,2,FALSE)</f>
        <v>single</v>
      </c>
      <c r="T1630" s="7">
        <f t="shared" ca="1" si="253"/>
        <v>5</v>
      </c>
      <c r="U1630" s="7" t="str">
        <f ca="1">VLOOKUP($T1630,Ethnicities!$A:$B,2,FALSE)</f>
        <v xml:space="preserve"> white</v>
      </c>
      <c r="V1630" s="8">
        <f t="shared" ca="1" si="254"/>
        <v>25386</v>
      </c>
      <c r="W1630" s="6">
        <f t="shared" ca="1" si="255"/>
        <v>8</v>
      </c>
      <c r="X1630" s="8" t="str">
        <f ca="1">VLOOKUP($W1630,'Background education'!$A:$B,2,FALSE)</f>
        <v>Graduate school</v>
      </c>
      <c r="Y1630" s="7">
        <f ca="1" xml:space="preserve">
  IF(OR($AA1630 = 5, $AA1630 = 6, $AA1630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30" s="7" t="str">
        <f ca="1">VLOOKUP($Y1630,Departments!$A:$B,2,FALSE)</f>
        <v>Communication &amp; Marketing</v>
      </c>
      <c r="AA1630" s="6">
        <f t="shared" ca="1" si="256"/>
        <v>11</v>
      </c>
      <c r="AB1630" s="7" t="str">
        <f ca="1">VLOOKUP($AA1630,Roles!$A:$B,2,FALSE)</f>
        <v>Analyst</v>
      </c>
      <c r="AC1630" s="6">
        <f t="shared" ca="1" si="257"/>
        <v>5</v>
      </c>
      <c r="AD1630" s="7" t="str">
        <f ca="1" xml:space="preserve">
IF($AC1630 &lt;&gt; "",
    VLOOKUP($AC1630,Levels!$A:$B,2,FALSE),
    ""
)</f>
        <v>Junior</v>
      </c>
      <c r="AE1630" s="8">
        <f t="shared" ca="1" si="258"/>
        <v>41868</v>
      </c>
      <c r="AF1630" s="6">
        <f ca="1">RANDBETWEEN(5,COUNTA('Recruitment source'!$A:$A) + 1)</f>
        <v>14</v>
      </c>
      <c r="AG1630" s="6" t="str">
        <f ca="1">VLOOKUP($AF1630,'Recruitment source'!$A:$B,2,FALSE)</f>
        <v>LinkedIn</v>
      </c>
      <c r="AH1630" s="8"/>
      <c r="AI1630" s="1">
        <f t="shared" ca="1" si="250"/>
        <v>3080</v>
      </c>
      <c r="AJ1630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1626, 1, 'Pedro Miguel Greco Brito', 'M', 5, '02/07/1969', 8, 11, 11, 5, 3080);</v>
      </c>
    </row>
    <row r="1631" spans="1:36" ht="14.25" customHeight="1" x14ac:dyDescent="0.2">
      <c r="A1631" s="7" cm="1">
        <f t="array" aca="1" ref="A1631" ca="1">INDEX(Companies!$A:$A,RANDBETWEEN(5,COUNTA(Companies!$A:$A) + 1),1)</f>
        <v>5</v>
      </c>
      <c r="B1631" s="7" t="str">
        <f ca="1">VLOOKUP($A1631,Companies!$A:$B,2,FALSE)</f>
        <v>ACME Corporation</v>
      </c>
      <c r="C1631" s="5">
        <f t="shared" si="251"/>
        <v>1627</v>
      </c>
      <c r="D1631" s="5" t="str" cm="1">
        <f t="array" ref="D1631">SHA1HASH($C1631)</f>
        <v>3c7bf807f29cfe10e5cf0897570ded86d1e0a174</v>
      </c>
      <c r="E1631" s="6">
        <v>1</v>
      </c>
      <c r="F1631" s="7">
        <f ca="1">IF($C1631 = 1 + N("Presidente"),
    127,
    IF($C1631 = 2 + N("Vice-Presidente"),
        72,
        IF($C1631 = 3 + N("Secretária bilíngue"),
            13,
            RANDBETWEEN(5,COUNT(Name!$A:$A) + 1)
        )
    )
)</f>
        <v>94</v>
      </c>
      <c r="G1631" s="7" t="str">
        <f ca="1">VLOOKUP($F1631,Name!$A:$B,2,FALSE)</f>
        <v>Clara</v>
      </c>
      <c r="H1631" s="7">
        <f ca="1" xml:space="preserve">
IF($C1631 = 1,
    0,
    RANDBETWEEN(5,COUNT('Last name'!$A:$A) + 1)
)</f>
        <v>176</v>
      </c>
      <c r="I1631" s="7" t="str">
        <f ca="1" xml:space="preserve">
IF($C1631 = 1 + N("Presidente"),
    "de Orléans e Bragança",
    VLOOKUP($H1631,'Last name'!$A:$B,2,FALSE) &amp; " " &amp; VLOOKUP(RANDBETWEEN(5,COUNT('Last name'!$A:$A) + 1),'Last name'!$A:$B,2,FALSE)
)</f>
        <v>Santos Freitas</v>
      </c>
      <c r="J1631" s="7" t="str">
        <f t="shared" ca="1" si="252"/>
        <v>Clara Santos Freitas</v>
      </c>
      <c r="K1631" s="7" t="str" cm="1">
        <f t="array" aca="1" ref="K1631" ca="1">SHA1HASH($J1631)</f>
        <v>48f2a68cc5da74191e7fc1ce9c2349bca3faf34d</v>
      </c>
      <c r="L1631" s="7" cm="1">
        <f t="array" aca="1" ref="L1631" ca="1">INDEX(States!$A:$A,N1631,1)</f>
        <v>5</v>
      </c>
      <c r="M1631" s="7" t="str">
        <f ca="1">VLOOKUP($L1631,Countries!$A:$B,2,FALSE)</f>
        <v>Portugal</v>
      </c>
      <c r="N1631" s="7" cm="1">
        <f t="array" aca="1" ref="N1631" ca="1">INDEX(States!$C:$C,RANDBETWEEN(5,COUNTA(States!$A:$A) + 1),1)</f>
        <v>17</v>
      </c>
      <c r="O1631" s="7" t="str">
        <f ca="1">VLOOKUP($N1631,States!$C:$D,2,FALSE)</f>
        <v>Viseu</v>
      </c>
      <c r="P1631" s="7" t="str">
        <f ca="1">VLOOKUP($F1631,Name!$A:$C,3,FALSE)</f>
        <v>F</v>
      </c>
      <c r="Q1631" s="7" t="str">
        <f ca="1">VLOOKUP($P1631,Genders!$B:$C,2,FALSE)</f>
        <v>Female</v>
      </c>
      <c r="R1631" s="7" cm="1">
        <f t="array" aca="1" ref="R1631" ca="1">INDEX('Marital status'!$A:$A,RANDBETWEEN(5,COUNTA('Marital status'!$A:$A) + 1),1)</f>
        <v>9</v>
      </c>
      <c r="S1631" s="7" t="str">
        <f ca="1">VLOOKUP($R1631,'Marital status'!$A:$B,2,FALSE)</f>
        <v>DIVORCED</v>
      </c>
      <c r="T1631" s="7">
        <f t="shared" ca="1" si="253"/>
        <v>6</v>
      </c>
      <c r="U1631" s="7" t="str">
        <f ca="1">VLOOKUP($T1631,Ethnicities!$A:$B,2,FALSE)</f>
        <v>Black or African American</v>
      </c>
      <c r="V1631" s="8">
        <f t="shared" ca="1" si="254"/>
        <v>25483</v>
      </c>
      <c r="W1631" s="6">
        <f t="shared" ca="1" si="255"/>
        <v>7</v>
      </c>
      <c r="X1631" s="8" t="str">
        <f ca="1">VLOOKUP($W1631,'Background education'!$A:$B,2,FALSE)</f>
        <v>Undergraduate degree</v>
      </c>
      <c r="Y1631" s="7">
        <f ca="1" xml:space="preserve">
  IF(OR($AA1631 = 5, $AA1631 = 6, $AA1631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31" s="7" t="str">
        <f ca="1">VLOOKUP($Y1631,Departments!$A:$B,2,FALSE)</f>
        <v>Human Resource</v>
      </c>
      <c r="AA1631" s="6">
        <f t="shared" ca="1" si="256"/>
        <v>9</v>
      </c>
      <c r="AB1631" s="7" t="str">
        <f ca="1">VLOOKUP($AA1631,Roles!$A:$B,2,FALSE)</f>
        <v>Intern</v>
      </c>
      <c r="AC1631" s="6" t="str">
        <f t="shared" ca="1" si="257"/>
        <v/>
      </c>
      <c r="AD1631" s="7" t="str">
        <f ca="1" xml:space="preserve">
IF($AC1631 &lt;&gt; "",
    VLOOKUP($AC1631,Levels!$A:$B,2,FALSE),
    ""
)</f>
        <v/>
      </c>
      <c r="AE1631" s="8">
        <f t="shared" ca="1" si="258"/>
        <v>36646</v>
      </c>
      <c r="AF1631" s="6">
        <f ca="1">RANDBETWEEN(5,COUNTA('Recruitment source'!$A:$A) + 1)</f>
        <v>14</v>
      </c>
      <c r="AG1631" s="6" t="str">
        <f ca="1">VLOOKUP($AF1631,'Recruitment source'!$A:$B,2,FALSE)</f>
        <v>LinkedIn</v>
      </c>
      <c r="AH1631" s="8"/>
      <c r="AI1631" s="1">
        <f t="shared" ca="1" si="250"/>
        <v>1285</v>
      </c>
      <c r="AJ1631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1627, 1, 'Clara Santos Freitas', 'F', 6, '07/10/1969', 7, 8, 9, NULL, 1285);</v>
      </c>
    </row>
    <row r="1632" spans="1:36" ht="14.25" customHeight="1" x14ac:dyDescent="0.2">
      <c r="A1632" s="7" cm="1">
        <f t="array" aca="1" ref="A1632" ca="1">INDEX(Companies!$A:$A,RANDBETWEEN(5,COUNTA(Companies!$A:$A) + 1),1)</f>
        <v>5</v>
      </c>
      <c r="B1632" s="7" t="str">
        <f ca="1">VLOOKUP($A1632,Companies!$A:$B,2,FALSE)</f>
        <v>ACME Corporation</v>
      </c>
      <c r="C1632" s="5">
        <f t="shared" si="251"/>
        <v>1628</v>
      </c>
      <c r="D1632" s="5" t="str" cm="1">
        <f t="array" ref="D1632">SHA1HASH($C1632)</f>
        <v>b26ad862c55257cb44c33db294f559908abaaa39</v>
      </c>
      <c r="E1632" s="6">
        <v>1</v>
      </c>
      <c r="F1632" s="7">
        <f ca="1">IF($C1632 = 1 + N("Presidente"),
    127,
    IF($C1632 = 2 + N("Vice-Presidente"),
        72,
        IF($C1632 = 3 + N("Secretária bilíngue"),
            13,
            RANDBETWEEN(5,COUNT(Name!$A:$A) + 1)
        )
    )
)</f>
        <v>243</v>
      </c>
      <c r="G1632" s="7" t="str">
        <f ca="1">VLOOKUP($F1632,Name!$A:$B,2,FALSE)</f>
        <v>Luiz Felipe</v>
      </c>
      <c r="H1632" s="7">
        <f ca="1" xml:space="preserve">
IF($C1632 = 1,
    0,
    RANDBETWEEN(5,COUNT('Last name'!$A:$A) + 1)
)</f>
        <v>143</v>
      </c>
      <c r="I1632" s="7" t="str">
        <f ca="1" xml:space="preserve">
IF($C1632 = 1 + N("Presidente"),
    "de Orléans e Bragança",
    VLOOKUP($H1632,'Last name'!$A:$B,2,FALSE) &amp; " " &amp; VLOOKUP(RANDBETWEEN(5,COUNT('Last name'!$A:$A) + 1),'Last name'!$A:$B,2,FALSE)
)</f>
        <v>Oliveira Peçanha</v>
      </c>
      <c r="J1632" s="7" t="str">
        <f t="shared" ca="1" si="252"/>
        <v>Luiz Felipe Oliveira Peçanha</v>
      </c>
      <c r="K1632" s="7" t="str" cm="1">
        <f t="array" aca="1" ref="K1632" ca="1">SHA1HASH($J1632)</f>
        <v>f32e46881588b3292355d91997a66d1af798b798</v>
      </c>
      <c r="L1632" s="7" cm="1">
        <f t="array" aca="1" ref="L1632" ca="1">INDEX(States!$A:$A,N1632,1)</f>
        <v>5</v>
      </c>
      <c r="M1632" s="7" t="str">
        <f ca="1">VLOOKUP($L1632,Countries!$A:$B,2,FALSE)</f>
        <v>Portugal</v>
      </c>
      <c r="N1632" s="7" cm="1">
        <f t="array" aca="1" ref="N1632" ca="1">INDEX(States!$C:$C,RANDBETWEEN(5,COUNTA(States!$A:$A) + 1),1)</f>
        <v>15</v>
      </c>
      <c r="O1632" s="7" t="str">
        <f ca="1">VLOOKUP($N1632,States!$C:$D,2,FALSE)</f>
        <v xml:space="preserve"> ÉVORA</v>
      </c>
      <c r="P1632" s="7" t="str">
        <f ca="1">VLOOKUP($F1632,Name!$A:$C,3,FALSE)</f>
        <v>M</v>
      </c>
      <c r="Q1632" s="7" t="str">
        <f ca="1">VLOOKUP($P1632,Genders!$B:$C,2,FALSE)</f>
        <v>Male</v>
      </c>
      <c r="R1632" s="7" cm="1">
        <f t="array" aca="1" ref="R1632" ca="1">INDEX('Marital status'!$A:$A,RANDBETWEEN(5,COUNTA('Marital status'!$A:$A) + 1),1)</f>
        <v>6</v>
      </c>
      <c r="S1632" s="7" t="str">
        <f ca="1">VLOOKUP($R1632,'Marital status'!$A:$B,2,FALSE)</f>
        <v>MarrieD</v>
      </c>
      <c r="T1632" s="7">
        <f t="shared" ca="1" si="253"/>
        <v>5</v>
      </c>
      <c r="U1632" s="7" t="str">
        <f ca="1">VLOOKUP($T1632,Ethnicities!$A:$B,2,FALSE)</f>
        <v xml:space="preserve"> white</v>
      </c>
      <c r="V1632" s="8">
        <f t="shared" ca="1" si="254"/>
        <v>26966</v>
      </c>
      <c r="W1632" s="6">
        <f t="shared" ca="1" si="255"/>
        <v>7</v>
      </c>
      <c r="X1632" s="8" t="str">
        <f ca="1">VLOOKUP($W1632,'Background education'!$A:$B,2,FALSE)</f>
        <v>Undergraduate degree</v>
      </c>
      <c r="Y1632" s="7">
        <f ca="1" xml:space="preserve">
  IF(OR($AA1632 = 5, $AA1632 = 6, $AA1632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32" s="7" t="str">
        <f ca="1">VLOOKUP($Y1632,Departments!$A:$B,2,FALSE)</f>
        <v xml:space="preserve"> Presidency</v>
      </c>
      <c r="AA1632" s="6">
        <f t="shared" ca="1" si="256"/>
        <v>11</v>
      </c>
      <c r="AB1632" s="7" t="str">
        <f ca="1">VLOOKUP($AA1632,Roles!$A:$B,2,FALSE)</f>
        <v>Analyst</v>
      </c>
      <c r="AC1632" s="6">
        <f t="shared" ca="1" si="257"/>
        <v>5</v>
      </c>
      <c r="AD1632" s="7" t="str">
        <f ca="1" xml:space="preserve">
IF($AC1632 &lt;&gt; "",
    VLOOKUP($AC1632,Levels!$A:$B,2,FALSE),
    ""
)</f>
        <v>Junior</v>
      </c>
      <c r="AE1632" s="8">
        <f t="shared" ca="1" si="258"/>
        <v>41381</v>
      </c>
      <c r="AF1632" s="6">
        <f ca="1">RANDBETWEEN(5,COUNTA('Recruitment source'!$A:$A) + 1)</f>
        <v>10</v>
      </c>
      <c r="AG1632" s="6" t="str">
        <f ca="1">VLOOKUP($AF1632,'Recruitment source'!$A:$B,2,FALSE)</f>
        <v>Jobs in Lisbon</v>
      </c>
      <c r="AH1632" s="8"/>
      <c r="AI1632" s="1">
        <f t="shared" ca="1" si="250"/>
        <v>2500</v>
      </c>
      <c r="AJ1632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1628, 1, 'Luiz Felipe Oliveira Peçanha', 'M', 5, '29/10/1973', 7, 5, 11, 5, 2500);</v>
      </c>
    </row>
    <row r="1633" spans="1:36" ht="14.25" customHeight="1" x14ac:dyDescent="0.2">
      <c r="A1633" s="7" cm="1">
        <f t="array" aca="1" ref="A1633" ca="1">INDEX(Companies!$A:$A,RANDBETWEEN(5,COUNTA(Companies!$A:$A) + 1),1)</f>
        <v>5</v>
      </c>
      <c r="B1633" s="7" t="str">
        <f ca="1">VLOOKUP($A1633,Companies!$A:$B,2,FALSE)</f>
        <v>ACME Corporation</v>
      </c>
      <c r="C1633" s="5">
        <f t="shared" si="251"/>
        <v>1629</v>
      </c>
      <c r="D1633" s="5" t="str" cm="1">
        <f t="array" ref="D1633">SHA1HASH($C1633)</f>
        <v>b338563109f2bf96b41b6f5bb804904277c0ded6</v>
      </c>
      <c r="E1633" s="6">
        <v>1</v>
      </c>
      <c r="F1633" s="7">
        <f ca="1">IF($C1633 = 1 + N("Presidente"),
    127,
    IF($C1633 = 2 + N("Vice-Presidente"),
        72,
        IF($C1633 = 3 + N("Secretária bilíngue"),
            13,
            RANDBETWEEN(5,COUNT(Name!$A:$A) + 1)
        )
    )
)</f>
        <v>193</v>
      </c>
      <c r="G1633" s="7" t="str">
        <f ca="1">VLOOKUP($F1633,Name!$A:$B,2,FALSE)</f>
        <v>João Victor</v>
      </c>
      <c r="H1633" s="7">
        <f ca="1" xml:space="preserve">
IF($C1633 = 1,
    0,
    RANDBETWEEN(5,COUNT('Last name'!$A:$A) + 1)
)</f>
        <v>46</v>
      </c>
      <c r="I1633" s="7" t="str">
        <f ca="1" xml:space="preserve">
IF($C1633 = 1 + N("Presidente"),
    "de Orléans e Bragança",
    VLOOKUP($H1633,'Last name'!$A:$B,2,FALSE) &amp; " " &amp; VLOOKUP(RANDBETWEEN(5,COUNT('Last name'!$A:$A) + 1),'Last name'!$A:$B,2,FALSE)
)</f>
        <v>Bragança Albuquerque</v>
      </c>
      <c r="J1633" s="7" t="str">
        <f t="shared" ca="1" si="252"/>
        <v>João Victor Bragança Albuquerque</v>
      </c>
      <c r="K1633" s="7" t="str" cm="1">
        <f t="array" aca="1" ref="K1633" ca="1">SHA1HASH($J1633)</f>
        <v>3e4dd9b5c6363e718ed1303f790fa6ee4ec25a84</v>
      </c>
      <c r="L1633" s="7" cm="1">
        <f t="array" aca="1" ref="L1633" ca="1">INDEX(States!$A:$A,N1633,1)</f>
        <v>5</v>
      </c>
      <c r="M1633" s="7" t="str">
        <f ca="1">VLOOKUP($L1633,Countries!$A:$B,2,FALSE)</f>
        <v>Portugal</v>
      </c>
      <c r="N1633" s="7" cm="1">
        <f t="array" aca="1" ref="N1633" ca="1">INDEX(States!$C:$C,RANDBETWEEN(5,COUNTA(States!$A:$A) + 1),1)</f>
        <v>16</v>
      </c>
      <c r="O1633" s="7" t="str">
        <f ca="1">VLOOKUP($N1633,States!$C:$D,2,FALSE)</f>
        <v>Azores</v>
      </c>
      <c r="P1633" s="7" t="str">
        <f ca="1">VLOOKUP($F1633,Name!$A:$C,3,FALSE)</f>
        <v>M</v>
      </c>
      <c r="Q1633" s="7" t="str">
        <f ca="1">VLOOKUP($P1633,Genders!$B:$C,2,FALSE)</f>
        <v>Male</v>
      </c>
      <c r="R1633" s="7" cm="1">
        <f t="array" aca="1" ref="R1633" ca="1">INDEX('Marital status'!$A:$A,RANDBETWEEN(5,COUNTA('Marital status'!$A:$A) + 1),1)</f>
        <v>9</v>
      </c>
      <c r="S1633" s="7" t="str">
        <f ca="1">VLOOKUP($R1633,'Marital status'!$A:$B,2,FALSE)</f>
        <v>DIVORCED</v>
      </c>
      <c r="T1633" s="7">
        <f t="shared" ca="1" si="253"/>
        <v>5</v>
      </c>
      <c r="U1633" s="7" t="str">
        <f ca="1">VLOOKUP($T1633,Ethnicities!$A:$B,2,FALSE)</f>
        <v xml:space="preserve"> white</v>
      </c>
      <c r="V1633" s="8">
        <f t="shared" ca="1" si="254"/>
        <v>24995</v>
      </c>
      <c r="W1633" s="6">
        <f t="shared" ca="1" si="255"/>
        <v>7</v>
      </c>
      <c r="X1633" s="8" t="str">
        <f ca="1">VLOOKUP($W1633,'Background education'!$A:$B,2,FALSE)</f>
        <v>Undergraduate degree</v>
      </c>
      <c r="Y1633" s="7">
        <f ca="1" xml:space="preserve">
  IF(OR($AA1633 = 5, $AA1633 = 6, $AA1633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33" s="7" t="str">
        <f ca="1">VLOOKUP($Y1633,Departments!$A:$B,2,FALSE)</f>
        <v xml:space="preserve"> Presidency</v>
      </c>
      <c r="AA1633" s="6">
        <f t="shared" ca="1" si="256"/>
        <v>10</v>
      </c>
      <c r="AB1633" s="7" t="str">
        <f ca="1">VLOOKUP($AA1633,Roles!$A:$B,2,FALSE)</f>
        <v>Trainee</v>
      </c>
      <c r="AC1633" s="6" t="str">
        <f t="shared" ca="1" si="257"/>
        <v/>
      </c>
      <c r="AD1633" s="7" t="str">
        <f ca="1" xml:space="preserve">
IF($AC1633 &lt;&gt; "",
    VLOOKUP($AC1633,Levels!$A:$B,2,FALSE),
    ""
)</f>
        <v/>
      </c>
      <c r="AE1633" s="8">
        <f t="shared" ca="1" si="258"/>
        <v>39713</v>
      </c>
      <c r="AF1633" s="6">
        <f ca="1">RANDBETWEEN(5,COUNTA('Recruitment source'!$A:$A) + 1)</f>
        <v>12</v>
      </c>
      <c r="AG1633" s="6" t="str">
        <f ca="1">VLOOKUP($AF1633,'Recruitment source'!$A:$B,2,FALSE)</f>
        <v xml:space="preserve"> recommendation of employee</v>
      </c>
      <c r="AH1633" s="8"/>
      <c r="AI1633" s="1">
        <f t="shared" ca="1" si="250"/>
        <v>1305</v>
      </c>
      <c r="AJ1633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1629, 1, 'João Victor Bragança Albuquerque', 'M', 5, '06/06/1968', 7, 5, 10, NULL, 1305);</v>
      </c>
    </row>
    <row r="1634" spans="1:36" ht="14.25" customHeight="1" x14ac:dyDescent="0.2">
      <c r="A1634" s="7" cm="1">
        <f t="array" aca="1" ref="A1634" ca="1">INDEX(Companies!$A:$A,RANDBETWEEN(5,COUNTA(Companies!$A:$A) + 1),1)</f>
        <v>5</v>
      </c>
      <c r="B1634" s="7" t="str">
        <f ca="1">VLOOKUP($A1634,Companies!$A:$B,2,FALSE)</f>
        <v>ACME Corporation</v>
      </c>
      <c r="C1634" s="5">
        <f t="shared" si="251"/>
        <v>1630</v>
      </c>
      <c r="D1634" s="5" t="str" cm="1">
        <f t="array" ref="D1634">SHA1HASH($C1634)</f>
        <v>f754e904dfc75ae544977f3f441a1d1b486392cc</v>
      </c>
      <c r="E1634" s="6">
        <v>1</v>
      </c>
      <c r="F1634" s="7">
        <f ca="1">IF($C1634 = 1 + N("Presidente"),
    127,
    IF($C1634 = 2 + N("Vice-Presidente"),
        72,
        IF($C1634 = 3 + N("Secretária bilíngue"),
            13,
            RANDBETWEEN(5,COUNT(Name!$A:$A) + 1)
        )
    )
)</f>
        <v>343</v>
      </c>
      <c r="G1634" s="7" t="str">
        <f ca="1">VLOOKUP($F1634,Name!$A:$B,2,FALSE)</f>
        <v>Thiago</v>
      </c>
      <c r="H1634" s="7">
        <f ca="1" xml:space="preserve">
IF($C1634 = 1,
    0,
    RANDBETWEEN(5,COUNT('Last name'!$A:$A) + 1)
)</f>
        <v>188</v>
      </c>
      <c r="I1634" s="7" t="str">
        <f ca="1" xml:space="preserve">
IF($C1634 = 1 + N("Presidente"),
    "de Orléans e Bragança",
    VLOOKUP($H1634,'Last name'!$A:$B,2,FALSE) &amp; " " &amp; VLOOKUP(RANDBETWEEN(5,COUNT('Last name'!$A:$A) + 1),'Last name'!$A:$B,2,FALSE)
)</f>
        <v>Tavarez Alves</v>
      </c>
      <c r="J1634" s="7" t="str">
        <f t="shared" ca="1" si="252"/>
        <v>Thiago Tavarez Alves</v>
      </c>
      <c r="K1634" s="7" t="str" cm="1">
        <f t="array" aca="1" ref="K1634" ca="1">SHA1HASH($J1634)</f>
        <v>1e1c6b6282033c0d841c87c85e5f27fe761f3556</v>
      </c>
      <c r="L1634" s="7" cm="1">
        <f t="array" aca="1" ref="L1634" ca="1">INDEX(States!$A:$A,N1634,1)</f>
        <v>5</v>
      </c>
      <c r="M1634" s="7" t="str">
        <f ca="1">VLOOKUP($L1634,Countries!$A:$B,2,FALSE)</f>
        <v>Portugal</v>
      </c>
      <c r="N1634" s="7" cm="1">
        <f t="array" aca="1" ref="N1634" ca="1">INDEX(States!$C:$C,RANDBETWEEN(5,COUNTA(States!$A:$A) + 1),1)</f>
        <v>19</v>
      </c>
      <c r="O1634" s="7" t="str">
        <f ca="1">VLOOKUP($N1634,States!$C:$D,2,FALSE)</f>
        <v>Beja</v>
      </c>
      <c r="P1634" s="7" t="str">
        <f ca="1">VLOOKUP($F1634,Name!$A:$C,3,FALSE)</f>
        <v>M</v>
      </c>
      <c r="Q1634" s="7" t="str">
        <f ca="1">VLOOKUP($P1634,Genders!$B:$C,2,FALSE)</f>
        <v>Male</v>
      </c>
      <c r="R1634" s="7" cm="1">
        <f t="array" aca="1" ref="R1634" ca="1">INDEX('Marital status'!$A:$A,RANDBETWEEN(5,COUNTA('Marital status'!$A:$A) + 1),1)</f>
        <v>6</v>
      </c>
      <c r="S1634" s="7" t="str">
        <f ca="1">VLOOKUP($R1634,'Marital status'!$A:$B,2,FALSE)</f>
        <v>MarrieD</v>
      </c>
      <c r="T1634" s="7">
        <f t="shared" ca="1" si="253"/>
        <v>8</v>
      </c>
      <c r="U1634" s="7" t="str">
        <f ca="1">VLOOKUP($T1634,Ethnicities!$A:$B,2,FALSE)</f>
        <v>ASIAN</v>
      </c>
      <c r="V1634" s="8">
        <f t="shared" ca="1" si="254"/>
        <v>19884</v>
      </c>
      <c r="W1634" s="6">
        <f t="shared" ca="1" si="255"/>
        <v>8</v>
      </c>
      <c r="X1634" s="8" t="str">
        <f ca="1">VLOOKUP($W1634,'Background education'!$A:$B,2,FALSE)</f>
        <v>Graduate school</v>
      </c>
      <c r="Y1634" s="7">
        <f ca="1" xml:space="preserve">
  IF(OR($AA1634 = 5, $AA1634 = 6, $AA1634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34" s="7" t="str">
        <f ca="1">VLOOKUP($Y1634,Departments!$A:$B,2,FALSE)</f>
        <v>Administration</v>
      </c>
      <c r="AA1634" s="6">
        <f t="shared" ca="1" si="256"/>
        <v>11</v>
      </c>
      <c r="AB1634" s="7" t="str">
        <f ca="1">VLOOKUP($AA1634,Roles!$A:$B,2,FALSE)</f>
        <v>Analyst</v>
      </c>
      <c r="AC1634" s="6">
        <f t="shared" ca="1" si="257"/>
        <v>7</v>
      </c>
      <c r="AD1634" s="7" t="str">
        <f ca="1" xml:space="preserve">
IF($AC1634 &lt;&gt; "",
    VLOOKUP($AC1634,Levels!$A:$B,2,FALSE),
    ""
)</f>
        <v>Senior</v>
      </c>
      <c r="AE1634" s="8">
        <f t="shared" ca="1" si="258"/>
        <v>43283</v>
      </c>
      <c r="AF1634" s="6">
        <f ca="1">RANDBETWEEN(5,COUNTA('Recruitment source'!$A:$A) + 1)</f>
        <v>9</v>
      </c>
      <c r="AG1634" s="6" t="str">
        <f ca="1">VLOOKUP($AF1634,'Recruitment source'!$A:$B,2,FALSE)</f>
        <v>Empregos Online</v>
      </c>
      <c r="AH1634" s="8"/>
      <c r="AI1634" s="1">
        <f t="shared" ca="1" si="250"/>
        <v>3000</v>
      </c>
      <c r="AJ1634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1630, 1, 'Thiago Tavarez Alves', 'M', 8, '09/06/1954', 8, 6, 11, 7, 3000);</v>
      </c>
    </row>
    <row r="1635" spans="1:36" ht="14.25" customHeight="1" x14ac:dyDescent="0.2">
      <c r="A1635" s="7" cm="1">
        <f t="array" aca="1" ref="A1635" ca="1">INDEX(Companies!$A:$A,RANDBETWEEN(5,COUNTA(Companies!$A:$A) + 1),1)</f>
        <v>5</v>
      </c>
      <c r="B1635" s="7" t="str">
        <f ca="1">VLOOKUP($A1635,Companies!$A:$B,2,FALSE)</f>
        <v>ACME Corporation</v>
      </c>
      <c r="C1635" s="5">
        <f t="shared" si="251"/>
        <v>1631</v>
      </c>
      <c r="D1635" s="5" t="str" cm="1">
        <f t="array" ref="D1635">SHA1HASH($C1635)</f>
        <v>5053478148a345fc6440d360a7c3472114e7a350</v>
      </c>
      <c r="E1635" s="6">
        <v>1</v>
      </c>
      <c r="F1635" s="7">
        <f ca="1">IF($C1635 = 1 + N("Presidente"),
    127,
    IF($C1635 = 2 + N("Vice-Presidente"),
        72,
        IF($C1635 = 3 + N("Secretária bilíngue"),
            13,
            RANDBETWEEN(5,COUNT(Name!$A:$A) + 1)
        )
    )
)</f>
        <v>242</v>
      </c>
      <c r="G1635" s="7" t="str">
        <f ca="1">VLOOKUP($F1635,Name!$A:$B,2,FALSE)</f>
        <v>Luisa</v>
      </c>
      <c r="H1635" s="7">
        <f ca="1" xml:space="preserve">
IF($C1635 = 1,
    0,
    RANDBETWEEN(5,COUNT('Last name'!$A:$A) + 1)
)</f>
        <v>86</v>
      </c>
      <c r="I1635" s="7" t="str">
        <f ca="1" xml:space="preserve">
IF($C1635 = 1 + N("Presidente"),
    "de Orléans e Bragança",
    VLOOKUP($H1635,'Last name'!$A:$B,2,FALSE) &amp; " " &amp; VLOOKUP(RANDBETWEEN(5,COUNT('Last name'!$A:$A) + 1),'Last name'!$A:$B,2,FALSE)
)</f>
        <v>Ferrara Martinelli</v>
      </c>
      <c r="J1635" s="7" t="str">
        <f t="shared" ca="1" si="252"/>
        <v>Luisa Ferrara Martinelli</v>
      </c>
      <c r="K1635" s="7" t="str" cm="1">
        <f t="array" aca="1" ref="K1635" ca="1">SHA1HASH($J1635)</f>
        <v>bfd196938e70474a280613b5f2ed242e1a840019</v>
      </c>
      <c r="L1635" s="7" cm="1">
        <f t="array" aca="1" ref="L1635" ca="1">INDEX(States!$A:$A,N1635,1)</f>
        <v>5</v>
      </c>
      <c r="M1635" s="7" t="str">
        <f ca="1">VLOOKUP($L1635,Countries!$A:$B,2,FALSE)</f>
        <v>Portugal</v>
      </c>
      <c r="N1635" s="7" cm="1">
        <f t="array" aca="1" ref="N1635" ca="1">INDEX(States!$C:$C,RANDBETWEEN(5,COUNTA(States!$A:$A) + 1),1)</f>
        <v>16</v>
      </c>
      <c r="O1635" s="7" t="str">
        <f ca="1">VLOOKUP($N1635,States!$C:$D,2,FALSE)</f>
        <v>Azores</v>
      </c>
      <c r="P1635" s="7" t="str">
        <f ca="1">VLOOKUP($F1635,Name!$A:$C,3,FALSE)</f>
        <v>F</v>
      </c>
      <c r="Q1635" s="7" t="str">
        <f ca="1">VLOOKUP($P1635,Genders!$B:$C,2,FALSE)</f>
        <v>Female</v>
      </c>
      <c r="R1635" s="7" cm="1">
        <f t="array" aca="1" ref="R1635" ca="1">INDEX('Marital status'!$A:$A,RANDBETWEEN(5,COUNTA('Marital status'!$A:$A) + 1),1)</f>
        <v>5</v>
      </c>
      <c r="S1635" s="7" t="str">
        <f ca="1">VLOOKUP($R1635,'Marital status'!$A:$B,2,FALSE)</f>
        <v>single</v>
      </c>
      <c r="T1635" s="7">
        <f t="shared" ca="1" si="253"/>
        <v>5</v>
      </c>
      <c r="U1635" s="7" t="str">
        <f ca="1">VLOOKUP($T1635,Ethnicities!$A:$B,2,FALSE)</f>
        <v xml:space="preserve"> white</v>
      </c>
      <c r="V1635" s="8">
        <f t="shared" ca="1" si="254"/>
        <v>22660</v>
      </c>
      <c r="W1635" s="6">
        <f t="shared" ca="1" si="255"/>
        <v>7</v>
      </c>
      <c r="X1635" s="8" t="str">
        <f ca="1">VLOOKUP($W1635,'Background education'!$A:$B,2,FALSE)</f>
        <v>Undergraduate degree</v>
      </c>
      <c r="Y1635" s="7">
        <f ca="1" xml:space="preserve">
  IF(OR($AA1635 = 5, $AA1635 = 6, $AA1635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35" s="7" t="str">
        <f ca="1">VLOOKUP($Y1635,Departments!$A:$B,2,FALSE)</f>
        <v>Audit</v>
      </c>
      <c r="AA1635" s="6">
        <f t="shared" ca="1" si="256"/>
        <v>10</v>
      </c>
      <c r="AB1635" s="7" t="str">
        <f ca="1">VLOOKUP($AA1635,Roles!$A:$B,2,FALSE)</f>
        <v>Trainee</v>
      </c>
      <c r="AC1635" s="6" t="str">
        <f t="shared" ca="1" si="257"/>
        <v/>
      </c>
      <c r="AD1635" s="7" t="str">
        <f ca="1" xml:space="preserve">
IF($AC1635 &lt;&gt; "",
    VLOOKUP($AC1635,Levels!$A:$B,2,FALSE),
    ""
)</f>
        <v/>
      </c>
      <c r="AE1635" s="8">
        <f t="shared" ca="1" si="258"/>
        <v>44124</v>
      </c>
      <c r="AF1635" s="6">
        <f ca="1">RANDBETWEEN(5,COUNTA('Recruitment source'!$A:$A) + 1)</f>
        <v>8</v>
      </c>
      <c r="AG1635" s="6" t="str">
        <f ca="1">VLOOKUP($AF1635,'Recruitment source'!$A:$B,2,FALSE)</f>
        <v>Net Empregos</v>
      </c>
      <c r="AH1635" s="8"/>
      <c r="AI1635" s="1">
        <f t="shared" ca="1" si="250"/>
        <v>1305</v>
      </c>
      <c r="AJ1635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1631, 1, 'Luisa Ferrara Martinelli', 'F', 5, '14/01/1962', 7, 13, 10, NULL, 1305);</v>
      </c>
    </row>
    <row r="1636" spans="1:36" ht="14.25" customHeight="1" x14ac:dyDescent="0.2">
      <c r="A1636" s="7" cm="1">
        <f t="array" aca="1" ref="A1636" ca="1">INDEX(Companies!$A:$A,RANDBETWEEN(5,COUNTA(Companies!$A:$A) + 1),1)</f>
        <v>5</v>
      </c>
      <c r="B1636" s="7" t="str">
        <f ca="1">VLOOKUP($A1636,Companies!$A:$B,2,FALSE)</f>
        <v>ACME Corporation</v>
      </c>
      <c r="C1636" s="5">
        <f t="shared" si="251"/>
        <v>1632</v>
      </c>
      <c r="D1636" s="5" t="str" cm="1">
        <f t="array" ref="D1636">SHA1HASH($C1636)</f>
        <v>793fb87490c33b038af1310868c64bf55928478f</v>
      </c>
      <c r="E1636" s="6">
        <v>1</v>
      </c>
      <c r="F1636" s="7">
        <f ca="1">IF($C1636 = 1 + N("Presidente"),
    127,
    IF($C1636 = 2 + N("Vice-Presidente"),
        72,
        IF($C1636 = 3 + N("Secretária bilíngue"),
            13,
            RANDBETWEEN(5,COUNT(Name!$A:$A) + 1)
        )
    )
)</f>
        <v>317</v>
      </c>
      <c r="G1636" s="7" t="str">
        <f ca="1">VLOOKUP($F1636,Name!$A:$B,2,FALSE)</f>
        <v>Pedro Henrique</v>
      </c>
      <c r="H1636" s="7">
        <f ca="1" xml:space="preserve">
IF($C1636 = 1,
    0,
    RANDBETWEEN(5,COUNT('Last name'!$A:$A) + 1)
)</f>
        <v>100</v>
      </c>
      <c r="I1636" s="7" t="str">
        <f ca="1" xml:space="preserve">
IF($C1636 = 1 + N("Presidente"),
    "de Orléans e Bragança",
    VLOOKUP($H1636,'Last name'!$A:$B,2,FALSE) &amp; " " &amp; VLOOKUP(RANDBETWEEN(5,COUNT('Last name'!$A:$A) + 1),'Last name'!$A:$B,2,FALSE)
)</f>
        <v>Gonçalves Santana</v>
      </c>
      <c r="J1636" s="7" t="str">
        <f t="shared" ca="1" si="252"/>
        <v>Pedro Henrique Gonçalves Santana</v>
      </c>
      <c r="K1636" s="7" t="str" cm="1">
        <f t="array" aca="1" ref="K1636" ca="1">SHA1HASH($J1636)</f>
        <v>c443cdfa7cd51934d259592c8851a053b741d5ab</v>
      </c>
      <c r="L1636" s="7" cm="1">
        <f t="array" aca="1" ref="L1636" ca="1">INDEX(States!$A:$A,N1636,1)</f>
        <v>5</v>
      </c>
      <c r="M1636" s="7" t="str">
        <f ca="1">VLOOKUP($L1636,Countries!$A:$B,2,FALSE)</f>
        <v>Portugal</v>
      </c>
      <c r="N1636" s="7" cm="1">
        <f t="array" aca="1" ref="N1636" ca="1">INDEX(States!$C:$C,RANDBETWEEN(5,COUNTA(States!$A:$A) + 1),1)</f>
        <v>19</v>
      </c>
      <c r="O1636" s="7" t="str">
        <f ca="1">VLOOKUP($N1636,States!$C:$D,2,FALSE)</f>
        <v>Beja</v>
      </c>
      <c r="P1636" s="7" t="str">
        <f ca="1">VLOOKUP($F1636,Name!$A:$C,3,FALSE)</f>
        <v>M</v>
      </c>
      <c r="Q1636" s="7" t="str">
        <f ca="1">VLOOKUP($P1636,Genders!$B:$C,2,FALSE)</f>
        <v>Male</v>
      </c>
      <c r="R1636" s="7" cm="1">
        <f t="array" aca="1" ref="R1636" ca="1">INDEX('Marital status'!$A:$A,RANDBETWEEN(5,COUNTA('Marital status'!$A:$A) + 1),1)</f>
        <v>6</v>
      </c>
      <c r="S1636" s="7" t="str">
        <f ca="1">VLOOKUP($R1636,'Marital status'!$A:$B,2,FALSE)</f>
        <v>MarrieD</v>
      </c>
      <c r="T1636" s="7">
        <f t="shared" ca="1" si="253"/>
        <v>5</v>
      </c>
      <c r="U1636" s="7" t="str">
        <f ca="1">VLOOKUP($T1636,Ethnicities!$A:$B,2,FALSE)</f>
        <v xml:space="preserve"> white</v>
      </c>
      <c r="V1636" s="8">
        <f t="shared" ca="1" si="254"/>
        <v>18189</v>
      </c>
      <c r="W1636" s="6">
        <f t="shared" ca="1" si="255"/>
        <v>8</v>
      </c>
      <c r="X1636" s="8" t="str">
        <f ca="1">VLOOKUP($W1636,'Background education'!$A:$B,2,FALSE)</f>
        <v>Graduate school</v>
      </c>
      <c r="Y1636" s="7">
        <f ca="1" xml:space="preserve">
  IF(OR($AA1636 = 5, $AA1636 = 6, $AA1636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36" s="7" t="str">
        <f ca="1">VLOOKUP($Y1636,Departments!$A:$B,2,FALSE)</f>
        <v>Audit</v>
      </c>
      <c r="AA1636" s="6">
        <f t="shared" ca="1" si="256"/>
        <v>11</v>
      </c>
      <c r="AB1636" s="7" t="str">
        <f ca="1">VLOOKUP($AA1636,Roles!$A:$B,2,FALSE)</f>
        <v>Analyst</v>
      </c>
      <c r="AC1636" s="6">
        <f t="shared" ca="1" si="257"/>
        <v>7</v>
      </c>
      <c r="AD1636" s="7" t="str">
        <f ca="1" xml:space="preserve">
IF($AC1636 &lt;&gt; "",
    VLOOKUP($AC1636,Levels!$A:$B,2,FALSE),
    ""
)</f>
        <v>Senior</v>
      </c>
      <c r="AE1636" s="8">
        <f t="shared" ca="1" si="258"/>
        <v>40842</v>
      </c>
      <c r="AF1636" s="6">
        <f ca="1">RANDBETWEEN(5,COUNTA('Recruitment source'!$A:$A) + 1)</f>
        <v>14</v>
      </c>
      <c r="AG1636" s="6" t="str">
        <f ca="1">VLOOKUP($AF1636,'Recruitment source'!$A:$B,2,FALSE)</f>
        <v>LinkedIn</v>
      </c>
      <c r="AH1636" s="8"/>
      <c r="AI1636" s="1">
        <f t="shared" ca="1" si="250"/>
        <v>3000</v>
      </c>
      <c r="AJ1636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1632, 1, 'Pedro Henrique Gonçalves Santana', 'M', 5, '18/10/1949', 8, 13, 11, 7, 3000);</v>
      </c>
    </row>
    <row r="1637" spans="1:36" ht="14.25" customHeight="1" x14ac:dyDescent="0.2">
      <c r="A1637" s="7" cm="1">
        <f t="array" aca="1" ref="A1637" ca="1">INDEX(Companies!$A:$A,RANDBETWEEN(5,COUNTA(Companies!$A:$A) + 1),1)</f>
        <v>5</v>
      </c>
      <c r="B1637" s="7" t="str">
        <f ca="1">VLOOKUP($A1637,Companies!$A:$B,2,FALSE)</f>
        <v>ACME Corporation</v>
      </c>
      <c r="C1637" s="5">
        <f t="shared" si="251"/>
        <v>1633</v>
      </c>
      <c r="D1637" s="5" t="str" cm="1">
        <f t="array" ref="D1637">SHA1HASH($C1637)</f>
        <v>5db69f242f382be567f2b3f31c40e0d8041bb424</v>
      </c>
      <c r="E1637" s="6">
        <v>1</v>
      </c>
      <c r="F1637" s="7">
        <f ca="1">IF($C1637 = 1 + N("Presidente"),
    127,
    IF($C1637 = 2 + N("Vice-Presidente"),
        72,
        IF($C1637 = 3 + N("Secretária bilíngue"),
            13,
            RANDBETWEEN(5,COUNT(Name!$A:$A) + 1)
        )
    )
)</f>
        <v>113</v>
      </c>
      <c r="G1637" s="7" t="str">
        <f ca="1">VLOOKUP($F1637,Name!$A:$B,2,FALSE)</f>
        <v>Desiré</v>
      </c>
      <c r="H1637" s="7">
        <f ca="1" xml:space="preserve">
IF($C1637 = 1,
    0,
    RANDBETWEEN(5,COUNT('Last name'!$A:$A) + 1)
)</f>
        <v>58</v>
      </c>
      <c r="I1637" s="7" t="str">
        <f ca="1" xml:space="preserve">
IF($C1637 = 1 + N("Presidente"),
    "de Orléans e Bragança",
    VLOOKUP($H1637,'Last name'!$A:$B,2,FALSE) &amp; " " &amp; VLOOKUP(RANDBETWEEN(5,COUNT('Last name'!$A:$A) + 1),'Last name'!$A:$B,2,FALSE)
)</f>
        <v>Cardoso Morato</v>
      </c>
      <c r="J1637" s="7" t="str">
        <f t="shared" ca="1" si="252"/>
        <v>Desiré Cardoso Morato</v>
      </c>
      <c r="K1637" s="7" t="str" cm="1">
        <f t="array" aca="1" ref="K1637" ca="1">SHA1HASH($J1637)</f>
        <v>de355f4a2d742b4e72584c2b609e34acb4e6c48a</v>
      </c>
      <c r="L1637" s="7" cm="1">
        <f t="array" aca="1" ref="L1637" ca="1">INDEX(States!$A:$A,N1637,1)</f>
        <v>5</v>
      </c>
      <c r="M1637" s="7" t="str">
        <f ca="1">VLOOKUP($L1637,Countries!$A:$B,2,FALSE)</f>
        <v>Portugal</v>
      </c>
      <c r="N1637" s="7" cm="1">
        <f t="array" aca="1" ref="N1637" ca="1">INDEX(States!$C:$C,RANDBETWEEN(5,COUNTA(States!$A:$A) + 1),1)</f>
        <v>20</v>
      </c>
      <c r="O1637" s="7" t="str">
        <f ca="1">VLOOKUP($N1637,States!$C:$D,2,FALSE)</f>
        <v>Portalegre</v>
      </c>
      <c r="P1637" s="7" t="str">
        <f ca="1">VLOOKUP($F1637,Name!$A:$C,3,FALSE)</f>
        <v>F</v>
      </c>
      <c r="Q1637" s="7" t="str">
        <f ca="1">VLOOKUP($P1637,Genders!$B:$C,2,FALSE)</f>
        <v>Female</v>
      </c>
      <c r="R1637" s="7" cm="1">
        <f t="array" aca="1" ref="R1637" ca="1">INDEX('Marital status'!$A:$A,RANDBETWEEN(5,COUNTA('Marital status'!$A:$A) + 1),1)</f>
        <v>9</v>
      </c>
      <c r="S1637" s="7" t="str">
        <f ca="1">VLOOKUP($R1637,'Marital status'!$A:$B,2,FALSE)</f>
        <v>DIVORCED</v>
      </c>
      <c r="T1637" s="7">
        <f t="shared" ca="1" si="253"/>
        <v>5</v>
      </c>
      <c r="U1637" s="7" t="str">
        <f ca="1">VLOOKUP($T1637,Ethnicities!$A:$B,2,FALSE)</f>
        <v xml:space="preserve"> white</v>
      </c>
      <c r="V1637" s="8">
        <f t="shared" ca="1" si="254"/>
        <v>21327</v>
      </c>
      <c r="W1637" s="6">
        <f t="shared" ca="1" si="255"/>
        <v>7</v>
      </c>
      <c r="X1637" s="8" t="str">
        <f ca="1">VLOOKUP($W1637,'Background education'!$A:$B,2,FALSE)</f>
        <v>Undergraduate degree</v>
      </c>
      <c r="Y1637" s="7">
        <f ca="1" xml:space="preserve">
  IF(OR($AA1637 = 5, $AA1637 = 6, $AA1637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37" s="7" t="str">
        <f ca="1">VLOOKUP($Y1637,Departments!$A:$B,2,FALSE)</f>
        <v>Controlling</v>
      </c>
      <c r="AA1637" s="6">
        <f t="shared" ca="1" si="256"/>
        <v>9</v>
      </c>
      <c r="AB1637" s="7" t="str">
        <f ca="1">VLOOKUP($AA1637,Roles!$A:$B,2,FALSE)</f>
        <v>Intern</v>
      </c>
      <c r="AC1637" s="6" t="str">
        <f t="shared" ca="1" si="257"/>
        <v/>
      </c>
      <c r="AD1637" s="7" t="str">
        <f ca="1" xml:space="preserve">
IF($AC1637 &lt;&gt; "",
    VLOOKUP($AC1637,Levels!$A:$B,2,FALSE),
    ""
)</f>
        <v/>
      </c>
      <c r="AE1637" s="8">
        <f t="shared" ca="1" si="258"/>
        <v>39550</v>
      </c>
      <c r="AF1637" s="6">
        <f ca="1">RANDBETWEEN(5,COUNTA('Recruitment source'!$A:$A) + 1)</f>
        <v>5</v>
      </c>
      <c r="AG1637" s="6" t="str">
        <f ca="1">VLOOKUP($AF1637,'Recruitment source'!$A:$B,2,FALSE)</f>
        <v>Indeed</v>
      </c>
      <c r="AH1637" s="8"/>
      <c r="AI1637" s="1">
        <f t="shared" ca="1" si="250"/>
        <v>1205</v>
      </c>
      <c r="AJ163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1633, 1, 'Desiré Cardoso Morato', 'F', 5, '22/05/1958', 7, 12, 9, NULL, 1205);</v>
      </c>
    </row>
    <row r="1638" spans="1:36" ht="14.25" customHeight="1" x14ac:dyDescent="0.2">
      <c r="A1638" s="7" cm="1">
        <f t="array" aca="1" ref="A1638" ca="1">INDEX(Companies!$A:$A,RANDBETWEEN(5,COUNTA(Companies!$A:$A) + 1),1)</f>
        <v>5</v>
      </c>
      <c r="B1638" s="7" t="str">
        <f ca="1">VLOOKUP($A1638,Companies!$A:$B,2,FALSE)</f>
        <v>ACME Corporation</v>
      </c>
      <c r="C1638" s="5">
        <f t="shared" si="251"/>
        <v>1634</v>
      </c>
      <c r="D1638" s="5" t="str" cm="1">
        <f t="array" ref="D1638">SHA1HASH($C1638)</f>
        <v>85755d7d0254a5e590031354dc5984ffeff70d4d</v>
      </c>
      <c r="E1638" s="6">
        <v>1</v>
      </c>
      <c r="F1638" s="7">
        <f ca="1">IF($C1638 = 1 + N("Presidente"),
    127,
    IF($C1638 = 2 + N("Vice-Presidente"),
        72,
        IF($C1638 = 3 + N("Secretária bilíngue"),
            13,
            RANDBETWEEN(5,COUNT(Name!$A:$A) + 1)
        )
    )
)</f>
        <v>137</v>
      </c>
      <c r="G1638" s="7" t="str">
        <f ca="1">VLOOKUP($F1638,Name!$A:$B,2,FALSE)</f>
        <v>Fernanda</v>
      </c>
      <c r="H1638" s="7">
        <f ca="1" xml:space="preserve">
IF($C1638 = 1,
    0,
    RANDBETWEEN(5,COUNT('Last name'!$A:$A) + 1)
)</f>
        <v>10</v>
      </c>
      <c r="I1638" s="7" t="str">
        <f ca="1" xml:space="preserve">
IF($C1638 = 1 + N("Presidente"),
    "de Orléans e Bragança",
    VLOOKUP($H1638,'Last name'!$A:$B,2,FALSE) &amp; " " &amp; VLOOKUP(RANDBETWEEN(5,COUNT('Last name'!$A:$A) + 1),'Last name'!$A:$B,2,FALSE)
)</f>
        <v>Alencar Almeida</v>
      </c>
      <c r="J1638" s="7" t="str">
        <f t="shared" ca="1" si="252"/>
        <v>Fernanda Alencar Almeida</v>
      </c>
      <c r="K1638" s="7" t="str" cm="1">
        <f t="array" aca="1" ref="K1638" ca="1">SHA1HASH($J1638)</f>
        <v>80800d63cae6355f412b38e59c8dc9e26eb8ec1e</v>
      </c>
      <c r="L1638" s="7" cm="1">
        <f t="array" aca="1" ref="L1638" ca="1">INDEX(States!$A:$A,N1638,1)</f>
        <v>5</v>
      </c>
      <c r="M1638" s="7" t="str">
        <f ca="1">VLOOKUP($L1638,Countries!$A:$B,2,FALSE)</f>
        <v>Portugal</v>
      </c>
      <c r="N1638" s="7" cm="1">
        <f t="array" aca="1" ref="N1638" ca="1">INDEX(States!$C:$C,RANDBETWEEN(5,COUNTA(States!$A:$A) + 1),1)</f>
        <v>23</v>
      </c>
      <c r="O1638" s="7" t="str">
        <f ca="1">VLOOKUP($N1638,States!$C:$D,2,FALSE)</f>
        <v>Viana do Castelo</v>
      </c>
      <c r="P1638" s="7" t="str">
        <f ca="1">VLOOKUP($F1638,Name!$A:$C,3,FALSE)</f>
        <v>F</v>
      </c>
      <c r="Q1638" s="7" t="str">
        <f ca="1">VLOOKUP($P1638,Genders!$B:$C,2,FALSE)</f>
        <v>Female</v>
      </c>
      <c r="R1638" s="7" cm="1">
        <f t="array" aca="1" ref="R1638" ca="1">INDEX('Marital status'!$A:$A,RANDBETWEEN(5,COUNTA('Marital status'!$A:$A) + 1),1)</f>
        <v>5</v>
      </c>
      <c r="S1638" s="7" t="str">
        <f ca="1">VLOOKUP($R1638,'Marital status'!$A:$B,2,FALSE)</f>
        <v>single</v>
      </c>
      <c r="T1638" s="7">
        <f t="shared" ca="1" si="253"/>
        <v>6</v>
      </c>
      <c r="U1638" s="7" t="str">
        <f ca="1">VLOOKUP($T1638,Ethnicities!$A:$B,2,FALSE)</f>
        <v>Black or African American</v>
      </c>
      <c r="V1638" s="8">
        <f t="shared" ca="1" si="254"/>
        <v>24268</v>
      </c>
      <c r="W1638" s="6">
        <f t="shared" ca="1" si="255"/>
        <v>7</v>
      </c>
      <c r="X1638" s="8" t="str">
        <f ca="1">VLOOKUP($W1638,'Background education'!$A:$B,2,FALSE)</f>
        <v>Undergraduate degree</v>
      </c>
      <c r="Y1638" s="7">
        <f ca="1" xml:space="preserve">
  IF(OR($AA1638 = 5, $AA1638 = 6, $AA1638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38" s="7" t="str">
        <f ca="1">VLOOKUP($Y1638,Departments!$A:$B,2,FALSE)</f>
        <v>Operations</v>
      </c>
      <c r="AA1638" s="6">
        <f t="shared" ca="1" si="256"/>
        <v>11</v>
      </c>
      <c r="AB1638" s="7" t="str">
        <f ca="1">VLOOKUP($AA1638,Roles!$A:$B,2,FALSE)</f>
        <v>Analyst</v>
      </c>
      <c r="AC1638" s="6">
        <f t="shared" ca="1" si="257"/>
        <v>7</v>
      </c>
      <c r="AD1638" s="7" t="str">
        <f ca="1" xml:space="preserve">
IF($AC1638 &lt;&gt; "",
    VLOOKUP($AC1638,Levels!$A:$B,2,FALSE),
    ""
)</f>
        <v>Senior</v>
      </c>
      <c r="AE1638" s="8">
        <f t="shared" ca="1" si="258"/>
        <v>38826</v>
      </c>
      <c r="AF1638" s="6">
        <f ca="1">RANDBETWEEN(5,COUNTA('Recruitment source'!$A:$A) + 1)</f>
        <v>13</v>
      </c>
      <c r="AG1638" s="6" t="str">
        <f ca="1">VLOOKUP($AF1638,'Recruitment source'!$A:$B,2,FALSE)</f>
        <v>Google</v>
      </c>
      <c r="AH1638" s="8"/>
      <c r="AI1638" s="1">
        <f t="shared" ca="1" si="250"/>
        <v>2500</v>
      </c>
      <c r="AJ163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1634, 1, 'Fernanda Alencar Almeida', 'F', 6, '10/06/1966', 7, 10, 11, 7, 2500);</v>
      </c>
    </row>
    <row r="1639" spans="1:36" ht="14.25" customHeight="1" x14ac:dyDescent="0.2">
      <c r="A1639" s="7" cm="1">
        <f t="array" aca="1" ref="A1639" ca="1">INDEX(Companies!$A:$A,RANDBETWEEN(5,COUNTA(Companies!$A:$A) + 1),1)</f>
        <v>5</v>
      </c>
      <c r="B1639" s="7" t="str">
        <f ca="1">VLOOKUP($A1639,Companies!$A:$B,2,FALSE)</f>
        <v>ACME Corporation</v>
      </c>
      <c r="C1639" s="5">
        <f t="shared" si="251"/>
        <v>1635</v>
      </c>
      <c r="D1639" s="5" t="str" cm="1">
        <f t="array" ref="D1639">SHA1HASH($C1639)</f>
        <v>cf14339b64ccb0eba37255992c8a09be706fff88</v>
      </c>
      <c r="E1639" s="6">
        <v>1</v>
      </c>
      <c r="F1639" s="7">
        <f ca="1">IF($C1639 = 1 + N("Presidente"),
    127,
    IF($C1639 = 2 + N("Vice-Presidente"),
        72,
        IF($C1639 = 3 + N("Secretária bilíngue"),
            13,
            RANDBETWEEN(5,COUNT(Name!$A:$A) + 1)
        )
    )
)</f>
        <v>136</v>
      </c>
      <c r="G1639" s="7" t="str">
        <f ca="1">VLOOKUP($F1639,Name!$A:$B,2,FALSE)</f>
        <v>Fellipe</v>
      </c>
      <c r="H1639" s="7">
        <f ca="1" xml:space="preserve">
IF($C1639 = 1,
    0,
    RANDBETWEEN(5,COUNT('Last name'!$A:$A) + 1)
)</f>
        <v>79</v>
      </c>
      <c r="I1639" s="7" t="str">
        <f ca="1" xml:space="preserve">
IF($C1639 = 1 + N("Presidente"),
    "de Orléans e Bragança",
    VLOOKUP($H1639,'Last name'!$A:$B,2,FALSE) &amp; " " &amp; VLOOKUP(RANDBETWEEN(5,COUNT('Last name'!$A:$A) + 1),'Last name'!$A:$B,2,FALSE)
)</f>
        <v>Evangelista Esposito</v>
      </c>
      <c r="J1639" s="7" t="str">
        <f t="shared" ca="1" si="252"/>
        <v>Fellipe Evangelista Esposito</v>
      </c>
      <c r="K1639" s="7" t="str" cm="1">
        <f t="array" aca="1" ref="K1639" ca="1">SHA1HASH($J1639)</f>
        <v>5a0131fbb1b911d11b7bb378b0eece7a8ebdebf7</v>
      </c>
      <c r="L1639" s="7" cm="1">
        <f t="array" aca="1" ref="L1639" ca="1">INDEX(States!$A:$A,N1639,1)</f>
        <v>5</v>
      </c>
      <c r="M1639" s="7" t="str">
        <f ca="1">VLOOKUP($L1639,Countries!$A:$B,2,FALSE)</f>
        <v>Portugal</v>
      </c>
      <c r="N1639" s="7" cm="1">
        <f t="array" aca="1" ref="N1639" ca="1">INDEX(States!$C:$C,RANDBETWEEN(5,COUNTA(States!$A:$A) + 1),1)</f>
        <v>7</v>
      </c>
      <c r="O1639" s="7" t="str">
        <f ca="1">VLOOKUP($N1639,States!$C:$D,2,FALSE)</f>
        <v xml:space="preserve"> Setúbal </v>
      </c>
      <c r="P1639" s="7" t="str">
        <f ca="1">VLOOKUP($F1639,Name!$A:$C,3,FALSE)</f>
        <v>M</v>
      </c>
      <c r="Q1639" s="7" t="str">
        <f ca="1">VLOOKUP($P1639,Genders!$B:$C,2,FALSE)</f>
        <v>Male</v>
      </c>
      <c r="R1639" s="7" cm="1">
        <f t="array" aca="1" ref="R1639" ca="1">INDEX('Marital status'!$A:$A,RANDBETWEEN(5,COUNTA('Marital status'!$A:$A) + 1),1)</f>
        <v>8</v>
      </c>
      <c r="S1639" s="7" t="str">
        <f ca="1">VLOOKUP($R1639,'Marital status'!$A:$B,2,FALSE)</f>
        <v xml:space="preserve"> Separated </v>
      </c>
      <c r="T1639" s="7">
        <f t="shared" ca="1" si="253"/>
        <v>7</v>
      </c>
      <c r="U1639" s="7" t="str">
        <f ca="1">VLOOKUP($T1639,Ethnicities!$A:$B,2,FALSE)</f>
        <v xml:space="preserve">  Hispanic or LATINO</v>
      </c>
      <c r="V1639" s="8">
        <f t="shared" ca="1" si="254"/>
        <v>29560</v>
      </c>
      <c r="W1639" s="6">
        <f t="shared" ca="1" si="255"/>
        <v>7</v>
      </c>
      <c r="X1639" s="8" t="str">
        <f ca="1">VLOOKUP($W1639,'Background education'!$A:$B,2,FALSE)</f>
        <v>Undergraduate degree</v>
      </c>
      <c r="Y1639" s="7">
        <f ca="1" xml:space="preserve">
  IF(OR($AA1639 = 5, $AA1639 = 6, $AA1639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39" s="7" t="str">
        <f ca="1">VLOOKUP($Y1639,Departments!$A:$B,2,FALSE)</f>
        <v>Communication &amp; Marketing</v>
      </c>
      <c r="AA1639" s="6">
        <f t="shared" ca="1" si="256"/>
        <v>9</v>
      </c>
      <c r="AB1639" s="7" t="str">
        <f ca="1">VLOOKUP($AA1639,Roles!$A:$B,2,FALSE)</f>
        <v>Intern</v>
      </c>
      <c r="AC1639" s="6" t="str">
        <f t="shared" ca="1" si="257"/>
        <v/>
      </c>
      <c r="AD1639" s="7" t="str">
        <f ca="1" xml:space="preserve">
IF($AC1639 &lt;&gt; "",
    VLOOKUP($AC1639,Levels!$A:$B,2,FALSE),
    ""
)</f>
        <v/>
      </c>
      <c r="AE1639" s="8">
        <f t="shared" ca="1" si="258"/>
        <v>38583</v>
      </c>
      <c r="AF1639" s="6">
        <f ca="1">RANDBETWEEN(5,COUNTA('Recruitment source'!$A:$A) + 1)</f>
        <v>12</v>
      </c>
      <c r="AG1639" s="6" t="str">
        <f ca="1">VLOOKUP($AF1639,'Recruitment source'!$A:$B,2,FALSE)</f>
        <v xml:space="preserve"> recommendation of employee</v>
      </c>
      <c r="AH1639" s="8"/>
      <c r="AI1639" s="1">
        <f t="shared" ca="1" si="250"/>
        <v>1285</v>
      </c>
      <c r="AJ163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1635, 1, 'Fellipe Evangelista Esposito', 'M', 7, '05/12/1980', 7, 11, 9, NULL, 1285);</v>
      </c>
    </row>
    <row r="1640" spans="1:36" ht="14.25" customHeight="1" x14ac:dyDescent="0.2">
      <c r="A1640" s="7" cm="1">
        <f t="array" aca="1" ref="A1640" ca="1">INDEX(Companies!$A:$A,RANDBETWEEN(5,COUNTA(Companies!$A:$A) + 1),1)</f>
        <v>5</v>
      </c>
      <c r="B1640" s="7" t="str">
        <f ca="1">VLOOKUP($A1640,Companies!$A:$B,2,FALSE)</f>
        <v>ACME Corporation</v>
      </c>
      <c r="C1640" s="5">
        <f t="shared" si="251"/>
        <v>1636</v>
      </c>
      <c r="D1640" s="5" t="str" cm="1">
        <f t="array" ref="D1640">SHA1HASH($C1640)</f>
        <v>85d0662ad5825ba33f4259d0d06ac035abac67bf</v>
      </c>
      <c r="E1640" s="6">
        <v>1</v>
      </c>
      <c r="F1640" s="7">
        <f ca="1">IF($C1640 = 1 + N("Presidente"),
    127,
    IF($C1640 = 2 + N("Vice-Presidente"),
        72,
        IF($C1640 = 3 + N("Secretária bilíngue"),
            13,
            RANDBETWEEN(5,COUNT(Name!$A:$A) + 1)
        )
    )
)</f>
        <v>248</v>
      </c>
      <c r="G1640" s="7" t="str">
        <f ca="1">VLOOKUP($F1640,Name!$A:$B,2,FALSE)</f>
        <v>Luiza</v>
      </c>
      <c r="H1640" s="7">
        <f ca="1" xml:space="preserve">
IF($C1640 = 1,
    0,
    RANDBETWEEN(5,COUNT('Last name'!$A:$A) + 1)
)</f>
        <v>137</v>
      </c>
      <c r="I1640" s="7" t="str">
        <f ca="1" xml:space="preserve">
IF($C1640 = 1 + N("Presidente"),
    "de Orléans e Bragança",
    VLOOKUP($H1640,'Last name'!$A:$B,2,FALSE) &amp; " " &amp; VLOOKUP(RANDBETWEEN(5,COUNT('Last name'!$A:$A) + 1),'Last name'!$A:$B,2,FALSE)
)</f>
        <v>Moura Sousa</v>
      </c>
      <c r="J1640" s="7" t="str">
        <f t="shared" ca="1" si="252"/>
        <v>Luiza Moura Sousa</v>
      </c>
      <c r="K1640" s="7" t="str" cm="1">
        <f t="array" aca="1" ref="K1640" ca="1">SHA1HASH($J1640)</f>
        <v>82d9881d2d79780582e38d4adc88424c16426a60</v>
      </c>
      <c r="L1640" s="7" cm="1">
        <f t="array" aca="1" ref="L1640" ca="1">INDEX(States!$A:$A,N1640,1)</f>
        <v>5</v>
      </c>
      <c r="M1640" s="7" t="str">
        <f ca="1">VLOOKUP($L1640,Countries!$A:$B,2,FALSE)</f>
        <v>Portugal</v>
      </c>
      <c r="N1640" s="7" cm="1">
        <f t="array" aca="1" ref="N1640" ca="1">INDEX(States!$C:$C,RANDBETWEEN(5,COUNTA(States!$A:$A) + 1),1)</f>
        <v>10</v>
      </c>
      <c r="O1640" s="7" t="str">
        <f ca="1">VLOOKUP($N1640,States!$C:$D,2,FALSE)</f>
        <v>Faro</v>
      </c>
      <c r="P1640" s="7" t="str">
        <f ca="1">VLOOKUP($F1640,Name!$A:$C,3,FALSE)</f>
        <v>F</v>
      </c>
      <c r="Q1640" s="7" t="str">
        <f ca="1">VLOOKUP($P1640,Genders!$B:$C,2,FALSE)</f>
        <v>Female</v>
      </c>
      <c r="R1640" s="7" cm="1">
        <f t="array" aca="1" ref="R1640" ca="1">INDEX('Marital status'!$A:$A,RANDBETWEEN(5,COUNTA('Marital status'!$A:$A) + 1),1)</f>
        <v>6</v>
      </c>
      <c r="S1640" s="7" t="str">
        <f ca="1">VLOOKUP($R1640,'Marital status'!$A:$B,2,FALSE)</f>
        <v>MarrieD</v>
      </c>
      <c r="T1640" s="7">
        <f t="shared" ca="1" si="253"/>
        <v>5</v>
      </c>
      <c r="U1640" s="7" t="str">
        <f ca="1">VLOOKUP($T1640,Ethnicities!$A:$B,2,FALSE)</f>
        <v xml:space="preserve"> white</v>
      </c>
      <c r="V1640" s="8">
        <f t="shared" ca="1" si="254"/>
        <v>31633</v>
      </c>
      <c r="W1640" s="6">
        <f t="shared" ca="1" si="255"/>
        <v>7</v>
      </c>
      <c r="X1640" s="8" t="str">
        <f ca="1">VLOOKUP($W1640,'Background education'!$A:$B,2,FALSE)</f>
        <v>Undergraduate degree</v>
      </c>
      <c r="Y1640" s="7">
        <f ca="1" xml:space="preserve">
  IF(OR($AA1640 = 5, $AA1640 = 6, $AA1640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40" s="7" t="str">
        <f ca="1">VLOOKUP($Y1640,Departments!$A:$B,2,FALSE)</f>
        <v xml:space="preserve"> Presidency</v>
      </c>
      <c r="AA1640" s="6">
        <f t="shared" ca="1" si="256"/>
        <v>11</v>
      </c>
      <c r="AB1640" s="7" t="str">
        <f ca="1">VLOOKUP($AA1640,Roles!$A:$B,2,FALSE)</f>
        <v>Analyst</v>
      </c>
      <c r="AC1640" s="6">
        <f t="shared" ca="1" si="257"/>
        <v>6</v>
      </c>
      <c r="AD1640" s="7" t="str">
        <f ca="1" xml:space="preserve">
IF($AC1640 &lt;&gt; "",
    VLOOKUP($AC1640,Levels!$A:$B,2,FALSE),
    ""
)</f>
        <v>Pleno</v>
      </c>
      <c r="AE1640" s="8">
        <f t="shared" ca="1" si="258"/>
        <v>42143</v>
      </c>
      <c r="AF1640" s="6">
        <f ca="1">RANDBETWEEN(5,COUNTA('Recruitment source'!$A:$A) + 1)</f>
        <v>14</v>
      </c>
      <c r="AG1640" s="6" t="str">
        <f ca="1">VLOOKUP($AF1640,'Recruitment source'!$A:$B,2,FALSE)</f>
        <v>LinkedIn</v>
      </c>
      <c r="AH1640" s="8"/>
      <c r="AI1640" s="1">
        <f t="shared" ca="1" si="250"/>
        <v>2500</v>
      </c>
      <c r="AJ1640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1636, 1, 'Luiza Moura Sousa', 'F', 5, '09/08/1986', 7, 5, 11, 6, 2500);</v>
      </c>
    </row>
    <row r="1641" spans="1:36" ht="14.25" customHeight="1" x14ac:dyDescent="0.2">
      <c r="A1641" s="7" cm="1">
        <f t="array" aca="1" ref="A1641" ca="1">INDEX(Companies!$A:$A,RANDBETWEEN(5,COUNTA(Companies!$A:$A) + 1),1)</f>
        <v>5</v>
      </c>
      <c r="B1641" s="7" t="str">
        <f ca="1">VLOOKUP($A1641,Companies!$A:$B,2,FALSE)</f>
        <v>ACME Corporation</v>
      </c>
      <c r="C1641" s="5">
        <f t="shared" si="251"/>
        <v>1637</v>
      </c>
      <c r="D1641" s="5" t="str" cm="1">
        <f t="array" ref="D1641">SHA1HASH($C1641)</f>
        <v>3d4bce24d3e7869a1459fd4cd1bfe131f5ad2a81</v>
      </c>
      <c r="E1641" s="6">
        <v>1</v>
      </c>
      <c r="F1641" s="7">
        <f ca="1">IF($C1641 = 1 + N("Presidente"),
    127,
    IF($C1641 = 2 + N("Vice-Presidente"),
        72,
        IF($C1641 = 3 + N("Secretária bilíngue"),
            13,
            RANDBETWEEN(5,COUNT(Name!$A:$A) + 1)
        )
    )
)</f>
        <v>314</v>
      </c>
      <c r="G1641" s="7" t="str">
        <f ca="1">VLOOKUP($F1641,Name!$A:$B,2,FALSE)</f>
        <v>Paloma</v>
      </c>
      <c r="H1641" s="7">
        <f ca="1" xml:space="preserve">
IF($C1641 = 1,
    0,
    RANDBETWEEN(5,COUNT('Last name'!$A:$A) + 1)
)</f>
        <v>170</v>
      </c>
      <c r="I1641" s="7" t="str">
        <f ca="1" xml:space="preserve">
IF($C1641 = 1 + N("Presidente"),
    "de Orléans e Bragança",
    VLOOKUP($H1641,'Last name'!$A:$B,2,FALSE) &amp; " " &amp; VLOOKUP(RANDBETWEEN(5,COUNT('Last name'!$A:$A) + 1),'Last name'!$A:$B,2,FALSE)
)</f>
        <v>Sá Rangel</v>
      </c>
      <c r="J1641" s="7" t="str">
        <f t="shared" ca="1" si="252"/>
        <v>Paloma Sá Rangel</v>
      </c>
      <c r="K1641" s="7" t="str" cm="1">
        <f t="array" aca="1" ref="K1641" ca="1">SHA1HASH($J1641)</f>
        <v>70a31af7b68c7050effe4de47b4c65751189d961</v>
      </c>
      <c r="L1641" s="7" cm="1">
        <f t="array" aca="1" ref="L1641" ca="1">INDEX(States!$A:$A,N1641,1)</f>
        <v>5</v>
      </c>
      <c r="M1641" s="7" t="str">
        <f ca="1">VLOOKUP($L1641,Countries!$A:$B,2,FALSE)</f>
        <v>Portugal</v>
      </c>
      <c r="N1641" s="7" cm="1">
        <f t="array" aca="1" ref="N1641" ca="1">INDEX(States!$C:$C,RANDBETWEEN(5,COUNTA(States!$A:$A) + 1),1)</f>
        <v>22</v>
      </c>
      <c r="O1641" s="7" t="str">
        <f ca="1">VLOOKUP($N1641,States!$C:$D,2,FALSE)</f>
        <v>Vila Real</v>
      </c>
      <c r="P1641" s="7" t="str">
        <f ca="1">VLOOKUP($F1641,Name!$A:$C,3,FALSE)</f>
        <v>F</v>
      </c>
      <c r="Q1641" s="7" t="str">
        <f ca="1">VLOOKUP($P1641,Genders!$B:$C,2,FALSE)</f>
        <v>Female</v>
      </c>
      <c r="R1641" s="7" cm="1">
        <f t="array" aca="1" ref="R1641" ca="1">INDEX('Marital status'!$A:$A,RANDBETWEEN(5,COUNTA('Marital status'!$A:$A) + 1),1)</f>
        <v>7</v>
      </c>
      <c r="S1641" s="7" t="str">
        <f ca="1">VLOOKUP($R1641,'Marital status'!$A:$B,2,FALSE)</f>
        <v xml:space="preserve">Widowed </v>
      </c>
      <c r="T1641" s="7">
        <f t="shared" ca="1" si="253"/>
        <v>5</v>
      </c>
      <c r="U1641" s="7" t="str">
        <f ca="1">VLOOKUP($T1641,Ethnicities!$A:$B,2,FALSE)</f>
        <v xml:space="preserve"> white</v>
      </c>
      <c r="V1641" s="8">
        <f t="shared" ca="1" si="254"/>
        <v>21446</v>
      </c>
      <c r="W1641" s="6">
        <f t="shared" ca="1" si="255"/>
        <v>7</v>
      </c>
      <c r="X1641" s="8" t="str">
        <f ca="1">VLOOKUP($W1641,'Background education'!$A:$B,2,FALSE)</f>
        <v>Undergraduate degree</v>
      </c>
      <c r="Y1641" s="7">
        <f ca="1" xml:space="preserve">
  IF(OR($AA1641 = 5, $AA1641 = 6, $AA1641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41" s="7" t="str">
        <f ca="1">VLOOKUP($Y1641,Departments!$A:$B,2,FALSE)</f>
        <v>Human Resource</v>
      </c>
      <c r="AA1641" s="6">
        <f t="shared" ca="1" si="256"/>
        <v>10</v>
      </c>
      <c r="AB1641" s="7" t="str">
        <f ca="1">VLOOKUP($AA1641,Roles!$A:$B,2,FALSE)</f>
        <v>Trainee</v>
      </c>
      <c r="AC1641" s="6" t="str">
        <f t="shared" ca="1" si="257"/>
        <v/>
      </c>
      <c r="AD1641" s="7" t="str">
        <f ca="1" xml:space="preserve">
IF($AC1641 &lt;&gt; "",
    VLOOKUP($AC1641,Levels!$A:$B,2,FALSE),
    ""
)</f>
        <v/>
      </c>
      <c r="AE1641" s="8">
        <f t="shared" ca="1" si="258"/>
        <v>39411</v>
      </c>
      <c r="AF1641" s="6">
        <f ca="1">RANDBETWEEN(5,COUNTA('Recruitment source'!$A:$A) + 1)</f>
        <v>15</v>
      </c>
      <c r="AG1641" s="6" t="str">
        <f ca="1">VLOOKUP($AF1641,'Recruitment source'!$A:$B,2,FALSE)</f>
        <v>Website</v>
      </c>
      <c r="AH1641" s="8"/>
      <c r="AI1641" s="1">
        <f t="shared" ca="1" si="250"/>
        <v>1385</v>
      </c>
      <c r="AJ1641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1637, 1, 'Paloma Sá Rangel', 'F', 5, '18/09/1958', 7, 8, 10, NULL, 1385);</v>
      </c>
    </row>
    <row r="1642" spans="1:36" ht="14.25" customHeight="1" x14ac:dyDescent="0.2">
      <c r="A1642" s="7" cm="1">
        <f t="array" aca="1" ref="A1642" ca="1">INDEX(Companies!$A:$A,RANDBETWEEN(5,COUNTA(Companies!$A:$A) + 1),1)</f>
        <v>5</v>
      </c>
      <c r="B1642" s="7" t="str">
        <f ca="1">VLOOKUP($A1642,Companies!$A:$B,2,FALSE)</f>
        <v>ACME Corporation</v>
      </c>
      <c r="C1642" s="5">
        <f t="shared" si="251"/>
        <v>1638</v>
      </c>
      <c r="D1642" s="5" t="str" cm="1">
        <f t="array" ref="D1642">SHA1HASH($C1642)</f>
        <v>db0477132b98737a6964423def574c8f78307501</v>
      </c>
      <c r="E1642" s="6">
        <v>1</v>
      </c>
      <c r="F1642" s="7">
        <f ca="1">IF($C1642 = 1 + N("Presidente"),
    127,
    IF($C1642 = 2 + N("Vice-Presidente"),
        72,
        IF($C1642 = 3 + N("Secretária bilíngue"),
            13,
            RANDBETWEEN(5,COUNT(Name!$A:$A) + 1)
        )
    )
)</f>
        <v>241</v>
      </c>
      <c r="G1642" s="7" t="str">
        <f ca="1">VLOOKUP($F1642,Name!$A:$B,2,FALSE)</f>
        <v>Luccas</v>
      </c>
      <c r="H1642" s="7">
        <f ca="1" xml:space="preserve">
IF($C1642 = 1,
    0,
    RANDBETWEEN(5,COUNT('Last name'!$A:$A) + 1)
)</f>
        <v>25</v>
      </c>
      <c r="I1642" s="7" t="str">
        <f ca="1" xml:space="preserve">
IF($C1642 = 1 + N("Presidente"),
    "de Orléans e Bragança",
    VLOOKUP($H1642,'Last name'!$A:$B,2,FALSE) &amp; " " &amp; VLOOKUP(RANDBETWEEN(5,COUNT('Last name'!$A:$A) + 1),'Last name'!$A:$B,2,FALSE)
)</f>
        <v>Auth Gomes</v>
      </c>
      <c r="J1642" s="7" t="str">
        <f t="shared" ca="1" si="252"/>
        <v>Luccas Auth Gomes</v>
      </c>
      <c r="K1642" s="7" t="str" cm="1">
        <f t="array" aca="1" ref="K1642" ca="1">SHA1HASH($J1642)</f>
        <v>c891cbed9046af93c76553700e4737fb403f8883</v>
      </c>
      <c r="L1642" s="7" cm="1">
        <f t="array" aca="1" ref="L1642" ca="1">INDEX(States!$A:$A,N1642,1)</f>
        <v>5</v>
      </c>
      <c r="M1642" s="7" t="str">
        <f ca="1">VLOOKUP($L1642,Countries!$A:$B,2,FALSE)</f>
        <v>Portugal</v>
      </c>
      <c r="N1642" s="7" cm="1">
        <f t="array" aca="1" ref="N1642" ca="1">INDEX(States!$C:$C,RANDBETWEEN(5,COUNTA(States!$A:$A) + 1),1)</f>
        <v>20</v>
      </c>
      <c r="O1642" s="7" t="str">
        <f ca="1">VLOOKUP($N1642,States!$C:$D,2,FALSE)</f>
        <v>Portalegre</v>
      </c>
      <c r="P1642" s="7" t="str">
        <f ca="1">VLOOKUP($F1642,Name!$A:$C,3,FALSE)</f>
        <v>M</v>
      </c>
      <c r="Q1642" s="7" t="str">
        <f ca="1">VLOOKUP($P1642,Genders!$B:$C,2,FALSE)</f>
        <v>Male</v>
      </c>
      <c r="R1642" s="7" cm="1">
        <f t="array" aca="1" ref="R1642" ca="1">INDEX('Marital status'!$A:$A,RANDBETWEEN(5,COUNTA('Marital status'!$A:$A) + 1),1)</f>
        <v>9</v>
      </c>
      <c r="S1642" s="7" t="str">
        <f ca="1">VLOOKUP($R1642,'Marital status'!$A:$B,2,FALSE)</f>
        <v>DIVORCED</v>
      </c>
      <c r="T1642" s="7">
        <f t="shared" ca="1" si="253"/>
        <v>5</v>
      </c>
      <c r="U1642" s="7" t="str">
        <f ca="1">VLOOKUP($T1642,Ethnicities!$A:$B,2,FALSE)</f>
        <v xml:space="preserve"> white</v>
      </c>
      <c r="V1642" s="8">
        <f t="shared" ca="1" si="254"/>
        <v>20254</v>
      </c>
      <c r="W1642" s="6">
        <f t="shared" ca="1" si="255"/>
        <v>7</v>
      </c>
      <c r="X1642" s="8" t="str">
        <f ca="1">VLOOKUP($W1642,'Background education'!$A:$B,2,FALSE)</f>
        <v>Undergraduate degree</v>
      </c>
      <c r="Y1642" s="7">
        <f ca="1" xml:space="preserve">
  IF(OR($AA1642 = 5, $AA1642 = 6, $AA1642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42" s="7" t="str">
        <f ca="1">VLOOKUP($Y1642,Departments!$A:$B,2,FALSE)</f>
        <v>Human Resource</v>
      </c>
      <c r="AA1642" s="6">
        <f t="shared" ca="1" si="256"/>
        <v>11</v>
      </c>
      <c r="AB1642" s="7" t="str">
        <f ca="1">VLOOKUP($AA1642,Roles!$A:$B,2,FALSE)</f>
        <v>Analyst</v>
      </c>
      <c r="AC1642" s="6">
        <f t="shared" ca="1" si="257"/>
        <v>5</v>
      </c>
      <c r="AD1642" s="7" t="str">
        <f ca="1" xml:space="preserve">
IF($AC1642 &lt;&gt; "",
    VLOOKUP($AC1642,Levels!$A:$B,2,FALSE),
    ""
)</f>
        <v>Junior</v>
      </c>
      <c r="AE1642" s="8">
        <f t="shared" ca="1" si="258"/>
        <v>42947</v>
      </c>
      <c r="AF1642" s="6">
        <f ca="1">RANDBETWEEN(5,COUNTA('Recruitment source'!$A:$A) + 1)</f>
        <v>8</v>
      </c>
      <c r="AG1642" s="6" t="str">
        <f ca="1">VLOOKUP($AF1642,'Recruitment source'!$A:$B,2,FALSE)</f>
        <v>Net Empregos</v>
      </c>
      <c r="AH1642" s="8"/>
      <c r="AI1642" s="1">
        <f t="shared" ca="1" si="250"/>
        <v>2580</v>
      </c>
      <c r="AJ1642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1638, 1, 'Luccas Auth Gomes', 'M', 5, '14/06/1955', 7, 8, 11, 5, 2580);</v>
      </c>
    </row>
    <row r="1643" spans="1:36" ht="14.25" customHeight="1" x14ac:dyDescent="0.2">
      <c r="A1643" s="7" cm="1">
        <f t="array" aca="1" ref="A1643" ca="1">INDEX(Companies!$A:$A,RANDBETWEEN(5,COUNTA(Companies!$A:$A) + 1),1)</f>
        <v>5</v>
      </c>
      <c r="B1643" s="7" t="str">
        <f ca="1">VLOOKUP($A1643,Companies!$A:$B,2,FALSE)</f>
        <v>ACME Corporation</v>
      </c>
      <c r="C1643" s="5">
        <f t="shared" si="251"/>
        <v>1639</v>
      </c>
      <c r="D1643" s="5" t="str" cm="1">
        <f t="array" ref="D1643">SHA1HASH($C1643)</f>
        <v>f7b4fcd1404631ab5502b8a9ddc8081637865056</v>
      </c>
      <c r="E1643" s="6">
        <v>1</v>
      </c>
      <c r="F1643" s="7">
        <f ca="1">IF($C1643 = 1 + N("Presidente"),
    127,
    IF($C1643 = 2 + N("Vice-Presidente"),
        72,
        IF($C1643 = 3 + N("Secretária bilíngue"),
            13,
            RANDBETWEEN(5,COUNT(Name!$A:$A) + 1)
        )
    )
)</f>
        <v>110</v>
      </c>
      <c r="G1643" s="7" t="str">
        <f ca="1">VLOOKUP($F1643,Name!$A:$B,2,FALSE)</f>
        <v>Davi Miguel</v>
      </c>
      <c r="H1643" s="7">
        <f ca="1" xml:space="preserve">
IF($C1643 = 1,
    0,
    RANDBETWEEN(5,COUNT('Last name'!$A:$A) + 1)
)</f>
        <v>169</v>
      </c>
      <c r="I1643" s="7" t="str">
        <f ca="1" xml:space="preserve">
IF($C1643 = 1 + N("Presidente"),
    "de Orléans e Bragança",
    VLOOKUP($H1643,'Last name'!$A:$B,2,FALSE) &amp; " " &amp; VLOOKUP(RANDBETWEEN(5,COUNT('Last name'!$A:$A) + 1),'Last name'!$A:$B,2,FALSE)
)</f>
        <v>Russo Caruso</v>
      </c>
      <c r="J1643" s="7" t="str">
        <f t="shared" ca="1" si="252"/>
        <v>Davi Miguel Russo Caruso</v>
      </c>
      <c r="K1643" s="7" t="str" cm="1">
        <f t="array" aca="1" ref="K1643" ca="1">SHA1HASH($J1643)</f>
        <v>9f91ad40fb26f17a362ef4d31e008a6606abbac2</v>
      </c>
      <c r="L1643" s="7" cm="1">
        <f t="array" aca="1" ref="L1643" ca="1">INDEX(States!$A:$A,N1643,1)</f>
        <v>5</v>
      </c>
      <c r="M1643" s="7" t="str">
        <f ca="1">VLOOKUP($L1643,Countries!$A:$B,2,FALSE)</f>
        <v>Portugal</v>
      </c>
      <c r="N1643" s="7" cm="1">
        <f t="array" aca="1" ref="N1643" ca="1">INDEX(States!$C:$C,RANDBETWEEN(5,COUNTA(States!$A:$A) + 1),1)</f>
        <v>18</v>
      </c>
      <c r="O1643" s="7" t="str">
        <f ca="1">VLOOKUP($N1643,States!$C:$D,2,FALSE)</f>
        <v>Castelo Branco</v>
      </c>
      <c r="P1643" s="7" t="str">
        <f ca="1">VLOOKUP($F1643,Name!$A:$C,3,FALSE)</f>
        <v>M</v>
      </c>
      <c r="Q1643" s="7" t="str">
        <f ca="1">VLOOKUP($P1643,Genders!$B:$C,2,FALSE)</f>
        <v>Male</v>
      </c>
      <c r="R1643" s="7" cm="1">
        <f t="array" aca="1" ref="R1643" ca="1">INDEX('Marital status'!$A:$A,RANDBETWEEN(5,COUNTA('Marital status'!$A:$A) + 1),1)</f>
        <v>9</v>
      </c>
      <c r="S1643" s="7" t="str">
        <f ca="1">VLOOKUP($R1643,'Marital status'!$A:$B,2,FALSE)</f>
        <v>DIVORCED</v>
      </c>
      <c r="T1643" s="7">
        <f t="shared" ca="1" si="253"/>
        <v>5</v>
      </c>
      <c r="U1643" s="7" t="str">
        <f ca="1">VLOOKUP($T1643,Ethnicities!$A:$B,2,FALSE)</f>
        <v xml:space="preserve"> white</v>
      </c>
      <c r="V1643" s="8">
        <f t="shared" ca="1" si="254"/>
        <v>24242</v>
      </c>
      <c r="W1643" s="6">
        <f t="shared" ca="1" si="255"/>
        <v>7</v>
      </c>
      <c r="X1643" s="8" t="str">
        <f ca="1">VLOOKUP($W1643,'Background education'!$A:$B,2,FALSE)</f>
        <v>Undergraduate degree</v>
      </c>
      <c r="Y1643" s="7">
        <f ca="1" xml:space="preserve">
  IF(OR($AA1643 = 5, $AA1643 = 6, $AA1643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43" s="7" t="str">
        <f ca="1">VLOOKUP($Y1643,Departments!$A:$B,2,FALSE)</f>
        <v>Operations</v>
      </c>
      <c r="AA1643" s="6">
        <f t="shared" ca="1" si="256"/>
        <v>10</v>
      </c>
      <c r="AB1643" s="7" t="str">
        <f ca="1">VLOOKUP($AA1643,Roles!$A:$B,2,FALSE)</f>
        <v>Trainee</v>
      </c>
      <c r="AC1643" s="6" t="str">
        <f t="shared" ca="1" si="257"/>
        <v/>
      </c>
      <c r="AD1643" s="7" t="str">
        <f ca="1" xml:space="preserve">
IF($AC1643 &lt;&gt; "",
    VLOOKUP($AC1643,Levels!$A:$B,2,FALSE),
    ""
)</f>
        <v/>
      </c>
      <c r="AE1643" s="8">
        <f t="shared" ca="1" si="258"/>
        <v>42616</v>
      </c>
      <c r="AF1643" s="6">
        <f ca="1">RANDBETWEEN(5,COUNTA('Recruitment source'!$A:$A) + 1)</f>
        <v>12</v>
      </c>
      <c r="AG1643" s="6" t="str">
        <f ca="1">VLOOKUP($AF1643,'Recruitment source'!$A:$B,2,FALSE)</f>
        <v xml:space="preserve"> recommendation of employee</v>
      </c>
      <c r="AH1643" s="8"/>
      <c r="AI1643" s="1">
        <f t="shared" ca="1" si="250"/>
        <v>1305</v>
      </c>
      <c r="AJ1643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1639, 1, 'Davi Miguel Russo Caruso', 'M', 5, '15/05/1966', 7, 10, 10, NULL, 1305);</v>
      </c>
    </row>
    <row r="1644" spans="1:36" ht="14.25" customHeight="1" x14ac:dyDescent="0.2">
      <c r="A1644" s="7" cm="1">
        <f t="array" aca="1" ref="A1644" ca="1">INDEX(Companies!$A:$A,RANDBETWEEN(5,COUNTA(Companies!$A:$A) + 1),1)</f>
        <v>5</v>
      </c>
      <c r="B1644" s="7" t="str">
        <f ca="1">VLOOKUP($A1644,Companies!$A:$B,2,FALSE)</f>
        <v>ACME Corporation</v>
      </c>
      <c r="C1644" s="5">
        <f t="shared" si="251"/>
        <v>1640</v>
      </c>
      <c r="D1644" s="5" t="str" cm="1">
        <f t="array" ref="D1644">SHA1HASH($C1644)</f>
        <v>89d89e5773c4210782aa5783b7dfba5e0af85ccc</v>
      </c>
      <c r="E1644" s="6">
        <v>1</v>
      </c>
      <c r="F1644" s="7">
        <f ca="1">IF($C1644 = 1 + N("Presidente"),
    127,
    IF($C1644 = 2 + N("Vice-Presidente"),
        72,
        IF($C1644 = 3 + N("Secretária bilíngue"),
            13,
            RANDBETWEEN(5,COUNT(Name!$A:$A) + 1)
        )
    )
)</f>
        <v>24</v>
      </c>
      <c r="G1644" s="7" t="str">
        <f ca="1">VLOOKUP($F1644,Name!$A:$B,2,FALSE)</f>
        <v>Ammanda</v>
      </c>
      <c r="H1644" s="7">
        <f ca="1" xml:space="preserve">
IF($C1644 = 1,
    0,
    RANDBETWEEN(5,COUNT('Last name'!$A:$A) + 1)
)</f>
        <v>115</v>
      </c>
      <c r="I1644" s="7" t="str">
        <f ca="1" xml:space="preserve">
IF($C1644 = 1 + N("Presidente"),
    "de Orléans e Bragança",
    VLOOKUP($H1644,'Last name'!$A:$B,2,FALSE) &amp; " " &amp; VLOOKUP(RANDBETWEEN(5,COUNT('Last name'!$A:$A) + 1),'Last name'!$A:$B,2,FALSE)
)</f>
        <v>Madureira Pasquim</v>
      </c>
      <c r="J1644" s="7" t="str">
        <f t="shared" ca="1" si="252"/>
        <v>Ammanda Madureira Pasquim</v>
      </c>
      <c r="K1644" s="7" t="str" cm="1">
        <f t="array" aca="1" ref="K1644" ca="1">SHA1HASH($J1644)</f>
        <v>3e06e4d53483a35e63219ac65fdd705518e5c8f1</v>
      </c>
      <c r="L1644" s="7" cm="1">
        <f t="array" aca="1" ref="L1644" ca="1">INDEX(States!$A:$A,N1644,1)</f>
        <v>5</v>
      </c>
      <c r="M1644" s="7" t="str">
        <f ca="1">VLOOKUP($L1644,Countries!$A:$B,2,FALSE)</f>
        <v>Portugal</v>
      </c>
      <c r="N1644" s="7" cm="1">
        <f t="array" aca="1" ref="N1644" ca="1">INDEX(States!$C:$C,RANDBETWEEN(5,COUNTA(States!$A:$A) + 1),1)</f>
        <v>22</v>
      </c>
      <c r="O1644" s="7" t="str">
        <f ca="1">VLOOKUP($N1644,States!$C:$D,2,FALSE)</f>
        <v>Vila Real</v>
      </c>
      <c r="P1644" s="7" t="str">
        <f ca="1">VLOOKUP($F1644,Name!$A:$C,3,FALSE)</f>
        <v>F</v>
      </c>
      <c r="Q1644" s="7" t="str">
        <f ca="1">VLOOKUP($P1644,Genders!$B:$C,2,FALSE)</f>
        <v>Female</v>
      </c>
      <c r="R1644" s="7" cm="1">
        <f t="array" aca="1" ref="R1644" ca="1">INDEX('Marital status'!$A:$A,RANDBETWEEN(5,COUNTA('Marital status'!$A:$A) + 1),1)</f>
        <v>9</v>
      </c>
      <c r="S1644" s="7" t="str">
        <f ca="1">VLOOKUP($R1644,'Marital status'!$A:$B,2,FALSE)</f>
        <v>DIVORCED</v>
      </c>
      <c r="T1644" s="7">
        <f t="shared" ca="1" si="253"/>
        <v>5</v>
      </c>
      <c r="U1644" s="7" t="str">
        <f ca="1">VLOOKUP($T1644,Ethnicities!$A:$B,2,FALSE)</f>
        <v xml:space="preserve"> white</v>
      </c>
      <c r="V1644" s="8">
        <f t="shared" ca="1" si="254"/>
        <v>29645</v>
      </c>
      <c r="W1644" s="6">
        <f t="shared" ca="1" si="255"/>
        <v>7</v>
      </c>
      <c r="X1644" s="8" t="str">
        <f ca="1">VLOOKUP($W1644,'Background education'!$A:$B,2,FALSE)</f>
        <v>Undergraduate degree</v>
      </c>
      <c r="Y1644" s="7">
        <f ca="1" xml:space="preserve">
  IF(OR($AA1644 = 5, $AA1644 = 6, $AA1644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44" s="7" t="str">
        <f ca="1">VLOOKUP($Y1644,Departments!$A:$B,2,FALSE)</f>
        <v>Audit</v>
      </c>
      <c r="AA1644" s="6">
        <f t="shared" ca="1" si="256"/>
        <v>11</v>
      </c>
      <c r="AB1644" s="7" t="str">
        <f ca="1">VLOOKUP($AA1644,Roles!$A:$B,2,FALSE)</f>
        <v>Analyst</v>
      </c>
      <c r="AC1644" s="6">
        <f t="shared" ca="1" si="257"/>
        <v>7</v>
      </c>
      <c r="AD1644" s="7" t="str">
        <f ca="1" xml:space="preserve">
IF($AC1644 &lt;&gt; "",
    VLOOKUP($AC1644,Levels!$A:$B,2,FALSE),
    ""
)</f>
        <v>Senior</v>
      </c>
      <c r="AE1644" s="8">
        <f t="shared" ca="1" si="258"/>
        <v>36722</v>
      </c>
      <c r="AF1644" s="6">
        <f ca="1">RANDBETWEEN(5,COUNTA('Recruitment source'!$A:$A) + 1)</f>
        <v>8</v>
      </c>
      <c r="AG1644" s="6" t="str">
        <f ca="1">VLOOKUP($AF1644,'Recruitment source'!$A:$B,2,FALSE)</f>
        <v>Net Empregos</v>
      </c>
      <c r="AH1644" s="8"/>
      <c r="AI1644" s="1">
        <f t="shared" ca="1" si="250"/>
        <v>2500</v>
      </c>
      <c r="AJ1644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1640, 1, 'Ammanda Madureira Pasquim', 'F', 5, '28/02/1981', 7, 13, 11, 7, 2500);</v>
      </c>
    </row>
    <row r="1645" spans="1:36" ht="14.25" customHeight="1" x14ac:dyDescent="0.2">
      <c r="A1645" s="7" cm="1">
        <f t="array" aca="1" ref="A1645" ca="1">INDEX(Companies!$A:$A,RANDBETWEEN(5,COUNTA(Companies!$A:$A) + 1),1)</f>
        <v>5</v>
      </c>
      <c r="B1645" s="7" t="str">
        <f ca="1">VLOOKUP($A1645,Companies!$A:$B,2,FALSE)</f>
        <v>ACME Corporation</v>
      </c>
      <c r="C1645" s="5">
        <f t="shared" si="251"/>
        <v>1641</v>
      </c>
      <c r="D1645" s="5" t="str" cm="1">
        <f t="array" ref="D1645">SHA1HASH($C1645)</f>
        <v>de35bd727bde53cf940c9cb18a43f4c74e89862d</v>
      </c>
      <c r="E1645" s="6">
        <v>1</v>
      </c>
      <c r="F1645" s="7">
        <f ca="1">IF($C1645 = 1 + N("Presidente"),
    127,
    IF($C1645 = 2 + N("Vice-Presidente"),
        72,
        IF($C1645 = 3 + N("Secretária bilíngue"),
            13,
            RANDBETWEEN(5,COUNT(Name!$A:$A) + 1)
        )
    )
)</f>
        <v>179</v>
      </c>
      <c r="G1645" s="7" t="str">
        <f ca="1">VLOOKUP($F1645,Name!$A:$B,2,FALSE)</f>
        <v>Isadora</v>
      </c>
      <c r="H1645" s="7">
        <f ca="1" xml:space="preserve">
IF($C1645 = 1,
    0,
    RANDBETWEEN(5,COUNT('Last name'!$A:$A) + 1)
)</f>
        <v>69</v>
      </c>
      <c r="I1645" s="7" t="str">
        <f ca="1" xml:space="preserve">
IF($C1645 = 1 + N("Presidente"),
    "de Orléans e Bragança",
    VLOOKUP($H1645,'Last name'!$A:$B,2,FALSE) &amp; " " &amp; VLOOKUP(RANDBETWEEN(5,COUNT('Last name'!$A:$A) + 1),'Last name'!$A:$B,2,FALSE)
)</f>
        <v>Costatini Ferrari</v>
      </c>
      <c r="J1645" s="7" t="str">
        <f t="shared" ca="1" si="252"/>
        <v>Isadora Costatini Ferrari</v>
      </c>
      <c r="K1645" s="7" t="str" cm="1">
        <f t="array" aca="1" ref="K1645" ca="1">SHA1HASH($J1645)</f>
        <v>72bceb8577173a1c9bf55acf70c4aed7a4aee6f0</v>
      </c>
      <c r="L1645" s="7" cm="1">
        <f t="array" aca="1" ref="L1645" ca="1">INDEX(States!$A:$A,N1645,1)</f>
        <v>5</v>
      </c>
      <c r="M1645" s="7" t="str">
        <f ca="1">VLOOKUP($L1645,Countries!$A:$B,2,FALSE)</f>
        <v>Portugal</v>
      </c>
      <c r="N1645" s="7" cm="1">
        <f t="array" aca="1" ref="N1645" ca="1">INDEX(States!$C:$C,RANDBETWEEN(5,COUNTA(States!$A:$A) + 1),1)</f>
        <v>24</v>
      </c>
      <c r="O1645" s="7" t="str">
        <f ca="1">VLOOKUP($N1645,States!$C:$D,2,FALSE)</f>
        <v>Brangança</v>
      </c>
      <c r="P1645" s="7" t="str">
        <f ca="1">VLOOKUP($F1645,Name!$A:$C,3,FALSE)</f>
        <v>F</v>
      </c>
      <c r="Q1645" s="7" t="str">
        <f ca="1">VLOOKUP($P1645,Genders!$B:$C,2,FALSE)</f>
        <v>Female</v>
      </c>
      <c r="R1645" s="7" cm="1">
        <f t="array" aca="1" ref="R1645" ca="1">INDEX('Marital status'!$A:$A,RANDBETWEEN(5,COUNTA('Marital status'!$A:$A) + 1),1)</f>
        <v>6</v>
      </c>
      <c r="S1645" s="7" t="str">
        <f ca="1">VLOOKUP($R1645,'Marital status'!$A:$B,2,FALSE)</f>
        <v>MarrieD</v>
      </c>
      <c r="T1645" s="7">
        <f t="shared" ca="1" si="253"/>
        <v>6</v>
      </c>
      <c r="U1645" s="7" t="str">
        <f ca="1">VLOOKUP($T1645,Ethnicities!$A:$B,2,FALSE)</f>
        <v>Black or African American</v>
      </c>
      <c r="V1645" s="8">
        <f t="shared" ca="1" si="254"/>
        <v>30217</v>
      </c>
      <c r="W1645" s="6">
        <f t="shared" ca="1" si="255"/>
        <v>7</v>
      </c>
      <c r="X1645" s="8" t="str">
        <f ca="1">VLOOKUP($W1645,'Background education'!$A:$B,2,FALSE)</f>
        <v>Undergraduate degree</v>
      </c>
      <c r="Y1645" s="7">
        <f ca="1" xml:space="preserve">
  IF(OR($AA1645 = 5, $AA1645 = 6, $AA1645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45" s="7" t="str">
        <f ca="1">VLOOKUP($Y1645,Departments!$A:$B,2,FALSE)</f>
        <v>Audit</v>
      </c>
      <c r="AA1645" s="6">
        <f t="shared" ca="1" si="256"/>
        <v>9</v>
      </c>
      <c r="AB1645" s="7" t="str">
        <f ca="1">VLOOKUP($AA1645,Roles!$A:$B,2,FALSE)</f>
        <v>Intern</v>
      </c>
      <c r="AC1645" s="6" t="str">
        <f t="shared" ca="1" si="257"/>
        <v/>
      </c>
      <c r="AD1645" s="7" t="str">
        <f ca="1" xml:space="preserve">
IF($AC1645 &lt;&gt; "",
    VLOOKUP($AC1645,Levels!$A:$B,2,FALSE),
    ""
)</f>
        <v/>
      </c>
      <c r="AE1645" s="8">
        <f t="shared" ca="1" si="258"/>
        <v>41401</v>
      </c>
      <c r="AF1645" s="6">
        <f ca="1">RANDBETWEEN(5,COUNTA('Recruitment source'!$A:$A) + 1)</f>
        <v>8</v>
      </c>
      <c r="AG1645" s="6" t="str">
        <f ca="1">VLOOKUP($AF1645,'Recruitment source'!$A:$B,2,FALSE)</f>
        <v>Net Empregos</v>
      </c>
      <c r="AH1645" s="8"/>
      <c r="AI1645" s="1">
        <f t="shared" ca="1" si="250"/>
        <v>1205</v>
      </c>
      <c r="AJ1645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1641, 1, 'Isadora Costatini Ferrari', 'F', 6, '23/09/1982', 7, 13, 9, NULL, 1205);</v>
      </c>
    </row>
    <row r="1646" spans="1:36" ht="14.25" customHeight="1" x14ac:dyDescent="0.2">
      <c r="A1646" s="7" cm="1">
        <f t="array" aca="1" ref="A1646" ca="1">INDEX(Companies!$A:$A,RANDBETWEEN(5,COUNTA(Companies!$A:$A) + 1),1)</f>
        <v>5</v>
      </c>
      <c r="B1646" s="7" t="str">
        <f ca="1">VLOOKUP($A1646,Companies!$A:$B,2,FALSE)</f>
        <v>ACME Corporation</v>
      </c>
      <c r="C1646" s="5">
        <f t="shared" si="251"/>
        <v>1642</v>
      </c>
      <c r="D1646" s="5" t="str" cm="1">
        <f t="array" ref="D1646">SHA1HASH($C1646)</f>
        <v>9be2e9927da42dffd5b76d4d97d612788a4af305</v>
      </c>
      <c r="E1646" s="6">
        <v>1</v>
      </c>
      <c r="F1646" s="7">
        <f ca="1">IF($C1646 = 1 + N("Presidente"),
    127,
    IF($C1646 = 2 + N("Vice-Presidente"),
        72,
        IF($C1646 = 3 + N("Secretária bilíngue"),
            13,
            RANDBETWEEN(5,COUNT(Name!$A:$A) + 1)
        )
    )
)</f>
        <v>155</v>
      </c>
      <c r="G1646" s="7" t="str">
        <f ca="1">VLOOKUP($F1646,Name!$A:$B,2,FALSE)</f>
        <v>Gloria</v>
      </c>
      <c r="H1646" s="7">
        <f ca="1" xml:space="preserve">
IF($C1646 = 1,
    0,
    RANDBETWEEN(5,COUNT('Last name'!$A:$A) + 1)
)</f>
        <v>68</v>
      </c>
      <c r="I1646" s="7" t="str">
        <f ca="1" xml:space="preserve">
IF($C1646 = 1 + N("Presidente"),
    "de Orléans e Bragança",
    VLOOKUP($H1646,'Last name'!$A:$B,2,FALSE) &amp; " " &amp; VLOOKUP(RANDBETWEEN(5,COUNT('Last name'!$A:$A) + 1),'Last name'!$A:$B,2,FALSE)
)</f>
        <v>Costa Marino</v>
      </c>
      <c r="J1646" s="7" t="str">
        <f t="shared" ca="1" si="252"/>
        <v>Gloria Costa Marino</v>
      </c>
      <c r="K1646" s="7" t="str" cm="1">
        <f t="array" aca="1" ref="K1646" ca="1">SHA1HASH($J1646)</f>
        <v>4492692376a170ddc694fe034f6fd273a094b198</v>
      </c>
      <c r="L1646" s="7" cm="1">
        <f t="array" aca="1" ref="L1646" ca="1">INDEX(States!$A:$A,N1646,1)</f>
        <v>5</v>
      </c>
      <c r="M1646" s="7" t="str">
        <f ca="1">VLOOKUP($L1646,Countries!$A:$B,2,FALSE)</f>
        <v>Portugal</v>
      </c>
      <c r="N1646" s="7" cm="1">
        <f t="array" aca="1" ref="N1646" ca="1">INDEX(States!$C:$C,RANDBETWEEN(5,COUNTA(States!$A:$A) + 1),1)</f>
        <v>16</v>
      </c>
      <c r="O1646" s="7" t="str">
        <f ca="1">VLOOKUP($N1646,States!$C:$D,2,FALSE)</f>
        <v>Azores</v>
      </c>
      <c r="P1646" s="7" t="str">
        <f ca="1">VLOOKUP($F1646,Name!$A:$C,3,FALSE)</f>
        <v>F</v>
      </c>
      <c r="Q1646" s="7" t="str">
        <f ca="1">VLOOKUP($P1646,Genders!$B:$C,2,FALSE)</f>
        <v>Female</v>
      </c>
      <c r="R1646" s="7" cm="1">
        <f t="array" aca="1" ref="R1646" ca="1">INDEX('Marital status'!$A:$A,RANDBETWEEN(5,COUNTA('Marital status'!$A:$A) + 1),1)</f>
        <v>5</v>
      </c>
      <c r="S1646" s="7" t="str">
        <f ca="1">VLOOKUP($R1646,'Marital status'!$A:$B,2,FALSE)</f>
        <v>single</v>
      </c>
      <c r="T1646" s="7">
        <f t="shared" ca="1" si="253"/>
        <v>5</v>
      </c>
      <c r="U1646" s="7" t="str">
        <f ca="1">VLOOKUP($T1646,Ethnicities!$A:$B,2,FALSE)</f>
        <v xml:space="preserve"> white</v>
      </c>
      <c r="V1646" s="8">
        <f t="shared" ca="1" si="254"/>
        <v>21230</v>
      </c>
      <c r="W1646" s="6">
        <f t="shared" ca="1" si="255"/>
        <v>8</v>
      </c>
      <c r="X1646" s="8" t="str">
        <f ca="1">VLOOKUP($W1646,'Background education'!$A:$B,2,FALSE)</f>
        <v>Graduate school</v>
      </c>
      <c r="Y1646" s="7">
        <f ca="1" xml:space="preserve">
  IF(OR($AA1646 = 5, $AA1646 = 6, $AA1646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46" s="7" t="str">
        <f ca="1">VLOOKUP($Y1646,Departments!$A:$B,2,FALSE)</f>
        <v xml:space="preserve"> Presidency</v>
      </c>
      <c r="AA1646" s="6">
        <f t="shared" ca="1" si="256"/>
        <v>11</v>
      </c>
      <c r="AB1646" s="7" t="str">
        <f ca="1">VLOOKUP($AA1646,Roles!$A:$B,2,FALSE)</f>
        <v>Analyst</v>
      </c>
      <c r="AC1646" s="6">
        <f t="shared" ca="1" si="257"/>
        <v>6</v>
      </c>
      <c r="AD1646" s="7" t="str">
        <f ca="1" xml:space="preserve">
IF($AC1646 &lt;&gt; "",
    VLOOKUP($AC1646,Levels!$A:$B,2,FALSE),
    ""
)</f>
        <v>Pleno</v>
      </c>
      <c r="AE1646" s="8">
        <f t="shared" ca="1" si="258"/>
        <v>38274</v>
      </c>
      <c r="AF1646" s="6">
        <f ca="1">RANDBETWEEN(5,COUNTA('Recruitment source'!$A:$A) + 1)</f>
        <v>15</v>
      </c>
      <c r="AG1646" s="6" t="str">
        <f ca="1">VLOOKUP($AF1646,'Recruitment source'!$A:$B,2,FALSE)</f>
        <v>Website</v>
      </c>
      <c r="AH1646" s="8"/>
      <c r="AI1646" s="1">
        <f t="shared" ca="1" si="250"/>
        <v>3000</v>
      </c>
      <c r="AJ1646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1642, 1, 'Gloria Costa Marino', 'F', 5, '14/02/1958', 8, 5, 11, 6, 3000);</v>
      </c>
    </row>
    <row r="1647" spans="1:36" ht="14.25" customHeight="1" x14ac:dyDescent="0.2">
      <c r="A1647" s="7" cm="1">
        <f t="array" aca="1" ref="A1647" ca="1">INDEX(Companies!$A:$A,RANDBETWEEN(5,COUNTA(Companies!$A:$A) + 1),1)</f>
        <v>5</v>
      </c>
      <c r="B1647" s="7" t="str">
        <f ca="1">VLOOKUP($A1647,Companies!$A:$B,2,FALSE)</f>
        <v>ACME Corporation</v>
      </c>
      <c r="C1647" s="5">
        <f t="shared" si="251"/>
        <v>1643</v>
      </c>
      <c r="D1647" s="5" t="str" cm="1">
        <f t="array" ref="D1647">SHA1HASH($C1647)</f>
        <v>36d64040f731b093d71a02cec21c74cb4ff122c5</v>
      </c>
      <c r="E1647" s="6">
        <v>1</v>
      </c>
      <c r="F1647" s="7">
        <f ca="1">IF($C1647 = 1 + N("Presidente"),
    127,
    IF($C1647 = 2 + N("Vice-Presidente"),
        72,
        IF($C1647 = 3 + N("Secretária bilíngue"),
            13,
            RANDBETWEEN(5,COUNT(Name!$A:$A) + 1)
        )
    )
)</f>
        <v>233</v>
      </c>
      <c r="G1647" s="7" t="str">
        <f ca="1">VLOOKUP($F1647,Name!$A:$B,2,FALSE)</f>
        <v>Lorenzo Augusto</v>
      </c>
      <c r="H1647" s="7">
        <f ca="1" xml:space="preserve">
IF($C1647 = 1,
    0,
    RANDBETWEEN(5,COUNT('Last name'!$A:$A) + 1)
)</f>
        <v>63</v>
      </c>
      <c r="I1647" s="7" t="str">
        <f ca="1" xml:space="preserve">
IF($C1647 = 1 + N("Presidente"),
    "de Orléans e Bragança",
    VLOOKUP($H1647,'Last name'!$A:$B,2,FALSE) &amp; " " &amp; VLOOKUP(RANDBETWEEN(5,COUNT('Last name'!$A:$A) + 1),'Last name'!$A:$B,2,FALSE)
)</f>
        <v>Castro Trindade</v>
      </c>
      <c r="J1647" s="7" t="str">
        <f t="shared" ca="1" si="252"/>
        <v>Lorenzo Augusto Castro Trindade</v>
      </c>
      <c r="K1647" s="7" t="str" cm="1">
        <f t="array" aca="1" ref="K1647" ca="1">SHA1HASH($J1647)</f>
        <v>a8e2c76c971f3cd72071c3ef47cfe8a1dd66099e</v>
      </c>
      <c r="L1647" s="7" cm="1">
        <f t="array" aca="1" ref="L1647" ca="1">INDEX(States!$A:$A,N1647,1)</f>
        <v>5</v>
      </c>
      <c r="M1647" s="7" t="str">
        <f ca="1">VLOOKUP($L1647,Countries!$A:$B,2,FALSE)</f>
        <v>Portugal</v>
      </c>
      <c r="N1647" s="7" cm="1">
        <f t="array" aca="1" ref="N1647" ca="1">INDEX(States!$C:$C,RANDBETWEEN(5,COUNTA(States!$A:$A) + 1),1)</f>
        <v>17</v>
      </c>
      <c r="O1647" s="7" t="str">
        <f ca="1">VLOOKUP($N1647,States!$C:$D,2,FALSE)</f>
        <v>Viseu</v>
      </c>
      <c r="P1647" s="7" t="str">
        <f ca="1">VLOOKUP($F1647,Name!$A:$C,3,FALSE)</f>
        <v>M</v>
      </c>
      <c r="Q1647" s="7" t="str">
        <f ca="1">VLOOKUP($P1647,Genders!$B:$C,2,FALSE)</f>
        <v>Male</v>
      </c>
      <c r="R1647" s="7" cm="1">
        <f t="array" aca="1" ref="R1647" ca="1">INDEX('Marital status'!$A:$A,RANDBETWEEN(5,COUNTA('Marital status'!$A:$A) + 1),1)</f>
        <v>8</v>
      </c>
      <c r="S1647" s="7" t="str">
        <f ca="1">VLOOKUP($R1647,'Marital status'!$A:$B,2,FALSE)</f>
        <v xml:space="preserve"> Separated </v>
      </c>
      <c r="T1647" s="7">
        <f t="shared" ca="1" si="253"/>
        <v>5</v>
      </c>
      <c r="U1647" s="7" t="str">
        <f ca="1">VLOOKUP($T1647,Ethnicities!$A:$B,2,FALSE)</f>
        <v xml:space="preserve"> white</v>
      </c>
      <c r="V1647" s="8">
        <f t="shared" ca="1" si="254"/>
        <v>22425</v>
      </c>
      <c r="W1647" s="6">
        <f t="shared" ca="1" si="255"/>
        <v>7</v>
      </c>
      <c r="X1647" s="8" t="str">
        <f ca="1">VLOOKUP($W1647,'Background education'!$A:$B,2,FALSE)</f>
        <v>Undergraduate degree</v>
      </c>
      <c r="Y1647" s="7">
        <f ca="1" xml:space="preserve">
  IF(OR($AA1647 = 5, $AA1647 = 6, $AA1647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47" s="7" t="str">
        <f ca="1">VLOOKUP($Y1647,Departments!$A:$B,2,FALSE)</f>
        <v xml:space="preserve"> Presidency</v>
      </c>
      <c r="AA1647" s="6">
        <f t="shared" ca="1" si="256"/>
        <v>10</v>
      </c>
      <c r="AB1647" s="7" t="str">
        <f ca="1">VLOOKUP($AA1647,Roles!$A:$B,2,FALSE)</f>
        <v>Trainee</v>
      </c>
      <c r="AC1647" s="6" t="str">
        <f t="shared" ca="1" si="257"/>
        <v/>
      </c>
      <c r="AD1647" s="7" t="str">
        <f ca="1" xml:space="preserve">
IF($AC1647 &lt;&gt; "",
    VLOOKUP($AC1647,Levels!$A:$B,2,FALSE),
    ""
)</f>
        <v/>
      </c>
      <c r="AE1647" s="8">
        <f t="shared" ca="1" si="258"/>
        <v>43219</v>
      </c>
      <c r="AF1647" s="6">
        <f ca="1">RANDBETWEEN(5,COUNTA('Recruitment source'!$A:$A) + 1)</f>
        <v>12</v>
      </c>
      <c r="AG1647" s="6" t="str">
        <f ca="1">VLOOKUP($AF1647,'Recruitment source'!$A:$B,2,FALSE)</f>
        <v xml:space="preserve"> recommendation of employee</v>
      </c>
      <c r="AH1647" s="8"/>
      <c r="AI1647" s="1">
        <f t="shared" ca="1" si="250"/>
        <v>1305</v>
      </c>
      <c r="AJ164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1643, 1, 'Lorenzo Augusto Castro Trindade', 'M', 5, '24/05/1961', 7, 5, 10, NULL, 1305);</v>
      </c>
    </row>
    <row r="1648" spans="1:36" ht="14.25" customHeight="1" x14ac:dyDescent="0.2">
      <c r="A1648" s="7" cm="1">
        <f t="array" aca="1" ref="A1648" ca="1">INDEX(Companies!$A:$A,RANDBETWEEN(5,COUNTA(Companies!$A:$A) + 1),1)</f>
        <v>5</v>
      </c>
      <c r="B1648" s="7" t="str">
        <f ca="1">VLOOKUP($A1648,Companies!$A:$B,2,FALSE)</f>
        <v>ACME Corporation</v>
      </c>
      <c r="C1648" s="5">
        <f t="shared" si="251"/>
        <v>1644</v>
      </c>
      <c r="D1648" s="5" t="str" cm="1">
        <f t="array" ref="D1648">SHA1HASH($C1648)</f>
        <v>cbf641003962d3b22ea5aeb9164c4cff46a13515</v>
      </c>
      <c r="E1648" s="6">
        <v>1</v>
      </c>
      <c r="F1648" s="7">
        <f ca="1">IF($C1648 = 1 + N("Presidente"),
    127,
    IF($C1648 = 2 + N("Vice-Presidente"),
        72,
        IF($C1648 = 3 + N("Secretária bilíngue"),
            13,
            RANDBETWEEN(5,COUNT(Name!$A:$A) + 1)
        )
    )
)</f>
        <v>101</v>
      </c>
      <c r="G1648" s="7" t="str">
        <f ca="1">VLOOKUP($F1648,Name!$A:$B,2,FALSE)</f>
        <v>Daniel</v>
      </c>
      <c r="H1648" s="7">
        <f ca="1" xml:space="preserve">
IF($C1648 = 1,
    0,
    RANDBETWEEN(5,COUNT('Last name'!$A:$A) + 1)
)</f>
        <v>71</v>
      </c>
      <c r="I1648" s="7" t="str">
        <f ca="1" xml:space="preserve">
IF($C1648 = 1 + N("Presidente"),
    "de Orléans e Bragança",
    VLOOKUP($H1648,'Last name'!$A:$B,2,FALSE) &amp; " " &amp; VLOOKUP(RANDBETWEEN(5,COUNT('Last name'!$A:$A) + 1),'Last name'!$A:$B,2,FALSE)
)</f>
        <v>Dantas Madureira</v>
      </c>
      <c r="J1648" s="7" t="str">
        <f t="shared" ca="1" si="252"/>
        <v>Daniel Dantas Madureira</v>
      </c>
      <c r="K1648" s="7" t="str" cm="1">
        <f t="array" aca="1" ref="K1648" ca="1">SHA1HASH($J1648)</f>
        <v>ac5236fcf13f88dbc21adb3725de72af04cea36d</v>
      </c>
      <c r="L1648" s="7" cm="1">
        <f t="array" aca="1" ref="L1648" ca="1">INDEX(States!$A:$A,N1648,1)</f>
        <v>5</v>
      </c>
      <c r="M1648" s="7" t="str">
        <f ca="1">VLOOKUP($L1648,Countries!$A:$B,2,FALSE)</f>
        <v>Portugal</v>
      </c>
      <c r="N1648" s="7" cm="1">
        <f t="array" aca="1" ref="N1648" ca="1">INDEX(States!$C:$C,RANDBETWEEN(5,COUNTA(States!$A:$A) + 1),1)</f>
        <v>22</v>
      </c>
      <c r="O1648" s="7" t="str">
        <f ca="1">VLOOKUP($N1648,States!$C:$D,2,FALSE)</f>
        <v>Vila Real</v>
      </c>
      <c r="P1648" s="7" t="str">
        <f ca="1">VLOOKUP($F1648,Name!$A:$C,3,FALSE)</f>
        <v>M</v>
      </c>
      <c r="Q1648" s="7" t="str">
        <f ca="1">VLOOKUP($P1648,Genders!$B:$C,2,FALSE)</f>
        <v>Male</v>
      </c>
      <c r="R1648" s="7" cm="1">
        <f t="array" aca="1" ref="R1648" ca="1">INDEX('Marital status'!$A:$A,RANDBETWEEN(5,COUNTA('Marital status'!$A:$A) + 1),1)</f>
        <v>8</v>
      </c>
      <c r="S1648" s="7" t="str">
        <f ca="1">VLOOKUP($R1648,'Marital status'!$A:$B,2,FALSE)</f>
        <v xml:space="preserve"> Separated </v>
      </c>
      <c r="T1648" s="7">
        <f t="shared" ca="1" si="253"/>
        <v>5</v>
      </c>
      <c r="U1648" s="7" t="str">
        <f ca="1">VLOOKUP($T1648,Ethnicities!$A:$B,2,FALSE)</f>
        <v xml:space="preserve"> white</v>
      </c>
      <c r="V1648" s="8">
        <f t="shared" ca="1" si="254"/>
        <v>27067</v>
      </c>
      <c r="W1648" s="6">
        <f t="shared" ca="1" si="255"/>
        <v>8</v>
      </c>
      <c r="X1648" s="8" t="str">
        <f ca="1">VLOOKUP($W1648,'Background education'!$A:$B,2,FALSE)</f>
        <v>Graduate school</v>
      </c>
      <c r="Y1648" s="7">
        <f ca="1" xml:space="preserve">
  IF(OR($AA1648 = 5, $AA1648 = 6, $AA1648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48" s="7" t="str">
        <f ca="1">VLOOKUP($Y1648,Departments!$A:$B,2,FALSE)</f>
        <v>Human Resource</v>
      </c>
      <c r="AA1648" s="6">
        <f t="shared" ca="1" si="256"/>
        <v>11</v>
      </c>
      <c r="AB1648" s="7" t="str">
        <f ca="1">VLOOKUP($AA1648,Roles!$A:$B,2,FALSE)</f>
        <v>Analyst</v>
      </c>
      <c r="AC1648" s="6">
        <f t="shared" ca="1" si="257"/>
        <v>5</v>
      </c>
      <c r="AD1648" s="7" t="str">
        <f ca="1" xml:space="preserve">
IF($AC1648 &lt;&gt; "",
    VLOOKUP($AC1648,Levels!$A:$B,2,FALSE),
    ""
)</f>
        <v>Junior</v>
      </c>
      <c r="AE1648" s="8">
        <f t="shared" ca="1" si="258"/>
        <v>42805</v>
      </c>
      <c r="AF1648" s="6">
        <f ca="1">RANDBETWEEN(5,COUNTA('Recruitment source'!$A:$A) + 1)</f>
        <v>12</v>
      </c>
      <c r="AG1648" s="6" t="str">
        <f ca="1">VLOOKUP($AF1648,'Recruitment source'!$A:$B,2,FALSE)</f>
        <v xml:space="preserve"> recommendation of employee</v>
      </c>
      <c r="AH1648" s="8"/>
      <c r="AI1648" s="1">
        <f t="shared" ca="1" si="250"/>
        <v>3080</v>
      </c>
      <c r="AJ164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1644, 1, 'Daniel Dantas Madureira', 'M', 5, '07/02/1974', 8, 8, 11, 5, 3080);</v>
      </c>
    </row>
    <row r="1649" spans="1:36" ht="14.25" customHeight="1" x14ac:dyDescent="0.2">
      <c r="A1649" s="7" cm="1">
        <f t="array" aca="1" ref="A1649" ca="1">INDEX(Companies!$A:$A,RANDBETWEEN(5,COUNTA(Companies!$A:$A) + 1),1)</f>
        <v>5</v>
      </c>
      <c r="B1649" s="7" t="str">
        <f ca="1">VLOOKUP($A1649,Companies!$A:$B,2,FALSE)</f>
        <v>ACME Corporation</v>
      </c>
      <c r="C1649" s="5">
        <f t="shared" si="251"/>
        <v>1645</v>
      </c>
      <c r="D1649" s="5" t="str" cm="1">
        <f t="array" ref="D1649">SHA1HASH($C1649)</f>
        <v>637250c78dd38a4e6c7e05c62f9ff2e960a977a0</v>
      </c>
      <c r="E1649" s="6">
        <v>1</v>
      </c>
      <c r="F1649" s="7">
        <f ca="1">IF($C1649 = 1 + N("Presidente"),
    127,
    IF($C1649 = 2 + N("Vice-Presidente"),
        72,
        IF($C1649 = 3 + N("Secretária bilíngue"),
            13,
            RANDBETWEEN(5,COUNT(Name!$A:$A) + 1)
        )
    )
)</f>
        <v>154</v>
      </c>
      <c r="G1649" s="7" t="str">
        <f ca="1">VLOOKUP($F1649,Name!$A:$B,2,FALSE)</f>
        <v>Giovanna</v>
      </c>
      <c r="H1649" s="7">
        <f ca="1" xml:space="preserve">
IF($C1649 = 1,
    0,
    RANDBETWEEN(5,COUNT('Last name'!$A:$A) + 1)
)</f>
        <v>82</v>
      </c>
      <c r="I1649" s="7" t="str">
        <f ca="1" xml:space="preserve">
IF($C1649 = 1 + N("Presidente"),
    "de Orléans e Bragança",
    VLOOKUP($H1649,'Last name'!$A:$B,2,FALSE) &amp; " " &amp; VLOOKUP(RANDBETWEEN(5,COUNT('Last name'!$A:$A) + 1),'Last name'!$A:$B,2,FALSE)
)</f>
        <v>Farina Leite</v>
      </c>
      <c r="J1649" s="7" t="str">
        <f t="shared" ca="1" si="252"/>
        <v>Giovanna Farina Leite</v>
      </c>
      <c r="K1649" s="7" t="str" cm="1">
        <f t="array" aca="1" ref="K1649" ca="1">SHA1HASH($J1649)</f>
        <v>adbf117661b81547dcfbd725485ded6281735b6a</v>
      </c>
      <c r="L1649" s="7" cm="1">
        <f t="array" aca="1" ref="L1649" ca="1">INDEX(States!$A:$A,N1649,1)</f>
        <v>5</v>
      </c>
      <c r="M1649" s="7" t="str">
        <f ca="1">VLOOKUP($L1649,Countries!$A:$B,2,FALSE)</f>
        <v>Portugal</v>
      </c>
      <c r="N1649" s="7" cm="1">
        <f t="array" aca="1" ref="N1649" ca="1">INDEX(States!$C:$C,RANDBETWEEN(5,COUNTA(States!$A:$A) + 1),1)</f>
        <v>15</v>
      </c>
      <c r="O1649" s="7" t="str">
        <f ca="1">VLOOKUP($N1649,States!$C:$D,2,FALSE)</f>
        <v xml:space="preserve"> ÉVORA</v>
      </c>
      <c r="P1649" s="7" t="str">
        <f ca="1">VLOOKUP($F1649,Name!$A:$C,3,FALSE)</f>
        <v>F</v>
      </c>
      <c r="Q1649" s="7" t="str">
        <f ca="1">VLOOKUP($P1649,Genders!$B:$C,2,FALSE)</f>
        <v>Female</v>
      </c>
      <c r="R1649" s="7" cm="1">
        <f t="array" aca="1" ref="R1649" ca="1">INDEX('Marital status'!$A:$A,RANDBETWEEN(5,COUNTA('Marital status'!$A:$A) + 1),1)</f>
        <v>9</v>
      </c>
      <c r="S1649" s="7" t="str">
        <f ca="1">VLOOKUP($R1649,'Marital status'!$A:$B,2,FALSE)</f>
        <v>DIVORCED</v>
      </c>
      <c r="T1649" s="7">
        <f t="shared" ca="1" si="253"/>
        <v>5</v>
      </c>
      <c r="U1649" s="7" t="str">
        <f ca="1">VLOOKUP($T1649,Ethnicities!$A:$B,2,FALSE)</f>
        <v xml:space="preserve"> white</v>
      </c>
      <c r="V1649" s="8">
        <f t="shared" ca="1" si="254"/>
        <v>20570</v>
      </c>
      <c r="W1649" s="6">
        <f t="shared" ca="1" si="255"/>
        <v>7</v>
      </c>
      <c r="X1649" s="8" t="str">
        <f ca="1">VLOOKUP($W1649,'Background education'!$A:$B,2,FALSE)</f>
        <v>Undergraduate degree</v>
      </c>
      <c r="Y1649" s="7">
        <f ca="1" xml:space="preserve">
  IF(OR($AA1649 = 5, $AA1649 = 6, $AA1649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49" s="7" t="str">
        <f ca="1">VLOOKUP($Y1649,Departments!$A:$B,2,FALSE)</f>
        <v>Finance</v>
      </c>
      <c r="AA1649" s="6">
        <f t="shared" ca="1" si="256"/>
        <v>10</v>
      </c>
      <c r="AB1649" s="7" t="str">
        <f ca="1">VLOOKUP($AA1649,Roles!$A:$B,2,FALSE)</f>
        <v>Trainee</v>
      </c>
      <c r="AC1649" s="6" t="str">
        <f t="shared" ca="1" si="257"/>
        <v/>
      </c>
      <c r="AD1649" s="7" t="str">
        <f ca="1" xml:space="preserve">
IF($AC1649 &lt;&gt; "",
    VLOOKUP($AC1649,Levels!$A:$B,2,FALSE),
    ""
)</f>
        <v/>
      </c>
      <c r="AE1649" s="8">
        <f t="shared" ca="1" si="258"/>
        <v>43722</v>
      </c>
      <c r="AF1649" s="6">
        <f ca="1">RANDBETWEEN(5,COUNTA('Recruitment source'!$A:$A) + 1)</f>
        <v>9</v>
      </c>
      <c r="AG1649" s="6" t="str">
        <f ca="1">VLOOKUP($AF1649,'Recruitment source'!$A:$B,2,FALSE)</f>
        <v>Empregos Online</v>
      </c>
      <c r="AH1649" s="8"/>
      <c r="AI1649" s="1">
        <f t="shared" ca="1" si="250"/>
        <v>1305</v>
      </c>
      <c r="AJ164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1645, 1, 'Giovanna Farina Leite', 'F', 5, '25/04/1956', 7, 7, 10, NULL, 1305);</v>
      </c>
    </row>
    <row r="1650" spans="1:36" ht="14.25" customHeight="1" x14ac:dyDescent="0.2">
      <c r="A1650" s="7" cm="1">
        <f t="array" aca="1" ref="A1650" ca="1">INDEX(Companies!$A:$A,RANDBETWEEN(5,COUNTA(Companies!$A:$A) + 1),1)</f>
        <v>5</v>
      </c>
      <c r="B1650" s="7" t="str">
        <f ca="1">VLOOKUP($A1650,Companies!$A:$B,2,FALSE)</f>
        <v>ACME Corporation</v>
      </c>
      <c r="C1650" s="5">
        <f t="shared" si="251"/>
        <v>1646</v>
      </c>
      <c r="D1650" s="5" t="str" cm="1">
        <f t="array" ref="D1650">SHA1HASH($C1650)</f>
        <v>cc0152ff71fc8243f70c8e8478bd7de2aa387e2c</v>
      </c>
      <c r="E1650" s="6">
        <v>1</v>
      </c>
      <c r="F1650" s="7">
        <f ca="1">IF($C1650 = 1 + N("Presidente"),
    127,
    IF($C1650 = 2 + N("Vice-Presidente"),
        72,
        IF($C1650 = 3 + N("Secretária bilíngue"),
            13,
            RANDBETWEEN(5,COUNT(Name!$A:$A) + 1)
        )
    )
)</f>
        <v>94</v>
      </c>
      <c r="G1650" s="7" t="str">
        <f ca="1">VLOOKUP($F1650,Name!$A:$B,2,FALSE)</f>
        <v>Clara</v>
      </c>
      <c r="H1650" s="7">
        <f ca="1" xml:space="preserve">
IF($C1650 = 1,
    0,
    RANDBETWEEN(5,COUNT('Last name'!$A:$A) + 1)
)</f>
        <v>65</v>
      </c>
      <c r="I1650" s="7" t="str">
        <f ca="1" xml:space="preserve">
IF($C1650 = 1 + N("Presidente"),
    "de Orléans e Bragança",
    VLOOKUP($H1650,'Last name'!$A:$B,2,FALSE) &amp; " " &amp; VLOOKUP(RANDBETWEEN(5,COUNT('Last name'!$A:$A) + 1),'Last name'!$A:$B,2,FALSE)
)</f>
        <v>Coelho Melo</v>
      </c>
      <c r="J1650" s="7" t="str">
        <f t="shared" ca="1" si="252"/>
        <v>Clara Coelho Melo</v>
      </c>
      <c r="K1650" s="7" t="str" cm="1">
        <f t="array" aca="1" ref="K1650" ca="1">SHA1HASH($J1650)</f>
        <v>4f0f41d0f5cba3ee6b2640d72322a2bb8e812a92</v>
      </c>
      <c r="L1650" s="7" cm="1">
        <f t="array" aca="1" ref="L1650" ca="1">INDEX(States!$A:$A,N1650,1)</f>
        <v>5</v>
      </c>
      <c r="M1650" s="7" t="str">
        <f ca="1">VLOOKUP($L1650,Countries!$A:$B,2,FALSE)</f>
        <v>Portugal</v>
      </c>
      <c r="N1650" s="7" cm="1">
        <f t="array" aca="1" ref="N1650" ca="1">INDEX(States!$C:$C,RANDBETWEEN(5,COUNTA(States!$A:$A) + 1),1)</f>
        <v>18</v>
      </c>
      <c r="O1650" s="7" t="str">
        <f ca="1">VLOOKUP($N1650,States!$C:$D,2,FALSE)</f>
        <v>Castelo Branco</v>
      </c>
      <c r="P1650" s="7" t="str">
        <f ca="1">VLOOKUP($F1650,Name!$A:$C,3,FALSE)</f>
        <v>F</v>
      </c>
      <c r="Q1650" s="7" t="str">
        <f ca="1">VLOOKUP($P1650,Genders!$B:$C,2,FALSE)</f>
        <v>Female</v>
      </c>
      <c r="R1650" s="7" cm="1">
        <f t="array" aca="1" ref="R1650" ca="1">INDEX('Marital status'!$A:$A,RANDBETWEEN(5,COUNTA('Marital status'!$A:$A) + 1),1)</f>
        <v>5</v>
      </c>
      <c r="S1650" s="7" t="str">
        <f ca="1">VLOOKUP($R1650,'Marital status'!$A:$B,2,FALSE)</f>
        <v>single</v>
      </c>
      <c r="T1650" s="7">
        <f t="shared" ca="1" si="253"/>
        <v>7</v>
      </c>
      <c r="U1650" s="7" t="str">
        <f ca="1">VLOOKUP($T1650,Ethnicities!$A:$B,2,FALSE)</f>
        <v xml:space="preserve">  Hispanic or LATINO</v>
      </c>
      <c r="V1650" s="8">
        <f t="shared" ca="1" si="254"/>
        <v>28276</v>
      </c>
      <c r="W1650" s="6">
        <f t="shared" ca="1" si="255"/>
        <v>8</v>
      </c>
      <c r="X1650" s="8" t="str">
        <f ca="1">VLOOKUP($W1650,'Background education'!$A:$B,2,FALSE)</f>
        <v>Graduate school</v>
      </c>
      <c r="Y1650" s="7">
        <f ca="1" xml:space="preserve">
  IF(OR($AA1650 = 5, $AA1650 = 6, $AA1650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50" s="7" t="str">
        <f ca="1">VLOOKUP($Y1650,Departments!$A:$B,2,FALSE)</f>
        <v>Controlling</v>
      </c>
      <c r="AA1650" s="6">
        <f t="shared" ca="1" si="256"/>
        <v>11</v>
      </c>
      <c r="AB1650" s="7" t="str">
        <f ca="1">VLOOKUP($AA1650,Roles!$A:$B,2,FALSE)</f>
        <v>Analyst</v>
      </c>
      <c r="AC1650" s="6">
        <f t="shared" ca="1" si="257"/>
        <v>5</v>
      </c>
      <c r="AD1650" s="7" t="str">
        <f ca="1" xml:space="preserve">
IF($AC1650 &lt;&gt; "",
    VLOOKUP($AC1650,Levels!$A:$B,2,FALSE),
    ""
)</f>
        <v>Junior</v>
      </c>
      <c r="AE1650" s="8">
        <f t="shared" ca="1" si="258"/>
        <v>44307</v>
      </c>
      <c r="AF1650" s="6">
        <f ca="1">RANDBETWEEN(5,COUNTA('Recruitment source'!$A:$A) + 1)</f>
        <v>8</v>
      </c>
      <c r="AG1650" s="6" t="str">
        <f ca="1">VLOOKUP($AF1650,'Recruitment source'!$A:$B,2,FALSE)</f>
        <v>Net Empregos</v>
      </c>
      <c r="AH1650" s="8"/>
      <c r="AI1650" s="1">
        <f t="shared" ca="1" si="250"/>
        <v>3000</v>
      </c>
      <c r="AJ1650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1646, 1, 'Clara Coelho Melo', 'F', 7, '31/05/1977', 8, 12, 11, 5, 3000);</v>
      </c>
    </row>
    <row r="1651" spans="1:36" ht="14.25" customHeight="1" x14ac:dyDescent="0.2">
      <c r="A1651" s="7" cm="1">
        <f t="array" aca="1" ref="A1651" ca="1">INDEX(Companies!$A:$A,RANDBETWEEN(5,COUNTA(Companies!$A:$A) + 1),1)</f>
        <v>5</v>
      </c>
      <c r="B1651" s="7" t="str">
        <f ca="1">VLOOKUP($A1651,Companies!$A:$B,2,FALSE)</f>
        <v>ACME Corporation</v>
      </c>
      <c r="C1651" s="5">
        <f t="shared" si="251"/>
        <v>1647</v>
      </c>
      <c r="D1651" s="5" t="str" cm="1">
        <f t="array" ref="D1651">SHA1HASH($C1651)</f>
        <v>b1d2f044e12dcb7cdd594a29701421711464cede</v>
      </c>
      <c r="E1651" s="6">
        <v>1</v>
      </c>
      <c r="F1651" s="7">
        <f ca="1">IF($C1651 = 1 + N("Presidente"),
    127,
    IF($C1651 = 2 + N("Vice-Presidente"),
        72,
        IF($C1651 = 3 + N("Secretária bilíngue"),
            13,
            RANDBETWEEN(5,COUNT(Name!$A:$A) + 1)
        )
    )
)</f>
        <v>127</v>
      </c>
      <c r="G1651" s="7" t="str">
        <f ca="1">VLOOKUP($F1651,Name!$A:$B,2,FALSE)</f>
        <v>Enzo</v>
      </c>
      <c r="H1651" s="7">
        <f ca="1" xml:space="preserve">
IF($C1651 = 1,
    0,
    RANDBETWEEN(5,COUNT('Last name'!$A:$A) + 1)
)</f>
        <v>175</v>
      </c>
      <c r="I1651" s="7" t="str">
        <f ca="1" xml:space="preserve">
IF($C1651 = 1 + N("Presidente"),
    "de Orléans e Bragança",
    VLOOKUP($H1651,'Last name'!$A:$B,2,FALSE) &amp; " " &amp; VLOOKUP(RANDBETWEEN(5,COUNT('Last name'!$A:$A) + 1),'Last name'!$A:$B,2,FALSE)
)</f>
        <v>Santoro Morais</v>
      </c>
      <c r="J1651" s="7" t="str">
        <f t="shared" ca="1" si="252"/>
        <v>Enzo Santoro Morais</v>
      </c>
      <c r="K1651" s="7" t="str" cm="1">
        <f t="array" aca="1" ref="K1651" ca="1">SHA1HASH($J1651)</f>
        <v>184c23ad09776196dc7a9849044900a3ec030c91</v>
      </c>
      <c r="L1651" s="7" cm="1">
        <f t="array" aca="1" ref="L1651" ca="1">INDEX(States!$A:$A,N1651,1)</f>
        <v>5</v>
      </c>
      <c r="M1651" s="7" t="str">
        <f ca="1">VLOOKUP($L1651,Countries!$A:$B,2,FALSE)</f>
        <v>Portugal</v>
      </c>
      <c r="N1651" s="7" cm="1">
        <f t="array" aca="1" ref="N1651" ca="1">INDEX(States!$C:$C,RANDBETWEEN(5,COUNTA(States!$A:$A) + 1),1)</f>
        <v>14</v>
      </c>
      <c r="O1651" s="7" t="str">
        <f ca="1">VLOOKUP($N1651,States!$C:$D,2,FALSE)</f>
        <v>Madeira</v>
      </c>
      <c r="P1651" s="7" t="str">
        <f ca="1">VLOOKUP($F1651,Name!$A:$C,3,FALSE)</f>
        <v>M</v>
      </c>
      <c r="Q1651" s="7" t="str">
        <f ca="1">VLOOKUP($P1651,Genders!$B:$C,2,FALSE)</f>
        <v>Male</v>
      </c>
      <c r="R1651" s="7" cm="1">
        <f t="array" aca="1" ref="R1651" ca="1">INDEX('Marital status'!$A:$A,RANDBETWEEN(5,COUNTA('Marital status'!$A:$A) + 1),1)</f>
        <v>8</v>
      </c>
      <c r="S1651" s="7" t="str">
        <f ca="1">VLOOKUP($R1651,'Marital status'!$A:$B,2,FALSE)</f>
        <v xml:space="preserve"> Separated </v>
      </c>
      <c r="T1651" s="7">
        <f t="shared" ca="1" si="253"/>
        <v>5</v>
      </c>
      <c r="U1651" s="7" t="str">
        <f ca="1">VLOOKUP($T1651,Ethnicities!$A:$B,2,FALSE)</f>
        <v xml:space="preserve"> white</v>
      </c>
      <c r="V1651" s="8">
        <f t="shared" ca="1" si="254"/>
        <v>25767</v>
      </c>
      <c r="W1651" s="6">
        <f t="shared" ca="1" si="255"/>
        <v>7</v>
      </c>
      <c r="X1651" s="8" t="str">
        <f ca="1">VLOOKUP($W1651,'Background education'!$A:$B,2,FALSE)</f>
        <v>Undergraduate degree</v>
      </c>
      <c r="Y1651" s="7">
        <f ca="1" xml:space="preserve">
  IF(OR($AA1651 = 5, $AA1651 = 6, $AA1651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51" s="7" t="str">
        <f ca="1">VLOOKUP($Y1651,Departments!$A:$B,2,FALSE)</f>
        <v xml:space="preserve"> Presidency</v>
      </c>
      <c r="AA1651" s="6">
        <f t="shared" ca="1" si="256"/>
        <v>10</v>
      </c>
      <c r="AB1651" s="7" t="str">
        <f ca="1">VLOOKUP($AA1651,Roles!$A:$B,2,FALSE)</f>
        <v>Trainee</v>
      </c>
      <c r="AC1651" s="6" t="str">
        <f t="shared" ca="1" si="257"/>
        <v/>
      </c>
      <c r="AD1651" s="7" t="str">
        <f ca="1" xml:space="preserve">
IF($AC1651 &lt;&gt; "",
    VLOOKUP($AC1651,Levels!$A:$B,2,FALSE),
    ""
)</f>
        <v/>
      </c>
      <c r="AE1651" s="8">
        <f t="shared" ca="1" si="258"/>
        <v>42538</v>
      </c>
      <c r="AF1651" s="6">
        <f ca="1">RANDBETWEEN(5,COUNTA('Recruitment source'!$A:$A) + 1)</f>
        <v>15</v>
      </c>
      <c r="AG1651" s="6" t="str">
        <f ca="1">VLOOKUP($AF1651,'Recruitment source'!$A:$B,2,FALSE)</f>
        <v>Website</v>
      </c>
      <c r="AH1651" s="8"/>
      <c r="AI1651" s="1">
        <f t="shared" ca="1" si="250"/>
        <v>1305</v>
      </c>
      <c r="AJ1651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1647, 1, 'Enzo Santoro Morais', 'M', 5, '18/07/1970', 7, 5, 10, NULL, 1305);</v>
      </c>
    </row>
    <row r="1652" spans="1:36" ht="14.25" customHeight="1" x14ac:dyDescent="0.2">
      <c r="A1652" s="7" cm="1">
        <f t="array" aca="1" ref="A1652" ca="1">INDEX(Companies!$A:$A,RANDBETWEEN(5,COUNTA(Companies!$A:$A) + 1),1)</f>
        <v>5</v>
      </c>
      <c r="B1652" s="7" t="str">
        <f ca="1">VLOOKUP($A1652,Companies!$A:$B,2,FALSE)</f>
        <v>ACME Corporation</v>
      </c>
      <c r="C1652" s="5">
        <f t="shared" si="251"/>
        <v>1648</v>
      </c>
      <c r="D1652" s="5" t="str" cm="1">
        <f t="array" ref="D1652">SHA1HASH($C1652)</f>
        <v>fcc78b5fcb5a7d9ea7f3b136af0efd88bc24500b</v>
      </c>
      <c r="E1652" s="6">
        <v>1</v>
      </c>
      <c r="F1652" s="7">
        <f ca="1">IF($C1652 = 1 + N("Presidente"),
    127,
    IF($C1652 = 2 + N("Vice-Presidente"),
        72,
        IF($C1652 = 3 + N("Secretária bilíngue"),
            13,
            RANDBETWEEN(5,COUNT(Name!$A:$A) + 1)
        )
    )
)</f>
        <v>171</v>
      </c>
      <c r="G1652" s="7" t="str">
        <f ca="1">VLOOKUP($F1652,Name!$A:$B,2,FALSE)</f>
        <v>Íris</v>
      </c>
      <c r="H1652" s="7">
        <f ca="1" xml:space="preserve">
IF($C1652 = 1,
    0,
    RANDBETWEEN(5,COUNT('Last name'!$A:$A) + 1)
)</f>
        <v>155</v>
      </c>
      <c r="I1652" s="7" t="str">
        <f ca="1" xml:space="preserve">
IF($C1652 = 1 + N("Presidente"),
    "de Orléans e Bragança",
    VLOOKUP($H1652,'Last name'!$A:$B,2,FALSE) &amp; " " &amp; VLOOKUP(RANDBETWEEN(5,COUNT('Last name'!$A:$A) + 1),'Last name'!$A:$B,2,FALSE)
)</f>
        <v>Pinto Coelho</v>
      </c>
      <c r="J1652" s="7" t="str">
        <f t="shared" ca="1" si="252"/>
        <v>Íris Pinto Coelho</v>
      </c>
      <c r="K1652" s="7" t="str" cm="1">
        <f t="array" aca="1" ref="K1652" ca="1">SHA1HASH($J1652)</f>
        <v>8bb858e16b2027b294822d59eba42e22e63e1bcb</v>
      </c>
      <c r="L1652" s="7" cm="1">
        <f t="array" aca="1" ref="L1652" ca="1">INDEX(States!$A:$A,N1652,1)</f>
        <v>5</v>
      </c>
      <c r="M1652" s="7" t="str">
        <f ca="1">VLOOKUP($L1652,Countries!$A:$B,2,FALSE)</f>
        <v>Portugal</v>
      </c>
      <c r="N1652" s="7" cm="1">
        <f t="array" aca="1" ref="N1652" ca="1">INDEX(States!$C:$C,RANDBETWEEN(5,COUNTA(States!$A:$A) + 1),1)</f>
        <v>17</v>
      </c>
      <c r="O1652" s="7" t="str">
        <f ca="1">VLOOKUP($N1652,States!$C:$D,2,FALSE)</f>
        <v>Viseu</v>
      </c>
      <c r="P1652" s="7" t="str">
        <f ca="1">VLOOKUP($F1652,Name!$A:$C,3,FALSE)</f>
        <v>F</v>
      </c>
      <c r="Q1652" s="7" t="str">
        <f ca="1">VLOOKUP($P1652,Genders!$B:$C,2,FALSE)</f>
        <v>Female</v>
      </c>
      <c r="R1652" s="7" cm="1">
        <f t="array" aca="1" ref="R1652" ca="1">INDEX('Marital status'!$A:$A,RANDBETWEEN(5,COUNTA('Marital status'!$A:$A) + 1),1)</f>
        <v>7</v>
      </c>
      <c r="S1652" s="7" t="str">
        <f ca="1">VLOOKUP($R1652,'Marital status'!$A:$B,2,FALSE)</f>
        <v xml:space="preserve">Widowed </v>
      </c>
      <c r="T1652" s="7">
        <f t="shared" ca="1" si="253"/>
        <v>6</v>
      </c>
      <c r="U1652" s="7" t="str">
        <f ca="1">VLOOKUP($T1652,Ethnicities!$A:$B,2,FALSE)</f>
        <v>Black or African American</v>
      </c>
      <c r="V1652" s="8">
        <f t="shared" ca="1" si="254"/>
        <v>31724</v>
      </c>
      <c r="W1652" s="6">
        <f t="shared" ca="1" si="255"/>
        <v>7</v>
      </c>
      <c r="X1652" s="8" t="str">
        <f ca="1">VLOOKUP($W1652,'Background education'!$A:$B,2,FALSE)</f>
        <v>Undergraduate degree</v>
      </c>
      <c r="Y1652" s="7">
        <f ca="1" xml:space="preserve">
  IF(OR($AA1652 = 5, $AA1652 = 6, $AA1652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52" s="7" t="str">
        <f ca="1">VLOOKUP($Y1652,Departments!$A:$B,2,FALSE)</f>
        <v xml:space="preserve"> Presidency</v>
      </c>
      <c r="AA1652" s="6">
        <f t="shared" ca="1" si="256"/>
        <v>11</v>
      </c>
      <c r="AB1652" s="7" t="str">
        <f ca="1">VLOOKUP($AA1652,Roles!$A:$B,2,FALSE)</f>
        <v>Analyst</v>
      </c>
      <c r="AC1652" s="6">
        <f t="shared" ca="1" si="257"/>
        <v>5</v>
      </c>
      <c r="AD1652" s="7" t="str">
        <f ca="1" xml:space="preserve">
IF($AC1652 &lt;&gt; "",
    VLOOKUP($AC1652,Levels!$A:$B,2,FALSE),
    ""
)</f>
        <v>Junior</v>
      </c>
      <c r="AE1652" s="8">
        <f t="shared" ca="1" si="258"/>
        <v>43136</v>
      </c>
      <c r="AF1652" s="6">
        <f ca="1">RANDBETWEEN(5,COUNTA('Recruitment source'!$A:$A) + 1)</f>
        <v>13</v>
      </c>
      <c r="AG1652" s="6" t="str">
        <f ca="1">VLOOKUP($AF1652,'Recruitment source'!$A:$B,2,FALSE)</f>
        <v>Google</v>
      </c>
      <c r="AH1652" s="8"/>
      <c r="AI1652" s="1">
        <f t="shared" ca="1" si="250"/>
        <v>2500</v>
      </c>
      <c r="AJ1652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1648, 1, 'Íris Pinto Coelho', 'F', 6, '08/11/1986', 7, 5, 11, 5, 2500);</v>
      </c>
    </row>
    <row r="1653" spans="1:36" ht="14.25" customHeight="1" x14ac:dyDescent="0.2">
      <c r="A1653" s="7" cm="1">
        <f t="array" aca="1" ref="A1653" ca="1">INDEX(Companies!$A:$A,RANDBETWEEN(5,COUNTA(Companies!$A:$A) + 1),1)</f>
        <v>5</v>
      </c>
      <c r="B1653" s="7" t="str">
        <f ca="1">VLOOKUP($A1653,Companies!$A:$B,2,FALSE)</f>
        <v>ACME Corporation</v>
      </c>
      <c r="C1653" s="5">
        <f t="shared" si="251"/>
        <v>1649</v>
      </c>
      <c r="D1653" s="5" t="str" cm="1">
        <f t="array" ref="D1653">SHA1HASH($C1653)</f>
        <v>9d93f8113d6ac60e97d0769efd6f167a812f620b</v>
      </c>
      <c r="E1653" s="6">
        <v>1</v>
      </c>
      <c r="F1653" s="7">
        <f ca="1">IF($C1653 = 1 + N("Presidente"),
    127,
    IF($C1653 = 2 + N("Vice-Presidente"),
        72,
        IF($C1653 = 3 + N("Secretária bilíngue"),
            13,
            RANDBETWEEN(5,COUNT(Name!$A:$A) + 1)
        )
    )
)</f>
        <v>136</v>
      </c>
      <c r="G1653" s="7" t="str">
        <f ca="1">VLOOKUP($F1653,Name!$A:$B,2,FALSE)</f>
        <v>Fellipe</v>
      </c>
      <c r="H1653" s="7">
        <f ca="1" xml:space="preserve">
IF($C1653 = 1,
    0,
    RANDBETWEEN(5,COUNT('Last name'!$A:$A) + 1)
)</f>
        <v>163</v>
      </c>
      <c r="I1653" s="7" t="str">
        <f ca="1" xml:space="preserve">
IF($C1653 = 1 + N("Presidente"),
    "de Orléans e Bragança",
    VLOOKUP($H1653,'Last name'!$A:$B,2,FALSE) &amp; " " &amp; VLOOKUP(RANDBETWEEN(5,COUNT('Last name'!$A:$A) + 1),'Last name'!$A:$B,2,FALSE)
)</f>
        <v>Rinaldi Nunes</v>
      </c>
      <c r="J1653" s="7" t="str">
        <f t="shared" ca="1" si="252"/>
        <v>Fellipe Rinaldi Nunes</v>
      </c>
      <c r="K1653" s="7" t="str" cm="1">
        <f t="array" aca="1" ref="K1653" ca="1">SHA1HASH($J1653)</f>
        <v>a1842d09a07beeee9039fae4f58fb618dfb2f9e1</v>
      </c>
      <c r="L1653" s="7" cm="1">
        <f t="array" aca="1" ref="L1653" ca="1">INDEX(States!$A:$A,N1653,1)</f>
        <v>5</v>
      </c>
      <c r="M1653" s="7" t="str">
        <f ca="1">VLOOKUP($L1653,Countries!$A:$B,2,FALSE)</f>
        <v>Portugal</v>
      </c>
      <c r="N1653" s="7" cm="1">
        <f t="array" aca="1" ref="N1653" ca="1">INDEX(States!$C:$C,RANDBETWEEN(5,COUNTA(States!$A:$A) + 1),1)</f>
        <v>20</v>
      </c>
      <c r="O1653" s="7" t="str">
        <f ca="1">VLOOKUP($N1653,States!$C:$D,2,FALSE)</f>
        <v>Portalegre</v>
      </c>
      <c r="P1653" s="7" t="str">
        <f ca="1">VLOOKUP($F1653,Name!$A:$C,3,FALSE)</f>
        <v>M</v>
      </c>
      <c r="Q1653" s="7" t="str">
        <f ca="1">VLOOKUP($P1653,Genders!$B:$C,2,FALSE)</f>
        <v>Male</v>
      </c>
      <c r="R1653" s="7" cm="1">
        <f t="array" aca="1" ref="R1653" ca="1">INDEX('Marital status'!$A:$A,RANDBETWEEN(5,COUNTA('Marital status'!$A:$A) + 1),1)</f>
        <v>8</v>
      </c>
      <c r="S1653" s="7" t="str">
        <f ca="1">VLOOKUP($R1653,'Marital status'!$A:$B,2,FALSE)</f>
        <v xml:space="preserve"> Separated </v>
      </c>
      <c r="T1653" s="7">
        <f t="shared" ca="1" si="253"/>
        <v>8</v>
      </c>
      <c r="U1653" s="7" t="str">
        <f ca="1">VLOOKUP($T1653,Ethnicities!$A:$B,2,FALSE)</f>
        <v>ASIAN</v>
      </c>
      <c r="V1653" s="8">
        <f t="shared" ca="1" si="254"/>
        <v>20691</v>
      </c>
      <c r="W1653" s="6">
        <f t="shared" ca="1" si="255"/>
        <v>7</v>
      </c>
      <c r="X1653" s="8" t="str">
        <f ca="1">VLOOKUP($W1653,'Background education'!$A:$B,2,FALSE)</f>
        <v>Undergraduate degree</v>
      </c>
      <c r="Y1653" s="7">
        <f ca="1" xml:space="preserve">
  IF(OR($AA1653 = 5, $AA1653 = 6, $AA1653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53" s="7" t="str">
        <f ca="1">VLOOKUP($Y1653,Departments!$A:$B,2,FALSE)</f>
        <v>Communication &amp; Marketing</v>
      </c>
      <c r="AA1653" s="6">
        <f t="shared" ca="1" si="256"/>
        <v>10</v>
      </c>
      <c r="AB1653" s="7" t="str">
        <f ca="1">VLOOKUP($AA1653,Roles!$A:$B,2,FALSE)</f>
        <v>Trainee</v>
      </c>
      <c r="AC1653" s="6" t="str">
        <f t="shared" ca="1" si="257"/>
        <v/>
      </c>
      <c r="AD1653" s="7" t="str">
        <f ca="1" xml:space="preserve">
IF($AC1653 &lt;&gt; "",
    VLOOKUP($AC1653,Levels!$A:$B,2,FALSE),
    ""
)</f>
        <v/>
      </c>
      <c r="AE1653" s="8">
        <f t="shared" ca="1" si="258"/>
        <v>44470</v>
      </c>
      <c r="AF1653" s="6">
        <f ca="1">RANDBETWEEN(5,COUNTA('Recruitment source'!$A:$A) + 1)</f>
        <v>8</v>
      </c>
      <c r="AG1653" s="6" t="str">
        <f ca="1">VLOOKUP($AF1653,'Recruitment source'!$A:$B,2,FALSE)</f>
        <v>Net Empregos</v>
      </c>
      <c r="AH1653" s="8"/>
      <c r="AI1653" s="1">
        <f t="shared" ca="1" si="250"/>
        <v>1385</v>
      </c>
      <c r="AJ1653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1649, 1, 'Fellipe Rinaldi Nunes', 'M', 8, '24/08/1956', 7, 11, 10, NULL, 1385);</v>
      </c>
    </row>
    <row r="1654" spans="1:36" ht="14.25" customHeight="1" x14ac:dyDescent="0.2">
      <c r="A1654" s="7" cm="1">
        <f t="array" aca="1" ref="A1654" ca="1">INDEX(Companies!$A:$A,RANDBETWEEN(5,COUNTA(Companies!$A:$A) + 1),1)</f>
        <v>5</v>
      </c>
      <c r="B1654" s="7" t="str">
        <f ca="1">VLOOKUP($A1654,Companies!$A:$B,2,FALSE)</f>
        <v>ACME Corporation</v>
      </c>
      <c r="C1654" s="5">
        <f t="shared" si="251"/>
        <v>1650</v>
      </c>
      <c r="D1654" s="5" t="str" cm="1">
        <f t="array" ref="D1654">SHA1HASH($C1654)</f>
        <v>f9afc47c733ed36985aa2e66cf879bd48b20e40f</v>
      </c>
      <c r="E1654" s="6">
        <v>1</v>
      </c>
      <c r="F1654" s="7">
        <f ca="1">IF($C1654 = 1 + N("Presidente"),
    127,
    IF($C1654 = 2 + N("Vice-Presidente"),
        72,
        IF($C1654 = 3 + N("Secretária bilíngue"),
            13,
            RANDBETWEEN(5,COUNT(Name!$A:$A) + 1)
        )
    )
)</f>
        <v>334</v>
      </c>
      <c r="G1654" s="7" t="str">
        <f ca="1">VLOOKUP($F1654,Name!$A:$B,2,FALSE)</f>
        <v>Ryan</v>
      </c>
      <c r="H1654" s="7">
        <f ca="1" xml:space="preserve">
IF($C1654 = 1,
    0,
    RANDBETWEEN(5,COUNT('Last name'!$A:$A) + 1)
)</f>
        <v>39</v>
      </c>
      <c r="I1654" s="7" t="str">
        <f ca="1" xml:space="preserve">
IF($C1654 = 1 + N("Presidente"),
    "de Orléans e Bragança",
    VLOOKUP($H1654,'Last name'!$A:$B,2,FALSE) &amp; " " &amp; VLOOKUP(RANDBETWEEN(5,COUNT('Last name'!$A:$A) + 1),'Last name'!$A:$B,2,FALSE)
)</f>
        <v>Bianchi Brasão</v>
      </c>
      <c r="J1654" s="7" t="str">
        <f t="shared" ca="1" si="252"/>
        <v>Ryan Bianchi Brasão</v>
      </c>
      <c r="K1654" s="7" t="str" cm="1">
        <f t="array" aca="1" ref="K1654" ca="1">SHA1HASH($J1654)</f>
        <v>02c51840b7142788041288d5fdde6b0fb6fec233</v>
      </c>
      <c r="L1654" s="7" cm="1">
        <f t="array" aca="1" ref="L1654" ca="1">INDEX(States!$A:$A,N1654,1)</f>
        <v>5</v>
      </c>
      <c r="M1654" s="7" t="str">
        <f ca="1">VLOOKUP($L1654,Countries!$A:$B,2,FALSE)</f>
        <v>Portugal</v>
      </c>
      <c r="N1654" s="7" cm="1">
        <f t="array" aca="1" ref="N1654" ca="1">INDEX(States!$C:$C,RANDBETWEEN(5,COUNTA(States!$A:$A) + 1),1)</f>
        <v>13</v>
      </c>
      <c r="O1654" s="7" t="str">
        <f ca="1">VLOOKUP($N1654,States!$C:$D,2,FALSE)</f>
        <v>Coimbra</v>
      </c>
      <c r="P1654" s="7" t="str">
        <f ca="1">VLOOKUP($F1654,Name!$A:$C,3,FALSE)</f>
        <v>M</v>
      </c>
      <c r="Q1654" s="7" t="str">
        <f ca="1">VLOOKUP($P1654,Genders!$B:$C,2,FALSE)</f>
        <v>Male</v>
      </c>
      <c r="R1654" s="7" cm="1">
        <f t="array" aca="1" ref="R1654" ca="1">INDEX('Marital status'!$A:$A,RANDBETWEEN(5,COUNTA('Marital status'!$A:$A) + 1),1)</f>
        <v>7</v>
      </c>
      <c r="S1654" s="7" t="str">
        <f ca="1">VLOOKUP($R1654,'Marital status'!$A:$B,2,FALSE)</f>
        <v xml:space="preserve">Widowed </v>
      </c>
      <c r="T1654" s="7">
        <f t="shared" ca="1" si="253"/>
        <v>5</v>
      </c>
      <c r="U1654" s="7" t="str">
        <f ca="1">VLOOKUP($T1654,Ethnicities!$A:$B,2,FALSE)</f>
        <v xml:space="preserve"> white</v>
      </c>
      <c r="V1654" s="8">
        <f t="shared" ca="1" si="254"/>
        <v>26688</v>
      </c>
      <c r="W1654" s="6">
        <f t="shared" ca="1" si="255"/>
        <v>7</v>
      </c>
      <c r="X1654" s="8" t="str">
        <f ca="1">VLOOKUP($W1654,'Background education'!$A:$B,2,FALSE)</f>
        <v>Undergraduate degree</v>
      </c>
      <c r="Y1654" s="7">
        <f ca="1" xml:space="preserve">
  IF(OR($AA1654 = 5, $AA1654 = 6, $AA1654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54" s="7" t="str">
        <f ca="1">VLOOKUP($Y1654,Departments!$A:$B,2,FALSE)</f>
        <v>Finance</v>
      </c>
      <c r="AA1654" s="6">
        <f t="shared" ca="1" si="256"/>
        <v>11</v>
      </c>
      <c r="AB1654" s="7" t="str">
        <f ca="1">VLOOKUP($AA1654,Roles!$A:$B,2,FALSE)</f>
        <v>Analyst</v>
      </c>
      <c r="AC1654" s="6">
        <f t="shared" ca="1" si="257"/>
        <v>7</v>
      </c>
      <c r="AD1654" s="7" t="str">
        <f ca="1" xml:space="preserve">
IF($AC1654 &lt;&gt; "",
    VLOOKUP($AC1654,Levels!$A:$B,2,FALSE),
    ""
)</f>
        <v>Senior</v>
      </c>
      <c r="AE1654" s="8">
        <f t="shared" ca="1" si="258"/>
        <v>43499</v>
      </c>
      <c r="AF1654" s="6">
        <f ca="1">RANDBETWEEN(5,COUNTA('Recruitment source'!$A:$A) + 1)</f>
        <v>7</v>
      </c>
      <c r="AG1654" s="6" t="str">
        <f ca="1">VLOOKUP($AF1654,'Recruitment source'!$A:$B,2,FALSE)</f>
        <v>SAPO Emprego</v>
      </c>
      <c r="AH1654" s="8"/>
      <c r="AI1654" s="1">
        <f t="shared" ca="1" si="250"/>
        <v>2500</v>
      </c>
      <c r="AJ1654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1650, 1, 'Ryan Bianchi Brasão', 'M', 5, '24/01/1973', 7, 7, 11, 7, 2500);</v>
      </c>
    </row>
    <row r="1655" spans="1:36" ht="14.25" customHeight="1" x14ac:dyDescent="0.2">
      <c r="A1655" s="7" cm="1">
        <f t="array" aca="1" ref="A1655" ca="1">INDEX(Companies!$A:$A,RANDBETWEEN(5,COUNTA(Companies!$A:$A) + 1),1)</f>
        <v>5</v>
      </c>
      <c r="B1655" s="7" t="str">
        <f ca="1">VLOOKUP($A1655,Companies!$A:$B,2,FALSE)</f>
        <v>ACME Corporation</v>
      </c>
      <c r="C1655" s="5">
        <f t="shared" si="251"/>
        <v>1651</v>
      </c>
      <c r="D1655" s="5" t="str" cm="1">
        <f t="array" ref="D1655">SHA1HASH($C1655)</f>
        <v>480619ef8900e4598b0c8148ffe0192c0b284f2d</v>
      </c>
      <c r="E1655" s="6">
        <v>1</v>
      </c>
      <c r="F1655" s="7">
        <f ca="1">IF($C1655 = 1 + N("Presidente"),
    127,
    IF($C1655 = 2 + N("Vice-Presidente"),
        72,
        IF($C1655 = 3 + N("Secretária bilíngue"),
            13,
            RANDBETWEEN(5,COUNT(Name!$A:$A) + 1)
        )
    )
)</f>
        <v>140</v>
      </c>
      <c r="G1655" s="7" t="str">
        <f ca="1">VLOOKUP($F1655,Name!$A:$B,2,FALSE)</f>
        <v>Fernando Manuel</v>
      </c>
      <c r="H1655" s="7">
        <f ca="1" xml:space="preserve">
IF($C1655 = 1,
    0,
    RANDBETWEEN(5,COUNT('Last name'!$A:$A) + 1)
)</f>
        <v>136</v>
      </c>
      <c r="I1655" s="7" t="str">
        <f ca="1" xml:space="preserve">
IF($C1655 = 1 + N("Presidente"),
    "de Orléans e Bragança",
    VLOOKUP($H1655,'Last name'!$A:$B,2,FALSE) &amp; " " &amp; VLOOKUP(RANDBETWEEN(5,COUNT('Last name'!$A:$A) + 1),'Last name'!$A:$B,2,FALSE)
)</f>
        <v>Moretti Junqueira</v>
      </c>
      <c r="J1655" s="7" t="str">
        <f t="shared" ca="1" si="252"/>
        <v>Fernando Manuel Moretti Junqueira</v>
      </c>
      <c r="K1655" s="7" t="str" cm="1">
        <f t="array" aca="1" ref="K1655" ca="1">SHA1HASH($J1655)</f>
        <v>8f158c52cc6433bd95c83737e2e8fac9ca0c5ea5</v>
      </c>
      <c r="L1655" s="7" cm="1">
        <f t="array" aca="1" ref="L1655" ca="1">INDEX(States!$A:$A,N1655,1)</f>
        <v>5</v>
      </c>
      <c r="M1655" s="7" t="str">
        <f ca="1">VLOOKUP($L1655,Countries!$A:$B,2,FALSE)</f>
        <v>Portugal</v>
      </c>
      <c r="N1655" s="7" cm="1">
        <f t="array" aca="1" ref="N1655" ca="1">INDEX(States!$C:$C,RANDBETWEEN(5,COUNTA(States!$A:$A) + 1),1)</f>
        <v>11</v>
      </c>
      <c r="O1655" s="7" t="str">
        <f ca="1">VLOOKUP($N1655,States!$C:$D,2,FALSE)</f>
        <v>Santarém</v>
      </c>
      <c r="P1655" s="7" t="str">
        <f ca="1">VLOOKUP($F1655,Name!$A:$C,3,FALSE)</f>
        <v>M</v>
      </c>
      <c r="Q1655" s="7" t="str">
        <f ca="1">VLOOKUP($P1655,Genders!$B:$C,2,FALSE)</f>
        <v>Male</v>
      </c>
      <c r="R1655" s="7" cm="1">
        <f t="array" aca="1" ref="R1655" ca="1">INDEX('Marital status'!$A:$A,RANDBETWEEN(5,COUNTA('Marital status'!$A:$A) + 1),1)</f>
        <v>7</v>
      </c>
      <c r="S1655" s="7" t="str">
        <f ca="1">VLOOKUP($R1655,'Marital status'!$A:$B,2,FALSE)</f>
        <v xml:space="preserve">Widowed </v>
      </c>
      <c r="T1655" s="7">
        <f t="shared" ca="1" si="253"/>
        <v>5</v>
      </c>
      <c r="U1655" s="7" t="str">
        <f ca="1">VLOOKUP($T1655,Ethnicities!$A:$B,2,FALSE)</f>
        <v xml:space="preserve"> white</v>
      </c>
      <c r="V1655" s="8">
        <f t="shared" ca="1" si="254"/>
        <v>29062</v>
      </c>
      <c r="W1655" s="6">
        <f t="shared" ca="1" si="255"/>
        <v>7</v>
      </c>
      <c r="X1655" s="8" t="str">
        <f ca="1">VLOOKUP($W1655,'Background education'!$A:$B,2,FALSE)</f>
        <v>Undergraduate degree</v>
      </c>
      <c r="Y1655" s="7">
        <f ca="1" xml:space="preserve">
  IF(OR($AA1655 = 5, $AA1655 = 6, $AA1655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55" s="7" t="str">
        <f ca="1">VLOOKUP($Y1655,Departments!$A:$B,2,FALSE)</f>
        <v>Finance</v>
      </c>
      <c r="AA1655" s="6">
        <f t="shared" ca="1" si="256"/>
        <v>10</v>
      </c>
      <c r="AB1655" s="7" t="str">
        <f ca="1">VLOOKUP($AA1655,Roles!$A:$B,2,FALSE)</f>
        <v>Trainee</v>
      </c>
      <c r="AC1655" s="6" t="str">
        <f t="shared" ca="1" si="257"/>
        <v/>
      </c>
      <c r="AD1655" s="7" t="str">
        <f ca="1" xml:space="preserve">
IF($AC1655 &lt;&gt; "",
    VLOOKUP($AC1655,Levels!$A:$B,2,FALSE),
    ""
)</f>
        <v/>
      </c>
      <c r="AE1655" s="8">
        <f t="shared" ca="1" si="258"/>
        <v>40587</v>
      </c>
      <c r="AF1655" s="6">
        <f ca="1">RANDBETWEEN(5,COUNTA('Recruitment source'!$A:$A) + 1)</f>
        <v>5</v>
      </c>
      <c r="AG1655" s="6" t="str">
        <f ca="1">VLOOKUP($AF1655,'Recruitment source'!$A:$B,2,FALSE)</f>
        <v>Indeed</v>
      </c>
      <c r="AH1655" s="8"/>
      <c r="AI1655" s="1">
        <f t="shared" ca="1" si="250"/>
        <v>1305</v>
      </c>
      <c r="AJ1655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1651, 1, 'Fernando Manuel Moretti Junqueira', 'M', 5, '26/07/1979', 7, 7, 10, NULL, 1305);</v>
      </c>
    </row>
    <row r="1656" spans="1:36" ht="14.25" customHeight="1" x14ac:dyDescent="0.2">
      <c r="A1656" s="7" cm="1">
        <f t="array" aca="1" ref="A1656" ca="1">INDEX(Companies!$A:$A,RANDBETWEEN(5,COUNTA(Companies!$A:$A) + 1),1)</f>
        <v>5</v>
      </c>
      <c r="B1656" s="7" t="str">
        <f ca="1">VLOOKUP($A1656,Companies!$A:$B,2,FALSE)</f>
        <v>ACME Corporation</v>
      </c>
      <c r="C1656" s="5">
        <f t="shared" si="251"/>
        <v>1652</v>
      </c>
      <c r="D1656" s="5" t="str" cm="1">
        <f t="array" ref="D1656">SHA1HASH($C1656)</f>
        <v>ca70ca5f6efd8e48f2b4b75b3bd75a5f8fdb12d5</v>
      </c>
      <c r="E1656" s="6">
        <v>1</v>
      </c>
      <c r="F1656" s="7">
        <f ca="1">IF($C1656 = 1 + N("Presidente"),
    127,
    IF($C1656 = 2 + N("Vice-Presidente"),
        72,
        IF($C1656 = 3 + N("Secretária bilíngue"),
            13,
            RANDBETWEEN(5,COUNT(Name!$A:$A) + 1)
        )
    )
)</f>
        <v>130</v>
      </c>
      <c r="G1656" s="7" t="str">
        <f ca="1">VLOOKUP($F1656,Name!$A:$B,2,FALSE)</f>
        <v>Enzzo</v>
      </c>
      <c r="H1656" s="7">
        <f ca="1" xml:space="preserve">
IF($C1656 = 1,
    0,
    RANDBETWEEN(5,COUNT('Last name'!$A:$A) + 1)
)</f>
        <v>39</v>
      </c>
      <c r="I1656" s="7" t="str">
        <f ca="1" xml:space="preserve">
IF($C1656 = 1 + N("Presidente"),
    "de Orléans e Bragança",
    VLOOKUP($H1656,'Last name'!$A:$B,2,FALSE) &amp; " " &amp; VLOOKUP(RANDBETWEEN(5,COUNT('Last name'!$A:$A) + 1),'Last name'!$A:$B,2,FALSE)
)</f>
        <v>Bianchi Romano</v>
      </c>
      <c r="J1656" s="7" t="str">
        <f t="shared" ca="1" si="252"/>
        <v>Enzzo Bianchi Romano</v>
      </c>
      <c r="K1656" s="7" t="str" cm="1">
        <f t="array" aca="1" ref="K1656" ca="1">SHA1HASH($J1656)</f>
        <v>07af41cda0ce41878c00defb953b28afebd42620</v>
      </c>
      <c r="L1656" s="7" cm="1">
        <f t="array" aca="1" ref="L1656" ca="1">INDEX(States!$A:$A,N1656,1)</f>
        <v>5</v>
      </c>
      <c r="M1656" s="7" t="str">
        <f ca="1">VLOOKUP($L1656,Countries!$A:$B,2,FALSE)</f>
        <v>Portugal</v>
      </c>
      <c r="N1656" s="7" cm="1">
        <f t="array" aca="1" ref="N1656" ca="1">INDEX(States!$C:$C,RANDBETWEEN(5,COUNTA(States!$A:$A) + 1),1)</f>
        <v>11</v>
      </c>
      <c r="O1656" s="7" t="str">
        <f ca="1">VLOOKUP($N1656,States!$C:$D,2,FALSE)</f>
        <v>Santarém</v>
      </c>
      <c r="P1656" s="7" t="str">
        <f ca="1">VLOOKUP($F1656,Name!$A:$C,3,FALSE)</f>
        <v>M</v>
      </c>
      <c r="Q1656" s="7" t="str">
        <f ca="1">VLOOKUP($P1656,Genders!$B:$C,2,FALSE)</f>
        <v>Male</v>
      </c>
      <c r="R1656" s="7" cm="1">
        <f t="array" aca="1" ref="R1656" ca="1">INDEX('Marital status'!$A:$A,RANDBETWEEN(5,COUNTA('Marital status'!$A:$A) + 1),1)</f>
        <v>8</v>
      </c>
      <c r="S1656" s="7" t="str">
        <f ca="1">VLOOKUP($R1656,'Marital status'!$A:$B,2,FALSE)</f>
        <v xml:space="preserve"> Separated </v>
      </c>
      <c r="T1656" s="7">
        <f t="shared" ca="1" si="253"/>
        <v>5</v>
      </c>
      <c r="U1656" s="7" t="str">
        <f ca="1">VLOOKUP($T1656,Ethnicities!$A:$B,2,FALSE)</f>
        <v xml:space="preserve"> white</v>
      </c>
      <c r="V1656" s="8">
        <f t="shared" ca="1" si="254"/>
        <v>29030</v>
      </c>
      <c r="W1656" s="6">
        <f t="shared" ca="1" si="255"/>
        <v>7</v>
      </c>
      <c r="X1656" s="8" t="str">
        <f ca="1">VLOOKUP($W1656,'Background education'!$A:$B,2,FALSE)</f>
        <v>Undergraduate degree</v>
      </c>
      <c r="Y1656" s="7">
        <f ca="1" xml:space="preserve">
  IF(OR($AA1656 = 5, $AA1656 = 6, $AA1656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56" s="7" t="str">
        <f ca="1">VLOOKUP($Y1656,Departments!$A:$B,2,FALSE)</f>
        <v xml:space="preserve"> Presidency</v>
      </c>
      <c r="AA1656" s="6">
        <f t="shared" ca="1" si="256"/>
        <v>11</v>
      </c>
      <c r="AB1656" s="7" t="str">
        <f ca="1">VLOOKUP($AA1656,Roles!$A:$B,2,FALSE)</f>
        <v>Analyst</v>
      </c>
      <c r="AC1656" s="6">
        <f t="shared" ca="1" si="257"/>
        <v>5</v>
      </c>
      <c r="AD1656" s="7" t="str">
        <f ca="1" xml:space="preserve">
IF($AC1656 &lt;&gt; "",
    VLOOKUP($AC1656,Levels!$A:$B,2,FALSE),
    ""
)</f>
        <v>Junior</v>
      </c>
      <c r="AE1656" s="8">
        <f t="shared" ca="1" si="258"/>
        <v>39323</v>
      </c>
      <c r="AF1656" s="6">
        <f ca="1">RANDBETWEEN(5,COUNTA('Recruitment source'!$A:$A) + 1)</f>
        <v>10</v>
      </c>
      <c r="AG1656" s="6" t="str">
        <f ca="1">VLOOKUP($AF1656,'Recruitment source'!$A:$B,2,FALSE)</f>
        <v>Jobs in Lisbon</v>
      </c>
      <c r="AH1656" s="8"/>
      <c r="AI1656" s="1">
        <f t="shared" ca="1" si="250"/>
        <v>2500</v>
      </c>
      <c r="AJ1656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1652, 1, 'Enzzo Bianchi Romano', 'M', 5, '24/06/1979', 7, 5, 11, 5, 2500);</v>
      </c>
    </row>
    <row r="1657" spans="1:36" ht="14.25" customHeight="1" x14ac:dyDescent="0.2">
      <c r="A1657" s="7" cm="1">
        <f t="array" aca="1" ref="A1657" ca="1">INDEX(Companies!$A:$A,RANDBETWEEN(5,COUNTA(Companies!$A:$A) + 1),1)</f>
        <v>5</v>
      </c>
      <c r="B1657" s="7" t="str">
        <f ca="1">VLOOKUP($A1657,Companies!$A:$B,2,FALSE)</f>
        <v>ACME Corporation</v>
      </c>
      <c r="C1657" s="5">
        <f t="shared" si="251"/>
        <v>1653</v>
      </c>
      <c r="D1657" s="5" t="str" cm="1">
        <f t="array" ref="D1657">SHA1HASH($C1657)</f>
        <v>7a7ea1512bc5014fd1b25ff389938bc75d25315d</v>
      </c>
      <c r="E1657" s="6">
        <v>1</v>
      </c>
      <c r="F1657" s="7">
        <f ca="1">IF($C1657 = 1 + N("Presidente"),
    127,
    IF($C1657 = 2 + N("Vice-Presidente"),
        72,
        IF($C1657 = 3 + N("Secretária bilíngue"),
            13,
            RANDBETWEEN(5,COUNT(Name!$A:$A) + 1)
        )
    )
)</f>
        <v>62</v>
      </c>
      <c r="G1657" s="7" t="str">
        <f ca="1">VLOOKUP($F1657,Name!$A:$B,2,FALSE)</f>
        <v>Aurora</v>
      </c>
      <c r="H1657" s="7">
        <f ca="1" xml:space="preserve">
IF($C1657 = 1,
    0,
    RANDBETWEEN(5,COUNT('Last name'!$A:$A) + 1)
)</f>
        <v>62</v>
      </c>
      <c r="I1657" s="7" t="str">
        <f ca="1" xml:space="preserve">
IF($C1657 = 1 + N("Presidente"),
    "de Orléans e Bragança",
    VLOOKUP($H1657,'Last name'!$A:$B,2,FALSE) &amp; " " &amp; VLOOKUP(RANDBETWEEN(5,COUNT('Last name'!$A:$A) + 1),'Last name'!$A:$B,2,FALSE)
)</f>
        <v>Carvalho Mello</v>
      </c>
      <c r="J1657" s="7" t="str">
        <f t="shared" ca="1" si="252"/>
        <v>Aurora Carvalho Mello</v>
      </c>
      <c r="K1657" s="7" t="str" cm="1">
        <f t="array" aca="1" ref="K1657" ca="1">SHA1HASH($J1657)</f>
        <v>c7d12d6a464dd6b4b136a586b8d07159db2e1f65</v>
      </c>
      <c r="L1657" s="7" cm="1">
        <f t="array" aca="1" ref="L1657" ca="1">INDEX(States!$A:$A,N1657,1)</f>
        <v>5</v>
      </c>
      <c r="M1657" s="7" t="str">
        <f ca="1">VLOOKUP($L1657,Countries!$A:$B,2,FALSE)</f>
        <v>Portugal</v>
      </c>
      <c r="N1657" s="7" cm="1">
        <f t="array" aca="1" ref="N1657" ca="1">INDEX(States!$C:$C,RANDBETWEEN(5,COUNTA(States!$A:$A) + 1),1)</f>
        <v>13</v>
      </c>
      <c r="O1657" s="7" t="str">
        <f ca="1">VLOOKUP($N1657,States!$C:$D,2,FALSE)</f>
        <v>Coimbra</v>
      </c>
      <c r="P1657" s="7" t="str">
        <f ca="1">VLOOKUP($F1657,Name!$A:$C,3,FALSE)</f>
        <v>F</v>
      </c>
      <c r="Q1657" s="7" t="str">
        <f ca="1">VLOOKUP($P1657,Genders!$B:$C,2,FALSE)</f>
        <v>Female</v>
      </c>
      <c r="R1657" s="7" cm="1">
        <f t="array" aca="1" ref="R1657" ca="1">INDEX('Marital status'!$A:$A,RANDBETWEEN(5,COUNTA('Marital status'!$A:$A) + 1),1)</f>
        <v>8</v>
      </c>
      <c r="S1657" s="7" t="str">
        <f ca="1">VLOOKUP($R1657,'Marital status'!$A:$B,2,FALSE)</f>
        <v xml:space="preserve"> Separated </v>
      </c>
      <c r="T1657" s="7">
        <f t="shared" ca="1" si="253"/>
        <v>5</v>
      </c>
      <c r="U1657" s="7" t="str">
        <f ca="1">VLOOKUP($T1657,Ethnicities!$A:$B,2,FALSE)</f>
        <v xml:space="preserve"> white</v>
      </c>
      <c r="V1657" s="8">
        <f t="shared" ca="1" si="254"/>
        <v>22520</v>
      </c>
      <c r="W1657" s="6">
        <f t="shared" ca="1" si="255"/>
        <v>7</v>
      </c>
      <c r="X1657" s="8" t="str">
        <f ca="1">VLOOKUP($W1657,'Background education'!$A:$B,2,FALSE)</f>
        <v>Undergraduate degree</v>
      </c>
      <c r="Y1657" s="7">
        <f ca="1" xml:space="preserve">
  IF(OR($AA1657 = 5, $AA1657 = 6, $AA1657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57" s="7" t="str">
        <f ca="1">VLOOKUP($Y1657,Departments!$A:$B,2,FALSE)</f>
        <v>Communication &amp; Marketing</v>
      </c>
      <c r="AA1657" s="6">
        <f t="shared" ca="1" si="256"/>
        <v>9</v>
      </c>
      <c r="AB1657" s="7" t="str">
        <f ca="1">VLOOKUP($AA1657,Roles!$A:$B,2,FALSE)</f>
        <v>Intern</v>
      </c>
      <c r="AC1657" s="6" t="str">
        <f t="shared" ca="1" si="257"/>
        <v/>
      </c>
      <c r="AD1657" s="7" t="str">
        <f ca="1" xml:space="preserve">
IF($AC1657 &lt;&gt; "",
    VLOOKUP($AC1657,Levels!$A:$B,2,FALSE),
    ""
)</f>
        <v/>
      </c>
      <c r="AE1657" s="8">
        <f t="shared" ca="1" si="258"/>
        <v>40865</v>
      </c>
      <c r="AF1657" s="6">
        <f ca="1">RANDBETWEEN(5,COUNTA('Recruitment source'!$A:$A) + 1)</f>
        <v>14</v>
      </c>
      <c r="AG1657" s="6" t="str">
        <f ca="1">VLOOKUP($AF1657,'Recruitment source'!$A:$B,2,FALSE)</f>
        <v>LinkedIn</v>
      </c>
      <c r="AH1657" s="8"/>
      <c r="AI1657" s="1">
        <f t="shared" ca="1" si="250"/>
        <v>1285</v>
      </c>
      <c r="AJ165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1653, 1, 'Aurora Carvalho Mello', 'F', 5, '27/08/1961', 7, 11, 9, NULL, 1285);</v>
      </c>
    </row>
    <row r="1658" spans="1:36" ht="14.25" customHeight="1" x14ac:dyDescent="0.2">
      <c r="A1658" s="7" cm="1">
        <f t="array" aca="1" ref="A1658" ca="1">INDEX(Companies!$A:$A,RANDBETWEEN(5,COUNTA(Companies!$A:$A) + 1),1)</f>
        <v>5</v>
      </c>
      <c r="B1658" s="7" t="str">
        <f ca="1">VLOOKUP($A1658,Companies!$A:$B,2,FALSE)</f>
        <v>ACME Corporation</v>
      </c>
      <c r="C1658" s="5">
        <f t="shared" si="251"/>
        <v>1654</v>
      </c>
      <c r="D1658" s="5" t="str" cm="1">
        <f t="array" ref="D1658">SHA1HASH($C1658)</f>
        <v>a5d907c1122676441ed98f3c6b33c94e6fb0bb97</v>
      </c>
      <c r="E1658" s="6">
        <v>1</v>
      </c>
      <c r="F1658" s="7">
        <f ca="1">IF($C1658 = 1 + N("Presidente"),
    127,
    IF($C1658 = 2 + N("Vice-Presidente"),
        72,
        IF($C1658 = 3 + N("Secretária bilíngue"),
            13,
            RANDBETWEEN(5,COUNT(Name!$A:$A) + 1)
        )
    )
)</f>
        <v>250</v>
      </c>
      <c r="G1658" s="7" t="str">
        <f ca="1">VLOOKUP($F1658,Name!$A:$B,2,FALSE)</f>
        <v>Madalena</v>
      </c>
      <c r="H1658" s="7">
        <f ca="1" xml:space="preserve">
IF($C1658 = 1,
    0,
    RANDBETWEEN(5,COUNT('Last name'!$A:$A) + 1)
)</f>
        <v>28</v>
      </c>
      <c r="I1658" s="7" t="str">
        <f ca="1" xml:space="preserve">
IF($C1658 = 1 + N("Presidente"),
    "de Orléans e Bragança",
    VLOOKUP($H1658,'Last name'!$A:$B,2,FALSE) &amp; " " &amp; VLOOKUP(RANDBETWEEN(5,COUNT('Last name'!$A:$A) + 1),'Last name'!$A:$B,2,FALSE)
)</f>
        <v>Badu Russo</v>
      </c>
      <c r="J1658" s="7" t="str">
        <f t="shared" ca="1" si="252"/>
        <v>Madalena Badu Russo</v>
      </c>
      <c r="K1658" s="7" t="str" cm="1">
        <f t="array" aca="1" ref="K1658" ca="1">SHA1HASH($J1658)</f>
        <v>0995739b5d28f0755e07521cd3c3f5e17e451343</v>
      </c>
      <c r="L1658" s="7" cm="1">
        <f t="array" aca="1" ref="L1658" ca="1">INDEX(States!$A:$A,N1658,1)</f>
        <v>5</v>
      </c>
      <c r="M1658" s="7" t="str">
        <f ca="1">VLOOKUP($L1658,Countries!$A:$B,2,FALSE)</f>
        <v>Portugal</v>
      </c>
      <c r="N1658" s="7" cm="1">
        <f t="array" aca="1" ref="N1658" ca="1">INDEX(States!$C:$C,RANDBETWEEN(5,COUNTA(States!$A:$A) + 1),1)</f>
        <v>16</v>
      </c>
      <c r="O1658" s="7" t="str">
        <f ca="1">VLOOKUP($N1658,States!$C:$D,2,FALSE)</f>
        <v>Azores</v>
      </c>
      <c r="P1658" s="7" t="str">
        <f ca="1">VLOOKUP($F1658,Name!$A:$C,3,FALSE)</f>
        <v>F</v>
      </c>
      <c r="Q1658" s="7" t="str">
        <f ca="1">VLOOKUP($P1658,Genders!$B:$C,2,FALSE)</f>
        <v>Female</v>
      </c>
      <c r="R1658" s="7" cm="1">
        <f t="array" aca="1" ref="R1658" ca="1">INDEX('Marital status'!$A:$A,RANDBETWEEN(5,COUNTA('Marital status'!$A:$A) + 1),1)</f>
        <v>6</v>
      </c>
      <c r="S1658" s="7" t="str">
        <f ca="1">VLOOKUP($R1658,'Marital status'!$A:$B,2,FALSE)</f>
        <v>MarrieD</v>
      </c>
      <c r="T1658" s="7">
        <f t="shared" ca="1" si="253"/>
        <v>5</v>
      </c>
      <c r="U1658" s="7" t="str">
        <f ca="1">VLOOKUP($T1658,Ethnicities!$A:$B,2,FALSE)</f>
        <v xml:space="preserve"> white</v>
      </c>
      <c r="V1658" s="8">
        <f t="shared" ca="1" si="254"/>
        <v>20366</v>
      </c>
      <c r="W1658" s="6">
        <f t="shared" ca="1" si="255"/>
        <v>7</v>
      </c>
      <c r="X1658" s="8" t="str">
        <f ca="1">VLOOKUP($W1658,'Background education'!$A:$B,2,FALSE)</f>
        <v>Undergraduate degree</v>
      </c>
      <c r="Y1658" s="7">
        <f ca="1" xml:space="preserve">
  IF(OR($AA1658 = 5, $AA1658 = 6, $AA1658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58" s="7" t="str">
        <f ca="1">VLOOKUP($Y1658,Departments!$A:$B,2,FALSE)</f>
        <v>Communication &amp; Marketing</v>
      </c>
      <c r="AA1658" s="6">
        <f t="shared" ca="1" si="256"/>
        <v>11</v>
      </c>
      <c r="AB1658" s="7" t="str">
        <f ca="1">VLOOKUP($AA1658,Roles!$A:$B,2,FALSE)</f>
        <v>Analyst</v>
      </c>
      <c r="AC1658" s="6">
        <f t="shared" ca="1" si="257"/>
        <v>5</v>
      </c>
      <c r="AD1658" s="7" t="str">
        <f ca="1" xml:space="preserve">
IF($AC1658 &lt;&gt; "",
    VLOOKUP($AC1658,Levels!$A:$B,2,FALSE),
    ""
)</f>
        <v>Junior</v>
      </c>
      <c r="AE1658" s="8">
        <f t="shared" ca="1" si="258"/>
        <v>37226</v>
      </c>
      <c r="AF1658" s="6">
        <f ca="1">RANDBETWEEN(5,COUNTA('Recruitment source'!$A:$A) + 1)</f>
        <v>13</v>
      </c>
      <c r="AG1658" s="6" t="str">
        <f ca="1">VLOOKUP($AF1658,'Recruitment source'!$A:$B,2,FALSE)</f>
        <v>Google</v>
      </c>
      <c r="AH1658" s="8"/>
      <c r="AI1658" s="1">
        <f t="shared" ca="1" si="250"/>
        <v>2580</v>
      </c>
      <c r="AJ165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1654, 1, 'Madalena Badu Russo', 'F', 5, '04/10/1955', 7, 11, 11, 5, 2580);</v>
      </c>
    </row>
    <row r="1659" spans="1:36" ht="14.25" customHeight="1" x14ac:dyDescent="0.2">
      <c r="A1659" s="7" cm="1">
        <f t="array" aca="1" ref="A1659" ca="1">INDEX(Companies!$A:$A,RANDBETWEEN(5,COUNTA(Companies!$A:$A) + 1),1)</f>
        <v>5</v>
      </c>
      <c r="B1659" s="7" t="str">
        <f ca="1">VLOOKUP($A1659,Companies!$A:$B,2,FALSE)</f>
        <v>ACME Corporation</v>
      </c>
      <c r="C1659" s="5">
        <f t="shared" si="251"/>
        <v>1655</v>
      </c>
      <c r="D1659" s="5" t="str" cm="1">
        <f t="array" ref="D1659">SHA1HASH($C1659)</f>
        <v>cef239141c378cc0998e5f526985c2d57c535d6c</v>
      </c>
      <c r="E1659" s="6">
        <v>1</v>
      </c>
      <c r="F1659" s="7">
        <f ca="1">IF($C1659 = 1 + N("Presidente"),
    127,
    IF($C1659 = 2 + N("Vice-Presidente"),
        72,
        IF($C1659 = 3 + N("Secretária bilíngue"),
            13,
            RANDBETWEEN(5,COUNT(Name!$A:$A) + 1)
        )
    )
)</f>
        <v>354</v>
      </c>
      <c r="G1659" s="7" t="str">
        <f ca="1">VLOOKUP($F1659,Name!$A:$B,2,FALSE)</f>
        <v>Victor</v>
      </c>
      <c r="H1659" s="7">
        <f ca="1" xml:space="preserve">
IF($C1659 = 1,
    0,
    RANDBETWEEN(5,COUNT('Last name'!$A:$A) + 1)
)</f>
        <v>16</v>
      </c>
      <c r="I1659" s="7" t="str">
        <f ca="1" xml:space="preserve">
IF($C1659 = 1 + N("Presidente"),
    "de Orléans e Bragança",
    VLOOKUP($H1659,'Last name'!$A:$B,2,FALSE) &amp; " " &amp; VLOOKUP(RANDBETWEEN(5,COUNT('Last name'!$A:$A) + 1),'Last name'!$A:$B,2,FALSE)
)</f>
        <v>Amor Pinheiro</v>
      </c>
      <c r="J1659" s="7" t="str">
        <f t="shared" ca="1" si="252"/>
        <v>Victor Amor Pinheiro</v>
      </c>
      <c r="K1659" s="7" t="str" cm="1">
        <f t="array" aca="1" ref="K1659" ca="1">SHA1HASH($J1659)</f>
        <v>9a1c1c89cbf08c092a462fe69eebc0f8d5828ec0</v>
      </c>
      <c r="L1659" s="7" cm="1">
        <f t="array" aca="1" ref="L1659" ca="1">INDEX(States!$A:$A,N1659,1)</f>
        <v>5</v>
      </c>
      <c r="M1659" s="7" t="str">
        <f ca="1">VLOOKUP($L1659,Countries!$A:$B,2,FALSE)</f>
        <v>Portugal</v>
      </c>
      <c r="N1659" s="7" cm="1">
        <f t="array" aca="1" ref="N1659" ca="1">INDEX(States!$C:$C,RANDBETWEEN(5,COUNTA(States!$A:$A) + 1),1)</f>
        <v>23</v>
      </c>
      <c r="O1659" s="7" t="str">
        <f ca="1">VLOOKUP($N1659,States!$C:$D,2,FALSE)</f>
        <v>Viana do Castelo</v>
      </c>
      <c r="P1659" s="7" t="str">
        <f ca="1">VLOOKUP($F1659,Name!$A:$C,3,FALSE)</f>
        <v>M</v>
      </c>
      <c r="Q1659" s="7" t="str">
        <f ca="1">VLOOKUP($P1659,Genders!$B:$C,2,FALSE)</f>
        <v>Male</v>
      </c>
      <c r="R1659" s="7" cm="1">
        <f t="array" aca="1" ref="R1659" ca="1">INDEX('Marital status'!$A:$A,RANDBETWEEN(5,COUNTA('Marital status'!$A:$A) + 1),1)</f>
        <v>5</v>
      </c>
      <c r="S1659" s="7" t="str">
        <f ca="1">VLOOKUP($R1659,'Marital status'!$A:$B,2,FALSE)</f>
        <v>single</v>
      </c>
      <c r="T1659" s="7">
        <f t="shared" ca="1" si="253"/>
        <v>6</v>
      </c>
      <c r="U1659" s="7" t="str">
        <f ca="1">VLOOKUP($T1659,Ethnicities!$A:$B,2,FALSE)</f>
        <v>Black or African American</v>
      </c>
      <c r="V1659" s="8">
        <f t="shared" ca="1" si="254"/>
        <v>32828</v>
      </c>
      <c r="W1659" s="6">
        <f t="shared" ca="1" si="255"/>
        <v>7</v>
      </c>
      <c r="X1659" s="8" t="str">
        <f ca="1">VLOOKUP($W1659,'Background education'!$A:$B,2,FALSE)</f>
        <v>Undergraduate degree</v>
      </c>
      <c r="Y1659" s="7">
        <f ca="1" xml:space="preserve">
  IF(OR($AA1659 = 5, $AA1659 = 6, $AA1659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59" s="7" t="str">
        <f ca="1">VLOOKUP($Y1659,Departments!$A:$B,2,FALSE)</f>
        <v>Finance</v>
      </c>
      <c r="AA1659" s="6">
        <f t="shared" ca="1" si="256"/>
        <v>9</v>
      </c>
      <c r="AB1659" s="7" t="str">
        <f ca="1">VLOOKUP($AA1659,Roles!$A:$B,2,FALSE)</f>
        <v>Intern</v>
      </c>
      <c r="AC1659" s="6" t="str">
        <f t="shared" ca="1" si="257"/>
        <v/>
      </c>
      <c r="AD1659" s="7" t="str">
        <f ca="1" xml:space="preserve">
IF($AC1659 &lt;&gt; "",
    VLOOKUP($AC1659,Levels!$A:$B,2,FALSE),
    ""
)</f>
        <v/>
      </c>
      <c r="AE1659" s="8">
        <f t="shared" ca="1" si="258"/>
        <v>40757</v>
      </c>
      <c r="AF1659" s="6">
        <f ca="1">RANDBETWEEN(5,COUNTA('Recruitment source'!$A:$A) + 1)</f>
        <v>8</v>
      </c>
      <c r="AG1659" s="6" t="str">
        <f ca="1">VLOOKUP($AF1659,'Recruitment source'!$A:$B,2,FALSE)</f>
        <v>Net Empregos</v>
      </c>
      <c r="AH1659" s="8"/>
      <c r="AI1659" s="1">
        <f t="shared" ca="1" si="250"/>
        <v>1205</v>
      </c>
      <c r="AJ165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1655, 1, 'Victor Amor Pinheiro', 'M', 6, '16/11/1989', 7, 7, 9, NULL, 1205);</v>
      </c>
    </row>
    <row r="1660" spans="1:36" ht="14.25" customHeight="1" x14ac:dyDescent="0.2">
      <c r="A1660" s="7" cm="1">
        <f t="array" aca="1" ref="A1660" ca="1">INDEX(Companies!$A:$A,RANDBETWEEN(5,COUNTA(Companies!$A:$A) + 1),1)</f>
        <v>5</v>
      </c>
      <c r="B1660" s="7" t="str">
        <f ca="1">VLOOKUP($A1660,Companies!$A:$B,2,FALSE)</f>
        <v>ACME Corporation</v>
      </c>
      <c r="C1660" s="5">
        <f t="shared" si="251"/>
        <v>1656</v>
      </c>
      <c r="D1660" s="5" t="str" cm="1">
        <f t="array" ref="D1660">SHA1HASH($C1660)</f>
        <v>7fd0dc28db1b5252f0aca04247cf21853f772e70</v>
      </c>
      <c r="E1660" s="6">
        <v>1</v>
      </c>
      <c r="F1660" s="7">
        <f ca="1">IF($C1660 = 1 + N("Presidente"),
    127,
    IF($C1660 = 2 + N("Vice-Presidente"),
        72,
        IF($C1660 = 3 + N("Secretária bilíngue"),
            13,
            RANDBETWEEN(5,COUNT(Name!$A:$A) + 1)
        )
    )
)</f>
        <v>42</v>
      </c>
      <c r="G1660" s="7" t="str">
        <f ca="1">VLOOKUP($F1660,Name!$A:$B,2,FALSE)</f>
        <v>Ângelo</v>
      </c>
      <c r="H1660" s="7">
        <f ca="1" xml:space="preserve">
IF($C1660 = 1,
    0,
    RANDBETWEEN(5,COUNT('Last name'!$A:$A) + 1)
)</f>
        <v>16</v>
      </c>
      <c r="I1660" s="7" t="str">
        <f ca="1" xml:space="preserve">
IF($C1660 = 1 + N("Presidente"),
    "de Orléans e Bragança",
    VLOOKUP($H1660,'Last name'!$A:$B,2,FALSE) &amp; " " &amp; VLOOKUP(RANDBETWEEN(5,COUNT('Last name'!$A:$A) + 1),'Last name'!$A:$B,2,FALSE)
)</f>
        <v>Amor Cardozo</v>
      </c>
      <c r="J1660" s="7" t="str">
        <f t="shared" ca="1" si="252"/>
        <v>Ângelo Amor Cardozo</v>
      </c>
      <c r="K1660" s="7" t="str" cm="1">
        <f t="array" aca="1" ref="K1660" ca="1">SHA1HASH($J1660)</f>
        <v>04977de74e18d024b99d05ee4f07f9739686e749</v>
      </c>
      <c r="L1660" s="7" cm="1">
        <f t="array" aca="1" ref="L1660" ca="1">INDEX(States!$A:$A,N1660,1)</f>
        <v>5</v>
      </c>
      <c r="M1660" s="7" t="str">
        <f ca="1">VLOOKUP($L1660,Countries!$A:$B,2,FALSE)</f>
        <v>Portugal</v>
      </c>
      <c r="N1660" s="7" cm="1">
        <f t="array" aca="1" ref="N1660" ca="1">INDEX(States!$C:$C,RANDBETWEEN(5,COUNTA(States!$A:$A) + 1),1)</f>
        <v>14</v>
      </c>
      <c r="O1660" s="7" t="str">
        <f ca="1">VLOOKUP($N1660,States!$C:$D,2,FALSE)</f>
        <v>Madeira</v>
      </c>
      <c r="P1660" s="7" t="str">
        <f ca="1">VLOOKUP($F1660,Name!$A:$C,3,FALSE)</f>
        <v>M</v>
      </c>
      <c r="Q1660" s="7" t="str">
        <f ca="1">VLOOKUP($P1660,Genders!$B:$C,2,FALSE)</f>
        <v>Male</v>
      </c>
      <c r="R1660" s="7" cm="1">
        <f t="array" aca="1" ref="R1660" ca="1">INDEX('Marital status'!$A:$A,RANDBETWEEN(5,COUNTA('Marital status'!$A:$A) + 1),1)</f>
        <v>9</v>
      </c>
      <c r="S1660" s="7" t="str">
        <f ca="1">VLOOKUP($R1660,'Marital status'!$A:$B,2,FALSE)</f>
        <v>DIVORCED</v>
      </c>
      <c r="T1660" s="7">
        <f t="shared" ca="1" si="253"/>
        <v>5</v>
      </c>
      <c r="U1660" s="7" t="str">
        <f ca="1">VLOOKUP($T1660,Ethnicities!$A:$B,2,FALSE)</f>
        <v xml:space="preserve"> white</v>
      </c>
      <c r="V1660" s="8">
        <f t="shared" ca="1" si="254"/>
        <v>23499</v>
      </c>
      <c r="W1660" s="6">
        <f t="shared" ca="1" si="255"/>
        <v>7</v>
      </c>
      <c r="X1660" s="8" t="str">
        <f ca="1">VLOOKUP($W1660,'Background education'!$A:$B,2,FALSE)</f>
        <v>Undergraduate degree</v>
      </c>
      <c r="Y1660" s="7">
        <f ca="1" xml:space="preserve">
  IF(OR($AA1660 = 5, $AA1660 = 6, $AA1660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60" s="7" t="str">
        <f ca="1">VLOOKUP($Y1660,Departments!$A:$B,2,FALSE)</f>
        <v>Audit</v>
      </c>
      <c r="AA1660" s="6">
        <f t="shared" ca="1" si="256"/>
        <v>11</v>
      </c>
      <c r="AB1660" s="7" t="str">
        <f ca="1">VLOOKUP($AA1660,Roles!$A:$B,2,FALSE)</f>
        <v>Analyst</v>
      </c>
      <c r="AC1660" s="6">
        <f t="shared" ca="1" si="257"/>
        <v>6</v>
      </c>
      <c r="AD1660" s="7" t="str">
        <f ca="1" xml:space="preserve">
IF($AC1660 &lt;&gt; "",
    VLOOKUP($AC1660,Levels!$A:$B,2,FALSE),
    ""
)</f>
        <v>Pleno</v>
      </c>
      <c r="AE1660" s="8">
        <f t="shared" ca="1" si="258"/>
        <v>40797</v>
      </c>
      <c r="AF1660" s="6">
        <f ca="1">RANDBETWEEN(5,COUNTA('Recruitment source'!$A:$A) + 1)</f>
        <v>5</v>
      </c>
      <c r="AG1660" s="6" t="str">
        <f ca="1">VLOOKUP($AF1660,'Recruitment source'!$A:$B,2,FALSE)</f>
        <v>Indeed</v>
      </c>
      <c r="AH1660" s="8"/>
      <c r="AI1660" s="1">
        <f t="shared" ca="1" si="250"/>
        <v>2500</v>
      </c>
      <c r="AJ1660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1656, 1, 'Ângelo Amor Cardozo', 'M', 5, '02/05/1964', 7, 13, 11, 6, 2500);</v>
      </c>
    </row>
    <row r="1661" spans="1:36" ht="14.25" customHeight="1" x14ac:dyDescent="0.2">
      <c r="A1661" s="7" cm="1">
        <f t="array" aca="1" ref="A1661" ca="1">INDEX(Companies!$A:$A,RANDBETWEEN(5,COUNTA(Companies!$A:$A) + 1),1)</f>
        <v>5</v>
      </c>
      <c r="B1661" s="7" t="str">
        <f ca="1">VLOOKUP($A1661,Companies!$A:$B,2,FALSE)</f>
        <v>ACME Corporation</v>
      </c>
      <c r="C1661" s="5">
        <f t="shared" si="251"/>
        <v>1657</v>
      </c>
      <c r="D1661" s="5" t="str" cm="1">
        <f t="array" ref="D1661">SHA1HASH($C1661)</f>
        <v>0cd6982f8295e3dfded2f8869fa56019921be74a</v>
      </c>
      <c r="E1661" s="6">
        <v>1</v>
      </c>
      <c r="F1661" s="7">
        <f ca="1">IF($C1661 = 1 + N("Presidente"),
    127,
    IF($C1661 = 2 + N("Vice-Presidente"),
        72,
        IF($C1661 = 3 + N("Secretária bilíngue"),
            13,
            RANDBETWEEN(5,COUNT(Name!$A:$A) + 1)
        )
    )
)</f>
        <v>265</v>
      </c>
      <c r="G1661" s="7" t="str">
        <f ca="1">VLOOKUP($F1661,Name!$A:$B,2,FALSE)</f>
        <v>Maria Glória</v>
      </c>
      <c r="H1661" s="7">
        <f ca="1" xml:space="preserve">
IF($C1661 = 1,
    0,
    RANDBETWEEN(5,COUNT('Last name'!$A:$A) + 1)
)</f>
        <v>78</v>
      </c>
      <c r="I1661" s="7" t="str">
        <f ca="1" xml:space="preserve">
IF($C1661 = 1 + N("Presidente"),
    "de Orléans e Bragança",
    VLOOKUP($H1661,'Last name'!$A:$B,2,FALSE) &amp; " " &amp; VLOOKUP(RANDBETWEEN(5,COUNT('Last name'!$A:$A) + 1),'Last name'!$A:$B,2,FALSE)
)</f>
        <v>Esteves Gonçalves</v>
      </c>
      <c r="J1661" s="7" t="str">
        <f t="shared" ca="1" si="252"/>
        <v>Maria Glória Esteves Gonçalves</v>
      </c>
      <c r="K1661" s="7" t="str" cm="1">
        <f t="array" aca="1" ref="K1661" ca="1">SHA1HASH($J1661)</f>
        <v>13bd6cc77bbdc065885cc320c74ee1f13543fb3d</v>
      </c>
      <c r="L1661" s="7" cm="1">
        <f t="array" aca="1" ref="L1661" ca="1">INDEX(States!$A:$A,N1661,1)</f>
        <v>5</v>
      </c>
      <c r="M1661" s="7" t="str">
        <f ca="1">VLOOKUP($L1661,Countries!$A:$B,2,FALSE)</f>
        <v>Portugal</v>
      </c>
      <c r="N1661" s="7" cm="1">
        <f t="array" aca="1" ref="N1661" ca="1">INDEX(States!$C:$C,RANDBETWEEN(5,COUNTA(States!$A:$A) + 1),1)</f>
        <v>15</v>
      </c>
      <c r="O1661" s="7" t="str">
        <f ca="1">VLOOKUP($N1661,States!$C:$D,2,FALSE)</f>
        <v xml:space="preserve"> ÉVORA</v>
      </c>
      <c r="P1661" s="7" t="str">
        <f ca="1">VLOOKUP($F1661,Name!$A:$C,3,FALSE)</f>
        <v>F</v>
      </c>
      <c r="Q1661" s="7" t="str">
        <f ca="1">VLOOKUP($P1661,Genders!$B:$C,2,FALSE)</f>
        <v>Female</v>
      </c>
      <c r="R1661" s="7" cm="1">
        <f t="array" aca="1" ref="R1661" ca="1">INDEX('Marital status'!$A:$A,RANDBETWEEN(5,COUNTA('Marital status'!$A:$A) + 1),1)</f>
        <v>7</v>
      </c>
      <c r="S1661" s="7" t="str">
        <f ca="1">VLOOKUP($R1661,'Marital status'!$A:$B,2,FALSE)</f>
        <v xml:space="preserve">Widowed </v>
      </c>
      <c r="T1661" s="7">
        <f t="shared" ca="1" si="253"/>
        <v>7</v>
      </c>
      <c r="U1661" s="7" t="str">
        <f ca="1">VLOOKUP($T1661,Ethnicities!$A:$B,2,FALSE)</f>
        <v xml:space="preserve">  Hispanic or LATINO</v>
      </c>
      <c r="V1661" s="8">
        <f t="shared" ca="1" si="254"/>
        <v>19596</v>
      </c>
      <c r="W1661" s="6">
        <f t="shared" ca="1" si="255"/>
        <v>7</v>
      </c>
      <c r="X1661" s="8" t="str">
        <f ca="1">VLOOKUP($W1661,'Background education'!$A:$B,2,FALSE)</f>
        <v>Undergraduate degree</v>
      </c>
      <c r="Y1661" s="7">
        <f ca="1" xml:space="preserve">
  IF(OR($AA1661 = 5, $AA1661 = 6, $AA1661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61" s="7" t="str">
        <f ca="1">VLOOKUP($Y1661,Departments!$A:$B,2,FALSE)</f>
        <v xml:space="preserve"> Commercial</v>
      </c>
      <c r="AA1661" s="6">
        <f t="shared" ca="1" si="256"/>
        <v>9</v>
      </c>
      <c r="AB1661" s="7" t="str">
        <f ca="1">VLOOKUP($AA1661,Roles!$A:$B,2,FALSE)</f>
        <v>Intern</v>
      </c>
      <c r="AC1661" s="6" t="str">
        <f t="shared" ca="1" si="257"/>
        <v/>
      </c>
      <c r="AD1661" s="7" t="str">
        <f ca="1" xml:space="preserve">
IF($AC1661 &lt;&gt; "",
    VLOOKUP($AC1661,Levels!$A:$B,2,FALSE),
    ""
)</f>
        <v/>
      </c>
      <c r="AE1661" s="8">
        <f t="shared" ca="1" si="258"/>
        <v>40292</v>
      </c>
      <c r="AF1661" s="6">
        <f ca="1">RANDBETWEEN(5,COUNTA('Recruitment source'!$A:$A) + 1)</f>
        <v>11</v>
      </c>
      <c r="AG1661" s="6" t="str">
        <f ca="1">VLOOKUP($AF1661,'Recruitment source'!$A:$B,2,FALSE)</f>
        <v>Next Station</v>
      </c>
      <c r="AH1661" s="8"/>
      <c r="AI1661" s="1">
        <f t="shared" ca="1" si="250"/>
        <v>1285</v>
      </c>
      <c r="AJ1661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1657, 1, 'Maria Glória Esteves Gonçalves', 'F', 7, '25/08/1953', 7, 9, 9, NULL, 1285);</v>
      </c>
    </row>
    <row r="1662" spans="1:36" ht="14.25" customHeight="1" x14ac:dyDescent="0.2">
      <c r="A1662" s="7" cm="1">
        <f t="array" aca="1" ref="A1662" ca="1">INDEX(Companies!$A:$A,RANDBETWEEN(5,COUNTA(Companies!$A:$A) + 1),1)</f>
        <v>5</v>
      </c>
      <c r="B1662" s="7" t="str">
        <f ca="1">VLOOKUP($A1662,Companies!$A:$B,2,FALSE)</f>
        <v>ACME Corporation</v>
      </c>
      <c r="C1662" s="5">
        <f t="shared" si="251"/>
        <v>1658</v>
      </c>
      <c r="D1662" s="5" t="str" cm="1">
        <f t="array" ref="D1662">SHA1HASH($C1662)</f>
        <v>96e6369f5a57a90fa77a2330b8a418502f294af9</v>
      </c>
      <c r="E1662" s="6">
        <v>1</v>
      </c>
      <c r="F1662" s="7">
        <f ca="1">IF($C1662 = 1 + N("Presidente"),
    127,
    IF($C1662 = 2 + N("Vice-Presidente"),
        72,
        IF($C1662 = 3 + N("Secretária bilíngue"),
            13,
            RANDBETWEEN(5,COUNT(Name!$A:$A) + 1)
        )
    )
)</f>
        <v>82</v>
      </c>
      <c r="G1662" s="7" t="str">
        <f ca="1">VLOOKUP($F1662,Name!$A:$B,2,FALSE)</f>
        <v>Caleb</v>
      </c>
      <c r="H1662" s="7">
        <f ca="1" xml:space="preserve">
IF($C1662 = 1,
    0,
    RANDBETWEEN(5,COUNT('Last name'!$A:$A) + 1)
)</f>
        <v>155</v>
      </c>
      <c r="I1662" s="7" t="str">
        <f ca="1" xml:space="preserve">
IF($C1662 = 1 + N("Presidente"),
    "de Orléans e Bragança",
    VLOOKUP($H1662,'Last name'!$A:$B,2,FALSE) &amp; " " &amp; VLOOKUP(RANDBETWEEN(5,COUNT('Last name'!$A:$A) + 1),'Last name'!$A:$B,2,FALSE)
)</f>
        <v>Pinto Madureira</v>
      </c>
      <c r="J1662" s="7" t="str">
        <f t="shared" ca="1" si="252"/>
        <v>Caleb Pinto Madureira</v>
      </c>
      <c r="K1662" s="7" t="str" cm="1">
        <f t="array" aca="1" ref="K1662" ca="1">SHA1HASH($J1662)</f>
        <v>af4b562d978cbae0021df1388cd421f9607f263c</v>
      </c>
      <c r="L1662" s="7" cm="1">
        <f t="array" aca="1" ref="L1662" ca="1">INDEX(States!$A:$A,N1662,1)</f>
        <v>5</v>
      </c>
      <c r="M1662" s="7" t="str">
        <f ca="1">VLOOKUP($L1662,Countries!$A:$B,2,FALSE)</f>
        <v>Portugal</v>
      </c>
      <c r="N1662" s="7" cm="1">
        <f t="array" aca="1" ref="N1662" ca="1">INDEX(States!$C:$C,RANDBETWEEN(5,COUNTA(States!$A:$A) + 1),1)</f>
        <v>20</v>
      </c>
      <c r="O1662" s="7" t="str">
        <f ca="1">VLOOKUP($N1662,States!$C:$D,2,FALSE)</f>
        <v>Portalegre</v>
      </c>
      <c r="P1662" s="7" t="str">
        <f ca="1">VLOOKUP($F1662,Name!$A:$C,3,FALSE)</f>
        <v>M</v>
      </c>
      <c r="Q1662" s="7" t="str">
        <f ca="1">VLOOKUP($P1662,Genders!$B:$C,2,FALSE)</f>
        <v>Male</v>
      </c>
      <c r="R1662" s="7" cm="1">
        <f t="array" aca="1" ref="R1662" ca="1">INDEX('Marital status'!$A:$A,RANDBETWEEN(5,COUNTA('Marital status'!$A:$A) + 1),1)</f>
        <v>8</v>
      </c>
      <c r="S1662" s="7" t="str">
        <f ca="1">VLOOKUP($R1662,'Marital status'!$A:$B,2,FALSE)</f>
        <v xml:space="preserve"> Separated </v>
      </c>
      <c r="T1662" s="7">
        <f t="shared" ca="1" si="253"/>
        <v>5</v>
      </c>
      <c r="U1662" s="7" t="str">
        <f ca="1">VLOOKUP($T1662,Ethnicities!$A:$B,2,FALSE)</f>
        <v xml:space="preserve"> white</v>
      </c>
      <c r="V1662" s="8">
        <f t="shared" ca="1" si="254"/>
        <v>28918</v>
      </c>
      <c r="W1662" s="6">
        <f t="shared" ca="1" si="255"/>
        <v>8</v>
      </c>
      <c r="X1662" s="8" t="str">
        <f ca="1">VLOOKUP($W1662,'Background education'!$A:$B,2,FALSE)</f>
        <v>Graduate school</v>
      </c>
      <c r="Y1662" s="7">
        <f ca="1" xml:space="preserve">
  IF(OR($AA1662 = 5, $AA1662 = 6, $AA1662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62" s="7" t="str">
        <f ca="1">VLOOKUP($Y1662,Departments!$A:$B,2,FALSE)</f>
        <v>Controlling</v>
      </c>
      <c r="AA1662" s="6">
        <f t="shared" ca="1" si="256"/>
        <v>11</v>
      </c>
      <c r="AB1662" s="7" t="str">
        <f ca="1">VLOOKUP($AA1662,Roles!$A:$B,2,FALSE)</f>
        <v>Analyst</v>
      </c>
      <c r="AC1662" s="6">
        <f t="shared" ca="1" si="257"/>
        <v>7</v>
      </c>
      <c r="AD1662" s="7" t="str">
        <f ca="1" xml:space="preserve">
IF($AC1662 &lt;&gt; "",
    VLOOKUP($AC1662,Levels!$A:$B,2,FALSE),
    ""
)</f>
        <v>Senior</v>
      </c>
      <c r="AE1662" s="8">
        <f t="shared" ca="1" si="258"/>
        <v>44484</v>
      </c>
      <c r="AF1662" s="6">
        <f ca="1">RANDBETWEEN(5,COUNTA('Recruitment source'!$A:$A) + 1)</f>
        <v>11</v>
      </c>
      <c r="AG1662" s="6" t="str">
        <f ca="1">VLOOKUP($AF1662,'Recruitment source'!$A:$B,2,FALSE)</f>
        <v>Next Station</v>
      </c>
      <c r="AH1662" s="8"/>
      <c r="AI1662" s="1">
        <f t="shared" ca="1" si="250"/>
        <v>3000</v>
      </c>
      <c r="AJ1662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1658, 1, 'Caleb Pinto Madureira', 'M', 5, '04/03/1979', 8, 12, 11, 7, 3000);</v>
      </c>
    </row>
    <row r="1663" spans="1:36" ht="14.25" customHeight="1" x14ac:dyDescent="0.2">
      <c r="A1663" s="7" cm="1">
        <f t="array" aca="1" ref="A1663" ca="1">INDEX(Companies!$A:$A,RANDBETWEEN(5,COUNTA(Companies!$A:$A) + 1),1)</f>
        <v>5</v>
      </c>
      <c r="B1663" s="7" t="str">
        <f ca="1">VLOOKUP($A1663,Companies!$A:$B,2,FALSE)</f>
        <v>ACME Corporation</v>
      </c>
      <c r="C1663" s="5">
        <f t="shared" si="251"/>
        <v>1659</v>
      </c>
      <c r="D1663" s="5" t="str" cm="1">
        <f t="array" ref="D1663">SHA1HASH($C1663)</f>
        <v>3a0a15b1acfdff78e92c39b5d32d3650e5a284d8</v>
      </c>
      <c r="E1663" s="6">
        <v>1</v>
      </c>
      <c r="F1663" s="7">
        <f ca="1">IF($C1663 = 1 + N("Presidente"),
    127,
    IF($C1663 = 2 + N("Vice-Presidente"),
        72,
        IF($C1663 = 3 + N("Secretária bilíngue"),
            13,
            RANDBETWEEN(5,COUNT(Name!$A:$A) + 1)
        )
    )
)</f>
        <v>42</v>
      </c>
      <c r="G1663" s="7" t="str">
        <f ca="1">VLOOKUP($F1663,Name!$A:$B,2,FALSE)</f>
        <v>Ângelo</v>
      </c>
      <c r="H1663" s="7">
        <f ca="1" xml:space="preserve">
IF($C1663 = 1,
    0,
    RANDBETWEEN(5,COUNT('Last name'!$A:$A) + 1)
)</f>
        <v>109</v>
      </c>
      <c r="I1663" s="7" t="str">
        <f ca="1" xml:space="preserve">
IF($C1663 = 1 + N("Presidente"),
    "de Orléans e Bragança",
    VLOOKUP($H1663,'Last name'!$A:$B,2,FALSE) &amp; " " &amp; VLOOKUP(RANDBETWEEN(5,COUNT('Last name'!$A:$A) + 1),'Last name'!$A:$B,2,FALSE)
)</f>
        <v>Lima Colombo</v>
      </c>
      <c r="J1663" s="7" t="str">
        <f t="shared" ca="1" si="252"/>
        <v>Ângelo Lima Colombo</v>
      </c>
      <c r="K1663" s="7" t="str" cm="1">
        <f t="array" aca="1" ref="K1663" ca="1">SHA1HASH($J1663)</f>
        <v>eeceae00ec2ee6ab9f567fb98d7c6423ba5e04a4</v>
      </c>
      <c r="L1663" s="7" cm="1">
        <f t="array" aca="1" ref="L1663" ca="1">INDEX(States!$A:$A,N1663,1)</f>
        <v>5</v>
      </c>
      <c r="M1663" s="7" t="str">
        <f ca="1">VLOOKUP($L1663,Countries!$A:$B,2,FALSE)</f>
        <v>Portugal</v>
      </c>
      <c r="N1663" s="7" cm="1">
        <f t="array" aca="1" ref="N1663" ca="1">INDEX(States!$C:$C,RANDBETWEEN(5,COUNTA(States!$A:$A) + 1),1)</f>
        <v>16</v>
      </c>
      <c r="O1663" s="7" t="str">
        <f ca="1">VLOOKUP($N1663,States!$C:$D,2,FALSE)</f>
        <v>Azores</v>
      </c>
      <c r="P1663" s="7" t="str">
        <f ca="1">VLOOKUP($F1663,Name!$A:$C,3,FALSE)</f>
        <v>M</v>
      </c>
      <c r="Q1663" s="7" t="str">
        <f ca="1">VLOOKUP($P1663,Genders!$B:$C,2,FALSE)</f>
        <v>Male</v>
      </c>
      <c r="R1663" s="7" cm="1">
        <f t="array" aca="1" ref="R1663" ca="1">INDEX('Marital status'!$A:$A,RANDBETWEEN(5,COUNTA('Marital status'!$A:$A) + 1),1)</f>
        <v>7</v>
      </c>
      <c r="S1663" s="7" t="str">
        <f ca="1">VLOOKUP($R1663,'Marital status'!$A:$B,2,FALSE)</f>
        <v xml:space="preserve">Widowed </v>
      </c>
      <c r="T1663" s="7">
        <f t="shared" ca="1" si="253"/>
        <v>5</v>
      </c>
      <c r="U1663" s="7" t="str">
        <f ca="1">VLOOKUP($T1663,Ethnicities!$A:$B,2,FALSE)</f>
        <v xml:space="preserve"> white</v>
      </c>
      <c r="V1663" s="8">
        <f t="shared" ca="1" si="254"/>
        <v>20658</v>
      </c>
      <c r="W1663" s="6">
        <f t="shared" ca="1" si="255"/>
        <v>7</v>
      </c>
      <c r="X1663" s="8" t="str">
        <f ca="1">VLOOKUP($W1663,'Background education'!$A:$B,2,FALSE)</f>
        <v>Undergraduate degree</v>
      </c>
      <c r="Y1663" s="7">
        <f ca="1" xml:space="preserve">
  IF(OR($AA1663 = 5, $AA1663 = 6, $AA1663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63" s="7" t="str">
        <f ca="1">VLOOKUP($Y1663,Departments!$A:$B,2,FALSE)</f>
        <v>Administration</v>
      </c>
      <c r="AA1663" s="6">
        <f t="shared" ca="1" si="256"/>
        <v>9</v>
      </c>
      <c r="AB1663" s="7" t="str">
        <f ca="1">VLOOKUP($AA1663,Roles!$A:$B,2,FALSE)</f>
        <v>Intern</v>
      </c>
      <c r="AC1663" s="6" t="str">
        <f t="shared" ca="1" si="257"/>
        <v/>
      </c>
      <c r="AD1663" s="7" t="str">
        <f ca="1" xml:space="preserve">
IF($AC1663 &lt;&gt; "",
    VLOOKUP($AC1663,Levels!$A:$B,2,FALSE),
    ""
)</f>
        <v/>
      </c>
      <c r="AE1663" s="8">
        <f t="shared" ca="1" si="258"/>
        <v>43845</v>
      </c>
      <c r="AF1663" s="6">
        <f ca="1">RANDBETWEEN(5,COUNTA('Recruitment source'!$A:$A) + 1)</f>
        <v>5</v>
      </c>
      <c r="AG1663" s="6" t="str">
        <f ca="1">VLOOKUP($AF1663,'Recruitment source'!$A:$B,2,FALSE)</f>
        <v>Indeed</v>
      </c>
      <c r="AH1663" s="8"/>
      <c r="AI1663" s="1">
        <f t="shared" ca="1" si="250"/>
        <v>1205</v>
      </c>
      <c r="AJ1663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1659, 1, 'Ângelo Lima Colombo', 'M', 5, '22/07/1956', 7, 6, 9, NULL, 1205);</v>
      </c>
    </row>
    <row r="1664" spans="1:36" ht="14.25" customHeight="1" x14ac:dyDescent="0.2">
      <c r="A1664" s="7" cm="1">
        <f t="array" aca="1" ref="A1664" ca="1">INDEX(Companies!$A:$A,RANDBETWEEN(5,COUNTA(Companies!$A:$A) + 1),1)</f>
        <v>5</v>
      </c>
      <c r="B1664" s="7" t="str">
        <f ca="1">VLOOKUP($A1664,Companies!$A:$B,2,FALSE)</f>
        <v>ACME Corporation</v>
      </c>
      <c r="C1664" s="5">
        <f t="shared" si="251"/>
        <v>1660</v>
      </c>
      <c r="D1664" s="5" t="str" cm="1">
        <f t="array" ref="D1664">SHA1HASH($C1664)</f>
        <v>3fc08852ebb121a140b47072dd019ee0cc842a8e</v>
      </c>
      <c r="E1664" s="6">
        <v>1</v>
      </c>
      <c r="F1664" s="7">
        <f ca="1">IF($C1664 = 1 + N("Presidente"),
    127,
    IF($C1664 = 2 + N("Vice-Presidente"),
        72,
        IF($C1664 = 3 + N("Secretária bilíngue"),
            13,
            RANDBETWEEN(5,COUNT(Name!$A:$A) + 1)
        )
    )
)</f>
        <v>81</v>
      </c>
      <c r="G1664" s="7" t="str">
        <f ca="1">VLOOKUP($F1664,Name!$A:$B,2,FALSE)</f>
        <v>Caio</v>
      </c>
      <c r="H1664" s="7">
        <f ca="1" xml:space="preserve">
IF($C1664 = 1,
    0,
    RANDBETWEEN(5,COUNT('Last name'!$A:$A) + 1)
)</f>
        <v>58</v>
      </c>
      <c r="I1664" s="7" t="str">
        <f ca="1" xml:space="preserve">
IF($C1664 = 1 + N("Presidente"),
    "de Orléans e Bragança",
    VLOOKUP($H1664,'Last name'!$A:$B,2,FALSE) &amp; " " &amp; VLOOKUP(RANDBETWEEN(5,COUNT('Last name'!$A:$A) + 1),'Last name'!$A:$B,2,FALSE)
)</f>
        <v>Cardoso Ferrara</v>
      </c>
      <c r="J1664" s="7" t="str">
        <f t="shared" ca="1" si="252"/>
        <v>Caio Cardoso Ferrara</v>
      </c>
      <c r="K1664" s="7" t="str" cm="1">
        <f t="array" aca="1" ref="K1664" ca="1">SHA1HASH($J1664)</f>
        <v>b9c4738648cad28547ce6e8282266104e0b33c51</v>
      </c>
      <c r="L1664" s="7" cm="1">
        <f t="array" aca="1" ref="L1664" ca="1">INDEX(States!$A:$A,N1664,1)</f>
        <v>5</v>
      </c>
      <c r="M1664" s="7" t="str">
        <f ca="1">VLOOKUP($L1664,Countries!$A:$B,2,FALSE)</f>
        <v>Portugal</v>
      </c>
      <c r="N1664" s="7" cm="1">
        <f t="array" aca="1" ref="N1664" ca="1">INDEX(States!$C:$C,RANDBETWEEN(5,COUNTA(States!$A:$A) + 1),1)</f>
        <v>7</v>
      </c>
      <c r="O1664" s="7" t="str">
        <f ca="1">VLOOKUP($N1664,States!$C:$D,2,FALSE)</f>
        <v xml:space="preserve"> Setúbal </v>
      </c>
      <c r="P1664" s="7" t="str">
        <f ca="1">VLOOKUP($F1664,Name!$A:$C,3,FALSE)</f>
        <v>M</v>
      </c>
      <c r="Q1664" s="7" t="str">
        <f ca="1">VLOOKUP($P1664,Genders!$B:$C,2,FALSE)</f>
        <v>Male</v>
      </c>
      <c r="R1664" s="7" cm="1">
        <f t="array" aca="1" ref="R1664" ca="1">INDEX('Marital status'!$A:$A,RANDBETWEEN(5,COUNTA('Marital status'!$A:$A) + 1),1)</f>
        <v>6</v>
      </c>
      <c r="S1664" s="7" t="str">
        <f ca="1">VLOOKUP($R1664,'Marital status'!$A:$B,2,FALSE)</f>
        <v>MarrieD</v>
      </c>
      <c r="T1664" s="7">
        <f t="shared" ca="1" si="253"/>
        <v>5</v>
      </c>
      <c r="U1664" s="7" t="str">
        <f ca="1">VLOOKUP($T1664,Ethnicities!$A:$B,2,FALSE)</f>
        <v xml:space="preserve"> white</v>
      </c>
      <c r="V1664" s="8">
        <f t="shared" ca="1" si="254"/>
        <v>26926</v>
      </c>
      <c r="W1664" s="6">
        <f t="shared" ca="1" si="255"/>
        <v>8</v>
      </c>
      <c r="X1664" s="8" t="str">
        <f ca="1">VLOOKUP($W1664,'Background education'!$A:$B,2,FALSE)</f>
        <v>Graduate school</v>
      </c>
      <c r="Y1664" s="7">
        <f ca="1" xml:space="preserve">
  IF(OR($AA1664 = 5, $AA1664 = 6, $AA1664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64" s="7" t="str">
        <f ca="1">VLOOKUP($Y1664,Departments!$A:$B,2,FALSE)</f>
        <v>Human Resource</v>
      </c>
      <c r="AA1664" s="6">
        <f t="shared" ca="1" si="256"/>
        <v>11</v>
      </c>
      <c r="AB1664" s="7" t="str">
        <f ca="1">VLOOKUP($AA1664,Roles!$A:$B,2,FALSE)</f>
        <v>Analyst</v>
      </c>
      <c r="AC1664" s="6">
        <f t="shared" ca="1" si="257"/>
        <v>5</v>
      </c>
      <c r="AD1664" s="7" t="str">
        <f ca="1" xml:space="preserve">
IF($AC1664 &lt;&gt; "",
    VLOOKUP($AC1664,Levels!$A:$B,2,FALSE),
    ""
)</f>
        <v>Junior</v>
      </c>
      <c r="AE1664" s="8">
        <f t="shared" ca="1" si="258"/>
        <v>38918</v>
      </c>
      <c r="AF1664" s="6">
        <f ca="1">RANDBETWEEN(5,COUNTA('Recruitment source'!$A:$A) + 1)</f>
        <v>10</v>
      </c>
      <c r="AG1664" s="6" t="str">
        <f ca="1">VLOOKUP($AF1664,'Recruitment source'!$A:$B,2,FALSE)</f>
        <v>Jobs in Lisbon</v>
      </c>
      <c r="AH1664" s="8"/>
      <c r="AI1664" s="1">
        <f t="shared" ca="1" si="250"/>
        <v>3080</v>
      </c>
      <c r="AJ1664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1660, 1, 'Caio Cardoso Ferrara', 'M', 5, '19/09/1973', 8, 8, 11, 5, 3080);</v>
      </c>
    </row>
    <row r="1665" spans="1:36" ht="14.25" customHeight="1" x14ac:dyDescent="0.2">
      <c r="A1665" s="7" cm="1">
        <f t="array" aca="1" ref="A1665" ca="1">INDEX(Companies!$A:$A,RANDBETWEEN(5,COUNTA(Companies!$A:$A) + 1),1)</f>
        <v>5</v>
      </c>
      <c r="B1665" s="7" t="str">
        <f ca="1">VLOOKUP($A1665,Companies!$A:$B,2,FALSE)</f>
        <v>ACME Corporation</v>
      </c>
      <c r="C1665" s="5">
        <f t="shared" si="251"/>
        <v>1661</v>
      </c>
      <c r="D1665" s="5" t="str" cm="1">
        <f t="array" ref="D1665">SHA1HASH($C1665)</f>
        <v>5c5a56a1d11d0a2e27797f751519fa1fdaa28e16</v>
      </c>
      <c r="E1665" s="6">
        <v>1</v>
      </c>
      <c r="F1665" s="7">
        <f ca="1">IF($C1665 = 1 + N("Presidente"),
    127,
    IF($C1665 = 2 + N("Vice-Presidente"),
        72,
        IF($C1665 = 3 + N("Secretária bilíngue"),
            13,
            RANDBETWEEN(5,COUNT(Name!$A:$A) + 1)
        )
    )
)</f>
        <v>58</v>
      </c>
      <c r="G1665" s="7" t="str">
        <f ca="1">VLOOKUP($F1665,Name!$A:$B,2,FALSE)</f>
        <v>Arthur Miguel</v>
      </c>
      <c r="H1665" s="7">
        <f ca="1" xml:space="preserve">
IF($C1665 = 1,
    0,
    RANDBETWEEN(5,COUNT('Last name'!$A:$A) + 1)
)</f>
        <v>40</v>
      </c>
      <c r="I1665" s="7" t="str">
        <f ca="1" xml:space="preserve">
IF($C1665 = 1 + N("Presidente"),
    "de Orléans e Bragança",
    VLOOKUP($H1665,'Last name'!$A:$B,2,FALSE) &amp; " " &amp; VLOOKUP(RANDBETWEEN(5,COUNT('Last name'!$A:$A) + 1),'Last name'!$A:$B,2,FALSE)
)</f>
        <v>Bicalho Frois</v>
      </c>
      <c r="J1665" s="7" t="str">
        <f t="shared" ca="1" si="252"/>
        <v>Arthur Miguel Bicalho Frois</v>
      </c>
      <c r="K1665" s="7" t="str" cm="1">
        <f t="array" aca="1" ref="K1665" ca="1">SHA1HASH($J1665)</f>
        <v>faaf536a06d4ff3e00725679240da112926e3531</v>
      </c>
      <c r="L1665" s="7" cm="1">
        <f t="array" aca="1" ref="L1665" ca="1">INDEX(States!$A:$A,N1665,1)</f>
        <v>5</v>
      </c>
      <c r="M1665" s="7" t="str">
        <f ca="1">VLOOKUP($L1665,Countries!$A:$B,2,FALSE)</f>
        <v>Portugal</v>
      </c>
      <c r="N1665" s="7" cm="1">
        <f t="array" aca="1" ref="N1665" ca="1">INDEX(States!$C:$C,RANDBETWEEN(5,COUNTA(States!$A:$A) + 1),1)</f>
        <v>6</v>
      </c>
      <c r="O1665" s="7" t="str">
        <f ca="1">VLOOKUP($N1665,States!$C:$D,2,FALSE)</f>
        <v>PORTO</v>
      </c>
      <c r="P1665" s="7" t="str">
        <f ca="1">VLOOKUP($F1665,Name!$A:$C,3,FALSE)</f>
        <v>M</v>
      </c>
      <c r="Q1665" s="7" t="str">
        <f ca="1">VLOOKUP($P1665,Genders!$B:$C,2,FALSE)</f>
        <v>Male</v>
      </c>
      <c r="R1665" s="7" cm="1">
        <f t="array" aca="1" ref="R1665" ca="1">INDEX('Marital status'!$A:$A,RANDBETWEEN(5,COUNTA('Marital status'!$A:$A) + 1),1)</f>
        <v>7</v>
      </c>
      <c r="S1665" s="7" t="str">
        <f ca="1">VLOOKUP($R1665,'Marital status'!$A:$B,2,FALSE)</f>
        <v xml:space="preserve">Widowed </v>
      </c>
      <c r="T1665" s="7">
        <f t="shared" ca="1" si="253"/>
        <v>5</v>
      </c>
      <c r="U1665" s="7" t="str">
        <f ca="1">VLOOKUP($T1665,Ethnicities!$A:$B,2,FALSE)</f>
        <v xml:space="preserve"> white</v>
      </c>
      <c r="V1665" s="8">
        <f t="shared" ca="1" si="254"/>
        <v>29424</v>
      </c>
      <c r="W1665" s="6">
        <f t="shared" ca="1" si="255"/>
        <v>7</v>
      </c>
      <c r="X1665" s="8" t="str">
        <f ca="1">VLOOKUP($W1665,'Background education'!$A:$B,2,FALSE)</f>
        <v>Undergraduate degree</v>
      </c>
      <c r="Y1665" s="7">
        <f ca="1" xml:space="preserve">
  IF(OR($AA1665 = 5, $AA1665 = 6, $AA1665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65" s="7" t="str">
        <f ca="1">VLOOKUP($Y1665,Departments!$A:$B,2,FALSE)</f>
        <v>Finance</v>
      </c>
      <c r="AA1665" s="6">
        <f t="shared" ca="1" si="256"/>
        <v>9</v>
      </c>
      <c r="AB1665" s="7" t="str">
        <f ca="1">VLOOKUP($AA1665,Roles!$A:$B,2,FALSE)</f>
        <v>Intern</v>
      </c>
      <c r="AC1665" s="6" t="str">
        <f t="shared" ca="1" si="257"/>
        <v/>
      </c>
      <c r="AD1665" s="7" t="str">
        <f ca="1" xml:space="preserve">
IF($AC1665 &lt;&gt; "",
    VLOOKUP($AC1665,Levels!$A:$B,2,FALSE),
    ""
)</f>
        <v/>
      </c>
      <c r="AE1665" s="8">
        <f t="shared" ca="1" si="258"/>
        <v>37099</v>
      </c>
      <c r="AF1665" s="6">
        <f ca="1">RANDBETWEEN(5,COUNTA('Recruitment source'!$A:$A) + 1)</f>
        <v>5</v>
      </c>
      <c r="AG1665" s="6" t="str">
        <f ca="1">VLOOKUP($AF1665,'Recruitment source'!$A:$B,2,FALSE)</f>
        <v>Indeed</v>
      </c>
      <c r="AH1665" s="8"/>
      <c r="AI1665" s="1">
        <f t="shared" ca="1" si="250"/>
        <v>1205</v>
      </c>
      <c r="AJ1665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1661, 1, 'Arthur Miguel Bicalho Frois', 'M', 5, '22/07/1980', 7, 7, 9, NULL, 1205);</v>
      </c>
    </row>
    <row r="1666" spans="1:36" ht="14.25" customHeight="1" x14ac:dyDescent="0.2">
      <c r="A1666" s="7" cm="1">
        <f t="array" aca="1" ref="A1666" ca="1">INDEX(Companies!$A:$A,RANDBETWEEN(5,COUNTA(Companies!$A:$A) + 1),1)</f>
        <v>5</v>
      </c>
      <c r="B1666" s="7" t="str">
        <f ca="1">VLOOKUP($A1666,Companies!$A:$B,2,FALSE)</f>
        <v>ACME Corporation</v>
      </c>
      <c r="C1666" s="5">
        <f t="shared" si="251"/>
        <v>1662</v>
      </c>
      <c r="D1666" s="5" t="str" cm="1">
        <f t="array" ref="D1666">SHA1HASH($C1666)</f>
        <v>5b01d7de5b5820c071031775afc13c629da27c51</v>
      </c>
      <c r="E1666" s="6">
        <v>1</v>
      </c>
      <c r="F1666" s="7">
        <f ca="1">IF($C1666 = 1 + N("Presidente"),
    127,
    IF($C1666 = 2 + N("Vice-Presidente"),
        72,
        IF($C1666 = 3 + N("Secretária bilíngue"),
            13,
            RANDBETWEEN(5,COUNT(Name!$A:$A) + 1)
        )
    )
)</f>
        <v>19</v>
      </c>
      <c r="G1666" s="7" t="str">
        <f ca="1">VLOOKUP($F1666,Name!$A:$B,2,FALSE)</f>
        <v>Aline</v>
      </c>
      <c r="H1666" s="7">
        <f ca="1" xml:space="preserve">
IF($C1666 = 1,
    0,
    RANDBETWEEN(5,COUNT('Last name'!$A:$A) + 1)
)</f>
        <v>35</v>
      </c>
      <c r="I1666" s="7" t="str">
        <f ca="1" xml:space="preserve">
IF($C1666 = 1 + N("Presidente"),
    "de Orléans e Bragança",
    VLOOKUP($H1666,'Last name'!$A:$B,2,FALSE) &amp; " " &amp; VLOOKUP(RANDBETWEEN(5,COUNT('Last name'!$A:$A) + 1),'Last name'!$A:$B,2,FALSE)
)</f>
        <v>Barroso Araújo</v>
      </c>
      <c r="J1666" s="7" t="str">
        <f t="shared" ca="1" si="252"/>
        <v>Aline Barroso Araújo</v>
      </c>
      <c r="K1666" s="7" t="str" cm="1">
        <f t="array" aca="1" ref="K1666" ca="1">SHA1HASH($J1666)</f>
        <v>42919d4e93cc4cafea49eb8cf8c78d312b6c491c</v>
      </c>
      <c r="L1666" s="7" cm="1">
        <f t="array" aca="1" ref="L1666" ca="1">INDEX(States!$A:$A,N1666,1)</f>
        <v>5</v>
      </c>
      <c r="M1666" s="7" t="str">
        <f ca="1">VLOOKUP($L1666,Countries!$A:$B,2,FALSE)</f>
        <v>Portugal</v>
      </c>
      <c r="N1666" s="7" cm="1">
        <f t="array" aca="1" ref="N1666" ca="1">INDEX(States!$C:$C,RANDBETWEEN(5,COUNTA(States!$A:$A) + 1),1)</f>
        <v>16</v>
      </c>
      <c r="O1666" s="7" t="str">
        <f ca="1">VLOOKUP($N1666,States!$C:$D,2,FALSE)</f>
        <v>Azores</v>
      </c>
      <c r="P1666" s="7" t="str">
        <f ca="1">VLOOKUP($F1666,Name!$A:$C,3,FALSE)</f>
        <v>F</v>
      </c>
      <c r="Q1666" s="7" t="str">
        <f ca="1">VLOOKUP($P1666,Genders!$B:$C,2,FALSE)</f>
        <v>Female</v>
      </c>
      <c r="R1666" s="7" cm="1">
        <f t="array" aca="1" ref="R1666" ca="1">INDEX('Marital status'!$A:$A,RANDBETWEEN(5,COUNTA('Marital status'!$A:$A) + 1),1)</f>
        <v>6</v>
      </c>
      <c r="S1666" s="7" t="str">
        <f ca="1">VLOOKUP($R1666,'Marital status'!$A:$B,2,FALSE)</f>
        <v>MarrieD</v>
      </c>
      <c r="T1666" s="7">
        <f t="shared" ca="1" si="253"/>
        <v>6</v>
      </c>
      <c r="U1666" s="7" t="str">
        <f ca="1">VLOOKUP($T1666,Ethnicities!$A:$B,2,FALSE)</f>
        <v>Black or African American</v>
      </c>
      <c r="V1666" s="8">
        <f t="shared" ca="1" si="254"/>
        <v>26488</v>
      </c>
      <c r="W1666" s="6">
        <f t="shared" ca="1" si="255"/>
        <v>8</v>
      </c>
      <c r="X1666" s="8" t="str">
        <f ca="1">VLOOKUP($W1666,'Background education'!$A:$B,2,FALSE)</f>
        <v>Graduate school</v>
      </c>
      <c r="Y1666" s="7">
        <f ca="1" xml:space="preserve">
  IF(OR($AA1666 = 5, $AA1666 = 6, $AA1666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66" s="7" t="str">
        <f ca="1">VLOOKUP($Y1666,Departments!$A:$B,2,FALSE)</f>
        <v>Administration</v>
      </c>
      <c r="AA1666" s="6">
        <f t="shared" ca="1" si="256"/>
        <v>11</v>
      </c>
      <c r="AB1666" s="7" t="str">
        <f ca="1">VLOOKUP($AA1666,Roles!$A:$B,2,FALSE)</f>
        <v>Analyst</v>
      </c>
      <c r="AC1666" s="6">
        <f t="shared" ca="1" si="257"/>
        <v>6</v>
      </c>
      <c r="AD1666" s="7" t="str">
        <f ca="1" xml:space="preserve">
IF($AC1666 &lt;&gt; "",
    VLOOKUP($AC1666,Levels!$A:$B,2,FALSE),
    ""
)</f>
        <v>Pleno</v>
      </c>
      <c r="AE1666" s="8">
        <f t="shared" ca="1" si="258"/>
        <v>42602</v>
      </c>
      <c r="AF1666" s="6">
        <f ca="1">RANDBETWEEN(5,COUNTA('Recruitment source'!$A:$A) + 1)</f>
        <v>15</v>
      </c>
      <c r="AG1666" s="6" t="str">
        <f ca="1">VLOOKUP($AF1666,'Recruitment source'!$A:$B,2,FALSE)</f>
        <v>Website</v>
      </c>
      <c r="AH1666" s="8"/>
      <c r="AI1666" s="1">
        <f t="shared" ca="1" si="250"/>
        <v>3000</v>
      </c>
      <c r="AJ1666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1662, 1, 'Aline Barroso Araújo', 'F', 6, '08/07/1972', 8, 6, 11, 6, 3000);</v>
      </c>
    </row>
    <row r="1667" spans="1:36" ht="14.25" customHeight="1" x14ac:dyDescent="0.2">
      <c r="A1667" s="7" cm="1">
        <f t="array" aca="1" ref="A1667" ca="1">INDEX(Companies!$A:$A,RANDBETWEEN(5,COUNTA(Companies!$A:$A) + 1),1)</f>
        <v>5</v>
      </c>
      <c r="B1667" s="7" t="str">
        <f ca="1">VLOOKUP($A1667,Companies!$A:$B,2,FALSE)</f>
        <v>ACME Corporation</v>
      </c>
      <c r="C1667" s="5">
        <f t="shared" si="251"/>
        <v>1663</v>
      </c>
      <c r="D1667" s="5" t="str" cm="1">
        <f t="array" ref="D1667">SHA1HASH($C1667)</f>
        <v>d547a6b51b233796a3d762908f82ef3677520663</v>
      </c>
      <c r="E1667" s="6">
        <v>1</v>
      </c>
      <c r="F1667" s="7">
        <f ca="1">IF($C1667 = 1 + N("Presidente"),
    127,
    IF($C1667 = 2 + N("Vice-Presidente"),
        72,
        IF($C1667 = 3 + N("Secretária bilíngue"),
            13,
            RANDBETWEEN(5,COUNT(Name!$A:$A) + 1)
        )
    )
)</f>
        <v>10</v>
      </c>
      <c r="G1667" s="7" t="str">
        <f ca="1">VLOOKUP($F1667,Name!$A:$B,2,FALSE)</f>
        <v>Ágata</v>
      </c>
      <c r="H1667" s="7">
        <f ca="1" xml:space="preserve">
IF($C1667 = 1,
    0,
    RANDBETWEEN(5,COUNT('Last name'!$A:$A) + 1)
)</f>
        <v>14</v>
      </c>
      <c r="I1667" s="7" t="str">
        <f ca="1" xml:space="preserve">
IF($C1667 = 1 + N("Presidente"),
    "de Orléans e Bragança",
    VLOOKUP($H1667,'Last name'!$A:$B,2,FALSE) &amp; " " &amp; VLOOKUP(RANDBETWEEN(5,COUNT('Last name'!$A:$A) + 1),'Last name'!$A:$B,2,FALSE)
)</f>
        <v>Alves Amor</v>
      </c>
      <c r="J1667" s="7" t="str">
        <f t="shared" ca="1" si="252"/>
        <v>Ágata Alves Amor</v>
      </c>
      <c r="K1667" s="7" t="str" cm="1">
        <f t="array" aca="1" ref="K1667" ca="1">SHA1HASH($J1667)</f>
        <v>5353b56add2bc3f9c7000e16fecfd419250f2f91</v>
      </c>
      <c r="L1667" s="7" cm="1">
        <f t="array" aca="1" ref="L1667" ca="1">INDEX(States!$A:$A,N1667,1)</f>
        <v>5</v>
      </c>
      <c r="M1667" s="7" t="str">
        <f ca="1">VLOOKUP($L1667,Countries!$A:$B,2,FALSE)</f>
        <v>Portugal</v>
      </c>
      <c r="N1667" s="7" cm="1">
        <f t="array" aca="1" ref="N1667" ca="1">INDEX(States!$C:$C,RANDBETWEEN(5,COUNTA(States!$A:$A) + 1),1)</f>
        <v>13</v>
      </c>
      <c r="O1667" s="7" t="str">
        <f ca="1">VLOOKUP($N1667,States!$C:$D,2,FALSE)</f>
        <v>Coimbra</v>
      </c>
      <c r="P1667" s="7" t="str">
        <f ca="1">VLOOKUP($F1667,Name!$A:$C,3,FALSE)</f>
        <v>F</v>
      </c>
      <c r="Q1667" s="7" t="str">
        <f ca="1">VLOOKUP($P1667,Genders!$B:$C,2,FALSE)</f>
        <v>Female</v>
      </c>
      <c r="R1667" s="7" cm="1">
        <f t="array" aca="1" ref="R1667" ca="1">INDEX('Marital status'!$A:$A,RANDBETWEEN(5,COUNTA('Marital status'!$A:$A) + 1),1)</f>
        <v>5</v>
      </c>
      <c r="S1667" s="7" t="str">
        <f ca="1">VLOOKUP($R1667,'Marital status'!$A:$B,2,FALSE)</f>
        <v>single</v>
      </c>
      <c r="T1667" s="7">
        <f t="shared" ca="1" si="253"/>
        <v>5</v>
      </c>
      <c r="U1667" s="7" t="str">
        <f ca="1">VLOOKUP($T1667,Ethnicities!$A:$B,2,FALSE)</f>
        <v xml:space="preserve"> white</v>
      </c>
      <c r="V1667" s="8">
        <f t="shared" ca="1" si="254"/>
        <v>30753</v>
      </c>
      <c r="W1667" s="6">
        <f t="shared" ca="1" si="255"/>
        <v>7</v>
      </c>
      <c r="X1667" s="8" t="str">
        <f ca="1">VLOOKUP($W1667,'Background education'!$A:$B,2,FALSE)</f>
        <v>Undergraduate degree</v>
      </c>
      <c r="Y1667" s="7">
        <f ca="1" xml:space="preserve">
  IF(OR($AA1667 = 5, $AA1667 = 6, $AA1667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67" s="7" t="str">
        <f ca="1">VLOOKUP($Y1667,Departments!$A:$B,2,FALSE)</f>
        <v>Human Resource</v>
      </c>
      <c r="AA1667" s="6">
        <f t="shared" ca="1" si="256"/>
        <v>10</v>
      </c>
      <c r="AB1667" s="7" t="str">
        <f ca="1">VLOOKUP($AA1667,Roles!$A:$B,2,FALSE)</f>
        <v>Trainee</v>
      </c>
      <c r="AC1667" s="6" t="str">
        <f t="shared" ca="1" si="257"/>
        <v/>
      </c>
      <c r="AD1667" s="7" t="str">
        <f ca="1" xml:space="preserve">
IF($AC1667 &lt;&gt; "",
    VLOOKUP($AC1667,Levels!$A:$B,2,FALSE),
    ""
)</f>
        <v/>
      </c>
      <c r="AE1667" s="8">
        <f t="shared" ca="1" si="258"/>
        <v>44502</v>
      </c>
      <c r="AF1667" s="6">
        <f ca="1">RANDBETWEEN(5,COUNTA('Recruitment source'!$A:$A) + 1)</f>
        <v>12</v>
      </c>
      <c r="AG1667" s="6" t="str">
        <f ca="1">VLOOKUP($AF1667,'Recruitment source'!$A:$B,2,FALSE)</f>
        <v xml:space="preserve"> recommendation of employee</v>
      </c>
      <c r="AH1667" s="8"/>
      <c r="AI1667" s="1">
        <f t="shared" ca="1" si="250"/>
        <v>1385</v>
      </c>
      <c r="AJ1667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1663, 1, 'Ágata Alves Amor', 'F', 5, '12/03/1984', 7, 8, 10, NULL, 1385);</v>
      </c>
    </row>
    <row r="1668" spans="1:36" ht="14.25" customHeight="1" x14ac:dyDescent="0.2">
      <c r="A1668" s="7" cm="1">
        <f t="array" aca="1" ref="A1668" ca="1">INDEX(Companies!$A:$A,RANDBETWEEN(5,COUNTA(Companies!$A:$A) + 1),1)</f>
        <v>5</v>
      </c>
      <c r="B1668" s="7" t="str">
        <f ca="1">VLOOKUP($A1668,Companies!$A:$B,2,FALSE)</f>
        <v>ACME Corporation</v>
      </c>
      <c r="C1668" s="5">
        <f t="shared" si="251"/>
        <v>1664</v>
      </c>
      <c r="D1668" s="5" t="str" cm="1">
        <f t="array" ref="D1668">SHA1HASH($C1668)</f>
        <v>776f707e19f39e6b830856a6cdf3aa605a5a283e</v>
      </c>
      <c r="E1668" s="6">
        <v>1</v>
      </c>
      <c r="F1668" s="7">
        <f ca="1">IF($C1668 = 1 + N("Presidente"),
    127,
    IF($C1668 = 2 + N("Vice-Presidente"),
        72,
        IF($C1668 = 3 + N("Secretária bilíngue"),
            13,
            RANDBETWEEN(5,COUNT(Name!$A:$A) + 1)
        )
    )
)</f>
        <v>306</v>
      </c>
      <c r="G1668" s="7" t="str">
        <f ca="1">VLOOKUP($F1668,Name!$A:$B,2,FALSE)</f>
        <v>Nicolas</v>
      </c>
      <c r="H1668" s="7">
        <f ca="1" xml:space="preserve">
IF($C1668 = 1,
    0,
    RANDBETWEEN(5,COUNT('Last name'!$A:$A) + 1)
)</f>
        <v>133</v>
      </c>
      <c r="I1668" s="7" t="str">
        <f ca="1" xml:space="preserve">
IF($C1668 = 1 + N("Presidente"),
    "de Orléans e Bragança",
    VLOOKUP($H1668,'Last name'!$A:$B,2,FALSE) &amp; " " &amp; VLOOKUP(RANDBETWEEN(5,COUNT('Last name'!$A:$A) + 1),'Last name'!$A:$B,2,FALSE)
)</f>
        <v>Morais Faria</v>
      </c>
      <c r="J1668" s="7" t="str">
        <f t="shared" ca="1" si="252"/>
        <v>Nicolas Morais Faria</v>
      </c>
      <c r="K1668" s="7" t="str" cm="1">
        <f t="array" aca="1" ref="K1668" ca="1">SHA1HASH($J1668)</f>
        <v>2e115a71243f675a9839a5f27d16abd0a1dcb46c</v>
      </c>
      <c r="L1668" s="7" cm="1">
        <f t="array" aca="1" ref="L1668" ca="1">INDEX(States!$A:$A,N1668,1)</f>
        <v>5</v>
      </c>
      <c r="M1668" s="7" t="str">
        <f ca="1">VLOOKUP($L1668,Countries!$A:$B,2,FALSE)</f>
        <v>Portugal</v>
      </c>
      <c r="N1668" s="7" cm="1">
        <f t="array" aca="1" ref="N1668" ca="1">INDEX(States!$C:$C,RANDBETWEEN(5,COUNTA(States!$A:$A) + 1),1)</f>
        <v>18</v>
      </c>
      <c r="O1668" s="7" t="str">
        <f ca="1">VLOOKUP($N1668,States!$C:$D,2,FALSE)</f>
        <v>Castelo Branco</v>
      </c>
      <c r="P1668" s="7" t="str">
        <f ca="1">VLOOKUP($F1668,Name!$A:$C,3,FALSE)</f>
        <v>M</v>
      </c>
      <c r="Q1668" s="7" t="str">
        <f ca="1">VLOOKUP($P1668,Genders!$B:$C,2,FALSE)</f>
        <v>Male</v>
      </c>
      <c r="R1668" s="7" cm="1">
        <f t="array" aca="1" ref="R1668" ca="1">INDEX('Marital status'!$A:$A,RANDBETWEEN(5,COUNTA('Marital status'!$A:$A) + 1),1)</f>
        <v>8</v>
      </c>
      <c r="S1668" s="7" t="str">
        <f ca="1">VLOOKUP($R1668,'Marital status'!$A:$B,2,FALSE)</f>
        <v xml:space="preserve"> Separated </v>
      </c>
      <c r="T1668" s="7">
        <f t="shared" ca="1" si="253"/>
        <v>5</v>
      </c>
      <c r="U1668" s="7" t="str">
        <f ca="1">VLOOKUP($T1668,Ethnicities!$A:$B,2,FALSE)</f>
        <v xml:space="preserve"> white</v>
      </c>
      <c r="V1668" s="8">
        <f t="shared" ca="1" si="254"/>
        <v>29465</v>
      </c>
      <c r="W1668" s="6">
        <f t="shared" ca="1" si="255"/>
        <v>8</v>
      </c>
      <c r="X1668" s="8" t="str">
        <f ca="1">VLOOKUP($W1668,'Background education'!$A:$B,2,FALSE)</f>
        <v>Graduate school</v>
      </c>
      <c r="Y1668" s="7">
        <f ca="1" xml:space="preserve">
  IF(OR($AA1668 = 5, $AA1668 = 6, $AA1668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68" s="7" t="str">
        <f ca="1">VLOOKUP($Y1668,Departments!$A:$B,2,FALSE)</f>
        <v>Communication &amp; Marketing</v>
      </c>
      <c r="AA1668" s="6">
        <f t="shared" ca="1" si="256"/>
        <v>11</v>
      </c>
      <c r="AB1668" s="7" t="str">
        <f ca="1">VLOOKUP($AA1668,Roles!$A:$B,2,FALSE)</f>
        <v>Analyst</v>
      </c>
      <c r="AC1668" s="6">
        <f t="shared" ca="1" si="257"/>
        <v>6</v>
      </c>
      <c r="AD1668" s="7" t="str">
        <f ca="1" xml:space="preserve">
IF($AC1668 &lt;&gt; "",
    VLOOKUP($AC1668,Levels!$A:$B,2,FALSE),
    ""
)</f>
        <v>Pleno</v>
      </c>
      <c r="AE1668" s="8">
        <f t="shared" ca="1" si="258"/>
        <v>38213</v>
      </c>
      <c r="AF1668" s="6">
        <f ca="1">RANDBETWEEN(5,COUNTA('Recruitment source'!$A:$A) + 1)</f>
        <v>12</v>
      </c>
      <c r="AG1668" s="6" t="str">
        <f ca="1">VLOOKUP($AF1668,'Recruitment source'!$A:$B,2,FALSE)</f>
        <v xml:space="preserve"> recommendation of employee</v>
      </c>
      <c r="AH1668" s="8"/>
      <c r="AI1668" s="1">
        <f t="shared" ca="1" si="250"/>
        <v>3080</v>
      </c>
      <c r="AJ1668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1664, 1, 'Nicolas Morais Faria', 'M', 5, '01/09/1980', 8, 11, 11, 6, 3080);</v>
      </c>
    </row>
    <row r="1669" spans="1:36" ht="14.25" customHeight="1" x14ac:dyDescent="0.2">
      <c r="A1669" s="7" cm="1">
        <f t="array" aca="1" ref="A1669" ca="1">INDEX(Companies!$A:$A,RANDBETWEEN(5,COUNTA(Companies!$A:$A) + 1),1)</f>
        <v>5</v>
      </c>
      <c r="B1669" s="7" t="str">
        <f ca="1">VLOOKUP($A1669,Companies!$A:$B,2,FALSE)</f>
        <v>ACME Corporation</v>
      </c>
      <c r="C1669" s="5">
        <f t="shared" si="251"/>
        <v>1665</v>
      </c>
      <c r="D1669" s="5" t="str" cm="1">
        <f t="array" ref="D1669">SHA1HASH($C1669)</f>
        <v>e4b87a623f049a1d016e86222935f73691fa7a55</v>
      </c>
      <c r="E1669" s="6">
        <v>1</v>
      </c>
      <c r="F1669" s="7">
        <f ca="1">IF($C1669 = 1 + N("Presidente"),
    127,
    IF($C1669 = 2 + N("Vice-Presidente"),
        72,
        IF($C1669 = 3 + N("Secretária bilíngue"),
            13,
            RANDBETWEEN(5,COUNT(Name!$A:$A) + 1)
        )
    )
)</f>
        <v>240</v>
      </c>
      <c r="G1669" s="7" t="str">
        <f ca="1">VLOOKUP($F1669,Name!$A:$B,2,FALSE)</f>
        <v>Lucca</v>
      </c>
      <c r="H1669" s="7">
        <f ca="1" xml:space="preserve">
IF($C1669 = 1,
    0,
    RANDBETWEEN(5,COUNT('Last name'!$A:$A) + 1)
)</f>
        <v>58</v>
      </c>
      <c r="I1669" s="7" t="str">
        <f ca="1" xml:space="preserve">
IF($C1669 = 1 + N("Presidente"),
    "de Orléans e Bragança",
    VLOOKUP($H1669,'Last name'!$A:$B,2,FALSE) &amp; " " &amp; VLOOKUP(RANDBETWEEN(5,COUNT('Last name'!$A:$A) + 1),'Last name'!$A:$B,2,FALSE)
)</f>
        <v>Cardoso Alvarenga</v>
      </c>
      <c r="J1669" s="7" t="str">
        <f t="shared" ca="1" si="252"/>
        <v>Lucca Cardoso Alvarenga</v>
      </c>
      <c r="K1669" s="7" t="str" cm="1">
        <f t="array" aca="1" ref="K1669" ca="1">SHA1HASH($J1669)</f>
        <v>033f27d08551a8cd657952244d98fb80bd4c48cf</v>
      </c>
      <c r="L1669" s="7" cm="1">
        <f t="array" aca="1" ref="L1669" ca="1">INDEX(States!$A:$A,N1669,1)</f>
        <v>5</v>
      </c>
      <c r="M1669" s="7" t="str">
        <f ca="1">VLOOKUP($L1669,Countries!$A:$B,2,FALSE)</f>
        <v>Portugal</v>
      </c>
      <c r="N1669" s="7" cm="1">
        <f t="array" aca="1" ref="N1669" ca="1">INDEX(States!$C:$C,RANDBETWEEN(5,COUNTA(States!$A:$A) + 1),1)</f>
        <v>15</v>
      </c>
      <c r="O1669" s="7" t="str">
        <f ca="1">VLOOKUP($N1669,States!$C:$D,2,FALSE)</f>
        <v xml:space="preserve"> ÉVORA</v>
      </c>
      <c r="P1669" s="7" t="str">
        <f ca="1">VLOOKUP($F1669,Name!$A:$C,3,FALSE)</f>
        <v>M</v>
      </c>
      <c r="Q1669" s="7" t="str">
        <f ca="1">VLOOKUP($P1669,Genders!$B:$C,2,FALSE)</f>
        <v>Male</v>
      </c>
      <c r="R1669" s="7" cm="1">
        <f t="array" aca="1" ref="R1669" ca="1">INDEX('Marital status'!$A:$A,RANDBETWEEN(5,COUNTA('Marital status'!$A:$A) + 1),1)</f>
        <v>5</v>
      </c>
      <c r="S1669" s="7" t="str">
        <f ca="1">VLOOKUP($R1669,'Marital status'!$A:$B,2,FALSE)</f>
        <v>single</v>
      </c>
      <c r="T1669" s="7">
        <f t="shared" ca="1" si="253"/>
        <v>5</v>
      </c>
      <c r="U1669" s="7" t="str">
        <f ca="1">VLOOKUP($T1669,Ethnicities!$A:$B,2,FALSE)</f>
        <v xml:space="preserve"> white</v>
      </c>
      <c r="V1669" s="8">
        <f t="shared" ca="1" si="254"/>
        <v>21828</v>
      </c>
      <c r="W1669" s="6">
        <f t="shared" ca="1" si="255"/>
        <v>7</v>
      </c>
      <c r="X1669" s="8" t="str">
        <f ca="1">VLOOKUP($W1669,'Background education'!$A:$B,2,FALSE)</f>
        <v>Undergraduate degree</v>
      </c>
      <c r="Y1669" s="7">
        <f ca="1" xml:space="preserve">
  IF(OR($AA1669 = 5, $AA1669 = 6, $AA1669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69" s="7" t="str">
        <f ca="1">VLOOKUP($Y1669,Departments!$A:$B,2,FALSE)</f>
        <v>Administration</v>
      </c>
      <c r="AA1669" s="6">
        <f t="shared" ca="1" si="256"/>
        <v>10</v>
      </c>
      <c r="AB1669" s="7" t="str">
        <f ca="1">VLOOKUP($AA1669,Roles!$A:$B,2,FALSE)</f>
        <v>Trainee</v>
      </c>
      <c r="AC1669" s="6" t="str">
        <f t="shared" ca="1" si="257"/>
        <v/>
      </c>
      <c r="AD1669" s="7" t="str">
        <f ca="1" xml:space="preserve">
IF($AC1669 &lt;&gt; "",
    VLOOKUP($AC1669,Levels!$A:$B,2,FALSE),
    ""
)</f>
        <v/>
      </c>
      <c r="AE1669" s="8">
        <f t="shared" ca="1" si="258"/>
        <v>37626</v>
      </c>
      <c r="AF1669" s="6">
        <f ca="1">RANDBETWEEN(5,COUNTA('Recruitment source'!$A:$A) + 1)</f>
        <v>9</v>
      </c>
      <c r="AG1669" s="6" t="str">
        <f ca="1">VLOOKUP($AF1669,'Recruitment source'!$A:$B,2,FALSE)</f>
        <v>Empregos Online</v>
      </c>
      <c r="AH1669" s="8"/>
      <c r="AI1669" s="1">
        <f t="shared" ref="AI1669:AI1732" ca="1" si="260" xml:space="preserve">
IF($AA1669 = 5 + N("Presidente"),
    27000,
    IF($AA1669 = 6 + N("Vice-presidente"),
        23000,
        IF(OR($AA1669 = 8, $AA1669= 13, $AA1669 = 12) + N("Secretária bilíngue ou coordenador ou especialista"),
            8000,
            IF($AA1669 = 7 + N("Diretor"),
                15000,
                IF($AA1669 = 14 + N("Gerente"),
                    12000,
                    IF($AA1669 = 9 + N("Estagiário"),
                        705,
                        IF($AA1669 = 10 + N("Trainee"),
                            805,
                            IF($AA1669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IF($W1669 = 7,
  500,
  IF($W1669 = 8,
    1000,
    IF($W1669 = 9,
      1500,
      IF($W1669 = 10,
        2000,
        0
      )
    )
  )
)
+
N("Adicional no salário por área")
+
IF($Y1669 = 14 + N("Tecnologia da Informação"),
  120,
  IF($Y1669 = 16 + N("Vendas"),
    110,
    IF($Y1669 = 15 + N("Jurídico"),
      100,
      IF(OR($Y1669 = 8, $Y1669 = 9, $Y1669 = 11) + N("Recursos humanos ou comercial ou comunicação e marketing"),
        80,
        0
      )
    )
  )
)
+
N("Adicionando pegadinha")
+
IF(AND($Y1669 = 16, $W1669 = 9, $AA1669 = 11, $AC1669 = 5) + N("Se for de vendas, com mestrado, analista sênior"),
  IF($T1669 = 5,
    100,
    0
  )
  +
  IF($P1669 = "M",
    200,
    0
  ),
  0
)</f>
        <v>1305</v>
      </c>
      <c r="AJ1669" s="12" t="str">
        <f t="shared" ca="1" si="259"/>
        <v>INSERT INTO bi4all.fac_employees (id_company_fk, id_employee_pk, flg_active, employee_name, id_gender_fk, id_race_fk, birthday, id_schooling_fk, id_department_fk, id_role_fk, id_level_fk, actual_salary) VALUES (5, 1665, 1, 'Lucca Cardoso Alvarenga', 'M', 5, '05/10/1959', 7, 6, 10, NULL, 1305);</v>
      </c>
    </row>
    <row r="1670" spans="1:36" ht="14.25" customHeight="1" x14ac:dyDescent="0.2">
      <c r="A1670" s="7" cm="1">
        <f t="array" aca="1" ref="A1670" ca="1">INDEX(Companies!$A:$A,RANDBETWEEN(5,COUNTA(Companies!$A:$A) + 1),1)</f>
        <v>5</v>
      </c>
      <c r="B1670" s="7" t="str">
        <f ca="1">VLOOKUP($A1670,Companies!$A:$B,2,FALSE)</f>
        <v>ACME Corporation</v>
      </c>
      <c r="C1670" s="5">
        <f t="shared" ref="C1670:C1733" si="261">ROW() - 4</f>
        <v>1666</v>
      </c>
      <c r="D1670" s="5" t="str" cm="1">
        <f t="array" ref="D1670">SHA1HASH($C1670)</f>
        <v>caadb19ad59d4c77d722924eb5b27f6dae1b2ad8</v>
      </c>
      <c r="E1670" s="6">
        <v>1</v>
      </c>
      <c r="F1670" s="7">
        <f ca="1">IF($C1670 = 1 + N("Presidente"),
    127,
    IF($C1670 = 2 + N("Vice-Presidente"),
        72,
        IF($C1670 = 3 + N("Secretária bilíngue"),
            13,
            RANDBETWEEN(5,COUNT(Name!$A:$A) + 1)
        )
    )
)</f>
        <v>140</v>
      </c>
      <c r="G1670" s="7" t="str">
        <f ca="1">VLOOKUP($F1670,Name!$A:$B,2,FALSE)</f>
        <v>Fernando Manuel</v>
      </c>
      <c r="H1670" s="7">
        <f ca="1" xml:space="preserve">
IF($C1670 = 1,
    0,
    RANDBETWEEN(5,COUNT('Last name'!$A:$A) + 1)
)</f>
        <v>121</v>
      </c>
      <c r="I1670" s="7" t="str">
        <f ca="1" xml:space="preserve">
IF($C1670 = 1 + N("Presidente"),
    "de Orléans e Bragança",
    VLOOKUP($H1670,'Last name'!$A:$B,2,FALSE) &amp; " " &amp; VLOOKUP(RANDBETWEEN(5,COUNT('Last name'!$A:$A) + 1),'Last name'!$A:$B,2,FALSE)
)</f>
        <v>Martinelli Rodrigues</v>
      </c>
      <c r="J1670" s="7" t="str">
        <f t="shared" ref="J1670:J1733" ca="1" si="262">$G1670 &amp; " " &amp; $I1670</f>
        <v>Fernando Manuel Martinelli Rodrigues</v>
      </c>
      <c r="K1670" s="7" t="str" cm="1">
        <f t="array" aca="1" ref="K1670" ca="1">SHA1HASH($J1670)</f>
        <v>c4b5fa7b204a4d2c2f837cd5848ce10af0e5be61</v>
      </c>
      <c r="L1670" s="7" cm="1">
        <f t="array" aca="1" ref="L1670" ca="1">INDEX(States!$A:$A,N1670,1)</f>
        <v>5</v>
      </c>
      <c r="M1670" s="7" t="str">
        <f ca="1">VLOOKUP($L1670,Countries!$A:$B,2,FALSE)</f>
        <v>Portugal</v>
      </c>
      <c r="N1670" s="7" cm="1">
        <f t="array" aca="1" ref="N1670" ca="1">INDEX(States!$C:$C,RANDBETWEEN(5,COUNTA(States!$A:$A) + 1),1)</f>
        <v>10</v>
      </c>
      <c r="O1670" s="7" t="str">
        <f ca="1">VLOOKUP($N1670,States!$C:$D,2,FALSE)</f>
        <v>Faro</v>
      </c>
      <c r="P1670" s="7" t="str">
        <f ca="1">VLOOKUP($F1670,Name!$A:$C,3,FALSE)</f>
        <v>M</v>
      </c>
      <c r="Q1670" s="7" t="str">
        <f ca="1">VLOOKUP($P1670,Genders!$B:$C,2,FALSE)</f>
        <v>Male</v>
      </c>
      <c r="R1670" s="7" cm="1">
        <f t="array" aca="1" ref="R1670" ca="1">INDEX('Marital status'!$A:$A,RANDBETWEEN(5,COUNTA('Marital status'!$A:$A) + 1),1)</f>
        <v>6</v>
      </c>
      <c r="S1670" s="7" t="str">
        <f ca="1">VLOOKUP($R1670,'Marital status'!$A:$B,2,FALSE)</f>
        <v>MarrieD</v>
      </c>
      <c r="T1670" s="7">
        <f t="shared" ref="T1670:T1733" ca="1" si="263" xml:space="preserve">
IF(AND($AA1670 &gt;= 5, $AA1670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670" s="7" t="str">
        <f ca="1">VLOOKUP($T1670,Ethnicities!$A:$B,2,FALSE)</f>
        <v xml:space="preserve"> white</v>
      </c>
      <c r="V1670" s="8">
        <f t="shared" ref="V1670:V1733" ca="1" si="264" xml:space="preserve">
IF($AA1670 = 5 + N("CEO"),
    TODAY() - 16340,
    IF($AA1670 = 8 + N("Secretary"),
        RANDBETWEEN(TODAY() - 12418.5, TODAY()-6574.5),
        IF(OR($AA1670 = 7, $AA1670 = 14),
            RANDBETWEEN(TODAY() - 16071, TODAY() - 8766),
            IF(OR($AA1670 = 13, $AA1670 = 12, $AA1670 = 11),
                RANDBETWEEN(TODAY() - 27393.75, TODAY() - 12783.75),
                RANDBETWEEN(TODAY() - 27393.75, TODAY()-10957.5)
            )
        )
    )
)</f>
        <v>19775</v>
      </c>
      <c r="W1670" s="6">
        <f t="shared" ref="W1670:W1733" ca="1" si="265" xml:space="preserve">
IF(OR($AA1670 = 5, $AA1670 = 6) + N("Se for presidente ou vice-presidente"),
    10 + N("Doutor"),
    IF($AA1670 = 7 + N("Se for diretor"),
        RANDBETWEEN(8,10) + N("Graduate school or Master’s degree or Doctorate"),
        IF($AA1670 = 14 + N("If a manager"),
            RANDBETWEEN(7,9),
            IF(OR($AA1670 = 13, $AA1670 = 12, $AA1670 = 11) + N("If coordinator or specialist or analyst"),
                RANDBETWEEN(7,8),
                7
            )
        )
    )
)</f>
        <v>8</v>
      </c>
      <c r="X1670" s="8" t="str">
        <f ca="1">VLOOKUP($W1670,'Background education'!$A:$B,2,FALSE)</f>
        <v>Graduate school</v>
      </c>
      <c r="Y1670" s="7">
        <f ca="1" xml:space="preserve">
  IF(OR($AA1670 = 5, $AA1670 = 6, $AA1670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70" s="7" t="str">
        <f ca="1">VLOOKUP($Y1670,Departments!$A:$B,2,FALSE)</f>
        <v>Communication &amp; Marketing</v>
      </c>
      <c r="AA1670" s="6">
        <f t="shared" ref="AA1670:AA1733" ca="1" si="266" xml:space="preserve">
IF($C1670 = 1 + N("Se matrícula for 1"),
  5 + N("Presidente"),
  IF($C1670 = 2 + N("Se matrícula for 2"),
    6 + N("Vice-presidente"),
    IF($C1670 = 3 + N("Se matrícula for 3"),
      8 + N("Secretária bilíngue"),
      IF(AND($C1670 &gt;= 4, $C1670 &lt;=14),
        7 + N("Diretor"),
        IF(AND($C1670 &gt;= 15, $C1670 &lt;= 25),
          14 + N("Manager"),
          IF(AND($C1670 &gt;= 26, $C1670 &lt;= 36),
            13 + N("Coordinador"),
            IF(AND($C1670 &gt;= 37, $C1670 &lt;= 47),
              12 + N("Especialista"),
                IF(MOD($C1670,2) = 0,
                  11 + N("Analista"),
                  RANDBETWEEN(9,10) + N("Estagiário ou Trainee")
                )
            )
          )
        )
      )
    )
  )
)</f>
        <v>11</v>
      </c>
      <c r="AB1670" s="7" t="str">
        <f ca="1">VLOOKUP($AA1670,Roles!$A:$B,2,FALSE)</f>
        <v>Analyst</v>
      </c>
      <c r="AC1670" s="6">
        <f t="shared" ref="AC1670:AC1733" ca="1" si="267" xml:space="preserve">
IF($AA1670 = 11 + N("Analyst"),
    RANDBETWEEN(5, 7) + N("Jr, Pleno, Sr"),
    ""
)</f>
        <v>6</v>
      </c>
      <c r="AD1670" s="7" t="str">
        <f ca="1" xml:space="preserve">
IF($AC1670 &lt;&gt; "",
    VLOOKUP($AC1670,Levels!$A:$B,2,FALSE),
    ""
)</f>
        <v>Pleno</v>
      </c>
      <c r="AE1670" s="8">
        <f t="shared" ref="AE1670:AE1733" ca="1" si="268" xml:space="preserve">
IF(
  OR(
    $AA1670=5,$AA1670=6,$AA1670=7,$AA1670=8,$AA1670=14
  ),
  36161,
  IF(
     (
      (TODAY() - $V1670) / 365
     ) &lt; 19,
      TODAY(),
      RANDBETWEEN(36161,TODAY())
  )
)</f>
        <v>44783</v>
      </c>
      <c r="AF1670" s="6">
        <f ca="1">RANDBETWEEN(5,COUNTA('Recruitment source'!$A:$A) + 1)</f>
        <v>11</v>
      </c>
      <c r="AG1670" s="6" t="str">
        <f ca="1">VLOOKUP($AF1670,'Recruitment source'!$A:$B,2,FALSE)</f>
        <v>Next Station</v>
      </c>
      <c r="AH1670" s="8"/>
      <c r="AI1670" s="1">
        <f t="shared" ca="1" si="260"/>
        <v>3080</v>
      </c>
      <c r="AJ1670" s="12" t="str">
        <f t="shared" ref="AJ1670:AJ1733" ca="1" si="26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$A1670  &amp; ", "   &amp;
$C1670  &amp; ", "   &amp;
$E1670  &amp; ", '"  &amp;
$J1670  &amp; "', '" &amp;
$P1670  &amp; "', "  &amp;
$T1670  &amp; ", '"  &amp;
TEXT($V1670,"dd/mm/aaaa")  &amp; "', "   &amp;
$W1670  &amp; ", "   &amp;
$Y1670  &amp; ", "   &amp;
$AA1670  &amp; ", "   &amp;
IF($AC1670 &lt;&gt; "", $AC1670, "NULL")  &amp; ", "   &amp;
$AI1670  &amp; ");"</f>
        <v>INSERT INTO bi4all.fac_employees (id_company_fk, id_employee_pk, flg_active, employee_name, id_gender_fk, id_race_fk, birthday, id_schooling_fk, id_department_fk, id_role_fk, id_level_fk, actual_salary) VALUES (5, 1666, 1, 'Fernando Manuel Martinelli Rodrigues', 'M', 5, '20/02/1954', 8, 11, 11, 6, 3080);</v>
      </c>
    </row>
    <row r="1671" spans="1:36" ht="14.25" customHeight="1" x14ac:dyDescent="0.2">
      <c r="A1671" s="7" cm="1">
        <f t="array" aca="1" ref="A1671" ca="1">INDEX(Companies!$A:$A,RANDBETWEEN(5,COUNTA(Companies!$A:$A) + 1),1)</f>
        <v>5</v>
      </c>
      <c r="B1671" s="7" t="str">
        <f ca="1">VLOOKUP($A1671,Companies!$A:$B,2,FALSE)</f>
        <v>ACME Corporation</v>
      </c>
      <c r="C1671" s="5">
        <f t="shared" si="261"/>
        <v>1667</v>
      </c>
      <c r="D1671" s="5" t="str" cm="1">
        <f t="array" ref="D1671">SHA1HASH($C1671)</f>
        <v>a102c5ce73079c1316e4be26ef13be1e437898a4</v>
      </c>
      <c r="E1671" s="6">
        <v>1</v>
      </c>
      <c r="F1671" s="7">
        <f ca="1">IF($C1671 = 1 + N("Presidente"),
    127,
    IF($C1671 = 2 + N("Vice-Presidente"),
        72,
        IF($C1671 = 3 + N("Secretária bilíngue"),
            13,
            RANDBETWEEN(5,COUNT(Name!$A:$A) + 1)
        )
    )
)</f>
        <v>144</v>
      </c>
      <c r="G1671" s="7" t="str">
        <f ca="1">VLOOKUP($F1671,Name!$A:$B,2,FALSE)</f>
        <v>Flávio</v>
      </c>
      <c r="H1671" s="7">
        <f ca="1" xml:space="preserve">
IF($C1671 = 1,
    0,
    RANDBETWEEN(5,COUNT('Last name'!$A:$A) + 1)
)</f>
        <v>168</v>
      </c>
      <c r="I1671" s="7" t="str">
        <f ca="1" xml:space="preserve">
IF($C1671 = 1 + N("Presidente"),
    "de Orléans e Bragança",
    VLOOKUP($H1671,'Last name'!$A:$B,2,FALSE) &amp; " " &amp; VLOOKUP(RANDBETWEEN(5,COUNT('Last name'!$A:$A) + 1),'Last name'!$A:$B,2,FALSE)
)</f>
        <v>Rossi Almeida</v>
      </c>
      <c r="J1671" s="7" t="str">
        <f t="shared" ca="1" si="262"/>
        <v>Flávio Rossi Almeida</v>
      </c>
      <c r="K1671" s="7" t="str" cm="1">
        <f t="array" aca="1" ref="K1671" ca="1">SHA1HASH($J1671)</f>
        <v>79fc6e88359c5142dd5762d0d30f26d7253d937d</v>
      </c>
      <c r="L1671" s="7" cm="1">
        <f t="array" aca="1" ref="L1671" ca="1">INDEX(States!$A:$A,N1671,1)</f>
        <v>5</v>
      </c>
      <c r="M1671" s="7" t="str">
        <f ca="1">VLOOKUP($L1671,Countries!$A:$B,2,FALSE)</f>
        <v>Portugal</v>
      </c>
      <c r="N1671" s="7" cm="1">
        <f t="array" aca="1" ref="N1671" ca="1">INDEX(States!$C:$C,RANDBETWEEN(5,COUNTA(States!$A:$A) + 1),1)</f>
        <v>13</v>
      </c>
      <c r="O1671" s="7" t="str">
        <f ca="1">VLOOKUP($N1671,States!$C:$D,2,FALSE)</f>
        <v>Coimbra</v>
      </c>
      <c r="P1671" s="7" t="str">
        <f ca="1">VLOOKUP($F1671,Name!$A:$C,3,FALSE)</f>
        <v>M</v>
      </c>
      <c r="Q1671" s="7" t="str">
        <f ca="1">VLOOKUP($P1671,Genders!$B:$C,2,FALSE)</f>
        <v>Male</v>
      </c>
      <c r="R1671" s="7" cm="1">
        <f t="array" aca="1" ref="R1671" ca="1">INDEX('Marital status'!$A:$A,RANDBETWEEN(5,COUNTA('Marital status'!$A:$A) + 1),1)</f>
        <v>8</v>
      </c>
      <c r="S1671" s="7" t="str">
        <f ca="1">VLOOKUP($R1671,'Marital status'!$A:$B,2,FALSE)</f>
        <v xml:space="preserve"> Separated </v>
      </c>
      <c r="T1671" s="7">
        <f t="shared" ca="1" si="263"/>
        <v>5</v>
      </c>
      <c r="U1671" s="7" t="str">
        <f ca="1">VLOOKUP($T1671,Ethnicities!$A:$B,2,FALSE)</f>
        <v xml:space="preserve"> white</v>
      </c>
      <c r="V1671" s="8">
        <f t="shared" ca="1" si="264"/>
        <v>25132</v>
      </c>
      <c r="W1671" s="6">
        <f t="shared" ca="1" si="265"/>
        <v>7</v>
      </c>
      <c r="X1671" s="8" t="str">
        <f ca="1">VLOOKUP($W1671,'Background education'!$A:$B,2,FALSE)</f>
        <v>Undergraduate degree</v>
      </c>
      <c r="Y1671" s="7">
        <f ca="1" xml:space="preserve">
  IF(OR($AA1671 = 5, $AA1671 = 6, $AA1671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71" s="7" t="str">
        <f ca="1">VLOOKUP($Y1671,Departments!$A:$B,2,FALSE)</f>
        <v xml:space="preserve"> Presidency</v>
      </c>
      <c r="AA1671" s="6">
        <f t="shared" ca="1" si="266"/>
        <v>10</v>
      </c>
      <c r="AB1671" s="7" t="str">
        <f ca="1">VLOOKUP($AA1671,Roles!$A:$B,2,FALSE)</f>
        <v>Trainee</v>
      </c>
      <c r="AC1671" s="6" t="str">
        <f t="shared" ca="1" si="267"/>
        <v/>
      </c>
      <c r="AD1671" s="7" t="str">
        <f ca="1" xml:space="preserve">
IF($AC1671 &lt;&gt; "",
    VLOOKUP($AC1671,Levels!$A:$B,2,FALSE),
    ""
)</f>
        <v/>
      </c>
      <c r="AE1671" s="8">
        <f t="shared" ca="1" si="268"/>
        <v>42056</v>
      </c>
      <c r="AF1671" s="6">
        <f ca="1">RANDBETWEEN(5,COUNTA('Recruitment source'!$A:$A) + 1)</f>
        <v>15</v>
      </c>
      <c r="AG1671" s="6" t="str">
        <f ca="1">VLOOKUP($AF1671,'Recruitment source'!$A:$B,2,FALSE)</f>
        <v>Website</v>
      </c>
      <c r="AH1671" s="8"/>
      <c r="AI1671" s="1">
        <f t="shared" ca="1" si="260"/>
        <v>1305</v>
      </c>
      <c r="AJ167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1667, 1, 'Flávio Rossi Almeida', 'M', 5, '21/10/1968', 7, 5, 10, NULL, 1305);</v>
      </c>
    </row>
    <row r="1672" spans="1:36" ht="14.25" customHeight="1" x14ac:dyDescent="0.2">
      <c r="A1672" s="7" cm="1">
        <f t="array" aca="1" ref="A1672" ca="1">INDEX(Companies!$A:$A,RANDBETWEEN(5,COUNTA(Companies!$A:$A) + 1),1)</f>
        <v>5</v>
      </c>
      <c r="B1672" s="7" t="str">
        <f ca="1">VLOOKUP($A1672,Companies!$A:$B,2,FALSE)</f>
        <v>ACME Corporation</v>
      </c>
      <c r="C1672" s="5">
        <f t="shared" si="261"/>
        <v>1668</v>
      </c>
      <c r="D1672" s="5" t="str" cm="1">
        <f t="array" ref="D1672">SHA1HASH($C1672)</f>
        <v>4e38023a2f4a0108de215ede5acf1dec70d33adf</v>
      </c>
      <c r="E1672" s="6">
        <v>1</v>
      </c>
      <c r="F1672" s="7">
        <f ca="1">IF($C1672 = 1 + N("Presidente"),
    127,
    IF($C1672 = 2 + N("Vice-Presidente"),
        72,
        IF($C1672 = 3 + N("Secretária bilíngue"),
            13,
            RANDBETWEEN(5,COUNT(Name!$A:$A) + 1)
        )
    )
)</f>
        <v>253</v>
      </c>
      <c r="G1672" s="7" t="str">
        <f ca="1">VLOOKUP($F1672,Name!$A:$B,2,FALSE)</f>
        <v>Malu</v>
      </c>
      <c r="H1672" s="7">
        <f ca="1" xml:space="preserve">
IF($C1672 = 1,
    0,
    RANDBETWEEN(5,COUNT('Last name'!$A:$A) + 1)
)</f>
        <v>65</v>
      </c>
      <c r="I1672" s="7" t="str">
        <f ca="1" xml:space="preserve">
IF($C1672 = 1 + N("Presidente"),
    "de Orléans e Bragança",
    VLOOKUP($H1672,'Last name'!$A:$B,2,FALSE) &amp; " " &amp; VLOOKUP(RANDBETWEEN(5,COUNT('Last name'!$A:$A) + 1),'Last name'!$A:$B,2,FALSE)
)</f>
        <v>Coelho Pimentel</v>
      </c>
      <c r="J1672" s="7" t="str">
        <f t="shared" ca="1" si="262"/>
        <v>Malu Coelho Pimentel</v>
      </c>
      <c r="K1672" s="7" t="str" cm="1">
        <f t="array" aca="1" ref="K1672" ca="1">SHA1HASH($J1672)</f>
        <v>074824e3f4ba14b487d200ca7506e24c06915013</v>
      </c>
      <c r="L1672" s="7" cm="1">
        <f t="array" aca="1" ref="L1672" ca="1">INDEX(States!$A:$A,N1672,1)</f>
        <v>5</v>
      </c>
      <c r="M1672" s="7" t="str">
        <f ca="1">VLOOKUP($L1672,Countries!$A:$B,2,FALSE)</f>
        <v>Portugal</v>
      </c>
      <c r="N1672" s="7" cm="1">
        <f t="array" aca="1" ref="N1672" ca="1">INDEX(States!$C:$C,RANDBETWEEN(5,COUNTA(States!$A:$A) + 1),1)</f>
        <v>8</v>
      </c>
      <c r="O1672" s="7" t="str">
        <f ca="1">VLOOKUP($N1672,States!$C:$D,2,FALSE)</f>
        <v>AveirO</v>
      </c>
      <c r="P1672" s="7" t="str">
        <f ca="1">VLOOKUP($F1672,Name!$A:$C,3,FALSE)</f>
        <v>F</v>
      </c>
      <c r="Q1672" s="7" t="str">
        <f ca="1">VLOOKUP($P1672,Genders!$B:$C,2,FALSE)</f>
        <v>Female</v>
      </c>
      <c r="R1672" s="7" cm="1">
        <f t="array" aca="1" ref="R1672" ca="1">INDEX('Marital status'!$A:$A,RANDBETWEEN(5,COUNTA('Marital status'!$A:$A) + 1),1)</f>
        <v>5</v>
      </c>
      <c r="S1672" s="7" t="str">
        <f ca="1">VLOOKUP($R1672,'Marital status'!$A:$B,2,FALSE)</f>
        <v>single</v>
      </c>
      <c r="T1672" s="7">
        <f t="shared" ca="1" si="263"/>
        <v>8</v>
      </c>
      <c r="U1672" s="7" t="str">
        <f ca="1">VLOOKUP($T1672,Ethnicities!$A:$B,2,FALSE)</f>
        <v>ASIAN</v>
      </c>
      <c r="V1672" s="8">
        <f t="shared" ca="1" si="264"/>
        <v>26253</v>
      </c>
      <c r="W1672" s="6">
        <f t="shared" ca="1" si="265"/>
        <v>8</v>
      </c>
      <c r="X1672" s="8" t="str">
        <f ca="1">VLOOKUP($W1672,'Background education'!$A:$B,2,FALSE)</f>
        <v>Graduate school</v>
      </c>
      <c r="Y1672" s="7">
        <f ca="1" xml:space="preserve">
  IF(OR($AA1672 = 5, $AA1672 = 6, $AA1672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72" s="7" t="str">
        <f ca="1">VLOOKUP($Y1672,Departments!$A:$B,2,FALSE)</f>
        <v>Finance</v>
      </c>
      <c r="AA1672" s="6">
        <f t="shared" ca="1" si="266"/>
        <v>11</v>
      </c>
      <c r="AB1672" s="7" t="str">
        <f ca="1">VLOOKUP($AA1672,Roles!$A:$B,2,FALSE)</f>
        <v>Analyst</v>
      </c>
      <c r="AC1672" s="6">
        <f t="shared" ca="1" si="267"/>
        <v>5</v>
      </c>
      <c r="AD1672" s="7" t="str">
        <f ca="1" xml:space="preserve">
IF($AC1672 &lt;&gt; "",
    VLOOKUP($AC1672,Levels!$A:$B,2,FALSE),
    ""
)</f>
        <v>Junior</v>
      </c>
      <c r="AE1672" s="8">
        <f t="shared" ca="1" si="268"/>
        <v>40652</v>
      </c>
      <c r="AF1672" s="6">
        <f ca="1">RANDBETWEEN(5,COUNTA('Recruitment source'!$A:$A) + 1)</f>
        <v>13</v>
      </c>
      <c r="AG1672" s="6" t="str">
        <f ca="1">VLOOKUP($AF1672,'Recruitment source'!$A:$B,2,FALSE)</f>
        <v>Google</v>
      </c>
      <c r="AH1672" s="8"/>
      <c r="AI1672" s="1">
        <f t="shared" ca="1" si="260"/>
        <v>3000</v>
      </c>
      <c r="AJ167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1668, 1, 'Malu Coelho Pimentel', 'F', 8, '16/11/1971', 8, 7, 11, 5, 3000);</v>
      </c>
    </row>
    <row r="1673" spans="1:36" ht="14.25" customHeight="1" x14ac:dyDescent="0.2">
      <c r="A1673" s="7" cm="1">
        <f t="array" aca="1" ref="A1673" ca="1">INDEX(Companies!$A:$A,RANDBETWEEN(5,COUNTA(Companies!$A:$A) + 1),1)</f>
        <v>5</v>
      </c>
      <c r="B1673" s="7" t="str">
        <f ca="1">VLOOKUP($A1673,Companies!$A:$B,2,FALSE)</f>
        <v>ACME Corporation</v>
      </c>
      <c r="C1673" s="5">
        <f t="shared" si="261"/>
        <v>1669</v>
      </c>
      <c r="D1673" s="5" t="str" cm="1">
        <f t="array" ref="D1673">SHA1HASH($C1673)</f>
        <v>833e3c6a387a4b786fe37029cb29b175c4ca4eef</v>
      </c>
      <c r="E1673" s="6">
        <v>1</v>
      </c>
      <c r="F1673" s="7">
        <f ca="1">IF($C1673 = 1 + N("Presidente"),
    127,
    IF($C1673 = 2 + N("Vice-Presidente"),
        72,
        IF($C1673 = 3 + N("Secretária bilíngue"),
            13,
            RANDBETWEEN(5,COUNT(Name!$A:$A) + 1)
        )
    )
)</f>
        <v>56</v>
      </c>
      <c r="G1673" s="7" t="str">
        <f ca="1">VLOOKUP($F1673,Name!$A:$B,2,FALSE)</f>
        <v>Arthur Gabriel</v>
      </c>
      <c r="H1673" s="7">
        <f ca="1" xml:space="preserve">
IF($C1673 = 1,
    0,
    RANDBETWEEN(5,COUNT('Last name'!$A:$A) + 1)
)</f>
        <v>51</v>
      </c>
      <c r="I1673" s="7" t="str">
        <f ca="1" xml:space="preserve">
IF($C1673 = 1 + N("Presidente"),
    "de Orléans e Bragança",
    VLOOKUP($H1673,'Last name'!$A:$B,2,FALSE) &amp; " " &amp; VLOOKUP(RANDBETWEEN(5,COUNT('Last name'!$A:$A) + 1),'Last name'!$A:$B,2,FALSE)
)</f>
        <v>Café Seixas</v>
      </c>
      <c r="J1673" s="7" t="str">
        <f t="shared" ca="1" si="262"/>
        <v>Arthur Gabriel Café Seixas</v>
      </c>
      <c r="K1673" s="7" t="str" cm="1">
        <f t="array" aca="1" ref="K1673" ca="1">SHA1HASH($J1673)</f>
        <v>1281089d5a42d2629cc54c408a4495fe5101a8b2</v>
      </c>
      <c r="L1673" s="7" cm="1">
        <f t="array" aca="1" ref="L1673" ca="1">INDEX(States!$A:$A,N1673,1)</f>
        <v>5</v>
      </c>
      <c r="M1673" s="7" t="str">
        <f ca="1">VLOOKUP($L1673,Countries!$A:$B,2,FALSE)</f>
        <v>Portugal</v>
      </c>
      <c r="N1673" s="7" cm="1">
        <f t="array" aca="1" ref="N1673" ca="1">INDEX(States!$C:$C,RANDBETWEEN(5,COUNTA(States!$A:$A) + 1),1)</f>
        <v>9</v>
      </c>
      <c r="O1673" s="7" t="str">
        <f ca="1">VLOOKUP($N1673,States!$C:$D,2,FALSE)</f>
        <v>braga</v>
      </c>
      <c r="P1673" s="7" t="str">
        <f ca="1">VLOOKUP($F1673,Name!$A:$C,3,FALSE)</f>
        <v>M</v>
      </c>
      <c r="Q1673" s="7" t="str">
        <f ca="1">VLOOKUP($P1673,Genders!$B:$C,2,FALSE)</f>
        <v>Male</v>
      </c>
      <c r="R1673" s="7" cm="1">
        <f t="array" aca="1" ref="R1673" ca="1">INDEX('Marital status'!$A:$A,RANDBETWEEN(5,COUNTA('Marital status'!$A:$A) + 1),1)</f>
        <v>8</v>
      </c>
      <c r="S1673" s="7" t="str">
        <f ca="1">VLOOKUP($R1673,'Marital status'!$A:$B,2,FALSE)</f>
        <v xml:space="preserve"> Separated </v>
      </c>
      <c r="T1673" s="7">
        <f t="shared" ca="1" si="263"/>
        <v>6</v>
      </c>
      <c r="U1673" s="7" t="str">
        <f ca="1">VLOOKUP($T1673,Ethnicities!$A:$B,2,FALSE)</f>
        <v>Black or African American</v>
      </c>
      <c r="V1673" s="8">
        <f t="shared" ca="1" si="264"/>
        <v>23467</v>
      </c>
      <c r="W1673" s="6">
        <f t="shared" ca="1" si="265"/>
        <v>7</v>
      </c>
      <c r="X1673" s="8" t="str">
        <f ca="1">VLOOKUP($W1673,'Background education'!$A:$B,2,FALSE)</f>
        <v>Undergraduate degree</v>
      </c>
      <c r="Y1673" s="7">
        <f ca="1" xml:space="preserve">
  IF(OR($AA1673 = 5, $AA1673 = 6, $AA1673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73" s="7" t="str">
        <f ca="1">VLOOKUP($Y1673,Departments!$A:$B,2,FALSE)</f>
        <v xml:space="preserve"> Commercial</v>
      </c>
      <c r="AA1673" s="6">
        <f t="shared" ca="1" si="266"/>
        <v>9</v>
      </c>
      <c r="AB1673" s="7" t="str">
        <f ca="1">VLOOKUP($AA1673,Roles!$A:$B,2,FALSE)</f>
        <v>Intern</v>
      </c>
      <c r="AC1673" s="6" t="str">
        <f t="shared" ca="1" si="267"/>
        <v/>
      </c>
      <c r="AD1673" s="7" t="str">
        <f ca="1" xml:space="preserve">
IF($AC1673 &lt;&gt; "",
    VLOOKUP($AC1673,Levels!$A:$B,2,FALSE),
    ""
)</f>
        <v/>
      </c>
      <c r="AE1673" s="8">
        <f t="shared" ca="1" si="268"/>
        <v>36516</v>
      </c>
      <c r="AF1673" s="6">
        <f ca="1">RANDBETWEEN(5,COUNTA('Recruitment source'!$A:$A) + 1)</f>
        <v>9</v>
      </c>
      <c r="AG1673" s="6" t="str">
        <f ca="1">VLOOKUP($AF1673,'Recruitment source'!$A:$B,2,FALSE)</f>
        <v>Empregos Online</v>
      </c>
      <c r="AH1673" s="8"/>
      <c r="AI1673" s="1">
        <f t="shared" ca="1" si="260"/>
        <v>1285</v>
      </c>
      <c r="AJ167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1669, 1, 'Arthur Gabriel Café Seixas', 'M', 6, '31/03/1964', 7, 9, 9, NULL, 1285);</v>
      </c>
    </row>
    <row r="1674" spans="1:36" ht="14.25" customHeight="1" x14ac:dyDescent="0.2">
      <c r="A1674" s="7" cm="1">
        <f t="array" aca="1" ref="A1674" ca="1">INDEX(Companies!$A:$A,RANDBETWEEN(5,COUNTA(Companies!$A:$A) + 1),1)</f>
        <v>5</v>
      </c>
      <c r="B1674" s="7" t="str">
        <f ca="1">VLOOKUP($A1674,Companies!$A:$B,2,FALSE)</f>
        <v>ACME Corporation</v>
      </c>
      <c r="C1674" s="5">
        <f t="shared" si="261"/>
        <v>1670</v>
      </c>
      <c r="D1674" s="5" t="str" cm="1">
        <f t="array" ref="D1674">SHA1HASH($C1674)</f>
        <v>77414e9365b4fa9ec8273893dd82c95a64dc4278</v>
      </c>
      <c r="E1674" s="6">
        <v>1</v>
      </c>
      <c r="F1674" s="7">
        <f ca="1">IF($C1674 = 1 + N("Presidente"),
    127,
    IF($C1674 = 2 + N("Vice-Presidente"),
        72,
        IF($C1674 = 3 + N("Secretária bilíngue"),
            13,
            RANDBETWEEN(5,COUNT(Name!$A:$A) + 1)
        )
    )
)</f>
        <v>236</v>
      </c>
      <c r="G1674" s="7" t="str">
        <f ca="1">VLOOKUP($F1674,Name!$A:$B,2,FALSE)</f>
        <v>Luana</v>
      </c>
      <c r="H1674" s="7">
        <f ca="1" xml:space="preserve">
IF($C1674 = 1,
    0,
    RANDBETWEEN(5,COUNT('Last name'!$A:$A) + 1)
)</f>
        <v>41</v>
      </c>
      <c r="I1674" s="7" t="str">
        <f ca="1" xml:space="preserve">
IF($C1674 = 1 + N("Presidente"),
    "de Orléans e Bragança",
    VLOOKUP($H1674,'Last name'!$A:$B,2,FALSE) &amp; " " &amp; VLOOKUP(RANDBETWEEN(5,COUNT('Last name'!$A:$A) + 1),'Last name'!$A:$B,2,FALSE)
)</f>
        <v>Bispo Almeida</v>
      </c>
      <c r="J1674" s="7" t="str">
        <f t="shared" ca="1" si="262"/>
        <v>Luana Bispo Almeida</v>
      </c>
      <c r="K1674" s="7" t="str" cm="1">
        <f t="array" aca="1" ref="K1674" ca="1">SHA1HASH($J1674)</f>
        <v>4b9320747e096462f45dc2fd8ed9ac6af0b19534</v>
      </c>
      <c r="L1674" s="7" cm="1">
        <f t="array" aca="1" ref="L1674" ca="1">INDEX(States!$A:$A,N1674,1)</f>
        <v>5</v>
      </c>
      <c r="M1674" s="7" t="str">
        <f ca="1">VLOOKUP($L1674,Countries!$A:$B,2,FALSE)</f>
        <v>Portugal</v>
      </c>
      <c r="N1674" s="7" cm="1">
        <f t="array" aca="1" ref="N1674" ca="1">INDEX(States!$C:$C,RANDBETWEEN(5,COUNTA(States!$A:$A) + 1),1)</f>
        <v>6</v>
      </c>
      <c r="O1674" s="7" t="str">
        <f ca="1">VLOOKUP($N1674,States!$C:$D,2,FALSE)</f>
        <v>PORTO</v>
      </c>
      <c r="P1674" s="7" t="str">
        <f ca="1">VLOOKUP($F1674,Name!$A:$C,3,FALSE)</f>
        <v>F</v>
      </c>
      <c r="Q1674" s="7" t="str">
        <f ca="1">VLOOKUP($P1674,Genders!$B:$C,2,FALSE)</f>
        <v>Female</v>
      </c>
      <c r="R1674" s="7" cm="1">
        <f t="array" aca="1" ref="R1674" ca="1">INDEX('Marital status'!$A:$A,RANDBETWEEN(5,COUNTA('Marital status'!$A:$A) + 1),1)</f>
        <v>8</v>
      </c>
      <c r="S1674" s="7" t="str">
        <f ca="1">VLOOKUP($R1674,'Marital status'!$A:$B,2,FALSE)</f>
        <v xml:space="preserve"> Separated </v>
      </c>
      <c r="T1674" s="7">
        <f t="shared" ca="1" si="263"/>
        <v>5</v>
      </c>
      <c r="U1674" s="7" t="str">
        <f ca="1">VLOOKUP($T1674,Ethnicities!$A:$B,2,FALSE)</f>
        <v xml:space="preserve"> white</v>
      </c>
      <c r="V1674" s="8">
        <f t="shared" ca="1" si="264"/>
        <v>30285</v>
      </c>
      <c r="W1674" s="6">
        <f t="shared" ca="1" si="265"/>
        <v>8</v>
      </c>
      <c r="X1674" s="8" t="str">
        <f ca="1">VLOOKUP($W1674,'Background education'!$A:$B,2,FALSE)</f>
        <v>Graduate school</v>
      </c>
      <c r="Y1674" s="7">
        <f ca="1" xml:space="preserve">
  IF(OR($AA1674 = 5, $AA1674 = 6, $AA1674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74" s="7" t="str">
        <f ca="1">VLOOKUP($Y1674,Departments!$A:$B,2,FALSE)</f>
        <v xml:space="preserve"> Presidency</v>
      </c>
      <c r="AA1674" s="6">
        <f t="shared" ca="1" si="266"/>
        <v>11</v>
      </c>
      <c r="AB1674" s="7" t="str">
        <f ca="1">VLOOKUP($AA1674,Roles!$A:$B,2,FALSE)</f>
        <v>Analyst</v>
      </c>
      <c r="AC1674" s="6">
        <f t="shared" ca="1" si="267"/>
        <v>6</v>
      </c>
      <c r="AD1674" s="7" t="str">
        <f ca="1" xml:space="preserve">
IF($AC1674 &lt;&gt; "",
    VLOOKUP($AC1674,Levels!$A:$B,2,FALSE),
    ""
)</f>
        <v>Pleno</v>
      </c>
      <c r="AE1674" s="8">
        <f t="shared" ca="1" si="268"/>
        <v>43450</v>
      </c>
      <c r="AF1674" s="6">
        <f ca="1">RANDBETWEEN(5,COUNTA('Recruitment source'!$A:$A) + 1)</f>
        <v>5</v>
      </c>
      <c r="AG1674" s="6" t="str">
        <f ca="1">VLOOKUP($AF1674,'Recruitment source'!$A:$B,2,FALSE)</f>
        <v>Indeed</v>
      </c>
      <c r="AH1674" s="8"/>
      <c r="AI1674" s="1">
        <f t="shared" ca="1" si="260"/>
        <v>3000</v>
      </c>
      <c r="AJ1674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1670, 1, 'Luana Bispo Almeida', 'F', 5, '30/11/1982', 8, 5, 11, 6, 3000);</v>
      </c>
    </row>
    <row r="1675" spans="1:36" ht="14.25" customHeight="1" x14ac:dyDescent="0.2">
      <c r="A1675" s="7" cm="1">
        <f t="array" aca="1" ref="A1675" ca="1">INDEX(Companies!$A:$A,RANDBETWEEN(5,COUNTA(Companies!$A:$A) + 1),1)</f>
        <v>5</v>
      </c>
      <c r="B1675" s="7" t="str">
        <f ca="1">VLOOKUP($A1675,Companies!$A:$B,2,FALSE)</f>
        <v>ACME Corporation</v>
      </c>
      <c r="C1675" s="5">
        <f t="shared" si="261"/>
        <v>1671</v>
      </c>
      <c r="D1675" s="5" t="str" cm="1">
        <f t="array" ref="D1675">SHA1HASH($C1675)</f>
        <v>2498f82d9ef95fdbaf6bcd60718da6d0ec842ef9</v>
      </c>
      <c r="E1675" s="6">
        <v>1</v>
      </c>
      <c r="F1675" s="7">
        <f ca="1">IF($C1675 = 1 + N("Presidente"),
    127,
    IF($C1675 = 2 + N("Vice-Presidente"),
        72,
        IF($C1675 = 3 + N("Secretária bilíngue"),
            13,
            RANDBETWEEN(5,COUNT(Name!$A:$A) + 1)
        )
    )
)</f>
        <v>84</v>
      </c>
      <c r="G1675" s="7" t="str">
        <f ca="1">VLOOKUP($F1675,Name!$A:$B,2,FALSE)</f>
        <v>Carlos</v>
      </c>
      <c r="H1675" s="7">
        <f ca="1" xml:space="preserve">
IF($C1675 = 1,
    0,
    RANDBETWEEN(5,COUNT('Last name'!$A:$A) + 1)
)</f>
        <v>82</v>
      </c>
      <c r="I1675" s="7" t="str">
        <f ca="1" xml:space="preserve">
IF($C1675 = 1 + N("Presidente"),
    "de Orléans e Bragança",
    VLOOKUP($H1675,'Last name'!$A:$B,2,FALSE) &amp; " " &amp; VLOOKUP(RANDBETWEEN(5,COUNT('Last name'!$A:$A) + 1),'Last name'!$A:$B,2,FALSE)
)</f>
        <v>Farina Fernandes</v>
      </c>
      <c r="J1675" s="7" t="str">
        <f t="shared" ca="1" si="262"/>
        <v>Carlos Farina Fernandes</v>
      </c>
      <c r="K1675" s="7" t="str" cm="1">
        <f t="array" aca="1" ref="K1675" ca="1">SHA1HASH($J1675)</f>
        <v>a13a77e6980f65f0db9ab5977b36f26884069958</v>
      </c>
      <c r="L1675" s="7" cm="1">
        <f t="array" aca="1" ref="L1675" ca="1">INDEX(States!$A:$A,N1675,1)</f>
        <v>5</v>
      </c>
      <c r="M1675" s="7" t="str">
        <f ca="1">VLOOKUP($L1675,Countries!$A:$B,2,FALSE)</f>
        <v>Portugal</v>
      </c>
      <c r="N1675" s="7" cm="1">
        <f t="array" aca="1" ref="N1675" ca="1">INDEX(States!$C:$C,RANDBETWEEN(5,COUNTA(States!$A:$A) + 1),1)</f>
        <v>8</v>
      </c>
      <c r="O1675" s="7" t="str">
        <f ca="1">VLOOKUP($N1675,States!$C:$D,2,FALSE)</f>
        <v>AveirO</v>
      </c>
      <c r="P1675" s="7" t="str">
        <f ca="1">VLOOKUP($F1675,Name!$A:$C,3,FALSE)</f>
        <v>M</v>
      </c>
      <c r="Q1675" s="7" t="str">
        <f ca="1">VLOOKUP($P1675,Genders!$B:$C,2,FALSE)</f>
        <v>Male</v>
      </c>
      <c r="R1675" s="7" cm="1">
        <f t="array" aca="1" ref="R1675" ca="1">INDEX('Marital status'!$A:$A,RANDBETWEEN(5,COUNTA('Marital status'!$A:$A) + 1),1)</f>
        <v>5</v>
      </c>
      <c r="S1675" s="7" t="str">
        <f ca="1">VLOOKUP($R1675,'Marital status'!$A:$B,2,FALSE)</f>
        <v>single</v>
      </c>
      <c r="T1675" s="7">
        <f t="shared" ca="1" si="263"/>
        <v>5</v>
      </c>
      <c r="U1675" s="7" t="str">
        <f ca="1">VLOOKUP($T1675,Ethnicities!$A:$B,2,FALSE)</f>
        <v xml:space="preserve"> white</v>
      </c>
      <c r="V1675" s="8">
        <f t="shared" ca="1" si="264"/>
        <v>33692</v>
      </c>
      <c r="W1675" s="6">
        <f t="shared" ca="1" si="265"/>
        <v>7</v>
      </c>
      <c r="X1675" s="8" t="str">
        <f ca="1">VLOOKUP($W1675,'Background education'!$A:$B,2,FALSE)</f>
        <v>Undergraduate degree</v>
      </c>
      <c r="Y1675" s="7">
        <f ca="1" xml:space="preserve">
  IF(OR($AA1675 = 5, $AA1675 = 6, $AA1675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75" s="7" t="str">
        <f ca="1">VLOOKUP($Y1675,Departments!$A:$B,2,FALSE)</f>
        <v xml:space="preserve"> Commercial</v>
      </c>
      <c r="AA1675" s="6">
        <f t="shared" ca="1" si="266"/>
        <v>9</v>
      </c>
      <c r="AB1675" s="7" t="str">
        <f ca="1">VLOOKUP($AA1675,Roles!$A:$B,2,FALSE)</f>
        <v>Intern</v>
      </c>
      <c r="AC1675" s="6" t="str">
        <f t="shared" ca="1" si="267"/>
        <v/>
      </c>
      <c r="AD1675" s="7" t="str">
        <f ca="1" xml:space="preserve">
IF($AC1675 &lt;&gt; "",
    VLOOKUP($AC1675,Levels!$A:$B,2,FALSE),
    ""
)</f>
        <v/>
      </c>
      <c r="AE1675" s="8">
        <f t="shared" ca="1" si="268"/>
        <v>44051</v>
      </c>
      <c r="AF1675" s="6">
        <f ca="1">RANDBETWEEN(5,COUNTA('Recruitment source'!$A:$A) + 1)</f>
        <v>9</v>
      </c>
      <c r="AG1675" s="6" t="str">
        <f ca="1">VLOOKUP($AF1675,'Recruitment source'!$A:$B,2,FALSE)</f>
        <v>Empregos Online</v>
      </c>
      <c r="AH1675" s="8"/>
      <c r="AI1675" s="1">
        <f t="shared" ca="1" si="260"/>
        <v>1285</v>
      </c>
      <c r="AJ1675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1671, 1, 'Carlos Farina Fernandes', 'M', 5, '29/03/1992', 7, 9, 9, NULL, 1285);</v>
      </c>
    </row>
    <row r="1676" spans="1:36" ht="14.25" customHeight="1" x14ac:dyDescent="0.2">
      <c r="A1676" s="7" cm="1">
        <f t="array" aca="1" ref="A1676" ca="1">INDEX(Companies!$A:$A,RANDBETWEEN(5,COUNTA(Companies!$A:$A) + 1),1)</f>
        <v>5</v>
      </c>
      <c r="B1676" s="7" t="str">
        <f ca="1">VLOOKUP($A1676,Companies!$A:$B,2,FALSE)</f>
        <v>ACME Corporation</v>
      </c>
      <c r="C1676" s="5">
        <f t="shared" si="261"/>
        <v>1672</v>
      </c>
      <c r="D1676" s="5" t="str" cm="1">
        <f t="array" ref="D1676">SHA1HASH($C1676)</f>
        <v>05c059570f32bd7b35cbb165072162cda319f63a</v>
      </c>
      <c r="E1676" s="6">
        <v>1</v>
      </c>
      <c r="F1676" s="7">
        <f ca="1">IF($C1676 = 1 + N("Presidente"),
    127,
    IF($C1676 = 2 + N("Vice-Presidente"),
        72,
        IF($C1676 = 3 + N("Secretária bilíngue"),
            13,
            RANDBETWEEN(5,COUNT(Name!$A:$A) + 1)
        )
    )
)</f>
        <v>166</v>
      </c>
      <c r="G1676" s="7" t="str">
        <f ca="1">VLOOKUP($F1676,Name!$A:$B,2,FALSE)</f>
        <v>Henrico</v>
      </c>
      <c r="H1676" s="7">
        <f ca="1" xml:space="preserve">
IF($C1676 = 1,
    0,
    RANDBETWEEN(5,COUNT('Last name'!$A:$A) + 1)
)</f>
        <v>66</v>
      </c>
      <c r="I1676" s="7" t="str">
        <f ca="1" xml:space="preserve">
IF($C1676 = 1 + N("Presidente"),
    "de Orléans e Bragança",
    VLOOKUP($H1676,'Last name'!$A:$B,2,FALSE) &amp; " " &amp; VLOOKUP(RANDBETWEEN(5,COUNT('Last name'!$A:$A) + 1),'Last name'!$A:$B,2,FALSE)
)</f>
        <v>Colombo Ildelfonso</v>
      </c>
      <c r="J1676" s="7" t="str">
        <f t="shared" ca="1" si="262"/>
        <v>Henrico Colombo Ildelfonso</v>
      </c>
      <c r="K1676" s="7" t="str" cm="1">
        <f t="array" aca="1" ref="K1676" ca="1">SHA1HASH($J1676)</f>
        <v>f8e2cf0dee59fd7bd97323c2e6d4f849c05c8ca7</v>
      </c>
      <c r="L1676" s="7" cm="1">
        <f t="array" aca="1" ref="L1676" ca="1">INDEX(States!$A:$A,N1676,1)</f>
        <v>5</v>
      </c>
      <c r="M1676" s="7" t="str">
        <f ca="1">VLOOKUP($L1676,Countries!$A:$B,2,FALSE)</f>
        <v>Portugal</v>
      </c>
      <c r="N1676" s="7" cm="1">
        <f t="array" aca="1" ref="N1676" ca="1">INDEX(States!$C:$C,RANDBETWEEN(5,COUNTA(States!$A:$A) + 1),1)</f>
        <v>10</v>
      </c>
      <c r="O1676" s="7" t="str">
        <f ca="1">VLOOKUP($N1676,States!$C:$D,2,FALSE)</f>
        <v>Faro</v>
      </c>
      <c r="P1676" s="7" t="str">
        <f ca="1">VLOOKUP($F1676,Name!$A:$C,3,FALSE)</f>
        <v>M</v>
      </c>
      <c r="Q1676" s="7" t="str">
        <f ca="1">VLOOKUP($P1676,Genders!$B:$C,2,FALSE)</f>
        <v>Male</v>
      </c>
      <c r="R1676" s="7" cm="1">
        <f t="array" aca="1" ref="R1676" ca="1">INDEX('Marital status'!$A:$A,RANDBETWEEN(5,COUNTA('Marital status'!$A:$A) + 1),1)</f>
        <v>9</v>
      </c>
      <c r="S1676" s="7" t="str">
        <f ca="1">VLOOKUP($R1676,'Marital status'!$A:$B,2,FALSE)</f>
        <v>DIVORCED</v>
      </c>
      <c r="T1676" s="7">
        <f t="shared" ca="1" si="263"/>
        <v>5</v>
      </c>
      <c r="U1676" s="7" t="str">
        <f ca="1">VLOOKUP($T1676,Ethnicities!$A:$B,2,FALSE)</f>
        <v xml:space="preserve"> white</v>
      </c>
      <c r="V1676" s="8">
        <f t="shared" ca="1" si="264"/>
        <v>22548</v>
      </c>
      <c r="W1676" s="6">
        <f t="shared" ca="1" si="265"/>
        <v>8</v>
      </c>
      <c r="X1676" s="8" t="str">
        <f ca="1">VLOOKUP($W1676,'Background education'!$A:$B,2,FALSE)</f>
        <v>Graduate school</v>
      </c>
      <c r="Y1676" s="7">
        <f ca="1" xml:space="preserve">
  IF(OR($AA1676 = 5, $AA1676 = 6, $AA1676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676" s="7" t="str">
        <f ca="1">VLOOKUP($Y1676,Departments!$A:$B,2,FALSE)</f>
        <v>Finance</v>
      </c>
      <c r="AA1676" s="6">
        <f t="shared" ca="1" si="266"/>
        <v>11</v>
      </c>
      <c r="AB1676" s="7" t="str">
        <f ca="1">VLOOKUP($AA1676,Roles!$A:$B,2,FALSE)</f>
        <v>Analyst</v>
      </c>
      <c r="AC1676" s="6">
        <f t="shared" ca="1" si="267"/>
        <v>7</v>
      </c>
      <c r="AD1676" s="7" t="str">
        <f ca="1" xml:space="preserve">
IF($AC1676 &lt;&gt; "",
    VLOOKUP($AC1676,Levels!$A:$B,2,FALSE),
    ""
)</f>
        <v>Senior</v>
      </c>
      <c r="AE1676" s="8">
        <f t="shared" ca="1" si="268"/>
        <v>42083</v>
      </c>
      <c r="AF1676" s="6">
        <f ca="1">RANDBETWEEN(5,COUNTA('Recruitment source'!$A:$A) + 1)</f>
        <v>9</v>
      </c>
      <c r="AG1676" s="6" t="str">
        <f ca="1">VLOOKUP($AF1676,'Recruitment source'!$A:$B,2,FALSE)</f>
        <v>Empregos Online</v>
      </c>
      <c r="AH1676" s="8"/>
      <c r="AI1676" s="1">
        <f t="shared" ca="1" si="260"/>
        <v>3000</v>
      </c>
      <c r="AJ1676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1672, 1, 'Henrico Colombo Ildelfonso', 'M', 5, '24/09/1961', 8, 7, 11, 7, 3000);</v>
      </c>
    </row>
    <row r="1677" spans="1:36" ht="14.25" customHeight="1" x14ac:dyDescent="0.2">
      <c r="A1677" s="7" cm="1">
        <f t="array" aca="1" ref="A1677" ca="1">INDEX(Companies!$A:$A,RANDBETWEEN(5,COUNTA(Companies!$A:$A) + 1),1)</f>
        <v>5</v>
      </c>
      <c r="B1677" s="7" t="str">
        <f ca="1">VLOOKUP($A1677,Companies!$A:$B,2,FALSE)</f>
        <v>ACME Corporation</v>
      </c>
      <c r="C1677" s="5">
        <f t="shared" si="261"/>
        <v>1673</v>
      </c>
      <c r="D1677" s="5" t="str" cm="1">
        <f t="array" ref="D1677">SHA1HASH($C1677)</f>
        <v>ac9cf1d82666b68d9f7d8761209b8690836e5f74</v>
      </c>
      <c r="E1677" s="6">
        <v>1</v>
      </c>
      <c r="F1677" s="7">
        <f ca="1">IF($C1677 = 1 + N("Presidente"),
    127,
    IF($C1677 = 2 + N("Vice-Presidente"),
        72,
        IF($C1677 = 3 + N("Secretária bilíngue"),
            13,
            RANDBETWEEN(5,COUNT(Name!$A:$A) + 1)
        )
    )
)</f>
        <v>192</v>
      </c>
      <c r="G1677" s="7" t="str">
        <f ca="1">VLOOKUP($F1677,Name!$A:$B,2,FALSE)</f>
        <v>João Pedro</v>
      </c>
      <c r="H1677" s="7">
        <f ca="1" xml:space="preserve">
IF($C1677 = 1,
    0,
    RANDBETWEEN(5,COUNT('Last name'!$A:$A) + 1)
)</f>
        <v>73</v>
      </c>
      <c r="I1677" s="7" t="str">
        <f ca="1" xml:space="preserve">
IF($C1677 = 1 + N("Presidente"),
    "de Orléans e Bragança",
    VLOOKUP($H1677,'Last name'!$A:$B,2,FALSE) &amp; " " &amp; VLOOKUP(RANDBETWEEN(5,COUNT('Last name'!$A:$A) + 1),'Last name'!$A:$B,2,FALSE)
)</f>
        <v>de Oliveira Battaglia</v>
      </c>
      <c r="J1677" s="7" t="str">
        <f t="shared" ca="1" si="262"/>
        <v>João Pedro de Oliveira Battaglia</v>
      </c>
      <c r="K1677" s="7" t="str" cm="1">
        <f t="array" aca="1" ref="K1677" ca="1">SHA1HASH($J1677)</f>
        <v>95c3f330ca1f0ef1463dfefbbcf5c9a0b487a00e</v>
      </c>
      <c r="L1677" s="7" cm="1">
        <f t="array" aca="1" ref="L1677" ca="1">INDEX(States!$A:$A,N1677,1)</f>
        <v>5</v>
      </c>
      <c r="M1677" s="7" t="str">
        <f ca="1">VLOOKUP($L1677,Countries!$A:$B,2,FALSE)</f>
        <v>Portugal</v>
      </c>
      <c r="N1677" s="7" cm="1">
        <f t="array" aca="1" ref="N1677" ca="1">INDEX(States!$C:$C,RANDBETWEEN(5,COUNTA(States!$A:$A) + 1),1)</f>
        <v>9</v>
      </c>
      <c r="O1677" s="7" t="str">
        <f ca="1">VLOOKUP($N1677,States!$C:$D,2,FALSE)</f>
        <v>braga</v>
      </c>
      <c r="P1677" s="7" t="str">
        <f ca="1">VLOOKUP($F1677,Name!$A:$C,3,FALSE)</f>
        <v>M</v>
      </c>
      <c r="Q1677" s="7" t="str">
        <f ca="1">VLOOKUP($P1677,Genders!$B:$C,2,FALSE)</f>
        <v>Male</v>
      </c>
      <c r="R1677" s="7" cm="1">
        <f t="array" aca="1" ref="R1677" ca="1">INDEX('Marital status'!$A:$A,RANDBETWEEN(5,COUNTA('Marital status'!$A:$A) + 1),1)</f>
        <v>5</v>
      </c>
      <c r="S1677" s="7" t="str">
        <f ca="1">VLOOKUP($R1677,'Marital status'!$A:$B,2,FALSE)</f>
        <v>single</v>
      </c>
      <c r="T1677" s="7">
        <f t="shared" ca="1" si="263"/>
        <v>5</v>
      </c>
      <c r="U1677" s="7" t="str">
        <f ca="1">VLOOKUP($T1677,Ethnicities!$A:$B,2,FALSE)</f>
        <v xml:space="preserve"> white</v>
      </c>
      <c r="V1677" s="8">
        <f t="shared" ca="1" si="264"/>
        <v>29059</v>
      </c>
      <c r="W1677" s="6">
        <f t="shared" ca="1" si="265"/>
        <v>7</v>
      </c>
      <c r="X1677" s="8" t="str">
        <f ca="1">VLOOKUP($W1677,'Background education'!$A:$B,2,FALSE)</f>
        <v>Undergraduate degree</v>
      </c>
      <c r="Y1677" s="7">
        <f ca="1" xml:space="preserve">
  IF(OR($AA1677 = 5, $AA1677 = 6, $AA1677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77" s="7" t="str">
        <f ca="1">VLOOKUP($Y1677,Departments!$A:$B,2,FALSE)</f>
        <v>Communication &amp; Marketing</v>
      </c>
      <c r="AA1677" s="6">
        <f t="shared" ca="1" si="266"/>
        <v>9</v>
      </c>
      <c r="AB1677" s="7" t="str">
        <f ca="1">VLOOKUP($AA1677,Roles!$A:$B,2,FALSE)</f>
        <v>Intern</v>
      </c>
      <c r="AC1677" s="6" t="str">
        <f t="shared" ca="1" si="267"/>
        <v/>
      </c>
      <c r="AD1677" s="7" t="str">
        <f ca="1" xml:space="preserve">
IF($AC1677 &lt;&gt; "",
    VLOOKUP($AC1677,Levels!$A:$B,2,FALSE),
    ""
)</f>
        <v/>
      </c>
      <c r="AE1677" s="8">
        <f t="shared" ca="1" si="268"/>
        <v>41908</v>
      </c>
      <c r="AF1677" s="6">
        <f ca="1">RANDBETWEEN(5,COUNTA('Recruitment source'!$A:$A) + 1)</f>
        <v>12</v>
      </c>
      <c r="AG1677" s="6" t="str">
        <f ca="1">VLOOKUP($AF1677,'Recruitment source'!$A:$B,2,FALSE)</f>
        <v xml:space="preserve"> recommendation of employee</v>
      </c>
      <c r="AH1677" s="8"/>
      <c r="AI1677" s="1">
        <f t="shared" ca="1" si="260"/>
        <v>1285</v>
      </c>
      <c r="AJ1677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1673, 1, 'João Pedro de Oliveira Battaglia', 'M', 5, '23/07/1979', 7, 11, 9, NULL, 1285);</v>
      </c>
    </row>
    <row r="1678" spans="1:36" ht="14.25" customHeight="1" x14ac:dyDescent="0.2">
      <c r="A1678" s="7" cm="1">
        <f t="array" aca="1" ref="A1678" ca="1">INDEX(Companies!$A:$A,RANDBETWEEN(5,COUNTA(Companies!$A:$A) + 1),1)</f>
        <v>5</v>
      </c>
      <c r="B1678" s="7" t="str">
        <f ca="1">VLOOKUP($A1678,Companies!$A:$B,2,FALSE)</f>
        <v>ACME Corporation</v>
      </c>
      <c r="C1678" s="5">
        <f t="shared" si="261"/>
        <v>1674</v>
      </c>
      <c r="D1678" s="5" t="str" cm="1">
        <f t="array" ref="D1678">SHA1HASH($C1678)</f>
        <v>3c20408ccd7caf713249dc193bbab367c439982f</v>
      </c>
      <c r="E1678" s="6">
        <v>1</v>
      </c>
      <c r="F1678" s="7">
        <f ca="1">IF($C1678 = 1 + N("Presidente"),
    127,
    IF($C1678 = 2 + N("Vice-Presidente"),
        72,
        IF($C1678 = 3 + N("Secretária bilíngue"),
            13,
            RANDBETWEEN(5,COUNT(Name!$A:$A) + 1)
        )
    )
)</f>
        <v>27</v>
      </c>
      <c r="G1678" s="7" t="str">
        <f ca="1">VLOOKUP($F1678,Name!$A:$B,2,FALSE)</f>
        <v>Ana Carolina</v>
      </c>
      <c r="H1678" s="7">
        <f ca="1" xml:space="preserve">
IF($C1678 = 1,
    0,
    RANDBETWEEN(5,COUNT('Last name'!$A:$A) + 1)
)</f>
        <v>100</v>
      </c>
      <c r="I1678" s="7" t="str">
        <f ca="1" xml:space="preserve">
IF($C1678 = 1 + N("Presidente"),
    "de Orléans e Bragança",
    VLOOKUP($H1678,'Last name'!$A:$B,2,FALSE) &amp; " " &amp; VLOOKUP(RANDBETWEEN(5,COUNT('Last name'!$A:$A) + 1),'Last name'!$A:$B,2,FALSE)
)</f>
        <v>Gonçalves Negrão</v>
      </c>
      <c r="J1678" s="7" t="str">
        <f t="shared" ca="1" si="262"/>
        <v>Ana Carolina Gonçalves Negrão</v>
      </c>
      <c r="K1678" s="7" t="str" cm="1">
        <f t="array" aca="1" ref="K1678" ca="1">SHA1HASH($J1678)</f>
        <v>28c7006459621fda55861ae8ba922bd8de0032d8</v>
      </c>
      <c r="L1678" s="7" cm="1">
        <f t="array" aca="1" ref="L1678" ca="1">INDEX(States!$A:$A,N1678,1)</f>
        <v>5</v>
      </c>
      <c r="M1678" s="7" t="str">
        <f ca="1">VLOOKUP($L1678,Countries!$A:$B,2,FALSE)</f>
        <v>Portugal</v>
      </c>
      <c r="N1678" s="7" cm="1">
        <f t="array" aca="1" ref="N1678" ca="1">INDEX(States!$C:$C,RANDBETWEEN(5,COUNTA(States!$A:$A) + 1),1)</f>
        <v>13</v>
      </c>
      <c r="O1678" s="7" t="str">
        <f ca="1">VLOOKUP($N1678,States!$C:$D,2,FALSE)</f>
        <v>Coimbra</v>
      </c>
      <c r="P1678" s="7" t="str">
        <f ca="1">VLOOKUP($F1678,Name!$A:$C,3,FALSE)</f>
        <v>F</v>
      </c>
      <c r="Q1678" s="7" t="str">
        <f ca="1">VLOOKUP($P1678,Genders!$B:$C,2,FALSE)</f>
        <v>Female</v>
      </c>
      <c r="R1678" s="7" cm="1">
        <f t="array" aca="1" ref="R1678" ca="1">INDEX('Marital status'!$A:$A,RANDBETWEEN(5,COUNTA('Marital status'!$A:$A) + 1),1)</f>
        <v>6</v>
      </c>
      <c r="S1678" s="7" t="str">
        <f ca="1">VLOOKUP($R1678,'Marital status'!$A:$B,2,FALSE)</f>
        <v>MarrieD</v>
      </c>
      <c r="T1678" s="7">
        <f t="shared" ca="1" si="263"/>
        <v>5</v>
      </c>
      <c r="U1678" s="7" t="str">
        <f ca="1">VLOOKUP($T1678,Ethnicities!$A:$B,2,FALSE)</f>
        <v xml:space="preserve"> white</v>
      </c>
      <c r="V1678" s="8">
        <f t="shared" ca="1" si="264"/>
        <v>26011</v>
      </c>
      <c r="W1678" s="6">
        <f t="shared" ca="1" si="265"/>
        <v>8</v>
      </c>
      <c r="X1678" s="8" t="str">
        <f ca="1">VLOOKUP($W1678,'Background education'!$A:$B,2,FALSE)</f>
        <v>Graduate school</v>
      </c>
      <c r="Y1678" s="7">
        <f ca="1" xml:space="preserve">
  IF(OR($AA1678 = 5, $AA1678 = 6, $AA1678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78" s="7" t="str">
        <f ca="1">VLOOKUP($Y1678,Departments!$A:$B,2,FALSE)</f>
        <v>Human Resource</v>
      </c>
      <c r="AA1678" s="6">
        <f t="shared" ca="1" si="266"/>
        <v>11</v>
      </c>
      <c r="AB1678" s="7" t="str">
        <f ca="1">VLOOKUP($AA1678,Roles!$A:$B,2,FALSE)</f>
        <v>Analyst</v>
      </c>
      <c r="AC1678" s="6">
        <f t="shared" ca="1" si="267"/>
        <v>6</v>
      </c>
      <c r="AD1678" s="7" t="str">
        <f ca="1" xml:space="preserve">
IF($AC1678 &lt;&gt; "",
    VLOOKUP($AC1678,Levels!$A:$B,2,FALSE),
    ""
)</f>
        <v>Pleno</v>
      </c>
      <c r="AE1678" s="8">
        <f t="shared" ca="1" si="268"/>
        <v>38232</v>
      </c>
      <c r="AF1678" s="6">
        <f ca="1">RANDBETWEEN(5,COUNTA('Recruitment source'!$A:$A) + 1)</f>
        <v>11</v>
      </c>
      <c r="AG1678" s="6" t="str">
        <f ca="1">VLOOKUP($AF1678,'Recruitment source'!$A:$B,2,FALSE)</f>
        <v>Next Station</v>
      </c>
      <c r="AH1678" s="8"/>
      <c r="AI1678" s="1">
        <f t="shared" ca="1" si="260"/>
        <v>3080</v>
      </c>
      <c r="AJ1678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1674, 1, 'Ana Carolina Gonçalves Negrão', 'F', 5, '19/03/1971', 8, 8, 11, 6, 3080);</v>
      </c>
    </row>
    <row r="1679" spans="1:36" ht="14.25" customHeight="1" x14ac:dyDescent="0.2">
      <c r="A1679" s="7" cm="1">
        <f t="array" aca="1" ref="A1679" ca="1">INDEX(Companies!$A:$A,RANDBETWEEN(5,COUNTA(Companies!$A:$A) + 1),1)</f>
        <v>5</v>
      </c>
      <c r="B1679" s="7" t="str">
        <f ca="1">VLOOKUP($A1679,Companies!$A:$B,2,FALSE)</f>
        <v>ACME Corporation</v>
      </c>
      <c r="C1679" s="5">
        <f t="shared" si="261"/>
        <v>1675</v>
      </c>
      <c r="D1679" s="5" t="str" cm="1">
        <f t="array" ref="D1679">SHA1HASH($C1679)</f>
        <v>e900ef91797870a3dc9213feb860f307c729e341</v>
      </c>
      <c r="E1679" s="6">
        <v>1</v>
      </c>
      <c r="F1679" s="7">
        <f ca="1">IF($C1679 = 1 + N("Presidente"),
    127,
    IF($C1679 = 2 + N("Vice-Presidente"),
        72,
        IF($C1679 = 3 + N("Secretária bilíngue"),
            13,
            RANDBETWEEN(5,COUNT(Name!$A:$A) + 1)
        )
    )
)</f>
        <v>286</v>
      </c>
      <c r="G1679" s="7" t="str">
        <f ca="1">VLOOKUP($F1679,Name!$A:$B,2,FALSE)</f>
        <v>Mateus</v>
      </c>
      <c r="H1679" s="7">
        <f ca="1" xml:space="preserve">
IF($C1679 = 1,
    0,
    RANDBETWEEN(5,COUNT('Last name'!$A:$A) + 1)
)</f>
        <v>10</v>
      </c>
      <c r="I1679" s="7" t="str">
        <f ca="1" xml:space="preserve">
IF($C1679 = 1 + N("Presidente"),
    "de Orléans e Bragança",
    VLOOKUP($H1679,'Last name'!$A:$B,2,FALSE) &amp; " " &amp; VLOOKUP(RANDBETWEEN(5,COUNT('Last name'!$A:$A) + 1),'Last name'!$A:$B,2,FALSE)
)</f>
        <v>Alencar sobrenome</v>
      </c>
      <c r="J1679" s="7" t="str">
        <f t="shared" ca="1" si="262"/>
        <v>Mateus Alencar sobrenome</v>
      </c>
      <c r="K1679" s="7" t="str" cm="1">
        <f t="array" aca="1" ref="K1679" ca="1">SHA1HASH($J1679)</f>
        <v>beac0e3b5cad24e122072d00f8e721dcaadc7da0</v>
      </c>
      <c r="L1679" s="7" cm="1">
        <f t="array" aca="1" ref="L1679" ca="1">INDEX(States!$A:$A,N1679,1)</f>
        <v>5</v>
      </c>
      <c r="M1679" s="7" t="str">
        <f ca="1">VLOOKUP($L1679,Countries!$A:$B,2,FALSE)</f>
        <v>Portugal</v>
      </c>
      <c r="N1679" s="7" cm="1">
        <f t="array" aca="1" ref="N1679" ca="1">INDEX(States!$C:$C,RANDBETWEEN(5,COUNTA(States!$A:$A) + 1),1)</f>
        <v>14</v>
      </c>
      <c r="O1679" s="7" t="str">
        <f ca="1">VLOOKUP($N1679,States!$C:$D,2,FALSE)</f>
        <v>Madeira</v>
      </c>
      <c r="P1679" s="7" t="str">
        <f ca="1">VLOOKUP($F1679,Name!$A:$C,3,FALSE)</f>
        <v>M</v>
      </c>
      <c r="Q1679" s="7" t="str">
        <f ca="1">VLOOKUP($P1679,Genders!$B:$C,2,FALSE)</f>
        <v>Male</v>
      </c>
      <c r="R1679" s="7" cm="1">
        <f t="array" aca="1" ref="R1679" ca="1">INDEX('Marital status'!$A:$A,RANDBETWEEN(5,COUNTA('Marital status'!$A:$A) + 1),1)</f>
        <v>7</v>
      </c>
      <c r="S1679" s="7" t="str">
        <f ca="1">VLOOKUP($R1679,'Marital status'!$A:$B,2,FALSE)</f>
        <v xml:space="preserve">Widowed </v>
      </c>
      <c r="T1679" s="7">
        <f t="shared" ca="1" si="263"/>
        <v>5</v>
      </c>
      <c r="U1679" s="7" t="str">
        <f ca="1">VLOOKUP($T1679,Ethnicities!$A:$B,2,FALSE)</f>
        <v xml:space="preserve"> white</v>
      </c>
      <c r="V1679" s="8">
        <f t="shared" ca="1" si="264"/>
        <v>17454</v>
      </c>
      <c r="W1679" s="6">
        <f t="shared" ca="1" si="265"/>
        <v>7</v>
      </c>
      <c r="X1679" s="8" t="str">
        <f ca="1">VLOOKUP($W1679,'Background education'!$A:$B,2,FALSE)</f>
        <v>Undergraduate degree</v>
      </c>
      <c r="Y1679" s="7">
        <f ca="1" xml:space="preserve">
  IF(OR($AA1679 = 5, $AA1679 = 6, $AA1679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679" s="7" t="str">
        <f ca="1">VLOOKUP($Y1679,Departments!$A:$B,2,FALSE)</f>
        <v xml:space="preserve"> Presidency</v>
      </c>
      <c r="AA1679" s="6">
        <f t="shared" ca="1" si="266"/>
        <v>10</v>
      </c>
      <c r="AB1679" s="7" t="str">
        <f ca="1">VLOOKUP($AA1679,Roles!$A:$B,2,FALSE)</f>
        <v>Trainee</v>
      </c>
      <c r="AC1679" s="6" t="str">
        <f t="shared" ca="1" si="267"/>
        <v/>
      </c>
      <c r="AD1679" s="7" t="str">
        <f ca="1" xml:space="preserve">
IF($AC1679 &lt;&gt; "",
    VLOOKUP($AC1679,Levels!$A:$B,2,FALSE),
    ""
)</f>
        <v/>
      </c>
      <c r="AE1679" s="8">
        <f t="shared" ca="1" si="268"/>
        <v>44104</v>
      </c>
      <c r="AF1679" s="6">
        <f ca="1">RANDBETWEEN(5,COUNTA('Recruitment source'!$A:$A) + 1)</f>
        <v>12</v>
      </c>
      <c r="AG1679" s="6" t="str">
        <f ca="1">VLOOKUP($AF1679,'Recruitment source'!$A:$B,2,FALSE)</f>
        <v xml:space="preserve"> recommendation of employee</v>
      </c>
      <c r="AH1679" s="8"/>
      <c r="AI1679" s="1">
        <f t="shared" ca="1" si="260"/>
        <v>1305</v>
      </c>
      <c r="AJ1679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1675, 1, 'Mateus Alencar sobrenome', 'M', 5, '14/10/1947', 7, 5, 10, NULL, 1305);</v>
      </c>
    </row>
    <row r="1680" spans="1:36" ht="14.25" customHeight="1" x14ac:dyDescent="0.2">
      <c r="A1680" s="7" cm="1">
        <f t="array" aca="1" ref="A1680" ca="1">INDEX(Companies!$A:$A,RANDBETWEEN(5,COUNTA(Companies!$A:$A) + 1),1)</f>
        <v>5</v>
      </c>
      <c r="B1680" s="7" t="str">
        <f ca="1">VLOOKUP($A1680,Companies!$A:$B,2,FALSE)</f>
        <v>ACME Corporation</v>
      </c>
      <c r="C1680" s="5">
        <f t="shared" si="261"/>
        <v>1676</v>
      </c>
      <c r="D1680" s="5" t="str" cm="1">
        <f t="array" ref="D1680">SHA1HASH($C1680)</f>
        <v>e4fb11694cd7bab54173d1d9664eb70b6b6b8a14</v>
      </c>
      <c r="E1680" s="6">
        <v>1</v>
      </c>
      <c r="F1680" s="7">
        <f ca="1">IF($C1680 = 1 + N("Presidente"),
    127,
    IF($C1680 = 2 + N("Vice-Presidente"),
        72,
        IF($C1680 = 3 + N("Secretária bilíngue"),
            13,
            RANDBETWEEN(5,COUNT(Name!$A:$A) + 1)
        )
    )
)</f>
        <v>175</v>
      </c>
      <c r="G1680" s="7" t="str">
        <f ca="1">VLOOKUP($F1680,Name!$A:$B,2,FALSE)</f>
        <v>Isabella</v>
      </c>
      <c r="H1680" s="7">
        <f ca="1" xml:space="preserve">
IF($C1680 = 1,
    0,
    RANDBETWEEN(5,COUNT('Last name'!$A:$A) + 1)
)</f>
        <v>65</v>
      </c>
      <c r="I1680" s="7" t="str">
        <f ca="1" xml:space="preserve">
IF($C1680 = 1 + N("Presidente"),
    "de Orléans e Bragança",
    VLOOKUP($H1680,'Last name'!$A:$B,2,FALSE) &amp; " " &amp; VLOOKUP(RANDBETWEEN(5,COUNT('Last name'!$A:$A) + 1),'Last name'!$A:$B,2,FALSE)
)</f>
        <v>Coelho Rangel</v>
      </c>
      <c r="J1680" s="7" t="str">
        <f t="shared" ca="1" si="262"/>
        <v>Isabella Coelho Rangel</v>
      </c>
      <c r="K1680" s="7" t="str" cm="1">
        <f t="array" aca="1" ref="K1680" ca="1">SHA1HASH($J1680)</f>
        <v>8fb6c8b2a867b3c24177d45ab82dad0d8b7a28e0</v>
      </c>
      <c r="L1680" s="7" cm="1">
        <f t="array" aca="1" ref="L1680" ca="1">INDEX(States!$A:$A,N1680,1)</f>
        <v>5</v>
      </c>
      <c r="M1680" s="7" t="str">
        <f ca="1">VLOOKUP($L1680,Countries!$A:$B,2,FALSE)</f>
        <v>Portugal</v>
      </c>
      <c r="N1680" s="7" cm="1">
        <f t="array" aca="1" ref="N1680" ca="1">INDEX(States!$C:$C,RANDBETWEEN(5,COUNTA(States!$A:$A) + 1),1)</f>
        <v>10</v>
      </c>
      <c r="O1680" s="7" t="str">
        <f ca="1">VLOOKUP($N1680,States!$C:$D,2,FALSE)</f>
        <v>Faro</v>
      </c>
      <c r="P1680" s="7" t="str">
        <f ca="1">VLOOKUP($F1680,Name!$A:$C,3,FALSE)</f>
        <v>F</v>
      </c>
      <c r="Q1680" s="7" t="str">
        <f ca="1">VLOOKUP($P1680,Genders!$B:$C,2,FALSE)</f>
        <v>Female</v>
      </c>
      <c r="R1680" s="7" cm="1">
        <f t="array" aca="1" ref="R1680" ca="1">INDEX('Marital status'!$A:$A,RANDBETWEEN(5,COUNTA('Marital status'!$A:$A) + 1),1)</f>
        <v>6</v>
      </c>
      <c r="S1680" s="7" t="str">
        <f ca="1">VLOOKUP($R1680,'Marital status'!$A:$B,2,FALSE)</f>
        <v>MarrieD</v>
      </c>
      <c r="T1680" s="7">
        <f t="shared" ca="1" si="263"/>
        <v>6</v>
      </c>
      <c r="U1680" s="7" t="str">
        <f ca="1">VLOOKUP($T1680,Ethnicities!$A:$B,2,FALSE)</f>
        <v>Black or African American</v>
      </c>
      <c r="V1680" s="8">
        <f t="shared" ca="1" si="264"/>
        <v>26565</v>
      </c>
      <c r="W1680" s="6">
        <f t="shared" ca="1" si="265"/>
        <v>8</v>
      </c>
      <c r="X1680" s="8" t="str">
        <f ca="1">VLOOKUP($W1680,'Background education'!$A:$B,2,FALSE)</f>
        <v>Graduate school</v>
      </c>
      <c r="Y1680" s="7">
        <f ca="1" xml:space="preserve">
  IF(OR($AA1680 = 5, $AA1680 = 6, $AA1680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80" s="7" t="str">
        <f ca="1">VLOOKUP($Y1680,Departments!$A:$B,2,FALSE)</f>
        <v xml:space="preserve"> Commercial</v>
      </c>
      <c r="AA1680" s="6">
        <f t="shared" ca="1" si="266"/>
        <v>11</v>
      </c>
      <c r="AB1680" s="7" t="str">
        <f ca="1">VLOOKUP($AA1680,Roles!$A:$B,2,FALSE)</f>
        <v>Analyst</v>
      </c>
      <c r="AC1680" s="6">
        <f t="shared" ca="1" si="267"/>
        <v>5</v>
      </c>
      <c r="AD1680" s="7" t="str">
        <f ca="1" xml:space="preserve">
IF($AC1680 &lt;&gt; "",
    VLOOKUP($AC1680,Levels!$A:$B,2,FALSE),
    ""
)</f>
        <v>Junior</v>
      </c>
      <c r="AE1680" s="8">
        <f t="shared" ca="1" si="268"/>
        <v>42062</v>
      </c>
      <c r="AF1680" s="6">
        <f ca="1">RANDBETWEEN(5,COUNTA('Recruitment source'!$A:$A) + 1)</f>
        <v>13</v>
      </c>
      <c r="AG1680" s="6" t="str">
        <f ca="1">VLOOKUP($AF1680,'Recruitment source'!$A:$B,2,FALSE)</f>
        <v>Google</v>
      </c>
      <c r="AH1680" s="8"/>
      <c r="AI1680" s="1">
        <f t="shared" ca="1" si="260"/>
        <v>3080</v>
      </c>
      <c r="AJ1680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1676, 1, 'Isabella Coelho Rangel', 'F', 6, '23/09/1972', 8, 9, 11, 5, 3080);</v>
      </c>
    </row>
    <row r="1681" spans="1:36" ht="14.25" customHeight="1" x14ac:dyDescent="0.2">
      <c r="A1681" s="7" cm="1">
        <f t="array" aca="1" ref="A1681" ca="1">INDEX(Companies!$A:$A,RANDBETWEEN(5,COUNTA(Companies!$A:$A) + 1),1)</f>
        <v>5</v>
      </c>
      <c r="B1681" s="7" t="str">
        <f ca="1">VLOOKUP($A1681,Companies!$A:$B,2,FALSE)</f>
        <v>ACME Corporation</v>
      </c>
      <c r="C1681" s="5">
        <f t="shared" si="261"/>
        <v>1677</v>
      </c>
      <c r="D1681" s="5" t="str" cm="1">
        <f t="array" ref="D1681">SHA1HASH($C1681)</f>
        <v>f6c851b89dddaf2314c44b0b0fd3f7f70784fcbb</v>
      </c>
      <c r="E1681" s="6">
        <v>1</v>
      </c>
      <c r="F1681" s="7">
        <f ca="1">IF($C1681 = 1 + N("Presidente"),
    127,
    IF($C1681 = 2 + N("Vice-Presidente"),
        72,
        IF($C1681 = 3 + N("Secretária bilíngue"),
            13,
            RANDBETWEEN(5,COUNT(Name!$A:$A) + 1)
        )
    )
)</f>
        <v>136</v>
      </c>
      <c r="G1681" s="7" t="str">
        <f ca="1">VLOOKUP($F1681,Name!$A:$B,2,FALSE)</f>
        <v>Fellipe</v>
      </c>
      <c r="H1681" s="7">
        <f ca="1" xml:space="preserve">
IF($C1681 = 1,
    0,
    RANDBETWEEN(5,COUNT('Last name'!$A:$A) + 1)
)</f>
        <v>13</v>
      </c>
      <c r="I1681" s="7" t="str">
        <f ca="1" xml:space="preserve">
IF($C1681 = 1 + N("Presidente"),
    "de Orléans e Bragança",
    VLOOKUP($H1681,'Last name'!$A:$B,2,FALSE) &amp; " " &amp; VLOOKUP(RANDBETWEEN(5,COUNT('Last name'!$A:$A) + 1),'Last name'!$A:$B,2,FALSE)
)</f>
        <v>Alvarenga Dias</v>
      </c>
      <c r="J1681" s="7" t="str">
        <f t="shared" ca="1" si="262"/>
        <v>Fellipe Alvarenga Dias</v>
      </c>
      <c r="K1681" s="7" t="str" cm="1">
        <f t="array" aca="1" ref="K1681" ca="1">SHA1HASH($J1681)</f>
        <v>e5bfada53ebd4d368142cd6cfc2d80cc315c24f6</v>
      </c>
      <c r="L1681" s="7" cm="1">
        <f t="array" aca="1" ref="L1681" ca="1">INDEX(States!$A:$A,N1681,1)</f>
        <v>5</v>
      </c>
      <c r="M1681" s="7" t="str">
        <f ca="1">VLOOKUP($L1681,Countries!$A:$B,2,FALSE)</f>
        <v>Portugal</v>
      </c>
      <c r="N1681" s="7" cm="1">
        <f t="array" aca="1" ref="N1681" ca="1">INDEX(States!$C:$C,RANDBETWEEN(5,COUNTA(States!$A:$A) + 1),1)</f>
        <v>20</v>
      </c>
      <c r="O1681" s="7" t="str">
        <f ca="1">VLOOKUP($N1681,States!$C:$D,2,FALSE)</f>
        <v>Portalegre</v>
      </c>
      <c r="P1681" s="7" t="str">
        <f ca="1">VLOOKUP($F1681,Name!$A:$C,3,FALSE)</f>
        <v>M</v>
      </c>
      <c r="Q1681" s="7" t="str">
        <f ca="1">VLOOKUP($P1681,Genders!$B:$C,2,FALSE)</f>
        <v>Male</v>
      </c>
      <c r="R1681" s="7" cm="1">
        <f t="array" aca="1" ref="R1681" ca="1">INDEX('Marital status'!$A:$A,RANDBETWEEN(5,COUNTA('Marital status'!$A:$A) + 1),1)</f>
        <v>9</v>
      </c>
      <c r="S1681" s="7" t="str">
        <f ca="1">VLOOKUP($R1681,'Marital status'!$A:$B,2,FALSE)</f>
        <v>DIVORCED</v>
      </c>
      <c r="T1681" s="7">
        <f t="shared" ca="1" si="263"/>
        <v>5</v>
      </c>
      <c r="U1681" s="7" t="str">
        <f ca="1">VLOOKUP($T1681,Ethnicities!$A:$B,2,FALSE)</f>
        <v xml:space="preserve"> white</v>
      </c>
      <c r="V1681" s="8">
        <f t="shared" ca="1" si="264"/>
        <v>17509</v>
      </c>
      <c r="W1681" s="6">
        <f t="shared" ca="1" si="265"/>
        <v>7</v>
      </c>
      <c r="X1681" s="8" t="str">
        <f ca="1">VLOOKUP($W1681,'Background education'!$A:$B,2,FALSE)</f>
        <v>Undergraduate degree</v>
      </c>
      <c r="Y1681" s="7">
        <f ca="1" xml:space="preserve">
  IF(OR($AA1681 = 5, $AA1681 = 6, $AA1681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81" s="7" t="str">
        <f ca="1">VLOOKUP($Y1681,Departments!$A:$B,2,FALSE)</f>
        <v>Audit</v>
      </c>
      <c r="AA1681" s="6">
        <f t="shared" ca="1" si="266"/>
        <v>10</v>
      </c>
      <c r="AB1681" s="7" t="str">
        <f ca="1">VLOOKUP($AA1681,Roles!$A:$B,2,FALSE)</f>
        <v>Trainee</v>
      </c>
      <c r="AC1681" s="6" t="str">
        <f t="shared" ca="1" si="267"/>
        <v/>
      </c>
      <c r="AD1681" s="7" t="str">
        <f ca="1" xml:space="preserve">
IF($AC1681 &lt;&gt; "",
    VLOOKUP($AC1681,Levels!$A:$B,2,FALSE),
    ""
)</f>
        <v/>
      </c>
      <c r="AE1681" s="8">
        <f t="shared" ca="1" si="268"/>
        <v>36210</v>
      </c>
      <c r="AF1681" s="6">
        <f ca="1">RANDBETWEEN(5,COUNTA('Recruitment source'!$A:$A) + 1)</f>
        <v>7</v>
      </c>
      <c r="AG1681" s="6" t="str">
        <f ca="1">VLOOKUP($AF1681,'Recruitment source'!$A:$B,2,FALSE)</f>
        <v>SAPO Emprego</v>
      </c>
      <c r="AH1681" s="8"/>
      <c r="AI1681" s="1">
        <f t="shared" ca="1" si="260"/>
        <v>1305</v>
      </c>
      <c r="AJ168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1677, 1, 'Fellipe Alvarenga Dias', 'M', 5, '08/12/1947', 7, 13, 10, NULL, 1305);</v>
      </c>
    </row>
    <row r="1682" spans="1:36" ht="14.25" customHeight="1" x14ac:dyDescent="0.2">
      <c r="A1682" s="7" cm="1">
        <f t="array" aca="1" ref="A1682" ca="1">INDEX(Companies!$A:$A,RANDBETWEEN(5,COUNTA(Companies!$A:$A) + 1),1)</f>
        <v>5</v>
      </c>
      <c r="B1682" s="7" t="str">
        <f ca="1">VLOOKUP($A1682,Companies!$A:$B,2,FALSE)</f>
        <v>ACME Corporation</v>
      </c>
      <c r="C1682" s="5">
        <f t="shared" si="261"/>
        <v>1678</v>
      </c>
      <c r="D1682" s="5" t="str" cm="1">
        <f t="array" ref="D1682">SHA1HASH($C1682)</f>
        <v>504db50882d21b88a1d62f72f7ea7ccab9c77799</v>
      </c>
      <c r="E1682" s="6">
        <v>1</v>
      </c>
      <c r="F1682" s="7">
        <f ca="1">IF($C1682 = 1 + N("Presidente"),
    127,
    IF($C1682 = 2 + N("Vice-Presidente"),
        72,
        IF($C1682 = 3 + N("Secretária bilíngue"),
            13,
            RANDBETWEEN(5,COUNT(Name!$A:$A) + 1)
        )
    )
)</f>
        <v>179</v>
      </c>
      <c r="G1682" s="7" t="str">
        <f ca="1">VLOOKUP($F1682,Name!$A:$B,2,FALSE)</f>
        <v>Isadora</v>
      </c>
      <c r="H1682" s="7">
        <f ca="1" xml:space="preserve">
IF($C1682 = 1,
    0,
    RANDBETWEEN(5,COUNT('Last name'!$A:$A) + 1)
)</f>
        <v>99</v>
      </c>
      <c r="I1682" s="7" t="str">
        <f ca="1" xml:space="preserve">
IF($C1682 = 1 + N("Presidente"),
    "de Orléans e Bragança",
    VLOOKUP($H1682,'Last name'!$A:$B,2,FALSE) &amp; " " &amp; VLOOKUP(RANDBETWEEN(5,COUNT('Last name'!$A:$A) + 1),'Last name'!$A:$B,2,FALSE)
)</f>
        <v>Gomes Rinaldi</v>
      </c>
      <c r="J1682" s="7" t="str">
        <f t="shared" ca="1" si="262"/>
        <v>Isadora Gomes Rinaldi</v>
      </c>
      <c r="K1682" s="7" t="str" cm="1">
        <f t="array" aca="1" ref="K1682" ca="1">SHA1HASH($J1682)</f>
        <v>08e032b7f6ef13bd5dca657c59b1dbbf71c95946</v>
      </c>
      <c r="L1682" s="7" cm="1">
        <f t="array" aca="1" ref="L1682" ca="1">INDEX(States!$A:$A,N1682,1)</f>
        <v>5</v>
      </c>
      <c r="M1682" s="7" t="str">
        <f ca="1">VLOOKUP($L1682,Countries!$A:$B,2,FALSE)</f>
        <v>Portugal</v>
      </c>
      <c r="N1682" s="7" cm="1">
        <f t="array" aca="1" ref="N1682" ca="1">INDEX(States!$C:$C,RANDBETWEEN(5,COUNTA(States!$A:$A) + 1),1)</f>
        <v>16</v>
      </c>
      <c r="O1682" s="7" t="str">
        <f ca="1">VLOOKUP($N1682,States!$C:$D,2,FALSE)</f>
        <v>Azores</v>
      </c>
      <c r="P1682" s="7" t="str">
        <f ca="1">VLOOKUP($F1682,Name!$A:$C,3,FALSE)</f>
        <v>F</v>
      </c>
      <c r="Q1682" s="7" t="str">
        <f ca="1">VLOOKUP($P1682,Genders!$B:$C,2,FALSE)</f>
        <v>Female</v>
      </c>
      <c r="R1682" s="7" cm="1">
        <f t="array" aca="1" ref="R1682" ca="1">INDEX('Marital status'!$A:$A,RANDBETWEEN(5,COUNTA('Marital status'!$A:$A) + 1),1)</f>
        <v>5</v>
      </c>
      <c r="S1682" s="7" t="str">
        <f ca="1">VLOOKUP($R1682,'Marital status'!$A:$B,2,FALSE)</f>
        <v>single</v>
      </c>
      <c r="T1682" s="7">
        <f t="shared" ca="1" si="263"/>
        <v>5</v>
      </c>
      <c r="U1682" s="7" t="str">
        <f ca="1">VLOOKUP($T1682,Ethnicities!$A:$B,2,FALSE)</f>
        <v xml:space="preserve"> white</v>
      </c>
      <c r="V1682" s="8">
        <f t="shared" ca="1" si="264"/>
        <v>25548</v>
      </c>
      <c r="W1682" s="6">
        <f t="shared" ca="1" si="265"/>
        <v>7</v>
      </c>
      <c r="X1682" s="8" t="str">
        <f ca="1">VLOOKUP($W1682,'Background education'!$A:$B,2,FALSE)</f>
        <v>Undergraduate degree</v>
      </c>
      <c r="Y1682" s="7">
        <f ca="1" xml:space="preserve">
  IF(OR($AA1682 = 5, $AA1682 = 6, $AA1682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82" s="7" t="str">
        <f ca="1">VLOOKUP($Y1682,Departments!$A:$B,2,FALSE)</f>
        <v xml:space="preserve"> Commercial</v>
      </c>
      <c r="AA1682" s="6">
        <f t="shared" ca="1" si="266"/>
        <v>11</v>
      </c>
      <c r="AB1682" s="7" t="str">
        <f ca="1">VLOOKUP($AA1682,Roles!$A:$B,2,FALSE)</f>
        <v>Analyst</v>
      </c>
      <c r="AC1682" s="6">
        <f t="shared" ca="1" si="267"/>
        <v>5</v>
      </c>
      <c r="AD1682" s="7" t="str">
        <f ca="1" xml:space="preserve">
IF($AC1682 &lt;&gt; "",
    VLOOKUP($AC1682,Levels!$A:$B,2,FALSE),
    ""
)</f>
        <v>Junior</v>
      </c>
      <c r="AE1682" s="8">
        <f t="shared" ca="1" si="268"/>
        <v>41498</v>
      </c>
      <c r="AF1682" s="6">
        <f ca="1">RANDBETWEEN(5,COUNTA('Recruitment source'!$A:$A) + 1)</f>
        <v>7</v>
      </c>
      <c r="AG1682" s="6" t="str">
        <f ca="1">VLOOKUP($AF1682,'Recruitment source'!$A:$B,2,FALSE)</f>
        <v>SAPO Emprego</v>
      </c>
      <c r="AH1682" s="8"/>
      <c r="AI1682" s="1">
        <f t="shared" ca="1" si="260"/>
        <v>2580</v>
      </c>
      <c r="AJ168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1678, 1, 'Isadora Gomes Rinaldi', 'F', 5, '11/12/1969', 7, 9, 11, 5, 2580);</v>
      </c>
    </row>
    <row r="1683" spans="1:36" ht="14.25" customHeight="1" x14ac:dyDescent="0.2">
      <c r="A1683" s="7" cm="1">
        <f t="array" aca="1" ref="A1683" ca="1">INDEX(Companies!$A:$A,RANDBETWEEN(5,COUNTA(Companies!$A:$A) + 1),1)</f>
        <v>5</v>
      </c>
      <c r="B1683" s="7" t="str">
        <f ca="1">VLOOKUP($A1683,Companies!$A:$B,2,FALSE)</f>
        <v>ACME Corporation</v>
      </c>
      <c r="C1683" s="5">
        <f t="shared" si="261"/>
        <v>1679</v>
      </c>
      <c r="D1683" s="5" t="str" cm="1">
        <f t="array" ref="D1683">SHA1HASH($C1683)</f>
        <v>64e89c002d47826fd7e23d43e239e4ee0d583896</v>
      </c>
      <c r="E1683" s="6">
        <v>1</v>
      </c>
      <c r="F1683" s="7">
        <f ca="1">IF($C1683 = 1 + N("Presidente"),
    127,
    IF($C1683 = 2 + N("Vice-Presidente"),
        72,
        IF($C1683 = 3 + N("Secretária bilíngue"),
            13,
            RANDBETWEEN(5,COUNT(Name!$A:$A) + 1)
        )
    )
)</f>
        <v>260</v>
      </c>
      <c r="G1683" s="7" t="str">
        <f ca="1">VLOOKUP($F1683,Name!$A:$B,2,FALSE)</f>
        <v>Maria Cecília</v>
      </c>
      <c r="H1683" s="7">
        <f ca="1" xml:space="preserve">
IF($C1683 = 1,
    0,
    RANDBETWEEN(5,COUNT('Last name'!$A:$A) + 1)
)</f>
        <v>153</v>
      </c>
      <c r="I1683" s="7" t="str">
        <f ca="1" xml:space="preserve">
IF($C1683 = 1 + N("Presidente"),
    "de Orléans e Bragança",
    VLOOKUP($H1683,'Last name'!$A:$B,2,FALSE) &amp; " " &amp; VLOOKUP(RANDBETWEEN(5,COUNT('Last name'!$A:$A) + 1),'Last name'!$A:$B,2,FALSE)
)</f>
        <v>Pimentel Auth</v>
      </c>
      <c r="J1683" s="7" t="str">
        <f t="shared" ca="1" si="262"/>
        <v>Maria Cecília Pimentel Auth</v>
      </c>
      <c r="K1683" s="7" t="str" cm="1">
        <f t="array" aca="1" ref="K1683" ca="1">SHA1HASH($J1683)</f>
        <v>a17b81a5f344b12861ccf7e301afd018ef0e701d</v>
      </c>
      <c r="L1683" s="7" cm="1">
        <f t="array" aca="1" ref="L1683" ca="1">INDEX(States!$A:$A,N1683,1)</f>
        <v>5</v>
      </c>
      <c r="M1683" s="7" t="str">
        <f ca="1">VLOOKUP($L1683,Countries!$A:$B,2,FALSE)</f>
        <v>Portugal</v>
      </c>
      <c r="N1683" s="7" cm="1">
        <f t="array" aca="1" ref="N1683" ca="1">INDEX(States!$C:$C,RANDBETWEEN(5,COUNTA(States!$A:$A) + 1),1)</f>
        <v>16</v>
      </c>
      <c r="O1683" s="7" t="str">
        <f ca="1">VLOOKUP($N1683,States!$C:$D,2,FALSE)</f>
        <v>Azores</v>
      </c>
      <c r="P1683" s="7" t="str">
        <f ca="1">VLOOKUP($F1683,Name!$A:$C,3,FALSE)</f>
        <v>F</v>
      </c>
      <c r="Q1683" s="7" t="str">
        <f ca="1">VLOOKUP($P1683,Genders!$B:$C,2,FALSE)</f>
        <v>Female</v>
      </c>
      <c r="R1683" s="7" cm="1">
        <f t="array" aca="1" ref="R1683" ca="1">INDEX('Marital status'!$A:$A,RANDBETWEEN(5,COUNTA('Marital status'!$A:$A) + 1),1)</f>
        <v>6</v>
      </c>
      <c r="S1683" s="7" t="str">
        <f ca="1">VLOOKUP($R1683,'Marital status'!$A:$B,2,FALSE)</f>
        <v>MarrieD</v>
      </c>
      <c r="T1683" s="7">
        <f t="shared" ca="1" si="263"/>
        <v>7</v>
      </c>
      <c r="U1683" s="7" t="str">
        <f ca="1">VLOOKUP($T1683,Ethnicities!$A:$B,2,FALSE)</f>
        <v xml:space="preserve">  Hispanic or LATINO</v>
      </c>
      <c r="V1683" s="8">
        <f t="shared" ca="1" si="264"/>
        <v>31151</v>
      </c>
      <c r="W1683" s="6">
        <f t="shared" ca="1" si="265"/>
        <v>7</v>
      </c>
      <c r="X1683" s="8" t="str">
        <f ca="1">VLOOKUP($W1683,'Background education'!$A:$B,2,FALSE)</f>
        <v>Undergraduate degree</v>
      </c>
      <c r="Y1683" s="7">
        <f ca="1" xml:space="preserve">
  IF(OR($AA1683 = 5, $AA1683 = 6, $AA1683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83" s="7" t="str">
        <f ca="1">VLOOKUP($Y1683,Departments!$A:$B,2,FALSE)</f>
        <v xml:space="preserve"> Commercial</v>
      </c>
      <c r="AA1683" s="6">
        <f t="shared" ca="1" si="266"/>
        <v>10</v>
      </c>
      <c r="AB1683" s="7" t="str">
        <f ca="1">VLOOKUP($AA1683,Roles!$A:$B,2,FALSE)</f>
        <v>Trainee</v>
      </c>
      <c r="AC1683" s="6" t="str">
        <f t="shared" ca="1" si="267"/>
        <v/>
      </c>
      <c r="AD1683" s="7" t="str">
        <f ca="1" xml:space="preserve">
IF($AC1683 &lt;&gt; "",
    VLOOKUP($AC1683,Levels!$A:$B,2,FALSE),
    ""
)</f>
        <v/>
      </c>
      <c r="AE1683" s="8">
        <f t="shared" ca="1" si="268"/>
        <v>41926</v>
      </c>
      <c r="AF1683" s="6">
        <f ca="1">RANDBETWEEN(5,COUNTA('Recruitment source'!$A:$A) + 1)</f>
        <v>12</v>
      </c>
      <c r="AG1683" s="6" t="str">
        <f ca="1">VLOOKUP($AF1683,'Recruitment source'!$A:$B,2,FALSE)</f>
        <v xml:space="preserve"> recommendation of employee</v>
      </c>
      <c r="AH1683" s="8"/>
      <c r="AI1683" s="1">
        <f t="shared" ca="1" si="260"/>
        <v>1385</v>
      </c>
      <c r="AJ168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1679, 1, 'Maria Cecília Pimentel Auth', 'F', 7, '14/04/1985', 7, 9, 10, NULL, 1385);</v>
      </c>
    </row>
    <row r="1684" spans="1:36" ht="14.25" customHeight="1" x14ac:dyDescent="0.2">
      <c r="A1684" s="7" cm="1">
        <f t="array" aca="1" ref="A1684" ca="1">INDEX(Companies!$A:$A,RANDBETWEEN(5,COUNTA(Companies!$A:$A) + 1),1)</f>
        <v>5</v>
      </c>
      <c r="B1684" s="7" t="str">
        <f ca="1">VLOOKUP($A1684,Companies!$A:$B,2,FALSE)</f>
        <v>ACME Corporation</v>
      </c>
      <c r="C1684" s="5">
        <f t="shared" si="261"/>
        <v>1680</v>
      </c>
      <c r="D1684" s="5" t="str" cm="1">
        <f t="array" ref="D1684">SHA1HASH($C1684)</f>
        <v>2664c206999e7419517ee39e177797576a52201b</v>
      </c>
      <c r="E1684" s="6">
        <v>1</v>
      </c>
      <c r="F1684" s="7">
        <f ca="1">IF($C1684 = 1 + N("Presidente"),
    127,
    IF($C1684 = 2 + N("Vice-Presidente"),
        72,
        IF($C1684 = 3 + N("Secretária bilíngue"),
            13,
            RANDBETWEEN(5,COUNT(Name!$A:$A) + 1)
        )
    )
)</f>
        <v>222</v>
      </c>
      <c r="G1684" s="7" t="str">
        <f ca="1">VLOOKUP($F1684,Name!$A:$B,2,FALSE)</f>
        <v>Lavignia</v>
      </c>
      <c r="H1684" s="7">
        <f ca="1" xml:space="preserve">
IF($C1684 = 1,
    0,
    RANDBETWEEN(5,COUNT('Last name'!$A:$A) + 1)
)</f>
        <v>84</v>
      </c>
      <c r="I1684" s="7" t="str">
        <f ca="1" xml:space="preserve">
IF($C1684 = 1 + N("Presidente"),
    "de Orléans e Bragança",
    VLOOKUP($H1684,'Last name'!$A:$B,2,FALSE) &amp; " " &amp; VLOOKUP(RANDBETWEEN(5,COUNT('Last name'!$A:$A) + 1),'Last name'!$A:$B,2,FALSE)
)</f>
        <v>Fernandes Souza</v>
      </c>
      <c r="J1684" s="7" t="str">
        <f t="shared" ca="1" si="262"/>
        <v>Lavignia Fernandes Souza</v>
      </c>
      <c r="K1684" s="7" t="str" cm="1">
        <f t="array" aca="1" ref="K1684" ca="1">SHA1HASH($J1684)</f>
        <v>fcb14ab2b4a26991debe5c463a9e97e792109dcb</v>
      </c>
      <c r="L1684" s="7" cm="1">
        <f t="array" aca="1" ref="L1684" ca="1">INDEX(States!$A:$A,N1684,1)</f>
        <v>5</v>
      </c>
      <c r="M1684" s="7" t="str">
        <f ca="1">VLOOKUP($L1684,Countries!$A:$B,2,FALSE)</f>
        <v>Portugal</v>
      </c>
      <c r="N1684" s="7" cm="1">
        <f t="array" aca="1" ref="N1684" ca="1">INDEX(States!$C:$C,RANDBETWEEN(5,COUNTA(States!$A:$A) + 1),1)</f>
        <v>21</v>
      </c>
      <c r="O1684" s="7" t="str">
        <f ca="1">VLOOKUP($N1684,States!$C:$D,2,FALSE)</f>
        <v>Guarda</v>
      </c>
      <c r="P1684" s="7" t="str">
        <f ca="1">VLOOKUP($F1684,Name!$A:$C,3,FALSE)</f>
        <v>F</v>
      </c>
      <c r="Q1684" s="7" t="str">
        <f ca="1">VLOOKUP($P1684,Genders!$B:$C,2,FALSE)</f>
        <v>Female</v>
      </c>
      <c r="R1684" s="7" cm="1">
        <f t="array" aca="1" ref="R1684" ca="1">INDEX('Marital status'!$A:$A,RANDBETWEEN(5,COUNTA('Marital status'!$A:$A) + 1),1)</f>
        <v>5</v>
      </c>
      <c r="S1684" s="7" t="str">
        <f ca="1">VLOOKUP($R1684,'Marital status'!$A:$B,2,FALSE)</f>
        <v>single</v>
      </c>
      <c r="T1684" s="7">
        <f t="shared" ca="1" si="263"/>
        <v>5</v>
      </c>
      <c r="U1684" s="7" t="str">
        <f ca="1">VLOOKUP($T1684,Ethnicities!$A:$B,2,FALSE)</f>
        <v xml:space="preserve"> white</v>
      </c>
      <c r="V1684" s="8">
        <f t="shared" ca="1" si="264"/>
        <v>26546</v>
      </c>
      <c r="W1684" s="6">
        <f t="shared" ca="1" si="265"/>
        <v>7</v>
      </c>
      <c r="X1684" s="8" t="str">
        <f ca="1">VLOOKUP($W1684,'Background education'!$A:$B,2,FALSE)</f>
        <v>Undergraduate degree</v>
      </c>
      <c r="Y1684" s="7">
        <f ca="1" xml:space="preserve">
  IF(OR($AA1684 = 5, $AA1684 = 6, $AA1684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84" s="7" t="str">
        <f ca="1">VLOOKUP($Y1684,Departments!$A:$B,2,FALSE)</f>
        <v>Audit</v>
      </c>
      <c r="AA1684" s="6">
        <f t="shared" ca="1" si="266"/>
        <v>11</v>
      </c>
      <c r="AB1684" s="7" t="str">
        <f ca="1">VLOOKUP($AA1684,Roles!$A:$B,2,FALSE)</f>
        <v>Analyst</v>
      </c>
      <c r="AC1684" s="6">
        <f t="shared" ca="1" si="267"/>
        <v>6</v>
      </c>
      <c r="AD1684" s="7" t="str">
        <f ca="1" xml:space="preserve">
IF($AC1684 &lt;&gt; "",
    VLOOKUP($AC1684,Levels!$A:$B,2,FALSE),
    ""
)</f>
        <v>Pleno</v>
      </c>
      <c r="AE1684" s="8">
        <f t="shared" ca="1" si="268"/>
        <v>42655</v>
      </c>
      <c r="AF1684" s="6">
        <f ca="1">RANDBETWEEN(5,COUNTA('Recruitment source'!$A:$A) + 1)</f>
        <v>10</v>
      </c>
      <c r="AG1684" s="6" t="str">
        <f ca="1">VLOOKUP($AF1684,'Recruitment source'!$A:$B,2,FALSE)</f>
        <v>Jobs in Lisbon</v>
      </c>
      <c r="AH1684" s="8"/>
      <c r="AI1684" s="1">
        <f t="shared" ca="1" si="260"/>
        <v>2500</v>
      </c>
      <c r="AJ1684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1680, 1, 'Lavignia Fernandes Souza', 'F', 5, '04/09/1972', 7, 13, 11, 6, 2500);</v>
      </c>
    </row>
    <row r="1685" spans="1:36" ht="14.25" customHeight="1" x14ac:dyDescent="0.2">
      <c r="A1685" s="7" cm="1">
        <f t="array" aca="1" ref="A1685" ca="1">INDEX(Companies!$A:$A,RANDBETWEEN(5,COUNTA(Companies!$A:$A) + 1),1)</f>
        <v>5</v>
      </c>
      <c r="B1685" s="7" t="str">
        <f ca="1">VLOOKUP($A1685,Companies!$A:$B,2,FALSE)</f>
        <v>ACME Corporation</v>
      </c>
      <c r="C1685" s="5">
        <f t="shared" si="261"/>
        <v>1681</v>
      </c>
      <c r="D1685" s="5" t="str" cm="1">
        <f t="array" ref="D1685">SHA1HASH($C1685)</f>
        <v>0c41b5d573de54852d707569acdef231452956b1</v>
      </c>
      <c r="E1685" s="6">
        <v>1</v>
      </c>
      <c r="F1685" s="7">
        <f ca="1">IF($C1685 = 1 + N("Presidente"),
    127,
    IF($C1685 = 2 + N("Vice-Presidente"),
        72,
        IF($C1685 = 3 + N("Secretária bilíngue"),
            13,
            RANDBETWEEN(5,COUNT(Name!$A:$A) + 1)
        )
    )
)</f>
        <v>213</v>
      </c>
      <c r="G1685" s="7" t="str">
        <f ca="1">VLOOKUP($F1685,Name!$A:$B,2,FALSE)</f>
        <v>Kelvin</v>
      </c>
      <c r="H1685" s="7">
        <f ca="1" xml:space="preserve">
IF($C1685 = 1,
    0,
    RANDBETWEEN(5,COUNT('Last name'!$A:$A) + 1)
)</f>
        <v>109</v>
      </c>
      <c r="I1685" s="7" t="str">
        <f ca="1" xml:space="preserve">
IF($C1685 = 1 + N("Presidente"),
    "de Orléans e Bragança",
    VLOOKUP($H1685,'Last name'!$A:$B,2,FALSE) &amp; " " &amp; VLOOKUP(RANDBETWEEN(5,COUNT('Last name'!$A:$A) + 1),'Last name'!$A:$B,2,FALSE)
)</f>
        <v>Lima Batista</v>
      </c>
      <c r="J1685" s="7" t="str">
        <f t="shared" ca="1" si="262"/>
        <v>Kelvin Lima Batista</v>
      </c>
      <c r="K1685" s="7" t="str" cm="1">
        <f t="array" aca="1" ref="K1685" ca="1">SHA1HASH($J1685)</f>
        <v>6eea7688efe9d19a813fdb4605294c45bb0ff51b</v>
      </c>
      <c r="L1685" s="7" cm="1">
        <f t="array" aca="1" ref="L1685" ca="1">INDEX(States!$A:$A,N1685,1)</f>
        <v>5</v>
      </c>
      <c r="M1685" s="7" t="str">
        <f ca="1">VLOOKUP($L1685,Countries!$A:$B,2,FALSE)</f>
        <v>Portugal</v>
      </c>
      <c r="N1685" s="7" cm="1">
        <f t="array" aca="1" ref="N1685" ca="1">INDEX(States!$C:$C,RANDBETWEEN(5,COUNTA(States!$A:$A) + 1),1)</f>
        <v>8</v>
      </c>
      <c r="O1685" s="7" t="str">
        <f ca="1">VLOOKUP($N1685,States!$C:$D,2,FALSE)</f>
        <v>AveirO</v>
      </c>
      <c r="P1685" s="7" t="str">
        <f ca="1">VLOOKUP($F1685,Name!$A:$C,3,FALSE)</f>
        <v>M</v>
      </c>
      <c r="Q1685" s="7" t="str">
        <f ca="1">VLOOKUP($P1685,Genders!$B:$C,2,FALSE)</f>
        <v>Male</v>
      </c>
      <c r="R1685" s="7" cm="1">
        <f t="array" aca="1" ref="R1685" ca="1">INDEX('Marital status'!$A:$A,RANDBETWEEN(5,COUNTA('Marital status'!$A:$A) + 1),1)</f>
        <v>7</v>
      </c>
      <c r="S1685" s="7" t="str">
        <f ca="1">VLOOKUP($R1685,'Marital status'!$A:$B,2,FALSE)</f>
        <v xml:space="preserve">Widowed </v>
      </c>
      <c r="T1685" s="7">
        <f t="shared" ca="1" si="263"/>
        <v>5</v>
      </c>
      <c r="U1685" s="7" t="str">
        <f ca="1">VLOOKUP($T1685,Ethnicities!$A:$B,2,FALSE)</f>
        <v xml:space="preserve"> white</v>
      </c>
      <c r="V1685" s="8">
        <f t="shared" ca="1" si="264"/>
        <v>24226</v>
      </c>
      <c r="W1685" s="6">
        <f t="shared" ca="1" si="265"/>
        <v>7</v>
      </c>
      <c r="X1685" s="8" t="str">
        <f ca="1">VLOOKUP($W1685,'Background education'!$A:$B,2,FALSE)</f>
        <v>Undergraduate degree</v>
      </c>
      <c r="Y1685" s="7">
        <f ca="1" xml:space="preserve">
  IF(OR($AA1685 = 5, $AA1685 = 6, $AA1685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85" s="7" t="str">
        <f ca="1">VLOOKUP($Y1685,Departments!$A:$B,2,FALSE)</f>
        <v>Human Resource</v>
      </c>
      <c r="AA1685" s="6">
        <f t="shared" ca="1" si="266"/>
        <v>9</v>
      </c>
      <c r="AB1685" s="7" t="str">
        <f ca="1">VLOOKUP($AA1685,Roles!$A:$B,2,FALSE)</f>
        <v>Intern</v>
      </c>
      <c r="AC1685" s="6" t="str">
        <f t="shared" ca="1" si="267"/>
        <v/>
      </c>
      <c r="AD1685" s="7" t="str">
        <f ca="1" xml:space="preserve">
IF($AC1685 &lt;&gt; "",
    VLOOKUP($AC1685,Levels!$A:$B,2,FALSE),
    ""
)</f>
        <v/>
      </c>
      <c r="AE1685" s="8">
        <f t="shared" ca="1" si="268"/>
        <v>42476</v>
      </c>
      <c r="AF1685" s="6">
        <f ca="1">RANDBETWEEN(5,COUNTA('Recruitment source'!$A:$A) + 1)</f>
        <v>8</v>
      </c>
      <c r="AG1685" s="6" t="str">
        <f ca="1">VLOOKUP($AF1685,'Recruitment source'!$A:$B,2,FALSE)</f>
        <v>Net Empregos</v>
      </c>
      <c r="AH1685" s="8"/>
      <c r="AI1685" s="1">
        <f t="shared" ca="1" si="260"/>
        <v>1285</v>
      </c>
      <c r="AJ1685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1681, 1, 'Kelvin Lima Batista', 'M', 5, '29/04/1966', 7, 8, 9, NULL, 1285);</v>
      </c>
    </row>
    <row r="1686" spans="1:36" ht="14.25" customHeight="1" x14ac:dyDescent="0.2">
      <c r="A1686" s="7" cm="1">
        <f t="array" aca="1" ref="A1686" ca="1">INDEX(Companies!$A:$A,RANDBETWEEN(5,COUNTA(Companies!$A:$A) + 1),1)</f>
        <v>5</v>
      </c>
      <c r="B1686" s="7" t="str">
        <f ca="1">VLOOKUP($A1686,Companies!$A:$B,2,FALSE)</f>
        <v>ACME Corporation</v>
      </c>
      <c r="C1686" s="5">
        <f t="shared" si="261"/>
        <v>1682</v>
      </c>
      <c r="D1686" s="5" t="str" cm="1">
        <f t="array" ref="D1686">SHA1HASH($C1686)</f>
        <v>544a5ef3b7270812304152163f0749ec895e665c</v>
      </c>
      <c r="E1686" s="6">
        <v>1</v>
      </c>
      <c r="F1686" s="7">
        <f ca="1">IF($C1686 = 1 + N("Presidente"),
    127,
    IF($C1686 = 2 + N("Vice-Presidente"),
        72,
        IF($C1686 = 3 + N("Secretária bilíngue"),
            13,
            RANDBETWEEN(5,COUNT(Name!$A:$A) + 1)
        )
    )
)</f>
        <v>126</v>
      </c>
      <c r="G1686" s="7" t="str">
        <f ca="1">VLOOKUP($F1686,Name!$A:$B,2,FALSE)</f>
        <v>Enrico</v>
      </c>
      <c r="H1686" s="7">
        <f ca="1" xml:space="preserve">
IF($C1686 = 1,
    0,
    RANDBETWEEN(5,COUNT('Last name'!$A:$A) + 1)
)</f>
        <v>70</v>
      </c>
      <c r="I1686" s="7" t="str">
        <f ca="1" xml:space="preserve">
IF($C1686 = 1 + N("Presidente"),
    "de Orléans e Bragança",
    VLOOKUP($H1686,'Last name'!$A:$B,2,FALSE) &amp; " " &amp; VLOOKUP(RANDBETWEEN(5,COUNT('Last name'!$A:$A) + 1),'Last name'!$A:$B,2,FALSE)
)</f>
        <v>Cunha Noronha</v>
      </c>
      <c r="J1686" s="7" t="str">
        <f t="shared" ca="1" si="262"/>
        <v>Enrico Cunha Noronha</v>
      </c>
      <c r="K1686" s="7" t="str" cm="1">
        <f t="array" aca="1" ref="K1686" ca="1">SHA1HASH($J1686)</f>
        <v>c764b59bd12adb2d828901ee81661b462edbad91</v>
      </c>
      <c r="L1686" s="7" cm="1">
        <f t="array" aca="1" ref="L1686" ca="1">INDEX(States!$A:$A,N1686,1)</f>
        <v>5</v>
      </c>
      <c r="M1686" s="7" t="str">
        <f ca="1">VLOOKUP($L1686,Countries!$A:$B,2,FALSE)</f>
        <v>Portugal</v>
      </c>
      <c r="N1686" s="7" cm="1">
        <f t="array" aca="1" ref="N1686" ca="1">INDEX(States!$C:$C,RANDBETWEEN(5,COUNTA(States!$A:$A) + 1),1)</f>
        <v>5</v>
      </c>
      <c r="O1686" s="7" t="str">
        <f ca="1">VLOOKUP($N1686,States!$C:$D,2,FALSE)</f>
        <v xml:space="preserve"> Lisboa</v>
      </c>
      <c r="P1686" s="7" t="str">
        <f ca="1">VLOOKUP($F1686,Name!$A:$C,3,FALSE)</f>
        <v>M</v>
      </c>
      <c r="Q1686" s="7" t="str">
        <f ca="1">VLOOKUP($P1686,Genders!$B:$C,2,FALSE)</f>
        <v>Male</v>
      </c>
      <c r="R1686" s="7" cm="1">
        <f t="array" aca="1" ref="R1686" ca="1">INDEX('Marital status'!$A:$A,RANDBETWEEN(5,COUNTA('Marital status'!$A:$A) + 1),1)</f>
        <v>8</v>
      </c>
      <c r="S1686" s="7" t="str">
        <f ca="1">VLOOKUP($R1686,'Marital status'!$A:$B,2,FALSE)</f>
        <v xml:space="preserve"> Separated </v>
      </c>
      <c r="T1686" s="7">
        <f t="shared" ca="1" si="263"/>
        <v>5</v>
      </c>
      <c r="U1686" s="7" t="str">
        <f ca="1">VLOOKUP($T1686,Ethnicities!$A:$B,2,FALSE)</f>
        <v xml:space="preserve"> white</v>
      </c>
      <c r="V1686" s="8">
        <f t="shared" ca="1" si="264"/>
        <v>31030</v>
      </c>
      <c r="W1686" s="6">
        <f t="shared" ca="1" si="265"/>
        <v>8</v>
      </c>
      <c r="X1686" s="8" t="str">
        <f ca="1">VLOOKUP($W1686,'Background education'!$A:$B,2,FALSE)</f>
        <v>Graduate school</v>
      </c>
      <c r="Y1686" s="7">
        <f ca="1" xml:space="preserve">
  IF(OR($AA1686 = 5, $AA1686 = 6, $AA1686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86" s="7" t="str">
        <f ca="1">VLOOKUP($Y1686,Departments!$A:$B,2,FALSE)</f>
        <v>Operations</v>
      </c>
      <c r="AA1686" s="6">
        <f t="shared" ca="1" si="266"/>
        <v>11</v>
      </c>
      <c r="AB1686" s="7" t="str">
        <f ca="1">VLOOKUP($AA1686,Roles!$A:$B,2,FALSE)</f>
        <v>Analyst</v>
      </c>
      <c r="AC1686" s="6">
        <f t="shared" ca="1" si="267"/>
        <v>7</v>
      </c>
      <c r="AD1686" s="7" t="str">
        <f ca="1" xml:space="preserve">
IF($AC1686 &lt;&gt; "",
    VLOOKUP($AC1686,Levels!$A:$B,2,FALSE),
    ""
)</f>
        <v>Senior</v>
      </c>
      <c r="AE1686" s="8">
        <f t="shared" ca="1" si="268"/>
        <v>40757</v>
      </c>
      <c r="AF1686" s="6">
        <f ca="1">RANDBETWEEN(5,COUNTA('Recruitment source'!$A:$A) + 1)</f>
        <v>15</v>
      </c>
      <c r="AG1686" s="6" t="str">
        <f ca="1">VLOOKUP($AF1686,'Recruitment source'!$A:$B,2,FALSE)</f>
        <v>Website</v>
      </c>
      <c r="AH1686" s="8"/>
      <c r="AI1686" s="1">
        <f t="shared" ca="1" si="260"/>
        <v>3000</v>
      </c>
      <c r="AJ1686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1682, 1, 'Enrico Cunha Noronha', 'M', 5, '14/12/1984', 8, 10, 11, 7, 3000);</v>
      </c>
    </row>
    <row r="1687" spans="1:36" ht="14.25" customHeight="1" x14ac:dyDescent="0.2">
      <c r="A1687" s="7" cm="1">
        <f t="array" aca="1" ref="A1687" ca="1">INDEX(Companies!$A:$A,RANDBETWEEN(5,COUNTA(Companies!$A:$A) + 1),1)</f>
        <v>5</v>
      </c>
      <c r="B1687" s="7" t="str">
        <f ca="1">VLOOKUP($A1687,Companies!$A:$B,2,FALSE)</f>
        <v>ACME Corporation</v>
      </c>
      <c r="C1687" s="5">
        <f t="shared" si="261"/>
        <v>1683</v>
      </c>
      <c r="D1687" s="5" t="str" cm="1">
        <f t="array" ref="D1687">SHA1HASH($C1687)</f>
        <v>64ff0799c46df444b1554e992807cb15a024846b</v>
      </c>
      <c r="E1687" s="6">
        <v>1</v>
      </c>
      <c r="F1687" s="7">
        <f ca="1">IF($C1687 = 1 + N("Presidente"),
    127,
    IF($C1687 = 2 + N("Vice-Presidente"),
        72,
        IF($C1687 = 3 + N("Secretária bilíngue"),
            13,
            RANDBETWEEN(5,COUNT(Name!$A:$A) + 1)
        )
    )
)</f>
        <v>268</v>
      </c>
      <c r="G1687" s="7" t="str">
        <f ca="1">VLOOKUP($F1687,Name!$A:$B,2,FALSE)</f>
        <v>Maria Isis</v>
      </c>
      <c r="H1687" s="7">
        <f ca="1" xml:space="preserve">
IF($C1687 = 1,
    0,
    RANDBETWEEN(5,COUNT('Last name'!$A:$A) + 1)
)</f>
        <v>178</v>
      </c>
      <c r="I1687" s="7" t="str">
        <f ca="1" xml:space="preserve">
IF($C1687 = 1 + N("Presidente"),
    "de Orléans e Bragança",
    VLOOKUP($H1687,'Last name'!$A:$B,2,FALSE) &amp; " " &amp; VLOOKUP(RANDBETWEEN(5,COUNT('Last name'!$A:$A) + 1),'Last name'!$A:$B,2,FALSE)
)</f>
        <v>Seixas Testa</v>
      </c>
      <c r="J1687" s="7" t="str">
        <f t="shared" ca="1" si="262"/>
        <v>Maria Isis Seixas Testa</v>
      </c>
      <c r="K1687" s="7" t="str" cm="1">
        <f t="array" aca="1" ref="K1687" ca="1">SHA1HASH($J1687)</f>
        <v>459bd9896ac2958a0d02d52e22a87d0399dfd129</v>
      </c>
      <c r="L1687" s="7" cm="1">
        <f t="array" aca="1" ref="L1687" ca="1">INDEX(States!$A:$A,N1687,1)</f>
        <v>5</v>
      </c>
      <c r="M1687" s="7" t="str">
        <f ca="1">VLOOKUP($L1687,Countries!$A:$B,2,FALSE)</f>
        <v>Portugal</v>
      </c>
      <c r="N1687" s="7" cm="1">
        <f t="array" aca="1" ref="N1687" ca="1">INDEX(States!$C:$C,RANDBETWEEN(5,COUNTA(States!$A:$A) + 1),1)</f>
        <v>16</v>
      </c>
      <c r="O1687" s="7" t="str">
        <f ca="1">VLOOKUP($N1687,States!$C:$D,2,FALSE)</f>
        <v>Azores</v>
      </c>
      <c r="P1687" s="7" t="str">
        <f ca="1">VLOOKUP($F1687,Name!$A:$C,3,FALSE)</f>
        <v>F</v>
      </c>
      <c r="Q1687" s="7" t="str">
        <f ca="1">VLOOKUP($P1687,Genders!$B:$C,2,FALSE)</f>
        <v>Female</v>
      </c>
      <c r="R1687" s="7" cm="1">
        <f t="array" aca="1" ref="R1687" ca="1">INDEX('Marital status'!$A:$A,RANDBETWEEN(5,COUNTA('Marital status'!$A:$A) + 1),1)</f>
        <v>5</v>
      </c>
      <c r="S1687" s="7" t="str">
        <f ca="1">VLOOKUP($R1687,'Marital status'!$A:$B,2,FALSE)</f>
        <v>single</v>
      </c>
      <c r="T1687" s="7">
        <f t="shared" ca="1" si="263"/>
        <v>6</v>
      </c>
      <c r="U1687" s="7" t="str">
        <f ca="1">VLOOKUP($T1687,Ethnicities!$A:$B,2,FALSE)</f>
        <v>Black or African American</v>
      </c>
      <c r="V1687" s="8">
        <f t="shared" ca="1" si="264"/>
        <v>33639</v>
      </c>
      <c r="W1687" s="6">
        <f t="shared" ca="1" si="265"/>
        <v>7</v>
      </c>
      <c r="X1687" s="8" t="str">
        <f ca="1">VLOOKUP($W1687,'Background education'!$A:$B,2,FALSE)</f>
        <v>Undergraduate degree</v>
      </c>
      <c r="Y1687" s="7">
        <f ca="1" xml:space="preserve">
  IF(OR($AA1687 = 5, $AA1687 = 6, $AA1687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87" s="7" t="str">
        <f ca="1">VLOOKUP($Y1687,Departments!$A:$B,2,FALSE)</f>
        <v xml:space="preserve"> Commercial</v>
      </c>
      <c r="AA1687" s="6">
        <f t="shared" ca="1" si="266"/>
        <v>10</v>
      </c>
      <c r="AB1687" s="7" t="str">
        <f ca="1">VLOOKUP($AA1687,Roles!$A:$B,2,FALSE)</f>
        <v>Trainee</v>
      </c>
      <c r="AC1687" s="6" t="str">
        <f t="shared" ca="1" si="267"/>
        <v/>
      </c>
      <c r="AD1687" s="7" t="str">
        <f ca="1" xml:space="preserve">
IF($AC1687 &lt;&gt; "",
    VLOOKUP($AC1687,Levels!$A:$B,2,FALSE),
    ""
)</f>
        <v/>
      </c>
      <c r="AE1687" s="8">
        <f t="shared" ca="1" si="268"/>
        <v>42447</v>
      </c>
      <c r="AF1687" s="6">
        <f ca="1">RANDBETWEEN(5,COUNTA('Recruitment source'!$A:$A) + 1)</f>
        <v>15</v>
      </c>
      <c r="AG1687" s="6" t="str">
        <f ca="1">VLOOKUP($AF1687,'Recruitment source'!$A:$B,2,FALSE)</f>
        <v>Website</v>
      </c>
      <c r="AH1687" s="8"/>
      <c r="AI1687" s="1">
        <f t="shared" ca="1" si="260"/>
        <v>1385</v>
      </c>
      <c r="AJ1687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1683, 1, 'Maria Isis Seixas Testa', 'F', 6, '05/02/1992', 7, 9, 10, NULL, 1385);</v>
      </c>
    </row>
    <row r="1688" spans="1:36" ht="14.25" customHeight="1" x14ac:dyDescent="0.2">
      <c r="A1688" s="7" cm="1">
        <f t="array" aca="1" ref="A1688" ca="1">INDEX(Companies!$A:$A,RANDBETWEEN(5,COUNTA(Companies!$A:$A) + 1),1)</f>
        <v>5</v>
      </c>
      <c r="B1688" s="7" t="str">
        <f ca="1">VLOOKUP($A1688,Companies!$A:$B,2,FALSE)</f>
        <v>ACME Corporation</v>
      </c>
      <c r="C1688" s="5">
        <f t="shared" si="261"/>
        <v>1684</v>
      </c>
      <c r="D1688" s="5" t="str" cm="1">
        <f t="array" ref="D1688">SHA1HASH($C1688)</f>
        <v>388a751a4594df57a123a6dee41a01aeaec1ea85</v>
      </c>
      <c r="E1688" s="6">
        <v>1</v>
      </c>
      <c r="F1688" s="7">
        <f ca="1">IF($C1688 = 1 + N("Presidente"),
    127,
    IF($C1688 = 2 + N("Vice-Presidente"),
        72,
        IF($C1688 = 3 + N("Secretária bilíngue"),
            13,
            RANDBETWEEN(5,COUNT(Name!$A:$A) + 1)
        )
    )
)</f>
        <v>151</v>
      </c>
      <c r="G1688" s="7" t="str">
        <f ca="1">VLOOKUP($F1688,Name!$A:$B,2,FALSE)</f>
        <v>Gabrielly</v>
      </c>
      <c r="H1688" s="7">
        <f ca="1" xml:space="preserve">
IF($C1688 = 1,
    0,
    RANDBETWEEN(5,COUNT('Last name'!$A:$A) + 1)
)</f>
        <v>117</v>
      </c>
      <c r="I1688" s="7" t="str">
        <f ca="1" xml:space="preserve">
IF($C1688 = 1 + N("Presidente"),
    "de Orléans e Bragança",
    VLOOKUP($H1688,'Last name'!$A:$B,2,FALSE) &amp; " " &amp; VLOOKUP(RANDBETWEEN(5,COUNT('Last name'!$A:$A) + 1),'Last name'!$A:$B,2,FALSE)
)</f>
        <v>Mancini Carneiro</v>
      </c>
      <c r="J1688" s="7" t="str">
        <f t="shared" ca="1" si="262"/>
        <v>Gabrielly Mancini Carneiro</v>
      </c>
      <c r="K1688" s="7" t="str" cm="1">
        <f t="array" aca="1" ref="K1688" ca="1">SHA1HASH($J1688)</f>
        <v>2b3ad84696e011563a608e96dfa16c8f06176bdf</v>
      </c>
      <c r="L1688" s="7" cm="1">
        <f t="array" aca="1" ref="L1688" ca="1">INDEX(States!$A:$A,N1688,1)</f>
        <v>5</v>
      </c>
      <c r="M1688" s="7" t="str">
        <f ca="1">VLOOKUP($L1688,Countries!$A:$B,2,FALSE)</f>
        <v>Portugal</v>
      </c>
      <c r="N1688" s="7" cm="1">
        <f t="array" aca="1" ref="N1688" ca="1">INDEX(States!$C:$C,RANDBETWEEN(5,COUNTA(States!$A:$A) + 1),1)</f>
        <v>10</v>
      </c>
      <c r="O1688" s="7" t="str">
        <f ca="1">VLOOKUP($N1688,States!$C:$D,2,FALSE)</f>
        <v>Faro</v>
      </c>
      <c r="P1688" s="7" t="str">
        <f ca="1">VLOOKUP($F1688,Name!$A:$C,3,FALSE)</f>
        <v>F</v>
      </c>
      <c r="Q1688" s="7" t="str">
        <f ca="1">VLOOKUP($P1688,Genders!$B:$C,2,FALSE)</f>
        <v>Female</v>
      </c>
      <c r="R1688" s="7" cm="1">
        <f t="array" aca="1" ref="R1688" ca="1">INDEX('Marital status'!$A:$A,RANDBETWEEN(5,COUNTA('Marital status'!$A:$A) + 1),1)</f>
        <v>9</v>
      </c>
      <c r="S1688" s="7" t="str">
        <f ca="1">VLOOKUP($R1688,'Marital status'!$A:$B,2,FALSE)</f>
        <v>DIVORCED</v>
      </c>
      <c r="T1688" s="7">
        <f t="shared" ca="1" si="263"/>
        <v>5</v>
      </c>
      <c r="U1688" s="7" t="str">
        <f ca="1">VLOOKUP($T1688,Ethnicities!$A:$B,2,FALSE)</f>
        <v xml:space="preserve"> white</v>
      </c>
      <c r="V1688" s="8">
        <f t="shared" ca="1" si="264"/>
        <v>31645</v>
      </c>
      <c r="W1688" s="6">
        <f t="shared" ca="1" si="265"/>
        <v>8</v>
      </c>
      <c r="X1688" s="8" t="str">
        <f ca="1">VLOOKUP($W1688,'Background education'!$A:$B,2,FALSE)</f>
        <v>Graduate school</v>
      </c>
      <c r="Y1688" s="7">
        <f ca="1" xml:space="preserve">
  IF(OR($AA1688 = 5, $AA1688 = 6, $AA1688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88" s="7" t="str">
        <f ca="1">VLOOKUP($Y1688,Departments!$A:$B,2,FALSE)</f>
        <v xml:space="preserve"> Commercial</v>
      </c>
      <c r="AA1688" s="6">
        <f t="shared" ca="1" si="266"/>
        <v>11</v>
      </c>
      <c r="AB1688" s="7" t="str">
        <f ca="1">VLOOKUP($AA1688,Roles!$A:$B,2,FALSE)</f>
        <v>Analyst</v>
      </c>
      <c r="AC1688" s="6">
        <f t="shared" ca="1" si="267"/>
        <v>6</v>
      </c>
      <c r="AD1688" s="7" t="str">
        <f ca="1" xml:space="preserve">
IF($AC1688 &lt;&gt; "",
    VLOOKUP($AC1688,Levels!$A:$B,2,FALSE),
    ""
)</f>
        <v>Pleno</v>
      </c>
      <c r="AE1688" s="8">
        <f t="shared" ca="1" si="268"/>
        <v>38582</v>
      </c>
      <c r="AF1688" s="6">
        <f ca="1">RANDBETWEEN(5,COUNTA('Recruitment source'!$A:$A) + 1)</f>
        <v>11</v>
      </c>
      <c r="AG1688" s="6" t="str">
        <f ca="1">VLOOKUP($AF1688,'Recruitment source'!$A:$B,2,FALSE)</f>
        <v>Next Station</v>
      </c>
      <c r="AH1688" s="8"/>
      <c r="AI1688" s="1">
        <f t="shared" ca="1" si="260"/>
        <v>3080</v>
      </c>
      <c r="AJ1688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1684, 1, 'Gabrielly Mancini Carneiro', 'F', 5, '21/08/1986', 8, 9, 11, 6, 3080);</v>
      </c>
    </row>
    <row r="1689" spans="1:36" ht="14.25" customHeight="1" x14ac:dyDescent="0.2">
      <c r="A1689" s="7" cm="1">
        <f t="array" aca="1" ref="A1689" ca="1">INDEX(Companies!$A:$A,RANDBETWEEN(5,COUNTA(Companies!$A:$A) + 1),1)</f>
        <v>5</v>
      </c>
      <c r="B1689" s="7" t="str">
        <f ca="1">VLOOKUP($A1689,Companies!$A:$B,2,FALSE)</f>
        <v>ACME Corporation</v>
      </c>
      <c r="C1689" s="5">
        <f t="shared" si="261"/>
        <v>1685</v>
      </c>
      <c r="D1689" s="5" t="str" cm="1">
        <f t="array" ref="D1689">SHA1HASH($C1689)</f>
        <v>a0a82ebdd4a855c999b56ce855a244a672dcafff</v>
      </c>
      <c r="E1689" s="6">
        <v>1</v>
      </c>
      <c r="F1689" s="7">
        <f ca="1">IF($C1689 = 1 + N("Presidente"),
    127,
    IF($C1689 = 2 + N("Vice-Presidente"),
        72,
        IF($C1689 = 3 + N("Secretária bilíngue"),
            13,
            RANDBETWEEN(5,COUNT(Name!$A:$A) + 1)
        )
    )
)</f>
        <v>286</v>
      </c>
      <c r="G1689" s="7" t="str">
        <f ca="1">VLOOKUP($F1689,Name!$A:$B,2,FALSE)</f>
        <v>Mateus</v>
      </c>
      <c r="H1689" s="7">
        <f ca="1" xml:space="preserve">
IF($C1689 = 1,
    0,
    RANDBETWEEN(5,COUNT('Last name'!$A:$A) + 1)
)</f>
        <v>128</v>
      </c>
      <c r="I1689" s="7" t="str">
        <f ca="1" xml:space="preserve">
IF($C1689 = 1 + N("Presidente"),
    "de Orléans e Bragança",
    VLOOKUP($H1689,'Last name'!$A:$B,2,FALSE) &amp; " " &amp; VLOOKUP(RANDBETWEEN(5,COUNT('Last name'!$A:$A) + 1),'Last name'!$A:$B,2,FALSE)
)</f>
        <v>Mendes Albuquerque</v>
      </c>
      <c r="J1689" s="7" t="str">
        <f t="shared" ca="1" si="262"/>
        <v>Mateus Mendes Albuquerque</v>
      </c>
      <c r="K1689" s="7" t="str" cm="1">
        <f t="array" aca="1" ref="K1689" ca="1">SHA1HASH($J1689)</f>
        <v>13a197307704d9dfa8f73031c6ebdc187f85a996</v>
      </c>
      <c r="L1689" s="7" cm="1">
        <f t="array" aca="1" ref="L1689" ca="1">INDEX(States!$A:$A,N1689,1)</f>
        <v>5</v>
      </c>
      <c r="M1689" s="7" t="str">
        <f ca="1">VLOOKUP($L1689,Countries!$A:$B,2,FALSE)</f>
        <v>Portugal</v>
      </c>
      <c r="N1689" s="7" cm="1">
        <f t="array" aca="1" ref="N1689" ca="1">INDEX(States!$C:$C,RANDBETWEEN(5,COUNTA(States!$A:$A) + 1),1)</f>
        <v>7</v>
      </c>
      <c r="O1689" s="7" t="str">
        <f ca="1">VLOOKUP($N1689,States!$C:$D,2,FALSE)</f>
        <v xml:space="preserve"> Setúbal </v>
      </c>
      <c r="P1689" s="7" t="str">
        <f ca="1">VLOOKUP($F1689,Name!$A:$C,3,FALSE)</f>
        <v>M</v>
      </c>
      <c r="Q1689" s="7" t="str">
        <f ca="1">VLOOKUP($P1689,Genders!$B:$C,2,FALSE)</f>
        <v>Male</v>
      </c>
      <c r="R1689" s="7" cm="1">
        <f t="array" aca="1" ref="R1689" ca="1">INDEX('Marital status'!$A:$A,RANDBETWEEN(5,COUNTA('Marital status'!$A:$A) + 1),1)</f>
        <v>5</v>
      </c>
      <c r="S1689" s="7" t="str">
        <f ca="1">VLOOKUP($R1689,'Marital status'!$A:$B,2,FALSE)</f>
        <v>single</v>
      </c>
      <c r="T1689" s="7">
        <f t="shared" ca="1" si="263"/>
        <v>5</v>
      </c>
      <c r="U1689" s="7" t="str">
        <f ca="1">VLOOKUP($T1689,Ethnicities!$A:$B,2,FALSE)</f>
        <v xml:space="preserve"> white</v>
      </c>
      <c r="V1689" s="8">
        <f t="shared" ca="1" si="264"/>
        <v>21082</v>
      </c>
      <c r="W1689" s="6">
        <f t="shared" ca="1" si="265"/>
        <v>7</v>
      </c>
      <c r="X1689" s="8" t="str">
        <f ca="1">VLOOKUP($W1689,'Background education'!$A:$B,2,FALSE)</f>
        <v>Undergraduate degree</v>
      </c>
      <c r="Y1689" s="7">
        <f ca="1" xml:space="preserve">
  IF(OR($AA1689 = 5, $AA1689 = 6, $AA1689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89" s="7" t="str">
        <f ca="1">VLOOKUP($Y1689,Departments!$A:$B,2,FALSE)</f>
        <v>Operations</v>
      </c>
      <c r="AA1689" s="6">
        <f t="shared" ca="1" si="266"/>
        <v>10</v>
      </c>
      <c r="AB1689" s="7" t="str">
        <f ca="1">VLOOKUP($AA1689,Roles!$A:$B,2,FALSE)</f>
        <v>Trainee</v>
      </c>
      <c r="AC1689" s="6" t="str">
        <f t="shared" ca="1" si="267"/>
        <v/>
      </c>
      <c r="AD1689" s="7" t="str">
        <f ca="1" xml:space="preserve">
IF($AC1689 &lt;&gt; "",
    VLOOKUP($AC1689,Levels!$A:$B,2,FALSE),
    ""
)</f>
        <v/>
      </c>
      <c r="AE1689" s="8">
        <f t="shared" ca="1" si="268"/>
        <v>39188</v>
      </c>
      <c r="AF1689" s="6">
        <f ca="1">RANDBETWEEN(5,COUNTA('Recruitment source'!$A:$A) + 1)</f>
        <v>6</v>
      </c>
      <c r="AG1689" s="6" t="str">
        <f ca="1">VLOOKUP($AF1689,'Recruitment source'!$A:$B,2,FALSE)</f>
        <v>Learn4Good</v>
      </c>
      <c r="AH1689" s="8"/>
      <c r="AI1689" s="1">
        <f t="shared" ca="1" si="260"/>
        <v>1305</v>
      </c>
      <c r="AJ1689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1685, 1, 'Mateus Mendes Albuquerque', 'M', 5, '19/09/1957', 7, 10, 10, NULL, 1305);</v>
      </c>
    </row>
    <row r="1690" spans="1:36" ht="14.25" customHeight="1" x14ac:dyDescent="0.2">
      <c r="A1690" s="7" cm="1">
        <f t="array" aca="1" ref="A1690" ca="1">INDEX(Companies!$A:$A,RANDBETWEEN(5,COUNTA(Companies!$A:$A) + 1),1)</f>
        <v>5</v>
      </c>
      <c r="B1690" s="7" t="str">
        <f ca="1">VLOOKUP($A1690,Companies!$A:$B,2,FALSE)</f>
        <v>ACME Corporation</v>
      </c>
      <c r="C1690" s="5">
        <f t="shared" si="261"/>
        <v>1686</v>
      </c>
      <c r="D1690" s="5" t="str" cm="1">
        <f t="array" ref="D1690">SHA1HASH($C1690)</f>
        <v>a9620937b497cee48d5ec618d6045ccffaf65ff5</v>
      </c>
      <c r="E1690" s="6">
        <v>1</v>
      </c>
      <c r="F1690" s="7">
        <f ca="1">IF($C1690 = 1 + N("Presidente"),
    127,
    IF($C1690 = 2 + N("Vice-Presidente"),
        72,
        IF($C1690 = 3 + N("Secretária bilíngue"),
            13,
            RANDBETWEEN(5,COUNT(Name!$A:$A) + 1)
        )
    )
)</f>
        <v>269</v>
      </c>
      <c r="G1690" s="7" t="str">
        <f ca="1">VLOOKUP($F1690,Name!$A:$B,2,FALSE)</f>
        <v>Maria Júlia</v>
      </c>
      <c r="H1690" s="7">
        <f ca="1" xml:space="preserve">
IF($C1690 = 1,
    0,
    RANDBETWEEN(5,COUNT('Last name'!$A:$A) + 1)
)</f>
        <v>152</v>
      </c>
      <c r="I1690" s="7" t="str">
        <f ca="1" xml:space="preserve">
IF($C1690 = 1 + N("Presidente"),
    "de Orléans e Bragança",
    VLOOKUP($H1690,'Last name'!$A:$B,2,FALSE) &amp; " " &amp; VLOOKUP(RANDBETWEEN(5,COUNT('Last name'!$A:$A) + 1),'Last name'!$A:$B,2,FALSE)
)</f>
        <v>Pimenta Simões</v>
      </c>
      <c r="J1690" s="7" t="str">
        <f t="shared" ca="1" si="262"/>
        <v>Maria Júlia Pimenta Simões</v>
      </c>
      <c r="K1690" s="7" t="str" cm="1">
        <f t="array" aca="1" ref="K1690" ca="1">SHA1HASH($J1690)</f>
        <v>18fb20cf522371388ebbbb09aac3f84678c83698</v>
      </c>
      <c r="L1690" s="7" cm="1">
        <f t="array" aca="1" ref="L1690" ca="1">INDEX(States!$A:$A,N1690,1)</f>
        <v>5</v>
      </c>
      <c r="M1690" s="7" t="str">
        <f ca="1">VLOOKUP($L1690,Countries!$A:$B,2,FALSE)</f>
        <v>Portugal</v>
      </c>
      <c r="N1690" s="7" cm="1">
        <f t="array" aca="1" ref="N1690" ca="1">INDEX(States!$C:$C,RANDBETWEEN(5,COUNTA(States!$A:$A) + 1),1)</f>
        <v>13</v>
      </c>
      <c r="O1690" s="7" t="str">
        <f ca="1">VLOOKUP($N1690,States!$C:$D,2,FALSE)</f>
        <v>Coimbra</v>
      </c>
      <c r="P1690" s="7" t="str">
        <f ca="1">VLOOKUP($F1690,Name!$A:$C,3,FALSE)</f>
        <v>F</v>
      </c>
      <c r="Q1690" s="7" t="str">
        <f ca="1">VLOOKUP($P1690,Genders!$B:$C,2,FALSE)</f>
        <v>Female</v>
      </c>
      <c r="R1690" s="7" cm="1">
        <f t="array" aca="1" ref="R1690" ca="1">INDEX('Marital status'!$A:$A,RANDBETWEEN(5,COUNTA('Marital status'!$A:$A) + 1),1)</f>
        <v>5</v>
      </c>
      <c r="S1690" s="7" t="str">
        <f ca="1">VLOOKUP($R1690,'Marital status'!$A:$B,2,FALSE)</f>
        <v>single</v>
      </c>
      <c r="T1690" s="7">
        <f t="shared" ca="1" si="263"/>
        <v>5</v>
      </c>
      <c r="U1690" s="7" t="str">
        <f ca="1">VLOOKUP($T1690,Ethnicities!$A:$B,2,FALSE)</f>
        <v xml:space="preserve"> white</v>
      </c>
      <c r="V1690" s="8">
        <f t="shared" ca="1" si="264"/>
        <v>29289</v>
      </c>
      <c r="W1690" s="6">
        <f t="shared" ca="1" si="265"/>
        <v>8</v>
      </c>
      <c r="X1690" s="8" t="str">
        <f ca="1">VLOOKUP($W1690,'Background education'!$A:$B,2,FALSE)</f>
        <v>Graduate school</v>
      </c>
      <c r="Y1690" s="7">
        <f ca="1" xml:space="preserve">
  IF(OR($AA1690 = 5, $AA1690 = 6, $AA1690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90" s="7" t="str">
        <f ca="1">VLOOKUP($Y1690,Departments!$A:$B,2,FALSE)</f>
        <v>Audit</v>
      </c>
      <c r="AA1690" s="6">
        <f t="shared" ca="1" si="266"/>
        <v>11</v>
      </c>
      <c r="AB1690" s="7" t="str">
        <f ca="1">VLOOKUP($AA1690,Roles!$A:$B,2,FALSE)</f>
        <v>Analyst</v>
      </c>
      <c r="AC1690" s="6">
        <f t="shared" ca="1" si="267"/>
        <v>5</v>
      </c>
      <c r="AD1690" s="7" t="str">
        <f ca="1" xml:space="preserve">
IF($AC1690 &lt;&gt; "",
    VLOOKUP($AC1690,Levels!$A:$B,2,FALSE),
    ""
)</f>
        <v>Junior</v>
      </c>
      <c r="AE1690" s="8">
        <f t="shared" ca="1" si="268"/>
        <v>39223</v>
      </c>
      <c r="AF1690" s="6">
        <f ca="1">RANDBETWEEN(5,COUNTA('Recruitment source'!$A:$A) + 1)</f>
        <v>8</v>
      </c>
      <c r="AG1690" s="6" t="str">
        <f ca="1">VLOOKUP($AF1690,'Recruitment source'!$A:$B,2,FALSE)</f>
        <v>Net Empregos</v>
      </c>
      <c r="AH1690" s="8"/>
      <c r="AI1690" s="1">
        <f t="shared" ca="1" si="260"/>
        <v>3000</v>
      </c>
      <c r="AJ1690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1686, 1, 'Maria Júlia Pimenta Simões', 'F', 5, '09/03/1980', 8, 13, 11, 5, 3000);</v>
      </c>
    </row>
    <row r="1691" spans="1:36" ht="14.25" customHeight="1" x14ac:dyDescent="0.2">
      <c r="A1691" s="7" cm="1">
        <f t="array" aca="1" ref="A1691" ca="1">INDEX(Companies!$A:$A,RANDBETWEEN(5,COUNTA(Companies!$A:$A) + 1),1)</f>
        <v>5</v>
      </c>
      <c r="B1691" s="7" t="str">
        <f ca="1">VLOOKUP($A1691,Companies!$A:$B,2,FALSE)</f>
        <v>ACME Corporation</v>
      </c>
      <c r="C1691" s="5">
        <f t="shared" si="261"/>
        <v>1687</v>
      </c>
      <c r="D1691" s="5" t="str" cm="1">
        <f t="array" ref="D1691">SHA1HASH($C1691)</f>
        <v>bda09ba2c0046773a13bfac20bf620d2317adbf6</v>
      </c>
      <c r="E1691" s="6">
        <v>1</v>
      </c>
      <c r="F1691" s="7">
        <f ca="1">IF($C1691 = 1 + N("Presidente"),
    127,
    IF($C1691 = 2 + N("Vice-Presidente"),
        72,
        IF($C1691 = 3 + N("Secretária bilíngue"),
            13,
            RANDBETWEEN(5,COUNT(Name!$A:$A) + 1)
        )
    )
)</f>
        <v>181</v>
      </c>
      <c r="G1691" s="7" t="str">
        <f ca="1">VLOOKUP($F1691,Name!$A:$B,2,FALSE)</f>
        <v>Isys</v>
      </c>
      <c r="H1691" s="7">
        <f ca="1" xml:space="preserve">
IF($C1691 = 1,
    0,
    RANDBETWEEN(5,COUNT('Last name'!$A:$A) + 1)
)</f>
        <v>167</v>
      </c>
      <c r="I1691" s="7" t="str">
        <f ca="1" xml:space="preserve">
IF($C1691 = 1 + N("Presidente"),
    "de Orléans e Bragança",
    VLOOKUP($H1691,'Last name'!$A:$B,2,FALSE) &amp; " " &amp; VLOOKUP(RANDBETWEEN(5,COUNT('Last name'!$A:$A) + 1),'Last name'!$A:$B,2,FALSE)
)</f>
        <v>Romano Alvarenga</v>
      </c>
      <c r="J1691" s="7" t="str">
        <f t="shared" ca="1" si="262"/>
        <v>Isys Romano Alvarenga</v>
      </c>
      <c r="K1691" s="7" t="str" cm="1">
        <f t="array" aca="1" ref="K1691" ca="1">SHA1HASH($J1691)</f>
        <v>6075c3b0edefcc18962ea68e66b1ce708497b1e7</v>
      </c>
      <c r="L1691" s="7" cm="1">
        <f t="array" aca="1" ref="L1691" ca="1">INDEX(States!$A:$A,N1691,1)</f>
        <v>5</v>
      </c>
      <c r="M1691" s="7" t="str">
        <f ca="1">VLOOKUP($L1691,Countries!$A:$B,2,FALSE)</f>
        <v>Portugal</v>
      </c>
      <c r="N1691" s="7" cm="1">
        <f t="array" aca="1" ref="N1691" ca="1">INDEX(States!$C:$C,RANDBETWEEN(5,COUNTA(States!$A:$A) + 1),1)</f>
        <v>19</v>
      </c>
      <c r="O1691" s="7" t="str">
        <f ca="1">VLOOKUP($N1691,States!$C:$D,2,FALSE)</f>
        <v>Beja</v>
      </c>
      <c r="P1691" s="7" t="str">
        <f ca="1">VLOOKUP($F1691,Name!$A:$C,3,FALSE)</f>
        <v>F</v>
      </c>
      <c r="Q1691" s="7" t="str">
        <f ca="1">VLOOKUP($P1691,Genders!$B:$C,2,FALSE)</f>
        <v>Female</v>
      </c>
      <c r="R1691" s="7" cm="1">
        <f t="array" aca="1" ref="R1691" ca="1">INDEX('Marital status'!$A:$A,RANDBETWEEN(5,COUNTA('Marital status'!$A:$A) + 1),1)</f>
        <v>7</v>
      </c>
      <c r="S1691" s="7" t="str">
        <f ca="1">VLOOKUP($R1691,'Marital status'!$A:$B,2,FALSE)</f>
        <v xml:space="preserve">Widowed </v>
      </c>
      <c r="T1691" s="7">
        <f t="shared" ca="1" si="263"/>
        <v>8</v>
      </c>
      <c r="U1691" s="7" t="str">
        <f ca="1">VLOOKUP($T1691,Ethnicities!$A:$B,2,FALSE)</f>
        <v>ASIAN</v>
      </c>
      <c r="V1691" s="8">
        <f t="shared" ca="1" si="264"/>
        <v>27387</v>
      </c>
      <c r="W1691" s="6">
        <f t="shared" ca="1" si="265"/>
        <v>7</v>
      </c>
      <c r="X1691" s="8" t="str">
        <f ca="1">VLOOKUP($W1691,'Background education'!$A:$B,2,FALSE)</f>
        <v>Undergraduate degree</v>
      </c>
      <c r="Y1691" s="7">
        <f ca="1" xml:space="preserve">
  IF(OR($AA1691 = 5, $AA1691 = 6, $AA1691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691" s="7" t="str">
        <f ca="1">VLOOKUP($Y1691,Departments!$A:$B,2,FALSE)</f>
        <v>Human Resource</v>
      </c>
      <c r="AA1691" s="6">
        <f t="shared" ca="1" si="266"/>
        <v>10</v>
      </c>
      <c r="AB1691" s="7" t="str">
        <f ca="1">VLOOKUP($AA1691,Roles!$A:$B,2,FALSE)</f>
        <v>Trainee</v>
      </c>
      <c r="AC1691" s="6" t="str">
        <f t="shared" ca="1" si="267"/>
        <v/>
      </c>
      <c r="AD1691" s="7" t="str">
        <f ca="1" xml:space="preserve">
IF($AC1691 &lt;&gt; "",
    VLOOKUP($AC1691,Levels!$A:$B,2,FALSE),
    ""
)</f>
        <v/>
      </c>
      <c r="AE1691" s="8">
        <f t="shared" ca="1" si="268"/>
        <v>37209</v>
      </c>
      <c r="AF1691" s="6">
        <f ca="1">RANDBETWEEN(5,COUNTA('Recruitment source'!$A:$A) + 1)</f>
        <v>8</v>
      </c>
      <c r="AG1691" s="6" t="str">
        <f ca="1">VLOOKUP($AF1691,'Recruitment source'!$A:$B,2,FALSE)</f>
        <v>Net Empregos</v>
      </c>
      <c r="AH1691" s="8"/>
      <c r="AI1691" s="1">
        <f t="shared" ca="1" si="260"/>
        <v>1385</v>
      </c>
      <c r="AJ169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1687, 1, 'Isys Romano Alvarenga', 'F', 8, '24/12/1974', 7, 8, 10, NULL, 1385);</v>
      </c>
    </row>
    <row r="1692" spans="1:36" ht="14.25" customHeight="1" x14ac:dyDescent="0.2">
      <c r="A1692" s="7" cm="1">
        <f t="array" aca="1" ref="A1692" ca="1">INDEX(Companies!$A:$A,RANDBETWEEN(5,COUNTA(Companies!$A:$A) + 1),1)</f>
        <v>5</v>
      </c>
      <c r="B1692" s="7" t="str">
        <f ca="1">VLOOKUP($A1692,Companies!$A:$B,2,FALSE)</f>
        <v>ACME Corporation</v>
      </c>
      <c r="C1692" s="5">
        <f t="shared" si="261"/>
        <v>1688</v>
      </c>
      <c r="D1692" s="5" t="str" cm="1">
        <f t="array" ref="D1692">SHA1HASH($C1692)</f>
        <v>8b89a87165fe948dadea6360f33a38d217f3d244</v>
      </c>
      <c r="E1692" s="6">
        <v>1</v>
      </c>
      <c r="F1692" s="7">
        <f ca="1">IF($C1692 = 1 + N("Presidente"),
    127,
    IF($C1692 = 2 + N("Vice-Presidente"),
        72,
        IF($C1692 = 3 + N("Secretária bilíngue"),
            13,
            RANDBETWEEN(5,COUNT(Name!$A:$A) + 1)
        )
    )
)</f>
        <v>49</v>
      </c>
      <c r="G1692" s="7" t="str">
        <f ca="1">VLOOKUP($F1692,Name!$A:$B,2,FALSE)</f>
        <v>Anthony Gabriel</v>
      </c>
      <c r="H1692" s="7">
        <f ca="1" xml:space="preserve">
IF($C1692 = 1,
    0,
    RANDBETWEEN(5,COUNT('Last name'!$A:$A) + 1)
)</f>
        <v>9</v>
      </c>
      <c r="I1692" s="7" t="str">
        <f ca="1" xml:space="preserve">
IF($C1692 = 1 + N("Presidente"),
    "de Orléans e Bragança",
    VLOOKUP($H1692,'Last name'!$A:$B,2,FALSE) &amp; " " &amp; VLOOKUP(RANDBETWEEN(5,COUNT('Last name'!$A:$A) + 1),'Last name'!$A:$B,2,FALSE)
)</f>
        <v>Aleluia Camacho</v>
      </c>
      <c r="J1692" s="7" t="str">
        <f t="shared" ca="1" si="262"/>
        <v>Anthony Gabriel Aleluia Camacho</v>
      </c>
      <c r="K1692" s="7" t="str" cm="1">
        <f t="array" aca="1" ref="K1692" ca="1">SHA1HASH($J1692)</f>
        <v>a7592c3a3c707a781ee54b2095a5441734b52226</v>
      </c>
      <c r="L1692" s="7" cm="1">
        <f t="array" aca="1" ref="L1692" ca="1">INDEX(States!$A:$A,N1692,1)</f>
        <v>5</v>
      </c>
      <c r="M1692" s="7" t="str">
        <f ca="1">VLOOKUP($L1692,Countries!$A:$B,2,FALSE)</f>
        <v>Portugal</v>
      </c>
      <c r="N1692" s="7" cm="1">
        <f t="array" aca="1" ref="N1692" ca="1">INDEX(States!$C:$C,RANDBETWEEN(5,COUNTA(States!$A:$A) + 1),1)</f>
        <v>16</v>
      </c>
      <c r="O1692" s="7" t="str">
        <f ca="1">VLOOKUP($N1692,States!$C:$D,2,FALSE)</f>
        <v>Azores</v>
      </c>
      <c r="P1692" s="7" t="str">
        <f ca="1">VLOOKUP($F1692,Name!$A:$C,3,FALSE)</f>
        <v>M</v>
      </c>
      <c r="Q1692" s="7" t="str">
        <f ca="1">VLOOKUP($P1692,Genders!$B:$C,2,FALSE)</f>
        <v>Male</v>
      </c>
      <c r="R1692" s="7" cm="1">
        <f t="array" aca="1" ref="R1692" ca="1">INDEX('Marital status'!$A:$A,RANDBETWEEN(5,COUNTA('Marital status'!$A:$A) + 1),1)</f>
        <v>7</v>
      </c>
      <c r="S1692" s="7" t="str">
        <f ca="1">VLOOKUP($R1692,'Marital status'!$A:$B,2,FALSE)</f>
        <v xml:space="preserve">Widowed </v>
      </c>
      <c r="T1692" s="7">
        <f t="shared" ca="1" si="263"/>
        <v>5</v>
      </c>
      <c r="U1692" s="7" t="str">
        <f ca="1">VLOOKUP($T1692,Ethnicities!$A:$B,2,FALSE)</f>
        <v xml:space="preserve"> white</v>
      </c>
      <c r="V1692" s="8">
        <f t="shared" ca="1" si="264"/>
        <v>19718</v>
      </c>
      <c r="W1692" s="6">
        <f t="shared" ca="1" si="265"/>
        <v>7</v>
      </c>
      <c r="X1692" s="8" t="str">
        <f ca="1">VLOOKUP($W1692,'Background education'!$A:$B,2,FALSE)</f>
        <v>Undergraduate degree</v>
      </c>
      <c r="Y1692" s="7">
        <f ca="1" xml:space="preserve">
  IF(OR($AA1692 = 5, $AA1692 = 6, $AA1692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92" s="7" t="str">
        <f ca="1">VLOOKUP($Y1692,Departments!$A:$B,2,FALSE)</f>
        <v>Administration</v>
      </c>
      <c r="AA1692" s="6">
        <f t="shared" ca="1" si="266"/>
        <v>11</v>
      </c>
      <c r="AB1692" s="7" t="str">
        <f ca="1">VLOOKUP($AA1692,Roles!$A:$B,2,FALSE)</f>
        <v>Analyst</v>
      </c>
      <c r="AC1692" s="6">
        <f t="shared" ca="1" si="267"/>
        <v>6</v>
      </c>
      <c r="AD1692" s="7" t="str">
        <f ca="1" xml:space="preserve">
IF($AC1692 &lt;&gt; "",
    VLOOKUP($AC1692,Levels!$A:$B,2,FALSE),
    ""
)</f>
        <v>Pleno</v>
      </c>
      <c r="AE1692" s="8">
        <f t="shared" ca="1" si="268"/>
        <v>44084</v>
      </c>
      <c r="AF1692" s="6">
        <f ca="1">RANDBETWEEN(5,COUNTA('Recruitment source'!$A:$A) + 1)</f>
        <v>8</v>
      </c>
      <c r="AG1692" s="6" t="str">
        <f ca="1">VLOOKUP($AF1692,'Recruitment source'!$A:$B,2,FALSE)</f>
        <v>Net Empregos</v>
      </c>
      <c r="AH1692" s="8"/>
      <c r="AI1692" s="1">
        <f t="shared" ca="1" si="260"/>
        <v>2500</v>
      </c>
      <c r="AJ169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1688, 1, 'Anthony Gabriel Aleluia Camacho', 'M', 5, '25/12/1953', 7, 6, 11, 6, 2500);</v>
      </c>
    </row>
    <row r="1693" spans="1:36" ht="14.25" customHeight="1" x14ac:dyDescent="0.2">
      <c r="A1693" s="7" cm="1">
        <f t="array" aca="1" ref="A1693" ca="1">INDEX(Companies!$A:$A,RANDBETWEEN(5,COUNTA(Companies!$A:$A) + 1),1)</f>
        <v>5</v>
      </c>
      <c r="B1693" s="7" t="str">
        <f ca="1">VLOOKUP($A1693,Companies!$A:$B,2,FALSE)</f>
        <v>ACME Corporation</v>
      </c>
      <c r="C1693" s="5">
        <f t="shared" si="261"/>
        <v>1689</v>
      </c>
      <c r="D1693" s="5" t="str" cm="1">
        <f t="array" ref="D1693">SHA1HASH($C1693)</f>
        <v>db8770342fdf063d3128150901ea357f68bb9001</v>
      </c>
      <c r="E1693" s="6">
        <v>1</v>
      </c>
      <c r="F1693" s="7">
        <f ca="1">IF($C1693 = 1 + N("Presidente"),
    127,
    IF($C1693 = 2 + N("Vice-Presidente"),
        72,
        IF($C1693 = 3 + N("Secretária bilíngue"),
            13,
            RANDBETWEEN(5,COUNT(Name!$A:$A) + 1)
        )
    )
)</f>
        <v>141</v>
      </c>
      <c r="G1693" s="7" t="str">
        <f ca="1">VLOOKUP($F1693,Name!$A:$B,2,FALSE)</f>
        <v>Filipe</v>
      </c>
      <c r="H1693" s="7">
        <f ca="1" xml:space="preserve">
IF($C1693 = 1,
    0,
    RANDBETWEEN(5,COUNT('Last name'!$A:$A) + 1)
)</f>
        <v>54</v>
      </c>
      <c r="I1693" s="7" t="str">
        <f ca="1" xml:space="preserve">
IF($C1693 = 1 + N("Presidente"),
    "de Orléans e Bragança",
    VLOOKUP($H1693,'Last name'!$A:$B,2,FALSE) &amp; " " &amp; VLOOKUP(RANDBETWEEN(5,COUNT('Last name'!$A:$A) + 1),'Last name'!$A:$B,2,FALSE)
)</f>
        <v>Caminha Brasil</v>
      </c>
      <c r="J1693" s="7" t="str">
        <f t="shared" ca="1" si="262"/>
        <v>Filipe Caminha Brasil</v>
      </c>
      <c r="K1693" s="7" t="str" cm="1">
        <f t="array" aca="1" ref="K1693" ca="1">SHA1HASH($J1693)</f>
        <v>665e7998993fc8514bee4d794d4dd55b8465f01c</v>
      </c>
      <c r="L1693" s="7" cm="1">
        <f t="array" aca="1" ref="L1693" ca="1">INDEX(States!$A:$A,N1693,1)</f>
        <v>5</v>
      </c>
      <c r="M1693" s="7" t="str">
        <f ca="1">VLOOKUP($L1693,Countries!$A:$B,2,FALSE)</f>
        <v>Portugal</v>
      </c>
      <c r="N1693" s="7" cm="1">
        <f t="array" aca="1" ref="N1693" ca="1">INDEX(States!$C:$C,RANDBETWEEN(5,COUNTA(States!$A:$A) + 1),1)</f>
        <v>5</v>
      </c>
      <c r="O1693" s="7" t="str">
        <f ca="1">VLOOKUP($N1693,States!$C:$D,2,FALSE)</f>
        <v xml:space="preserve"> Lisboa</v>
      </c>
      <c r="P1693" s="7" t="str">
        <f ca="1">VLOOKUP($F1693,Name!$A:$C,3,FALSE)</f>
        <v>M</v>
      </c>
      <c r="Q1693" s="7" t="str">
        <f ca="1">VLOOKUP($P1693,Genders!$B:$C,2,FALSE)</f>
        <v>Male</v>
      </c>
      <c r="R1693" s="7" cm="1">
        <f t="array" aca="1" ref="R1693" ca="1">INDEX('Marital status'!$A:$A,RANDBETWEEN(5,COUNTA('Marital status'!$A:$A) + 1),1)</f>
        <v>6</v>
      </c>
      <c r="S1693" s="7" t="str">
        <f ca="1">VLOOKUP($R1693,'Marital status'!$A:$B,2,FALSE)</f>
        <v>MarrieD</v>
      </c>
      <c r="T1693" s="7">
        <f t="shared" ca="1" si="263"/>
        <v>5</v>
      </c>
      <c r="U1693" s="7" t="str">
        <f ca="1">VLOOKUP($T1693,Ethnicities!$A:$B,2,FALSE)</f>
        <v xml:space="preserve"> white</v>
      </c>
      <c r="V1693" s="8">
        <f t="shared" ca="1" si="264"/>
        <v>25931</v>
      </c>
      <c r="W1693" s="6">
        <f t="shared" ca="1" si="265"/>
        <v>7</v>
      </c>
      <c r="X1693" s="8" t="str">
        <f ca="1">VLOOKUP($W1693,'Background education'!$A:$B,2,FALSE)</f>
        <v>Undergraduate degree</v>
      </c>
      <c r="Y1693" s="7">
        <f ca="1" xml:space="preserve">
  IF(OR($AA1693 = 5, $AA1693 = 6, $AA1693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693" s="7" t="str">
        <f ca="1">VLOOKUP($Y1693,Departments!$A:$B,2,FALSE)</f>
        <v>Administration</v>
      </c>
      <c r="AA1693" s="6">
        <f t="shared" ca="1" si="266"/>
        <v>9</v>
      </c>
      <c r="AB1693" s="7" t="str">
        <f ca="1">VLOOKUP($AA1693,Roles!$A:$B,2,FALSE)</f>
        <v>Intern</v>
      </c>
      <c r="AC1693" s="6" t="str">
        <f t="shared" ca="1" si="267"/>
        <v/>
      </c>
      <c r="AD1693" s="7" t="str">
        <f ca="1" xml:space="preserve">
IF($AC1693 &lt;&gt; "",
    VLOOKUP($AC1693,Levels!$A:$B,2,FALSE),
    ""
)</f>
        <v/>
      </c>
      <c r="AE1693" s="8">
        <f t="shared" ca="1" si="268"/>
        <v>39588</v>
      </c>
      <c r="AF1693" s="6">
        <f ca="1">RANDBETWEEN(5,COUNTA('Recruitment source'!$A:$A) + 1)</f>
        <v>5</v>
      </c>
      <c r="AG1693" s="6" t="str">
        <f ca="1">VLOOKUP($AF1693,'Recruitment source'!$A:$B,2,FALSE)</f>
        <v>Indeed</v>
      </c>
      <c r="AH1693" s="8"/>
      <c r="AI1693" s="1">
        <f t="shared" ca="1" si="260"/>
        <v>1205</v>
      </c>
      <c r="AJ169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1689, 1, 'Filipe Caminha Brasil', 'M', 5, '29/12/1970', 7, 6, 9, NULL, 1205);</v>
      </c>
    </row>
    <row r="1694" spans="1:36" ht="14.25" customHeight="1" x14ac:dyDescent="0.2">
      <c r="A1694" s="7" cm="1">
        <f t="array" aca="1" ref="A1694" ca="1">INDEX(Companies!$A:$A,RANDBETWEEN(5,COUNTA(Companies!$A:$A) + 1),1)</f>
        <v>5</v>
      </c>
      <c r="B1694" s="7" t="str">
        <f ca="1">VLOOKUP($A1694,Companies!$A:$B,2,FALSE)</f>
        <v>ACME Corporation</v>
      </c>
      <c r="C1694" s="5">
        <f t="shared" si="261"/>
        <v>1690</v>
      </c>
      <c r="D1694" s="5" t="str" cm="1">
        <f t="array" ref="D1694">SHA1HASH($C1694)</f>
        <v>d45f2755eb14b7c896ad4536d59cbe62b3069344</v>
      </c>
      <c r="E1694" s="6">
        <v>1</v>
      </c>
      <c r="F1694" s="7">
        <f ca="1">IF($C1694 = 1 + N("Presidente"),
    127,
    IF($C1694 = 2 + N("Vice-Presidente"),
        72,
        IF($C1694 = 3 + N("Secretária bilíngue"),
            13,
            RANDBETWEEN(5,COUNT(Name!$A:$A) + 1)
        )
    )
)</f>
        <v>193</v>
      </c>
      <c r="G1694" s="7" t="str">
        <f ca="1">VLOOKUP($F1694,Name!$A:$B,2,FALSE)</f>
        <v>João Victor</v>
      </c>
      <c r="H1694" s="7">
        <f ca="1" xml:space="preserve">
IF($C1694 = 1,
    0,
    RANDBETWEEN(5,COUNT('Last name'!$A:$A) + 1)
)</f>
        <v>21</v>
      </c>
      <c r="I1694" s="7" t="str">
        <f ca="1" xml:space="preserve">
IF($C1694 = 1 + N("Presidente"),
    "de Orléans e Bragança",
    VLOOKUP($H1694,'Last name'!$A:$B,2,FALSE) &amp; " " &amp; VLOOKUP(RANDBETWEEN(5,COUNT('Last name'!$A:$A) + 1),'Last name'!$A:$B,2,FALSE)
)</f>
        <v>Aragão Mazza</v>
      </c>
      <c r="J1694" s="7" t="str">
        <f t="shared" ca="1" si="262"/>
        <v>João Victor Aragão Mazza</v>
      </c>
      <c r="K1694" s="7" t="str" cm="1">
        <f t="array" aca="1" ref="K1694" ca="1">SHA1HASH($J1694)</f>
        <v>d54f729f4405caccc6e8c7216d8c88787d2243f0</v>
      </c>
      <c r="L1694" s="7" cm="1">
        <f t="array" aca="1" ref="L1694" ca="1">INDEX(States!$A:$A,N1694,1)</f>
        <v>5</v>
      </c>
      <c r="M1694" s="7" t="str">
        <f ca="1">VLOOKUP($L1694,Countries!$A:$B,2,FALSE)</f>
        <v>Portugal</v>
      </c>
      <c r="N1694" s="7" cm="1">
        <f t="array" aca="1" ref="N1694" ca="1">INDEX(States!$C:$C,RANDBETWEEN(5,COUNTA(States!$A:$A) + 1),1)</f>
        <v>11</v>
      </c>
      <c r="O1694" s="7" t="str">
        <f ca="1">VLOOKUP($N1694,States!$C:$D,2,FALSE)</f>
        <v>Santarém</v>
      </c>
      <c r="P1694" s="7" t="str">
        <f ca="1">VLOOKUP($F1694,Name!$A:$C,3,FALSE)</f>
        <v>M</v>
      </c>
      <c r="Q1694" s="7" t="str">
        <f ca="1">VLOOKUP($P1694,Genders!$B:$C,2,FALSE)</f>
        <v>Male</v>
      </c>
      <c r="R1694" s="7" cm="1">
        <f t="array" aca="1" ref="R1694" ca="1">INDEX('Marital status'!$A:$A,RANDBETWEEN(5,COUNTA('Marital status'!$A:$A) + 1),1)</f>
        <v>6</v>
      </c>
      <c r="S1694" s="7" t="str">
        <f ca="1">VLOOKUP($R1694,'Marital status'!$A:$B,2,FALSE)</f>
        <v>MarrieD</v>
      </c>
      <c r="T1694" s="7">
        <f t="shared" ca="1" si="263"/>
        <v>7</v>
      </c>
      <c r="U1694" s="7" t="str">
        <f ca="1">VLOOKUP($T1694,Ethnicities!$A:$B,2,FALSE)</f>
        <v xml:space="preserve">  Hispanic or LATINO</v>
      </c>
      <c r="V1694" s="8">
        <f t="shared" ca="1" si="264"/>
        <v>20132</v>
      </c>
      <c r="W1694" s="6">
        <f t="shared" ca="1" si="265"/>
        <v>7</v>
      </c>
      <c r="X1694" s="8" t="str">
        <f ca="1">VLOOKUP($W1694,'Background education'!$A:$B,2,FALSE)</f>
        <v>Undergraduate degree</v>
      </c>
      <c r="Y1694" s="7">
        <f ca="1" xml:space="preserve">
  IF(OR($AA1694 = 5, $AA1694 = 6, $AA1694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694" s="7" t="str">
        <f ca="1">VLOOKUP($Y1694,Departments!$A:$B,2,FALSE)</f>
        <v>Communication &amp; Marketing</v>
      </c>
      <c r="AA1694" s="6">
        <f t="shared" ca="1" si="266"/>
        <v>11</v>
      </c>
      <c r="AB1694" s="7" t="str">
        <f ca="1">VLOOKUP($AA1694,Roles!$A:$B,2,FALSE)</f>
        <v>Analyst</v>
      </c>
      <c r="AC1694" s="6">
        <f t="shared" ca="1" si="267"/>
        <v>6</v>
      </c>
      <c r="AD1694" s="7" t="str">
        <f ca="1" xml:space="preserve">
IF($AC1694 &lt;&gt; "",
    VLOOKUP($AC1694,Levels!$A:$B,2,FALSE),
    ""
)</f>
        <v>Pleno</v>
      </c>
      <c r="AE1694" s="8">
        <f t="shared" ca="1" si="268"/>
        <v>36674</v>
      </c>
      <c r="AF1694" s="6">
        <f ca="1">RANDBETWEEN(5,COUNTA('Recruitment source'!$A:$A) + 1)</f>
        <v>14</v>
      </c>
      <c r="AG1694" s="6" t="str">
        <f ca="1">VLOOKUP($AF1694,'Recruitment source'!$A:$B,2,FALSE)</f>
        <v>LinkedIn</v>
      </c>
      <c r="AH1694" s="8"/>
      <c r="AI1694" s="1">
        <f t="shared" ca="1" si="260"/>
        <v>2580</v>
      </c>
      <c r="AJ1694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1690, 1, 'João Victor Aragão Mazza', 'M', 7, '12/02/1955', 7, 11, 11, 6, 2580);</v>
      </c>
    </row>
    <row r="1695" spans="1:36" ht="14.25" customHeight="1" x14ac:dyDescent="0.2">
      <c r="A1695" s="7" cm="1">
        <f t="array" aca="1" ref="A1695" ca="1">INDEX(Companies!$A:$A,RANDBETWEEN(5,COUNTA(Companies!$A:$A) + 1),1)</f>
        <v>5</v>
      </c>
      <c r="B1695" s="7" t="str">
        <f ca="1">VLOOKUP($A1695,Companies!$A:$B,2,FALSE)</f>
        <v>ACME Corporation</v>
      </c>
      <c r="C1695" s="5">
        <f t="shared" si="261"/>
        <v>1691</v>
      </c>
      <c r="D1695" s="5" t="str" cm="1">
        <f t="array" ref="D1695">SHA1HASH($C1695)</f>
        <v>2bd746386e7303c37c516ce228d22b96e3bac1f5</v>
      </c>
      <c r="E1695" s="6">
        <v>1</v>
      </c>
      <c r="F1695" s="7">
        <f ca="1">IF($C1695 = 1 + N("Presidente"),
    127,
    IF($C1695 = 2 + N("Vice-Presidente"),
        72,
        IF($C1695 = 3 + N("Secretária bilíngue"),
            13,
            RANDBETWEEN(5,COUNT(Name!$A:$A) + 1)
        )
    )
)</f>
        <v>116</v>
      </c>
      <c r="G1695" s="7" t="str">
        <f ca="1">VLOOKUP($F1695,Name!$A:$B,2,FALSE)</f>
        <v>Eduarda</v>
      </c>
      <c r="H1695" s="7">
        <f ca="1" xml:space="preserve">
IF($C1695 = 1,
    0,
    RANDBETWEEN(5,COUNT('Last name'!$A:$A) + 1)
)</f>
        <v>16</v>
      </c>
      <c r="I1695" s="7" t="str">
        <f ca="1" xml:space="preserve">
IF($C1695 = 1 + N("Presidente"),
    "de Orléans e Bragança",
    VLOOKUP($H1695,'Last name'!$A:$B,2,FALSE) &amp; " " &amp; VLOOKUP(RANDBETWEEN(5,COUNT('Last name'!$A:$A) + 1),'Last name'!$A:$B,2,FALSE)
)</f>
        <v>Amor Gomes</v>
      </c>
      <c r="J1695" s="7" t="str">
        <f t="shared" ca="1" si="262"/>
        <v>Eduarda Amor Gomes</v>
      </c>
      <c r="K1695" s="7" t="str" cm="1">
        <f t="array" aca="1" ref="K1695" ca="1">SHA1HASH($J1695)</f>
        <v>83063ced685e6e258875dfc09367d7d0d84b2d39</v>
      </c>
      <c r="L1695" s="7" cm="1">
        <f t="array" aca="1" ref="L1695" ca="1">INDEX(States!$A:$A,N1695,1)</f>
        <v>5</v>
      </c>
      <c r="M1695" s="7" t="str">
        <f ca="1">VLOOKUP($L1695,Countries!$A:$B,2,FALSE)</f>
        <v>Portugal</v>
      </c>
      <c r="N1695" s="7" cm="1">
        <f t="array" aca="1" ref="N1695" ca="1">INDEX(States!$C:$C,RANDBETWEEN(5,COUNTA(States!$A:$A) + 1),1)</f>
        <v>24</v>
      </c>
      <c r="O1695" s="7" t="str">
        <f ca="1">VLOOKUP($N1695,States!$C:$D,2,FALSE)</f>
        <v>Brangança</v>
      </c>
      <c r="P1695" s="7" t="str">
        <f ca="1">VLOOKUP($F1695,Name!$A:$C,3,FALSE)</f>
        <v>F</v>
      </c>
      <c r="Q1695" s="7" t="str">
        <f ca="1">VLOOKUP($P1695,Genders!$B:$C,2,FALSE)</f>
        <v>Female</v>
      </c>
      <c r="R1695" s="7" cm="1">
        <f t="array" aca="1" ref="R1695" ca="1">INDEX('Marital status'!$A:$A,RANDBETWEEN(5,COUNTA('Marital status'!$A:$A) + 1),1)</f>
        <v>5</v>
      </c>
      <c r="S1695" s="7" t="str">
        <f ca="1">VLOOKUP($R1695,'Marital status'!$A:$B,2,FALSE)</f>
        <v>single</v>
      </c>
      <c r="T1695" s="7">
        <f t="shared" ca="1" si="263"/>
        <v>5</v>
      </c>
      <c r="U1695" s="7" t="str">
        <f ca="1">VLOOKUP($T1695,Ethnicities!$A:$B,2,FALSE)</f>
        <v xml:space="preserve"> white</v>
      </c>
      <c r="V1695" s="8">
        <f t="shared" ca="1" si="264"/>
        <v>28022</v>
      </c>
      <c r="W1695" s="6">
        <f t="shared" ca="1" si="265"/>
        <v>7</v>
      </c>
      <c r="X1695" s="8" t="str">
        <f ca="1">VLOOKUP($W1695,'Background education'!$A:$B,2,FALSE)</f>
        <v>Undergraduate degree</v>
      </c>
      <c r="Y1695" s="7">
        <f ca="1" xml:space="preserve">
  IF(OR($AA1695 = 5, $AA1695 = 6, $AA1695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95" s="7" t="str">
        <f ca="1">VLOOKUP($Y1695,Departments!$A:$B,2,FALSE)</f>
        <v>Audit</v>
      </c>
      <c r="AA1695" s="6">
        <f t="shared" ca="1" si="266"/>
        <v>9</v>
      </c>
      <c r="AB1695" s="7" t="str">
        <f ca="1">VLOOKUP($AA1695,Roles!$A:$B,2,FALSE)</f>
        <v>Intern</v>
      </c>
      <c r="AC1695" s="6" t="str">
        <f t="shared" ca="1" si="267"/>
        <v/>
      </c>
      <c r="AD1695" s="7" t="str">
        <f ca="1" xml:space="preserve">
IF($AC1695 &lt;&gt; "",
    VLOOKUP($AC1695,Levels!$A:$B,2,FALSE),
    ""
)</f>
        <v/>
      </c>
      <c r="AE1695" s="8">
        <f t="shared" ca="1" si="268"/>
        <v>43089</v>
      </c>
      <c r="AF1695" s="6">
        <f ca="1">RANDBETWEEN(5,COUNTA('Recruitment source'!$A:$A) + 1)</f>
        <v>6</v>
      </c>
      <c r="AG1695" s="6" t="str">
        <f ca="1">VLOOKUP($AF1695,'Recruitment source'!$A:$B,2,FALSE)</f>
        <v>Learn4Good</v>
      </c>
      <c r="AH1695" s="8"/>
      <c r="AI1695" s="1">
        <f t="shared" ca="1" si="260"/>
        <v>1205</v>
      </c>
      <c r="AJ1695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1691, 1, 'Eduarda Amor Gomes', 'F', 5, '19/09/1976', 7, 13, 9, NULL, 1205);</v>
      </c>
    </row>
    <row r="1696" spans="1:36" ht="14.25" customHeight="1" x14ac:dyDescent="0.2">
      <c r="A1696" s="7" cm="1">
        <f t="array" aca="1" ref="A1696" ca="1">INDEX(Companies!$A:$A,RANDBETWEEN(5,COUNTA(Companies!$A:$A) + 1),1)</f>
        <v>5</v>
      </c>
      <c r="B1696" s="7" t="str">
        <f ca="1">VLOOKUP($A1696,Companies!$A:$B,2,FALSE)</f>
        <v>ACME Corporation</v>
      </c>
      <c r="C1696" s="5">
        <f t="shared" si="261"/>
        <v>1692</v>
      </c>
      <c r="D1696" s="5" t="str" cm="1">
        <f t="array" ref="D1696">SHA1HASH($C1696)</f>
        <v>b039469e10cc32b9eb6aaee8aabb64a15836746f</v>
      </c>
      <c r="E1696" s="6">
        <v>1</v>
      </c>
      <c r="F1696" s="7">
        <f ca="1">IF($C1696 = 1 + N("Presidente"),
    127,
    IF($C1696 = 2 + N("Vice-Presidente"),
        72,
        IF($C1696 = 3 + N("Secretária bilíngue"),
            13,
            RANDBETWEEN(5,COUNT(Name!$A:$A) + 1)
        )
    )
)</f>
        <v>214</v>
      </c>
      <c r="G1696" s="7" t="str">
        <f ca="1">VLOOKUP($F1696,Name!$A:$B,2,FALSE)</f>
        <v>Kleriston</v>
      </c>
      <c r="H1696" s="7">
        <f ca="1" xml:space="preserve">
IF($C1696 = 1,
    0,
    RANDBETWEEN(5,COUNT('Last name'!$A:$A) + 1)
)</f>
        <v>49</v>
      </c>
      <c r="I1696" s="7" t="str">
        <f ca="1" xml:space="preserve">
IF($C1696 = 1 + N("Presidente"),
    "de Orléans e Bragança",
    VLOOKUP($H1696,'Last name'!$A:$B,2,FALSE) &amp; " " &amp; VLOOKUP(RANDBETWEEN(5,COUNT('Last name'!$A:$A) + 1),'Last name'!$A:$B,2,FALSE)
)</f>
        <v>Brito Bicalho</v>
      </c>
      <c r="J1696" s="7" t="str">
        <f t="shared" ca="1" si="262"/>
        <v>Kleriston Brito Bicalho</v>
      </c>
      <c r="K1696" s="7" t="str" cm="1">
        <f t="array" aca="1" ref="K1696" ca="1">SHA1HASH($J1696)</f>
        <v>a09857ab4873464b70907903b017707b653ee3af</v>
      </c>
      <c r="L1696" s="7" cm="1">
        <f t="array" aca="1" ref="L1696" ca="1">INDEX(States!$A:$A,N1696,1)</f>
        <v>5</v>
      </c>
      <c r="M1696" s="7" t="str">
        <f ca="1">VLOOKUP($L1696,Countries!$A:$B,2,FALSE)</f>
        <v>Portugal</v>
      </c>
      <c r="N1696" s="7" cm="1">
        <f t="array" aca="1" ref="N1696" ca="1">INDEX(States!$C:$C,RANDBETWEEN(5,COUNTA(States!$A:$A) + 1),1)</f>
        <v>8</v>
      </c>
      <c r="O1696" s="7" t="str">
        <f ca="1">VLOOKUP($N1696,States!$C:$D,2,FALSE)</f>
        <v>AveirO</v>
      </c>
      <c r="P1696" s="7" t="str">
        <f ca="1">VLOOKUP($F1696,Name!$A:$C,3,FALSE)</f>
        <v>M</v>
      </c>
      <c r="Q1696" s="7" t="str">
        <f ca="1">VLOOKUP($P1696,Genders!$B:$C,2,FALSE)</f>
        <v>Male</v>
      </c>
      <c r="R1696" s="7" cm="1">
        <f t="array" aca="1" ref="R1696" ca="1">INDEX('Marital status'!$A:$A,RANDBETWEEN(5,COUNTA('Marital status'!$A:$A) + 1),1)</f>
        <v>9</v>
      </c>
      <c r="S1696" s="7" t="str">
        <f ca="1">VLOOKUP($R1696,'Marital status'!$A:$B,2,FALSE)</f>
        <v>DIVORCED</v>
      </c>
      <c r="T1696" s="7">
        <f t="shared" ca="1" si="263"/>
        <v>5</v>
      </c>
      <c r="U1696" s="7" t="str">
        <f ca="1">VLOOKUP($T1696,Ethnicities!$A:$B,2,FALSE)</f>
        <v xml:space="preserve"> white</v>
      </c>
      <c r="V1696" s="8">
        <f t="shared" ca="1" si="264"/>
        <v>18331</v>
      </c>
      <c r="W1696" s="6">
        <f t="shared" ca="1" si="265"/>
        <v>7</v>
      </c>
      <c r="X1696" s="8" t="str">
        <f ca="1">VLOOKUP($W1696,'Background education'!$A:$B,2,FALSE)</f>
        <v>Undergraduate degree</v>
      </c>
      <c r="Y1696" s="7">
        <f ca="1" xml:space="preserve">
  IF(OR($AA1696 = 5, $AA1696 = 6, $AA1696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696" s="7" t="str">
        <f ca="1">VLOOKUP($Y1696,Departments!$A:$B,2,FALSE)</f>
        <v>Operations</v>
      </c>
      <c r="AA1696" s="6">
        <f t="shared" ca="1" si="266"/>
        <v>11</v>
      </c>
      <c r="AB1696" s="7" t="str">
        <f ca="1">VLOOKUP($AA1696,Roles!$A:$B,2,FALSE)</f>
        <v>Analyst</v>
      </c>
      <c r="AC1696" s="6">
        <f t="shared" ca="1" si="267"/>
        <v>6</v>
      </c>
      <c r="AD1696" s="7" t="str">
        <f ca="1" xml:space="preserve">
IF($AC1696 &lt;&gt; "",
    VLOOKUP($AC1696,Levels!$A:$B,2,FALSE),
    ""
)</f>
        <v>Pleno</v>
      </c>
      <c r="AE1696" s="8">
        <f t="shared" ca="1" si="268"/>
        <v>44278</v>
      </c>
      <c r="AF1696" s="6">
        <f ca="1">RANDBETWEEN(5,COUNTA('Recruitment source'!$A:$A) + 1)</f>
        <v>7</v>
      </c>
      <c r="AG1696" s="6" t="str">
        <f ca="1">VLOOKUP($AF1696,'Recruitment source'!$A:$B,2,FALSE)</f>
        <v>SAPO Emprego</v>
      </c>
      <c r="AH1696" s="8"/>
      <c r="AI1696" s="1">
        <f t="shared" ca="1" si="260"/>
        <v>2500</v>
      </c>
      <c r="AJ1696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1692, 1, 'Kleriston Brito Bicalho', 'M', 5, '09/03/1950', 7, 10, 11, 6, 2500);</v>
      </c>
    </row>
    <row r="1697" spans="1:36" ht="14.25" customHeight="1" x14ac:dyDescent="0.2">
      <c r="A1697" s="7" cm="1">
        <f t="array" aca="1" ref="A1697" ca="1">INDEX(Companies!$A:$A,RANDBETWEEN(5,COUNTA(Companies!$A:$A) + 1),1)</f>
        <v>5</v>
      </c>
      <c r="B1697" s="7" t="str">
        <f ca="1">VLOOKUP($A1697,Companies!$A:$B,2,FALSE)</f>
        <v>ACME Corporation</v>
      </c>
      <c r="C1697" s="5">
        <f t="shared" si="261"/>
        <v>1693</v>
      </c>
      <c r="D1697" s="5" t="str" cm="1">
        <f t="array" ref="D1697">SHA1HASH($C1697)</f>
        <v>b91b09628ef3a6b13a5c3383fa4787aa476da69c</v>
      </c>
      <c r="E1697" s="6">
        <v>1</v>
      </c>
      <c r="F1697" s="7">
        <f ca="1">IF($C1697 = 1 + N("Presidente"),
    127,
    IF($C1697 = 2 + N("Vice-Presidente"),
        72,
        IF($C1697 = 3 + N("Secretária bilíngue"),
            13,
            RANDBETWEEN(5,COUNT(Name!$A:$A) + 1)
        )
    )
)</f>
        <v>271</v>
      </c>
      <c r="G1697" s="7" t="str">
        <f ca="1">VLOOKUP($F1697,Name!$A:$B,2,FALSE)</f>
        <v>Maria Luiza</v>
      </c>
      <c r="H1697" s="7">
        <f ca="1" xml:space="preserve">
IF($C1697 = 1,
    0,
    RANDBETWEEN(5,COUNT('Last name'!$A:$A) + 1)
)</f>
        <v>87</v>
      </c>
      <c r="I1697" s="7" t="str">
        <f ca="1" xml:space="preserve">
IF($C1697 = 1 + N("Presidente"),
    "de Orléans e Bragança",
    VLOOKUP($H1697,'Last name'!$A:$B,2,FALSE) &amp; " " &amp; VLOOKUP(RANDBETWEEN(5,COUNT('Last name'!$A:$A) + 1),'Last name'!$A:$B,2,FALSE)
)</f>
        <v>Ferrari Mazza</v>
      </c>
      <c r="J1697" s="7" t="str">
        <f t="shared" ca="1" si="262"/>
        <v>Maria Luiza Ferrari Mazza</v>
      </c>
      <c r="K1697" s="7" t="str" cm="1">
        <f t="array" aca="1" ref="K1697" ca="1">SHA1HASH($J1697)</f>
        <v>3b527fa6a5352e0b0403d959368e048f8763f5f0</v>
      </c>
      <c r="L1697" s="7" cm="1">
        <f t="array" aca="1" ref="L1697" ca="1">INDEX(States!$A:$A,N1697,1)</f>
        <v>5</v>
      </c>
      <c r="M1697" s="7" t="str">
        <f ca="1">VLOOKUP($L1697,Countries!$A:$B,2,FALSE)</f>
        <v>Portugal</v>
      </c>
      <c r="N1697" s="7" cm="1">
        <f t="array" aca="1" ref="N1697" ca="1">INDEX(States!$C:$C,RANDBETWEEN(5,COUNTA(States!$A:$A) + 1),1)</f>
        <v>15</v>
      </c>
      <c r="O1697" s="7" t="str">
        <f ca="1">VLOOKUP($N1697,States!$C:$D,2,FALSE)</f>
        <v xml:space="preserve"> ÉVORA</v>
      </c>
      <c r="P1697" s="7" t="str">
        <f ca="1">VLOOKUP($F1697,Name!$A:$C,3,FALSE)</f>
        <v>F</v>
      </c>
      <c r="Q1697" s="7" t="str">
        <f ca="1">VLOOKUP($P1697,Genders!$B:$C,2,FALSE)</f>
        <v>Female</v>
      </c>
      <c r="R1697" s="7" cm="1">
        <f t="array" aca="1" ref="R1697" ca="1">INDEX('Marital status'!$A:$A,RANDBETWEEN(5,COUNTA('Marital status'!$A:$A) + 1),1)</f>
        <v>7</v>
      </c>
      <c r="S1697" s="7" t="str">
        <f ca="1">VLOOKUP($R1697,'Marital status'!$A:$B,2,FALSE)</f>
        <v xml:space="preserve">Widowed </v>
      </c>
      <c r="T1697" s="7">
        <f t="shared" ca="1" si="263"/>
        <v>5</v>
      </c>
      <c r="U1697" s="7" t="str">
        <f ca="1">VLOOKUP($T1697,Ethnicities!$A:$B,2,FALSE)</f>
        <v xml:space="preserve"> white</v>
      </c>
      <c r="V1697" s="8">
        <f t="shared" ca="1" si="264"/>
        <v>19837</v>
      </c>
      <c r="W1697" s="6">
        <f t="shared" ca="1" si="265"/>
        <v>7</v>
      </c>
      <c r="X1697" s="8" t="str">
        <f ca="1">VLOOKUP($W1697,'Background education'!$A:$B,2,FALSE)</f>
        <v>Undergraduate degree</v>
      </c>
      <c r="Y1697" s="7">
        <f ca="1" xml:space="preserve">
  IF(OR($AA1697 = 5, $AA1697 = 6, $AA1697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697" s="7" t="str">
        <f ca="1">VLOOKUP($Y1697,Departments!$A:$B,2,FALSE)</f>
        <v xml:space="preserve"> Commercial</v>
      </c>
      <c r="AA1697" s="6">
        <f t="shared" ca="1" si="266"/>
        <v>9</v>
      </c>
      <c r="AB1697" s="7" t="str">
        <f ca="1">VLOOKUP($AA1697,Roles!$A:$B,2,FALSE)</f>
        <v>Intern</v>
      </c>
      <c r="AC1697" s="6" t="str">
        <f t="shared" ca="1" si="267"/>
        <v/>
      </c>
      <c r="AD1697" s="7" t="str">
        <f ca="1" xml:space="preserve">
IF($AC1697 &lt;&gt; "",
    VLOOKUP($AC1697,Levels!$A:$B,2,FALSE),
    ""
)</f>
        <v/>
      </c>
      <c r="AE1697" s="8">
        <f t="shared" ca="1" si="268"/>
        <v>37551</v>
      </c>
      <c r="AF1697" s="6">
        <f ca="1">RANDBETWEEN(5,COUNTA('Recruitment source'!$A:$A) + 1)</f>
        <v>10</v>
      </c>
      <c r="AG1697" s="6" t="str">
        <f ca="1">VLOOKUP($AF1697,'Recruitment source'!$A:$B,2,FALSE)</f>
        <v>Jobs in Lisbon</v>
      </c>
      <c r="AH1697" s="8"/>
      <c r="AI1697" s="1">
        <f t="shared" ca="1" si="260"/>
        <v>1285</v>
      </c>
      <c r="AJ1697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1693, 1, 'Maria Luiza Ferrari Mazza', 'F', 5, '23/04/1954', 7, 9, 9, NULL, 1285);</v>
      </c>
    </row>
    <row r="1698" spans="1:36" ht="14.25" customHeight="1" x14ac:dyDescent="0.2">
      <c r="A1698" s="7" cm="1">
        <f t="array" aca="1" ref="A1698" ca="1">INDEX(Companies!$A:$A,RANDBETWEEN(5,COUNTA(Companies!$A:$A) + 1),1)</f>
        <v>5</v>
      </c>
      <c r="B1698" s="7" t="str">
        <f ca="1">VLOOKUP($A1698,Companies!$A:$B,2,FALSE)</f>
        <v>ACME Corporation</v>
      </c>
      <c r="C1698" s="5">
        <f t="shared" si="261"/>
        <v>1694</v>
      </c>
      <c r="D1698" s="5" t="str" cm="1">
        <f t="array" ref="D1698">SHA1HASH($C1698)</f>
        <v>9ab4a67f799904ef4c6c5e0c4d0c942a3e008ec8</v>
      </c>
      <c r="E1698" s="6">
        <v>1</v>
      </c>
      <c r="F1698" s="7">
        <f ca="1">IF($C1698 = 1 + N("Presidente"),
    127,
    IF($C1698 = 2 + N("Vice-Presidente"),
        72,
        IF($C1698 = 3 + N("Secretária bilíngue"),
            13,
            RANDBETWEEN(5,COUNT(Name!$A:$A) + 1)
        )
    )
)</f>
        <v>181</v>
      </c>
      <c r="G1698" s="7" t="str">
        <f ca="1">VLOOKUP($F1698,Name!$A:$B,2,FALSE)</f>
        <v>Isys</v>
      </c>
      <c r="H1698" s="7">
        <f ca="1" xml:space="preserve">
IF($C1698 = 1,
    0,
    RANDBETWEEN(5,COUNT('Last name'!$A:$A) + 1)
)</f>
        <v>61</v>
      </c>
      <c r="I1698" s="7" t="str">
        <f ca="1" xml:space="preserve">
IF($C1698 = 1 + N("Presidente"),
    "de Orléans e Bragança",
    VLOOKUP($H1698,'Last name'!$A:$B,2,FALSE) &amp; " " &amp; VLOOKUP(RANDBETWEEN(5,COUNT('Last name'!$A:$A) + 1),'Last name'!$A:$B,2,FALSE)
)</f>
        <v>Caruso Saragoça</v>
      </c>
      <c r="J1698" s="7" t="str">
        <f t="shared" ca="1" si="262"/>
        <v>Isys Caruso Saragoça</v>
      </c>
      <c r="K1698" s="7" t="str" cm="1">
        <f t="array" aca="1" ref="K1698" ca="1">SHA1HASH($J1698)</f>
        <v>c94ddcf8d09b842f6f8d2553fe87fb5290f3f892</v>
      </c>
      <c r="L1698" s="7" cm="1">
        <f t="array" aca="1" ref="L1698" ca="1">INDEX(States!$A:$A,N1698,1)</f>
        <v>5</v>
      </c>
      <c r="M1698" s="7" t="str">
        <f ca="1">VLOOKUP($L1698,Countries!$A:$B,2,FALSE)</f>
        <v>Portugal</v>
      </c>
      <c r="N1698" s="7" cm="1">
        <f t="array" aca="1" ref="N1698" ca="1">INDEX(States!$C:$C,RANDBETWEEN(5,COUNTA(States!$A:$A) + 1),1)</f>
        <v>10</v>
      </c>
      <c r="O1698" s="7" t="str">
        <f ca="1">VLOOKUP($N1698,States!$C:$D,2,FALSE)</f>
        <v>Faro</v>
      </c>
      <c r="P1698" s="7" t="str">
        <f ca="1">VLOOKUP($F1698,Name!$A:$C,3,FALSE)</f>
        <v>F</v>
      </c>
      <c r="Q1698" s="7" t="str">
        <f ca="1">VLOOKUP($P1698,Genders!$B:$C,2,FALSE)</f>
        <v>Female</v>
      </c>
      <c r="R1698" s="7" cm="1">
        <f t="array" aca="1" ref="R1698" ca="1">INDEX('Marital status'!$A:$A,RANDBETWEEN(5,COUNTA('Marital status'!$A:$A) + 1),1)</f>
        <v>8</v>
      </c>
      <c r="S1698" s="7" t="str">
        <f ca="1">VLOOKUP($R1698,'Marital status'!$A:$B,2,FALSE)</f>
        <v xml:space="preserve"> Separated </v>
      </c>
      <c r="T1698" s="7">
        <f t="shared" ca="1" si="263"/>
        <v>5</v>
      </c>
      <c r="U1698" s="7" t="str">
        <f ca="1">VLOOKUP($T1698,Ethnicities!$A:$B,2,FALSE)</f>
        <v xml:space="preserve"> white</v>
      </c>
      <c r="V1698" s="8">
        <f t="shared" ca="1" si="264"/>
        <v>19604</v>
      </c>
      <c r="W1698" s="6">
        <f t="shared" ca="1" si="265"/>
        <v>7</v>
      </c>
      <c r="X1698" s="8" t="str">
        <f ca="1">VLOOKUP($W1698,'Background education'!$A:$B,2,FALSE)</f>
        <v>Undergraduate degree</v>
      </c>
      <c r="Y1698" s="7">
        <f ca="1" xml:space="preserve">
  IF(OR($AA1698 = 5, $AA1698 = 6, $AA1698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698" s="7" t="str">
        <f ca="1">VLOOKUP($Y1698,Departments!$A:$B,2,FALSE)</f>
        <v>Controlling</v>
      </c>
      <c r="AA1698" s="6">
        <f t="shared" ca="1" si="266"/>
        <v>11</v>
      </c>
      <c r="AB1698" s="7" t="str">
        <f ca="1">VLOOKUP($AA1698,Roles!$A:$B,2,FALSE)</f>
        <v>Analyst</v>
      </c>
      <c r="AC1698" s="6">
        <f t="shared" ca="1" si="267"/>
        <v>5</v>
      </c>
      <c r="AD1698" s="7" t="str">
        <f ca="1" xml:space="preserve">
IF($AC1698 &lt;&gt; "",
    VLOOKUP($AC1698,Levels!$A:$B,2,FALSE),
    ""
)</f>
        <v>Junior</v>
      </c>
      <c r="AE1698" s="8">
        <f t="shared" ca="1" si="268"/>
        <v>40759</v>
      </c>
      <c r="AF1698" s="6">
        <f ca="1">RANDBETWEEN(5,COUNTA('Recruitment source'!$A:$A) + 1)</f>
        <v>9</v>
      </c>
      <c r="AG1698" s="6" t="str">
        <f ca="1">VLOOKUP($AF1698,'Recruitment source'!$A:$B,2,FALSE)</f>
        <v>Empregos Online</v>
      </c>
      <c r="AH1698" s="8"/>
      <c r="AI1698" s="1">
        <f t="shared" ca="1" si="260"/>
        <v>2500</v>
      </c>
      <c r="AJ1698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1694, 1, 'Isys Caruso Saragoça', 'F', 5, '02/09/1953', 7, 12, 11, 5, 2500);</v>
      </c>
    </row>
    <row r="1699" spans="1:36" ht="14.25" customHeight="1" x14ac:dyDescent="0.2">
      <c r="A1699" s="7" cm="1">
        <f t="array" aca="1" ref="A1699" ca="1">INDEX(Companies!$A:$A,RANDBETWEEN(5,COUNTA(Companies!$A:$A) + 1),1)</f>
        <v>5</v>
      </c>
      <c r="B1699" s="7" t="str">
        <f ca="1">VLOOKUP($A1699,Companies!$A:$B,2,FALSE)</f>
        <v>ACME Corporation</v>
      </c>
      <c r="C1699" s="5">
        <f t="shared" si="261"/>
        <v>1695</v>
      </c>
      <c r="D1699" s="5" t="str" cm="1">
        <f t="array" ref="D1699">SHA1HASH($C1699)</f>
        <v>8a0bbde8e5fe9a3423d20c2cd6a56242bc45766e</v>
      </c>
      <c r="E1699" s="6">
        <v>1</v>
      </c>
      <c r="F1699" s="7">
        <f ca="1">IF($C1699 = 1 + N("Presidente"),
    127,
    IF($C1699 = 2 + N("Vice-Presidente"),
        72,
        IF($C1699 = 3 + N("Secretária bilíngue"),
            13,
            RANDBETWEEN(5,COUNT(Name!$A:$A) + 1)
        )
    )
)</f>
        <v>135</v>
      </c>
      <c r="G1699" s="7" t="str">
        <f ca="1">VLOOKUP($F1699,Name!$A:$B,2,FALSE)</f>
        <v>Felipe</v>
      </c>
      <c r="H1699" s="7">
        <f ca="1" xml:space="preserve">
IF($C1699 = 1,
    0,
    RANDBETWEEN(5,COUNT('Last name'!$A:$A) + 1)
)</f>
        <v>89</v>
      </c>
      <c r="I1699" s="7" t="str">
        <f ca="1" xml:space="preserve">
IF($C1699 = 1 + N("Presidente"),
    "de Orléans e Bragança",
    VLOOKUP($H1699,'Last name'!$A:$B,2,FALSE) &amp; " " &amp; VLOOKUP(RANDBETWEEN(5,COUNT('Last name'!$A:$A) + 1),'Last name'!$A:$B,2,FALSE)
)</f>
        <v>Figo Noronha</v>
      </c>
      <c r="J1699" s="7" t="str">
        <f t="shared" ca="1" si="262"/>
        <v>Felipe Figo Noronha</v>
      </c>
      <c r="K1699" s="7" t="str" cm="1">
        <f t="array" aca="1" ref="K1699" ca="1">SHA1HASH($J1699)</f>
        <v>9970f12b558898de2731cfeb865b8aa37d37928c</v>
      </c>
      <c r="L1699" s="7" cm="1">
        <f t="array" aca="1" ref="L1699" ca="1">INDEX(States!$A:$A,N1699,1)</f>
        <v>5</v>
      </c>
      <c r="M1699" s="7" t="str">
        <f ca="1">VLOOKUP($L1699,Countries!$A:$B,2,FALSE)</f>
        <v>Portugal</v>
      </c>
      <c r="N1699" s="7" cm="1">
        <f t="array" aca="1" ref="N1699" ca="1">INDEX(States!$C:$C,RANDBETWEEN(5,COUNTA(States!$A:$A) + 1),1)</f>
        <v>22</v>
      </c>
      <c r="O1699" s="7" t="str">
        <f ca="1">VLOOKUP($N1699,States!$C:$D,2,FALSE)</f>
        <v>Vila Real</v>
      </c>
      <c r="P1699" s="7" t="str">
        <f ca="1">VLOOKUP($F1699,Name!$A:$C,3,FALSE)</f>
        <v>M</v>
      </c>
      <c r="Q1699" s="7" t="str">
        <f ca="1">VLOOKUP($P1699,Genders!$B:$C,2,FALSE)</f>
        <v>Male</v>
      </c>
      <c r="R1699" s="7" cm="1">
        <f t="array" aca="1" ref="R1699" ca="1">INDEX('Marital status'!$A:$A,RANDBETWEEN(5,COUNTA('Marital status'!$A:$A) + 1),1)</f>
        <v>9</v>
      </c>
      <c r="S1699" s="7" t="str">
        <f ca="1">VLOOKUP($R1699,'Marital status'!$A:$B,2,FALSE)</f>
        <v>DIVORCED</v>
      </c>
      <c r="T1699" s="7">
        <f t="shared" ca="1" si="263"/>
        <v>5</v>
      </c>
      <c r="U1699" s="7" t="str">
        <f ca="1">VLOOKUP($T1699,Ethnicities!$A:$B,2,FALSE)</f>
        <v xml:space="preserve"> white</v>
      </c>
      <c r="V1699" s="8">
        <f t="shared" ca="1" si="264"/>
        <v>24148</v>
      </c>
      <c r="W1699" s="6">
        <f t="shared" ca="1" si="265"/>
        <v>7</v>
      </c>
      <c r="X1699" s="8" t="str">
        <f ca="1">VLOOKUP($W1699,'Background education'!$A:$B,2,FALSE)</f>
        <v>Undergraduate degree</v>
      </c>
      <c r="Y1699" s="7">
        <f ca="1" xml:space="preserve">
  IF(OR($AA1699 = 5, $AA1699 = 6, $AA1699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699" s="7" t="str">
        <f ca="1">VLOOKUP($Y1699,Departments!$A:$B,2,FALSE)</f>
        <v>Audit</v>
      </c>
      <c r="AA1699" s="6">
        <f t="shared" ca="1" si="266"/>
        <v>10</v>
      </c>
      <c r="AB1699" s="7" t="str">
        <f ca="1">VLOOKUP($AA1699,Roles!$A:$B,2,FALSE)</f>
        <v>Trainee</v>
      </c>
      <c r="AC1699" s="6" t="str">
        <f t="shared" ca="1" si="267"/>
        <v/>
      </c>
      <c r="AD1699" s="7" t="str">
        <f ca="1" xml:space="preserve">
IF($AC1699 &lt;&gt; "",
    VLOOKUP($AC1699,Levels!$A:$B,2,FALSE),
    ""
)</f>
        <v/>
      </c>
      <c r="AE1699" s="8">
        <f t="shared" ca="1" si="268"/>
        <v>41532</v>
      </c>
      <c r="AF1699" s="6">
        <f ca="1">RANDBETWEEN(5,COUNTA('Recruitment source'!$A:$A) + 1)</f>
        <v>11</v>
      </c>
      <c r="AG1699" s="6" t="str">
        <f ca="1">VLOOKUP($AF1699,'Recruitment source'!$A:$B,2,FALSE)</f>
        <v>Next Station</v>
      </c>
      <c r="AH1699" s="8"/>
      <c r="AI1699" s="1">
        <f t="shared" ca="1" si="260"/>
        <v>1305</v>
      </c>
      <c r="AJ1699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1695, 1, 'Felipe Figo Noronha', 'M', 5, '10/02/1966', 7, 13, 10, NULL, 1305);</v>
      </c>
    </row>
    <row r="1700" spans="1:36" ht="14.25" customHeight="1" x14ac:dyDescent="0.2">
      <c r="A1700" s="7" cm="1">
        <f t="array" aca="1" ref="A1700" ca="1">INDEX(Companies!$A:$A,RANDBETWEEN(5,COUNTA(Companies!$A:$A) + 1),1)</f>
        <v>5</v>
      </c>
      <c r="B1700" s="7" t="str">
        <f ca="1">VLOOKUP($A1700,Companies!$A:$B,2,FALSE)</f>
        <v>ACME Corporation</v>
      </c>
      <c r="C1700" s="5">
        <f t="shared" si="261"/>
        <v>1696</v>
      </c>
      <c r="D1700" s="5" t="str" cm="1">
        <f t="array" ref="D1700">SHA1HASH($C1700)</f>
        <v>0f1fa005246c05f9a9e350970e174761c57b9cff</v>
      </c>
      <c r="E1700" s="6">
        <v>1</v>
      </c>
      <c r="F1700" s="7">
        <f ca="1">IF($C1700 = 1 + N("Presidente"),
    127,
    IF($C1700 = 2 + N("Vice-Presidente"),
        72,
        IF($C1700 = 3 + N("Secretária bilíngue"),
            13,
            RANDBETWEEN(5,COUNT(Name!$A:$A) + 1)
        )
    )
)</f>
        <v>118</v>
      </c>
      <c r="G1700" s="7" t="str">
        <f ca="1">VLOOKUP($F1700,Name!$A:$B,2,FALSE)</f>
        <v>Eliezer</v>
      </c>
      <c r="H1700" s="7">
        <f ca="1" xml:space="preserve">
IF($C1700 = 1,
    0,
    RANDBETWEEN(5,COUNT('Last name'!$A:$A) + 1)
)</f>
        <v>97</v>
      </c>
      <c r="I1700" s="7" t="str">
        <f ca="1" xml:space="preserve">
IF($C1700 = 1 + N("Presidente"),
    "de Orléans e Bragança",
    VLOOKUP($H1700,'Last name'!$A:$B,2,FALSE) &amp; " " &amp; VLOOKUP(RANDBETWEEN(5,COUNT('Last name'!$A:$A) + 1),'Last name'!$A:$B,2,FALSE)
)</f>
        <v>Garcia Sacramento</v>
      </c>
      <c r="J1700" s="7" t="str">
        <f t="shared" ca="1" si="262"/>
        <v>Eliezer Garcia Sacramento</v>
      </c>
      <c r="K1700" s="7" t="str" cm="1">
        <f t="array" aca="1" ref="K1700" ca="1">SHA1HASH($J1700)</f>
        <v>587ab6fa121c1f87d4e5458c2a61a3bb405e284a</v>
      </c>
      <c r="L1700" s="7" cm="1">
        <f t="array" aca="1" ref="L1700" ca="1">INDEX(States!$A:$A,N1700,1)</f>
        <v>5</v>
      </c>
      <c r="M1700" s="7" t="str">
        <f ca="1">VLOOKUP($L1700,Countries!$A:$B,2,FALSE)</f>
        <v>Portugal</v>
      </c>
      <c r="N1700" s="7" cm="1">
        <f t="array" aca="1" ref="N1700" ca="1">INDEX(States!$C:$C,RANDBETWEEN(5,COUNTA(States!$A:$A) + 1),1)</f>
        <v>10</v>
      </c>
      <c r="O1700" s="7" t="str">
        <f ca="1">VLOOKUP($N1700,States!$C:$D,2,FALSE)</f>
        <v>Faro</v>
      </c>
      <c r="P1700" s="7" t="str">
        <f ca="1">VLOOKUP($F1700,Name!$A:$C,3,FALSE)</f>
        <v>M</v>
      </c>
      <c r="Q1700" s="7" t="str">
        <f ca="1">VLOOKUP($P1700,Genders!$B:$C,2,FALSE)</f>
        <v>Male</v>
      </c>
      <c r="R1700" s="7" cm="1">
        <f t="array" aca="1" ref="R1700" ca="1">INDEX('Marital status'!$A:$A,RANDBETWEEN(5,COUNTA('Marital status'!$A:$A) + 1),1)</f>
        <v>9</v>
      </c>
      <c r="S1700" s="7" t="str">
        <f ca="1">VLOOKUP($R1700,'Marital status'!$A:$B,2,FALSE)</f>
        <v>DIVORCED</v>
      </c>
      <c r="T1700" s="7">
        <f t="shared" ca="1" si="263"/>
        <v>5</v>
      </c>
      <c r="U1700" s="7" t="str">
        <f ca="1">VLOOKUP($T1700,Ethnicities!$A:$B,2,FALSE)</f>
        <v xml:space="preserve"> white</v>
      </c>
      <c r="V1700" s="8">
        <f t="shared" ca="1" si="264"/>
        <v>23198</v>
      </c>
      <c r="W1700" s="6">
        <f t="shared" ca="1" si="265"/>
        <v>8</v>
      </c>
      <c r="X1700" s="8" t="str">
        <f ca="1">VLOOKUP($W1700,'Background education'!$A:$B,2,FALSE)</f>
        <v>Graduate school</v>
      </c>
      <c r="Y1700" s="7">
        <f ca="1" xml:space="preserve">
  IF(OR($AA1700 = 5, $AA1700 = 6, $AA1700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00" s="7" t="str">
        <f ca="1">VLOOKUP($Y1700,Departments!$A:$B,2,FALSE)</f>
        <v>Human Resource</v>
      </c>
      <c r="AA1700" s="6">
        <f t="shared" ca="1" si="266"/>
        <v>11</v>
      </c>
      <c r="AB1700" s="7" t="str">
        <f ca="1">VLOOKUP($AA1700,Roles!$A:$B,2,FALSE)</f>
        <v>Analyst</v>
      </c>
      <c r="AC1700" s="6">
        <f t="shared" ca="1" si="267"/>
        <v>5</v>
      </c>
      <c r="AD1700" s="7" t="str">
        <f ca="1" xml:space="preserve">
IF($AC1700 &lt;&gt; "",
    VLOOKUP($AC1700,Levels!$A:$B,2,FALSE),
    ""
)</f>
        <v>Junior</v>
      </c>
      <c r="AE1700" s="8">
        <f t="shared" ca="1" si="268"/>
        <v>40170</v>
      </c>
      <c r="AF1700" s="6">
        <f ca="1">RANDBETWEEN(5,COUNTA('Recruitment source'!$A:$A) + 1)</f>
        <v>6</v>
      </c>
      <c r="AG1700" s="6" t="str">
        <f ca="1">VLOOKUP($AF1700,'Recruitment source'!$A:$B,2,FALSE)</f>
        <v>Learn4Good</v>
      </c>
      <c r="AH1700" s="8"/>
      <c r="AI1700" s="1">
        <f t="shared" ca="1" si="260"/>
        <v>3080</v>
      </c>
      <c r="AJ1700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1696, 1, 'Eliezer Garcia Sacramento', 'M', 5, '06/07/1963', 8, 8, 11, 5, 3080);</v>
      </c>
    </row>
    <row r="1701" spans="1:36" ht="14.25" customHeight="1" x14ac:dyDescent="0.2">
      <c r="A1701" s="7" cm="1">
        <f t="array" aca="1" ref="A1701" ca="1">INDEX(Companies!$A:$A,RANDBETWEEN(5,COUNTA(Companies!$A:$A) + 1),1)</f>
        <v>5</v>
      </c>
      <c r="B1701" s="7" t="str">
        <f ca="1">VLOOKUP($A1701,Companies!$A:$B,2,FALSE)</f>
        <v>ACME Corporation</v>
      </c>
      <c r="C1701" s="5">
        <f t="shared" si="261"/>
        <v>1697</v>
      </c>
      <c r="D1701" s="5" t="str" cm="1">
        <f t="array" ref="D1701">SHA1HASH($C1701)</f>
        <v>e9c4ee8840031c3747d4e58db8670528d7878149</v>
      </c>
      <c r="E1701" s="6">
        <v>1</v>
      </c>
      <c r="F1701" s="7">
        <f ca="1">IF($C1701 = 1 + N("Presidente"),
    127,
    IF($C1701 = 2 + N("Vice-Presidente"),
        72,
        IF($C1701 = 3 + N("Secretária bilíngue"),
            13,
            RANDBETWEEN(5,COUNT(Name!$A:$A) + 1)
        )
    )
)</f>
        <v>175</v>
      </c>
      <c r="G1701" s="7" t="str">
        <f ca="1">VLOOKUP($F1701,Name!$A:$B,2,FALSE)</f>
        <v>Isabella</v>
      </c>
      <c r="H1701" s="7">
        <f ca="1" xml:space="preserve">
IF($C1701 = 1,
    0,
    RANDBETWEEN(5,COUNT('Last name'!$A:$A) + 1)
)</f>
        <v>59</v>
      </c>
      <c r="I1701" s="7" t="str">
        <f ca="1" xml:space="preserve">
IF($C1701 = 1 + N("Presidente"),
    "de Orléans e Bragança",
    VLOOKUP($H1701,'Last name'!$A:$B,2,FALSE) &amp; " " &amp; VLOOKUP(RANDBETWEEN(5,COUNT('Last name'!$A:$A) + 1),'Last name'!$A:$B,2,FALSE)
)</f>
        <v>Cardozo Barbieri</v>
      </c>
      <c r="J1701" s="7" t="str">
        <f t="shared" ca="1" si="262"/>
        <v>Isabella Cardozo Barbieri</v>
      </c>
      <c r="K1701" s="7" t="str" cm="1">
        <f t="array" aca="1" ref="K1701" ca="1">SHA1HASH($J1701)</f>
        <v>98adac84d72470e091d5095da52dc2a96494aeee</v>
      </c>
      <c r="L1701" s="7" cm="1">
        <f t="array" aca="1" ref="L1701" ca="1">INDEX(States!$A:$A,N1701,1)</f>
        <v>5</v>
      </c>
      <c r="M1701" s="7" t="str">
        <f ca="1">VLOOKUP($L1701,Countries!$A:$B,2,FALSE)</f>
        <v>Portugal</v>
      </c>
      <c r="N1701" s="7" cm="1">
        <f t="array" aca="1" ref="N1701" ca="1">INDEX(States!$C:$C,RANDBETWEEN(5,COUNTA(States!$A:$A) + 1),1)</f>
        <v>7</v>
      </c>
      <c r="O1701" s="7" t="str">
        <f ca="1">VLOOKUP($N1701,States!$C:$D,2,FALSE)</f>
        <v xml:space="preserve"> Setúbal </v>
      </c>
      <c r="P1701" s="7" t="str">
        <f ca="1">VLOOKUP($F1701,Name!$A:$C,3,FALSE)</f>
        <v>F</v>
      </c>
      <c r="Q1701" s="7" t="str">
        <f ca="1">VLOOKUP($P1701,Genders!$B:$C,2,FALSE)</f>
        <v>Female</v>
      </c>
      <c r="R1701" s="7" cm="1">
        <f t="array" aca="1" ref="R1701" ca="1">INDEX('Marital status'!$A:$A,RANDBETWEEN(5,COUNTA('Marital status'!$A:$A) + 1),1)</f>
        <v>5</v>
      </c>
      <c r="S1701" s="7" t="str">
        <f ca="1">VLOOKUP($R1701,'Marital status'!$A:$B,2,FALSE)</f>
        <v>single</v>
      </c>
      <c r="T1701" s="7">
        <f t="shared" ca="1" si="263"/>
        <v>6</v>
      </c>
      <c r="U1701" s="7" t="str">
        <f ca="1">VLOOKUP($T1701,Ethnicities!$A:$B,2,FALSE)</f>
        <v>Black or African American</v>
      </c>
      <c r="V1701" s="8">
        <f t="shared" ca="1" si="264"/>
        <v>32988</v>
      </c>
      <c r="W1701" s="6">
        <f t="shared" ca="1" si="265"/>
        <v>7</v>
      </c>
      <c r="X1701" s="8" t="str">
        <f ca="1">VLOOKUP($W1701,'Background education'!$A:$B,2,FALSE)</f>
        <v>Undergraduate degree</v>
      </c>
      <c r="Y1701" s="7">
        <f ca="1" xml:space="preserve">
  IF(OR($AA1701 = 5, $AA1701 = 6, $AA1701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01" s="7" t="str">
        <f ca="1">VLOOKUP($Y1701,Departments!$A:$B,2,FALSE)</f>
        <v>Communication &amp; Marketing</v>
      </c>
      <c r="AA1701" s="6">
        <f t="shared" ca="1" si="266"/>
        <v>10</v>
      </c>
      <c r="AB1701" s="7" t="str">
        <f ca="1">VLOOKUP($AA1701,Roles!$A:$B,2,FALSE)</f>
        <v>Trainee</v>
      </c>
      <c r="AC1701" s="6" t="str">
        <f t="shared" ca="1" si="267"/>
        <v/>
      </c>
      <c r="AD1701" s="7" t="str">
        <f ca="1" xml:space="preserve">
IF($AC1701 &lt;&gt; "",
    VLOOKUP($AC1701,Levels!$A:$B,2,FALSE),
    ""
)</f>
        <v/>
      </c>
      <c r="AE1701" s="8">
        <f t="shared" ca="1" si="268"/>
        <v>43968</v>
      </c>
      <c r="AF1701" s="6">
        <f ca="1">RANDBETWEEN(5,COUNTA('Recruitment source'!$A:$A) + 1)</f>
        <v>10</v>
      </c>
      <c r="AG1701" s="6" t="str">
        <f ca="1">VLOOKUP($AF1701,'Recruitment source'!$A:$B,2,FALSE)</f>
        <v>Jobs in Lisbon</v>
      </c>
      <c r="AH1701" s="8"/>
      <c r="AI1701" s="1">
        <f t="shared" ca="1" si="260"/>
        <v>1385</v>
      </c>
      <c r="AJ170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1697, 1, 'Isabella Cardozo Barbieri', 'F', 6, '25/04/1990', 7, 11, 10, NULL, 1385);</v>
      </c>
    </row>
    <row r="1702" spans="1:36" ht="14.25" customHeight="1" x14ac:dyDescent="0.2">
      <c r="A1702" s="7" cm="1">
        <f t="array" aca="1" ref="A1702" ca="1">INDEX(Companies!$A:$A,RANDBETWEEN(5,COUNTA(Companies!$A:$A) + 1),1)</f>
        <v>5</v>
      </c>
      <c r="B1702" s="7" t="str">
        <f ca="1">VLOOKUP($A1702,Companies!$A:$B,2,FALSE)</f>
        <v>ACME Corporation</v>
      </c>
      <c r="C1702" s="5">
        <f t="shared" si="261"/>
        <v>1698</v>
      </c>
      <c r="D1702" s="5" t="str" cm="1">
        <f t="array" ref="D1702">SHA1HASH($C1702)</f>
        <v>e5c24fef2e7ac4ea6e51308c08fbdcf083e70c20</v>
      </c>
      <c r="E1702" s="6">
        <v>1</v>
      </c>
      <c r="F1702" s="7">
        <f ca="1">IF($C1702 = 1 + N("Presidente"),
    127,
    IF($C1702 = 2 + N("Vice-Presidente"),
        72,
        IF($C1702 = 3 + N("Secretária bilíngue"),
            13,
            RANDBETWEEN(5,COUNT(Name!$A:$A) + 1)
        )
    )
)</f>
        <v>29</v>
      </c>
      <c r="G1702" s="7" t="str">
        <f ca="1">VLOOKUP($F1702,Name!$A:$B,2,FALSE)</f>
        <v>Ana Cecília</v>
      </c>
      <c r="H1702" s="7">
        <f ca="1" xml:space="preserve">
IF($C1702 = 1,
    0,
    RANDBETWEEN(5,COUNT('Last name'!$A:$A) + 1)
)</f>
        <v>104</v>
      </c>
      <c r="I1702" s="7" t="str">
        <f ca="1" xml:space="preserve">
IF($C1702 = 1 + N("Presidente"),
    "de Orléans e Bragança",
    VLOOKUP($H1702,'Last name'!$A:$B,2,FALSE) &amp; " " &amp; VLOOKUP(RANDBETWEEN(5,COUNT('Last name'!$A:$A) + 1),'Last name'!$A:$B,2,FALSE)
)</f>
        <v>Ildelfonso Pasquim</v>
      </c>
      <c r="J1702" s="7" t="str">
        <f t="shared" ca="1" si="262"/>
        <v>Ana Cecília Ildelfonso Pasquim</v>
      </c>
      <c r="K1702" s="7" t="str" cm="1">
        <f t="array" aca="1" ref="K1702" ca="1">SHA1HASH($J1702)</f>
        <v>7bdab836e0d9ae116611b4303bf10fc4ef0abc1c</v>
      </c>
      <c r="L1702" s="7" cm="1">
        <f t="array" aca="1" ref="L1702" ca="1">INDEX(States!$A:$A,N1702,1)</f>
        <v>5</v>
      </c>
      <c r="M1702" s="7" t="str">
        <f ca="1">VLOOKUP($L1702,Countries!$A:$B,2,FALSE)</f>
        <v>Portugal</v>
      </c>
      <c r="N1702" s="7" cm="1">
        <f t="array" aca="1" ref="N1702" ca="1">INDEX(States!$C:$C,RANDBETWEEN(5,COUNTA(States!$A:$A) + 1),1)</f>
        <v>12</v>
      </c>
      <c r="O1702" s="7" t="str">
        <f ca="1">VLOOKUP($N1702,States!$C:$D,2,FALSE)</f>
        <v>Leiria</v>
      </c>
      <c r="P1702" s="7" t="str">
        <f ca="1">VLOOKUP($F1702,Name!$A:$C,3,FALSE)</f>
        <v>F</v>
      </c>
      <c r="Q1702" s="7" t="str">
        <f ca="1">VLOOKUP($P1702,Genders!$B:$C,2,FALSE)</f>
        <v>Female</v>
      </c>
      <c r="R1702" s="7" cm="1">
        <f t="array" aca="1" ref="R1702" ca="1">INDEX('Marital status'!$A:$A,RANDBETWEEN(5,COUNTA('Marital status'!$A:$A) + 1),1)</f>
        <v>7</v>
      </c>
      <c r="S1702" s="7" t="str">
        <f ca="1">VLOOKUP($R1702,'Marital status'!$A:$B,2,FALSE)</f>
        <v xml:space="preserve">Widowed </v>
      </c>
      <c r="T1702" s="7">
        <f t="shared" ca="1" si="263"/>
        <v>5</v>
      </c>
      <c r="U1702" s="7" t="str">
        <f ca="1">VLOOKUP($T1702,Ethnicities!$A:$B,2,FALSE)</f>
        <v xml:space="preserve"> white</v>
      </c>
      <c r="V1702" s="8">
        <f t="shared" ca="1" si="264"/>
        <v>31534</v>
      </c>
      <c r="W1702" s="6">
        <f t="shared" ca="1" si="265"/>
        <v>7</v>
      </c>
      <c r="X1702" s="8" t="str">
        <f ca="1">VLOOKUP($W1702,'Background education'!$A:$B,2,FALSE)</f>
        <v>Undergraduate degree</v>
      </c>
      <c r="Y1702" s="7">
        <f ca="1" xml:space="preserve">
  IF(OR($AA1702 = 5, $AA1702 = 6, $AA1702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02" s="7" t="str">
        <f ca="1">VLOOKUP($Y1702,Departments!$A:$B,2,FALSE)</f>
        <v>Audit</v>
      </c>
      <c r="AA1702" s="6">
        <f t="shared" ca="1" si="266"/>
        <v>11</v>
      </c>
      <c r="AB1702" s="7" t="str">
        <f ca="1">VLOOKUP($AA1702,Roles!$A:$B,2,FALSE)</f>
        <v>Analyst</v>
      </c>
      <c r="AC1702" s="6">
        <f t="shared" ca="1" si="267"/>
        <v>5</v>
      </c>
      <c r="AD1702" s="7" t="str">
        <f ca="1" xml:space="preserve">
IF($AC1702 &lt;&gt; "",
    VLOOKUP($AC1702,Levels!$A:$B,2,FALSE),
    ""
)</f>
        <v>Junior</v>
      </c>
      <c r="AE1702" s="8">
        <f t="shared" ca="1" si="268"/>
        <v>43746</v>
      </c>
      <c r="AF1702" s="6">
        <f ca="1">RANDBETWEEN(5,COUNTA('Recruitment source'!$A:$A) + 1)</f>
        <v>5</v>
      </c>
      <c r="AG1702" s="6" t="str">
        <f ca="1">VLOOKUP($AF1702,'Recruitment source'!$A:$B,2,FALSE)</f>
        <v>Indeed</v>
      </c>
      <c r="AH1702" s="8"/>
      <c r="AI1702" s="1">
        <f t="shared" ca="1" si="260"/>
        <v>2500</v>
      </c>
      <c r="AJ170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1698, 1, 'Ana Cecília Ildelfonso Pasquim', 'F', 5, '02/05/1986', 7, 13, 11, 5, 2500);</v>
      </c>
    </row>
    <row r="1703" spans="1:36" ht="14.25" customHeight="1" x14ac:dyDescent="0.2">
      <c r="A1703" s="7" cm="1">
        <f t="array" aca="1" ref="A1703" ca="1">INDEX(Companies!$A:$A,RANDBETWEEN(5,COUNTA(Companies!$A:$A) + 1),1)</f>
        <v>5</v>
      </c>
      <c r="B1703" s="7" t="str">
        <f ca="1">VLOOKUP($A1703,Companies!$A:$B,2,FALSE)</f>
        <v>ACME Corporation</v>
      </c>
      <c r="C1703" s="5">
        <f t="shared" si="261"/>
        <v>1699</v>
      </c>
      <c r="D1703" s="5" t="str" cm="1">
        <f t="array" ref="D1703">SHA1HASH($C1703)</f>
        <v>ba8ce9e6f86927daaf09a1ff8aa87890d21f5588</v>
      </c>
      <c r="E1703" s="6">
        <v>1</v>
      </c>
      <c r="F1703" s="7">
        <f ca="1">IF($C1703 = 1 + N("Presidente"),
    127,
    IF($C1703 = 2 + N("Vice-Presidente"),
        72,
        IF($C1703 = 3 + N("Secretária bilíngue"),
            13,
            RANDBETWEEN(5,COUNT(Name!$A:$A) + 1)
        )
    )
)</f>
        <v>165</v>
      </c>
      <c r="G1703" s="7" t="str">
        <f ca="1">VLOOKUP($F1703,Name!$A:$B,2,FALSE)</f>
        <v>Heloise</v>
      </c>
      <c r="H1703" s="7">
        <f ca="1" xml:space="preserve">
IF($C1703 = 1,
    0,
    RANDBETWEEN(5,COUNT('Last name'!$A:$A) + 1)
)</f>
        <v>146</v>
      </c>
      <c r="I1703" s="7" t="str">
        <f ca="1" xml:space="preserve">
IF($C1703 = 1 + N("Presidente"),
    "de Orléans e Bragança",
    VLOOKUP($H1703,'Last name'!$A:$B,2,FALSE) &amp; " " &amp; VLOOKUP(RANDBETWEEN(5,COUNT('Last name'!$A:$A) + 1),'Last name'!$A:$B,2,FALSE)
)</f>
        <v>Paulista Nascimento</v>
      </c>
      <c r="J1703" s="7" t="str">
        <f t="shared" ca="1" si="262"/>
        <v>Heloise Paulista Nascimento</v>
      </c>
      <c r="K1703" s="7" t="str" cm="1">
        <f t="array" aca="1" ref="K1703" ca="1">SHA1HASH($J1703)</f>
        <v>d8abbda95159003aa8c39fe8ccca7336b7a6ecb7</v>
      </c>
      <c r="L1703" s="7" cm="1">
        <f t="array" aca="1" ref="L1703" ca="1">INDEX(States!$A:$A,N1703,1)</f>
        <v>5</v>
      </c>
      <c r="M1703" s="7" t="str">
        <f ca="1">VLOOKUP($L1703,Countries!$A:$B,2,FALSE)</f>
        <v>Portugal</v>
      </c>
      <c r="N1703" s="7" cm="1">
        <f t="array" aca="1" ref="N1703" ca="1">INDEX(States!$C:$C,RANDBETWEEN(5,COUNTA(States!$A:$A) + 1),1)</f>
        <v>9</v>
      </c>
      <c r="O1703" s="7" t="str">
        <f ca="1">VLOOKUP($N1703,States!$C:$D,2,FALSE)</f>
        <v>braga</v>
      </c>
      <c r="P1703" s="7" t="str">
        <f ca="1">VLOOKUP($F1703,Name!$A:$C,3,FALSE)</f>
        <v>F</v>
      </c>
      <c r="Q1703" s="7" t="str">
        <f ca="1">VLOOKUP($P1703,Genders!$B:$C,2,FALSE)</f>
        <v>Female</v>
      </c>
      <c r="R1703" s="7" cm="1">
        <f t="array" aca="1" ref="R1703" ca="1">INDEX('Marital status'!$A:$A,RANDBETWEEN(5,COUNTA('Marital status'!$A:$A) + 1),1)</f>
        <v>9</v>
      </c>
      <c r="S1703" s="7" t="str">
        <f ca="1">VLOOKUP($R1703,'Marital status'!$A:$B,2,FALSE)</f>
        <v>DIVORCED</v>
      </c>
      <c r="T1703" s="7">
        <f t="shared" ca="1" si="263"/>
        <v>5</v>
      </c>
      <c r="U1703" s="7" t="str">
        <f ca="1">VLOOKUP($T1703,Ethnicities!$A:$B,2,FALSE)</f>
        <v xml:space="preserve"> white</v>
      </c>
      <c r="V1703" s="8">
        <f t="shared" ca="1" si="264"/>
        <v>27775</v>
      </c>
      <c r="W1703" s="6">
        <f t="shared" ca="1" si="265"/>
        <v>7</v>
      </c>
      <c r="X1703" s="8" t="str">
        <f ca="1">VLOOKUP($W1703,'Background education'!$A:$B,2,FALSE)</f>
        <v>Undergraduate degree</v>
      </c>
      <c r="Y1703" s="7">
        <f ca="1" xml:space="preserve">
  IF(OR($AA1703 = 5, $AA1703 = 6, $AA1703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03" s="7" t="str">
        <f ca="1">VLOOKUP($Y1703,Departments!$A:$B,2,FALSE)</f>
        <v>Communication &amp; Marketing</v>
      </c>
      <c r="AA1703" s="6">
        <f t="shared" ca="1" si="266"/>
        <v>9</v>
      </c>
      <c r="AB1703" s="7" t="str">
        <f ca="1">VLOOKUP($AA1703,Roles!$A:$B,2,FALSE)</f>
        <v>Intern</v>
      </c>
      <c r="AC1703" s="6" t="str">
        <f t="shared" ca="1" si="267"/>
        <v/>
      </c>
      <c r="AD1703" s="7" t="str">
        <f ca="1" xml:space="preserve">
IF($AC1703 &lt;&gt; "",
    VLOOKUP($AC1703,Levels!$A:$B,2,FALSE),
    ""
)</f>
        <v/>
      </c>
      <c r="AE1703" s="8">
        <f t="shared" ca="1" si="268"/>
        <v>41274</v>
      </c>
      <c r="AF1703" s="6">
        <f ca="1">RANDBETWEEN(5,COUNTA('Recruitment source'!$A:$A) + 1)</f>
        <v>10</v>
      </c>
      <c r="AG1703" s="6" t="str">
        <f ca="1">VLOOKUP($AF1703,'Recruitment source'!$A:$B,2,FALSE)</f>
        <v>Jobs in Lisbon</v>
      </c>
      <c r="AH1703" s="8"/>
      <c r="AI1703" s="1">
        <f t="shared" ca="1" si="260"/>
        <v>1285</v>
      </c>
      <c r="AJ170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1699, 1, 'Heloise Paulista Nascimento', 'F', 5, '16/01/1976', 7, 11, 9, NULL, 1285);</v>
      </c>
    </row>
    <row r="1704" spans="1:36" ht="14.25" customHeight="1" x14ac:dyDescent="0.2">
      <c r="A1704" s="7" cm="1">
        <f t="array" aca="1" ref="A1704" ca="1">INDEX(Companies!$A:$A,RANDBETWEEN(5,COUNTA(Companies!$A:$A) + 1),1)</f>
        <v>5</v>
      </c>
      <c r="B1704" s="7" t="str">
        <f ca="1">VLOOKUP($A1704,Companies!$A:$B,2,FALSE)</f>
        <v>ACME Corporation</v>
      </c>
      <c r="C1704" s="5">
        <f t="shared" si="261"/>
        <v>1700</v>
      </c>
      <c r="D1704" s="5" t="str" cm="1">
        <f t="array" ref="D1704">SHA1HASH($C1704)</f>
        <v>1c1cebfb3283ea55b42b112ba655750b86443fe5</v>
      </c>
      <c r="E1704" s="6">
        <v>1</v>
      </c>
      <c r="F1704" s="7">
        <f ca="1">IF($C1704 = 1 + N("Presidente"),
    127,
    IF($C1704 = 2 + N("Vice-Presidente"),
        72,
        IF($C1704 = 3 + N("Secretária bilíngue"),
            13,
            RANDBETWEEN(5,COUNT(Name!$A:$A) + 1)
        )
    )
)</f>
        <v>284</v>
      </c>
      <c r="G1704" s="7" t="str">
        <f ca="1">VLOOKUP($F1704,Name!$A:$B,2,FALSE)</f>
        <v>Martim</v>
      </c>
      <c r="H1704" s="7">
        <f ca="1" xml:space="preserve">
IF($C1704 = 1,
    0,
    RANDBETWEEN(5,COUNT('Last name'!$A:$A) + 1)
)</f>
        <v>42</v>
      </c>
      <c r="I1704" s="7" t="str">
        <f ca="1" xml:space="preserve">
IF($C1704 = 1 + N("Presidente"),
    "de Orléans e Bragança",
    VLOOKUP($H1704,'Last name'!$A:$B,2,FALSE) &amp; " " &amp; VLOOKUP(RANDBETWEEN(5,COUNT('Last name'!$A:$A) + 1),'Last name'!$A:$B,2,FALSE)
)</f>
        <v>Borba Souza</v>
      </c>
      <c r="J1704" s="7" t="str">
        <f t="shared" ca="1" si="262"/>
        <v>Martim Borba Souza</v>
      </c>
      <c r="K1704" s="7" t="str" cm="1">
        <f t="array" aca="1" ref="K1704" ca="1">SHA1HASH($J1704)</f>
        <v>dce97a93bc6494fc8c0f03f9e1142a590ae71631</v>
      </c>
      <c r="L1704" s="7" cm="1">
        <f t="array" aca="1" ref="L1704" ca="1">INDEX(States!$A:$A,N1704,1)</f>
        <v>5</v>
      </c>
      <c r="M1704" s="7" t="str">
        <f ca="1">VLOOKUP($L1704,Countries!$A:$B,2,FALSE)</f>
        <v>Portugal</v>
      </c>
      <c r="N1704" s="7" cm="1">
        <f t="array" aca="1" ref="N1704" ca="1">INDEX(States!$C:$C,RANDBETWEEN(5,COUNTA(States!$A:$A) + 1),1)</f>
        <v>16</v>
      </c>
      <c r="O1704" s="7" t="str">
        <f ca="1">VLOOKUP($N1704,States!$C:$D,2,FALSE)</f>
        <v>Azores</v>
      </c>
      <c r="P1704" s="7" t="str">
        <f ca="1">VLOOKUP($F1704,Name!$A:$C,3,FALSE)</f>
        <v>M</v>
      </c>
      <c r="Q1704" s="7" t="str">
        <f ca="1">VLOOKUP($P1704,Genders!$B:$C,2,FALSE)</f>
        <v>Male</v>
      </c>
      <c r="R1704" s="7" cm="1">
        <f t="array" aca="1" ref="R1704" ca="1">INDEX('Marital status'!$A:$A,RANDBETWEEN(5,COUNTA('Marital status'!$A:$A) + 1),1)</f>
        <v>7</v>
      </c>
      <c r="S1704" s="7" t="str">
        <f ca="1">VLOOKUP($R1704,'Marital status'!$A:$B,2,FALSE)</f>
        <v xml:space="preserve">Widowed </v>
      </c>
      <c r="T1704" s="7">
        <f t="shared" ca="1" si="263"/>
        <v>5</v>
      </c>
      <c r="U1704" s="7" t="str">
        <f ca="1">VLOOKUP($T1704,Ethnicities!$A:$B,2,FALSE)</f>
        <v xml:space="preserve"> white</v>
      </c>
      <c r="V1704" s="8">
        <f t="shared" ca="1" si="264"/>
        <v>17857</v>
      </c>
      <c r="W1704" s="6">
        <f t="shared" ca="1" si="265"/>
        <v>8</v>
      </c>
      <c r="X1704" s="8" t="str">
        <f ca="1">VLOOKUP($W1704,'Background education'!$A:$B,2,FALSE)</f>
        <v>Graduate school</v>
      </c>
      <c r="Y1704" s="7">
        <f ca="1" xml:space="preserve">
  IF(OR($AA1704 = 5, $AA1704 = 6, $AA1704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04" s="7" t="str">
        <f ca="1">VLOOKUP($Y1704,Departments!$A:$B,2,FALSE)</f>
        <v>Audit</v>
      </c>
      <c r="AA1704" s="6">
        <f t="shared" ca="1" si="266"/>
        <v>11</v>
      </c>
      <c r="AB1704" s="7" t="str">
        <f ca="1">VLOOKUP($AA1704,Roles!$A:$B,2,FALSE)</f>
        <v>Analyst</v>
      </c>
      <c r="AC1704" s="6">
        <f t="shared" ca="1" si="267"/>
        <v>7</v>
      </c>
      <c r="AD1704" s="7" t="str">
        <f ca="1" xml:space="preserve">
IF($AC1704 &lt;&gt; "",
    VLOOKUP($AC1704,Levels!$A:$B,2,FALSE),
    ""
)</f>
        <v>Senior</v>
      </c>
      <c r="AE1704" s="8">
        <f t="shared" ca="1" si="268"/>
        <v>38403</v>
      </c>
      <c r="AF1704" s="6">
        <f ca="1">RANDBETWEEN(5,COUNTA('Recruitment source'!$A:$A) + 1)</f>
        <v>9</v>
      </c>
      <c r="AG1704" s="6" t="str">
        <f ca="1">VLOOKUP($AF1704,'Recruitment source'!$A:$B,2,FALSE)</f>
        <v>Empregos Online</v>
      </c>
      <c r="AH1704" s="8"/>
      <c r="AI1704" s="1">
        <f t="shared" ca="1" si="260"/>
        <v>3000</v>
      </c>
      <c r="AJ1704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1700, 1, 'Martim Borba Souza', 'M', 5, '20/11/1948', 8, 13, 11, 7, 3000);</v>
      </c>
    </row>
    <row r="1705" spans="1:36" ht="14.25" customHeight="1" x14ac:dyDescent="0.2">
      <c r="A1705" s="7" cm="1">
        <f t="array" aca="1" ref="A1705" ca="1">INDEX(Companies!$A:$A,RANDBETWEEN(5,COUNTA(Companies!$A:$A) + 1),1)</f>
        <v>5</v>
      </c>
      <c r="B1705" s="7" t="str">
        <f ca="1">VLOOKUP($A1705,Companies!$A:$B,2,FALSE)</f>
        <v>ACME Corporation</v>
      </c>
      <c r="C1705" s="5">
        <f t="shared" si="261"/>
        <v>1701</v>
      </c>
      <c r="D1705" s="5" t="str" cm="1">
        <f t="array" ref="D1705">SHA1HASH($C1705)</f>
        <v>a115e35a62282ce8927b9bf6b0d4261fda07051c</v>
      </c>
      <c r="E1705" s="6">
        <v>1</v>
      </c>
      <c r="F1705" s="7">
        <f ca="1">IF($C1705 = 1 + N("Presidente"),
    127,
    IF($C1705 = 2 + N("Vice-Presidente"),
        72,
        IF($C1705 = 3 + N("Secretária bilíngue"),
            13,
            RANDBETWEEN(5,COUNT(Name!$A:$A) + 1)
        )
    )
)</f>
        <v>57</v>
      </c>
      <c r="G1705" s="7" t="str">
        <f ca="1">VLOOKUP($F1705,Name!$A:$B,2,FALSE)</f>
        <v>Arthur Henrique</v>
      </c>
      <c r="H1705" s="7">
        <f ca="1" xml:space="preserve">
IF($C1705 = 1,
    0,
    RANDBETWEEN(5,COUNT('Last name'!$A:$A) + 1)
)</f>
        <v>180</v>
      </c>
      <c r="I1705" s="7" t="str">
        <f ca="1" xml:space="preserve">
IF($C1705 = 1 + N("Presidente"),
    "de Orléans e Bragança",
    VLOOKUP($H1705,'Last name'!$A:$B,2,FALSE) &amp; " " &amp; VLOOKUP(RANDBETWEEN(5,COUNT('Last name'!$A:$A) + 1),'Last name'!$A:$B,2,FALSE)
)</f>
        <v>Silva Nunes</v>
      </c>
      <c r="J1705" s="7" t="str">
        <f t="shared" ca="1" si="262"/>
        <v>Arthur Henrique Silva Nunes</v>
      </c>
      <c r="K1705" s="7" t="str" cm="1">
        <f t="array" aca="1" ref="K1705" ca="1">SHA1HASH($J1705)</f>
        <v>55330beb30846afe2ef45e3442c24690749045dd</v>
      </c>
      <c r="L1705" s="7" cm="1">
        <f t="array" aca="1" ref="L1705" ca="1">INDEX(States!$A:$A,N1705,1)</f>
        <v>5</v>
      </c>
      <c r="M1705" s="7" t="str">
        <f ca="1">VLOOKUP($L1705,Countries!$A:$B,2,FALSE)</f>
        <v>Portugal</v>
      </c>
      <c r="N1705" s="7" cm="1">
        <f t="array" aca="1" ref="N1705" ca="1">INDEX(States!$C:$C,RANDBETWEEN(5,COUNTA(States!$A:$A) + 1),1)</f>
        <v>6</v>
      </c>
      <c r="O1705" s="7" t="str">
        <f ca="1">VLOOKUP($N1705,States!$C:$D,2,FALSE)</f>
        <v>PORTO</v>
      </c>
      <c r="P1705" s="7" t="str">
        <f ca="1">VLOOKUP($F1705,Name!$A:$C,3,FALSE)</f>
        <v>M</v>
      </c>
      <c r="Q1705" s="7" t="str">
        <f ca="1">VLOOKUP($P1705,Genders!$B:$C,2,FALSE)</f>
        <v>Male</v>
      </c>
      <c r="R1705" s="7" cm="1">
        <f t="array" aca="1" ref="R1705" ca="1">INDEX('Marital status'!$A:$A,RANDBETWEEN(5,COUNTA('Marital status'!$A:$A) + 1),1)</f>
        <v>6</v>
      </c>
      <c r="S1705" s="7" t="str">
        <f ca="1">VLOOKUP($R1705,'Marital status'!$A:$B,2,FALSE)</f>
        <v>MarrieD</v>
      </c>
      <c r="T1705" s="7">
        <f t="shared" ca="1" si="263"/>
        <v>7</v>
      </c>
      <c r="U1705" s="7" t="str">
        <f ca="1">VLOOKUP($T1705,Ethnicities!$A:$B,2,FALSE)</f>
        <v xml:space="preserve">  Hispanic or LATINO</v>
      </c>
      <c r="V1705" s="8">
        <f t="shared" ca="1" si="264"/>
        <v>33194</v>
      </c>
      <c r="W1705" s="6">
        <f t="shared" ca="1" si="265"/>
        <v>7</v>
      </c>
      <c r="X1705" s="8" t="str">
        <f ca="1">VLOOKUP($W1705,'Background education'!$A:$B,2,FALSE)</f>
        <v>Undergraduate degree</v>
      </c>
      <c r="Y1705" s="7">
        <f ca="1" xml:space="preserve">
  IF(OR($AA1705 = 5, $AA1705 = 6, $AA1705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05" s="7" t="str">
        <f ca="1">VLOOKUP($Y1705,Departments!$A:$B,2,FALSE)</f>
        <v>Finance</v>
      </c>
      <c r="AA1705" s="6">
        <f t="shared" ca="1" si="266"/>
        <v>10</v>
      </c>
      <c r="AB1705" s="7" t="str">
        <f ca="1">VLOOKUP($AA1705,Roles!$A:$B,2,FALSE)</f>
        <v>Trainee</v>
      </c>
      <c r="AC1705" s="6" t="str">
        <f t="shared" ca="1" si="267"/>
        <v/>
      </c>
      <c r="AD1705" s="7" t="str">
        <f ca="1" xml:space="preserve">
IF($AC1705 &lt;&gt; "",
    VLOOKUP($AC1705,Levels!$A:$B,2,FALSE),
    ""
)</f>
        <v/>
      </c>
      <c r="AE1705" s="8">
        <f t="shared" ca="1" si="268"/>
        <v>38970</v>
      </c>
      <c r="AF1705" s="6">
        <f ca="1">RANDBETWEEN(5,COUNTA('Recruitment source'!$A:$A) + 1)</f>
        <v>10</v>
      </c>
      <c r="AG1705" s="6" t="str">
        <f ca="1">VLOOKUP($AF1705,'Recruitment source'!$A:$B,2,FALSE)</f>
        <v>Jobs in Lisbon</v>
      </c>
      <c r="AH1705" s="8"/>
      <c r="AI1705" s="1">
        <f t="shared" ca="1" si="260"/>
        <v>1305</v>
      </c>
      <c r="AJ1705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1701, 1, 'Arthur Henrique Silva Nunes', 'M', 7, '17/11/1990', 7, 7, 10, NULL, 1305);</v>
      </c>
    </row>
    <row r="1706" spans="1:36" ht="14.25" customHeight="1" x14ac:dyDescent="0.2">
      <c r="A1706" s="7" cm="1">
        <f t="array" aca="1" ref="A1706" ca="1">INDEX(Companies!$A:$A,RANDBETWEEN(5,COUNTA(Companies!$A:$A) + 1),1)</f>
        <v>5</v>
      </c>
      <c r="B1706" s="7" t="str">
        <f ca="1">VLOOKUP($A1706,Companies!$A:$B,2,FALSE)</f>
        <v>ACME Corporation</v>
      </c>
      <c r="C1706" s="5">
        <f t="shared" si="261"/>
        <v>1702</v>
      </c>
      <c r="D1706" s="5" t="str" cm="1">
        <f t="array" ref="D1706">SHA1HASH($C1706)</f>
        <v>9fed3a6d2f3211708e67b81f44901933cfe61e34</v>
      </c>
      <c r="E1706" s="6">
        <v>1</v>
      </c>
      <c r="F1706" s="7">
        <f ca="1">IF($C1706 = 1 + N("Presidente"),
    127,
    IF($C1706 = 2 + N("Vice-Presidente"),
        72,
        IF($C1706 = 3 + N("Secretária bilíngue"),
            13,
            RANDBETWEEN(5,COUNT(Name!$A:$A) + 1)
        )
    )
)</f>
        <v>190</v>
      </c>
      <c r="G1706" s="7" t="str">
        <f ca="1">VLOOKUP($F1706,Name!$A:$B,2,FALSE)</f>
        <v>João Miguel</v>
      </c>
      <c r="H1706" s="7">
        <f ca="1" xml:space="preserve">
IF($C1706 = 1,
    0,
    RANDBETWEEN(5,COUNT('Last name'!$A:$A) + 1)
)</f>
        <v>117</v>
      </c>
      <c r="I1706" s="7" t="str">
        <f ca="1" xml:space="preserve">
IF($C1706 = 1 + N("Presidente"),
    "de Orléans e Bragança",
    VLOOKUP($H1706,'Last name'!$A:$B,2,FALSE) &amp; " " &amp; VLOOKUP(RANDBETWEEN(5,COUNT('Last name'!$A:$A) + 1),'Last name'!$A:$B,2,FALSE)
)</f>
        <v>Mancini Cardoso</v>
      </c>
      <c r="J1706" s="7" t="str">
        <f t="shared" ca="1" si="262"/>
        <v>João Miguel Mancini Cardoso</v>
      </c>
      <c r="K1706" s="7" t="str" cm="1">
        <f t="array" aca="1" ref="K1706" ca="1">SHA1HASH($J1706)</f>
        <v>22d67f5d31215f8ed933a566d972289c44e35c15</v>
      </c>
      <c r="L1706" s="7" cm="1">
        <f t="array" aca="1" ref="L1706" ca="1">INDEX(States!$A:$A,N1706,1)</f>
        <v>5</v>
      </c>
      <c r="M1706" s="7" t="str">
        <f ca="1">VLOOKUP($L1706,Countries!$A:$B,2,FALSE)</f>
        <v>Portugal</v>
      </c>
      <c r="N1706" s="7" cm="1">
        <f t="array" aca="1" ref="N1706" ca="1">INDEX(States!$C:$C,RANDBETWEEN(5,COUNTA(States!$A:$A) + 1),1)</f>
        <v>7</v>
      </c>
      <c r="O1706" s="7" t="str">
        <f ca="1">VLOOKUP($N1706,States!$C:$D,2,FALSE)</f>
        <v xml:space="preserve"> Setúbal </v>
      </c>
      <c r="P1706" s="7" t="str">
        <f ca="1">VLOOKUP($F1706,Name!$A:$C,3,FALSE)</f>
        <v>M</v>
      </c>
      <c r="Q1706" s="7" t="str">
        <f ca="1">VLOOKUP($P1706,Genders!$B:$C,2,FALSE)</f>
        <v>Male</v>
      </c>
      <c r="R1706" s="7" cm="1">
        <f t="array" aca="1" ref="R1706" ca="1">INDEX('Marital status'!$A:$A,RANDBETWEEN(5,COUNTA('Marital status'!$A:$A) + 1),1)</f>
        <v>5</v>
      </c>
      <c r="S1706" s="7" t="str">
        <f ca="1">VLOOKUP($R1706,'Marital status'!$A:$B,2,FALSE)</f>
        <v>single</v>
      </c>
      <c r="T1706" s="7">
        <f t="shared" ca="1" si="263"/>
        <v>5</v>
      </c>
      <c r="U1706" s="7" t="str">
        <f ca="1">VLOOKUP($T1706,Ethnicities!$A:$B,2,FALSE)</f>
        <v xml:space="preserve"> white</v>
      </c>
      <c r="V1706" s="8">
        <f t="shared" ca="1" si="264"/>
        <v>31073</v>
      </c>
      <c r="W1706" s="6">
        <f t="shared" ca="1" si="265"/>
        <v>7</v>
      </c>
      <c r="X1706" s="8" t="str">
        <f ca="1">VLOOKUP($W1706,'Background education'!$A:$B,2,FALSE)</f>
        <v>Undergraduate degree</v>
      </c>
      <c r="Y1706" s="7">
        <f ca="1" xml:space="preserve">
  IF(OR($AA1706 = 5, $AA1706 = 6, $AA1706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06" s="7" t="str">
        <f ca="1">VLOOKUP($Y1706,Departments!$A:$B,2,FALSE)</f>
        <v>Controlling</v>
      </c>
      <c r="AA1706" s="6">
        <f t="shared" ca="1" si="266"/>
        <v>11</v>
      </c>
      <c r="AB1706" s="7" t="str">
        <f ca="1">VLOOKUP($AA1706,Roles!$A:$B,2,FALSE)</f>
        <v>Analyst</v>
      </c>
      <c r="AC1706" s="6">
        <f t="shared" ca="1" si="267"/>
        <v>7</v>
      </c>
      <c r="AD1706" s="7" t="str">
        <f ca="1" xml:space="preserve">
IF($AC1706 &lt;&gt; "",
    VLOOKUP($AC1706,Levels!$A:$B,2,FALSE),
    ""
)</f>
        <v>Senior</v>
      </c>
      <c r="AE1706" s="8">
        <f t="shared" ca="1" si="268"/>
        <v>41463</v>
      </c>
      <c r="AF1706" s="6">
        <f ca="1">RANDBETWEEN(5,COUNTA('Recruitment source'!$A:$A) + 1)</f>
        <v>5</v>
      </c>
      <c r="AG1706" s="6" t="str">
        <f ca="1">VLOOKUP($AF1706,'Recruitment source'!$A:$B,2,FALSE)</f>
        <v>Indeed</v>
      </c>
      <c r="AH1706" s="8"/>
      <c r="AI1706" s="1">
        <f t="shared" ca="1" si="260"/>
        <v>2500</v>
      </c>
      <c r="AJ1706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1702, 1, 'João Miguel Mancini Cardoso', 'M', 5, '26/01/1985', 7, 12, 11, 7, 2500);</v>
      </c>
    </row>
    <row r="1707" spans="1:36" ht="14.25" customHeight="1" x14ac:dyDescent="0.2">
      <c r="A1707" s="7" cm="1">
        <f t="array" aca="1" ref="A1707" ca="1">INDEX(Companies!$A:$A,RANDBETWEEN(5,COUNTA(Companies!$A:$A) + 1),1)</f>
        <v>5</v>
      </c>
      <c r="B1707" s="7" t="str">
        <f ca="1">VLOOKUP($A1707,Companies!$A:$B,2,FALSE)</f>
        <v>ACME Corporation</v>
      </c>
      <c r="C1707" s="5">
        <f t="shared" si="261"/>
        <v>1703</v>
      </c>
      <c r="D1707" s="5" t="str" cm="1">
        <f t="array" ref="D1707">SHA1HASH($C1707)</f>
        <v>6a3236f5f213960de5c415fd15c6d1cb5a46d04e</v>
      </c>
      <c r="E1707" s="6">
        <v>1</v>
      </c>
      <c r="F1707" s="7">
        <f ca="1">IF($C1707 = 1 + N("Presidente"),
    127,
    IF($C1707 = 2 + N("Vice-Presidente"),
        72,
        IF($C1707 = 3 + N("Secretária bilíngue"),
            13,
            RANDBETWEEN(5,COUNT(Name!$A:$A) + 1)
        )
    )
)</f>
        <v>255</v>
      </c>
      <c r="G1707" s="7" t="str">
        <f ca="1">VLOOKUP($F1707,Name!$A:$B,2,FALSE)</f>
        <v>Manuela</v>
      </c>
      <c r="H1707" s="7">
        <f ca="1" xml:space="preserve">
IF($C1707 = 1,
    0,
    RANDBETWEEN(5,COUNT('Last name'!$A:$A) + 1)
)</f>
        <v>150</v>
      </c>
      <c r="I1707" s="7" t="str">
        <f ca="1" xml:space="preserve">
IF($C1707 = 1 + N("Presidente"),
    "de Orléans e Bragança",
    VLOOKUP($H1707,'Last name'!$A:$B,2,FALSE) &amp; " " &amp; VLOOKUP(RANDBETWEEN(5,COUNT('Last name'!$A:$A) + 1),'Last name'!$A:$B,2,FALSE)
)</f>
        <v>Pellegrini Trindade</v>
      </c>
      <c r="J1707" s="7" t="str">
        <f t="shared" ca="1" si="262"/>
        <v>Manuela Pellegrini Trindade</v>
      </c>
      <c r="K1707" s="7" t="str" cm="1">
        <f t="array" aca="1" ref="K1707" ca="1">SHA1HASH($J1707)</f>
        <v>e1851de5f36a1765facb3209b6d7a343ac0f2de4</v>
      </c>
      <c r="L1707" s="7" cm="1">
        <f t="array" aca="1" ref="L1707" ca="1">INDEX(States!$A:$A,N1707,1)</f>
        <v>5</v>
      </c>
      <c r="M1707" s="7" t="str">
        <f ca="1">VLOOKUP($L1707,Countries!$A:$B,2,FALSE)</f>
        <v>Portugal</v>
      </c>
      <c r="N1707" s="7" cm="1">
        <f t="array" aca="1" ref="N1707" ca="1">INDEX(States!$C:$C,RANDBETWEEN(5,COUNTA(States!$A:$A) + 1),1)</f>
        <v>6</v>
      </c>
      <c r="O1707" s="7" t="str">
        <f ca="1">VLOOKUP($N1707,States!$C:$D,2,FALSE)</f>
        <v>PORTO</v>
      </c>
      <c r="P1707" s="7" t="str">
        <f ca="1">VLOOKUP($F1707,Name!$A:$C,3,FALSE)</f>
        <v>F</v>
      </c>
      <c r="Q1707" s="7" t="str">
        <f ca="1">VLOOKUP($P1707,Genders!$B:$C,2,FALSE)</f>
        <v>Female</v>
      </c>
      <c r="R1707" s="7" cm="1">
        <f t="array" aca="1" ref="R1707" ca="1">INDEX('Marital status'!$A:$A,RANDBETWEEN(5,COUNTA('Marital status'!$A:$A) + 1),1)</f>
        <v>8</v>
      </c>
      <c r="S1707" s="7" t="str">
        <f ca="1">VLOOKUP($R1707,'Marital status'!$A:$B,2,FALSE)</f>
        <v xml:space="preserve"> Separated </v>
      </c>
      <c r="T1707" s="7">
        <f t="shared" ca="1" si="263"/>
        <v>5</v>
      </c>
      <c r="U1707" s="7" t="str">
        <f ca="1">VLOOKUP($T1707,Ethnicities!$A:$B,2,FALSE)</f>
        <v xml:space="preserve"> white</v>
      </c>
      <c r="V1707" s="8">
        <f t="shared" ca="1" si="264"/>
        <v>29318</v>
      </c>
      <c r="W1707" s="6">
        <f t="shared" ca="1" si="265"/>
        <v>7</v>
      </c>
      <c r="X1707" s="8" t="str">
        <f ca="1">VLOOKUP($W1707,'Background education'!$A:$B,2,FALSE)</f>
        <v>Undergraduate degree</v>
      </c>
      <c r="Y1707" s="7">
        <f ca="1" xml:space="preserve">
  IF(OR($AA1707 = 5, $AA1707 = 6, $AA1707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07" s="7" t="str">
        <f ca="1">VLOOKUP($Y1707,Departments!$A:$B,2,FALSE)</f>
        <v xml:space="preserve"> Commercial</v>
      </c>
      <c r="AA1707" s="6">
        <f t="shared" ca="1" si="266"/>
        <v>9</v>
      </c>
      <c r="AB1707" s="7" t="str">
        <f ca="1">VLOOKUP($AA1707,Roles!$A:$B,2,FALSE)</f>
        <v>Intern</v>
      </c>
      <c r="AC1707" s="6" t="str">
        <f t="shared" ca="1" si="267"/>
        <v/>
      </c>
      <c r="AD1707" s="7" t="str">
        <f ca="1" xml:space="preserve">
IF($AC1707 &lt;&gt; "",
    VLOOKUP($AC1707,Levels!$A:$B,2,FALSE),
    ""
)</f>
        <v/>
      </c>
      <c r="AE1707" s="8">
        <f t="shared" ca="1" si="268"/>
        <v>44809</v>
      </c>
      <c r="AF1707" s="6">
        <f ca="1">RANDBETWEEN(5,COUNTA('Recruitment source'!$A:$A) + 1)</f>
        <v>5</v>
      </c>
      <c r="AG1707" s="6" t="str">
        <f ca="1">VLOOKUP($AF1707,'Recruitment source'!$A:$B,2,FALSE)</f>
        <v>Indeed</v>
      </c>
      <c r="AH1707" s="8"/>
      <c r="AI1707" s="1">
        <f t="shared" ca="1" si="260"/>
        <v>1285</v>
      </c>
      <c r="AJ1707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1703, 1, 'Manuela Pellegrini Trindade', 'F', 5, '07/04/1980', 7, 9, 9, NULL, 1285);</v>
      </c>
    </row>
    <row r="1708" spans="1:36" ht="14.25" customHeight="1" x14ac:dyDescent="0.2">
      <c r="A1708" s="7" cm="1">
        <f t="array" aca="1" ref="A1708" ca="1">INDEX(Companies!$A:$A,RANDBETWEEN(5,COUNTA(Companies!$A:$A) + 1),1)</f>
        <v>5</v>
      </c>
      <c r="B1708" s="7" t="str">
        <f ca="1">VLOOKUP($A1708,Companies!$A:$B,2,FALSE)</f>
        <v>ACME Corporation</v>
      </c>
      <c r="C1708" s="5">
        <f t="shared" si="261"/>
        <v>1704</v>
      </c>
      <c r="D1708" s="5" t="str" cm="1">
        <f t="array" ref="D1708">SHA1HASH($C1708)</f>
        <v>8880eab199b0d3679c8c6df0197cd4e93ba0c1ae</v>
      </c>
      <c r="E1708" s="6">
        <v>1</v>
      </c>
      <c r="F1708" s="7">
        <f ca="1">IF($C1708 = 1 + N("Presidente"),
    127,
    IF($C1708 = 2 + N("Vice-Presidente"),
        72,
        IF($C1708 = 3 + N("Secretária bilíngue"),
            13,
            RANDBETWEEN(5,COUNT(Name!$A:$A) + 1)
        )
    )
)</f>
        <v>363</v>
      </c>
      <c r="G1708" s="7" t="str">
        <f ca="1">VLOOKUP($F1708,Name!$A:$B,2,FALSE)</f>
        <v>Yago</v>
      </c>
      <c r="H1708" s="7">
        <f ca="1" xml:space="preserve">
IF($C1708 = 1,
    0,
    RANDBETWEEN(5,COUNT('Last name'!$A:$A) + 1)
)</f>
        <v>42</v>
      </c>
      <c r="I1708" s="7" t="str">
        <f ca="1" xml:space="preserve">
IF($C1708 = 1 + N("Presidente"),
    "de Orléans e Bragança",
    VLOOKUP($H1708,'Last name'!$A:$B,2,FALSE) &amp; " " &amp; VLOOKUP(RANDBETWEEN(5,COUNT('Last name'!$A:$A) + 1),'Last name'!$A:$B,2,FALSE)
)</f>
        <v>Borba Barreto</v>
      </c>
      <c r="J1708" s="7" t="str">
        <f t="shared" ca="1" si="262"/>
        <v>Yago Borba Barreto</v>
      </c>
      <c r="K1708" s="7" t="str" cm="1">
        <f t="array" aca="1" ref="K1708" ca="1">SHA1HASH($J1708)</f>
        <v>80af39f08a285e188e032e0512a8b7ec283ff8e8</v>
      </c>
      <c r="L1708" s="7" cm="1">
        <f t="array" aca="1" ref="L1708" ca="1">INDEX(States!$A:$A,N1708,1)</f>
        <v>5</v>
      </c>
      <c r="M1708" s="7" t="str">
        <f ca="1">VLOOKUP($L1708,Countries!$A:$B,2,FALSE)</f>
        <v>Portugal</v>
      </c>
      <c r="N1708" s="7" cm="1">
        <f t="array" aca="1" ref="N1708" ca="1">INDEX(States!$C:$C,RANDBETWEEN(5,COUNTA(States!$A:$A) + 1),1)</f>
        <v>15</v>
      </c>
      <c r="O1708" s="7" t="str">
        <f ca="1">VLOOKUP($N1708,States!$C:$D,2,FALSE)</f>
        <v xml:space="preserve"> ÉVORA</v>
      </c>
      <c r="P1708" s="7" t="str">
        <f ca="1">VLOOKUP($F1708,Name!$A:$C,3,FALSE)</f>
        <v>M</v>
      </c>
      <c r="Q1708" s="7" t="str">
        <f ca="1">VLOOKUP($P1708,Genders!$B:$C,2,FALSE)</f>
        <v>Male</v>
      </c>
      <c r="R1708" s="7" cm="1">
        <f t="array" aca="1" ref="R1708" ca="1">INDEX('Marital status'!$A:$A,RANDBETWEEN(5,COUNTA('Marital status'!$A:$A) + 1),1)</f>
        <v>7</v>
      </c>
      <c r="S1708" s="7" t="str">
        <f ca="1">VLOOKUP($R1708,'Marital status'!$A:$B,2,FALSE)</f>
        <v xml:space="preserve">Widowed </v>
      </c>
      <c r="T1708" s="7">
        <f t="shared" ca="1" si="263"/>
        <v>6</v>
      </c>
      <c r="U1708" s="7" t="str">
        <f ca="1">VLOOKUP($T1708,Ethnicities!$A:$B,2,FALSE)</f>
        <v>Black or African American</v>
      </c>
      <c r="V1708" s="8">
        <f t="shared" ca="1" si="264"/>
        <v>26078</v>
      </c>
      <c r="W1708" s="6">
        <f t="shared" ca="1" si="265"/>
        <v>8</v>
      </c>
      <c r="X1708" s="8" t="str">
        <f ca="1">VLOOKUP($W1708,'Background education'!$A:$B,2,FALSE)</f>
        <v>Graduate school</v>
      </c>
      <c r="Y1708" s="7">
        <f ca="1" xml:space="preserve">
  IF(OR($AA1708 = 5, $AA1708 = 6, $AA1708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08" s="7" t="str">
        <f ca="1">VLOOKUP($Y1708,Departments!$A:$B,2,FALSE)</f>
        <v>Finance</v>
      </c>
      <c r="AA1708" s="6">
        <f t="shared" ca="1" si="266"/>
        <v>11</v>
      </c>
      <c r="AB1708" s="7" t="str">
        <f ca="1">VLOOKUP($AA1708,Roles!$A:$B,2,FALSE)</f>
        <v>Analyst</v>
      </c>
      <c r="AC1708" s="6">
        <f t="shared" ca="1" si="267"/>
        <v>7</v>
      </c>
      <c r="AD1708" s="7" t="str">
        <f ca="1" xml:space="preserve">
IF($AC1708 &lt;&gt; "",
    VLOOKUP($AC1708,Levels!$A:$B,2,FALSE),
    ""
)</f>
        <v>Senior</v>
      </c>
      <c r="AE1708" s="8">
        <f t="shared" ca="1" si="268"/>
        <v>43904</v>
      </c>
      <c r="AF1708" s="6">
        <f ca="1">RANDBETWEEN(5,COUNTA('Recruitment source'!$A:$A) + 1)</f>
        <v>12</v>
      </c>
      <c r="AG1708" s="6" t="str">
        <f ca="1">VLOOKUP($AF1708,'Recruitment source'!$A:$B,2,FALSE)</f>
        <v xml:space="preserve"> recommendation of employee</v>
      </c>
      <c r="AH1708" s="8"/>
      <c r="AI1708" s="1">
        <f t="shared" ca="1" si="260"/>
        <v>3000</v>
      </c>
      <c r="AJ1708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1704, 1, 'Yago Borba Barreto', 'M', 6, '25/05/1971', 8, 7, 11, 7, 3000);</v>
      </c>
    </row>
    <row r="1709" spans="1:36" ht="14.25" customHeight="1" x14ac:dyDescent="0.2">
      <c r="A1709" s="7" cm="1">
        <f t="array" aca="1" ref="A1709" ca="1">INDEX(Companies!$A:$A,RANDBETWEEN(5,COUNTA(Companies!$A:$A) + 1),1)</f>
        <v>5</v>
      </c>
      <c r="B1709" s="7" t="str">
        <f ca="1">VLOOKUP($A1709,Companies!$A:$B,2,FALSE)</f>
        <v>ACME Corporation</v>
      </c>
      <c r="C1709" s="5">
        <f t="shared" si="261"/>
        <v>1705</v>
      </c>
      <c r="D1709" s="5" t="str" cm="1">
        <f t="array" ref="D1709">SHA1HASH($C1709)</f>
        <v>b0305a80cc6fe62e26014101af72bb986061ee9a</v>
      </c>
      <c r="E1709" s="6">
        <v>1</v>
      </c>
      <c r="F1709" s="7">
        <f ca="1">IF($C1709 = 1 + N("Presidente"),
    127,
    IF($C1709 = 2 + N("Vice-Presidente"),
        72,
        IF($C1709 = 3 + N("Secretária bilíngue"),
            13,
            RANDBETWEEN(5,COUNT(Name!$A:$A) + 1)
        )
    )
)</f>
        <v>185</v>
      </c>
      <c r="G1709" s="7" t="str">
        <f ca="1">VLOOKUP($F1709,Name!$A:$B,2,FALSE)</f>
        <v>João</v>
      </c>
      <c r="H1709" s="7">
        <f ca="1" xml:space="preserve">
IF($C1709 = 1,
    0,
    RANDBETWEEN(5,COUNT('Last name'!$A:$A) + 1)
)</f>
        <v>69</v>
      </c>
      <c r="I1709" s="7" t="str">
        <f ca="1" xml:space="preserve">
IF($C1709 = 1 + N("Presidente"),
    "de Orléans e Bragança",
    VLOOKUP($H1709,'Last name'!$A:$B,2,FALSE) &amp; " " &amp; VLOOKUP(RANDBETWEEN(5,COUNT('Last name'!$A:$A) + 1),'Last name'!$A:$B,2,FALSE)
)</f>
        <v>Costatini Pimenta</v>
      </c>
      <c r="J1709" s="7" t="str">
        <f t="shared" ca="1" si="262"/>
        <v>João Costatini Pimenta</v>
      </c>
      <c r="K1709" s="7" t="str" cm="1">
        <f t="array" aca="1" ref="K1709" ca="1">SHA1HASH($J1709)</f>
        <v>fa1c931b541ecc8b175f25c36eb387d805d21102</v>
      </c>
      <c r="L1709" s="7" cm="1">
        <f t="array" aca="1" ref="L1709" ca="1">INDEX(States!$A:$A,N1709,1)</f>
        <v>5</v>
      </c>
      <c r="M1709" s="7" t="str">
        <f ca="1">VLOOKUP($L1709,Countries!$A:$B,2,FALSE)</f>
        <v>Portugal</v>
      </c>
      <c r="N1709" s="7" cm="1">
        <f t="array" aca="1" ref="N1709" ca="1">INDEX(States!$C:$C,RANDBETWEEN(5,COUNTA(States!$A:$A) + 1),1)</f>
        <v>12</v>
      </c>
      <c r="O1709" s="7" t="str">
        <f ca="1">VLOOKUP($N1709,States!$C:$D,2,FALSE)</f>
        <v>Leiria</v>
      </c>
      <c r="P1709" s="7" t="str">
        <f ca="1">VLOOKUP($F1709,Name!$A:$C,3,FALSE)</f>
        <v>M</v>
      </c>
      <c r="Q1709" s="7" t="str">
        <f ca="1">VLOOKUP($P1709,Genders!$B:$C,2,FALSE)</f>
        <v>Male</v>
      </c>
      <c r="R1709" s="7" cm="1">
        <f t="array" aca="1" ref="R1709" ca="1">INDEX('Marital status'!$A:$A,RANDBETWEEN(5,COUNTA('Marital status'!$A:$A) + 1),1)</f>
        <v>7</v>
      </c>
      <c r="S1709" s="7" t="str">
        <f ca="1">VLOOKUP($R1709,'Marital status'!$A:$B,2,FALSE)</f>
        <v xml:space="preserve">Widowed </v>
      </c>
      <c r="T1709" s="7">
        <f t="shared" ca="1" si="263"/>
        <v>5</v>
      </c>
      <c r="U1709" s="7" t="str">
        <f ca="1">VLOOKUP($T1709,Ethnicities!$A:$B,2,FALSE)</f>
        <v xml:space="preserve"> white</v>
      </c>
      <c r="V1709" s="8">
        <f t="shared" ca="1" si="264"/>
        <v>30397</v>
      </c>
      <c r="W1709" s="6">
        <f t="shared" ca="1" si="265"/>
        <v>7</v>
      </c>
      <c r="X1709" s="8" t="str">
        <f ca="1">VLOOKUP($W1709,'Background education'!$A:$B,2,FALSE)</f>
        <v>Undergraduate degree</v>
      </c>
      <c r="Y1709" s="7">
        <f ca="1" xml:space="preserve">
  IF(OR($AA1709 = 5, $AA1709 = 6, $AA1709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09" s="7" t="str">
        <f ca="1">VLOOKUP($Y1709,Departments!$A:$B,2,FALSE)</f>
        <v>Human Resource</v>
      </c>
      <c r="AA1709" s="6">
        <f t="shared" ca="1" si="266"/>
        <v>10</v>
      </c>
      <c r="AB1709" s="7" t="str">
        <f ca="1">VLOOKUP($AA1709,Roles!$A:$B,2,FALSE)</f>
        <v>Trainee</v>
      </c>
      <c r="AC1709" s="6" t="str">
        <f t="shared" ca="1" si="267"/>
        <v/>
      </c>
      <c r="AD1709" s="7" t="str">
        <f ca="1" xml:space="preserve">
IF($AC1709 &lt;&gt; "",
    VLOOKUP($AC1709,Levels!$A:$B,2,FALSE),
    ""
)</f>
        <v/>
      </c>
      <c r="AE1709" s="8">
        <f t="shared" ca="1" si="268"/>
        <v>43876</v>
      </c>
      <c r="AF1709" s="6">
        <f ca="1">RANDBETWEEN(5,COUNTA('Recruitment source'!$A:$A) + 1)</f>
        <v>13</v>
      </c>
      <c r="AG1709" s="6" t="str">
        <f ca="1">VLOOKUP($AF1709,'Recruitment source'!$A:$B,2,FALSE)</f>
        <v>Google</v>
      </c>
      <c r="AH1709" s="8"/>
      <c r="AI1709" s="1">
        <f t="shared" ca="1" si="260"/>
        <v>1385</v>
      </c>
      <c r="AJ1709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1705, 1, 'João Costatini Pimenta', 'M', 5, '22/03/1983', 7, 8, 10, NULL, 1385);</v>
      </c>
    </row>
    <row r="1710" spans="1:36" ht="14.25" customHeight="1" x14ac:dyDescent="0.2">
      <c r="A1710" s="7" cm="1">
        <f t="array" aca="1" ref="A1710" ca="1">INDEX(Companies!$A:$A,RANDBETWEEN(5,COUNTA(Companies!$A:$A) + 1),1)</f>
        <v>5</v>
      </c>
      <c r="B1710" s="7" t="str">
        <f ca="1">VLOOKUP($A1710,Companies!$A:$B,2,FALSE)</f>
        <v>ACME Corporation</v>
      </c>
      <c r="C1710" s="5">
        <f t="shared" si="261"/>
        <v>1706</v>
      </c>
      <c r="D1710" s="5" t="str" cm="1">
        <f t="array" ref="D1710">SHA1HASH($C1710)</f>
        <v>189ee872d4d83256175dd2e108e01a9fe9ae27bd</v>
      </c>
      <c r="E1710" s="6">
        <v>1</v>
      </c>
      <c r="F1710" s="7">
        <f ca="1">IF($C1710 = 1 + N("Presidente"),
    127,
    IF($C1710 = 2 + N("Vice-Presidente"),
        72,
        IF($C1710 = 3 + N("Secretária bilíngue"),
            13,
            RANDBETWEEN(5,COUNT(Name!$A:$A) + 1)
        )
    )
)</f>
        <v>272</v>
      </c>
      <c r="G1710" s="7" t="str">
        <f ca="1">VLOOKUP($F1710,Name!$A:$B,2,FALSE)</f>
        <v>Maria Madalena</v>
      </c>
      <c r="H1710" s="7">
        <f ca="1" xml:space="preserve">
IF($C1710 = 1,
    0,
    RANDBETWEEN(5,COUNT('Last name'!$A:$A) + 1)
)</f>
        <v>63</v>
      </c>
      <c r="I1710" s="7" t="str">
        <f ca="1" xml:space="preserve">
IF($C1710 = 1 + N("Presidente"),
    "de Orléans e Bragança",
    VLOOKUP($H1710,'Last name'!$A:$B,2,FALSE) &amp; " " &amp; VLOOKUP(RANDBETWEEN(5,COUNT('Last name'!$A:$A) + 1),'Last name'!$A:$B,2,FALSE)
)</f>
        <v>Castro Morato</v>
      </c>
      <c r="J1710" s="7" t="str">
        <f t="shared" ca="1" si="262"/>
        <v>Maria Madalena Castro Morato</v>
      </c>
      <c r="K1710" s="7" t="str" cm="1">
        <f t="array" aca="1" ref="K1710" ca="1">SHA1HASH($J1710)</f>
        <v>589989dd83f80dd8cea2e45b50f5b97e2e825a2e</v>
      </c>
      <c r="L1710" s="7" cm="1">
        <f t="array" aca="1" ref="L1710" ca="1">INDEX(States!$A:$A,N1710,1)</f>
        <v>5</v>
      </c>
      <c r="M1710" s="7" t="str">
        <f ca="1">VLOOKUP($L1710,Countries!$A:$B,2,FALSE)</f>
        <v>Portugal</v>
      </c>
      <c r="N1710" s="7" cm="1">
        <f t="array" aca="1" ref="N1710" ca="1">INDEX(States!$C:$C,RANDBETWEEN(5,COUNTA(States!$A:$A) + 1),1)</f>
        <v>6</v>
      </c>
      <c r="O1710" s="7" t="str">
        <f ca="1">VLOOKUP($N1710,States!$C:$D,2,FALSE)</f>
        <v>PORTO</v>
      </c>
      <c r="P1710" s="7" t="str">
        <f ca="1">VLOOKUP($F1710,Name!$A:$C,3,FALSE)</f>
        <v>F</v>
      </c>
      <c r="Q1710" s="7" t="str">
        <f ca="1">VLOOKUP($P1710,Genders!$B:$C,2,FALSE)</f>
        <v>Female</v>
      </c>
      <c r="R1710" s="7" cm="1">
        <f t="array" aca="1" ref="R1710" ca="1">INDEX('Marital status'!$A:$A,RANDBETWEEN(5,COUNTA('Marital status'!$A:$A) + 1),1)</f>
        <v>9</v>
      </c>
      <c r="S1710" s="7" t="str">
        <f ca="1">VLOOKUP($R1710,'Marital status'!$A:$B,2,FALSE)</f>
        <v>DIVORCED</v>
      </c>
      <c r="T1710" s="7">
        <f t="shared" ca="1" si="263"/>
        <v>8</v>
      </c>
      <c r="U1710" s="7" t="str">
        <f ca="1">VLOOKUP($T1710,Ethnicities!$A:$B,2,FALSE)</f>
        <v>ASIAN</v>
      </c>
      <c r="V1710" s="8">
        <f t="shared" ca="1" si="264"/>
        <v>18061</v>
      </c>
      <c r="W1710" s="6">
        <f t="shared" ca="1" si="265"/>
        <v>8</v>
      </c>
      <c r="X1710" s="8" t="str">
        <f ca="1">VLOOKUP($W1710,'Background education'!$A:$B,2,FALSE)</f>
        <v>Graduate school</v>
      </c>
      <c r="Y1710" s="7">
        <f ca="1" xml:space="preserve">
  IF(OR($AA1710 = 5, $AA1710 = 6, $AA1710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10" s="7" t="str">
        <f ca="1">VLOOKUP($Y1710,Departments!$A:$B,2,FALSE)</f>
        <v>Audit</v>
      </c>
      <c r="AA1710" s="6">
        <f t="shared" ca="1" si="266"/>
        <v>11</v>
      </c>
      <c r="AB1710" s="7" t="str">
        <f ca="1">VLOOKUP($AA1710,Roles!$A:$B,2,FALSE)</f>
        <v>Analyst</v>
      </c>
      <c r="AC1710" s="6">
        <f t="shared" ca="1" si="267"/>
        <v>7</v>
      </c>
      <c r="AD1710" s="7" t="str">
        <f ca="1" xml:space="preserve">
IF($AC1710 &lt;&gt; "",
    VLOOKUP($AC1710,Levels!$A:$B,2,FALSE),
    ""
)</f>
        <v>Senior</v>
      </c>
      <c r="AE1710" s="8">
        <f t="shared" ca="1" si="268"/>
        <v>38177</v>
      </c>
      <c r="AF1710" s="6">
        <f ca="1">RANDBETWEEN(5,COUNTA('Recruitment source'!$A:$A) + 1)</f>
        <v>6</v>
      </c>
      <c r="AG1710" s="6" t="str">
        <f ca="1">VLOOKUP($AF1710,'Recruitment source'!$A:$B,2,FALSE)</f>
        <v>Learn4Good</v>
      </c>
      <c r="AH1710" s="8"/>
      <c r="AI1710" s="1">
        <f t="shared" ca="1" si="260"/>
        <v>3000</v>
      </c>
      <c r="AJ1710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1706, 1, 'Maria Madalena Castro Morato', 'F', 8, '12/06/1949', 8, 13, 11, 7, 3000);</v>
      </c>
    </row>
    <row r="1711" spans="1:36" ht="14.25" customHeight="1" x14ac:dyDescent="0.2">
      <c r="A1711" s="7" cm="1">
        <f t="array" aca="1" ref="A1711" ca="1">INDEX(Companies!$A:$A,RANDBETWEEN(5,COUNTA(Companies!$A:$A) + 1),1)</f>
        <v>5</v>
      </c>
      <c r="B1711" s="7" t="str">
        <f ca="1">VLOOKUP($A1711,Companies!$A:$B,2,FALSE)</f>
        <v>ACME Corporation</v>
      </c>
      <c r="C1711" s="5">
        <f t="shared" si="261"/>
        <v>1707</v>
      </c>
      <c r="D1711" s="5" t="str" cm="1">
        <f t="array" ref="D1711">SHA1HASH($C1711)</f>
        <v>a0b9955873e021b17e0337721a2710b9e031b08e</v>
      </c>
      <c r="E1711" s="6">
        <v>1</v>
      </c>
      <c r="F1711" s="7">
        <f ca="1">IF($C1711 = 1 + N("Presidente"),
    127,
    IF($C1711 = 2 + N("Vice-Presidente"),
        72,
        IF($C1711 = 3 + N("Secretária bilíngue"),
            13,
            RANDBETWEEN(5,COUNT(Name!$A:$A) + 1)
        )
    )
)</f>
        <v>149</v>
      </c>
      <c r="G1711" s="7" t="str">
        <f ca="1">VLOOKUP($F1711,Name!$A:$B,2,FALSE)</f>
        <v>Gabriel</v>
      </c>
      <c r="H1711" s="7">
        <f ca="1" xml:space="preserve">
IF($C1711 = 1,
    0,
    RANDBETWEEN(5,COUNT('Last name'!$A:$A) + 1)
)</f>
        <v>175</v>
      </c>
      <c r="I1711" s="7" t="str">
        <f ca="1" xml:space="preserve">
IF($C1711 = 1 + N("Presidente"),
    "de Orléans e Bragança",
    VLOOKUP($H1711,'Last name'!$A:$B,2,FALSE) &amp; " " &amp; VLOOKUP(RANDBETWEEN(5,COUNT('Last name'!$A:$A) + 1),'Last name'!$A:$B,2,FALSE)
)</f>
        <v>Santoro Trindade</v>
      </c>
      <c r="J1711" s="7" t="str">
        <f t="shared" ca="1" si="262"/>
        <v>Gabriel Santoro Trindade</v>
      </c>
      <c r="K1711" s="7" t="str" cm="1">
        <f t="array" aca="1" ref="K1711" ca="1">SHA1HASH($J1711)</f>
        <v>cf4c455abe98c7505d47c0f35865d39739d8a2b9</v>
      </c>
      <c r="L1711" s="7" cm="1">
        <f t="array" aca="1" ref="L1711" ca="1">INDEX(States!$A:$A,N1711,1)</f>
        <v>5</v>
      </c>
      <c r="M1711" s="7" t="str">
        <f ca="1">VLOOKUP($L1711,Countries!$A:$B,2,FALSE)</f>
        <v>Portugal</v>
      </c>
      <c r="N1711" s="7" cm="1">
        <f t="array" aca="1" ref="N1711" ca="1">INDEX(States!$C:$C,RANDBETWEEN(5,COUNTA(States!$A:$A) + 1),1)</f>
        <v>15</v>
      </c>
      <c r="O1711" s="7" t="str">
        <f ca="1">VLOOKUP($N1711,States!$C:$D,2,FALSE)</f>
        <v xml:space="preserve"> ÉVORA</v>
      </c>
      <c r="P1711" s="7" t="str">
        <f ca="1">VLOOKUP($F1711,Name!$A:$C,3,FALSE)</f>
        <v>M</v>
      </c>
      <c r="Q1711" s="7" t="str">
        <f ca="1">VLOOKUP($P1711,Genders!$B:$C,2,FALSE)</f>
        <v>Male</v>
      </c>
      <c r="R1711" s="7" cm="1">
        <f t="array" aca="1" ref="R1711" ca="1">INDEX('Marital status'!$A:$A,RANDBETWEEN(5,COUNTA('Marital status'!$A:$A) + 1),1)</f>
        <v>8</v>
      </c>
      <c r="S1711" s="7" t="str">
        <f ca="1">VLOOKUP($R1711,'Marital status'!$A:$B,2,FALSE)</f>
        <v xml:space="preserve"> Separated </v>
      </c>
      <c r="T1711" s="7">
        <f t="shared" ca="1" si="263"/>
        <v>5</v>
      </c>
      <c r="U1711" s="7" t="str">
        <f ca="1">VLOOKUP($T1711,Ethnicities!$A:$B,2,FALSE)</f>
        <v xml:space="preserve"> white</v>
      </c>
      <c r="V1711" s="8">
        <f t="shared" ca="1" si="264"/>
        <v>18642</v>
      </c>
      <c r="W1711" s="6">
        <f t="shared" ca="1" si="265"/>
        <v>7</v>
      </c>
      <c r="X1711" s="8" t="str">
        <f ca="1">VLOOKUP($W1711,'Background education'!$A:$B,2,FALSE)</f>
        <v>Undergraduate degree</v>
      </c>
      <c r="Y1711" s="7">
        <f ca="1" xml:space="preserve">
  IF(OR($AA1711 = 5, $AA1711 = 6, $AA1711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11" s="7" t="str">
        <f ca="1">VLOOKUP($Y1711,Departments!$A:$B,2,FALSE)</f>
        <v>Communication &amp; Marketing</v>
      </c>
      <c r="AA1711" s="6">
        <f t="shared" ca="1" si="266"/>
        <v>9</v>
      </c>
      <c r="AB1711" s="7" t="str">
        <f ca="1">VLOOKUP($AA1711,Roles!$A:$B,2,FALSE)</f>
        <v>Intern</v>
      </c>
      <c r="AC1711" s="6" t="str">
        <f t="shared" ca="1" si="267"/>
        <v/>
      </c>
      <c r="AD1711" s="7" t="str">
        <f ca="1" xml:space="preserve">
IF($AC1711 &lt;&gt; "",
    VLOOKUP($AC1711,Levels!$A:$B,2,FALSE),
    ""
)</f>
        <v/>
      </c>
      <c r="AE1711" s="8">
        <f t="shared" ca="1" si="268"/>
        <v>37436</v>
      </c>
      <c r="AF1711" s="6">
        <f ca="1">RANDBETWEEN(5,COUNTA('Recruitment source'!$A:$A) + 1)</f>
        <v>13</v>
      </c>
      <c r="AG1711" s="6" t="str">
        <f ca="1">VLOOKUP($AF1711,'Recruitment source'!$A:$B,2,FALSE)</f>
        <v>Google</v>
      </c>
      <c r="AH1711" s="8"/>
      <c r="AI1711" s="1">
        <f t="shared" ca="1" si="260"/>
        <v>1285</v>
      </c>
      <c r="AJ171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1707, 1, 'Gabriel Santoro Trindade', 'M', 5, '14/01/1951', 7, 11, 9, NULL, 1285);</v>
      </c>
    </row>
    <row r="1712" spans="1:36" ht="14.25" customHeight="1" x14ac:dyDescent="0.2">
      <c r="A1712" s="7" cm="1">
        <f t="array" aca="1" ref="A1712" ca="1">INDEX(Companies!$A:$A,RANDBETWEEN(5,COUNTA(Companies!$A:$A) + 1),1)</f>
        <v>5</v>
      </c>
      <c r="B1712" s="7" t="str">
        <f ca="1">VLOOKUP($A1712,Companies!$A:$B,2,FALSE)</f>
        <v>ACME Corporation</v>
      </c>
      <c r="C1712" s="5">
        <f t="shared" si="261"/>
        <v>1708</v>
      </c>
      <c r="D1712" s="5" t="str" cm="1">
        <f t="array" ref="D1712">SHA1HASH($C1712)</f>
        <v>52acc1e71086da5229cb59a80d1edbfe9a1a7c25</v>
      </c>
      <c r="E1712" s="6">
        <v>1</v>
      </c>
      <c r="F1712" s="7">
        <f ca="1">IF($C1712 = 1 + N("Presidente"),
    127,
    IF($C1712 = 2 + N("Vice-Presidente"),
        72,
        IF($C1712 = 3 + N("Secretária bilíngue"),
            13,
            RANDBETWEEN(5,COUNT(Name!$A:$A) + 1)
        )
    )
)</f>
        <v>128</v>
      </c>
      <c r="G1712" s="7" t="str">
        <f ca="1">VLOOKUP($F1712,Name!$A:$B,2,FALSE)</f>
        <v>Enzo Gabriel</v>
      </c>
      <c r="H1712" s="7">
        <f ca="1" xml:space="preserve">
IF($C1712 = 1,
    0,
    RANDBETWEEN(5,COUNT('Last name'!$A:$A) + 1)
)</f>
        <v>68</v>
      </c>
      <c r="I1712" s="7" t="str">
        <f ca="1" xml:space="preserve">
IF($C1712 = 1 + N("Presidente"),
    "de Orléans e Bragança",
    VLOOKUP($H1712,'Last name'!$A:$B,2,FALSE) &amp; " " &amp; VLOOKUP(RANDBETWEEN(5,COUNT('Last name'!$A:$A) + 1),'Last name'!$A:$B,2,FALSE)
)</f>
        <v>Costa Simões</v>
      </c>
      <c r="J1712" s="7" t="str">
        <f t="shared" ca="1" si="262"/>
        <v>Enzo Gabriel Costa Simões</v>
      </c>
      <c r="K1712" s="7" t="str" cm="1">
        <f t="array" aca="1" ref="K1712" ca="1">SHA1HASH($J1712)</f>
        <v>73e58dc9f2cf5c5043106d01e1db1427a28a73a7</v>
      </c>
      <c r="L1712" s="7" cm="1">
        <f t="array" aca="1" ref="L1712" ca="1">INDEX(States!$A:$A,N1712,1)</f>
        <v>5</v>
      </c>
      <c r="M1712" s="7" t="str">
        <f ca="1">VLOOKUP($L1712,Countries!$A:$B,2,FALSE)</f>
        <v>Portugal</v>
      </c>
      <c r="N1712" s="7" cm="1">
        <f t="array" aca="1" ref="N1712" ca="1">INDEX(States!$C:$C,RANDBETWEEN(5,COUNTA(States!$A:$A) + 1),1)</f>
        <v>8</v>
      </c>
      <c r="O1712" s="7" t="str">
        <f ca="1">VLOOKUP($N1712,States!$C:$D,2,FALSE)</f>
        <v>AveirO</v>
      </c>
      <c r="P1712" s="7" t="str">
        <f ca="1">VLOOKUP($F1712,Name!$A:$C,3,FALSE)</f>
        <v>M</v>
      </c>
      <c r="Q1712" s="7" t="str">
        <f ca="1">VLOOKUP($P1712,Genders!$B:$C,2,FALSE)</f>
        <v>Male</v>
      </c>
      <c r="R1712" s="7" cm="1">
        <f t="array" aca="1" ref="R1712" ca="1">INDEX('Marital status'!$A:$A,RANDBETWEEN(5,COUNTA('Marital status'!$A:$A) + 1),1)</f>
        <v>8</v>
      </c>
      <c r="S1712" s="7" t="str">
        <f ca="1">VLOOKUP($R1712,'Marital status'!$A:$B,2,FALSE)</f>
        <v xml:space="preserve"> Separated </v>
      </c>
      <c r="T1712" s="7">
        <f t="shared" ca="1" si="263"/>
        <v>5</v>
      </c>
      <c r="U1712" s="7" t="str">
        <f ca="1">VLOOKUP($T1712,Ethnicities!$A:$B,2,FALSE)</f>
        <v xml:space="preserve"> white</v>
      </c>
      <c r="V1712" s="8">
        <f t="shared" ca="1" si="264"/>
        <v>28249</v>
      </c>
      <c r="W1712" s="6">
        <f t="shared" ca="1" si="265"/>
        <v>8</v>
      </c>
      <c r="X1712" s="8" t="str">
        <f ca="1">VLOOKUP($W1712,'Background education'!$A:$B,2,FALSE)</f>
        <v>Graduate school</v>
      </c>
      <c r="Y1712" s="7">
        <f ca="1" xml:space="preserve">
  IF(OR($AA1712 = 5, $AA1712 = 6, $AA1712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12" s="7" t="str">
        <f ca="1">VLOOKUP($Y1712,Departments!$A:$B,2,FALSE)</f>
        <v>Communication &amp; Marketing</v>
      </c>
      <c r="AA1712" s="6">
        <f t="shared" ca="1" si="266"/>
        <v>11</v>
      </c>
      <c r="AB1712" s="7" t="str">
        <f ca="1">VLOOKUP($AA1712,Roles!$A:$B,2,FALSE)</f>
        <v>Analyst</v>
      </c>
      <c r="AC1712" s="6">
        <f t="shared" ca="1" si="267"/>
        <v>6</v>
      </c>
      <c r="AD1712" s="7" t="str">
        <f ca="1" xml:space="preserve">
IF($AC1712 &lt;&gt; "",
    VLOOKUP($AC1712,Levels!$A:$B,2,FALSE),
    ""
)</f>
        <v>Pleno</v>
      </c>
      <c r="AE1712" s="8">
        <f t="shared" ca="1" si="268"/>
        <v>37008</v>
      </c>
      <c r="AF1712" s="6">
        <f ca="1">RANDBETWEEN(5,COUNTA('Recruitment source'!$A:$A) + 1)</f>
        <v>7</v>
      </c>
      <c r="AG1712" s="6" t="str">
        <f ca="1">VLOOKUP($AF1712,'Recruitment source'!$A:$B,2,FALSE)</f>
        <v>SAPO Emprego</v>
      </c>
      <c r="AH1712" s="8"/>
      <c r="AI1712" s="1">
        <f t="shared" ca="1" si="260"/>
        <v>3080</v>
      </c>
      <c r="AJ171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1708, 1, 'Enzo Gabriel Costa Simões', 'M', 5, '04/05/1977', 8, 11, 11, 6, 3080);</v>
      </c>
    </row>
    <row r="1713" spans="1:36" ht="14.25" customHeight="1" x14ac:dyDescent="0.2">
      <c r="A1713" s="7" cm="1">
        <f t="array" aca="1" ref="A1713" ca="1">INDEX(Companies!$A:$A,RANDBETWEEN(5,COUNTA(Companies!$A:$A) + 1),1)</f>
        <v>5</v>
      </c>
      <c r="B1713" s="7" t="str">
        <f ca="1">VLOOKUP($A1713,Companies!$A:$B,2,FALSE)</f>
        <v>ACME Corporation</v>
      </c>
      <c r="C1713" s="5">
        <f t="shared" si="261"/>
        <v>1709</v>
      </c>
      <c r="D1713" s="5" t="str" cm="1">
        <f t="array" ref="D1713">SHA1HASH($C1713)</f>
        <v>2f304d5be2a9390013eeb52a5b5cb029d0978a51</v>
      </c>
      <c r="E1713" s="6">
        <v>1</v>
      </c>
      <c r="F1713" s="7">
        <f ca="1">IF($C1713 = 1 + N("Presidente"),
    127,
    IF($C1713 = 2 + N("Vice-Presidente"),
        72,
        IF($C1713 = 3 + N("Secretária bilíngue"),
            13,
            RANDBETWEEN(5,COUNT(Name!$A:$A) + 1)
        )
    )
)</f>
        <v>351</v>
      </c>
      <c r="G1713" s="7" t="str">
        <f ca="1">VLOOKUP($F1713,Name!$A:$B,2,FALSE)</f>
        <v>Vera Lucia</v>
      </c>
      <c r="H1713" s="7">
        <f ca="1" xml:space="preserve">
IF($C1713 = 1,
    0,
    RANDBETWEEN(5,COUNT('Last name'!$A:$A) + 1)
)</f>
        <v>125</v>
      </c>
      <c r="I1713" s="7" t="str">
        <f ca="1" xml:space="preserve">
IF($C1713 = 1 + N("Presidente"),
    "de Orléans e Bragança",
    VLOOKUP($H1713,'Last name'!$A:$B,2,FALSE) &amp; " " &amp; VLOOKUP(RANDBETWEEN(5,COUNT('Last name'!$A:$A) + 1),'Last name'!$A:$B,2,FALSE)
)</f>
        <v>Medeiros Rocha</v>
      </c>
      <c r="J1713" s="7" t="str">
        <f t="shared" ca="1" si="262"/>
        <v>Vera Lucia Medeiros Rocha</v>
      </c>
      <c r="K1713" s="7" t="str" cm="1">
        <f t="array" aca="1" ref="K1713" ca="1">SHA1HASH($J1713)</f>
        <v>5f74624129f8aedc1b3e9a6ef1520753c4a6b98f</v>
      </c>
      <c r="L1713" s="7" cm="1">
        <f t="array" aca="1" ref="L1713" ca="1">INDEX(States!$A:$A,N1713,1)</f>
        <v>5</v>
      </c>
      <c r="M1713" s="7" t="str">
        <f ca="1">VLOOKUP($L1713,Countries!$A:$B,2,FALSE)</f>
        <v>Portugal</v>
      </c>
      <c r="N1713" s="7" cm="1">
        <f t="array" aca="1" ref="N1713" ca="1">INDEX(States!$C:$C,RANDBETWEEN(5,COUNTA(States!$A:$A) + 1),1)</f>
        <v>5</v>
      </c>
      <c r="O1713" s="7" t="str">
        <f ca="1">VLOOKUP($N1713,States!$C:$D,2,FALSE)</f>
        <v xml:space="preserve"> Lisboa</v>
      </c>
      <c r="P1713" s="7" t="str">
        <f ca="1">VLOOKUP($F1713,Name!$A:$C,3,FALSE)</f>
        <v>F</v>
      </c>
      <c r="Q1713" s="7" t="str">
        <f ca="1">VLOOKUP($P1713,Genders!$B:$C,2,FALSE)</f>
        <v>Female</v>
      </c>
      <c r="R1713" s="7" cm="1">
        <f t="array" aca="1" ref="R1713" ca="1">INDEX('Marital status'!$A:$A,RANDBETWEEN(5,COUNTA('Marital status'!$A:$A) + 1),1)</f>
        <v>5</v>
      </c>
      <c r="S1713" s="7" t="str">
        <f ca="1">VLOOKUP($R1713,'Marital status'!$A:$B,2,FALSE)</f>
        <v>single</v>
      </c>
      <c r="T1713" s="7">
        <f t="shared" ca="1" si="263"/>
        <v>5</v>
      </c>
      <c r="U1713" s="7" t="str">
        <f ca="1">VLOOKUP($T1713,Ethnicities!$A:$B,2,FALSE)</f>
        <v xml:space="preserve"> white</v>
      </c>
      <c r="V1713" s="8">
        <f t="shared" ca="1" si="264"/>
        <v>18869</v>
      </c>
      <c r="W1713" s="6">
        <f t="shared" ca="1" si="265"/>
        <v>7</v>
      </c>
      <c r="X1713" s="8" t="str">
        <f ca="1">VLOOKUP($W1713,'Background education'!$A:$B,2,FALSE)</f>
        <v>Undergraduate degree</v>
      </c>
      <c r="Y1713" s="7">
        <f ca="1" xml:space="preserve">
  IF(OR($AA1713 = 5, $AA1713 = 6, $AA1713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13" s="7" t="str">
        <f ca="1">VLOOKUP($Y1713,Departments!$A:$B,2,FALSE)</f>
        <v>Finance</v>
      </c>
      <c r="AA1713" s="6">
        <f t="shared" ca="1" si="266"/>
        <v>9</v>
      </c>
      <c r="AB1713" s="7" t="str">
        <f ca="1">VLOOKUP($AA1713,Roles!$A:$B,2,FALSE)</f>
        <v>Intern</v>
      </c>
      <c r="AC1713" s="6" t="str">
        <f t="shared" ca="1" si="267"/>
        <v/>
      </c>
      <c r="AD1713" s="7" t="str">
        <f ca="1" xml:space="preserve">
IF($AC1713 &lt;&gt; "",
    VLOOKUP($AC1713,Levels!$A:$B,2,FALSE),
    ""
)</f>
        <v/>
      </c>
      <c r="AE1713" s="8">
        <f t="shared" ca="1" si="268"/>
        <v>41051</v>
      </c>
      <c r="AF1713" s="6">
        <f ca="1">RANDBETWEEN(5,COUNTA('Recruitment source'!$A:$A) + 1)</f>
        <v>10</v>
      </c>
      <c r="AG1713" s="6" t="str">
        <f ca="1">VLOOKUP($AF1713,'Recruitment source'!$A:$B,2,FALSE)</f>
        <v>Jobs in Lisbon</v>
      </c>
      <c r="AH1713" s="8"/>
      <c r="AI1713" s="1">
        <f t="shared" ca="1" si="260"/>
        <v>1205</v>
      </c>
      <c r="AJ171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1709, 1, 'Vera Lucia Medeiros Rocha', 'F', 5, '29/08/1951', 7, 7, 9, NULL, 1205);</v>
      </c>
    </row>
    <row r="1714" spans="1:36" ht="14.25" customHeight="1" x14ac:dyDescent="0.2">
      <c r="A1714" s="7" cm="1">
        <f t="array" aca="1" ref="A1714" ca="1">INDEX(Companies!$A:$A,RANDBETWEEN(5,COUNTA(Companies!$A:$A) + 1),1)</f>
        <v>5</v>
      </c>
      <c r="B1714" s="7" t="str">
        <f ca="1">VLOOKUP($A1714,Companies!$A:$B,2,FALSE)</f>
        <v>ACME Corporation</v>
      </c>
      <c r="C1714" s="5">
        <f t="shared" si="261"/>
        <v>1710</v>
      </c>
      <c r="D1714" s="5" t="str" cm="1">
        <f t="array" ref="D1714">SHA1HASH($C1714)</f>
        <v>d2df16bee9d37212d9dc0a9709c3a8579fedcfff</v>
      </c>
      <c r="E1714" s="6">
        <v>1</v>
      </c>
      <c r="F1714" s="7">
        <f ca="1">IF($C1714 = 1 + N("Presidente"),
    127,
    IF($C1714 = 2 + N("Vice-Presidente"),
        72,
        IF($C1714 = 3 + N("Secretária bilíngue"),
            13,
            RANDBETWEEN(5,COUNT(Name!$A:$A) + 1)
        )
    )
)</f>
        <v>104</v>
      </c>
      <c r="G1714" s="7" t="str">
        <f ca="1">VLOOKUP($F1714,Name!$A:$B,2,FALSE)</f>
        <v>Danylo</v>
      </c>
      <c r="H1714" s="7">
        <f ca="1" xml:space="preserve">
IF($C1714 = 1,
    0,
    RANDBETWEEN(5,COUNT('Last name'!$A:$A) + 1)
)</f>
        <v>176</v>
      </c>
      <c r="I1714" s="7" t="str">
        <f ca="1" xml:space="preserve">
IF($C1714 = 1 + N("Presidente"),
    "de Orléans e Bragança",
    VLOOKUP($H1714,'Last name'!$A:$B,2,FALSE) &amp; " " &amp; VLOOKUP(RANDBETWEEN(5,COUNT('Last name'!$A:$A) + 1),'Last name'!$A:$B,2,FALSE)
)</f>
        <v>Santos Freitas</v>
      </c>
      <c r="J1714" s="7" t="str">
        <f t="shared" ca="1" si="262"/>
        <v>Danylo Santos Freitas</v>
      </c>
      <c r="K1714" s="7" t="str" cm="1">
        <f t="array" aca="1" ref="K1714" ca="1">SHA1HASH($J1714)</f>
        <v>5fa04aa83cdc7e514c2f16beb5b6e4d3011faba1</v>
      </c>
      <c r="L1714" s="7" cm="1">
        <f t="array" aca="1" ref="L1714" ca="1">INDEX(States!$A:$A,N1714,1)</f>
        <v>5</v>
      </c>
      <c r="M1714" s="7" t="str">
        <f ca="1">VLOOKUP($L1714,Countries!$A:$B,2,FALSE)</f>
        <v>Portugal</v>
      </c>
      <c r="N1714" s="7" cm="1">
        <f t="array" aca="1" ref="N1714" ca="1">INDEX(States!$C:$C,RANDBETWEEN(5,COUNTA(States!$A:$A) + 1),1)</f>
        <v>21</v>
      </c>
      <c r="O1714" s="7" t="str">
        <f ca="1">VLOOKUP($N1714,States!$C:$D,2,FALSE)</f>
        <v>Guarda</v>
      </c>
      <c r="P1714" s="7" t="str">
        <f ca="1">VLOOKUP($F1714,Name!$A:$C,3,FALSE)</f>
        <v>M</v>
      </c>
      <c r="Q1714" s="7" t="str">
        <f ca="1">VLOOKUP($P1714,Genders!$B:$C,2,FALSE)</f>
        <v>Male</v>
      </c>
      <c r="R1714" s="7" cm="1">
        <f t="array" aca="1" ref="R1714" ca="1">INDEX('Marital status'!$A:$A,RANDBETWEEN(5,COUNTA('Marital status'!$A:$A) + 1),1)</f>
        <v>9</v>
      </c>
      <c r="S1714" s="7" t="str">
        <f ca="1">VLOOKUP($R1714,'Marital status'!$A:$B,2,FALSE)</f>
        <v>DIVORCED</v>
      </c>
      <c r="T1714" s="7">
        <f t="shared" ca="1" si="263"/>
        <v>5</v>
      </c>
      <c r="U1714" s="7" t="str">
        <f ca="1">VLOOKUP($T1714,Ethnicities!$A:$B,2,FALSE)</f>
        <v xml:space="preserve"> white</v>
      </c>
      <c r="V1714" s="8">
        <f t="shared" ca="1" si="264"/>
        <v>29618</v>
      </c>
      <c r="W1714" s="6">
        <f t="shared" ca="1" si="265"/>
        <v>8</v>
      </c>
      <c r="X1714" s="8" t="str">
        <f ca="1">VLOOKUP($W1714,'Background education'!$A:$B,2,FALSE)</f>
        <v>Graduate school</v>
      </c>
      <c r="Y1714" s="7">
        <f ca="1" xml:space="preserve">
  IF(OR($AA1714 = 5, $AA1714 = 6, $AA1714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14" s="7" t="str">
        <f ca="1">VLOOKUP($Y1714,Departments!$A:$B,2,FALSE)</f>
        <v>Operations</v>
      </c>
      <c r="AA1714" s="6">
        <f t="shared" ca="1" si="266"/>
        <v>11</v>
      </c>
      <c r="AB1714" s="7" t="str">
        <f ca="1">VLOOKUP($AA1714,Roles!$A:$B,2,FALSE)</f>
        <v>Analyst</v>
      </c>
      <c r="AC1714" s="6">
        <f t="shared" ca="1" si="267"/>
        <v>6</v>
      </c>
      <c r="AD1714" s="7" t="str">
        <f ca="1" xml:space="preserve">
IF($AC1714 &lt;&gt; "",
    VLOOKUP($AC1714,Levels!$A:$B,2,FALSE),
    ""
)</f>
        <v>Pleno</v>
      </c>
      <c r="AE1714" s="8">
        <f t="shared" ca="1" si="268"/>
        <v>39731</v>
      </c>
      <c r="AF1714" s="6">
        <f ca="1">RANDBETWEEN(5,COUNTA('Recruitment source'!$A:$A) + 1)</f>
        <v>11</v>
      </c>
      <c r="AG1714" s="6" t="str">
        <f ca="1">VLOOKUP($AF1714,'Recruitment source'!$A:$B,2,FALSE)</f>
        <v>Next Station</v>
      </c>
      <c r="AH1714" s="8"/>
      <c r="AI1714" s="1">
        <f t="shared" ca="1" si="260"/>
        <v>3000</v>
      </c>
      <c r="AJ1714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1710, 1, 'Danylo Santos Freitas', 'M', 5, '01/02/1981', 8, 10, 11, 6, 3000);</v>
      </c>
    </row>
    <row r="1715" spans="1:36" ht="14.25" customHeight="1" x14ac:dyDescent="0.2">
      <c r="A1715" s="7" cm="1">
        <f t="array" aca="1" ref="A1715" ca="1">INDEX(Companies!$A:$A,RANDBETWEEN(5,COUNTA(Companies!$A:$A) + 1),1)</f>
        <v>5</v>
      </c>
      <c r="B1715" s="7" t="str">
        <f ca="1">VLOOKUP($A1715,Companies!$A:$B,2,FALSE)</f>
        <v>ACME Corporation</v>
      </c>
      <c r="C1715" s="5">
        <f t="shared" si="261"/>
        <v>1711</v>
      </c>
      <c r="D1715" s="5" t="str" cm="1">
        <f t="array" ref="D1715">SHA1HASH($C1715)</f>
        <v>737e60bcda32da02106d94b05eb933c2664d96f9</v>
      </c>
      <c r="E1715" s="6">
        <v>1</v>
      </c>
      <c r="F1715" s="7">
        <f ca="1">IF($C1715 = 1 + N("Presidente"),
    127,
    IF($C1715 = 2 + N("Vice-Presidente"),
        72,
        IF($C1715 = 3 + N("Secretária bilíngue"),
            13,
            RANDBETWEEN(5,COUNT(Name!$A:$A) + 1)
        )
    )
)</f>
        <v>264</v>
      </c>
      <c r="G1715" s="7" t="str">
        <f ca="1">VLOOKUP($F1715,Name!$A:$B,2,FALSE)</f>
        <v>Maria Flor</v>
      </c>
      <c r="H1715" s="7">
        <f ca="1" xml:space="preserve">
IF($C1715 = 1,
    0,
    RANDBETWEEN(5,COUNT('Last name'!$A:$A) + 1)
)</f>
        <v>153</v>
      </c>
      <c r="I1715" s="7" t="str">
        <f ca="1" xml:space="preserve">
IF($C1715 = 1 + N("Presidente"),
    "de Orléans e Bragança",
    VLOOKUP($H1715,'Last name'!$A:$B,2,FALSE) &amp; " " &amp; VLOOKUP(RANDBETWEEN(5,COUNT('Last name'!$A:$A) + 1),'Last name'!$A:$B,2,FALSE)
)</f>
        <v>Pimentel Pinto</v>
      </c>
      <c r="J1715" s="7" t="str">
        <f t="shared" ca="1" si="262"/>
        <v>Maria Flor Pimentel Pinto</v>
      </c>
      <c r="K1715" s="7" t="str" cm="1">
        <f t="array" aca="1" ref="K1715" ca="1">SHA1HASH($J1715)</f>
        <v>1225a63355ec347bd624a2fa8c24ab1186458e39</v>
      </c>
      <c r="L1715" s="7" cm="1">
        <f t="array" aca="1" ref="L1715" ca="1">INDEX(States!$A:$A,N1715,1)</f>
        <v>5</v>
      </c>
      <c r="M1715" s="7" t="str">
        <f ca="1">VLOOKUP($L1715,Countries!$A:$B,2,FALSE)</f>
        <v>Portugal</v>
      </c>
      <c r="N1715" s="7" cm="1">
        <f t="array" aca="1" ref="N1715" ca="1">INDEX(States!$C:$C,RANDBETWEEN(5,COUNTA(States!$A:$A) + 1),1)</f>
        <v>21</v>
      </c>
      <c r="O1715" s="7" t="str">
        <f ca="1">VLOOKUP($N1715,States!$C:$D,2,FALSE)</f>
        <v>Guarda</v>
      </c>
      <c r="P1715" s="7" t="str">
        <f ca="1">VLOOKUP($F1715,Name!$A:$C,3,FALSE)</f>
        <v>F</v>
      </c>
      <c r="Q1715" s="7" t="str">
        <f ca="1">VLOOKUP($P1715,Genders!$B:$C,2,FALSE)</f>
        <v>Female</v>
      </c>
      <c r="R1715" s="7" cm="1">
        <f t="array" aca="1" ref="R1715" ca="1">INDEX('Marital status'!$A:$A,RANDBETWEEN(5,COUNTA('Marital status'!$A:$A) + 1),1)</f>
        <v>5</v>
      </c>
      <c r="S1715" s="7" t="str">
        <f ca="1">VLOOKUP($R1715,'Marital status'!$A:$B,2,FALSE)</f>
        <v>single</v>
      </c>
      <c r="T1715" s="7">
        <f t="shared" ca="1" si="263"/>
        <v>6</v>
      </c>
      <c r="U1715" s="7" t="str">
        <f ca="1">VLOOKUP($T1715,Ethnicities!$A:$B,2,FALSE)</f>
        <v>Black or African American</v>
      </c>
      <c r="V1715" s="8">
        <f t="shared" ca="1" si="264"/>
        <v>23463</v>
      </c>
      <c r="W1715" s="6">
        <f t="shared" ca="1" si="265"/>
        <v>7</v>
      </c>
      <c r="X1715" s="8" t="str">
        <f ca="1">VLOOKUP($W1715,'Background education'!$A:$B,2,FALSE)</f>
        <v>Undergraduate degree</v>
      </c>
      <c r="Y1715" s="7">
        <f ca="1" xml:space="preserve">
  IF(OR($AA1715 = 5, $AA1715 = 6, $AA1715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15" s="7" t="str">
        <f ca="1">VLOOKUP($Y1715,Departments!$A:$B,2,FALSE)</f>
        <v>Audit</v>
      </c>
      <c r="AA1715" s="6">
        <f t="shared" ca="1" si="266"/>
        <v>9</v>
      </c>
      <c r="AB1715" s="7" t="str">
        <f ca="1">VLOOKUP($AA1715,Roles!$A:$B,2,FALSE)</f>
        <v>Intern</v>
      </c>
      <c r="AC1715" s="6" t="str">
        <f t="shared" ca="1" si="267"/>
        <v/>
      </c>
      <c r="AD1715" s="7" t="str">
        <f ca="1" xml:space="preserve">
IF($AC1715 &lt;&gt; "",
    VLOOKUP($AC1715,Levels!$A:$B,2,FALSE),
    ""
)</f>
        <v/>
      </c>
      <c r="AE1715" s="8">
        <f t="shared" ca="1" si="268"/>
        <v>38767</v>
      </c>
      <c r="AF1715" s="6">
        <f ca="1">RANDBETWEEN(5,COUNTA('Recruitment source'!$A:$A) + 1)</f>
        <v>15</v>
      </c>
      <c r="AG1715" s="6" t="str">
        <f ca="1">VLOOKUP($AF1715,'Recruitment source'!$A:$B,2,FALSE)</f>
        <v>Website</v>
      </c>
      <c r="AH1715" s="8"/>
      <c r="AI1715" s="1">
        <f t="shared" ca="1" si="260"/>
        <v>1205</v>
      </c>
      <c r="AJ1715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1711, 1, 'Maria Flor Pimentel Pinto', 'F', 6, '27/03/1964', 7, 13, 9, NULL, 1205);</v>
      </c>
    </row>
    <row r="1716" spans="1:36" ht="14.25" customHeight="1" x14ac:dyDescent="0.2">
      <c r="A1716" s="7" cm="1">
        <f t="array" aca="1" ref="A1716" ca="1">INDEX(Companies!$A:$A,RANDBETWEEN(5,COUNTA(Companies!$A:$A) + 1),1)</f>
        <v>5</v>
      </c>
      <c r="B1716" s="7" t="str">
        <f ca="1">VLOOKUP($A1716,Companies!$A:$B,2,FALSE)</f>
        <v>ACME Corporation</v>
      </c>
      <c r="C1716" s="5">
        <f t="shared" si="261"/>
        <v>1712</v>
      </c>
      <c r="D1716" s="5" t="str" cm="1">
        <f t="array" ref="D1716">SHA1HASH($C1716)</f>
        <v>aab7f20827e516402f2387ba6f4f65adb26b54bc</v>
      </c>
      <c r="E1716" s="6">
        <v>1</v>
      </c>
      <c r="F1716" s="7">
        <f ca="1">IF($C1716 = 1 + N("Presidente"),
    127,
    IF($C1716 = 2 + N("Vice-Presidente"),
        72,
        IF($C1716 = 3 + N("Secretária bilíngue"),
            13,
            RANDBETWEEN(5,COUNT(Name!$A:$A) + 1)
        )
    )
)</f>
        <v>156</v>
      </c>
      <c r="G1716" s="7" t="str">
        <f ca="1">VLOOKUP($F1716,Name!$A:$B,2,FALSE)</f>
        <v>Glória Maria</v>
      </c>
      <c r="H1716" s="7">
        <f ca="1" xml:space="preserve">
IF($C1716 = 1,
    0,
    RANDBETWEEN(5,COUNT('Last name'!$A:$A) + 1)
)</f>
        <v>27</v>
      </c>
      <c r="I1716" s="7" t="str">
        <f ca="1" xml:space="preserve">
IF($C1716 = 1 + N("Presidente"),
    "de Orléans e Bragança",
    VLOOKUP($H1716,'Last name'!$A:$B,2,FALSE) &amp; " " &amp; VLOOKUP(RANDBETWEEN(5,COUNT('Last name'!$A:$A) + 1),'Last name'!$A:$B,2,FALSE)
)</f>
        <v>Bactista Freitas</v>
      </c>
      <c r="J1716" s="7" t="str">
        <f t="shared" ca="1" si="262"/>
        <v>Glória Maria Bactista Freitas</v>
      </c>
      <c r="K1716" s="7" t="str" cm="1">
        <f t="array" aca="1" ref="K1716" ca="1">SHA1HASH($J1716)</f>
        <v>7488a32bf2004c7d09fa975663be69556dff7dc5</v>
      </c>
      <c r="L1716" s="7" cm="1">
        <f t="array" aca="1" ref="L1716" ca="1">INDEX(States!$A:$A,N1716,1)</f>
        <v>5</v>
      </c>
      <c r="M1716" s="7" t="str">
        <f ca="1">VLOOKUP($L1716,Countries!$A:$B,2,FALSE)</f>
        <v>Portugal</v>
      </c>
      <c r="N1716" s="7" cm="1">
        <f t="array" aca="1" ref="N1716" ca="1">INDEX(States!$C:$C,RANDBETWEEN(5,COUNTA(States!$A:$A) + 1),1)</f>
        <v>11</v>
      </c>
      <c r="O1716" s="7" t="str">
        <f ca="1">VLOOKUP($N1716,States!$C:$D,2,FALSE)</f>
        <v>Santarém</v>
      </c>
      <c r="P1716" s="7" t="str">
        <f ca="1">VLOOKUP($F1716,Name!$A:$C,3,FALSE)</f>
        <v>F</v>
      </c>
      <c r="Q1716" s="7" t="str">
        <f ca="1">VLOOKUP($P1716,Genders!$B:$C,2,FALSE)</f>
        <v>Female</v>
      </c>
      <c r="R1716" s="7" cm="1">
        <f t="array" aca="1" ref="R1716" ca="1">INDEX('Marital status'!$A:$A,RANDBETWEEN(5,COUNTA('Marital status'!$A:$A) + 1),1)</f>
        <v>6</v>
      </c>
      <c r="S1716" s="7" t="str">
        <f ca="1">VLOOKUP($R1716,'Marital status'!$A:$B,2,FALSE)</f>
        <v>MarrieD</v>
      </c>
      <c r="T1716" s="7">
        <f t="shared" ca="1" si="263"/>
        <v>7</v>
      </c>
      <c r="U1716" s="7" t="str">
        <f ca="1">VLOOKUP($T1716,Ethnicities!$A:$B,2,FALSE)</f>
        <v xml:space="preserve">  Hispanic or LATINO</v>
      </c>
      <c r="V1716" s="8">
        <f t="shared" ca="1" si="264"/>
        <v>26154</v>
      </c>
      <c r="W1716" s="6">
        <f t="shared" ca="1" si="265"/>
        <v>8</v>
      </c>
      <c r="X1716" s="8" t="str">
        <f ca="1">VLOOKUP($W1716,'Background education'!$A:$B,2,FALSE)</f>
        <v>Graduate school</v>
      </c>
      <c r="Y1716" s="7">
        <f ca="1" xml:space="preserve">
  IF(OR($AA1716 = 5, $AA1716 = 6, $AA1716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16" s="7" t="str">
        <f ca="1">VLOOKUP($Y1716,Departments!$A:$B,2,FALSE)</f>
        <v>Controlling</v>
      </c>
      <c r="AA1716" s="6">
        <f t="shared" ca="1" si="266"/>
        <v>11</v>
      </c>
      <c r="AB1716" s="7" t="str">
        <f ca="1">VLOOKUP($AA1716,Roles!$A:$B,2,FALSE)</f>
        <v>Analyst</v>
      </c>
      <c r="AC1716" s="6">
        <f t="shared" ca="1" si="267"/>
        <v>7</v>
      </c>
      <c r="AD1716" s="7" t="str">
        <f ca="1" xml:space="preserve">
IF($AC1716 &lt;&gt; "",
    VLOOKUP($AC1716,Levels!$A:$B,2,FALSE),
    ""
)</f>
        <v>Senior</v>
      </c>
      <c r="AE1716" s="8">
        <f t="shared" ca="1" si="268"/>
        <v>39471</v>
      </c>
      <c r="AF1716" s="6">
        <f ca="1">RANDBETWEEN(5,COUNTA('Recruitment source'!$A:$A) + 1)</f>
        <v>12</v>
      </c>
      <c r="AG1716" s="6" t="str">
        <f ca="1">VLOOKUP($AF1716,'Recruitment source'!$A:$B,2,FALSE)</f>
        <v xml:space="preserve"> recommendation of employee</v>
      </c>
      <c r="AH1716" s="8"/>
      <c r="AI1716" s="1">
        <f t="shared" ca="1" si="260"/>
        <v>3000</v>
      </c>
      <c r="AJ1716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1712, 1, 'Glória Maria Bactista Freitas', 'F', 7, '09/08/1971', 8, 12, 11, 7, 3000);</v>
      </c>
    </row>
    <row r="1717" spans="1:36" ht="14.25" customHeight="1" x14ac:dyDescent="0.2">
      <c r="A1717" s="7" cm="1">
        <f t="array" aca="1" ref="A1717" ca="1">INDEX(Companies!$A:$A,RANDBETWEEN(5,COUNTA(Companies!$A:$A) + 1),1)</f>
        <v>5</v>
      </c>
      <c r="B1717" s="7" t="str">
        <f ca="1">VLOOKUP($A1717,Companies!$A:$B,2,FALSE)</f>
        <v>ACME Corporation</v>
      </c>
      <c r="C1717" s="5">
        <f t="shared" si="261"/>
        <v>1713</v>
      </c>
      <c r="D1717" s="5" t="str" cm="1">
        <f t="array" ref="D1717">SHA1HASH($C1717)</f>
        <v>d27296c89abc32be02dcb035b1652fd16ec2e7c8</v>
      </c>
      <c r="E1717" s="6">
        <v>1</v>
      </c>
      <c r="F1717" s="7">
        <f ca="1">IF($C1717 = 1 + N("Presidente"),
    127,
    IF($C1717 = 2 + N("Vice-Presidente"),
        72,
        IF($C1717 = 3 + N("Secretária bilíngue"),
            13,
            RANDBETWEEN(5,COUNT(Name!$A:$A) + 1)
        )
    )
)</f>
        <v>235</v>
      </c>
      <c r="G1717" s="7" t="str">
        <f ca="1">VLOOKUP($F1717,Name!$A:$B,2,FALSE)</f>
        <v>Luan</v>
      </c>
      <c r="H1717" s="7">
        <f ca="1" xml:space="preserve">
IF($C1717 = 1,
    0,
    RANDBETWEEN(5,COUNT('Last name'!$A:$A) + 1)
)</f>
        <v>173</v>
      </c>
      <c r="I1717" s="7" t="str">
        <f ca="1" xml:space="preserve">
IF($C1717 = 1 + N("Presidente"),
    "de Orléans e Bragança",
    VLOOKUP($H1717,'Last name'!$A:$B,2,FALSE) &amp; " " &amp; VLOOKUP(RANDBETWEEN(5,COUNT('Last name'!$A:$A) + 1),'Last name'!$A:$B,2,FALSE)
)</f>
        <v>Santacruz Leitão</v>
      </c>
      <c r="J1717" s="7" t="str">
        <f t="shared" ca="1" si="262"/>
        <v>Luan Santacruz Leitão</v>
      </c>
      <c r="K1717" s="7" t="str" cm="1">
        <f t="array" aca="1" ref="K1717" ca="1">SHA1HASH($J1717)</f>
        <v>4d31348a0abd060a87fae640504f0029d1dc358d</v>
      </c>
      <c r="L1717" s="7" cm="1">
        <f t="array" aca="1" ref="L1717" ca="1">INDEX(States!$A:$A,N1717,1)</f>
        <v>5</v>
      </c>
      <c r="M1717" s="7" t="str">
        <f ca="1">VLOOKUP($L1717,Countries!$A:$B,2,FALSE)</f>
        <v>Portugal</v>
      </c>
      <c r="N1717" s="7" cm="1">
        <f t="array" aca="1" ref="N1717" ca="1">INDEX(States!$C:$C,RANDBETWEEN(5,COUNTA(States!$A:$A) + 1),1)</f>
        <v>17</v>
      </c>
      <c r="O1717" s="7" t="str">
        <f ca="1">VLOOKUP($N1717,States!$C:$D,2,FALSE)</f>
        <v>Viseu</v>
      </c>
      <c r="P1717" s="7" t="str">
        <f ca="1">VLOOKUP($F1717,Name!$A:$C,3,FALSE)</f>
        <v>M</v>
      </c>
      <c r="Q1717" s="7" t="str">
        <f ca="1">VLOOKUP($P1717,Genders!$B:$C,2,FALSE)</f>
        <v>Male</v>
      </c>
      <c r="R1717" s="7" cm="1">
        <f t="array" aca="1" ref="R1717" ca="1">INDEX('Marital status'!$A:$A,RANDBETWEEN(5,COUNTA('Marital status'!$A:$A) + 1),1)</f>
        <v>8</v>
      </c>
      <c r="S1717" s="7" t="str">
        <f ca="1">VLOOKUP($R1717,'Marital status'!$A:$B,2,FALSE)</f>
        <v xml:space="preserve"> Separated </v>
      </c>
      <c r="T1717" s="7">
        <f t="shared" ca="1" si="263"/>
        <v>5</v>
      </c>
      <c r="U1717" s="7" t="str">
        <f ca="1">VLOOKUP($T1717,Ethnicities!$A:$B,2,FALSE)</f>
        <v xml:space="preserve"> white</v>
      </c>
      <c r="V1717" s="8">
        <f t="shared" ca="1" si="264"/>
        <v>21560</v>
      </c>
      <c r="W1717" s="6">
        <f t="shared" ca="1" si="265"/>
        <v>7</v>
      </c>
      <c r="X1717" s="8" t="str">
        <f ca="1">VLOOKUP($W1717,'Background education'!$A:$B,2,FALSE)</f>
        <v>Undergraduate degree</v>
      </c>
      <c r="Y1717" s="7">
        <f ca="1" xml:space="preserve">
  IF(OR($AA1717 = 5, $AA1717 = 6, $AA1717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17" s="7" t="str">
        <f ca="1">VLOOKUP($Y1717,Departments!$A:$B,2,FALSE)</f>
        <v xml:space="preserve"> Presidency</v>
      </c>
      <c r="AA1717" s="6">
        <f t="shared" ca="1" si="266"/>
        <v>9</v>
      </c>
      <c r="AB1717" s="7" t="str">
        <f ca="1">VLOOKUP($AA1717,Roles!$A:$B,2,FALSE)</f>
        <v>Intern</v>
      </c>
      <c r="AC1717" s="6" t="str">
        <f t="shared" ca="1" si="267"/>
        <v/>
      </c>
      <c r="AD1717" s="7" t="str">
        <f ca="1" xml:space="preserve">
IF($AC1717 &lt;&gt; "",
    VLOOKUP($AC1717,Levels!$A:$B,2,FALSE),
    ""
)</f>
        <v/>
      </c>
      <c r="AE1717" s="8">
        <f t="shared" ca="1" si="268"/>
        <v>40726</v>
      </c>
      <c r="AF1717" s="6">
        <f ca="1">RANDBETWEEN(5,COUNTA('Recruitment source'!$A:$A) + 1)</f>
        <v>13</v>
      </c>
      <c r="AG1717" s="6" t="str">
        <f ca="1">VLOOKUP($AF1717,'Recruitment source'!$A:$B,2,FALSE)</f>
        <v>Google</v>
      </c>
      <c r="AH1717" s="8"/>
      <c r="AI1717" s="1">
        <f t="shared" ca="1" si="260"/>
        <v>1205</v>
      </c>
      <c r="AJ1717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1713, 1, 'Luan Santacruz Leitão', 'M', 5, '10/01/1959', 7, 5, 9, NULL, 1205);</v>
      </c>
    </row>
    <row r="1718" spans="1:36" ht="14.25" customHeight="1" x14ac:dyDescent="0.2">
      <c r="A1718" s="7" cm="1">
        <f t="array" aca="1" ref="A1718" ca="1">INDEX(Companies!$A:$A,RANDBETWEEN(5,COUNTA(Companies!$A:$A) + 1),1)</f>
        <v>5</v>
      </c>
      <c r="B1718" s="7" t="str">
        <f ca="1">VLOOKUP($A1718,Companies!$A:$B,2,FALSE)</f>
        <v>ACME Corporation</v>
      </c>
      <c r="C1718" s="5">
        <f t="shared" si="261"/>
        <v>1714</v>
      </c>
      <c r="D1718" s="5" t="str" cm="1">
        <f t="array" ref="D1718">SHA1HASH($C1718)</f>
        <v>ba25a89e39e0428bdb6f467ac1b62f876460fa3d</v>
      </c>
      <c r="E1718" s="6">
        <v>1</v>
      </c>
      <c r="F1718" s="7">
        <f ca="1">IF($C1718 = 1 + N("Presidente"),
    127,
    IF($C1718 = 2 + N("Vice-Presidente"),
        72,
        IF($C1718 = 3 + N("Secretária bilíngue"),
            13,
            RANDBETWEEN(5,COUNT(Name!$A:$A) + 1)
        )
    )
)</f>
        <v>136</v>
      </c>
      <c r="G1718" s="7" t="str">
        <f ca="1">VLOOKUP($F1718,Name!$A:$B,2,FALSE)</f>
        <v>Fellipe</v>
      </c>
      <c r="H1718" s="7">
        <f ca="1" xml:space="preserve">
IF($C1718 = 1,
    0,
    RANDBETWEEN(5,COUNT('Last name'!$A:$A) + 1)
)</f>
        <v>112</v>
      </c>
      <c r="I1718" s="7" t="str">
        <f ca="1" xml:space="preserve">
IF($C1718 = 1 + N("Presidente"),
    "de Orléans e Bragança",
    VLOOKUP($H1718,'Last name'!$A:$B,2,FALSE) &amp; " " &amp; VLOOKUP(RANDBETWEEN(5,COUNT('Last name'!$A:$A) + 1),'Last name'!$A:$B,2,FALSE)
)</f>
        <v>Lopes Pinheiro</v>
      </c>
      <c r="J1718" s="7" t="str">
        <f t="shared" ca="1" si="262"/>
        <v>Fellipe Lopes Pinheiro</v>
      </c>
      <c r="K1718" s="7" t="str" cm="1">
        <f t="array" aca="1" ref="K1718" ca="1">SHA1HASH($J1718)</f>
        <v>d1beef805746f31b18a3199e0bac7a69d585abe1</v>
      </c>
      <c r="L1718" s="7" cm="1">
        <f t="array" aca="1" ref="L1718" ca="1">INDEX(States!$A:$A,N1718,1)</f>
        <v>5</v>
      </c>
      <c r="M1718" s="7" t="str">
        <f ca="1">VLOOKUP($L1718,Countries!$A:$B,2,FALSE)</f>
        <v>Portugal</v>
      </c>
      <c r="N1718" s="7" cm="1">
        <f t="array" aca="1" ref="N1718" ca="1">INDEX(States!$C:$C,RANDBETWEEN(5,COUNTA(States!$A:$A) + 1),1)</f>
        <v>19</v>
      </c>
      <c r="O1718" s="7" t="str">
        <f ca="1">VLOOKUP($N1718,States!$C:$D,2,FALSE)</f>
        <v>Beja</v>
      </c>
      <c r="P1718" s="7" t="str">
        <f ca="1">VLOOKUP($F1718,Name!$A:$C,3,FALSE)</f>
        <v>M</v>
      </c>
      <c r="Q1718" s="7" t="str">
        <f ca="1">VLOOKUP($P1718,Genders!$B:$C,2,FALSE)</f>
        <v>Male</v>
      </c>
      <c r="R1718" s="7" cm="1">
        <f t="array" aca="1" ref="R1718" ca="1">INDEX('Marital status'!$A:$A,RANDBETWEEN(5,COUNTA('Marital status'!$A:$A) + 1),1)</f>
        <v>9</v>
      </c>
      <c r="S1718" s="7" t="str">
        <f ca="1">VLOOKUP($R1718,'Marital status'!$A:$B,2,FALSE)</f>
        <v>DIVORCED</v>
      </c>
      <c r="T1718" s="7">
        <f t="shared" ca="1" si="263"/>
        <v>5</v>
      </c>
      <c r="U1718" s="7" t="str">
        <f ca="1">VLOOKUP($T1718,Ethnicities!$A:$B,2,FALSE)</f>
        <v xml:space="preserve"> white</v>
      </c>
      <c r="V1718" s="8">
        <f t="shared" ca="1" si="264"/>
        <v>25251</v>
      </c>
      <c r="W1718" s="6">
        <f t="shared" ca="1" si="265"/>
        <v>8</v>
      </c>
      <c r="X1718" s="8" t="str">
        <f ca="1">VLOOKUP($W1718,'Background education'!$A:$B,2,FALSE)</f>
        <v>Graduate school</v>
      </c>
      <c r="Y1718" s="7">
        <f ca="1" xml:space="preserve">
  IF(OR($AA1718 = 5, $AA1718 = 6, $AA1718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18" s="7" t="str">
        <f ca="1">VLOOKUP($Y1718,Departments!$A:$B,2,FALSE)</f>
        <v>Finance</v>
      </c>
      <c r="AA1718" s="6">
        <f t="shared" ca="1" si="266"/>
        <v>11</v>
      </c>
      <c r="AB1718" s="7" t="str">
        <f ca="1">VLOOKUP($AA1718,Roles!$A:$B,2,FALSE)</f>
        <v>Analyst</v>
      </c>
      <c r="AC1718" s="6">
        <f t="shared" ca="1" si="267"/>
        <v>7</v>
      </c>
      <c r="AD1718" s="7" t="str">
        <f ca="1" xml:space="preserve">
IF($AC1718 &lt;&gt; "",
    VLOOKUP($AC1718,Levels!$A:$B,2,FALSE),
    ""
)</f>
        <v>Senior</v>
      </c>
      <c r="AE1718" s="8">
        <f t="shared" ca="1" si="268"/>
        <v>42790</v>
      </c>
      <c r="AF1718" s="6">
        <f ca="1">RANDBETWEEN(5,COUNTA('Recruitment source'!$A:$A) + 1)</f>
        <v>10</v>
      </c>
      <c r="AG1718" s="6" t="str">
        <f ca="1">VLOOKUP($AF1718,'Recruitment source'!$A:$B,2,FALSE)</f>
        <v>Jobs in Lisbon</v>
      </c>
      <c r="AH1718" s="8"/>
      <c r="AI1718" s="1">
        <f t="shared" ca="1" si="260"/>
        <v>3000</v>
      </c>
      <c r="AJ1718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1714, 1, 'Fellipe Lopes Pinheiro', 'M', 5, '17/02/1969', 8, 7, 11, 7, 3000);</v>
      </c>
    </row>
    <row r="1719" spans="1:36" ht="14.25" customHeight="1" x14ac:dyDescent="0.2">
      <c r="A1719" s="7" cm="1">
        <f t="array" aca="1" ref="A1719" ca="1">INDEX(Companies!$A:$A,RANDBETWEEN(5,COUNTA(Companies!$A:$A) + 1),1)</f>
        <v>5</v>
      </c>
      <c r="B1719" s="7" t="str">
        <f ca="1">VLOOKUP($A1719,Companies!$A:$B,2,FALSE)</f>
        <v>ACME Corporation</v>
      </c>
      <c r="C1719" s="5">
        <f t="shared" si="261"/>
        <v>1715</v>
      </c>
      <c r="D1719" s="5" t="str" cm="1">
        <f t="array" ref="D1719">SHA1HASH($C1719)</f>
        <v>7b6a3377d75708ef9db6d50d2821cf30bab3cb82</v>
      </c>
      <c r="E1719" s="6">
        <v>1</v>
      </c>
      <c r="F1719" s="7">
        <f ca="1">IF($C1719 = 1 + N("Presidente"),
    127,
    IF($C1719 = 2 + N("Vice-Presidente"),
        72,
        IF($C1719 = 3 + N("Secretária bilíngue"),
            13,
            RANDBETWEEN(5,COUNT(Name!$A:$A) + 1)
        )
    )
)</f>
        <v>150</v>
      </c>
      <c r="G1719" s="7" t="str">
        <f ca="1">VLOOKUP($F1719,Name!$A:$B,2,FALSE)</f>
        <v>Gabriela</v>
      </c>
      <c r="H1719" s="7">
        <f ca="1" xml:space="preserve">
IF($C1719 = 1,
    0,
    RANDBETWEEN(5,COUNT('Last name'!$A:$A) + 1)
)</f>
        <v>155</v>
      </c>
      <c r="I1719" s="7" t="str">
        <f ca="1" xml:space="preserve">
IF($C1719 = 1 + N("Presidente"),
    "de Orléans e Bragança",
    VLOOKUP($H1719,'Last name'!$A:$B,2,FALSE) &amp; " " &amp; VLOOKUP(RANDBETWEEN(5,COUNT('Last name'!$A:$A) + 1),'Last name'!$A:$B,2,FALSE)
)</f>
        <v>Pinto Batista</v>
      </c>
      <c r="J1719" s="7" t="str">
        <f t="shared" ca="1" si="262"/>
        <v>Gabriela Pinto Batista</v>
      </c>
      <c r="K1719" s="7" t="str" cm="1">
        <f t="array" aca="1" ref="K1719" ca="1">SHA1HASH($J1719)</f>
        <v>86987890c062a97e49fae7d82c86cd0f61135b47</v>
      </c>
      <c r="L1719" s="7" cm="1">
        <f t="array" aca="1" ref="L1719" ca="1">INDEX(States!$A:$A,N1719,1)</f>
        <v>5</v>
      </c>
      <c r="M1719" s="7" t="str">
        <f ca="1">VLOOKUP($L1719,Countries!$A:$B,2,FALSE)</f>
        <v>Portugal</v>
      </c>
      <c r="N1719" s="7" cm="1">
        <f t="array" aca="1" ref="N1719" ca="1">INDEX(States!$C:$C,RANDBETWEEN(5,COUNTA(States!$A:$A) + 1),1)</f>
        <v>7</v>
      </c>
      <c r="O1719" s="7" t="str">
        <f ca="1">VLOOKUP($N1719,States!$C:$D,2,FALSE)</f>
        <v xml:space="preserve"> Setúbal </v>
      </c>
      <c r="P1719" s="7" t="str">
        <f ca="1">VLOOKUP($F1719,Name!$A:$C,3,FALSE)</f>
        <v>F</v>
      </c>
      <c r="Q1719" s="7" t="str">
        <f ca="1">VLOOKUP($P1719,Genders!$B:$C,2,FALSE)</f>
        <v>Female</v>
      </c>
      <c r="R1719" s="7" cm="1">
        <f t="array" aca="1" ref="R1719" ca="1">INDEX('Marital status'!$A:$A,RANDBETWEEN(5,COUNTA('Marital status'!$A:$A) + 1),1)</f>
        <v>6</v>
      </c>
      <c r="S1719" s="7" t="str">
        <f ca="1">VLOOKUP($R1719,'Marital status'!$A:$B,2,FALSE)</f>
        <v>MarrieD</v>
      </c>
      <c r="T1719" s="7">
        <f t="shared" ca="1" si="263"/>
        <v>5</v>
      </c>
      <c r="U1719" s="7" t="str">
        <f ca="1">VLOOKUP($T1719,Ethnicities!$A:$B,2,FALSE)</f>
        <v xml:space="preserve"> white</v>
      </c>
      <c r="V1719" s="8">
        <f t="shared" ca="1" si="264"/>
        <v>27886</v>
      </c>
      <c r="W1719" s="6">
        <f t="shared" ca="1" si="265"/>
        <v>7</v>
      </c>
      <c r="X1719" s="8" t="str">
        <f ca="1">VLOOKUP($W1719,'Background education'!$A:$B,2,FALSE)</f>
        <v>Undergraduate degree</v>
      </c>
      <c r="Y1719" s="7">
        <f ca="1" xml:space="preserve">
  IF(OR($AA1719 = 5, $AA1719 = 6, $AA1719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19" s="7" t="str">
        <f ca="1">VLOOKUP($Y1719,Departments!$A:$B,2,FALSE)</f>
        <v>Operations</v>
      </c>
      <c r="AA1719" s="6">
        <f t="shared" ca="1" si="266"/>
        <v>9</v>
      </c>
      <c r="AB1719" s="7" t="str">
        <f ca="1">VLOOKUP($AA1719,Roles!$A:$B,2,FALSE)</f>
        <v>Intern</v>
      </c>
      <c r="AC1719" s="6" t="str">
        <f t="shared" ca="1" si="267"/>
        <v/>
      </c>
      <c r="AD1719" s="7" t="str">
        <f ca="1" xml:space="preserve">
IF($AC1719 &lt;&gt; "",
    VLOOKUP($AC1719,Levels!$A:$B,2,FALSE),
    ""
)</f>
        <v/>
      </c>
      <c r="AE1719" s="8">
        <f t="shared" ca="1" si="268"/>
        <v>39987</v>
      </c>
      <c r="AF1719" s="6">
        <f ca="1">RANDBETWEEN(5,COUNTA('Recruitment source'!$A:$A) + 1)</f>
        <v>7</v>
      </c>
      <c r="AG1719" s="6" t="str">
        <f ca="1">VLOOKUP($AF1719,'Recruitment source'!$A:$B,2,FALSE)</f>
        <v>SAPO Emprego</v>
      </c>
      <c r="AH1719" s="8"/>
      <c r="AI1719" s="1">
        <f t="shared" ca="1" si="260"/>
        <v>1205</v>
      </c>
      <c r="AJ1719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1715, 1, 'Gabriela Pinto Batista', 'F', 5, '06/05/1976', 7, 10, 9, NULL, 1205);</v>
      </c>
    </row>
    <row r="1720" spans="1:36" ht="14.25" customHeight="1" x14ac:dyDescent="0.2">
      <c r="A1720" s="7" cm="1">
        <f t="array" aca="1" ref="A1720" ca="1">INDEX(Companies!$A:$A,RANDBETWEEN(5,COUNTA(Companies!$A:$A) + 1),1)</f>
        <v>5</v>
      </c>
      <c r="B1720" s="7" t="str">
        <f ca="1">VLOOKUP($A1720,Companies!$A:$B,2,FALSE)</f>
        <v>ACME Corporation</v>
      </c>
      <c r="C1720" s="5">
        <f t="shared" si="261"/>
        <v>1716</v>
      </c>
      <c r="D1720" s="5" t="str" cm="1">
        <f t="array" ref="D1720">SHA1HASH($C1720)</f>
        <v>3e1e61f0c7bc52aaf4202832a9788bac887502cf</v>
      </c>
      <c r="E1720" s="6">
        <v>1</v>
      </c>
      <c r="F1720" s="7">
        <f ca="1">IF($C1720 = 1 + N("Presidente"),
    127,
    IF($C1720 = 2 + N("Vice-Presidente"),
        72,
        IF($C1720 = 3 + N("Secretária bilíngue"),
            13,
            RANDBETWEEN(5,COUNT(Name!$A:$A) + 1)
        )
    )
)</f>
        <v>283</v>
      </c>
      <c r="G1720" s="7" t="str">
        <f ca="1">VLOOKUP($F1720,Name!$A:$B,2,FALSE)</f>
        <v>Marta</v>
      </c>
      <c r="H1720" s="7">
        <f ca="1" xml:space="preserve">
IF($C1720 = 1,
    0,
    RANDBETWEEN(5,COUNT('Last name'!$A:$A) + 1)
)</f>
        <v>16</v>
      </c>
      <c r="I1720" s="7" t="str">
        <f ca="1" xml:space="preserve">
IF($C1720 = 1 + N("Presidente"),
    "de Orléans e Bragança",
    VLOOKUP($H1720,'Last name'!$A:$B,2,FALSE) &amp; " " &amp; VLOOKUP(RANDBETWEEN(5,COUNT('Last name'!$A:$A) + 1),'Last name'!$A:$B,2,FALSE)
)</f>
        <v>Amor Morato</v>
      </c>
      <c r="J1720" s="7" t="str">
        <f t="shared" ca="1" si="262"/>
        <v>Marta Amor Morato</v>
      </c>
      <c r="K1720" s="7" t="str" cm="1">
        <f t="array" aca="1" ref="K1720" ca="1">SHA1HASH($J1720)</f>
        <v>edc78ad9abfe32a24386870d79055fecee7fa394</v>
      </c>
      <c r="L1720" s="7" cm="1">
        <f t="array" aca="1" ref="L1720" ca="1">INDEX(States!$A:$A,N1720,1)</f>
        <v>5</v>
      </c>
      <c r="M1720" s="7" t="str">
        <f ca="1">VLOOKUP($L1720,Countries!$A:$B,2,FALSE)</f>
        <v>Portugal</v>
      </c>
      <c r="N1720" s="7" cm="1">
        <f t="array" aca="1" ref="N1720" ca="1">INDEX(States!$C:$C,RANDBETWEEN(5,COUNTA(States!$A:$A) + 1),1)</f>
        <v>7</v>
      </c>
      <c r="O1720" s="7" t="str">
        <f ca="1">VLOOKUP($N1720,States!$C:$D,2,FALSE)</f>
        <v xml:space="preserve"> Setúbal </v>
      </c>
      <c r="P1720" s="7" t="str">
        <f ca="1">VLOOKUP($F1720,Name!$A:$C,3,FALSE)</f>
        <v>F</v>
      </c>
      <c r="Q1720" s="7" t="str">
        <f ca="1">VLOOKUP($P1720,Genders!$B:$C,2,FALSE)</f>
        <v>Female</v>
      </c>
      <c r="R1720" s="7" cm="1">
        <f t="array" aca="1" ref="R1720" ca="1">INDEX('Marital status'!$A:$A,RANDBETWEEN(5,COUNTA('Marital status'!$A:$A) + 1),1)</f>
        <v>9</v>
      </c>
      <c r="S1720" s="7" t="str">
        <f ca="1">VLOOKUP($R1720,'Marital status'!$A:$B,2,FALSE)</f>
        <v>DIVORCED</v>
      </c>
      <c r="T1720" s="7">
        <f t="shared" ca="1" si="263"/>
        <v>5</v>
      </c>
      <c r="U1720" s="7" t="str">
        <f ca="1">VLOOKUP($T1720,Ethnicities!$A:$B,2,FALSE)</f>
        <v xml:space="preserve"> white</v>
      </c>
      <c r="V1720" s="8">
        <f t="shared" ca="1" si="264"/>
        <v>26085</v>
      </c>
      <c r="W1720" s="6">
        <f t="shared" ca="1" si="265"/>
        <v>8</v>
      </c>
      <c r="X1720" s="8" t="str">
        <f ca="1">VLOOKUP($W1720,'Background education'!$A:$B,2,FALSE)</f>
        <v>Graduate school</v>
      </c>
      <c r="Y1720" s="7">
        <f ca="1" xml:space="preserve">
  IF(OR($AA1720 = 5, $AA1720 = 6, $AA1720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20" s="7" t="str">
        <f ca="1">VLOOKUP($Y1720,Departments!$A:$B,2,FALSE)</f>
        <v>Controlling</v>
      </c>
      <c r="AA1720" s="6">
        <f t="shared" ca="1" si="266"/>
        <v>11</v>
      </c>
      <c r="AB1720" s="7" t="str">
        <f ca="1">VLOOKUP($AA1720,Roles!$A:$B,2,FALSE)</f>
        <v>Analyst</v>
      </c>
      <c r="AC1720" s="6">
        <f t="shared" ca="1" si="267"/>
        <v>5</v>
      </c>
      <c r="AD1720" s="7" t="str">
        <f ca="1" xml:space="preserve">
IF($AC1720 &lt;&gt; "",
    VLOOKUP($AC1720,Levels!$A:$B,2,FALSE),
    ""
)</f>
        <v>Junior</v>
      </c>
      <c r="AE1720" s="8">
        <f t="shared" ca="1" si="268"/>
        <v>40702</v>
      </c>
      <c r="AF1720" s="6">
        <f ca="1">RANDBETWEEN(5,COUNTA('Recruitment source'!$A:$A) + 1)</f>
        <v>14</v>
      </c>
      <c r="AG1720" s="6" t="str">
        <f ca="1">VLOOKUP($AF1720,'Recruitment source'!$A:$B,2,FALSE)</f>
        <v>LinkedIn</v>
      </c>
      <c r="AH1720" s="8"/>
      <c r="AI1720" s="1">
        <f t="shared" ca="1" si="260"/>
        <v>3000</v>
      </c>
      <c r="AJ1720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1716, 1, 'Marta Amor Morato', 'F', 5, '01/06/1971', 8, 12, 11, 5, 3000);</v>
      </c>
    </row>
    <row r="1721" spans="1:36" ht="14.25" customHeight="1" x14ac:dyDescent="0.2">
      <c r="A1721" s="7" cm="1">
        <f t="array" aca="1" ref="A1721" ca="1">INDEX(Companies!$A:$A,RANDBETWEEN(5,COUNTA(Companies!$A:$A) + 1),1)</f>
        <v>5</v>
      </c>
      <c r="B1721" s="7" t="str">
        <f ca="1">VLOOKUP($A1721,Companies!$A:$B,2,FALSE)</f>
        <v>ACME Corporation</v>
      </c>
      <c r="C1721" s="5">
        <f t="shared" si="261"/>
        <v>1717</v>
      </c>
      <c r="D1721" s="5" t="str" cm="1">
        <f t="array" ref="D1721">SHA1HASH($C1721)</f>
        <v>af2941a60e26a34c22aac84a3165a175b835f1e3</v>
      </c>
      <c r="E1721" s="6">
        <v>1</v>
      </c>
      <c r="F1721" s="7">
        <f ca="1">IF($C1721 = 1 + N("Presidente"),
    127,
    IF($C1721 = 2 + N("Vice-Presidente"),
        72,
        IF($C1721 = 3 + N("Secretária bilíngue"),
            13,
            RANDBETWEEN(5,COUNT(Name!$A:$A) + 1)
        )
    )
)</f>
        <v>149</v>
      </c>
      <c r="G1721" s="7" t="str">
        <f ca="1">VLOOKUP($F1721,Name!$A:$B,2,FALSE)</f>
        <v>Gabriel</v>
      </c>
      <c r="H1721" s="7">
        <f ca="1" xml:space="preserve">
IF($C1721 = 1,
    0,
    RANDBETWEEN(5,COUNT('Last name'!$A:$A) + 1)
)</f>
        <v>64</v>
      </c>
      <c r="I1721" s="7" t="str">
        <f ca="1" xml:space="preserve">
IF($C1721 = 1 + N("Presidente"),
    "de Orléans e Bragança",
    VLOOKUP($H1721,'Last name'!$A:$B,2,FALSE) &amp; " " &amp; VLOOKUP(RANDBETWEEN(5,COUNT('Last name'!$A:$A) + 1),'Last name'!$A:$B,2,FALSE)
)</f>
        <v>Chaves Carvalho</v>
      </c>
      <c r="J1721" s="7" t="str">
        <f t="shared" ca="1" si="262"/>
        <v>Gabriel Chaves Carvalho</v>
      </c>
      <c r="K1721" s="7" t="str" cm="1">
        <f t="array" aca="1" ref="K1721" ca="1">SHA1HASH($J1721)</f>
        <v>4e094459759ce4b19317304830f0f9f6a24f781e</v>
      </c>
      <c r="L1721" s="7" cm="1">
        <f t="array" aca="1" ref="L1721" ca="1">INDEX(States!$A:$A,N1721,1)</f>
        <v>5</v>
      </c>
      <c r="M1721" s="7" t="str">
        <f ca="1">VLOOKUP($L1721,Countries!$A:$B,2,FALSE)</f>
        <v>Portugal</v>
      </c>
      <c r="N1721" s="7" cm="1">
        <f t="array" aca="1" ref="N1721" ca="1">INDEX(States!$C:$C,RANDBETWEEN(5,COUNTA(States!$A:$A) + 1),1)</f>
        <v>23</v>
      </c>
      <c r="O1721" s="7" t="str">
        <f ca="1">VLOOKUP($N1721,States!$C:$D,2,FALSE)</f>
        <v>Viana do Castelo</v>
      </c>
      <c r="P1721" s="7" t="str">
        <f ca="1">VLOOKUP($F1721,Name!$A:$C,3,FALSE)</f>
        <v>M</v>
      </c>
      <c r="Q1721" s="7" t="str">
        <f ca="1">VLOOKUP($P1721,Genders!$B:$C,2,FALSE)</f>
        <v>Male</v>
      </c>
      <c r="R1721" s="7" cm="1">
        <f t="array" aca="1" ref="R1721" ca="1">INDEX('Marital status'!$A:$A,RANDBETWEEN(5,COUNTA('Marital status'!$A:$A) + 1),1)</f>
        <v>9</v>
      </c>
      <c r="S1721" s="7" t="str">
        <f ca="1">VLOOKUP($R1721,'Marital status'!$A:$B,2,FALSE)</f>
        <v>DIVORCED</v>
      </c>
      <c r="T1721" s="7">
        <f t="shared" ca="1" si="263"/>
        <v>5</v>
      </c>
      <c r="U1721" s="7" t="str">
        <f ca="1">VLOOKUP($T1721,Ethnicities!$A:$B,2,FALSE)</f>
        <v xml:space="preserve"> white</v>
      </c>
      <c r="V1721" s="8">
        <f t="shared" ca="1" si="264"/>
        <v>24201</v>
      </c>
      <c r="W1721" s="6">
        <f t="shared" ca="1" si="265"/>
        <v>7</v>
      </c>
      <c r="X1721" s="8" t="str">
        <f ca="1">VLOOKUP($W1721,'Background education'!$A:$B,2,FALSE)</f>
        <v>Undergraduate degree</v>
      </c>
      <c r="Y1721" s="7">
        <f ca="1" xml:space="preserve">
  IF(OR($AA1721 = 5, $AA1721 = 6, $AA1721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21" s="7" t="str">
        <f ca="1">VLOOKUP($Y1721,Departments!$A:$B,2,FALSE)</f>
        <v>Communication &amp; Marketing</v>
      </c>
      <c r="AA1721" s="6">
        <f t="shared" ca="1" si="266"/>
        <v>9</v>
      </c>
      <c r="AB1721" s="7" t="str">
        <f ca="1">VLOOKUP($AA1721,Roles!$A:$B,2,FALSE)</f>
        <v>Intern</v>
      </c>
      <c r="AC1721" s="6" t="str">
        <f t="shared" ca="1" si="267"/>
        <v/>
      </c>
      <c r="AD1721" s="7" t="str">
        <f ca="1" xml:space="preserve">
IF($AC1721 &lt;&gt; "",
    VLOOKUP($AC1721,Levels!$A:$B,2,FALSE),
    ""
)</f>
        <v/>
      </c>
      <c r="AE1721" s="8">
        <f t="shared" ca="1" si="268"/>
        <v>44458</v>
      </c>
      <c r="AF1721" s="6">
        <f ca="1">RANDBETWEEN(5,COUNTA('Recruitment source'!$A:$A) + 1)</f>
        <v>8</v>
      </c>
      <c r="AG1721" s="6" t="str">
        <f ca="1">VLOOKUP($AF1721,'Recruitment source'!$A:$B,2,FALSE)</f>
        <v>Net Empregos</v>
      </c>
      <c r="AH1721" s="8"/>
      <c r="AI1721" s="1">
        <f t="shared" ca="1" si="260"/>
        <v>1285</v>
      </c>
      <c r="AJ172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1717, 1, 'Gabriel Chaves Carvalho', 'M', 5, '04/04/1966', 7, 11, 9, NULL, 1285);</v>
      </c>
    </row>
    <row r="1722" spans="1:36" ht="14.25" customHeight="1" x14ac:dyDescent="0.2">
      <c r="A1722" s="7" cm="1">
        <f t="array" aca="1" ref="A1722" ca="1">INDEX(Companies!$A:$A,RANDBETWEEN(5,COUNTA(Companies!$A:$A) + 1),1)</f>
        <v>5</v>
      </c>
      <c r="B1722" s="7" t="str">
        <f ca="1">VLOOKUP($A1722,Companies!$A:$B,2,FALSE)</f>
        <v>ACME Corporation</v>
      </c>
      <c r="C1722" s="5">
        <f t="shared" si="261"/>
        <v>1718</v>
      </c>
      <c r="D1722" s="5" t="str" cm="1">
        <f t="array" ref="D1722">SHA1HASH($C1722)</f>
        <v>564fd4f695747a12f20fb2f28e3c8198ad3ba8de</v>
      </c>
      <c r="E1722" s="6">
        <v>1</v>
      </c>
      <c r="F1722" s="7">
        <f ca="1">IF($C1722 = 1 + N("Presidente"),
    127,
    IF($C1722 = 2 + N("Vice-Presidente"),
        72,
        IF($C1722 = 3 + N("Secretária bilíngue"),
            13,
            RANDBETWEEN(5,COUNT(Name!$A:$A) + 1)
        )
    )
)</f>
        <v>170</v>
      </c>
      <c r="G1722" s="7" t="str">
        <f ca="1">VLOOKUP($F1722,Name!$A:$B,2,FALSE)</f>
        <v>Iara</v>
      </c>
      <c r="H1722" s="7">
        <f ca="1" xml:space="preserve">
IF($C1722 = 1,
    0,
    RANDBETWEEN(5,COUNT('Last name'!$A:$A) + 1)
)</f>
        <v>18</v>
      </c>
      <c r="I1722" s="7" t="str">
        <f ca="1" xml:space="preserve">
IF($C1722 = 1 + N("Presidente"),
    "de Orléans e Bragança",
    VLOOKUP($H1722,'Last name'!$A:$B,2,FALSE) &amp; " " &amp; VLOOKUP(RANDBETWEEN(5,COUNT('Last name'!$A:$A) + 1),'Last name'!$A:$B,2,FALSE)
)</f>
        <v>Andrioli Monteiro</v>
      </c>
      <c r="J1722" s="7" t="str">
        <f t="shared" ca="1" si="262"/>
        <v>Iara Andrioli Monteiro</v>
      </c>
      <c r="K1722" s="7" t="str" cm="1">
        <f t="array" aca="1" ref="K1722" ca="1">SHA1HASH($J1722)</f>
        <v>85695613ad8c2d7ecc2165686cdaa8311fe4cb27</v>
      </c>
      <c r="L1722" s="7" cm="1">
        <f t="array" aca="1" ref="L1722" ca="1">INDEX(States!$A:$A,N1722,1)</f>
        <v>5</v>
      </c>
      <c r="M1722" s="7" t="str">
        <f ca="1">VLOOKUP($L1722,Countries!$A:$B,2,FALSE)</f>
        <v>Portugal</v>
      </c>
      <c r="N1722" s="7" cm="1">
        <f t="array" aca="1" ref="N1722" ca="1">INDEX(States!$C:$C,RANDBETWEEN(5,COUNTA(States!$A:$A) + 1),1)</f>
        <v>19</v>
      </c>
      <c r="O1722" s="7" t="str">
        <f ca="1">VLOOKUP($N1722,States!$C:$D,2,FALSE)</f>
        <v>Beja</v>
      </c>
      <c r="P1722" s="7" t="str">
        <f ca="1">VLOOKUP($F1722,Name!$A:$C,3,FALSE)</f>
        <v>F</v>
      </c>
      <c r="Q1722" s="7" t="str">
        <f ca="1">VLOOKUP($P1722,Genders!$B:$C,2,FALSE)</f>
        <v>Female</v>
      </c>
      <c r="R1722" s="7" cm="1">
        <f t="array" aca="1" ref="R1722" ca="1">INDEX('Marital status'!$A:$A,RANDBETWEEN(5,COUNTA('Marital status'!$A:$A) + 1),1)</f>
        <v>6</v>
      </c>
      <c r="S1722" s="7" t="str">
        <f ca="1">VLOOKUP($R1722,'Marital status'!$A:$B,2,FALSE)</f>
        <v>MarrieD</v>
      </c>
      <c r="T1722" s="7">
        <f t="shared" ca="1" si="263"/>
        <v>6</v>
      </c>
      <c r="U1722" s="7" t="str">
        <f ca="1">VLOOKUP($T1722,Ethnicities!$A:$B,2,FALSE)</f>
        <v>Black or African American</v>
      </c>
      <c r="V1722" s="8">
        <f t="shared" ca="1" si="264"/>
        <v>18411</v>
      </c>
      <c r="W1722" s="6">
        <f t="shared" ca="1" si="265"/>
        <v>8</v>
      </c>
      <c r="X1722" s="8" t="str">
        <f ca="1">VLOOKUP($W1722,'Background education'!$A:$B,2,FALSE)</f>
        <v>Graduate school</v>
      </c>
      <c r="Y1722" s="7">
        <f ca="1" xml:space="preserve">
  IF(OR($AA1722 = 5, $AA1722 = 6, $AA1722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22" s="7" t="str">
        <f ca="1">VLOOKUP($Y1722,Departments!$A:$B,2,FALSE)</f>
        <v xml:space="preserve"> Presidency</v>
      </c>
      <c r="AA1722" s="6">
        <f t="shared" ca="1" si="266"/>
        <v>11</v>
      </c>
      <c r="AB1722" s="7" t="str">
        <f ca="1">VLOOKUP($AA1722,Roles!$A:$B,2,FALSE)</f>
        <v>Analyst</v>
      </c>
      <c r="AC1722" s="6">
        <f t="shared" ca="1" si="267"/>
        <v>7</v>
      </c>
      <c r="AD1722" s="7" t="str">
        <f ca="1" xml:space="preserve">
IF($AC1722 &lt;&gt; "",
    VLOOKUP($AC1722,Levels!$A:$B,2,FALSE),
    ""
)</f>
        <v>Senior</v>
      </c>
      <c r="AE1722" s="8">
        <f t="shared" ca="1" si="268"/>
        <v>42183</v>
      </c>
      <c r="AF1722" s="6">
        <f ca="1">RANDBETWEEN(5,COUNTA('Recruitment source'!$A:$A) + 1)</f>
        <v>10</v>
      </c>
      <c r="AG1722" s="6" t="str">
        <f ca="1">VLOOKUP($AF1722,'Recruitment source'!$A:$B,2,FALSE)</f>
        <v>Jobs in Lisbon</v>
      </c>
      <c r="AH1722" s="8"/>
      <c r="AI1722" s="1">
        <f t="shared" ca="1" si="260"/>
        <v>3000</v>
      </c>
      <c r="AJ172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1718, 1, 'Iara Andrioli Monteiro', 'F', 6, '28/05/1950', 8, 5, 11, 7, 3000);</v>
      </c>
    </row>
    <row r="1723" spans="1:36" ht="14.25" customHeight="1" x14ac:dyDescent="0.2">
      <c r="A1723" s="7" cm="1">
        <f t="array" aca="1" ref="A1723" ca="1">INDEX(Companies!$A:$A,RANDBETWEEN(5,COUNTA(Companies!$A:$A) + 1),1)</f>
        <v>5</v>
      </c>
      <c r="B1723" s="7" t="str">
        <f ca="1">VLOOKUP($A1723,Companies!$A:$B,2,FALSE)</f>
        <v>ACME Corporation</v>
      </c>
      <c r="C1723" s="5">
        <f t="shared" si="261"/>
        <v>1719</v>
      </c>
      <c r="D1723" s="5" t="str" cm="1">
        <f t="array" ref="D1723">SHA1HASH($C1723)</f>
        <v>b46a1da474c765180d3d049f341d58b753dba53f</v>
      </c>
      <c r="E1723" s="6">
        <v>1</v>
      </c>
      <c r="F1723" s="7">
        <f ca="1">IF($C1723 = 1 + N("Presidente"),
    127,
    IF($C1723 = 2 + N("Vice-Presidente"),
        72,
        IF($C1723 = 3 + N("Secretária bilíngue"),
            13,
            RANDBETWEEN(5,COUNT(Name!$A:$A) + 1)
        )
    )
)</f>
        <v>262</v>
      </c>
      <c r="G1723" s="7" t="str">
        <f ca="1">VLOOKUP($F1723,Name!$A:$B,2,FALSE)</f>
        <v>Maria Eduarda</v>
      </c>
      <c r="H1723" s="7">
        <f ca="1" xml:space="preserve">
IF($C1723 = 1,
    0,
    RANDBETWEEN(5,COUNT('Last name'!$A:$A) + 1)
)</f>
        <v>185</v>
      </c>
      <c r="I1723" s="7" t="str">
        <f ca="1" xml:space="preserve">
IF($C1723 = 1 + N("Presidente"),
    "de Orléans e Bragança",
    VLOOKUP($H1723,'Last name'!$A:$B,2,FALSE) &amp; " " &amp; VLOOKUP(RANDBETWEEN(5,COUNT('Last name'!$A:$A) + 1),'Last name'!$A:$B,2,FALSE)
)</f>
        <v>Sousa Souza</v>
      </c>
      <c r="J1723" s="7" t="str">
        <f t="shared" ca="1" si="262"/>
        <v>Maria Eduarda Sousa Souza</v>
      </c>
      <c r="K1723" s="7" t="str" cm="1">
        <f t="array" aca="1" ref="K1723" ca="1">SHA1HASH($J1723)</f>
        <v>a8f361e29e696f4e569b2cb28da876e88d04719c</v>
      </c>
      <c r="L1723" s="7" cm="1">
        <f t="array" aca="1" ref="L1723" ca="1">INDEX(States!$A:$A,N1723,1)</f>
        <v>5</v>
      </c>
      <c r="M1723" s="7" t="str">
        <f ca="1">VLOOKUP($L1723,Countries!$A:$B,2,FALSE)</f>
        <v>Portugal</v>
      </c>
      <c r="N1723" s="7" cm="1">
        <f t="array" aca="1" ref="N1723" ca="1">INDEX(States!$C:$C,RANDBETWEEN(5,COUNTA(States!$A:$A) + 1),1)</f>
        <v>14</v>
      </c>
      <c r="O1723" s="7" t="str">
        <f ca="1">VLOOKUP($N1723,States!$C:$D,2,FALSE)</f>
        <v>Madeira</v>
      </c>
      <c r="P1723" s="7" t="str">
        <f ca="1">VLOOKUP($F1723,Name!$A:$C,3,FALSE)</f>
        <v>F</v>
      </c>
      <c r="Q1723" s="7" t="str">
        <f ca="1">VLOOKUP($P1723,Genders!$B:$C,2,FALSE)</f>
        <v>Female</v>
      </c>
      <c r="R1723" s="7" cm="1">
        <f t="array" aca="1" ref="R1723" ca="1">INDEX('Marital status'!$A:$A,RANDBETWEEN(5,COUNTA('Marital status'!$A:$A) + 1),1)</f>
        <v>5</v>
      </c>
      <c r="S1723" s="7" t="str">
        <f ca="1">VLOOKUP($R1723,'Marital status'!$A:$B,2,FALSE)</f>
        <v>single</v>
      </c>
      <c r="T1723" s="7">
        <f t="shared" ca="1" si="263"/>
        <v>5</v>
      </c>
      <c r="U1723" s="7" t="str">
        <f ca="1">VLOOKUP($T1723,Ethnicities!$A:$B,2,FALSE)</f>
        <v xml:space="preserve"> white</v>
      </c>
      <c r="V1723" s="8">
        <f t="shared" ca="1" si="264"/>
        <v>31786</v>
      </c>
      <c r="W1723" s="6">
        <f t="shared" ca="1" si="265"/>
        <v>7</v>
      </c>
      <c r="X1723" s="8" t="str">
        <f ca="1">VLOOKUP($W1723,'Background education'!$A:$B,2,FALSE)</f>
        <v>Undergraduate degree</v>
      </c>
      <c r="Y1723" s="7">
        <f ca="1" xml:space="preserve">
  IF(OR($AA1723 = 5, $AA1723 = 6, $AA1723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23" s="7" t="str">
        <f ca="1">VLOOKUP($Y1723,Departments!$A:$B,2,FALSE)</f>
        <v>Administration</v>
      </c>
      <c r="AA1723" s="6">
        <f t="shared" ca="1" si="266"/>
        <v>10</v>
      </c>
      <c r="AB1723" s="7" t="str">
        <f ca="1">VLOOKUP($AA1723,Roles!$A:$B,2,FALSE)</f>
        <v>Trainee</v>
      </c>
      <c r="AC1723" s="6" t="str">
        <f t="shared" ca="1" si="267"/>
        <v/>
      </c>
      <c r="AD1723" s="7" t="str">
        <f ca="1" xml:space="preserve">
IF($AC1723 &lt;&gt; "",
    VLOOKUP($AC1723,Levels!$A:$B,2,FALSE),
    ""
)</f>
        <v/>
      </c>
      <c r="AE1723" s="8">
        <f t="shared" ca="1" si="268"/>
        <v>41092</v>
      </c>
      <c r="AF1723" s="6">
        <f ca="1">RANDBETWEEN(5,COUNTA('Recruitment source'!$A:$A) + 1)</f>
        <v>8</v>
      </c>
      <c r="AG1723" s="6" t="str">
        <f ca="1">VLOOKUP($AF1723,'Recruitment source'!$A:$B,2,FALSE)</f>
        <v>Net Empregos</v>
      </c>
      <c r="AH1723" s="8"/>
      <c r="AI1723" s="1">
        <f t="shared" ca="1" si="260"/>
        <v>1305</v>
      </c>
      <c r="AJ172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1719, 1, 'Maria Eduarda Sousa Souza', 'F', 5, '09/01/1987', 7, 6, 10, NULL, 1305);</v>
      </c>
    </row>
    <row r="1724" spans="1:36" ht="14.25" customHeight="1" x14ac:dyDescent="0.2">
      <c r="A1724" s="7" cm="1">
        <f t="array" aca="1" ref="A1724" ca="1">INDEX(Companies!$A:$A,RANDBETWEEN(5,COUNTA(Companies!$A:$A) + 1),1)</f>
        <v>5</v>
      </c>
      <c r="B1724" s="7" t="str">
        <f ca="1">VLOOKUP($A1724,Companies!$A:$B,2,FALSE)</f>
        <v>ACME Corporation</v>
      </c>
      <c r="C1724" s="5">
        <f t="shared" si="261"/>
        <v>1720</v>
      </c>
      <c r="D1724" s="5" t="str" cm="1">
        <f t="array" ref="D1724">SHA1HASH($C1724)</f>
        <v>c22171e9ccc3eaa1f43a19d86be801e0341c4999</v>
      </c>
      <c r="E1724" s="6">
        <v>1</v>
      </c>
      <c r="F1724" s="7">
        <f ca="1">IF($C1724 = 1 + N("Presidente"),
    127,
    IF($C1724 = 2 + N("Vice-Presidente"),
        72,
        IF($C1724 = 3 + N("Secretária bilíngue"),
            13,
            RANDBETWEEN(5,COUNT(Name!$A:$A) + 1)
        )
    )
)</f>
        <v>238</v>
      </c>
      <c r="G1724" s="7" t="str">
        <f ca="1">VLOOKUP($F1724,Name!$A:$B,2,FALSE)</f>
        <v>Lucas</v>
      </c>
      <c r="H1724" s="7">
        <f ca="1" xml:space="preserve">
IF($C1724 = 1,
    0,
    RANDBETWEEN(5,COUNT('Last name'!$A:$A) + 1)
)</f>
        <v>126</v>
      </c>
      <c r="I1724" s="7" t="str">
        <f ca="1" xml:space="preserve">
IF($C1724 = 1 + N("Presidente"),
    "de Orléans e Bragança",
    VLOOKUP($H1724,'Last name'!$A:$B,2,FALSE) &amp; " " &amp; VLOOKUP(RANDBETWEEN(5,COUNT('Last name'!$A:$A) + 1),'Last name'!$A:$B,2,FALSE)
)</f>
        <v>Mello Vaz</v>
      </c>
      <c r="J1724" s="7" t="str">
        <f t="shared" ca="1" si="262"/>
        <v>Lucas Mello Vaz</v>
      </c>
      <c r="K1724" s="7" t="str" cm="1">
        <f t="array" aca="1" ref="K1724" ca="1">SHA1HASH($J1724)</f>
        <v>3575c08a04568df1163f999c6524ebd8e0ac2ef2</v>
      </c>
      <c r="L1724" s="7" cm="1">
        <f t="array" aca="1" ref="L1724" ca="1">INDEX(States!$A:$A,N1724,1)</f>
        <v>5</v>
      </c>
      <c r="M1724" s="7" t="str">
        <f ca="1">VLOOKUP($L1724,Countries!$A:$B,2,FALSE)</f>
        <v>Portugal</v>
      </c>
      <c r="N1724" s="7" cm="1">
        <f t="array" aca="1" ref="N1724" ca="1">INDEX(States!$C:$C,RANDBETWEEN(5,COUNTA(States!$A:$A) + 1),1)</f>
        <v>7</v>
      </c>
      <c r="O1724" s="7" t="str">
        <f ca="1">VLOOKUP($N1724,States!$C:$D,2,FALSE)</f>
        <v xml:space="preserve"> Setúbal </v>
      </c>
      <c r="P1724" s="7" t="str">
        <f ca="1">VLOOKUP($F1724,Name!$A:$C,3,FALSE)</f>
        <v>M</v>
      </c>
      <c r="Q1724" s="7" t="str">
        <f ca="1">VLOOKUP($P1724,Genders!$B:$C,2,FALSE)</f>
        <v>Male</v>
      </c>
      <c r="R1724" s="7" cm="1">
        <f t="array" aca="1" ref="R1724" ca="1">INDEX('Marital status'!$A:$A,RANDBETWEEN(5,COUNTA('Marital status'!$A:$A) + 1),1)</f>
        <v>6</v>
      </c>
      <c r="S1724" s="7" t="str">
        <f ca="1">VLOOKUP($R1724,'Marital status'!$A:$B,2,FALSE)</f>
        <v>MarrieD</v>
      </c>
      <c r="T1724" s="7">
        <f t="shared" ca="1" si="263"/>
        <v>5</v>
      </c>
      <c r="U1724" s="7" t="str">
        <f ca="1">VLOOKUP($T1724,Ethnicities!$A:$B,2,FALSE)</f>
        <v xml:space="preserve"> white</v>
      </c>
      <c r="V1724" s="8">
        <f t="shared" ca="1" si="264"/>
        <v>28091</v>
      </c>
      <c r="W1724" s="6">
        <f t="shared" ca="1" si="265"/>
        <v>7</v>
      </c>
      <c r="X1724" s="8" t="str">
        <f ca="1">VLOOKUP($W1724,'Background education'!$A:$B,2,FALSE)</f>
        <v>Undergraduate degree</v>
      </c>
      <c r="Y1724" s="7">
        <f ca="1" xml:space="preserve">
  IF(OR($AA1724 = 5, $AA1724 = 6, $AA1724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24" s="7" t="str">
        <f ca="1">VLOOKUP($Y1724,Departments!$A:$B,2,FALSE)</f>
        <v>Controlling</v>
      </c>
      <c r="AA1724" s="6">
        <f t="shared" ca="1" si="266"/>
        <v>11</v>
      </c>
      <c r="AB1724" s="7" t="str">
        <f ca="1">VLOOKUP($AA1724,Roles!$A:$B,2,FALSE)</f>
        <v>Analyst</v>
      </c>
      <c r="AC1724" s="6">
        <f t="shared" ca="1" si="267"/>
        <v>5</v>
      </c>
      <c r="AD1724" s="7" t="str">
        <f ca="1" xml:space="preserve">
IF($AC1724 &lt;&gt; "",
    VLOOKUP($AC1724,Levels!$A:$B,2,FALSE),
    ""
)</f>
        <v>Junior</v>
      </c>
      <c r="AE1724" s="8">
        <f t="shared" ca="1" si="268"/>
        <v>38131</v>
      </c>
      <c r="AF1724" s="6">
        <f ca="1">RANDBETWEEN(5,COUNTA('Recruitment source'!$A:$A) + 1)</f>
        <v>13</v>
      </c>
      <c r="AG1724" s="6" t="str">
        <f ca="1">VLOOKUP($AF1724,'Recruitment source'!$A:$B,2,FALSE)</f>
        <v>Google</v>
      </c>
      <c r="AH1724" s="8"/>
      <c r="AI1724" s="1">
        <f t="shared" ca="1" si="260"/>
        <v>2500</v>
      </c>
      <c r="AJ1724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1720, 1, 'Lucas Mello Vaz', 'M', 5, '27/11/1976', 7, 12, 11, 5, 2500);</v>
      </c>
    </row>
    <row r="1725" spans="1:36" ht="14.25" customHeight="1" x14ac:dyDescent="0.2">
      <c r="A1725" s="7" cm="1">
        <f t="array" aca="1" ref="A1725" ca="1">INDEX(Companies!$A:$A,RANDBETWEEN(5,COUNTA(Companies!$A:$A) + 1),1)</f>
        <v>5</v>
      </c>
      <c r="B1725" s="7" t="str">
        <f ca="1">VLOOKUP($A1725,Companies!$A:$B,2,FALSE)</f>
        <v>ACME Corporation</v>
      </c>
      <c r="C1725" s="5">
        <f t="shared" si="261"/>
        <v>1721</v>
      </c>
      <c r="D1725" s="5" t="str" cm="1">
        <f t="array" ref="D1725">SHA1HASH($C1725)</f>
        <v>c49be16104f3ad7540f1766a626c4c0086c2d796</v>
      </c>
      <c r="E1725" s="6">
        <v>1</v>
      </c>
      <c r="F1725" s="7">
        <f ca="1">IF($C1725 = 1 + N("Presidente"),
    127,
    IF($C1725 = 2 + N("Vice-Presidente"),
        72,
        IF($C1725 = 3 + N("Secretária bilíngue"),
            13,
            RANDBETWEEN(5,COUNT(Name!$A:$A) + 1)
        )
    )
)</f>
        <v>221</v>
      </c>
      <c r="G1725" s="7" t="str">
        <f ca="1">VLOOKUP($F1725,Name!$A:$B,2,FALSE)</f>
        <v>Lavínia</v>
      </c>
      <c r="H1725" s="7">
        <f ca="1" xml:space="preserve">
IF($C1725 = 1,
    0,
    RANDBETWEEN(5,COUNT('Last name'!$A:$A) + 1)
)</f>
        <v>15</v>
      </c>
      <c r="I1725" s="7" t="str">
        <f ca="1" xml:space="preserve">
IF($C1725 = 1 + N("Presidente"),
    "de Orléans e Bragança",
    VLOOKUP($H1725,'Last name'!$A:$B,2,FALSE) &amp; " " &amp; VLOOKUP(RANDBETWEEN(5,COUNT('Last name'!$A:$A) + 1),'Last name'!$A:$B,2,FALSE)
)</f>
        <v>Alvim Bicalho</v>
      </c>
      <c r="J1725" s="7" t="str">
        <f t="shared" ca="1" si="262"/>
        <v>Lavínia Alvim Bicalho</v>
      </c>
      <c r="K1725" s="7" t="str" cm="1">
        <f t="array" aca="1" ref="K1725" ca="1">SHA1HASH($J1725)</f>
        <v>11eb6a34d759e6ea909600b8e0a5b7aef0e848b6</v>
      </c>
      <c r="L1725" s="7" cm="1">
        <f t="array" aca="1" ref="L1725" ca="1">INDEX(States!$A:$A,N1725,1)</f>
        <v>5</v>
      </c>
      <c r="M1725" s="7" t="str">
        <f ca="1">VLOOKUP($L1725,Countries!$A:$B,2,FALSE)</f>
        <v>Portugal</v>
      </c>
      <c r="N1725" s="7" cm="1">
        <f t="array" aca="1" ref="N1725" ca="1">INDEX(States!$C:$C,RANDBETWEEN(5,COUNTA(States!$A:$A) + 1),1)</f>
        <v>8</v>
      </c>
      <c r="O1725" s="7" t="str">
        <f ca="1">VLOOKUP($N1725,States!$C:$D,2,FALSE)</f>
        <v>AveirO</v>
      </c>
      <c r="P1725" s="7" t="str">
        <f ca="1">VLOOKUP($F1725,Name!$A:$C,3,FALSE)</f>
        <v>F</v>
      </c>
      <c r="Q1725" s="7" t="str">
        <f ca="1">VLOOKUP($P1725,Genders!$B:$C,2,FALSE)</f>
        <v>Female</v>
      </c>
      <c r="R1725" s="7" cm="1">
        <f t="array" aca="1" ref="R1725" ca="1">INDEX('Marital status'!$A:$A,RANDBETWEEN(5,COUNTA('Marital status'!$A:$A) + 1),1)</f>
        <v>5</v>
      </c>
      <c r="S1725" s="7" t="str">
        <f ca="1">VLOOKUP($R1725,'Marital status'!$A:$B,2,FALSE)</f>
        <v>single</v>
      </c>
      <c r="T1725" s="7">
        <f t="shared" ca="1" si="263"/>
        <v>5</v>
      </c>
      <c r="U1725" s="7" t="str">
        <f ca="1">VLOOKUP($T1725,Ethnicities!$A:$B,2,FALSE)</f>
        <v xml:space="preserve"> white</v>
      </c>
      <c r="V1725" s="8">
        <f t="shared" ca="1" si="264"/>
        <v>30281</v>
      </c>
      <c r="W1725" s="6">
        <f t="shared" ca="1" si="265"/>
        <v>7</v>
      </c>
      <c r="X1725" s="8" t="str">
        <f ca="1">VLOOKUP($W1725,'Background education'!$A:$B,2,FALSE)</f>
        <v>Undergraduate degree</v>
      </c>
      <c r="Y1725" s="7">
        <f ca="1" xml:space="preserve">
  IF(OR($AA1725 = 5, $AA1725 = 6, $AA1725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25" s="7" t="str">
        <f ca="1">VLOOKUP($Y1725,Departments!$A:$B,2,FALSE)</f>
        <v>Communication &amp; Marketing</v>
      </c>
      <c r="AA1725" s="6">
        <f t="shared" ca="1" si="266"/>
        <v>9</v>
      </c>
      <c r="AB1725" s="7" t="str">
        <f ca="1">VLOOKUP($AA1725,Roles!$A:$B,2,FALSE)</f>
        <v>Intern</v>
      </c>
      <c r="AC1725" s="6" t="str">
        <f t="shared" ca="1" si="267"/>
        <v/>
      </c>
      <c r="AD1725" s="7" t="str">
        <f ca="1" xml:space="preserve">
IF($AC1725 &lt;&gt; "",
    VLOOKUP($AC1725,Levels!$A:$B,2,FALSE),
    ""
)</f>
        <v/>
      </c>
      <c r="AE1725" s="8">
        <f t="shared" ca="1" si="268"/>
        <v>44717</v>
      </c>
      <c r="AF1725" s="6">
        <f ca="1">RANDBETWEEN(5,COUNTA('Recruitment source'!$A:$A) + 1)</f>
        <v>12</v>
      </c>
      <c r="AG1725" s="6" t="str">
        <f ca="1">VLOOKUP($AF1725,'Recruitment source'!$A:$B,2,FALSE)</f>
        <v xml:space="preserve"> recommendation of employee</v>
      </c>
      <c r="AH1725" s="8"/>
      <c r="AI1725" s="1">
        <f t="shared" ca="1" si="260"/>
        <v>1285</v>
      </c>
      <c r="AJ1725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1721, 1, 'Lavínia Alvim Bicalho', 'F', 5, '26/11/1982', 7, 11, 9, NULL, 1285);</v>
      </c>
    </row>
    <row r="1726" spans="1:36" ht="14.25" customHeight="1" x14ac:dyDescent="0.2">
      <c r="A1726" s="7" cm="1">
        <f t="array" aca="1" ref="A1726" ca="1">INDEX(Companies!$A:$A,RANDBETWEEN(5,COUNTA(Companies!$A:$A) + 1),1)</f>
        <v>5</v>
      </c>
      <c r="B1726" s="7" t="str">
        <f ca="1">VLOOKUP($A1726,Companies!$A:$B,2,FALSE)</f>
        <v>ACME Corporation</v>
      </c>
      <c r="C1726" s="5">
        <f t="shared" si="261"/>
        <v>1722</v>
      </c>
      <c r="D1726" s="5" t="str" cm="1">
        <f t="array" ref="D1726">SHA1HASH($C1726)</f>
        <v>8b2eda986addffced045c6947f6b077ec2f15fea</v>
      </c>
      <c r="E1726" s="6">
        <v>1</v>
      </c>
      <c r="F1726" s="7">
        <f ca="1">IF($C1726 = 1 + N("Presidente"),
    127,
    IF($C1726 = 2 + N("Vice-Presidente"),
        72,
        IF($C1726 = 3 + N("Secretária bilíngue"),
            13,
            RANDBETWEEN(5,COUNT(Name!$A:$A) + 1)
        )
    )
)</f>
        <v>203</v>
      </c>
      <c r="G1726" s="7" t="str">
        <f ca="1">VLOOKUP($F1726,Name!$A:$B,2,FALSE)</f>
        <v>Juliana</v>
      </c>
      <c r="H1726" s="7">
        <f ca="1" xml:space="preserve">
IF($C1726 = 1,
    0,
    RANDBETWEEN(5,COUNT('Last name'!$A:$A) + 1)
)</f>
        <v>192</v>
      </c>
      <c r="I1726" s="7" t="str">
        <f ca="1" xml:space="preserve">
IF($C1726 = 1 + N("Presidente"),
    "de Orléans e Bragança",
    VLOOKUP($H1726,'Last name'!$A:$B,2,FALSE) &amp; " " &amp; VLOOKUP(RANDBETWEEN(5,COUNT('Last name'!$A:$A) + 1),'Last name'!$A:$B,2,FALSE)
)</f>
        <v>Vaz Aleluia</v>
      </c>
      <c r="J1726" s="7" t="str">
        <f t="shared" ca="1" si="262"/>
        <v>Juliana Vaz Aleluia</v>
      </c>
      <c r="K1726" s="7" t="str" cm="1">
        <f t="array" aca="1" ref="K1726" ca="1">SHA1HASH($J1726)</f>
        <v>f569989f424adec030fc80699eabfb0746db7f39</v>
      </c>
      <c r="L1726" s="7" cm="1">
        <f t="array" aca="1" ref="L1726" ca="1">INDEX(States!$A:$A,N1726,1)</f>
        <v>5</v>
      </c>
      <c r="M1726" s="7" t="str">
        <f ca="1">VLOOKUP($L1726,Countries!$A:$B,2,FALSE)</f>
        <v>Portugal</v>
      </c>
      <c r="N1726" s="7" cm="1">
        <f t="array" aca="1" ref="N1726" ca="1">INDEX(States!$C:$C,RANDBETWEEN(5,COUNTA(States!$A:$A) + 1),1)</f>
        <v>5</v>
      </c>
      <c r="O1726" s="7" t="str">
        <f ca="1">VLOOKUP($N1726,States!$C:$D,2,FALSE)</f>
        <v xml:space="preserve"> Lisboa</v>
      </c>
      <c r="P1726" s="7" t="str">
        <f ca="1">VLOOKUP($F1726,Name!$A:$C,3,FALSE)</f>
        <v>F</v>
      </c>
      <c r="Q1726" s="7" t="str">
        <f ca="1">VLOOKUP($P1726,Genders!$B:$C,2,FALSE)</f>
        <v>Female</v>
      </c>
      <c r="R1726" s="7" cm="1">
        <f t="array" aca="1" ref="R1726" ca="1">INDEX('Marital status'!$A:$A,RANDBETWEEN(5,COUNTA('Marital status'!$A:$A) + 1),1)</f>
        <v>6</v>
      </c>
      <c r="S1726" s="7" t="str">
        <f ca="1">VLOOKUP($R1726,'Marital status'!$A:$B,2,FALSE)</f>
        <v>MarrieD</v>
      </c>
      <c r="T1726" s="7">
        <f t="shared" ca="1" si="263"/>
        <v>5</v>
      </c>
      <c r="U1726" s="7" t="str">
        <f ca="1">VLOOKUP($T1726,Ethnicities!$A:$B,2,FALSE)</f>
        <v xml:space="preserve"> white</v>
      </c>
      <c r="V1726" s="8">
        <f t="shared" ca="1" si="264"/>
        <v>17521</v>
      </c>
      <c r="W1726" s="6">
        <f t="shared" ca="1" si="265"/>
        <v>7</v>
      </c>
      <c r="X1726" s="8" t="str">
        <f ca="1">VLOOKUP($W1726,'Background education'!$A:$B,2,FALSE)</f>
        <v>Undergraduate degree</v>
      </c>
      <c r="Y1726" s="7">
        <f ca="1" xml:space="preserve">
  IF(OR($AA1726 = 5, $AA1726 = 6, $AA1726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26" s="7" t="str">
        <f ca="1">VLOOKUP($Y1726,Departments!$A:$B,2,FALSE)</f>
        <v xml:space="preserve"> Presidency</v>
      </c>
      <c r="AA1726" s="6">
        <f t="shared" ca="1" si="266"/>
        <v>11</v>
      </c>
      <c r="AB1726" s="7" t="str">
        <f ca="1">VLOOKUP($AA1726,Roles!$A:$B,2,FALSE)</f>
        <v>Analyst</v>
      </c>
      <c r="AC1726" s="6">
        <f t="shared" ca="1" si="267"/>
        <v>6</v>
      </c>
      <c r="AD1726" s="7" t="str">
        <f ca="1" xml:space="preserve">
IF($AC1726 &lt;&gt; "",
    VLOOKUP($AC1726,Levels!$A:$B,2,FALSE),
    ""
)</f>
        <v>Pleno</v>
      </c>
      <c r="AE1726" s="8">
        <f t="shared" ca="1" si="268"/>
        <v>37372</v>
      </c>
      <c r="AF1726" s="6">
        <f ca="1">RANDBETWEEN(5,COUNTA('Recruitment source'!$A:$A) + 1)</f>
        <v>9</v>
      </c>
      <c r="AG1726" s="6" t="str">
        <f ca="1">VLOOKUP($AF1726,'Recruitment source'!$A:$B,2,FALSE)</f>
        <v>Empregos Online</v>
      </c>
      <c r="AH1726" s="8"/>
      <c r="AI1726" s="1">
        <f t="shared" ca="1" si="260"/>
        <v>2500</v>
      </c>
      <c r="AJ1726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1722, 1, 'Juliana Vaz Aleluia', 'F', 5, '20/12/1947', 7, 5, 11, 6, 2500);</v>
      </c>
    </row>
    <row r="1727" spans="1:36" ht="14.25" customHeight="1" x14ac:dyDescent="0.2">
      <c r="A1727" s="7" cm="1">
        <f t="array" aca="1" ref="A1727" ca="1">INDEX(Companies!$A:$A,RANDBETWEEN(5,COUNTA(Companies!$A:$A) + 1),1)</f>
        <v>5</v>
      </c>
      <c r="B1727" s="7" t="str">
        <f ca="1">VLOOKUP($A1727,Companies!$A:$B,2,FALSE)</f>
        <v>ACME Corporation</v>
      </c>
      <c r="C1727" s="5">
        <f t="shared" si="261"/>
        <v>1723</v>
      </c>
      <c r="D1727" s="5" t="str" cm="1">
        <f t="array" ref="D1727">SHA1HASH($C1727)</f>
        <v>2d201417bd4c52bb8d2fd97eb9e44cbaaf8bff67</v>
      </c>
      <c r="E1727" s="6">
        <v>1</v>
      </c>
      <c r="F1727" s="7">
        <f ca="1">IF($C1727 = 1 + N("Presidente"),
    127,
    IF($C1727 = 2 + N("Vice-Presidente"),
        72,
        IF($C1727 = 3 + N("Secretária bilíngue"),
            13,
            RANDBETWEEN(5,COUNT(Name!$A:$A) + 1)
        )
    )
)</f>
        <v>171</v>
      </c>
      <c r="G1727" s="7" t="str">
        <f ca="1">VLOOKUP($F1727,Name!$A:$B,2,FALSE)</f>
        <v>Íris</v>
      </c>
      <c r="H1727" s="7">
        <f ca="1" xml:space="preserve">
IF($C1727 = 1,
    0,
    RANDBETWEEN(5,COUNT('Last name'!$A:$A) + 1)
)</f>
        <v>42</v>
      </c>
      <c r="I1727" s="7" t="str">
        <f ca="1" xml:space="preserve">
IF($C1727 = 1 + N("Presidente"),
    "de Orléans e Bragança",
    VLOOKUP($H1727,'Last name'!$A:$B,2,FALSE) &amp; " " &amp; VLOOKUP(RANDBETWEEN(5,COUNT('Last name'!$A:$A) + 1),'Last name'!$A:$B,2,FALSE)
)</f>
        <v>Borba Leone</v>
      </c>
      <c r="J1727" s="7" t="str">
        <f t="shared" ca="1" si="262"/>
        <v>Íris Borba Leone</v>
      </c>
      <c r="K1727" s="7" t="str" cm="1">
        <f t="array" aca="1" ref="K1727" ca="1">SHA1HASH($J1727)</f>
        <v>3a939406e4aa123ef7a8ea6896b7e9a4dc2120b2</v>
      </c>
      <c r="L1727" s="7" cm="1">
        <f t="array" aca="1" ref="L1727" ca="1">INDEX(States!$A:$A,N1727,1)</f>
        <v>5</v>
      </c>
      <c r="M1727" s="7" t="str">
        <f ca="1">VLOOKUP($L1727,Countries!$A:$B,2,FALSE)</f>
        <v>Portugal</v>
      </c>
      <c r="N1727" s="7" cm="1">
        <f t="array" aca="1" ref="N1727" ca="1">INDEX(States!$C:$C,RANDBETWEEN(5,COUNTA(States!$A:$A) + 1),1)</f>
        <v>23</v>
      </c>
      <c r="O1727" s="7" t="str">
        <f ca="1">VLOOKUP($N1727,States!$C:$D,2,FALSE)</f>
        <v>Viana do Castelo</v>
      </c>
      <c r="P1727" s="7" t="str">
        <f ca="1">VLOOKUP($F1727,Name!$A:$C,3,FALSE)</f>
        <v>F</v>
      </c>
      <c r="Q1727" s="7" t="str">
        <f ca="1">VLOOKUP($P1727,Genders!$B:$C,2,FALSE)</f>
        <v>Female</v>
      </c>
      <c r="R1727" s="7" cm="1">
        <f t="array" aca="1" ref="R1727" ca="1">INDEX('Marital status'!$A:$A,RANDBETWEEN(5,COUNTA('Marital status'!$A:$A) + 1),1)</f>
        <v>5</v>
      </c>
      <c r="S1727" s="7" t="str">
        <f ca="1">VLOOKUP($R1727,'Marital status'!$A:$B,2,FALSE)</f>
        <v>single</v>
      </c>
      <c r="T1727" s="7">
        <f t="shared" ca="1" si="263"/>
        <v>7</v>
      </c>
      <c r="U1727" s="7" t="str">
        <f ca="1">VLOOKUP($T1727,Ethnicities!$A:$B,2,FALSE)</f>
        <v xml:space="preserve">  Hispanic or LATINO</v>
      </c>
      <c r="V1727" s="8">
        <f t="shared" ca="1" si="264"/>
        <v>18227</v>
      </c>
      <c r="W1727" s="6">
        <f t="shared" ca="1" si="265"/>
        <v>7</v>
      </c>
      <c r="X1727" s="8" t="str">
        <f ca="1">VLOOKUP($W1727,'Background education'!$A:$B,2,FALSE)</f>
        <v>Undergraduate degree</v>
      </c>
      <c r="Y1727" s="7">
        <f ca="1" xml:space="preserve">
  IF(OR($AA1727 = 5, $AA1727 = 6, $AA1727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27" s="7" t="str">
        <f ca="1">VLOOKUP($Y1727,Departments!$A:$B,2,FALSE)</f>
        <v>Operations</v>
      </c>
      <c r="AA1727" s="6">
        <f t="shared" ca="1" si="266"/>
        <v>9</v>
      </c>
      <c r="AB1727" s="7" t="str">
        <f ca="1">VLOOKUP($AA1727,Roles!$A:$B,2,FALSE)</f>
        <v>Intern</v>
      </c>
      <c r="AC1727" s="6" t="str">
        <f t="shared" ca="1" si="267"/>
        <v/>
      </c>
      <c r="AD1727" s="7" t="str">
        <f ca="1" xml:space="preserve">
IF($AC1727 &lt;&gt; "",
    VLOOKUP($AC1727,Levels!$A:$B,2,FALSE),
    ""
)</f>
        <v/>
      </c>
      <c r="AE1727" s="8">
        <f t="shared" ca="1" si="268"/>
        <v>38389</v>
      </c>
      <c r="AF1727" s="6">
        <f ca="1">RANDBETWEEN(5,COUNTA('Recruitment source'!$A:$A) + 1)</f>
        <v>12</v>
      </c>
      <c r="AG1727" s="6" t="str">
        <f ca="1">VLOOKUP($AF1727,'Recruitment source'!$A:$B,2,FALSE)</f>
        <v xml:space="preserve"> recommendation of employee</v>
      </c>
      <c r="AH1727" s="8"/>
      <c r="AI1727" s="1">
        <f t="shared" ca="1" si="260"/>
        <v>1205</v>
      </c>
      <c r="AJ1727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1723, 1, 'Íris Borba Leone', 'F', 7, '25/11/1949', 7, 10, 9, NULL, 1205);</v>
      </c>
    </row>
    <row r="1728" spans="1:36" ht="14.25" customHeight="1" x14ac:dyDescent="0.2">
      <c r="A1728" s="7" cm="1">
        <f t="array" aca="1" ref="A1728" ca="1">INDEX(Companies!$A:$A,RANDBETWEEN(5,COUNTA(Companies!$A:$A) + 1),1)</f>
        <v>5</v>
      </c>
      <c r="B1728" s="7" t="str">
        <f ca="1">VLOOKUP($A1728,Companies!$A:$B,2,FALSE)</f>
        <v>ACME Corporation</v>
      </c>
      <c r="C1728" s="5">
        <f t="shared" si="261"/>
        <v>1724</v>
      </c>
      <c r="D1728" s="5" t="str" cm="1">
        <f t="array" ref="D1728">SHA1HASH($C1728)</f>
        <v>ab996ed2c90628963ea4f525b96af5e5ef6207b9</v>
      </c>
      <c r="E1728" s="6">
        <v>1</v>
      </c>
      <c r="F1728" s="7">
        <f ca="1">IF($C1728 = 1 + N("Presidente"),
    127,
    IF($C1728 = 2 + N("Vice-Presidente"),
        72,
        IF($C1728 = 3 + N("Secretária bilíngue"),
            13,
            RANDBETWEEN(5,COUNT(Name!$A:$A) + 1)
        )
    )
)</f>
        <v>41</v>
      </c>
      <c r="G1728" s="7" t="str">
        <f ca="1">VLOOKUP($F1728,Name!$A:$B,2,FALSE)</f>
        <v>Ane Caroline</v>
      </c>
      <c r="H1728" s="7">
        <f ca="1" xml:space="preserve">
IF($C1728 = 1,
    0,
    RANDBETWEEN(5,COUNT('Last name'!$A:$A) + 1)
)</f>
        <v>44</v>
      </c>
      <c r="I1728" s="7" t="str">
        <f ca="1" xml:space="preserve">
IF($C1728 = 1 + N("Presidente"),
    "de Orléans e Bragança",
    VLOOKUP($H1728,'Last name'!$A:$B,2,FALSE) &amp; " " &amp; VLOOKUP(RANDBETWEEN(5,COUNT('Last name'!$A:$A) + 1),'Last name'!$A:$B,2,FALSE)
)</f>
        <v>Botelho Cunha</v>
      </c>
      <c r="J1728" s="7" t="str">
        <f t="shared" ca="1" si="262"/>
        <v>Ane Caroline Botelho Cunha</v>
      </c>
      <c r="K1728" s="7" t="str" cm="1">
        <f t="array" aca="1" ref="K1728" ca="1">SHA1HASH($J1728)</f>
        <v>b901aadc42809a66aa28c99022fb1bdab44427fa</v>
      </c>
      <c r="L1728" s="7" cm="1">
        <f t="array" aca="1" ref="L1728" ca="1">INDEX(States!$A:$A,N1728,1)</f>
        <v>5</v>
      </c>
      <c r="M1728" s="7" t="str">
        <f ca="1">VLOOKUP($L1728,Countries!$A:$B,2,FALSE)</f>
        <v>Portugal</v>
      </c>
      <c r="N1728" s="7" cm="1">
        <f t="array" aca="1" ref="N1728" ca="1">INDEX(States!$C:$C,RANDBETWEEN(5,COUNTA(States!$A:$A) + 1),1)</f>
        <v>8</v>
      </c>
      <c r="O1728" s="7" t="str">
        <f ca="1">VLOOKUP($N1728,States!$C:$D,2,FALSE)</f>
        <v>AveirO</v>
      </c>
      <c r="P1728" s="7" t="str">
        <f ca="1">VLOOKUP($F1728,Name!$A:$C,3,FALSE)</f>
        <v>F</v>
      </c>
      <c r="Q1728" s="7" t="str">
        <f ca="1">VLOOKUP($P1728,Genders!$B:$C,2,FALSE)</f>
        <v>Female</v>
      </c>
      <c r="R1728" s="7" cm="1">
        <f t="array" aca="1" ref="R1728" ca="1">INDEX('Marital status'!$A:$A,RANDBETWEEN(5,COUNTA('Marital status'!$A:$A) + 1),1)</f>
        <v>8</v>
      </c>
      <c r="S1728" s="7" t="str">
        <f ca="1">VLOOKUP($R1728,'Marital status'!$A:$B,2,FALSE)</f>
        <v xml:space="preserve"> Separated </v>
      </c>
      <c r="T1728" s="7">
        <f t="shared" ca="1" si="263"/>
        <v>5</v>
      </c>
      <c r="U1728" s="7" t="str">
        <f ca="1">VLOOKUP($T1728,Ethnicities!$A:$B,2,FALSE)</f>
        <v xml:space="preserve"> white</v>
      </c>
      <c r="V1728" s="8">
        <f t="shared" ca="1" si="264"/>
        <v>26644</v>
      </c>
      <c r="W1728" s="6">
        <f t="shared" ca="1" si="265"/>
        <v>8</v>
      </c>
      <c r="X1728" s="8" t="str">
        <f ca="1">VLOOKUP($W1728,'Background education'!$A:$B,2,FALSE)</f>
        <v>Graduate school</v>
      </c>
      <c r="Y1728" s="7">
        <f ca="1" xml:space="preserve">
  IF(OR($AA1728 = 5, $AA1728 = 6, $AA1728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28" s="7" t="str">
        <f ca="1">VLOOKUP($Y1728,Departments!$A:$B,2,FALSE)</f>
        <v xml:space="preserve"> Commercial</v>
      </c>
      <c r="AA1728" s="6">
        <f t="shared" ca="1" si="266"/>
        <v>11</v>
      </c>
      <c r="AB1728" s="7" t="str">
        <f ca="1">VLOOKUP($AA1728,Roles!$A:$B,2,FALSE)</f>
        <v>Analyst</v>
      </c>
      <c r="AC1728" s="6">
        <f t="shared" ca="1" si="267"/>
        <v>5</v>
      </c>
      <c r="AD1728" s="7" t="str">
        <f ca="1" xml:space="preserve">
IF($AC1728 &lt;&gt; "",
    VLOOKUP($AC1728,Levels!$A:$B,2,FALSE),
    ""
)</f>
        <v>Junior</v>
      </c>
      <c r="AE1728" s="8">
        <f t="shared" ca="1" si="268"/>
        <v>41201</v>
      </c>
      <c r="AF1728" s="6">
        <f ca="1">RANDBETWEEN(5,COUNTA('Recruitment source'!$A:$A) + 1)</f>
        <v>7</v>
      </c>
      <c r="AG1728" s="6" t="str">
        <f ca="1">VLOOKUP($AF1728,'Recruitment source'!$A:$B,2,FALSE)</f>
        <v>SAPO Emprego</v>
      </c>
      <c r="AH1728" s="8"/>
      <c r="AI1728" s="1">
        <f t="shared" ca="1" si="260"/>
        <v>3080</v>
      </c>
      <c r="AJ1728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1724, 1, 'Ane Caroline Botelho Cunha', 'F', 5, '11/12/1972', 8, 9, 11, 5, 3080);</v>
      </c>
    </row>
    <row r="1729" spans="1:36" ht="14.25" customHeight="1" x14ac:dyDescent="0.2">
      <c r="A1729" s="7" cm="1">
        <f t="array" aca="1" ref="A1729" ca="1">INDEX(Companies!$A:$A,RANDBETWEEN(5,COUNTA(Companies!$A:$A) + 1),1)</f>
        <v>5</v>
      </c>
      <c r="B1729" s="7" t="str">
        <f ca="1">VLOOKUP($A1729,Companies!$A:$B,2,FALSE)</f>
        <v>ACME Corporation</v>
      </c>
      <c r="C1729" s="5">
        <f t="shared" si="261"/>
        <v>1725</v>
      </c>
      <c r="D1729" s="5" t="str" cm="1">
        <f t="array" ref="D1729">SHA1HASH($C1729)</f>
        <v>45e7cd730bc7de3ea89eb190d1d1bdf4f3969f07</v>
      </c>
      <c r="E1729" s="6">
        <v>1</v>
      </c>
      <c r="F1729" s="7">
        <f ca="1">IF($C1729 = 1 + N("Presidente"),
    127,
    IF($C1729 = 2 + N("Vice-Presidente"),
        72,
        IF($C1729 = 3 + N("Secretária bilíngue"),
            13,
            RANDBETWEEN(5,COUNT(Name!$A:$A) + 1)
        )
    )
)</f>
        <v>237</v>
      </c>
      <c r="G1729" s="7" t="str">
        <f ca="1">VLOOKUP($F1729,Name!$A:$B,2,FALSE)</f>
        <v>Luanna</v>
      </c>
      <c r="H1729" s="7">
        <f ca="1" xml:space="preserve">
IF($C1729 = 1,
    0,
    RANDBETWEEN(5,COUNT('Last name'!$A:$A) + 1)
)</f>
        <v>182</v>
      </c>
      <c r="I1729" s="7" t="str">
        <f ca="1" xml:space="preserve">
IF($C1729 = 1 + N("Presidente"),
    "de Orléans e Bragança",
    VLOOKUP($H1729,'Last name'!$A:$B,2,FALSE) &amp; " " &amp; VLOOKUP(RANDBETWEEN(5,COUNT('Last name'!$A:$A) + 1),'Last name'!$A:$B,2,FALSE)
)</f>
        <v>Siqueira Campos</v>
      </c>
      <c r="J1729" s="7" t="str">
        <f t="shared" ca="1" si="262"/>
        <v>Luanna Siqueira Campos</v>
      </c>
      <c r="K1729" s="7" t="str" cm="1">
        <f t="array" aca="1" ref="K1729" ca="1">SHA1HASH($J1729)</f>
        <v>9e0d0d01befd36156274387e19f7db35563093ff</v>
      </c>
      <c r="L1729" s="7" cm="1">
        <f t="array" aca="1" ref="L1729" ca="1">INDEX(States!$A:$A,N1729,1)</f>
        <v>5</v>
      </c>
      <c r="M1729" s="7" t="str">
        <f ca="1">VLOOKUP($L1729,Countries!$A:$B,2,FALSE)</f>
        <v>Portugal</v>
      </c>
      <c r="N1729" s="7" cm="1">
        <f t="array" aca="1" ref="N1729" ca="1">INDEX(States!$C:$C,RANDBETWEEN(5,COUNTA(States!$A:$A) + 1),1)</f>
        <v>22</v>
      </c>
      <c r="O1729" s="7" t="str">
        <f ca="1">VLOOKUP($N1729,States!$C:$D,2,FALSE)</f>
        <v>Vila Real</v>
      </c>
      <c r="P1729" s="7" t="str">
        <f ca="1">VLOOKUP($F1729,Name!$A:$C,3,FALSE)</f>
        <v>F</v>
      </c>
      <c r="Q1729" s="7" t="str">
        <f ca="1">VLOOKUP($P1729,Genders!$B:$C,2,FALSE)</f>
        <v>Female</v>
      </c>
      <c r="R1729" s="7" cm="1">
        <f t="array" aca="1" ref="R1729" ca="1">INDEX('Marital status'!$A:$A,RANDBETWEEN(5,COUNTA('Marital status'!$A:$A) + 1),1)</f>
        <v>8</v>
      </c>
      <c r="S1729" s="7" t="str">
        <f ca="1">VLOOKUP($R1729,'Marital status'!$A:$B,2,FALSE)</f>
        <v xml:space="preserve"> Separated </v>
      </c>
      <c r="T1729" s="7">
        <f t="shared" ca="1" si="263"/>
        <v>8</v>
      </c>
      <c r="U1729" s="7" t="str">
        <f ca="1">VLOOKUP($T1729,Ethnicities!$A:$B,2,FALSE)</f>
        <v>ASIAN</v>
      </c>
      <c r="V1729" s="8">
        <f t="shared" ca="1" si="264"/>
        <v>25748</v>
      </c>
      <c r="W1729" s="6">
        <f t="shared" ca="1" si="265"/>
        <v>7</v>
      </c>
      <c r="X1729" s="8" t="str">
        <f ca="1">VLOOKUP($W1729,'Background education'!$A:$B,2,FALSE)</f>
        <v>Undergraduate degree</v>
      </c>
      <c r="Y1729" s="7">
        <f ca="1" xml:space="preserve">
  IF(OR($AA1729 = 5, $AA1729 = 6, $AA1729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29" s="7" t="str">
        <f ca="1">VLOOKUP($Y1729,Departments!$A:$B,2,FALSE)</f>
        <v>Human Resource</v>
      </c>
      <c r="AA1729" s="6">
        <f t="shared" ca="1" si="266"/>
        <v>10</v>
      </c>
      <c r="AB1729" s="7" t="str">
        <f ca="1">VLOOKUP($AA1729,Roles!$A:$B,2,FALSE)</f>
        <v>Trainee</v>
      </c>
      <c r="AC1729" s="6" t="str">
        <f t="shared" ca="1" si="267"/>
        <v/>
      </c>
      <c r="AD1729" s="7" t="str">
        <f ca="1" xml:space="preserve">
IF($AC1729 &lt;&gt; "",
    VLOOKUP($AC1729,Levels!$A:$B,2,FALSE),
    ""
)</f>
        <v/>
      </c>
      <c r="AE1729" s="8">
        <f t="shared" ca="1" si="268"/>
        <v>40395</v>
      </c>
      <c r="AF1729" s="6">
        <f ca="1">RANDBETWEEN(5,COUNTA('Recruitment source'!$A:$A) + 1)</f>
        <v>12</v>
      </c>
      <c r="AG1729" s="6" t="str">
        <f ca="1">VLOOKUP($AF1729,'Recruitment source'!$A:$B,2,FALSE)</f>
        <v xml:space="preserve"> recommendation of employee</v>
      </c>
      <c r="AH1729" s="8"/>
      <c r="AI1729" s="1">
        <f t="shared" ca="1" si="260"/>
        <v>1385</v>
      </c>
      <c r="AJ1729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1725, 1, 'Luanna Siqueira Campos', 'F', 8, '29/06/1970', 7, 8, 10, NULL, 1385);</v>
      </c>
    </row>
    <row r="1730" spans="1:36" ht="14.25" customHeight="1" x14ac:dyDescent="0.2">
      <c r="A1730" s="7" cm="1">
        <f t="array" aca="1" ref="A1730" ca="1">INDEX(Companies!$A:$A,RANDBETWEEN(5,COUNTA(Companies!$A:$A) + 1),1)</f>
        <v>5</v>
      </c>
      <c r="B1730" s="7" t="str">
        <f ca="1">VLOOKUP($A1730,Companies!$A:$B,2,FALSE)</f>
        <v>ACME Corporation</v>
      </c>
      <c r="C1730" s="5">
        <f t="shared" si="261"/>
        <v>1726</v>
      </c>
      <c r="D1730" s="5" t="str" cm="1">
        <f t="array" ref="D1730">SHA1HASH($C1730)</f>
        <v>67469575771df48906920b2a850ccc7fd96ddd32</v>
      </c>
      <c r="E1730" s="6">
        <v>1</v>
      </c>
      <c r="F1730" s="7">
        <f ca="1">IF($C1730 = 1 + N("Presidente"),
    127,
    IF($C1730 = 2 + N("Vice-Presidente"),
        72,
        IF($C1730 = 3 + N("Secretária bilíngue"),
            13,
            RANDBETWEEN(5,COUNT(Name!$A:$A) + 1)
        )
    )
)</f>
        <v>252</v>
      </c>
      <c r="G1730" s="7" t="str">
        <f ca="1">VLOOKUP($F1730,Name!$A:$B,2,FALSE)</f>
        <v>Malco</v>
      </c>
      <c r="H1730" s="7">
        <f ca="1" xml:space="preserve">
IF($C1730 = 1,
    0,
    RANDBETWEEN(5,COUNT('Last name'!$A:$A) + 1)
)</f>
        <v>177</v>
      </c>
      <c r="I1730" s="7" t="str">
        <f ca="1" xml:space="preserve">
IF($C1730 = 1 + N("Presidente"),
    "de Orléans e Bragança",
    VLOOKUP($H1730,'Last name'!$A:$B,2,FALSE) &amp; " " &amp; VLOOKUP(RANDBETWEEN(5,COUNT('Last name'!$A:$A) + 1),'Last name'!$A:$B,2,FALSE)
)</f>
        <v>Saragoça Pinto</v>
      </c>
      <c r="J1730" s="7" t="str">
        <f t="shared" ca="1" si="262"/>
        <v>Malco Saragoça Pinto</v>
      </c>
      <c r="K1730" s="7" t="str" cm="1">
        <f t="array" aca="1" ref="K1730" ca="1">SHA1HASH($J1730)</f>
        <v>ebd0968d87664d9b2cb934c6e9f4e8bf41c028c0</v>
      </c>
      <c r="L1730" s="7" cm="1">
        <f t="array" aca="1" ref="L1730" ca="1">INDEX(States!$A:$A,N1730,1)</f>
        <v>5</v>
      </c>
      <c r="M1730" s="7" t="str">
        <f ca="1">VLOOKUP($L1730,Countries!$A:$B,2,FALSE)</f>
        <v>Portugal</v>
      </c>
      <c r="N1730" s="7" cm="1">
        <f t="array" aca="1" ref="N1730" ca="1">INDEX(States!$C:$C,RANDBETWEEN(5,COUNTA(States!$A:$A) + 1),1)</f>
        <v>11</v>
      </c>
      <c r="O1730" s="7" t="str">
        <f ca="1">VLOOKUP($N1730,States!$C:$D,2,FALSE)</f>
        <v>Santarém</v>
      </c>
      <c r="P1730" s="7" t="str">
        <f ca="1">VLOOKUP($F1730,Name!$A:$C,3,FALSE)</f>
        <v>M</v>
      </c>
      <c r="Q1730" s="7" t="str">
        <f ca="1">VLOOKUP($P1730,Genders!$B:$C,2,FALSE)</f>
        <v>Male</v>
      </c>
      <c r="R1730" s="7" cm="1">
        <f t="array" aca="1" ref="R1730" ca="1">INDEX('Marital status'!$A:$A,RANDBETWEEN(5,COUNTA('Marital status'!$A:$A) + 1),1)</f>
        <v>7</v>
      </c>
      <c r="S1730" s="7" t="str">
        <f ca="1">VLOOKUP($R1730,'Marital status'!$A:$B,2,FALSE)</f>
        <v xml:space="preserve">Widowed </v>
      </c>
      <c r="T1730" s="7">
        <f t="shared" ca="1" si="263"/>
        <v>5</v>
      </c>
      <c r="U1730" s="7" t="str">
        <f ca="1">VLOOKUP($T1730,Ethnicities!$A:$B,2,FALSE)</f>
        <v xml:space="preserve"> white</v>
      </c>
      <c r="V1730" s="8">
        <f t="shared" ca="1" si="264"/>
        <v>24281</v>
      </c>
      <c r="W1730" s="6">
        <f t="shared" ca="1" si="265"/>
        <v>8</v>
      </c>
      <c r="X1730" s="8" t="str">
        <f ca="1">VLOOKUP($W1730,'Background education'!$A:$B,2,FALSE)</f>
        <v>Graduate school</v>
      </c>
      <c r="Y1730" s="7">
        <f ca="1" xml:space="preserve">
  IF(OR($AA1730 = 5, $AA1730 = 6, $AA1730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30" s="7" t="str">
        <f ca="1">VLOOKUP($Y1730,Departments!$A:$B,2,FALSE)</f>
        <v>Human Resource</v>
      </c>
      <c r="AA1730" s="6">
        <f t="shared" ca="1" si="266"/>
        <v>11</v>
      </c>
      <c r="AB1730" s="7" t="str">
        <f ca="1">VLOOKUP($AA1730,Roles!$A:$B,2,FALSE)</f>
        <v>Analyst</v>
      </c>
      <c r="AC1730" s="6">
        <f t="shared" ca="1" si="267"/>
        <v>6</v>
      </c>
      <c r="AD1730" s="7" t="str">
        <f ca="1" xml:space="preserve">
IF($AC1730 &lt;&gt; "",
    VLOOKUP($AC1730,Levels!$A:$B,2,FALSE),
    ""
)</f>
        <v>Pleno</v>
      </c>
      <c r="AE1730" s="8">
        <f t="shared" ca="1" si="268"/>
        <v>43825</v>
      </c>
      <c r="AF1730" s="6">
        <f ca="1">RANDBETWEEN(5,COUNTA('Recruitment source'!$A:$A) + 1)</f>
        <v>13</v>
      </c>
      <c r="AG1730" s="6" t="str">
        <f ca="1">VLOOKUP($AF1730,'Recruitment source'!$A:$B,2,FALSE)</f>
        <v>Google</v>
      </c>
      <c r="AH1730" s="8"/>
      <c r="AI1730" s="1">
        <f t="shared" ca="1" si="260"/>
        <v>3080</v>
      </c>
      <c r="AJ1730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1726, 1, 'Malco Saragoça Pinto', 'M', 5, '23/06/1966', 8, 8, 11, 6, 3080);</v>
      </c>
    </row>
    <row r="1731" spans="1:36" ht="14.25" customHeight="1" x14ac:dyDescent="0.2">
      <c r="A1731" s="7" cm="1">
        <f t="array" aca="1" ref="A1731" ca="1">INDEX(Companies!$A:$A,RANDBETWEEN(5,COUNTA(Companies!$A:$A) + 1),1)</f>
        <v>5</v>
      </c>
      <c r="B1731" s="7" t="str">
        <f ca="1">VLOOKUP($A1731,Companies!$A:$B,2,FALSE)</f>
        <v>ACME Corporation</v>
      </c>
      <c r="C1731" s="5">
        <f t="shared" si="261"/>
        <v>1727</v>
      </c>
      <c r="D1731" s="5" t="str" cm="1">
        <f t="array" ref="D1731">SHA1HASH($C1731)</f>
        <v>24bb65c70ba54237d984556989945405a9bd3677</v>
      </c>
      <c r="E1731" s="6">
        <v>1</v>
      </c>
      <c r="F1731" s="7">
        <f ca="1">IF($C1731 = 1 + N("Presidente"),
    127,
    IF($C1731 = 2 + N("Vice-Presidente"),
        72,
        IF($C1731 = 3 + N("Secretária bilíngue"),
            13,
            RANDBETWEEN(5,COUNT(Name!$A:$A) + 1)
        )
    )
)</f>
        <v>109</v>
      </c>
      <c r="G1731" s="7" t="str">
        <f ca="1">VLOOKUP($F1731,Name!$A:$B,2,FALSE)</f>
        <v>Davi Luiz</v>
      </c>
      <c r="H1731" s="7">
        <f ca="1" xml:space="preserve">
IF($C1731 = 1,
    0,
    RANDBETWEEN(5,COUNT('Last name'!$A:$A) + 1)
)</f>
        <v>32</v>
      </c>
      <c r="I1731" s="7" t="str">
        <f ca="1" xml:space="preserve">
IF($C1731 = 1 + N("Presidente"),
    "de Orléans e Bragança",
    VLOOKUP($H1731,'Last name'!$A:$B,2,FALSE) &amp; " " &amp; VLOOKUP(RANDBETWEEN(5,COUNT('Last name'!$A:$A) + 1),'Last name'!$A:$B,2,FALSE)
)</f>
        <v>Barboza Nascimento</v>
      </c>
      <c r="J1731" s="7" t="str">
        <f t="shared" ca="1" si="262"/>
        <v>Davi Luiz Barboza Nascimento</v>
      </c>
      <c r="K1731" s="7" t="str" cm="1">
        <f t="array" aca="1" ref="K1731" ca="1">SHA1HASH($J1731)</f>
        <v>e90c64a107b0d79c41cfa6bd92ccf8ba8cb6b37d</v>
      </c>
      <c r="L1731" s="7" cm="1">
        <f t="array" aca="1" ref="L1731" ca="1">INDEX(States!$A:$A,N1731,1)</f>
        <v>5</v>
      </c>
      <c r="M1731" s="7" t="str">
        <f ca="1">VLOOKUP($L1731,Countries!$A:$B,2,FALSE)</f>
        <v>Portugal</v>
      </c>
      <c r="N1731" s="7" cm="1">
        <f t="array" aca="1" ref="N1731" ca="1">INDEX(States!$C:$C,RANDBETWEEN(5,COUNTA(States!$A:$A) + 1),1)</f>
        <v>17</v>
      </c>
      <c r="O1731" s="7" t="str">
        <f ca="1">VLOOKUP($N1731,States!$C:$D,2,FALSE)</f>
        <v>Viseu</v>
      </c>
      <c r="P1731" s="7" t="str">
        <f ca="1">VLOOKUP($F1731,Name!$A:$C,3,FALSE)</f>
        <v>M</v>
      </c>
      <c r="Q1731" s="7" t="str">
        <f ca="1">VLOOKUP($P1731,Genders!$B:$C,2,FALSE)</f>
        <v>Male</v>
      </c>
      <c r="R1731" s="7" cm="1">
        <f t="array" aca="1" ref="R1731" ca="1">INDEX('Marital status'!$A:$A,RANDBETWEEN(5,COUNTA('Marital status'!$A:$A) + 1),1)</f>
        <v>8</v>
      </c>
      <c r="S1731" s="7" t="str">
        <f ca="1">VLOOKUP($R1731,'Marital status'!$A:$B,2,FALSE)</f>
        <v xml:space="preserve"> Separated </v>
      </c>
      <c r="T1731" s="7">
        <f t="shared" ca="1" si="263"/>
        <v>5</v>
      </c>
      <c r="U1731" s="7" t="str">
        <f ca="1">VLOOKUP($T1731,Ethnicities!$A:$B,2,FALSE)</f>
        <v xml:space="preserve"> white</v>
      </c>
      <c r="V1731" s="8">
        <f t="shared" ca="1" si="264"/>
        <v>18720</v>
      </c>
      <c r="W1731" s="6">
        <f t="shared" ca="1" si="265"/>
        <v>7</v>
      </c>
      <c r="X1731" s="8" t="str">
        <f ca="1">VLOOKUP($W1731,'Background education'!$A:$B,2,FALSE)</f>
        <v>Undergraduate degree</v>
      </c>
      <c r="Y1731" s="7">
        <f ca="1" xml:space="preserve">
  IF(OR($AA1731 = 5, $AA1731 = 6, $AA1731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31" s="7" t="str">
        <f ca="1">VLOOKUP($Y1731,Departments!$A:$B,2,FALSE)</f>
        <v>Finance</v>
      </c>
      <c r="AA1731" s="6">
        <f t="shared" ca="1" si="266"/>
        <v>10</v>
      </c>
      <c r="AB1731" s="7" t="str">
        <f ca="1">VLOOKUP($AA1731,Roles!$A:$B,2,FALSE)</f>
        <v>Trainee</v>
      </c>
      <c r="AC1731" s="6" t="str">
        <f t="shared" ca="1" si="267"/>
        <v/>
      </c>
      <c r="AD1731" s="7" t="str">
        <f ca="1" xml:space="preserve">
IF($AC1731 &lt;&gt; "",
    VLOOKUP($AC1731,Levels!$A:$B,2,FALSE),
    ""
)</f>
        <v/>
      </c>
      <c r="AE1731" s="8">
        <f t="shared" ca="1" si="268"/>
        <v>44499</v>
      </c>
      <c r="AF1731" s="6">
        <f ca="1">RANDBETWEEN(5,COUNTA('Recruitment source'!$A:$A) + 1)</f>
        <v>14</v>
      </c>
      <c r="AG1731" s="6" t="str">
        <f ca="1">VLOOKUP($AF1731,'Recruitment source'!$A:$B,2,FALSE)</f>
        <v>LinkedIn</v>
      </c>
      <c r="AH1731" s="8"/>
      <c r="AI1731" s="1">
        <f t="shared" ca="1" si="260"/>
        <v>1305</v>
      </c>
      <c r="AJ1731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1727, 1, 'Davi Luiz Barboza Nascimento', 'M', 5, '02/04/1951', 7, 7, 10, NULL, 1305);</v>
      </c>
    </row>
    <row r="1732" spans="1:36" ht="14.25" customHeight="1" x14ac:dyDescent="0.2">
      <c r="A1732" s="7" cm="1">
        <f t="array" aca="1" ref="A1732" ca="1">INDEX(Companies!$A:$A,RANDBETWEEN(5,COUNTA(Companies!$A:$A) + 1),1)</f>
        <v>5</v>
      </c>
      <c r="B1732" s="7" t="str">
        <f ca="1">VLOOKUP($A1732,Companies!$A:$B,2,FALSE)</f>
        <v>ACME Corporation</v>
      </c>
      <c r="C1732" s="5">
        <f t="shared" si="261"/>
        <v>1728</v>
      </c>
      <c r="D1732" s="5" t="str" cm="1">
        <f t="array" ref="D1732">SHA1HASH($C1732)</f>
        <v>8c10a6b59c03e198cb8f0915642d0052f00792b9</v>
      </c>
      <c r="E1732" s="6">
        <v>1</v>
      </c>
      <c r="F1732" s="7">
        <f ca="1">IF($C1732 = 1 + N("Presidente"),
    127,
    IF($C1732 = 2 + N("Vice-Presidente"),
        72,
        IF($C1732 = 3 + N("Secretária bilíngue"),
            13,
            RANDBETWEEN(5,COUNT(Name!$A:$A) + 1)
        )
    )
)</f>
        <v>298</v>
      </c>
      <c r="G1732" s="7" t="str">
        <f ca="1">VLOOKUP($F1732,Name!$A:$B,2,FALSE)</f>
        <v>Milena</v>
      </c>
      <c r="H1732" s="7">
        <f ca="1" xml:space="preserve">
IF($C1732 = 1,
    0,
    RANDBETWEEN(5,COUNT('Last name'!$A:$A) + 1)
)</f>
        <v>144</v>
      </c>
      <c r="I1732" s="7" t="str">
        <f ca="1" xml:space="preserve">
IF($C1732 = 1 + N("Presidente"),
    "de Orléans e Bragança",
    VLOOKUP($H1732,'Last name'!$A:$B,2,FALSE) &amp; " " &amp; VLOOKUP(RANDBETWEEN(5,COUNT('Last name'!$A:$A) + 1),'Last name'!$A:$B,2,FALSE)
)</f>
        <v>Padrão Nunes</v>
      </c>
      <c r="J1732" s="7" t="str">
        <f t="shared" ca="1" si="262"/>
        <v>Milena Padrão Nunes</v>
      </c>
      <c r="K1732" s="7" t="str" cm="1">
        <f t="array" aca="1" ref="K1732" ca="1">SHA1HASH($J1732)</f>
        <v>be8a816a02991b723f11eeabe9b12d692afddd14</v>
      </c>
      <c r="L1732" s="7" cm="1">
        <f t="array" aca="1" ref="L1732" ca="1">INDEX(States!$A:$A,N1732,1)</f>
        <v>5</v>
      </c>
      <c r="M1732" s="7" t="str">
        <f ca="1">VLOOKUP($L1732,Countries!$A:$B,2,FALSE)</f>
        <v>Portugal</v>
      </c>
      <c r="N1732" s="7" cm="1">
        <f t="array" aca="1" ref="N1732" ca="1">INDEX(States!$C:$C,RANDBETWEEN(5,COUNTA(States!$A:$A) + 1),1)</f>
        <v>12</v>
      </c>
      <c r="O1732" s="7" t="str">
        <f ca="1">VLOOKUP($N1732,States!$C:$D,2,FALSE)</f>
        <v>Leiria</v>
      </c>
      <c r="P1732" s="7" t="str">
        <f ca="1">VLOOKUP($F1732,Name!$A:$C,3,FALSE)</f>
        <v>F</v>
      </c>
      <c r="Q1732" s="7" t="str">
        <f ca="1">VLOOKUP($P1732,Genders!$B:$C,2,FALSE)</f>
        <v>Female</v>
      </c>
      <c r="R1732" s="7" cm="1">
        <f t="array" aca="1" ref="R1732" ca="1">INDEX('Marital status'!$A:$A,RANDBETWEEN(5,COUNTA('Marital status'!$A:$A) + 1),1)</f>
        <v>7</v>
      </c>
      <c r="S1732" s="7" t="str">
        <f ca="1">VLOOKUP($R1732,'Marital status'!$A:$B,2,FALSE)</f>
        <v xml:space="preserve">Widowed </v>
      </c>
      <c r="T1732" s="7">
        <f t="shared" ca="1" si="263"/>
        <v>5</v>
      </c>
      <c r="U1732" s="7" t="str">
        <f ca="1">VLOOKUP($T1732,Ethnicities!$A:$B,2,FALSE)</f>
        <v xml:space="preserve"> white</v>
      </c>
      <c r="V1732" s="8">
        <f t="shared" ca="1" si="264"/>
        <v>22773</v>
      </c>
      <c r="W1732" s="6">
        <f t="shared" ca="1" si="265"/>
        <v>7</v>
      </c>
      <c r="X1732" s="8" t="str">
        <f ca="1">VLOOKUP($W1732,'Background education'!$A:$B,2,FALSE)</f>
        <v>Undergraduate degree</v>
      </c>
      <c r="Y1732" s="7">
        <f ca="1" xml:space="preserve">
  IF(OR($AA1732 = 5, $AA1732 = 6, $AA1732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32" s="7" t="str">
        <f ca="1">VLOOKUP($Y1732,Departments!$A:$B,2,FALSE)</f>
        <v>Communication &amp; Marketing</v>
      </c>
      <c r="AA1732" s="6">
        <f t="shared" ca="1" si="266"/>
        <v>11</v>
      </c>
      <c r="AB1732" s="7" t="str">
        <f ca="1">VLOOKUP($AA1732,Roles!$A:$B,2,FALSE)</f>
        <v>Analyst</v>
      </c>
      <c r="AC1732" s="6">
        <f t="shared" ca="1" si="267"/>
        <v>7</v>
      </c>
      <c r="AD1732" s="7" t="str">
        <f ca="1" xml:space="preserve">
IF($AC1732 &lt;&gt; "",
    VLOOKUP($AC1732,Levels!$A:$B,2,FALSE),
    ""
)</f>
        <v>Senior</v>
      </c>
      <c r="AE1732" s="8">
        <f t="shared" ca="1" si="268"/>
        <v>44706</v>
      </c>
      <c r="AF1732" s="6">
        <f ca="1">RANDBETWEEN(5,COUNTA('Recruitment source'!$A:$A) + 1)</f>
        <v>15</v>
      </c>
      <c r="AG1732" s="6" t="str">
        <f ca="1">VLOOKUP($AF1732,'Recruitment source'!$A:$B,2,FALSE)</f>
        <v>Website</v>
      </c>
      <c r="AH1732" s="8"/>
      <c r="AI1732" s="1">
        <f t="shared" ca="1" si="260"/>
        <v>2580</v>
      </c>
      <c r="AJ1732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1728, 1, 'Milena Padrão Nunes', 'F', 5, '07/05/1962', 7, 11, 11, 7, 2580);</v>
      </c>
    </row>
    <row r="1733" spans="1:36" ht="14.25" customHeight="1" x14ac:dyDescent="0.2">
      <c r="A1733" s="7" cm="1">
        <f t="array" aca="1" ref="A1733" ca="1">INDEX(Companies!$A:$A,RANDBETWEEN(5,COUNTA(Companies!$A:$A) + 1),1)</f>
        <v>5</v>
      </c>
      <c r="B1733" s="7" t="str">
        <f ca="1">VLOOKUP($A1733,Companies!$A:$B,2,FALSE)</f>
        <v>ACME Corporation</v>
      </c>
      <c r="C1733" s="5">
        <f t="shared" si="261"/>
        <v>1729</v>
      </c>
      <c r="D1733" s="5" t="str" cm="1">
        <f t="array" ref="D1733">SHA1HASH($C1733)</f>
        <v>7dbb8092234523ada33338f67beff47874ef27fb</v>
      </c>
      <c r="E1733" s="6">
        <v>1</v>
      </c>
      <c r="F1733" s="7">
        <f ca="1">IF($C1733 = 1 + N("Presidente"),
    127,
    IF($C1733 = 2 + N("Vice-Presidente"),
        72,
        IF($C1733 = 3 + N("Secretária bilíngue"),
            13,
            RANDBETWEEN(5,COUNT(Name!$A:$A) + 1)
        )
    )
)</f>
        <v>253</v>
      </c>
      <c r="G1733" s="7" t="str">
        <f ca="1">VLOOKUP($F1733,Name!$A:$B,2,FALSE)</f>
        <v>Malu</v>
      </c>
      <c r="H1733" s="7">
        <f ca="1" xml:space="preserve">
IF($C1733 = 1,
    0,
    RANDBETWEEN(5,COUNT('Last name'!$A:$A) + 1)
)</f>
        <v>118</v>
      </c>
      <c r="I1733" s="7" t="str">
        <f ca="1" xml:space="preserve">
IF($C1733 = 1 + N("Presidente"),
    "de Orléans e Bragança",
    VLOOKUP($H1733,'Last name'!$A:$B,2,FALSE) &amp; " " &amp; VLOOKUP(RANDBETWEEN(5,COUNT('Last name'!$A:$A) + 1),'Last name'!$A:$B,2,FALSE)
)</f>
        <v>Mariani Braga</v>
      </c>
      <c r="J1733" s="7" t="str">
        <f t="shared" ca="1" si="262"/>
        <v>Malu Mariani Braga</v>
      </c>
      <c r="K1733" s="7" t="str" cm="1">
        <f t="array" aca="1" ref="K1733" ca="1">SHA1HASH($J1733)</f>
        <v>c7c795903d71e74ef9598bac0db675949e4373c4</v>
      </c>
      <c r="L1733" s="7" cm="1">
        <f t="array" aca="1" ref="L1733" ca="1">INDEX(States!$A:$A,N1733,1)</f>
        <v>5</v>
      </c>
      <c r="M1733" s="7" t="str">
        <f ca="1">VLOOKUP($L1733,Countries!$A:$B,2,FALSE)</f>
        <v>Portugal</v>
      </c>
      <c r="N1733" s="7" cm="1">
        <f t="array" aca="1" ref="N1733" ca="1">INDEX(States!$C:$C,RANDBETWEEN(5,COUNTA(States!$A:$A) + 1),1)</f>
        <v>8</v>
      </c>
      <c r="O1733" s="7" t="str">
        <f ca="1">VLOOKUP($N1733,States!$C:$D,2,FALSE)</f>
        <v>AveirO</v>
      </c>
      <c r="P1733" s="7" t="str">
        <f ca="1">VLOOKUP($F1733,Name!$A:$C,3,FALSE)</f>
        <v>F</v>
      </c>
      <c r="Q1733" s="7" t="str">
        <f ca="1">VLOOKUP($P1733,Genders!$B:$C,2,FALSE)</f>
        <v>Female</v>
      </c>
      <c r="R1733" s="7" cm="1">
        <f t="array" aca="1" ref="R1733" ca="1">INDEX('Marital status'!$A:$A,RANDBETWEEN(5,COUNTA('Marital status'!$A:$A) + 1),1)</f>
        <v>9</v>
      </c>
      <c r="S1733" s="7" t="str">
        <f ca="1">VLOOKUP($R1733,'Marital status'!$A:$B,2,FALSE)</f>
        <v>DIVORCED</v>
      </c>
      <c r="T1733" s="7">
        <f t="shared" ca="1" si="263"/>
        <v>5</v>
      </c>
      <c r="U1733" s="7" t="str">
        <f ca="1">VLOOKUP($T1733,Ethnicities!$A:$B,2,FALSE)</f>
        <v xml:space="preserve"> white</v>
      </c>
      <c r="V1733" s="8">
        <f t="shared" ca="1" si="264"/>
        <v>24992</v>
      </c>
      <c r="W1733" s="6">
        <f t="shared" ca="1" si="265"/>
        <v>7</v>
      </c>
      <c r="X1733" s="8" t="str">
        <f ca="1">VLOOKUP($W1733,'Background education'!$A:$B,2,FALSE)</f>
        <v>Undergraduate degree</v>
      </c>
      <c r="Y1733" s="7">
        <f ca="1" xml:space="preserve">
  IF(OR($AA1733 = 5, $AA1733 = 6, $AA1733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33" s="7" t="str">
        <f ca="1">VLOOKUP($Y1733,Departments!$A:$B,2,FALSE)</f>
        <v xml:space="preserve"> Presidency</v>
      </c>
      <c r="AA1733" s="6">
        <f t="shared" ca="1" si="266"/>
        <v>10</v>
      </c>
      <c r="AB1733" s="7" t="str">
        <f ca="1">VLOOKUP($AA1733,Roles!$A:$B,2,FALSE)</f>
        <v>Trainee</v>
      </c>
      <c r="AC1733" s="6" t="str">
        <f t="shared" ca="1" si="267"/>
        <v/>
      </c>
      <c r="AD1733" s="7" t="str">
        <f ca="1" xml:space="preserve">
IF($AC1733 &lt;&gt; "",
    VLOOKUP($AC1733,Levels!$A:$B,2,FALSE),
    ""
)</f>
        <v/>
      </c>
      <c r="AE1733" s="8">
        <f t="shared" ca="1" si="268"/>
        <v>39775</v>
      </c>
      <c r="AF1733" s="6">
        <f ca="1">RANDBETWEEN(5,COUNTA('Recruitment source'!$A:$A) + 1)</f>
        <v>11</v>
      </c>
      <c r="AG1733" s="6" t="str">
        <f ca="1">VLOOKUP($AF1733,'Recruitment source'!$A:$B,2,FALSE)</f>
        <v>Next Station</v>
      </c>
      <c r="AH1733" s="8"/>
      <c r="AI1733" s="1">
        <f t="shared" ref="AI1733:AI1796" ca="1" si="270" xml:space="preserve">
IF($AA1733 = 5 + N("Presidente"),
    27000,
    IF($AA1733 = 6 + N("Vice-presidente"),
        23000,
        IF(OR($AA1733 = 8, $AA1733= 13, $AA1733 = 12) + N("Secretária bilíngue ou coordenador ou especialista"),
            8000,
            IF($AA1733 = 7 + N("Diretor"),
                15000,
                IF($AA1733 = 14 + N("Gerente"),
                    12000,
                    IF($AA1733 = 9 + N("Estagiário"),
                        705,
                        IF($AA1733 = 10 + N("Trainee"),
                            805,
                            IF($AA1733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IF($W1733 = 7,
  500,
  IF($W1733 = 8,
    1000,
    IF($W1733 = 9,
      1500,
      IF($W1733 = 10,
        2000,
        0
      )
    )
  )
)
+
N("Adicional no salário por área")
+
IF($Y1733 = 14 + N("Tecnologia da Informação"),
  120,
  IF($Y1733 = 16 + N("Vendas"),
    110,
    IF($Y1733 = 15 + N("Jurídico"),
      100,
      IF(OR($Y1733 = 8, $Y1733 = 9, $Y1733 = 11) + N("Recursos humanos ou comercial ou comunicação e marketing"),
        80,
        0
      )
    )
  )
)
+
N("Adicionando pegadinha")
+
IF(AND($Y1733 = 16, $W1733 = 9, $AA1733 = 11, $AC1733 = 5) + N("Se for de vendas, com mestrado, analista sênior"),
  IF($T1733 = 5,
    100,
    0
  )
  +
  IF($P1733 = "M",
    200,
    0
  ),
  0
)</f>
        <v>1305</v>
      </c>
      <c r="AJ1733" s="12" t="str">
        <f t="shared" ca="1" si="269"/>
        <v>INSERT INTO bi4all.fac_employees (id_company_fk, id_employee_pk, flg_active, employee_name, id_gender_fk, id_race_fk, birthday, id_schooling_fk, id_department_fk, id_role_fk, id_level_fk, actual_salary) VALUES (5, 1729, 1, 'Malu Mariani Braga', 'F', 5, '03/06/1968', 7, 5, 10, NULL, 1305);</v>
      </c>
    </row>
    <row r="1734" spans="1:36" ht="14.25" customHeight="1" x14ac:dyDescent="0.2">
      <c r="A1734" s="7" cm="1">
        <f t="array" aca="1" ref="A1734" ca="1">INDEX(Companies!$A:$A,RANDBETWEEN(5,COUNTA(Companies!$A:$A) + 1),1)</f>
        <v>5</v>
      </c>
      <c r="B1734" s="7" t="str">
        <f ca="1">VLOOKUP($A1734,Companies!$A:$B,2,FALSE)</f>
        <v>ACME Corporation</v>
      </c>
      <c r="C1734" s="5">
        <f t="shared" ref="C1734:C1797" si="271">ROW() - 4</f>
        <v>1730</v>
      </c>
      <c r="D1734" s="5" t="str" cm="1">
        <f t="array" ref="D1734">SHA1HASH($C1734)</f>
        <v>8273d1150247c93b4ca9e3cfb76ef36739b559e1</v>
      </c>
      <c r="E1734" s="6">
        <v>1</v>
      </c>
      <c r="F1734" s="7">
        <f ca="1">IF($C1734 = 1 + N("Presidente"),
    127,
    IF($C1734 = 2 + N("Vice-Presidente"),
        72,
        IF($C1734 = 3 + N("Secretária bilíngue"),
            13,
            RANDBETWEEN(5,COUNT(Name!$A:$A) + 1)
        )
    )
)</f>
        <v>36</v>
      </c>
      <c r="G1734" s="7" t="str">
        <f ca="1">VLOOKUP($F1734,Name!$A:$B,2,FALSE)</f>
        <v>Ana Sophia</v>
      </c>
      <c r="H1734" s="7">
        <f ca="1" xml:space="preserve">
IF($C1734 = 1,
    0,
    RANDBETWEEN(5,COUNT('Last name'!$A:$A) + 1)
)</f>
        <v>27</v>
      </c>
      <c r="I1734" s="7" t="str">
        <f ca="1" xml:space="preserve">
IF($C1734 = 1 + N("Presidente"),
    "de Orléans e Bragança",
    VLOOKUP($H1734,'Last name'!$A:$B,2,FALSE) &amp; " " &amp; VLOOKUP(RANDBETWEEN(5,COUNT('Last name'!$A:$A) + 1),'Last name'!$A:$B,2,FALSE)
)</f>
        <v>Bactista Morato</v>
      </c>
      <c r="J1734" s="7" t="str">
        <f t="shared" ref="J1734:J1797" ca="1" si="272">$G1734 &amp; " " &amp; $I1734</f>
        <v>Ana Sophia Bactista Morato</v>
      </c>
      <c r="K1734" s="7" t="str" cm="1">
        <f t="array" aca="1" ref="K1734" ca="1">SHA1HASH($J1734)</f>
        <v>3b1e6b2a27ff548616f01591d7855a27ddfa5ff3</v>
      </c>
      <c r="L1734" s="7" cm="1">
        <f t="array" aca="1" ref="L1734" ca="1">INDEX(States!$A:$A,N1734,1)</f>
        <v>5</v>
      </c>
      <c r="M1734" s="7" t="str">
        <f ca="1">VLOOKUP($L1734,Countries!$A:$B,2,FALSE)</f>
        <v>Portugal</v>
      </c>
      <c r="N1734" s="7" cm="1">
        <f t="array" aca="1" ref="N1734" ca="1">INDEX(States!$C:$C,RANDBETWEEN(5,COUNTA(States!$A:$A) + 1),1)</f>
        <v>19</v>
      </c>
      <c r="O1734" s="7" t="str">
        <f ca="1">VLOOKUP($N1734,States!$C:$D,2,FALSE)</f>
        <v>Beja</v>
      </c>
      <c r="P1734" s="7" t="str">
        <f ca="1">VLOOKUP($F1734,Name!$A:$C,3,FALSE)</f>
        <v>F</v>
      </c>
      <c r="Q1734" s="7" t="str">
        <f ca="1">VLOOKUP($P1734,Genders!$B:$C,2,FALSE)</f>
        <v>Female</v>
      </c>
      <c r="R1734" s="7" cm="1">
        <f t="array" aca="1" ref="R1734" ca="1">INDEX('Marital status'!$A:$A,RANDBETWEEN(5,COUNTA('Marital status'!$A:$A) + 1),1)</f>
        <v>5</v>
      </c>
      <c r="S1734" s="7" t="str">
        <f ca="1">VLOOKUP($R1734,'Marital status'!$A:$B,2,FALSE)</f>
        <v>single</v>
      </c>
      <c r="T1734" s="7">
        <f t="shared" ref="T1734:T1797" ca="1" si="273" xml:space="preserve">
IF(AND($AA1734 &gt;= 5, $AA1734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734" s="7" t="str">
        <f ca="1">VLOOKUP($T1734,Ethnicities!$A:$B,2,FALSE)</f>
        <v xml:space="preserve"> white</v>
      </c>
      <c r="V1734" s="8">
        <f t="shared" ref="V1734:V1797" ca="1" si="274" xml:space="preserve">
IF($AA1734 = 5 + N("CEO"),
    TODAY() - 16340,
    IF($AA1734 = 8 + N("Secretary"),
        RANDBETWEEN(TODAY() - 12418.5, TODAY()-6574.5),
        IF(OR($AA1734 = 7, $AA1734 = 14),
            RANDBETWEEN(TODAY() - 16071, TODAY() - 8766),
            IF(OR($AA1734 = 13, $AA1734 = 12, $AA1734 = 11),
                RANDBETWEEN(TODAY() - 27393.75, TODAY() - 12783.75),
                RANDBETWEEN(TODAY() - 27393.75, TODAY()-10957.5)
            )
        )
    )
)</f>
        <v>18480</v>
      </c>
      <c r="W1734" s="6">
        <f t="shared" ref="W1734:W1797" ca="1" si="275" xml:space="preserve">
IF(OR($AA1734 = 5, $AA1734 = 6) + N("Se for presidente ou vice-presidente"),
    10 + N("Doutor"),
    IF($AA1734 = 7 + N("Se for diretor"),
        RANDBETWEEN(8,10) + N("Graduate school or Master’s degree or Doctorate"),
        IF($AA1734 = 14 + N("If a manager"),
            RANDBETWEEN(7,9),
            IF(OR($AA1734 = 13, $AA1734 = 12, $AA1734 = 11) + N("If coordinator or specialist or analyst"),
                RANDBETWEEN(7,8),
                7
            )
        )
    )
)</f>
        <v>7</v>
      </c>
      <c r="X1734" s="8" t="str">
        <f ca="1">VLOOKUP($W1734,'Background education'!$A:$B,2,FALSE)</f>
        <v>Undergraduate degree</v>
      </c>
      <c r="Y1734" s="7">
        <f ca="1" xml:space="preserve">
  IF(OR($AA1734 = 5, $AA1734 = 6, $AA1734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34" s="7" t="str">
        <f ca="1">VLOOKUP($Y1734,Departments!$A:$B,2,FALSE)</f>
        <v>Audit</v>
      </c>
      <c r="AA1734" s="6">
        <f t="shared" ref="AA1734:AA1797" ca="1" si="276" xml:space="preserve">
IF($C1734 = 1 + N("Se matrícula for 1"),
  5 + N("Presidente"),
  IF($C1734 = 2 + N("Se matrícula for 2"),
    6 + N("Vice-presidente"),
    IF($C1734 = 3 + N("Se matrícula for 3"),
      8 + N("Secretária bilíngue"),
      IF(AND($C1734 &gt;= 4, $C1734 &lt;=14),
        7 + N("Diretor"),
        IF(AND($C1734 &gt;= 15, $C1734 &lt;= 25),
          14 + N("Manager"),
          IF(AND($C1734 &gt;= 26, $C1734 &lt;= 36),
            13 + N("Coordinador"),
            IF(AND($C1734 &gt;= 37, $C1734 &lt;= 47),
              12 + N("Especialista"),
                IF(MOD($C1734,2) = 0,
                  11 + N("Analista"),
                  RANDBETWEEN(9,10) + N("Estagiário ou Trainee")
                )
            )
          )
        )
      )
    )
  )
)</f>
        <v>11</v>
      </c>
      <c r="AB1734" s="7" t="str">
        <f ca="1">VLOOKUP($AA1734,Roles!$A:$B,2,FALSE)</f>
        <v>Analyst</v>
      </c>
      <c r="AC1734" s="6">
        <f t="shared" ref="AC1734:AC1797" ca="1" si="277" xml:space="preserve">
IF($AA1734 = 11 + N("Analyst"),
    RANDBETWEEN(5, 7) + N("Jr, Pleno, Sr"),
    ""
)</f>
        <v>6</v>
      </c>
      <c r="AD1734" s="7" t="str">
        <f ca="1" xml:space="preserve">
IF($AC1734 &lt;&gt; "",
    VLOOKUP($AC1734,Levels!$A:$B,2,FALSE),
    ""
)</f>
        <v>Pleno</v>
      </c>
      <c r="AE1734" s="8">
        <f t="shared" ref="AE1734:AE1797" ca="1" si="278" xml:space="preserve">
IF(
  OR(
    $AA1734=5,$AA1734=6,$AA1734=7,$AA1734=8,$AA1734=14
  ),
  36161,
  IF(
     (
      (TODAY() - $V1734) / 365
     ) &lt; 19,
      TODAY(),
      RANDBETWEEN(36161,TODAY())
  )
)</f>
        <v>37614</v>
      </c>
      <c r="AF1734" s="6">
        <f ca="1">RANDBETWEEN(5,COUNTA('Recruitment source'!$A:$A) + 1)</f>
        <v>7</v>
      </c>
      <c r="AG1734" s="6" t="str">
        <f ca="1">VLOOKUP($AF1734,'Recruitment source'!$A:$B,2,FALSE)</f>
        <v>SAPO Emprego</v>
      </c>
      <c r="AH1734" s="8"/>
      <c r="AI1734" s="1">
        <f t="shared" ca="1" si="270"/>
        <v>2500</v>
      </c>
      <c r="AJ1734" s="12" t="str">
        <f t="shared" ref="AJ1734:AJ1797" ca="1" si="27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$A1734  &amp; ", "   &amp;
$C1734  &amp; ", "   &amp;
$E1734  &amp; ", '"  &amp;
$J1734  &amp; "', '" &amp;
$P1734  &amp; "', "  &amp;
$T1734  &amp; ", '"  &amp;
TEXT($V1734,"dd/mm/aaaa")  &amp; "', "   &amp;
$W1734  &amp; ", "   &amp;
$Y1734  &amp; ", "   &amp;
$AA1734  &amp; ", "   &amp;
IF($AC1734 &lt;&gt; "", $AC1734, "NULL")  &amp; ", "   &amp;
$AI1734  &amp; ");"</f>
        <v>INSERT INTO bi4all.fac_employees (id_company_fk, id_employee_pk, flg_active, employee_name, id_gender_fk, id_race_fk, birthday, id_schooling_fk, id_department_fk, id_role_fk, id_level_fk, actual_salary) VALUES (5, 1730, 1, 'Ana Sophia Bactista Morato', 'F', 5, '05/08/1950', 7, 13, 11, 6, 2500);</v>
      </c>
    </row>
    <row r="1735" spans="1:36" ht="14.25" customHeight="1" x14ac:dyDescent="0.2">
      <c r="A1735" s="7" cm="1">
        <f t="array" aca="1" ref="A1735" ca="1">INDEX(Companies!$A:$A,RANDBETWEEN(5,COUNTA(Companies!$A:$A) + 1),1)</f>
        <v>5</v>
      </c>
      <c r="B1735" s="7" t="str">
        <f ca="1">VLOOKUP($A1735,Companies!$A:$B,2,FALSE)</f>
        <v>ACME Corporation</v>
      </c>
      <c r="C1735" s="5">
        <f t="shared" si="271"/>
        <v>1731</v>
      </c>
      <c r="D1735" s="5" t="str" cm="1">
        <f t="array" ref="D1735">SHA1HASH($C1735)</f>
        <v>78520f072a837043e3cdef5e3b6939660856ba5a</v>
      </c>
      <c r="E1735" s="6">
        <v>1</v>
      </c>
      <c r="F1735" s="7">
        <f ca="1">IF($C1735 = 1 + N("Presidente"),
    127,
    IF($C1735 = 2 + N("Vice-Presidente"),
        72,
        IF($C1735 = 3 + N("Secretária bilíngue"),
            13,
            RANDBETWEEN(5,COUNT(Name!$A:$A) + 1)
        )
    )
)</f>
        <v>307</v>
      </c>
      <c r="G1735" s="7" t="str">
        <f ca="1">VLOOKUP($F1735,Name!$A:$B,2,FALSE)</f>
        <v>Nicole</v>
      </c>
      <c r="H1735" s="7">
        <f ca="1" xml:space="preserve">
IF($C1735 = 1,
    0,
    RANDBETWEEN(5,COUNT('Last name'!$A:$A) + 1)
)</f>
        <v>148</v>
      </c>
      <c r="I1735" s="7" t="str">
        <f ca="1" xml:space="preserve">
IF($C1735 = 1 + N("Presidente"),
    "de Orléans e Bragança",
    VLOOKUP($H1735,'Last name'!$A:$B,2,FALSE) &amp; " " &amp; VLOOKUP(RANDBETWEEN(5,COUNT('Last name'!$A:$A) + 1),'Last name'!$A:$B,2,FALSE)
)</f>
        <v>Pedrosa Pinto</v>
      </c>
      <c r="J1735" s="7" t="str">
        <f t="shared" ca="1" si="272"/>
        <v>Nicole Pedrosa Pinto</v>
      </c>
      <c r="K1735" s="7" t="str" cm="1">
        <f t="array" aca="1" ref="K1735" ca="1">SHA1HASH($J1735)</f>
        <v>bfec8afdbb40c18e7d807f267812616201d09105</v>
      </c>
      <c r="L1735" s="7" cm="1">
        <f t="array" aca="1" ref="L1735" ca="1">INDEX(States!$A:$A,N1735,1)</f>
        <v>5</v>
      </c>
      <c r="M1735" s="7" t="str">
        <f ca="1">VLOOKUP($L1735,Countries!$A:$B,2,FALSE)</f>
        <v>Portugal</v>
      </c>
      <c r="N1735" s="7" cm="1">
        <f t="array" aca="1" ref="N1735" ca="1">INDEX(States!$C:$C,RANDBETWEEN(5,COUNTA(States!$A:$A) + 1),1)</f>
        <v>20</v>
      </c>
      <c r="O1735" s="7" t="str">
        <f ca="1">VLOOKUP($N1735,States!$C:$D,2,FALSE)</f>
        <v>Portalegre</v>
      </c>
      <c r="P1735" s="7" t="str">
        <f ca="1">VLOOKUP($F1735,Name!$A:$C,3,FALSE)</f>
        <v>F</v>
      </c>
      <c r="Q1735" s="7" t="str">
        <f ca="1">VLOOKUP($P1735,Genders!$B:$C,2,FALSE)</f>
        <v>Female</v>
      </c>
      <c r="R1735" s="7" cm="1">
        <f t="array" aca="1" ref="R1735" ca="1">INDEX('Marital status'!$A:$A,RANDBETWEEN(5,COUNTA('Marital status'!$A:$A) + 1),1)</f>
        <v>6</v>
      </c>
      <c r="S1735" s="7" t="str">
        <f ca="1">VLOOKUP($R1735,'Marital status'!$A:$B,2,FALSE)</f>
        <v>MarrieD</v>
      </c>
      <c r="T1735" s="7">
        <f t="shared" ca="1" si="273"/>
        <v>5</v>
      </c>
      <c r="U1735" s="7" t="str">
        <f ca="1">VLOOKUP($T1735,Ethnicities!$A:$B,2,FALSE)</f>
        <v xml:space="preserve"> white</v>
      </c>
      <c r="V1735" s="8">
        <f t="shared" ca="1" si="274"/>
        <v>23091</v>
      </c>
      <c r="W1735" s="6">
        <f t="shared" ca="1" si="275"/>
        <v>7</v>
      </c>
      <c r="X1735" s="8" t="str">
        <f ca="1">VLOOKUP($W1735,'Background education'!$A:$B,2,FALSE)</f>
        <v>Undergraduate degree</v>
      </c>
      <c r="Y1735" s="7">
        <f ca="1" xml:space="preserve">
  IF(OR($AA1735 = 5, $AA1735 = 6, $AA1735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35" s="7" t="str">
        <f ca="1">VLOOKUP($Y1735,Departments!$A:$B,2,FALSE)</f>
        <v>Finance</v>
      </c>
      <c r="AA1735" s="6">
        <f t="shared" ca="1" si="276"/>
        <v>9</v>
      </c>
      <c r="AB1735" s="7" t="str">
        <f ca="1">VLOOKUP($AA1735,Roles!$A:$B,2,FALSE)</f>
        <v>Intern</v>
      </c>
      <c r="AC1735" s="6" t="str">
        <f t="shared" ca="1" si="277"/>
        <v/>
      </c>
      <c r="AD1735" s="7" t="str">
        <f ca="1" xml:space="preserve">
IF($AC1735 &lt;&gt; "",
    VLOOKUP($AC1735,Levels!$A:$B,2,FALSE),
    ""
)</f>
        <v/>
      </c>
      <c r="AE1735" s="8">
        <f t="shared" ca="1" si="278"/>
        <v>36446</v>
      </c>
      <c r="AF1735" s="6">
        <f ca="1">RANDBETWEEN(5,COUNTA('Recruitment source'!$A:$A) + 1)</f>
        <v>8</v>
      </c>
      <c r="AG1735" s="6" t="str">
        <f ca="1">VLOOKUP($AF1735,'Recruitment source'!$A:$B,2,FALSE)</f>
        <v>Net Empregos</v>
      </c>
      <c r="AH1735" s="8"/>
      <c r="AI1735" s="1">
        <f t="shared" ca="1" si="270"/>
        <v>1205</v>
      </c>
      <c r="AJ173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1731, 1, 'Nicole Pedrosa Pinto', 'F', 5, '21/03/1963', 7, 7, 9, NULL, 1205);</v>
      </c>
    </row>
    <row r="1736" spans="1:36" ht="14.25" customHeight="1" x14ac:dyDescent="0.2">
      <c r="A1736" s="7" cm="1">
        <f t="array" aca="1" ref="A1736" ca="1">INDEX(Companies!$A:$A,RANDBETWEEN(5,COUNTA(Companies!$A:$A) + 1),1)</f>
        <v>5</v>
      </c>
      <c r="B1736" s="7" t="str">
        <f ca="1">VLOOKUP($A1736,Companies!$A:$B,2,FALSE)</f>
        <v>ACME Corporation</v>
      </c>
      <c r="C1736" s="5">
        <f t="shared" si="271"/>
        <v>1732</v>
      </c>
      <c r="D1736" s="5" t="str" cm="1">
        <f t="array" ref="D1736">SHA1HASH($C1736)</f>
        <v>2ef94c5be6406817949fc2211a9cdf209bdd4a1b</v>
      </c>
      <c r="E1736" s="6">
        <v>1</v>
      </c>
      <c r="F1736" s="7">
        <f ca="1">IF($C1736 = 1 + N("Presidente"),
    127,
    IF($C1736 = 2 + N("Vice-Presidente"),
        72,
        IF($C1736 = 3 + N("Secretária bilíngue"),
            13,
            RANDBETWEEN(5,COUNT(Name!$A:$A) + 1)
        )
    )
)</f>
        <v>335</v>
      </c>
      <c r="G1736" s="7" t="str">
        <f ca="1">VLOOKUP($F1736,Name!$A:$B,2,FALSE)</f>
        <v>Sammuel</v>
      </c>
      <c r="H1736" s="7">
        <f ca="1" xml:space="preserve">
IF($C1736 = 1,
    0,
    RANDBETWEEN(5,COUNT('Last name'!$A:$A) + 1)
)</f>
        <v>57</v>
      </c>
      <c r="I1736" s="7" t="str">
        <f ca="1" xml:space="preserve">
IF($C1736 = 1 + N("Presidente"),
    "de Orléans e Bragança",
    VLOOKUP($H1736,'Last name'!$A:$B,2,FALSE) &amp; " " &amp; VLOOKUP(RANDBETWEEN(5,COUNT('Last name'!$A:$A) + 1),'Last name'!$A:$B,2,FALSE)
)</f>
        <v>Cândido Andrade</v>
      </c>
      <c r="J1736" s="7" t="str">
        <f t="shared" ca="1" si="272"/>
        <v>Sammuel Cândido Andrade</v>
      </c>
      <c r="K1736" s="7" t="str" cm="1">
        <f t="array" aca="1" ref="K1736" ca="1">SHA1HASH($J1736)</f>
        <v>c21f6f01df3d8a833fd5ff3e1ebbdf624e7eef27</v>
      </c>
      <c r="L1736" s="7" cm="1">
        <f t="array" aca="1" ref="L1736" ca="1">INDEX(States!$A:$A,N1736,1)</f>
        <v>5</v>
      </c>
      <c r="M1736" s="7" t="str">
        <f ca="1">VLOOKUP($L1736,Countries!$A:$B,2,FALSE)</f>
        <v>Portugal</v>
      </c>
      <c r="N1736" s="7" cm="1">
        <f t="array" aca="1" ref="N1736" ca="1">INDEX(States!$C:$C,RANDBETWEEN(5,COUNTA(States!$A:$A) + 1),1)</f>
        <v>17</v>
      </c>
      <c r="O1736" s="7" t="str">
        <f ca="1">VLOOKUP($N1736,States!$C:$D,2,FALSE)</f>
        <v>Viseu</v>
      </c>
      <c r="P1736" s="7" t="str">
        <f ca="1">VLOOKUP($F1736,Name!$A:$C,3,FALSE)</f>
        <v>M</v>
      </c>
      <c r="Q1736" s="7" t="str">
        <f ca="1">VLOOKUP($P1736,Genders!$B:$C,2,FALSE)</f>
        <v>Male</v>
      </c>
      <c r="R1736" s="7" cm="1">
        <f t="array" aca="1" ref="R1736" ca="1">INDEX('Marital status'!$A:$A,RANDBETWEEN(5,COUNTA('Marital status'!$A:$A) + 1),1)</f>
        <v>6</v>
      </c>
      <c r="S1736" s="7" t="str">
        <f ca="1">VLOOKUP($R1736,'Marital status'!$A:$B,2,FALSE)</f>
        <v>MarrieD</v>
      </c>
      <c r="T1736" s="7">
        <f t="shared" ca="1" si="273"/>
        <v>6</v>
      </c>
      <c r="U1736" s="7" t="str">
        <f ca="1">VLOOKUP($T1736,Ethnicities!$A:$B,2,FALSE)</f>
        <v>Black or African American</v>
      </c>
      <c r="V1736" s="8">
        <f t="shared" ca="1" si="274"/>
        <v>21811</v>
      </c>
      <c r="W1736" s="6">
        <f t="shared" ca="1" si="275"/>
        <v>7</v>
      </c>
      <c r="X1736" s="8" t="str">
        <f ca="1">VLOOKUP($W1736,'Background education'!$A:$B,2,FALSE)</f>
        <v>Undergraduate degree</v>
      </c>
      <c r="Y1736" s="7">
        <f ca="1" xml:space="preserve">
  IF(OR($AA1736 = 5, $AA1736 = 6, $AA1736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36" s="7" t="str">
        <f ca="1">VLOOKUP($Y1736,Departments!$A:$B,2,FALSE)</f>
        <v xml:space="preserve"> Presidency</v>
      </c>
      <c r="AA1736" s="6">
        <f t="shared" ca="1" si="276"/>
        <v>11</v>
      </c>
      <c r="AB1736" s="7" t="str">
        <f ca="1">VLOOKUP($AA1736,Roles!$A:$B,2,FALSE)</f>
        <v>Analyst</v>
      </c>
      <c r="AC1736" s="6">
        <f t="shared" ca="1" si="277"/>
        <v>5</v>
      </c>
      <c r="AD1736" s="7" t="str">
        <f ca="1" xml:space="preserve">
IF($AC1736 &lt;&gt; "",
    VLOOKUP($AC1736,Levels!$A:$B,2,FALSE),
    ""
)</f>
        <v>Junior</v>
      </c>
      <c r="AE1736" s="8">
        <f t="shared" ca="1" si="278"/>
        <v>39116</v>
      </c>
      <c r="AF1736" s="6">
        <f ca="1">RANDBETWEEN(5,COUNTA('Recruitment source'!$A:$A) + 1)</f>
        <v>12</v>
      </c>
      <c r="AG1736" s="6" t="str">
        <f ca="1">VLOOKUP($AF1736,'Recruitment source'!$A:$B,2,FALSE)</f>
        <v xml:space="preserve"> recommendation of employee</v>
      </c>
      <c r="AH1736" s="8"/>
      <c r="AI1736" s="1">
        <f t="shared" ca="1" si="270"/>
        <v>2500</v>
      </c>
      <c r="AJ173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1732, 1, 'Sammuel Cândido Andrade', 'M', 6, '18/09/1959', 7, 5, 11, 5, 2500);</v>
      </c>
    </row>
    <row r="1737" spans="1:36" ht="14.25" customHeight="1" x14ac:dyDescent="0.2">
      <c r="A1737" s="7" cm="1">
        <f t="array" aca="1" ref="A1737" ca="1">INDEX(Companies!$A:$A,RANDBETWEEN(5,COUNTA(Companies!$A:$A) + 1),1)</f>
        <v>5</v>
      </c>
      <c r="B1737" s="7" t="str">
        <f ca="1">VLOOKUP($A1737,Companies!$A:$B,2,FALSE)</f>
        <v>ACME Corporation</v>
      </c>
      <c r="C1737" s="5">
        <f t="shared" si="271"/>
        <v>1733</v>
      </c>
      <c r="D1737" s="5" t="str" cm="1">
        <f t="array" ref="D1737">SHA1HASH($C1737)</f>
        <v>0c7acff6f89ba5f635c6064d60fcd3fb26a6db6b</v>
      </c>
      <c r="E1737" s="6">
        <v>1</v>
      </c>
      <c r="F1737" s="7">
        <f ca="1">IF($C1737 = 1 + N("Presidente"),
    127,
    IF($C1737 = 2 + N("Vice-Presidente"),
        72,
        IF($C1737 = 3 + N("Secretária bilíngue"),
            13,
            RANDBETWEEN(5,COUNT(Name!$A:$A) + 1)
        )
    )
)</f>
        <v>100</v>
      </c>
      <c r="G1737" s="7" t="str">
        <f ca="1">VLOOKUP($F1737,Name!$A:$B,2,FALSE)</f>
        <v>Cristóvão</v>
      </c>
      <c r="H1737" s="7">
        <f ca="1" xml:space="preserve">
IF($C1737 = 1,
    0,
    RANDBETWEEN(5,COUNT('Last name'!$A:$A) + 1)
)</f>
        <v>5</v>
      </c>
      <c r="I1737" s="7" t="str">
        <f ca="1" xml:space="preserve">
IF($C1737 = 1 + N("Presidente"),
    "de Orléans e Bragança",
    VLOOKUP($H1737,'Last name'!$A:$B,2,FALSE) &amp; " " &amp; VLOOKUP(RANDBETWEEN(5,COUNT('Last name'!$A:$A) + 1),'Last name'!$A:$B,2,FALSE)
)</f>
        <v>Abranches Alvaregna</v>
      </c>
      <c r="J1737" s="7" t="str">
        <f t="shared" ca="1" si="272"/>
        <v>Cristóvão Abranches Alvaregna</v>
      </c>
      <c r="K1737" s="7" t="str" cm="1">
        <f t="array" aca="1" ref="K1737" ca="1">SHA1HASH($J1737)</f>
        <v>9c101922ec60a61014421c35e3b070a6b3d636e9</v>
      </c>
      <c r="L1737" s="7" cm="1">
        <f t="array" aca="1" ref="L1737" ca="1">INDEX(States!$A:$A,N1737,1)</f>
        <v>5</v>
      </c>
      <c r="M1737" s="7" t="str">
        <f ca="1">VLOOKUP($L1737,Countries!$A:$B,2,FALSE)</f>
        <v>Portugal</v>
      </c>
      <c r="N1737" s="7" cm="1">
        <f t="array" aca="1" ref="N1737" ca="1">INDEX(States!$C:$C,RANDBETWEEN(5,COUNTA(States!$A:$A) + 1),1)</f>
        <v>8</v>
      </c>
      <c r="O1737" s="7" t="str">
        <f ca="1">VLOOKUP($N1737,States!$C:$D,2,FALSE)</f>
        <v>AveirO</v>
      </c>
      <c r="P1737" s="7" t="str">
        <f ca="1">VLOOKUP($F1737,Name!$A:$C,3,FALSE)</f>
        <v>M</v>
      </c>
      <c r="Q1737" s="7" t="str">
        <f ca="1">VLOOKUP($P1737,Genders!$B:$C,2,FALSE)</f>
        <v>Male</v>
      </c>
      <c r="R1737" s="7" cm="1">
        <f t="array" aca="1" ref="R1737" ca="1">INDEX('Marital status'!$A:$A,RANDBETWEEN(5,COUNTA('Marital status'!$A:$A) + 1),1)</f>
        <v>6</v>
      </c>
      <c r="S1737" s="7" t="str">
        <f ca="1">VLOOKUP($R1737,'Marital status'!$A:$B,2,FALSE)</f>
        <v>MarrieD</v>
      </c>
      <c r="T1737" s="7">
        <f t="shared" ca="1" si="273"/>
        <v>5</v>
      </c>
      <c r="U1737" s="7" t="str">
        <f ca="1">VLOOKUP($T1737,Ethnicities!$A:$B,2,FALSE)</f>
        <v xml:space="preserve"> white</v>
      </c>
      <c r="V1737" s="8">
        <f t="shared" ca="1" si="274"/>
        <v>22470</v>
      </c>
      <c r="W1737" s="6">
        <f t="shared" ca="1" si="275"/>
        <v>7</v>
      </c>
      <c r="X1737" s="8" t="str">
        <f ca="1">VLOOKUP($W1737,'Background education'!$A:$B,2,FALSE)</f>
        <v>Undergraduate degree</v>
      </c>
      <c r="Y1737" s="7">
        <f ca="1" xml:space="preserve">
  IF(OR($AA1737 = 5, $AA1737 = 6, $AA1737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37" s="7" t="str">
        <f ca="1">VLOOKUP($Y1737,Departments!$A:$B,2,FALSE)</f>
        <v>Finance</v>
      </c>
      <c r="AA1737" s="6">
        <f t="shared" ca="1" si="276"/>
        <v>10</v>
      </c>
      <c r="AB1737" s="7" t="str">
        <f ca="1">VLOOKUP($AA1737,Roles!$A:$B,2,FALSE)</f>
        <v>Trainee</v>
      </c>
      <c r="AC1737" s="6" t="str">
        <f t="shared" ca="1" si="277"/>
        <v/>
      </c>
      <c r="AD1737" s="7" t="str">
        <f ca="1" xml:space="preserve">
IF($AC1737 &lt;&gt; "",
    VLOOKUP($AC1737,Levels!$A:$B,2,FALSE),
    ""
)</f>
        <v/>
      </c>
      <c r="AE1737" s="8">
        <f t="shared" ca="1" si="278"/>
        <v>37683</v>
      </c>
      <c r="AF1737" s="6">
        <f ca="1">RANDBETWEEN(5,COUNTA('Recruitment source'!$A:$A) + 1)</f>
        <v>10</v>
      </c>
      <c r="AG1737" s="6" t="str">
        <f ca="1">VLOOKUP($AF1737,'Recruitment source'!$A:$B,2,FALSE)</f>
        <v>Jobs in Lisbon</v>
      </c>
      <c r="AH1737" s="8"/>
      <c r="AI1737" s="1">
        <f t="shared" ca="1" si="270"/>
        <v>1305</v>
      </c>
      <c r="AJ173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1733, 1, 'Cristóvão Abranches Alvaregna', 'M', 5, '08/07/1961', 7, 7, 10, NULL, 1305);</v>
      </c>
    </row>
    <row r="1738" spans="1:36" ht="14.25" customHeight="1" x14ac:dyDescent="0.2">
      <c r="A1738" s="7" cm="1">
        <f t="array" aca="1" ref="A1738" ca="1">INDEX(Companies!$A:$A,RANDBETWEEN(5,COUNTA(Companies!$A:$A) + 1),1)</f>
        <v>5</v>
      </c>
      <c r="B1738" s="7" t="str">
        <f ca="1">VLOOKUP($A1738,Companies!$A:$B,2,FALSE)</f>
        <v>ACME Corporation</v>
      </c>
      <c r="C1738" s="5">
        <f t="shared" si="271"/>
        <v>1734</v>
      </c>
      <c r="D1738" s="5" t="str" cm="1">
        <f t="array" ref="D1738">SHA1HASH($C1738)</f>
        <v>9e8bec5e0f6d9dd9250dc3b073eeb0901eb1f26f</v>
      </c>
      <c r="E1738" s="6">
        <v>1</v>
      </c>
      <c r="F1738" s="7">
        <f ca="1">IF($C1738 = 1 + N("Presidente"),
    127,
    IF($C1738 = 2 + N("Vice-Presidente"),
        72,
        IF($C1738 = 3 + N("Secretária bilíngue"),
            13,
            RANDBETWEEN(5,COUNT(Name!$A:$A) + 1)
        )
    )
)</f>
        <v>149</v>
      </c>
      <c r="G1738" s="7" t="str">
        <f ca="1">VLOOKUP($F1738,Name!$A:$B,2,FALSE)</f>
        <v>Gabriel</v>
      </c>
      <c r="H1738" s="7">
        <f ca="1" xml:space="preserve">
IF($C1738 = 1,
    0,
    RANDBETWEEN(5,COUNT('Last name'!$A:$A) + 1)
)</f>
        <v>100</v>
      </c>
      <c r="I1738" s="7" t="str">
        <f ca="1" xml:space="preserve">
IF($C1738 = 1 + N("Presidente"),
    "de Orléans e Bragança",
    VLOOKUP($H1738,'Last name'!$A:$B,2,FALSE) &amp; " " &amp; VLOOKUP(RANDBETWEEN(5,COUNT('Last name'!$A:$A) + 1),'Last name'!$A:$B,2,FALSE)
)</f>
        <v>Gonçalves Holanda</v>
      </c>
      <c r="J1738" s="7" t="str">
        <f t="shared" ca="1" si="272"/>
        <v>Gabriel Gonçalves Holanda</v>
      </c>
      <c r="K1738" s="7" t="str" cm="1">
        <f t="array" aca="1" ref="K1738" ca="1">SHA1HASH($J1738)</f>
        <v>1f6ab2cd83b7ed962224fdd25a4d36e9550ce300</v>
      </c>
      <c r="L1738" s="7" cm="1">
        <f t="array" aca="1" ref="L1738" ca="1">INDEX(States!$A:$A,N1738,1)</f>
        <v>5</v>
      </c>
      <c r="M1738" s="7" t="str">
        <f ca="1">VLOOKUP($L1738,Countries!$A:$B,2,FALSE)</f>
        <v>Portugal</v>
      </c>
      <c r="N1738" s="7" cm="1">
        <f t="array" aca="1" ref="N1738" ca="1">INDEX(States!$C:$C,RANDBETWEEN(5,COUNTA(States!$A:$A) + 1),1)</f>
        <v>16</v>
      </c>
      <c r="O1738" s="7" t="str">
        <f ca="1">VLOOKUP($N1738,States!$C:$D,2,FALSE)</f>
        <v>Azores</v>
      </c>
      <c r="P1738" s="7" t="str">
        <f ca="1">VLOOKUP($F1738,Name!$A:$C,3,FALSE)</f>
        <v>M</v>
      </c>
      <c r="Q1738" s="7" t="str">
        <f ca="1">VLOOKUP($P1738,Genders!$B:$C,2,FALSE)</f>
        <v>Male</v>
      </c>
      <c r="R1738" s="7" cm="1">
        <f t="array" aca="1" ref="R1738" ca="1">INDEX('Marital status'!$A:$A,RANDBETWEEN(5,COUNTA('Marital status'!$A:$A) + 1),1)</f>
        <v>8</v>
      </c>
      <c r="S1738" s="7" t="str">
        <f ca="1">VLOOKUP($R1738,'Marital status'!$A:$B,2,FALSE)</f>
        <v xml:space="preserve"> Separated </v>
      </c>
      <c r="T1738" s="7">
        <f t="shared" ca="1" si="273"/>
        <v>7</v>
      </c>
      <c r="U1738" s="7" t="str">
        <f ca="1">VLOOKUP($T1738,Ethnicities!$A:$B,2,FALSE)</f>
        <v xml:space="preserve">  Hispanic or LATINO</v>
      </c>
      <c r="V1738" s="8">
        <f t="shared" ca="1" si="274"/>
        <v>21872</v>
      </c>
      <c r="W1738" s="6">
        <f t="shared" ca="1" si="275"/>
        <v>7</v>
      </c>
      <c r="X1738" s="8" t="str">
        <f ca="1">VLOOKUP($W1738,'Background education'!$A:$B,2,FALSE)</f>
        <v>Undergraduate degree</v>
      </c>
      <c r="Y1738" s="7">
        <f ca="1" xml:space="preserve">
  IF(OR($AA1738 = 5, $AA1738 = 6, $AA1738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38" s="7" t="str">
        <f ca="1">VLOOKUP($Y1738,Departments!$A:$B,2,FALSE)</f>
        <v xml:space="preserve"> Presidency</v>
      </c>
      <c r="AA1738" s="6">
        <f t="shared" ca="1" si="276"/>
        <v>11</v>
      </c>
      <c r="AB1738" s="7" t="str">
        <f ca="1">VLOOKUP($AA1738,Roles!$A:$B,2,FALSE)</f>
        <v>Analyst</v>
      </c>
      <c r="AC1738" s="6">
        <f t="shared" ca="1" si="277"/>
        <v>5</v>
      </c>
      <c r="AD1738" s="7" t="str">
        <f ca="1" xml:space="preserve">
IF($AC1738 &lt;&gt; "",
    VLOOKUP($AC1738,Levels!$A:$B,2,FALSE),
    ""
)</f>
        <v>Junior</v>
      </c>
      <c r="AE1738" s="8">
        <f t="shared" ca="1" si="278"/>
        <v>41768</v>
      </c>
      <c r="AF1738" s="6">
        <f ca="1">RANDBETWEEN(5,COUNTA('Recruitment source'!$A:$A) + 1)</f>
        <v>13</v>
      </c>
      <c r="AG1738" s="6" t="str">
        <f ca="1">VLOOKUP($AF1738,'Recruitment source'!$A:$B,2,FALSE)</f>
        <v>Google</v>
      </c>
      <c r="AH1738" s="8"/>
      <c r="AI1738" s="1">
        <f t="shared" ca="1" si="270"/>
        <v>2500</v>
      </c>
      <c r="AJ1738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1734, 1, 'Gabriel Gonçalves Holanda', 'M', 7, '18/11/1959', 7, 5, 11, 5, 2500);</v>
      </c>
    </row>
    <row r="1739" spans="1:36" ht="14.25" customHeight="1" x14ac:dyDescent="0.2">
      <c r="A1739" s="7" cm="1">
        <f t="array" aca="1" ref="A1739" ca="1">INDEX(Companies!$A:$A,RANDBETWEEN(5,COUNTA(Companies!$A:$A) + 1),1)</f>
        <v>5</v>
      </c>
      <c r="B1739" s="7" t="str">
        <f ca="1">VLOOKUP($A1739,Companies!$A:$B,2,FALSE)</f>
        <v>ACME Corporation</v>
      </c>
      <c r="C1739" s="5">
        <f t="shared" si="271"/>
        <v>1735</v>
      </c>
      <c r="D1739" s="5" t="str" cm="1">
        <f t="array" ref="D1739">SHA1HASH($C1739)</f>
        <v>49528c78ab65b909a799fa01d7210a50e735d0d3</v>
      </c>
      <c r="E1739" s="6">
        <v>1</v>
      </c>
      <c r="F1739" s="7">
        <f ca="1">IF($C1739 = 1 + N("Presidente"),
    127,
    IF($C1739 = 2 + N("Vice-Presidente"),
        72,
        IF($C1739 = 3 + N("Secretária bilíngue"),
            13,
            RANDBETWEEN(5,COUNT(Name!$A:$A) + 1)
        )
    )
)</f>
        <v>230</v>
      </c>
      <c r="G1739" s="7" t="str">
        <f ca="1">VLOOKUP($F1739,Name!$A:$B,2,FALSE)</f>
        <v>Lorena</v>
      </c>
      <c r="H1739" s="7">
        <f ca="1" xml:space="preserve">
IF($C1739 = 1,
    0,
    RANDBETWEEN(5,COUNT('Last name'!$A:$A) + 1)
)</f>
        <v>115</v>
      </c>
      <c r="I1739" s="7" t="str">
        <f ca="1" xml:space="preserve">
IF($C1739 = 1 + N("Presidente"),
    "de Orléans e Bragança",
    VLOOKUP($H1739,'Last name'!$A:$B,2,FALSE) &amp; " " &amp; VLOOKUP(RANDBETWEEN(5,COUNT('Last name'!$A:$A) + 1),'Last name'!$A:$B,2,FALSE)
)</f>
        <v>Madureira Cardoso</v>
      </c>
      <c r="J1739" s="7" t="str">
        <f t="shared" ca="1" si="272"/>
        <v>Lorena Madureira Cardoso</v>
      </c>
      <c r="K1739" s="7" t="str" cm="1">
        <f t="array" aca="1" ref="K1739" ca="1">SHA1HASH($J1739)</f>
        <v>36727a63d55bad6057d2b0ddafab7296d54cd8bb</v>
      </c>
      <c r="L1739" s="7" cm="1">
        <f t="array" aca="1" ref="L1739" ca="1">INDEX(States!$A:$A,N1739,1)</f>
        <v>5</v>
      </c>
      <c r="M1739" s="7" t="str">
        <f ca="1">VLOOKUP($L1739,Countries!$A:$B,2,FALSE)</f>
        <v>Portugal</v>
      </c>
      <c r="N1739" s="7" cm="1">
        <f t="array" aca="1" ref="N1739" ca="1">INDEX(States!$C:$C,RANDBETWEEN(5,COUNTA(States!$A:$A) + 1),1)</f>
        <v>9</v>
      </c>
      <c r="O1739" s="7" t="str">
        <f ca="1">VLOOKUP($N1739,States!$C:$D,2,FALSE)</f>
        <v>braga</v>
      </c>
      <c r="P1739" s="7" t="str">
        <f ca="1">VLOOKUP($F1739,Name!$A:$C,3,FALSE)</f>
        <v>F</v>
      </c>
      <c r="Q1739" s="7" t="str">
        <f ca="1">VLOOKUP($P1739,Genders!$B:$C,2,FALSE)</f>
        <v>Female</v>
      </c>
      <c r="R1739" s="7" cm="1">
        <f t="array" aca="1" ref="R1739" ca="1">INDEX('Marital status'!$A:$A,RANDBETWEEN(5,COUNTA('Marital status'!$A:$A) + 1),1)</f>
        <v>7</v>
      </c>
      <c r="S1739" s="7" t="str">
        <f ca="1">VLOOKUP($R1739,'Marital status'!$A:$B,2,FALSE)</f>
        <v xml:space="preserve">Widowed </v>
      </c>
      <c r="T1739" s="7">
        <f t="shared" ca="1" si="273"/>
        <v>5</v>
      </c>
      <c r="U1739" s="7" t="str">
        <f ca="1">VLOOKUP($T1739,Ethnicities!$A:$B,2,FALSE)</f>
        <v xml:space="preserve"> white</v>
      </c>
      <c r="V1739" s="8">
        <f t="shared" ca="1" si="274"/>
        <v>19680</v>
      </c>
      <c r="W1739" s="6">
        <f t="shared" ca="1" si="275"/>
        <v>7</v>
      </c>
      <c r="X1739" s="8" t="str">
        <f ca="1">VLOOKUP($W1739,'Background education'!$A:$B,2,FALSE)</f>
        <v>Undergraduate degree</v>
      </c>
      <c r="Y1739" s="7">
        <f ca="1" xml:space="preserve">
  IF(OR($AA1739 = 5, $AA1739 = 6, $AA1739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39" s="7" t="str">
        <f ca="1">VLOOKUP($Y1739,Departments!$A:$B,2,FALSE)</f>
        <v>Audit</v>
      </c>
      <c r="AA1739" s="6">
        <f t="shared" ca="1" si="276"/>
        <v>10</v>
      </c>
      <c r="AB1739" s="7" t="str">
        <f ca="1">VLOOKUP($AA1739,Roles!$A:$B,2,FALSE)</f>
        <v>Trainee</v>
      </c>
      <c r="AC1739" s="6" t="str">
        <f t="shared" ca="1" si="277"/>
        <v/>
      </c>
      <c r="AD1739" s="7" t="str">
        <f ca="1" xml:space="preserve">
IF($AC1739 &lt;&gt; "",
    VLOOKUP($AC1739,Levels!$A:$B,2,FALSE),
    ""
)</f>
        <v/>
      </c>
      <c r="AE1739" s="8">
        <f t="shared" ca="1" si="278"/>
        <v>42038</v>
      </c>
      <c r="AF1739" s="6">
        <f ca="1">RANDBETWEEN(5,COUNTA('Recruitment source'!$A:$A) + 1)</f>
        <v>14</v>
      </c>
      <c r="AG1739" s="6" t="str">
        <f ca="1">VLOOKUP($AF1739,'Recruitment source'!$A:$B,2,FALSE)</f>
        <v>LinkedIn</v>
      </c>
      <c r="AH1739" s="8"/>
      <c r="AI1739" s="1">
        <f t="shared" ca="1" si="270"/>
        <v>1305</v>
      </c>
      <c r="AJ1739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1735, 1, 'Lorena Madureira Cardoso', 'F', 5, '17/11/1953', 7, 13, 10, NULL, 1305);</v>
      </c>
    </row>
    <row r="1740" spans="1:36" ht="14.25" customHeight="1" x14ac:dyDescent="0.2">
      <c r="A1740" s="7" cm="1">
        <f t="array" aca="1" ref="A1740" ca="1">INDEX(Companies!$A:$A,RANDBETWEEN(5,COUNTA(Companies!$A:$A) + 1),1)</f>
        <v>5</v>
      </c>
      <c r="B1740" s="7" t="str">
        <f ca="1">VLOOKUP($A1740,Companies!$A:$B,2,FALSE)</f>
        <v>ACME Corporation</v>
      </c>
      <c r="C1740" s="5">
        <f t="shared" si="271"/>
        <v>1736</v>
      </c>
      <c r="D1740" s="5" t="str" cm="1">
        <f t="array" ref="D1740">SHA1HASH($C1740)</f>
        <v>506e6c96c4d81e254c61d69e91e0d378110f9df2</v>
      </c>
      <c r="E1740" s="6">
        <v>1</v>
      </c>
      <c r="F1740" s="7">
        <f ca="1">IF($C1740 = 1 + N("Presidente"),
    127,
    IF($C1740 = 2 + N("Vice-Presidente"),
        72,
        IF($C1740 = 3 + N("Secretária bilíngue"),
            13,
            RANDBETWEEN(5,COUNT(Name!$A:$A) + 1)
        )
    )
)</f>
        <v>330</v>
      </c>
      <c r="G1740" s="7" t="str">
        <f ca="1">VLOOKUP($F1740,Name!$A:$B,2,FALSE)</f>
        <v>Rebecca</v>
      </c>
      <c r="H1740" s="7">
        <f ca="1" xml:space="preserve">
IF($C1740 = 1,
    0,
    RANDBETWEEN(5,COUNT('Last name'!$A:$A) + 1)
)</f>
        <v>137</v>
      </c>
      <c r="I1740" s="7" t="str">
        <f ca="1" xml:space="preserve">
IF($C1740 = 1 + N("Presidente"),
    "de Orléans e Bragança",
    VLOOKUP($H1740,'Last name'!$A:$B,2,FALSE) &amp; " " &amp; VLOOKUP(RANDBETWEEN(5,COUNT('Last name'!$A:$A) + 1),'Last name'!$A:$B,2,FALSE)
)</f>
        <v>Moura Ricci</v>
      </c>
      <c r="J1740" s="7" t="str">
        <f t="shared" ca="1" si="272"/>
        <v>Rebecca Moura Ricci</v>
      </c>
      <c r="K1740" s="7" t="str" cm="1">
        <f t="array" aca="1" ref="K1740" ca="1">SHA1HASH($J1740)</f>
        <v>13ac1d18ebc44f18761b9ed9bddf44f8e1429355</v>
      </c>
      <c r="L1740" s="7" cm="1">
        <f t="array" aca="1" ref="L1740" ca="1">INDEX(States!$A:$A,N1740,1)</f>
        <v>5</v>
      </c>
      <c r="M1740" s="7" t="str">
        <f ca="1">VLOOKUP($L1740,Countries!$A:$B,2,FALSE)</f>
        <v>Portugal</v>
      </c>
      <c r="N1740" s="7" cm="1">
        <f t="array" aca="1" ref="N1740" ca="1">INDEX(States!$C:$C,RANDBETWEEN(5,COUNTA(States!$A:$A) + 1),1)</f>
        <v>5</v>
      </c>
      <c r="O1740" s="7" t="str">
        <f ca="1">VLOOKUP($N1740,States!$C:$D,2,FALSE)</f>
        <v xml:space="preserve"> Lisboa</v>
      </c>
      <c r="P1740" s="7" t="str">
        <f ca="1">VLOOKUP($F1740,Name!$A:$C,3,FALSE)</f>
        <v>F</v>
      </c>
      <c r="Q1740" s="7" t="str">
        <f ca="1">VLOOKUP($P1740,Genders!$B:$C,2,FALSE)</f>
        <v>Female</v>
      </c>
      <c r="R1740" s="7" cm="1">
        <f t="array" aca="1" ref="R1740" ca="1">INDEX('Marital status'!$A:$A,RANDBETWEEN(5,COUNTA('Marital status'!$A:$A) + 1),1)</f>
        <v>5</v>
      </c>
      <c r="S1740" s="7" t="str">
        <f ca="1">VLOOKUP($R1740,'Marital status'!$A:$B,2,FALSE)</f>
        <v>single</v>
      </c>
      <c r="T1740" s="7">
        <f t="shared" ca="1" si="273"/>
        <v>5</v>
      </c>
      <c r="U1740" s="7" t="str">
        <f ca="1">VLOOKUP($T1740,Ethnicities!$A:$B,2,FALSE)</f>
        <v xml:space="preserve"> white</v>
      </c>
      <c r="V1740" s="8">
        <f t="shared" ca="1" si="274"/>
        <v>22965</v>
      </c>
      <c r="W1740" s="6">
        <f t="shared" ca="1" si="275"/>
        <v>7</v>
      </c>
      <c r="X1740" s="8" t="str">
        <f ca="1">VLOOKUP($W1740,'Background education'!$A:$B,2,FALSE)</f>
        <v>Undergraduate degree</v>
      </c>
      <c r="Y1740" s="7">
        <f ca="1" xml:space="preserve">
  IF(OR($AA1740 = 5, $AA1740 = 6, $AA1740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40" s="7" t="str">
        <f ca="1">VLOOKUP($Y1740,Departments!$A:$B,2,FALSE)</f>
        <v xml:space="preserve"> Commercial</v>
      </c>
      <c r="AA1740" s="6">
        <f t="shared" ca="1" si="276"/>
        <v>11</v>
      </c>
      <c r="AB1740" s="7" t="str">
        <f ca="1">VLOOKUP($AA1740,Roles!$A:$B,2,FALSE)</f>
        <v>Analyst</v>
      </c>
      <c r="AC1740" s="6">
        <f t="shared" ca="1" si="277"/>
        <v>7</v>
      </c>
      <c r="AD1740" s="7" t="str">
        <f ca="1" xml:space="preserve">
IF($AC1740 &lt;&gt; "",
    VLOOKUP($AC1740,Levels!$A:$B,2,FALSE),
    ""
)</f>
        <v>Senior</v>
      </c>
      <c r="AE1740" s="8">
        <f t="shared" ca="1" si="278"/>
        <v>39599</v>
      </c>
      <c r="AF1740" s="6">
        <f ca="1">RANDBETWEEN(5,COUNTA('Recruitment source'!$A:$A) + 1)</f>
        <v>6</v>
      </c>
      <c r="AG1740" s="6" t="str">
        <f ca="1">VLOOKUP($AF1740,'Recruitment source'!$A:$B,2,FALSE)</f>
        <v>Learn4Good</v>
      </c>
      <c r="AH1740" s="8"/>
      <c r="AI1740" s="1">
        <f t="shared" ca="1" si="270"/>
        <v>2580</v>
      </c>
      <c r="AJ1740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1736, 1, 'Rebecca Moura Ricci', 'F', 5, '15/11/1962', 7, 9, 11, 7, 2580);</v>
      </c>
    </row>
    <row r="1741" spans="1:36" ht="14.25" customHeight="1" x14ac:dyDescent="0.2">
      <c r="A1741" s="7" cm="1">
        <f t="array" aca="1" ref="A1741" ca="1">INDEX(Companies!$A:$A,RANDBETWEEN(5,COUNTA(Companies!$A:$A) + 1),1)</f>
        <v>5</v>
      </c>
      <c r="B1741" s="7" t="str">
        <f ca="1">VLOOKUP($A1741,Companies!$A:$B,2,FALSE)</f>
        <v>ACME Corporation</v>
      </c>
      <c r="C1741" s="5">
        <f t="shared" si="271"/>
        <v>1737</v>
      </c>
      <c r="D1741" s="5" t="str" cm="1">
        <f t="array" ref="D1741">SHA1HASH($C1741)</f>
        <v>ceecbad6eba4909e9bae00c95c8f5427ea8d26b7</v>
      </c>
      <c r="E1741" s="6">
        <v>1</v>
      </c>
      <c r="F1741" s="7">
        <f ca="1">IF($C1741 = 1 + N("Presidente"),
    127,
    IF($C1741 = 2 + N("Vice-Presidente"),
        72,
        IF($C1741 = 3 + N("Secretária bilíngue"),
            13,
            RANDBETWEEN(5,COUNT(Name!$A:$A) + 1)
        )
    )
)</f>
        <v>341</v>
      </c>
      <c r="G1741" s="7" t="str">
        <f ca="1">VLOOKUP($F1741,Name!$A:$B,2,FALSE)</f>
        <v>Theo</v>
      </c>
      <c r="H1741" s="7">
        <f ca="1" xml:space="preserve">
IF($C1741 = 1,
    0,
    RANDBETWEEN(5,COUNT('Last name'!$A:$A) + 1)
)</f>
        <v>41</v>
      </c>
      <c r="I1741" s="7" t="str">
        <f ca="1" xml:space="preserve">
IF($C1741 = 1 + N("Presidente"),
    "de Orléans e Bragança",
    VLOOKUP($H1741,'Last name'!$A:$B,2,FALSE) &amp; " " &amp; VLOOKUP(RANDBETWEEN(5,COUNT('Last name'!$A:$A) + 1),'Last name'!$A:$B,2,FALSE)
)</f>
        <v>Bispo Amor</v>
      </c>
      <c r="J1741" s="7" t="str">
        <f t="shared" ca="1" si="272"/>
        <v>Theo Bispo Amor</v>
      </c>
      <c r="K1741" s="7" t="str" cm="1">
        <f t="array" aca="1" ref="K1741" ca="1">SHA1HASH($J1741)</f>
        <v>f2b3ee41d718ab5e18132a7489ecfe5b3c74db09</v>
      </c>
      <c r="L1741" s="7" cm="1">
        <f t="array" aca="1" ref="L1741" ca="1">INDEX(States!$A:$A,N1741,1)</f>
        <v>5</v>
      </c>
      <c r="M1741" s="7" t="str">
        <f ca="1">VLOOKUP($L1741,Countries!$A:$B,2,FALSE)</f>
        <v>Portugal</v>
      </c>
      <c r="N1741" s="7" cm="1">
        <f t="array" aca="1" ref="N1741" ca="1">INDEX(States!$C:$C,RANDBETWEEN(5,COUNTA(States!$A:$A) + 1),1)</f>
        <v>17</v>
      </c>
      <c r="O1741" s="7" t="str">
        <f ca="1">VLOOKUP($N1741,States!$C:$D,2,FALSE)</f>
        <v>Viseu</v>
      </c>
      <c r="P1741" s="7" t="str">
        <f ca="1">VLOOKUP($F1741,Name!$A:$C,3,FALSE)</f>
        <v>M</v>
      </c>
      <c r="Q1741" s="7" t="str">
        <f ca="1">VLOOKUP($P1741,Genders!$B:$C,2,FALSE)</f>
        <v>Male</v>
      </c>
      <c r="R1741" s="7" cm="1">
        <f t="array" aca="1" ref="R1741" ca="1">INDEX('Marital status'!$A:$A,RANDBETWEEN(5,COUNTA('Marital status'!$A:$A) + 1),1)</f>
        <v>8</v>
      </c>
      <c r="S1741" s="7" t="str">
        <f ca="1">VLOOKUP($R1741,'Marital status'!$A:$B,2,FALSE)</f>
        <v xml:space="preserve"> Separated </v>
      </c>
      <c r="T1741" s="7">
        <f t="shared" ca="1" si="273"/>
        <v>5</v>
      </c>
      <c r="U1741" s="7" t="str">
        <f ca="1">VLOOKUP($T1741,Ethnicities!$A:$B,2,FALSE)</f>
        <v xml:space="preserve"> white</v>
      </c>
      <c r="V1741" s="8">
        <f t="shared" ca="1" si="274"/>
        <v>26887</v>
      </c>
      <c r="W1741" s="6">
        <f t="shared" ca="1" si="275"/>
        <v>7</v>
      </c>
      <c r="X1741" s="8" t="str">
        <f ca="1">VLOOKUP($W1741,'Background education'!$A:$B,2,FALSE)</f>
        <v>Undergraduate degree</v>
      </c>
      <c r="Y1741" s="7">
        <f ca="1" xml:space="preserve">
  IF(OR($AA1741 = 5, $AA1741 = 6, $AA1741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41" s="7" t="str">
        <f ca="1">VLOOKUP($Y1741,Departments!$A:$B,2,FALSE)</f>
        <v>Finance</v>
      </c>
      <c r="AA1741" s="6">
        <f t="shared" ca="1" si="276"/>
        <v>10</v>
      </c>
      <c r="AB1741" s="7" t="str">
        <f ca="1">VLOOKUP($AA1741,Roles!$A:$B,2,FALSE)</f>
        <v>Trainee</v>
      </c>
      <c r="AC1741" s="6" t="str">
        <f t="shared" ca="1" si="277"/>
        <v/>
      </c>
      <c r="AD1741" s="7" t="str">
        <f ca="1" xml:space="preserve">
IF($AC1741 &lt;&gt; "",
    VLOOKUP($AC1741,Levels!$A:$B,2,FALSE),
    ""
)</f>
        <v/>
      </c>
      <c r="AE1741" s="8">
        <f t="shared" ca="1" si="278"/>
        <v>43242</v>
      </c>
      <c r="AF1741" s="6">
        <f ca="1">RANDBETWEEN(5,COUNTA('Recruitment source'!$A:$A) + 1)</f>
        <v>8</v>
      </c>
      <c r="AG1741" s="6" t="str">
        <f ca="1">VLOOKUP($AF1741,'Recruitment source'!$A:$B,2,FALSE)</f>
        <v>Net Empregos</v>
      </c>
      <c r="AH1741" s="8"/>
      <c r="AI1741" s="1">
        <f t="shared" ca="1" si="270"/>
        <v>1305</v>
      </c>
      <c r="AJ1741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1737, 1, 'Theo Bispo Amor', 'M', 5, '11/08/1973', 7, 7, 10, NULL, 1305);</v>
      </c>
    </row>
    <row r="1742" spans="1:36" ht="14.25" customHeight="1" x14ac:dyDescent="0.2">
      <c r="A1742" s="7" cm="1">
        <f t="array" aca="1" ref="A1742" ca="1">INDEX(Companies!$A:$A,RANDBETWEEN(5,COUNTA(Companies!$A:$A) + 1),1)</f>
        <v>5</v>
      </c>
      <c r="B1742" s="7" t="str">
        <f ca="1">VLOOKUP($A1742,Companies!$A:$B,2,FALSE)</f>
        <v>ACME Corporation</v>
      </c>
      <c r="C1742" s="5">
        <f t="shared" si="271"/>
        <v>1738</v>
      </c>
      <c r="D1742" s="5" t="str" cm="1">
        <f t="array" ref="D1742">SHA1HASH($C1742)</f>
        <v>75499e2e72acfa9011fef6ea0a0994c19707ee4f</v>
      </c>
      <c r="E1742" s="6">
        <v>1</v>
      </c>
      <c r="F1742" s="7">
        <f ca="1">IF($C1742 = 1 + N("Presidente"),
    127,
    IF($C1742 = 2 + N("Vice-Presidente"),
        72,
        IF($C1742 = 3 + N("Secretária bilíngue"),
            13,
            RANDBETWEEN(5,COUNT(Name!$A:$A) + 1)
        )
    )
)</f>
        <v>323</v>
      </c>
      <c r="G1742" s="7" t="str">
        <f ca="1">VLOOKUP($F1742,Name!$A:$B,2,FALSE)</f>
        <v>Rachel</v>
      </c>
      <c r="H1742" s="7">
        <f ca="1" xml:space="preserve">
IF($C1742 = 1,
    0,
    RANDBETWEEN(5,COUNT('Last name'!$A:$A) + 1)
)</f>
        <v>149</v>
      </c>
      <c r="I1742" s="7" t="str">
        <f ca="1" xml:space="preserve">
IF($C1742 = 1 + N("Presidente"),
    "de Orléans e Bragança",
    VLOOKUP($H1742,'Last name'!$A:$B,2,FALSE) &amp; " " &amp; VLOOKUP(RANDBETWEEN(5,COUNT('Last name'!$A:$A) + 1),'Last name'!$A:$B,2,FALSE)
)</f>
        <v>Pedroso Alves</v>
      </c>
      <c r="J1742" s="7" t="str">
        <f t="shared" ca="1" si="272"/>
        <v>Rachel Pedroso Alves</v>
      </c>
      <c r="K1742" s="7" t="str" cm="1">
        <f t="array" aca="1" ref="K1742" ca="1">SHA1HASH($J1742)</f>
        <v>b68c9212c5a94cbc451eaf78717b0798dc74da11</v>
      </c>
      <c r="L1742" s="7" cm="1">
        <f t="array" aca="1" ref="L1742" ca="1">INDEX(States!$A:$A,N1742,1)</f>
        <v>5</v>
      </c>
      <c r="M1742" s="7" t="str">
        <f ca="1">VLOOKUP($L1742,Countries!$A:$B,2,FALSE)</f>
        <v>Portugal</v>
      </c>
      <c r="N1742" s="7" cm="1">
        <f t="array" aca="1" ref="N1742" ca="1">INDEX(States!$C:$C,RANDBETWEEN(5,COUNTA(States!$A:$A) + 1),1)</f>
        <v>6</v>
      </c>
      <c r="O1742" s="7" t="str">
        <f ca="1">VLOOKUP($N1742,States!$C:$D,2,FALSE)</f>
        <v>PORTO</v>
      </c>
      <c r="P1742" s="7" t="str">
        <f ca="1">VLOOKUP($F1742,Name!$A:$C,3,FALSE)</f>
        <v>F</v>
      </c>
      <c r="Q1742" s="7" t="str">
        <f ca="1">VLOOKUP($P1742,Genders!$B:$C,2,FALSE)</f>
        <v>Female</v>
      </c>
      <c r="R1742" s="7" cm="1">
        <f t="array" aca="1" ref="R1742" ca="1">INDEX('Marital status'!$A:$A,RANDBETWEEN(5,COUNTA('Marital status'!$A:$A) + 1),1)</f>
        <v>5</v>
      </c>
      <c r="S1742" s="7" t="str">
        <f ca="1">VLOOKUP($R1742,'Marital status'!$A:$B,2,FALSE)</f>
        <v>single</v>
      </c>
      <c r="T1742" s="7">
        <f t="shared" ca="1" si="273"/>
        <v>5</v>
      </c>
      <c r="U1742" s="7" t="str">
        <f ca="1">VLOOKUP($T1742,Ethnicities!$A:$B,2,FALSE)</f>
        <v xml:space="preserve"> white</v>
      </c>
      <c r="V1742" s="8">
        <f t="shared" ca="1" si="274"/>
        <v>17528</v>
      </c>
      <c r="W1742" s="6">
        <f t="shared" ca="1" si="275"/>
        <v>8</v>
      </c>
      <c r="X1742" s="8" t="str">
        <f ca="1">VLOOKUP($W1742,'Background education'!$A:$B,2,FALSE)</f>
        <v>Graduate school</v>
      </c>
      <c r="Y1742" s="7">
        <f ca="1" xml:space="preserve">
  IF(OR($AA1742 = 5, $AA1742 = 6, $AA1742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42" s="7" t="str">
        <f ca="1">VLOOKUP($Y1742,Departments!$A:$B,2,FALSE)</f>
        <v>Audit</v>
      </c>
      <c r="AA1742" s="6">
        <f t="shared" ca="1" si="276"/>
        <v>11</v>
      </c>
      <c r="AB1742" s="7" t="str">
        <f ca="1">VLOOKUP($AA1742,Roles!$A:$B,2,FALSE)</f>
        <v>Analyst</v>
      </c>
      <c r="AC1742" s="6">
        <f t="shared" ca="1" si="277"/>
        <v>7</v>
      </c>
      <c r="AD1742" s="7" t="str">
        <f ca="1" xml:space="preserve">
IF($AC1742 &lt;&gt; "",
    VLOOKUP($AC1742,Levels!$A:$B,2,FALSE),
    ""
)</f>
        <v>Senior</v>
      </c>
      <c r="AE1742" s="8">
        <f t="shared" ca="1" si="278"/>
        <v>38631</v>
      </c>
      <c r="AF1742" s="6">
        <f ca="1">RANDBETWEEN(5,COUNTA('Recruitment source'!$A:$A) + 1)</f>
        <v>9</v>
      </c>
      <c r="AG1742" s="6" t="str">
        <f ca="1">VLOOKUP($AF1742,'Recruitment source'!$A:$B,2,FALSE)</f>
        <v>Empregos Online</v>
      </c>
      <c r="AH1742" s="8"/>
      <c r="AI1742" s="1">
        <f t="shared" ca="1" si="270"/>
        <v>3000</v>
      </c>
      <c r="AJ1742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1738, 1, 'Rachel Pedroso Alves', 'F', 5, '27/12/1947', 8, 13, 11, 7, 3000);</v>
      </c>
    </row>
    <row r="1743" spans="1:36" ht="14.25" customHeight="1" x14ac:dyDescent="0.2">
      <c r="A1743" s="7" cm="1">
        <f t="array" aca="1" ref="A1743" ca="1">INDEX(Companies!$A:$A,RANDBETWEEN(5,COUNTA(Companies!$A:$A) + 1),1)</f>
        <v>5</v>
      </c>
      <c r="B1743" s="7" t="str">
        <f ca="1">VLOOKUP($A1743,Companies!$A:$B,2,FALSE)</f>
        <v>ACME Corporation</v>
      </c>
      <c r="C1743" s="5">
        <f t="shared" si="271"/>
        <v>1739</v>
      </c>
      <c r="D1743" s="5" t="str" cm="1">
        <f t="array" ref="D1743">SHA1HASH($C1743)</f>
        <v>0d92114801574773e3f584c3a58c8dc9bfd49ba1</v>
      </c>
      <c r="E1743" s="6">
        <v>1</v>
      </c>
      <c r="F1743" s="7">
        <f ca="1">IF($C1743 = 1 + N("Presidente"),
    127,
    IF($C1743 = 2 + N("Vice-Presidente"),
        72,
        IF($C1743 = 3 + N("Secretária bilíngue"),
            13,
            RANDBETWEEN(5,COUNT(Name!$A:$A) + 1)
        )
    )
)</f>
        <v>60</v>
      </c>
      <c r="G1743" s="7" t="str">
        <f ca="1">VLOOKUP($F1743,Name!$A:$B,2,FALSE)</f>
        <v>Augusta</v>
      </c>
      <c r="H1743" s="7">
        <f ca="1" xml:space="preserve">
IF($C1743 = 1,
    0,
    RANDBETWEEN(5,COUNT('Last name'!$A:$A) + 1)
)</f>
        <v>69</v>
      </c>
      <c r="I1743" s="7" t="str">
        <f ca="1" xml:space="preserve">
IF($C1743 = 1 + N("Presidente"),
    "de Orléans e Bragança",
    VLOOKUP($H1743,'Last name'!$A:$B,2,FALSE) &amp; " " &amp; VLOOKUP(RANDBETWEEN(5,COUNT('Last name'!$A:$A) + 1),'Last name'!$A:$B,2,FALSE)
)</f>
        <v>Costatini Brasão</v>
      </c>
      <c r="J1743" s="7" t="str">
        <f t="shared" ca="1" si="272"/>
        <v>Augusta Costatini Brasão</v>
      </c>
      <c r="K1743" s="7" t="str" cm="1">
        <f t="array" aca="1" ref="K1743" ca="1">SHA1HASH($J1743)</f>
        <v>e1784c8679d7e47282f6b580532d1ab4d5bcd51e</v>
      </c>
      <c r="L1743" s="7" cm="1">
        <f t="array" aca="1" ref="L1743" ca="1">INDEX(States!$A:$A,N1743,1)</f>
        <v>5</v>
      </c>
      <c r="M1743" s="7" t="str">
        <f ca="1">VLOOKUP($L1743,Countries!$A:$B,2,FALSE)</f>
        <v>Portugal</v>
      </c>
      <c r="N1743" s="7" cm="1">
        <f t="array" aca="1" ref="N1743" ca="1">INDEX(States!$C:$C,RANDBETWEEN(5,COUNTA(States!$A:$A) + 1),1)</f>
        <v>8</v>
      </c>
      <c r="O1743" s="7" t="str">
        <f ca="1">VLOOKUP($N1743,States!$C:$D,2,FALSE)</f>
        <v>AveirO</v>
      </c>
      <c r="P1743" s="7" t="str">
        <f ca="1">VLOOKUP($F1743,Name!$A:$C,3,FALSE)</f>
        <v>F</v>
      </c>
      <c r="Q1743" s="7" t="str">
        <f ca="1">VLOOKUP($P1743,Genders!$B:$C,2,FALSE)</f>
        <v>Female</v>
      </c>
      <c r="R1743" s="7" cm="1">
        <f t="array" aca="1" ref="R1743" ca="1">INDEX('Marital status'!$A:$A,RANDBETWEEN(5,COUNTA('Marital status'!$A:$A) + 1),1)</f>
        <v>8</v>
      </c>
      <c r="S1743" s="7" t="str">
        <f ca="1">VLOOKUP($R1743,'Marital status'!$A:$B,2,FALSE)</f>
        <v xml:space="preserve"> Separated </v>
      </c>
      <c r="T1743" s="7">
        <f t="shared" ca="1" si="273"/>
        <v>6</v>
      </c>
      <c r="U1743" s="7" t="str">
        <f ca="1">VLOOKUP($T1743,Ethnicities!$A:$B,2,FALSE)</f>
        <v>Black or African American</v>
      </c>
      <c r="V1743" s="8">
        <f t="shared" ca="1" si="274"/>
        <v>17844</v>
      </c>
      <c r="W1743" s="6">
        <f t="shared" ca="1" si="275"/>
        <v>7</v>
      </c>
      <c r="X1743" s="8" t="str">
        <f ca="1">VLOOKUP($W1743,'Background education'!$A:$B,2,FALSE)</f>
        <v>Undergraduate degree</v>
      </c>
      <c r="Y1743" s="7">
        <f ca="1" xml:space="preserve">
  IF(OR($AA1743 = 5, $AA1743 = 6, $AA1743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43" s="7" t="str">
        <f ca="1">VLOOKUP($Y1743,Departments!$A:$B,2,FALSE)</f>
        <v xml:space="preserve"> Commercial</v>
      </c>
      <c r="AA1743" s="6">
        <f t="shared" ca="1" si="276"/>
        <v>10</v>
      </c>
      <c r="AB1743" s="7" t="str">
        <f ca="1">VLOOKUP($AA1743,Roles!$A:$B,2,FALSE)</f>
        <v>Trainee</v>
      </c>
      <c r="AC1743" s="6" t="str">
        <f t="shared" ca="1" si="277"/>
        <v/>
      </c>
      <c r="AD1743" s="7" t="str">
        <f ca="1" xml:space="preserve">
IF($AC1743 &lt;&gt; "",
    VLOOKUP($AC1743,Levels!$A:$B,2,FALSE),
    ""
)</f>
        <v/>
      </c>
      <c r="AE1743" s="8">
        <f t="shared" ca="1" si="278"/>
        <v>43739</v>
      </c>
      <c r="AF1743" s="6">
        <f ca="1">RANDBETWEEN(5,COUNTA('Recruitment source'!$A:$A) + 1)</f>
        <v>13</v>
      </c>
      <c r="AG1743" s="6" t="str">
        <f ca="1">VLOOKUP($AF1743,'Recruitment source'!$A:$B,2,FALSE)</f>
        <v>Google</v>
      </c>
      <c r="AH1743" s="8"/>
      <c r="AI1743" s="1">
        <f t="shared" ca="1" si="270"/>
        <v>1385</v>
      </c>
      <c r="AJ1743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1739, 1, 'Augusta Costatini Brasão', 'F', 6, '07/11/1948', 7, 9, 10, NULL, 1385);</v>
      </c>
    </row>
    <row r="1744" spans="1:36" ht="14.25" customHeight="1" x14ac:dyDescent="0.2">
      <c r="A1744" s="7" cm="1">
        <f t="array" aca="1" ref="A1744" ca="1">INDEX(Companies!$A:$A,RANDBETWEEN(5,COUNTA(Companies!$A:$A) + 1),1)</f>
        <v>5</v>
      </c>
      <c r="B1744" s="7" t="str">
        <f ca="1">VLOOKUP($A1744,Companies!$A:$B,2,FALSE)</f>
        <v>ACME Corporation</v>
      </c>
      <c r="C1744" s="5">
        <f t="shared" si="271"/>
        <v>1740</v>
      </c>
      <c r="D1744" s="5" t="str" cm="1">
        <f t="array" ref="D1744">SHA1HASH($C1744)</f>
        <v>5f40d4ee533cbdbeeba84c6d68b4925c70ce81f3</v>
      </c>
      <c r="E1744" s="6">
        <v>1</v>
      </c>
      <c r="F1744" s="7">
        <f ca="1">IF($C1744 = 1 + N("Presidente"),
    127,
    IF($C1744 = 2 + N("Vice-Presidente"),
        72,
        IF($C1744 = 3 + N("Secretária bilíngue"),
            13,
            RANDBETWEEN(5,COUNT(Name!$A:$A) + 1)
        )
    )
)</f>
        <v>240</v>
      </c>
      <c r="G1744" s="7" t="str">
        <f ca="1">VLOOKUP($F1744,Name!$A:$B,2,FALSE)</f>
        <v>Lucca</v>
      </c>
      <c r="H1744" s="7">
        <f ca="1" xml:space="preserve">
IF($C1744 = 1,
    0,
    RANDBETWEEN(5,COUNT('Last name'!$A:$A) + 1)
)</f>
        <v>49</v>
      </c>
      <c r="I1744" s="7" t="str">
        <f ca="1" xml:space="preserve">
IF($C1744 = 1 + N("Presidente"),
    "de Orléans e Bragança",
    VLOOKUP($H1744,'Last name'!$A:$B,2,FALSE) &amp; " " &amp; VLOOKUP(RANDBETWEEN(5,COUNT('Last name'!$A:$A) + 1),'Last name'!$A:$B,2,FALSE)
)</f>
        <v>Brito Alcantara</v>
      </c>
      <c r="J1744" s="7" t="str">
        <f t="shared" ca="1" si="272"/>
        <v>Lucca Brito Alcantara</v>
      </c>
      <c r="K1744" s="7" t="str" cm="1">
        <f t="array" aca="1" ref="K1744" ca="1">SHA1HASH($J1744)</f>
        <v>eefe07213c8a0265f2e7c73cc411844bd0da483d</v>
      </c>
      <c r="L1744" s="7" cm="1">
        <f t="array" aca="1" ref="L1744" ca="1">INDEX(States!$A:$A,N1744,1)</f>
        <v>5</v>
      </c>
      <c r="M1744" s="7" t="str">
        <f ca="1">VLOOKUP($L1744,Countries!$A:$B,2,FALSE)</f>
        <v>Portugal</v>
      </c>
      <c r="N1744" s="7" cm="1">
        <f t="array" aca="1" ref="N1744" ca="1">INDEX(States!$C:$C,RANDBETWEEN(5,COUNTA(States!$A:$A) + 1),1)</f>
        <v>13</v>
      </c>
      <c r="O1744" s="7" t="str">
        <f ca="1">VLOOKUP($N1744,States!$C:$D,2,FALSE)</f>
        <v>Coimbra</v>
      </c>
      <c r="P1744" s="7" t="str">
        <f ca="1">VLOOKUP($F1744,Name!$A:$C,3,FALSE)</f>
        <v>M</v>
      </c>
      <c r="Q1744" s="7" t="str">
        <f ca="1">VLOOKUP($P1744,Genders!$B:$C,2,FALSE)</f>
        <v>Male</v>
      </c>
      <c r="R1744" s="7" cm="1">
        <f t="array" aca="1" ref="R1744" ca="1">INDEX('Marital status'!$A:$A,RANDBETWEEN(5,COUNTA('Marital status'!$A:$A) + 1),1)</f>
        <v>6</v>
      </c>
      <c r="S1744" s="7" t="str">
        <f ca="1">VLOOKUP($R1744,'Marital status'!$A:$B,2,FALSE)</f>
        <v>MarrieD</v>
      </c>
      <c r="T1744" s="7">
        <f t="shared" ca="1" si="273"/>
        <v>5</v>
      </c>
      <c r="U1744" s="7" t="str">
        <f ca="1">VLOOKUP($T1744,Ethnicities!$A:$B,2,FALSE)</f>
        <v xml:space="preserve"> white</v>
      </c>
      <c r="V1744" s="8">
        <f t="shared" ca="1" si="274"/>
        <v>22436</v>
      </c>
      <c r="W1744" s="6">
        <f t="shared" ca="1" si="275"/>
        <v>8</v>
      </c>
      <c r="X1744" s="8" t="str">
        <f ca="1">VLOOKUP($W1744,'Background education'!$A:$B,2,FALSE)</f>
        <v>Graduate school</v>
      </c>
      <c r="Y1744" s="7">
        <f ca="1" xml:space="preserve">
  IF(OR($AA1744 = 5, $AA1744 = 6, $AA1744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44" s="7" t="str">
        <f ca="1">VLOOKUP($Y1744,Departments!$A:$B,2,FALSE)</f>
        <v>Administration</v>
      </c>
      <c r="AA1744" s="6">
        <f t="shared" ca="1" si="276"/>
        <v>11</v>
      </c>
      <c r="AB1744" s="7" t="str">
        <f ca="1">VLOOKUP($AA1744,Roles!$A:$B,2,FALSE)</f>
        <v>Analyst</v>
      </c>
      <c r="AC1744" s="6">
        <f t="shared" ca="1" si="277"/>
        <v>6</v>
      </c>
      <c r="AD1744" s="7" t="str">
        <f ca="1" xml:space="preserve">
IF($AC1744 &lt;&gt; "",
    VLOOKUP($AC1744,Levels!$A:$B,2,FALSE),
    ""
)</f>
        <v>Pleno</v>
      </c>
      <c r="AE1744" s="8">
        <f t="shared" ca="1" si="278"/>
        <v>38293</v>
      </c>
      <c r="AF1744" s="6">
        <f ca="1">RANDBETWEEN(5,COUNTA('Recruitment source'!$A:$A) + 1)</f>
        <v>15</v>
      </c>
      <c r="AG1744" s="6" t="str">
        <f ca="1">VLOOKUP($AF1744,'Recruitment source'!$A:$B,2,FALSE)</f>
        <v>Website</v>
      </c>
      <c r="AH1744" s="8"/>
      <c r="AI1744" s="1">
        <f t="shared" ca="1" si="270"/>
        <v>3000</v>
      </c>
      <c r="AJ1744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1740, 1, 'Lucca Brito Alcantara', 'M', 5, '04/06/1961', 8, 6, 11, 6, 3000);</v>
      </c>
    </row>
    <row r="1745" spans="1:36" ht="14.25" customHeight="1" x14ac:dyDescent="0.2">
      <c r="A1745" s="7" cm="1">
        <f t="array" aca="1" ref="A1745" ca="1">INDEX(Companies!$A:$A,RANDBETWEEN(5,COUNTA(Companies!$A:$A) + 1),1)</f>
        <v>5</v>
      </c>
      <c r="B1745" s="7" t="str">
        <f ca="1">VLOOKUP($A1745,Companies!$A:$B,2,FALSE)</f>
        <v>ACME Corporation</v>
      </c>
      <c r="C1745" s="5">
        <f t="shared" si="271"/>
        <v>1741</v>
      </c>
      <c r="D1745" s="5" t="str" cm="1">
        <f t="array" ref="D1745">SHA1HASH($C1745)</f>
        <v>4430b2e7813e1b55e961b1a43ac817c29e91ccbb</v>
      </c>
      <c r="E1745" s="6">
        <v>1</v>
      </c>
      <c r="F1745" s="7">
        <f ca="1">IF($C1745 = 1 + N("Presidente"),
    127,
    IF($C1745 = 2 + N("Vice-Presidente"),
        72,
        IF($C1745 = 3 + N("Secretária bilíngue"),
            13,
            RANDBETWEEN(5,COUNT(Name!$A:$A) + 1)
        )
    )
)</f>
        <v>254</v>
      </c>
      <c r="G1745" s="7" t="str">
        <f ca="1">VLOOKUP($F1745,Name!$A:$B,2,FALSE)</f>
        <v>Manuel</v>
      </c>
      <c r="H1745" s="7">
        <f ca="1" xml:space="preserve">
IF($C1745 = 1,
    0,
    RANDBETWEEN(5,COUNT('Last name'!$A:$A) + 1)
)</f>
        <v>9</v>
      </c>
      <c r="I1745" s="7" t="str">
        <f ca="1" xml:space="preserve">
IF($C1745 = 1 + N("Presidente"),
    "de Orléans e Bragança",
    VLOOKUP($H1745,'Last name'!$A:$B,2,FALSE) &amp; " " &amp; VLOOKUP(RANDBETWEEN(5,COUNT('Last name'!$A:$A) + 1),'Last name'!$A:$B,2,FALSE)
)</f>
        <v>Aleluia Mazza</v>
      </c>
      <c r="J1745" s="7" t="str">
        <f t="shared" ca="1" si="272"/>
        <v>Manuel Aleluia Mazza</v>
      </c>
      <c r="K1745" s="7" t="str" cm="1">
        <f t="array" aca="1" ref="K1745" ca="1">SHA1HASH($J1745)</f>
        <v>deb3d4cb73bc76f32561e386dcba197bae835f4f</v>
      </c>
      <c r="L1745" s="7" cm="1">
        <f t="array" aca="1" ref="L1745" ca="1">INDEX(States!$A:$A,N1745,1)</f>
        <v>5</v>
      </c>
      <c r="M1745" s="7" t="str">
        <f ca="1">VLOOKUP($L1745,Countries!$A:$B,2,FALSE)</f>
        <v>Portugal</v>
      </c>
      <c r="N1745" s="7" cm="1">
        <f t="array" aca="1" ref="N1745" ca="1">INDEX(States!$C:$C,RANDBETWEEN(5,COUNTA(States!$A:$A) + 1),1)</f>
        <v>6</v>
      </c>
      <c r="O1745" s="7" t="str">
        <f ca="1">VLOOKUP($N1745,States!$C:$D,2,FALSE)</f>
        <v>PORTO</v>
      </c>
      <c r="P1745" s="7" t="str">
        <f ca="1">VLOOKUP($F1745,Name!$A:$C,3,FALSE)</f>
        <v>M</v>
      </c>
      <c r="Q1745" s="7" t="str">
        <f ca="1">VLOOKUP($P1745,Genders!$B:$C,2,FALSE)</f>
        <v>Male</v>
      </c>
      <c r="R1745" s="7" cm="1">
        <f t="array" aca="1" ref="R1745" ca="1">INDEX('Marital status'!$A:$A,RANDBETWEEN(5,COUNTA('Marital status'!$A:$A) + 1),1)</f>
        <v>7</v>
      </c>
      <c r="S1745" s="7" t="str">
        <f ca="1">VLOOKUP($R1745,'Marital status'!$A:$B,2,FALSE)</f>
        <v xml:space="preserve">Widowed </v>
      </c>
      <c r="T1745" s="7">
        <f t="shared" ca="1" si="273"/>
        <v>5</v>
      </c>
      <c r="U1745" s="7" t="str">
        <f ca="1">VLOOKUP($T1745,Ethnicities!$A:$B,2,FALSE)</f>
        <v xml:space="preserve"> white</v>
      </c>
      <c r="V1745" s="8">
        <f t="shared" ca="1" si="274"/>
        <v>23187</v>
      </c>
      <c r="W1745" s="6">
        <f t="shared" ca="1" si="275"/>
        <v>7</v>
      </c>
      <c r="X1745" s="8" t="str">
        <f ca="1">VLOOKUP($W1745,'Background education'!$A:$B,2,FALSE)</f>
        <v>Undergraduate degree</v>
      </c>
      <c r="Y1745" s="7">
        <f ca="1" xml:space="preserve">
  IF(OR($AA1745 = 5, $AA1745 = 6, $AA1745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45" s="7" t="str">
        <f ca="1">VLOOKUP($Y1745,Departments!$A:$B,2,FALSE)</f>
        <v>Administration</v>
      </c>
      <c r="AA1745" s="6">
        <f t="shared" ca="1" si="276"/>
        <v>10</v>
      </c>
      <c r="AB1745" s="7" t="str">
        <f ca="1">VLOOKUP($AA1745,Roles!$A:$B,2,FALSE)</f>
        <v>Trainee</v>
      </c>
      <c r="AC1745" s="6" t="str">
        <f t="shared" ca="1" si="277"/>
        <v/>
      </c>
      <c r="AD1745" s="7" t="str">
        <f ca="1" xml:space="preserve">
IF($AC1745 &lt;&gt; "",
    VLOOKUP($AC1745,Levels!$A:$B,2,FALSE),
    ""
)</f>
        <v/>
      </c>
      <c r="AE1745" s="8">
        <f t="shared" ca="1" si="278"/>
        <v>43296</v>
      </c>
      <c r="AF1745" s="6">
        <f ca="1">RANDBETWEEN(5,COUNTA('Recruitment source'!$A:$A) + 1)</f>
        <v>9</v>
      </c>
      <c r="AG1745" s="6" t="str">
        <f ca="1">VLOOKUP($AF1745,'Recruitment source'!$A:$B,2,FALSE)</f>
        <v>Empregos Online</v>
      </c>
      <c r="AH1745" s="8"/>
      <c r="AI1745" s="1">
        <f t="shared" ca="1" si="270"/>
        <v>1305</v>
      </c>
      <c r="AJ174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1741, 1, 'Manuel Aleluia Mazza', 'M', 5, '25/06/1963', 7, 6, 10, NULL, 1305);</v>
      </c>
    </row>
    <row r="1746" spans="1:36" ht="14.25" customHeight="1" x14ac:dyDescent="0.2">
      <c r="A1746" s="7" cm="1">
        <f t="array" aca="1" ref="A1746" ca="1">INDEX(Companies!$A:$A,RANDBETWEEN(5,COUNTA(Companies!$A:$A) + 1),1)</f>
        <v>5</v>
      </c>
      <c r="B1746" s="7" t="str">
        <f ca="1">VLOOKUP($A1746,Companies!$A:$B,2,FALSE)</f>
        <v>ACME Corporation</v>
      </c>
      <c r="C1746" s="5">
        <f t="shared" si="271"/>
        <v>1742</v>
      </c>
      <c r="D1746" s="5" t="str" cm="1">
        <f t="array" ref="D1746">SHA1HASH($C1746)</f>
        <v>4874f491eab06ba3e0df4386a569fb51c7c548f1</v>
      </c>
      <c r="E1746" s="6">
        <v>1</v>
      </c>
      <c r="F1746" s="7">
        <f ca="1">IF($C1746 = 1 + N("Presidente"),
    127,
    IF($C1746 = 2 + N("Vice-Presidente"),
        72,
        IF($C1746 = 3 + N("Secretária bilíngue"),
            13,
            RANDBETWEEN(5,COUNT(Name!$A:$A) + 1)
        )
    )
)</f>
        <v>29</v>
      </c>
      <c r="G1746" s="7" t="str">
        <f ca="1">VLOOKUP($F1746,Name!$A:$B,2,FALSE)</f>
        <v>Ana Cecília</v>
      </c>
      <c r="H1746" s="7">
        <f ca="1" xml:space="preserve">
IF($C1746 = 1,
    0,
    RANDBETWEEN(5,COUNT('Last name'!$A:$A) + 1)
)</f>
        <v>124</v>
      </c>
      <c r="I1746" s="7" t="str">
        <f ca="1" xml:space="preserve">
IF($C1746 = 1 + N("Presidente"),
    "de Orléans e Bragança",
    VLOOKUP($H1746,'Last name'!$A:$B,2,FALSE) &amp; " " &amp; VLOOKUP(RANDBETWEEN(5,COUNT('Last name'!$A:$A) + 1),'Last name'!$A:$B,2,FALSE)
)</f>
        <v>Mazza Barboza</v>
      </c>
      <c r="J1746" s="7" t="str">
        <f t="shared" ca="1" si="272"/>
        <v>Ana Cecília Mazza Barboza</v>
      </c>
      <c r="K1746" s="7" t="str" cm="1">
        <f t="array" aca="1" ref="K1746" ca="1">SHA1HASH($J1746)</f>
        <v>1f3c7234103e040da9d15df154b9225df425f4c8</v>
      </c>
      <c r="L1746" s="7" cm="1">
        <f t="array" aca="1" ref="L1746" ca="1">INDEX(States!$A:$A,N1746,1)</f>
        <v>5</v>
      </c>
      <c r="M1746" s="7" t="str">
        <f ca="1">VLOOKUP($L1746,Countries!$A:$B,2,FALSE)</f>
        <v>Portugal</v>
      </c>
      <c r="N1746" s="7" cm="1">
        <f t="array" aca="1" ref="N1746" ca="1">INDEX(States!$C:$C,RANDBETWEEN(5,COUNTA(States!$A:$A) + 1),1)</f>
        <v>24</v>
      </c>
      <c r="O1746" s="7" t="str">
        <f ca="1">VLOOKUP($N1746,States!$C:$D,2,FALSE)</f>
        <v>Brangança</v>
      </c>
      <c r="P1746" s="7" t="str">
        <f ca="1">VLOOKUP($F1746,Name!$A:$C,3,FALSE)</f>
        <v>F</v>
      </c>
      <c r="Q1746" s="7" t="str">
        <f ca="1">VLOOKUP($P1746,Genders!$B:$C,2,FALSE)</f>
        <v>Female</v>
      </c>
      <c r="R1746" s="7" cm="1">
        <f t="array" aca="1" ref="R1746" ca="1">INDEX('Marital status'!$A:$A,RANDBETWEEN(5,COUNTA('Marital status'!$A:$A) + 1),1)</f>
        <v>8</v>
      </c>
      <c r="S1746" s="7" t="str">
        <f ca="1">VLOOKUP($R1746,'Marital status'!$A:$B,2,FALSE)</f>
        <v xml:space="preserve"> Separated </v>
      </c>
      <c r="T1746" s="7">
        <f t="shared" ca="1" si="273"/>
        <v>5</v>
      </c>
      <c r="U1746" s="7" t="str">
        <f ca="1">VLOOKUP($T1746,Ethnicities!$A:$B,2,FALSE)</f>
        <v xml:space="preserve"> white</v>
      </c>
      <c r="V1746" s="8">
        <f t="shared" ca="1" si="274"/>
        <v>31527</v>
      </c>
      <c r="W1746" s="6">
        <f t="shared" ca="1" si="275"/>
        <v>8</v>
      </c>
      <c r="X1746" s="8" t="str">
        <f ca="1">VLOOKUP($W1746,'Background education'!$A:$B,2,FALSE)</f>
        <v>Graduate school</v>
      </c>
      <c r="Y1746" s="7">
        <f ca="1" xml:space="preserve">
  IF(OR($AA1746 = 5, $AA1746 = 6, $AA1746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46" s="7" t="str">
        <f ca="1">VLOOKUP($Y1746,Departments!$A:$B,2,FALSE)</f>
        <v>Finance</v>
      </c>
      <c r="AA1746" s="6">
        <f t="shared" ca="1" si="276"/>
        <v>11</v>
      </c>
      <c r="AB1746" s="7" t="str">
        <f ca="1">VLOOKUP($AA1746,Roles!$A:$B,2,FALSE)</f>
        <v>Analyst</v>
      </c>
      <c r="AC1746" s="6">
        <f t="shared" ca="1" si="277"/>
        <v>7</v>
      </c>
      <c r="AD1746" s="7" t="str">
        <f ca="1" xml:space="preserve">
IF($AC1746 &lt;&gt; "",
    VLOOKUP($AC1746,Levels!$A:$B,2,FALSE),
    ""
)</f>
        <v>Senior</v>
      </c>
      <c r="AE1746" s="8">
        <f t="shared" ca="1" si="278"/>
        <v>41128</v>
      </c>
      <c r="AF1746" s="6">
        <f ca="1">RANDBETWEEN(5,COUNTA('Recruitment source'!$A:$A) + 1)</f>
        <v>12</v>
      </c>
      <c r="AG1746" s="6" t="str">
        <f ca="1">VLOOKUP($AF1746,'Recruitment source'!$A:$B,2,FALSE)</f>
        <v xml:space="preserve"> recommendation of employee</v>
      </c>
      <c r="AH1746" s="8"/>
      <c r="AI1746" s="1">
        <f t="shared" ca="1" si="270"/>
        <v>3000</v>
      </c>
      <c r="AJ174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1742, 1, 'Ana Cecília Mazza Barboza', 'F', 5, '25/04/1986', 8, 7, 11, 7, 3000);</v>
      </c>
    </row>
    <row r="1747" spans="1:36" ht="14.25" customHeight="1" x14ac:dyDescent="0.2">
      <c r="A1747" s="7" cm="1">
        <f t="array" aca="1" ref="A1747" ca="1">INDEX(Companies!$A:$A,RANDBETWEEN(5,COUNTA(Companies!$A:$A) + 1),1)</f>
        <v>5</v>
      </c>
      <c r="B1747" s="7" t="str">
        <f ca="1">VLOOKUP($A1747,Companies!$A:$B,2,FALSE)</f>
        <v>ACME Corporation</v>
      </c>
      <c r="C1747" s="5">
        <f t="shared" si="271"/>
        <v>1743</v>
      </c>
      <c r="D1747" s="5" t="str" cm="1">
        <f t="array" ref="D1747">SHA1HASH($C1747)</f>
        <v>0c698916b00f85f39356ffe281b601b3818ee520</v>
      </c>
      <c r="E1747" s="6">
        <v>1</v>
      </c>
      <c r="F1747" s="7">
        <f ca="1">IF($C1747 = 1 + N("Presidente"),
    127,
    IF($C1747 = 2 + N("Vice-Presidente"),
        72,
        IF($C1747 = 3 + N("Secretária bilíngue"),
            13,
            RANDBETWEEN(5,COUNT(Name!$A:$A) + 1)
        )
    )
)</f>
        <v>338</v>
      </c>
      <c r="G1747" s="7" t="str">
        <f ca="1">VLOOKUP($F1747,Name!$A:$B,2,FALSE)</f>
        <v>Sophia</v>
      </c>
      <c r="H1747" s="7">
        <f ca="1" xml:space="preserve">
IF($C1747 = 1,
    0,
    RANDBETWEEN(5,COUNT('Last name'!$A:$A) + 1)
)</f>
        <v>114</v>
      </c>
      <c r="I1747" s="7" t="str">
        <f ca="1" xml:space="preserve">
IF($C1747 = 1 + N("Presidente"),
    "de Orléans e Bragança",
    VLOOKUP($H1747,'Last name'!$A:$B,2,FALSE) &amp; " " &amp; VLOOKUP(RANDBETWEEN(5,COUNT('Last name'!$A:$A) + 1),'Last name'!$A:$B,2,FALSE)
)</f>
        <v>Machado Morais</v>
      </c>
      <c r="J1747" s="7" t="str">
        <f t="shared" ca="1" si="272"/>
        <v>Sophia Machado Morais</v>
      </c>
      <c r="K1747" s="7" t="str" cm="1">
        <f t="array" aca="1" ref="K1747" ca="1">SHA1HASH($J1747)</f>
        <v>6b59736fa31276b9df335a8ec7e3ecdbdf09292a</v>
      </c>
      <c r="L1747" s="7" cm="1">
        <f t="array" aca="1" ref="L1747" ca="1">INDEX(States!$A:$A,N1747,1)</f>
        <v>5</v>
      </c>
      <c r="M1747" s="7" t="str">
        <f ca="1">VLOOKUP($L1747,Countries!$A:$B,2,FALSE)</f>
        <v>Portugal</v>
      </c>
      <c r="N1747" s="7" cm="1">
        <f t="array" aca="1" ref="N1747" ca="1">INDEX(States!$C:$C,RANDBETWEEN(5,COUNTA(States!$A:$A) + 1),1)</f>
        <v>14</v>
      </c>
      <c r="O1747" s="7" t="str">
        <f ca="1">VLOOKUP($N1747,States!$C:$D,2,FALSE)</f>
        <v>Madeira</v>
      </c>
      <c r="P1747" s="7" t="str">
        <f ca="1">VLOOKUP($F1747,Name!$A:$C,3,FALSE)</f>
        <v>F</v>
      </c>
      <c r="Q1747" s="7" t="str">
        <f ca="1">VLOOKUP($P1747,Genders!$B:$C,2,FALSE)</f>
        <v>Female</v>
      </c>
      <c r="R1747" s="7" cm="1">
        <f t="array" aca="1" ref="R1747" ca="1">INDEX('Marital status'!$A:$A,RANDBETWEEN(5,COUNTA('Marital status'!$A:$A) + 1),1)</f>
        <v>9</v>
      </c>
      <c r="S1747" s="7" t="str">
        <f ca="1">VLOOKUP($R1747,'Marital status'!$A:$B,2,FALSE)</f>
        <v>DIVORCED</v>
      </c>
      <c r="T1747" s="7">
        <f t="shared" ca="1" si="273"/>
        <v>5</v>
      </c>
      <c r="U1747" s="7" t="str">
        <f ca="1">VLOOKUP($T1747,Ethnicities!$A:$B,2,FALSE)</f>
        <v xml:space="preserve"> white</v>
      </c>
      <c r="V1747" s="8">
        <f t="shared" ca="1" si="274"/>
        <v>22688</v>
      </c>
      <c r="W1747" s="6">
        <f t="shared" ca="1" si="275"/>
        <v>7</v>
      </c>
      <c r="X1747" s="8" t="str">
        <f ca="1">VLOOKUP($W1747,'Background education'!$A:$B,2,FALSE)</f>
        <v>Undergraduate degree</v>
      </c>
      <c r="Y1747" s="7">
        <f ca="1" xml:space="preserve">
  IF(OR($AA1747 = 5, $AA1747 = 6, $AA1747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47" s="7" t="str">
        <f ca="1">VLOOKUP($Y1747,Departments!$A:$B,2,FALSE)</f>
        <v>Human Resource</v>
      </c>
      <c r="AA1747" s="6">
        <f t="shared" ca="1" si="276"/>
        <v>10</v>
      </c>
      <c r="AB1747" s="7" t="str">
        <f ca="1">VLOOKUP($AA1747,Roles!$A:$B,2,FALSE)</f>
        <v>Trainee</v>
      </c>
      <c r="AC1747" s="6" t="str">
        <f t="shared" ca="1" si="277"/>
        <v/>
      </c>
      <c r="AD1747" s="7" t="str">
        <f ca="1" xml:space="preserve">
IF($AC1747 &lt;&gt; "",
    VLOOKUP($AC1747,Levels!$A:$B,2,FALSE),
    ""
)</f>
        <v/>
      </c>
      <c r="AE1747" s="8">
        <f t="shared" ca="1" si="278"/>
        <v>37920</v>
      </c>
      <c r="AF1747" s="6">
        <f ca="1">RANDBETWEEN(5,COUNTA('Recruitment source'!$A:$A) + 1)</f>
        <v>9</v>
      </c>
      <c r="AG1747" s="6" t="str">
        <f ca="1">VLOOKUP($AF1747,'Recruitment source'!$A:$B,2,FALSE)</f>
        <v>Empregos Online</v>
      </c>
      <c r="AH1747" s="8"/>
      <c r="AI1747" s="1">
        <f t="shared" ca="1" si="270"/>
        <v>1385</v>
      </c>
      <c r="AJ174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1743, 1, 'Sophia Machado Morais', 'F', 5, '11/02/1962', 7, 8, 10, NULL, 1385);</v>
      </c>
    </row>
    <row r="1748" spans="1:36" ht="14.25" customHeight="1" x14ac:dyDescent="0.2">
      <c r="A1748" s="7" cm="1">
        <f t="array" aca="1" ref="A1748" ca="1">INDEX(Companies!$A:$A,RANDBETWEEN(5,COUNTA(Companies!$A:$A) + 1),1)</f>
        <v>5</v>
      </c>
      <c r="B1748" s="7" t="str">
        <f ca="1">VLOOKUP($A1748,Companies!$A:$B,2,FALSE)</f>
        <v>ACME Corporation</v>
      </c>
      <c r="C1748" s="5">
        <f t="shared" si="271"/>
        <v>1744</v>
      </c>
      <c r="D1748" s="5" t="str" cm="1">
        <f t="array" ref="D1748">SHA1HASH($C1748)</f>
        <v>16b5eb5172fe24f3ec4dafdd4593f04f50c205cc</v>
      </c>
      <c r="E1748" s="6">
        <v>1</v>
      </c>
      <c r="F1748" s="7">
        <f ca="1">IF($C1748 = 1 + N("Presidente"),
    127,
    IF($C1748 = 2 + N("Vice-Presidente"),
        72,
        IF($C1748 = 3 + N("Secretária bilíngue"),
            13,
            RANDBETWEEN(5,COUNT(Name!$A:$A) + 1)
        )
    )
)</f>
        <v>306</v>
      </c>
      <c r="G1748" s="7" t="str">
        <f ca="1">VLOOKUP($F1748,Name!$A:$B,2,FALSE)</f>
        <v>Nicolas</v>
      </c>
      <c r="H1748" s="7">
        <f ca="1" xml:space="preserve">
IF($C1748 = 1,
    0,
    RANDBETWEEN(5,COUNT('Last name'!$A:$A) + 1)
)</f>
        <v>65</v>
      </c>
      <c r="I1748" s="7" t="str">
        <f ca="1" xml:space="preserve">
IF($C1748 = 1 + N("Presidente"),
    "de Orléans e Bragança",
    VLOOKUP($H1748,'Last name'!$A:$B,2,FALSE) &amp; " " &amp; VLOOKUP(RANDBETWEEN(5,COUNT('Last name'!$A:$A) + 1),'Last name'!$A:$B,2,FALSE)
)</f>
        <v>Coelho Soares</v>
      </c>
      <c r="J1748" s="7" t="str">
        <f t="shared" ca="1" si="272"/>
        <v>Nicolas Coelho Soares</v>
      </c>
      <c r="K1748" s="7" t="str" cm="1">
        <f t="array" aca="1" ref="K1748" ca="1">SHA1HASH($J1748)</f>
        <v>b155da68cf9767da9507488be82a1a580de68a47</v>
      </c>
      <c r="L1748" s="7" cm="1">
        <f t="array" aca="1" ref="L1748" ca="1">INDEX(States!$A:$A,N1748,1)</f>
        <v>5</v>
      </c>
      <c r="M1748" s="7" t="str">
        <f ca="1">VLOOKUP($L1748,Countries!$A:$B,2,FALSE)</f>
        <v>Portugal</v>
      </c>
      <c r="N1748" s="7" cm="1">
        <f t="array" aca="1" ref="N1748" ca="1">INDEX(States!$C:$C,RANDBETWEEN(5,COUNTA(States!$A:$A) + 1),1)</f>
        <v>16</v>
      </c>
      <c r="O1748" s="7" t="str">
        <f ca="1">VLOOKUP($N1748,States!$C:$D,2,FALSE)</f>
        <v>Azores</v>
      </c>
      <c r="P1748" s="7" t="str">
        <f ca="1">VLOOKUP($F1748,Name!$A:$C,3,FALSE)</f>
        <v>M</v>
      </c>
      <c r="Q1748" s="7" t="str">
        <f ca="1">VLOOKUP($P1748,Genders!$B:$C,2,FALSE)</f>
        <v>Male</v>
      </c>
      <c r="R1748" s="7" cm="1">
        <f t="array" aca="1" ref="R1748" ca="1">INDEX('Marital status'!$A:$A,RANDBETWEEN(5,COUNTA('Marital status'!$A:$A) + 1),1)</f>
        <v>7</v>
      </c>
      <c r="S1748" s="7" t="str">
        <f ca="1">VLOOKUP($R1748,'Marital status'!$A:$B,2,FALSE)</f>
        <v xml:space="preserve">Widowed </v>
      </c>
      <c r="T1748" s="7">
        <f t="shared" ca="1" si="273"/>
        <v>8</v>
      </c>
      <c r="U1748" s="7" t="str">
        <f ca="1">VLOOKUP($T1748,Ethnicities!$A:$B,2,FALSE)</f>
        <v>ASIAN</v>
      </c>
      <c r="V1748" s="8">
        <f t="shared" ca="1" si="274"/>
        <v>27696</v>
      </c>
      <c r="W1748" s="6">
        <f t="shared" ca="1" si="275"/>
        <v>7</v>
      </c>
      <c r="X1748" s="8" t="str">
        <f ca="1">VLOOKUP($W1748,'Background education'!$A:$B,2,FALSE)</f>
        <v>Undergraduate degree</v>
      </c>
      <c r="Y1748" s="7">
        <f ca="1" xml:space="preserve">
  IF(OR($AA1748 = 5, $AA1748 = 6, $AA1748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48" s="7" t="str">
        <f ca="1">VLOOKUP($Y1748,Departments!$A:$B,2,FALSE)</f>
        <v xml:space="preserve"> Commercial</v>
      </c>
      <c r="AA1748" s="6">
        <f t="shared" ca="1" si="276"/>
        <v>11</v>
      </c>
      <c r="AB1748" s="7" t="str">
        <f ca="1">VLOOKUP($AA1748,Roles!$A:$B,2,FALSE)</f>
        <v>Analyst</v>
      </c>
      <c r="AC1748" s="6">
        <f t="shared" ca="1" si="277"/>
        <v>7</v>
      </c>
      <c r="AD1748" s="7" t="str">
        <f ca="1" xml:space="preserve">
IF($AC1748 &lt;&gt; "",
    VLOOKUP($AC1748,Levels!$A:$B,2,FALSE),
    ""
)</f>
        <v>Senior</v>
      </c>
      <c r="AE1748" s="8">
        <f t="shared" ca="1" si="278"/>
        <v>36971</v>
      </c>
      <c r="AF1748" s="6">
        <f ca="1">RANDBETWEEN(5,COUNTA('Recruitment source'!$A:$A) + 1)</f>
        <v>5</v>
      </c>
      <c r="AG1748" s="6" t="str">
        <f ca="1">VLOOKUP($AF1748,'Recruitment source'!$A:$B,2,FALSE)</f>
        <v>Indeed</v>
      </c>
      <c r="AH1748" s="8"/>
      <c r="AI1748" s="1">
        <f t="shared" ca="1" si="270"/>
        <v>2580</v>
      </c>
      <c r="AJ1748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1744, 1, 'Nicolas Coelho Soares', 'M', 8, '29/10/1975', 7, 9, 11, 7, 2580);</v>
      </c>
    </row>
    <row r="1749" spans="1:36" ht="14.25" customHeight="1" x14ac:dyDescent="0.2">
      <c r="A1749" s="7" cm="1">
        <f t="array" aca="1" ref="A1749" ca="1">INDEX(Companies!$A:$A,RANDBETWEEN(5,COUNTA(Companies!$A:$A) + 1),1)</f>
        <v>5</v>
      </c>
      <c r="B1749" s="7" t="str">
        <f ca="1">VLOOKUP($A1749,Companies!$A:$B,2,FALSE)</f>
        <v>ACME Corporation</v>
      </c>
      <c r="C1749" s="5">
        <f t="shared" si="271"/>
        <v>1745</v>
      </c>
      <c r="D1749" s="5" t="str" cm="1">
        <f t="array" ref="D1749">SHA1HASH($C1749)</f>
        <v>f27cac1218484bcb9d75a88232c544bfb19fa9a3</v>
      </c>
      <c r="E1749" s="6">
        <v>1</v>
      </c>
      <c r="F1749" s="7">
        <f ca="1">IF($C1749 = 1 + N("Presidente"),
    127,
    IF($C1749 = 2 + N("Vice-Presidente"),
        72,
        IF($C1749 = 3 + N("Secretária bilíngue"),
            13,
            RANDBETWEEN(5,COUNT(Name!$A:$A) + 1)
        )
    )
)</f>
        <v>234</v>
      </c>
      <c r="G1749" s="7" t="str">
        <f ca="1">VLOOKUP($F1749,Name!$A:$B,2,FALSE)</f>
        <v>Louise</v>
      </c>
      <c r="H1749" s="7">
        <f ca="1" xml:space="preserve">
IF($C1749 = 1,
    0,
    RANDBETWEEN(5,COUNT('Last name'!$A:$A) + 1)
)</f>
        <v>101</v>
      </c>
      <c r="I1749" s="7" t="str">
        <f ca="1" xml:space="preserve">
IF($C1749 = 1 + N("Presidente"),
    "de Orléans e Bragança",
    VLOOKUP($H1749,'Last name'!$A:$B,2,FALSE) &amp; " " &amp; VLOOKUP(RANDBETWEEN(5,COUNT('Last name'!$A:$A) + 1),'Last name'!$A:$B,2,FALSE)
)</f>
        <v>Gouveia Borges</v>
      </c>
      <c r="J1749" s="7" t="str">
        <f t="shared" ca="1" si="272"/>
        <v>Louise Gouveia Borges</v>
      </c>
      <c r="K1749" s="7" t="str" cm="1">
        <f t="array" aca="1" ref="K1749" ca="1">SHA1HASH($J1749)</f>
        <v>0a78134397ebe0614412689aa3edcad016c474d2</v>
      </c>
      <c r="L1749" s="7" cm="1">
        <f t="array" aca="1" ref="L1749" ca="1">INDEX(States!$A:$A,N1749,1)</f>
        <v>5</v>
      </c>
      <c r="M1749" s="7" t="str">
        <f ca="1">VLOOKUP($L1749,Countries!$A:$B,2,FALSE)</f>
        <v>Portugal</v>
      </c>
      <c r="N1749" s="7" cm="1">
        <f t="array" aca="1" ref="N1749" ca="1">INDEX(States!$C:$C,RANDBETWEEN(5,COUNTA(States!$A:$A) + 1),1)</f>
        <v>8</v>
      </c>
      <c r="O1749" s="7" t="str">
        <f ca="1">VLOOKUP($N1749,States!$C:$D,2,FALSE)</f>
        <v>AveirO</v>
      </c>
      <c r="P1749" s="7" t="str">
        <f ca="1">VLOOKUP($F1749,Name!$A:$C,3,FALSE)</f>
        <v>F</v>
      </c>
      <c r="Q1749" s="7" t="str">
        <f ca="1">VLOOKUP($P1749,Genders!$B:$C,2,FALSE)</f>
        <v>Female</v>
      </c>
      <c r="R1749" s="7" cm="1">
        <f t="array" aca="1" ref="R1749" ca="1">INDEX('Marital status'!$A:$A,RANDBETWEEN(5,COUNTA('Marital status'!$A:$A) + 1),1)</f>
        <v>7</v>
      </c>
      <c r="S1749" s="7" t="str">
        <f ca="1">VLOOKUP($R1749,'Marital status'!$A:$B,2,FALSE)</f>
        <v xml:space="preserve">Widowed </v>
      </c>
      <c r="T1749" s="7">
        <f t="shared" ca="1" si="273"/>
        <v>7</v>
      </c>
      <c r="U1749" s="7" t="str">
        <f ca="1">VLOOKUP($T1749,Ethnicities!$A:$B,2,FALSE)</f>
        <v xml:space="preserve">  Hispanic or LATINO</v>
      </c>
      <c r="V1749" s="8">
        <f t="shared" ca="1" si="274"/>
        <v>26754</v>
      </c>
      <c r="W1749" s="6">
        <f t="shared" ca="1" si="275"/>
        <v>7</v>
      </c>
      <c r="X1749" s="8" t="str">
        <f ca="1">VLOOKUP($W1749,'Background education'!$A:$B,2,FALSE)</f>
        <v>Undergraduate degree</v>
      </c>
      <c r="Y1749" s="7">
        <f ca="1" xml:space="preserve">
  IF(OR($AA1749 = 5, $AA1749 = 6, $AA1749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49" s="7" t="str">
        <f ca="1">VLOOKUP($Y1749,Departments!$A:$B,2,FALSE)</f>
        <v>Audit</v>
      </c>
      <c r="AA1749" s="6">
        <f t="shared" ca="1" si="276"/>
        <v>10</v>
      </c>
      <c r="AB1749" s="7" t="str">
        <f ca="1">VLOOKUP($AA1749,Roles!$A:$B,2,FALSE)</f>
        <v>Trainee</v>
      </c>
      <c r="AC1749" s="6" t="str">
        <f t="shared" ca="1" si="277"/>
        <v/>
      </c>
      <c r="AD1749" s="7" t="str">
        <f ca="1" xml:space="preserve">
IF($AC1749 &lt;&gt; "",
    VLOOKUP($AC1749,Levels!$A:$B,2,FALSE),
    ""
)</f>
        <v/>
      </c>
      <c r="AE1749" s="8">
        <f t="shared" ca="1" si="278"/>
        <v>42059</v>
      </c>
      <c r="AF1749" s="6">
        <f ca="1">RANDBETWEEN(5,COUNTA('Recruitment source'!$A:$A) + 1)</f>
        <v>7</v>
      </c>
      <c r="AG1749" s="6" t="str">
        <f ca="1">VLOOKUP($AF1749,'Recruitment source'!$A:$B,2,FALSE)</f>
        <v>SAPO Emprego</v>
      </c>
      <c r="AH1749" s="8"/>
      <c r="AI1749" s="1">
        <f t="shared" ca="1" si="270"/>
        <v>1305</v>
      </c>
      <c r="AJ1749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1745, 1, 'Louise Gouveia Borges', 'F', 7, '31/03/1973', 7, 13, 10, NULL, 1305);</v>
      </c>
    </row>
    <row r="1750" spans="1:36" ht="14.25" customHeight="1" x14ac:dyDescent="0.2">
      <c r="A1750" s="7" cm="1">
        <f t="array" aca="1" ref="A1750" ca="1">INDEX(Companies!$A:$A,RANDBETWEEN(5,COUNTA(Companies!$A:$A) + 1),1)</f>
        <v>5</v>
      </c>
      <c r="B1750" s="7" t="str">
        <f ca="1">VLOOKUP($A1750,Companies!$A:$B,2,FALSE)</f>
        <v>ACME Corporation</v>
      </c>
      <c r="C1750" s="5">
        <f t="shared" si="271"/>
        <v>1746</v>
      </c>
      <c r="D1750" s="5" t="str" cm="1">
        <f t="array" ref="D1750">SHA1HASH($C1750)</f>
        <v>107c7da7bec6cbded6393e2ba546ba51f0f16445</v>
      </c>
      <c r="E1750" s="6">
        <v>1</v>
      </c>
      <c r="F1750" s="7">
        <f ca="1">IF($C1750 = 1 + N("Presidente"),
    127,
    IF($C1750 = 2 + N("Vice-Presidente"),
        72,
        IF($C1750 = 3 + N("Secretária bilíngue"),
            13,
            RANDBETWEEN(5,COUNT(Name!$A:$A) + 1)
        )
    )
)</f>
        <v>149</v>
      </c>
      <c r="G1750" s="7" t="str">
        <f ca="1">VLOOKUP($F1750,Name!$A:$B,2,FALSE)</f>
        <v>Gabriel</v>
      </c>
      <c r="H1750" s="7">
        <f ca="1" xml:space="preserve">
IF($C1750 = 1,
    0,
    RANDBETWEEN(5,COUNT('Last name'!$A:$A) + 1)
)</f>
        <v>88</v>
      </c>
      <c r="I1750" s="7" t="str">
        <f ca="1" xml:space="preserve">
IF($C1750 = 1 + N("Presidente"),
    "de Orléans e Bragança",
    VLOOKUP($H1750,'Last name'!$A:$B,2,FALSE) &amp; " " &amp; VLOOKUP(RANDBETWEEN(5,COUNT('Last name'!$A:$A) + 1),'Last name'!$A:$B,2,FALSE)
)</f>
        <v>Ferreira Camões</v>
      </c>
      <c r="J1750" s="7" t="str">
        <f t="shared" ca="1" si="272"/>
        <v>Gabriel Ferreira Camões</v>
      </c>
      <c r="K1750" s="7" t="str" cm="1">
        <f t="array" aca="1" ref="K1750" ca="1">SHA1HASH($J1750)</f>
        <v>d58df66d3d866f8c7b35aeab04b87c673145efd6</v>
      </c>
      <c r="L1750" s="7" cm="1">
        <f t="array" aca="1" ref="L1750" ca="1">INDEX(States!$A:$A,N1750,1)</f>
        <v>5</v>
      </c>
      <c r="M1750" s="7" t="str">
        <f ca="1">VLOOKUP($L1750,Countries!$A:$B,2,FALSE)</f>
        <v>Portugal</v>
      </c>
      <c r="N1750" s="7" cm="1">
        <f t="array" aca="1" ref="N1750" ca="1">INDEX(States!$C:$C,RANDBETWEEN(5,COUNTA(States!$A:$A) + 1),1)</f>
        <v>12</v>
      </c>
      <c r="O1750" s="7" t="str">
        <f ca="1">VLOOKUP($N1750,States!$C:$D,2,FALSE)</f>
        <v>Leiria</v>
      </c>
      <c r="P1750" s="7" t="str">
        <f ca="1">VLOOKUP($F1750,Name!$A:$C,3,FALSE)</f>
        <v>M</v>
      </c>
      <c r="Q1750" s="7" t="str">
        <f ca="1">VLOOKUP($P1750,Genders!$B:$C,2,FALSE)</f>
        <v>Male</v>
      </c>
      <c r="R1750" s="7" cm="1">
        <f t="array" aca="1" ref="R1750" ca="1">INDEX('Marital status'!$A:$A,RANDBETWEEN(5,COUNTA('Marital status'!$A:$A) + 1),1)</f>
        <v>8</v>
      </c>
      <c r="S1750" s="7" t="str">
        <f ca="1">VLOOKUP($R1750,'Marital status'!$A:$B,2,FALSE)</f>
        <v xml:space="preserve"> Separated </v>
      </c>
      <c r="T1750" s="7">
        <f t="shared" ca="1" si="273"/>
        <v>6</v>
      </c>
      <c r="U1750" s="7" t="str">
        <f ca="1">VLOOKUP($T1750,Ethnicities!$A:$B,2,FALSE)</f>
        <v>Black or African American</v>
      </c>
      <c r="V1750" s="8">
        <f t="shared" ca="1" si="274"/>
        <v>22881</v>
      </c>
      <c r="W1750" s="6">
        <f t="shared" ca="1" si="275"/>
        <v>8</v>
      </c>
      <c r="X1750" s="8" t="str">
        <f ca="1">VLOOKUP($W1750,'Background education'!$A:$B,2,FALSE)</f>
        <v>Graduate school</v>
      </c>
      <c r="Y1750" s="7">
        <f ca="1" xml:space="preserve">
  IF(OR($AA1750 = 5, $AA1750 = 6, $AA1750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50" s="7" t="str">
        <f ca="1">VLOOKUP($Y1750,Departments!$A:$B,2,FALSE)</f>
        <v>Communication &amp; Marketing</v>
      </c>
      <c r="AA1750" s="6">
        <f t="shared" ca="1" si="276"/>
        <v>11</v>
      </c>
      <c r="AB1750" s="7" t="str">
        <f ca="1">VLOOKUP($AA1750,Roles!$A:$B,2,FALSE)</f>
        <v>Analyst</v>
      </c>
      <c r="AC1750" s="6">
        <f t="shared" ca="1" si="277"/>
        <v>5</v>
      </c>
      <c r="AD1750" s="7" t="str">
        <f ca="1" xml:space="preserve">
IF($AC1750 &lt;&gt; "",
    VLOOKUP($AC1750,Levels!$A:$B,2,FALSE),
    ""
)</f>
        <v>Junior</v>
      </c>
      <c r="AE1750" s="8">
        <f t="shared" ca="1" si="278"/>
        <v>41301</v>
      </c>
      <c r="AF1750" s="6">
        <f ca="1">RANDBETWEEN(5,COUNTA('Recruitment source'!$A:$A) + 1)</f>
        <v>7</v>
      </c>
      <c r="AG1750" s="6" t="str">
        <f ca="1">VLOOKUP($AF1750,'Recruitment source'!$A:$B,2,FALSE)</f>
        <v>SAPO Emprego</v>
      </c>
      <c r="AH1750" s="8"/>
      <c r="AI1750" s="1">
        <f t="shared" ca="1" si="270"/>
        <v>3080</v>
      </c>
      <c r="AJ1750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1746, 1, 'Gabriel Ferreira Camões', 'M', 6, '23/08/1962', 8, 11, 11, 5, 3080);</v>
      </c>
    </row>
    <row r="1751" spans="1:36" ht="14.25" customHeight="1" x14ac:dyDescent="0.2">
      <c r="A1751" s="7" cm="1">
        <f t="array" aca="1" ref="A1751" ca="1">INDEX(Companies!$A:$A,RANDBETWEEN(5,COUNTA(Companies!$A:$A) + 1),1)</f>
        <v>5</v>
      </c>
      <c r="B1751" s="7" t="str">
        <f ca="1">VLOOKUP($A1751,Companies!$A:$B,2,FALSE)</f>
        <v>ACME Corporation</v>
      </c>
      <c r="C1751" s="5">
        <f t="shared" si="271"/>
        <v>1747</v>
      </c>
      <c r="D1751" s="5" t="str" cm="1">
        <f t="array" ref="D1751">SHA1HASH($C1751)</f>
        <v>2ad96cc16e625017327b9aa877bbddfb3532a718</v>
      </c>
      <c r="E1751" s="6">
        <v>1</v>
      </c>
      <c r="F1751" s="7">
        <f ca="1">IF($C1751 = 1 + N("Presidente"),
    127,
    IF($C1751 = 2 + N("Vice-Presidente"),
        72,
        IF($C1751 = 3 + N("Secretária bilíngue"),
            13,
            RANDBETWEEN(5,COUNT(Name!$A:$A) + 1)
        )
    )
)</f>
        <v>86</v>
      </c>
      <c r="G1751" s="7" t="str">
        <f ca="1">VLOOKUP($F1751,Name!$A:$B,2,FALSE)</f>
        <v>Carolina</v>
      </c>
      <c r="H1751" s="7">
        <f ca="1" xml:space="preserve">
IF($C1751 = 1,
    0,
    RANDBETWEEN(5,COUNT('Last name'!$A:$A) + 1)
)</f>
        <v>71</v>
      </c>
      <c r="I1751" s="7" t="str">
        <f ca="1" xml:space="preserve">
IF($C1751 = 1 + N("Presidente"),
    "de Orléans e Bragança",
    VLOOKUP($H1751,'Last name'!$A:$B,2,FALSE) &amp; " " &amp; VLOOKUP(RANDBETWEEN(5,COUNT('Last name'!$A:$A) + 1),'Last name'!$A:$B,2,FALSE)
)</f>
        <v>Dantas Azeredo</v>
      </c>
      <c r="J1751" s="7" t="str">
        <f t="shared" ca="1" si="272"/>
        <v>Carolina Dantas Azeredo</v>
      </c>
      <c r="K1751" s="7" t="str" cm="1">
        <f t="array" aca="1" ref="K1751" ca="1">SHA1HASH($J1751)</f>
        <v>b18419f689f36cc8a5326fe2809457252909b782</v>
      </c>
      <c r="L1751" s="7" cm="1">
        <f t="array" aca="1" ref="L1751" ca="1">INDEX(States!$A:$A,N1751,1)</f>
        <v>5</v>
      </c>
      <c r="M1751" s="7" t="str">
        <f ca="1">VLOOKUP($L1751,Countries!$A:$B,2,FALSE)</f>
        <v>Portugal</v>
      </c>
      <c r="N1751" s="7" cm="1">
        <f t="array" aca="1" ref="N1751" ca="1">INDEX(States!$C:$C,RANDBETWEEN(5,COUNTA(States!$A:$A) + 1),1)</f>
        <v>18</v>
      </c>
      <c r="O1751" s="7" t="str">
        <f ca="1">VLOOKUP($N1751,States!$C:$D,2,FALSE)</f>
        <v>Castelo Branco</v>
      </c>
      <c r="P1751" s="7" t="str">
        <f ca="1">VLOOKUP($F1751,Name!$A:$C,3,FALSE)</f>
        <v>F</v>
      </c>
      <c r="Q1751" s="7" t="str">
        <f ca="1">VLOOKUP($P1751,Genders!$B:$C,2,FALSE)</f>
        <v>Female</v>
      </c>
      <c r="R1751" s="7" cm="1">
        <f t="array" aca="1" ref="R1751" ca="1">INDEX('Marital status'!$A:$A,RANDBETWEEN(5,COUNTA('Marital status'!$A:$A) + 1),1)</f>
        <v>6</v>
      </c>
      <c r="S1751" s="7" t="str">
        <f ca="1">VLOOKUP($R1751,'Marital status'!$A:$B,2,FALSE)</f>
        <v>MarrieD</v>
      </c>
      <c r="T1751" s="7">
        <f t="shared" ca="1" si="273"/>
        <v>5</v>
      </c>
      <c r="U1751" s="7" t="str">
        <f ca="1">VLOOKUP($T1751,Ethnicities!$A:$B,2,FALSE)</f>
        <v xml:space="preserve"> white</v>
      </c>
      <c r="V1751" s="8">
        <f t="shared" ca="1" si="274"/>
        <v>18574</v>
      </c>
      <c r="W1751" s="6">
        <f t="shared" ca="1" si="275"/>
        <v>7</v>
      </c>
      <c r="X1751" s="8" t="str">
        <f ca="1">VLOOKUP($W1751,'Background education'!$A:$B,2,FALSE)</f>
        <v>Undergraduate degree</v>
      </c>
      <c r="Y1751" s="7">
        <f ca="1" xml:space="preserve">
  IF(OR($AA1751 = 5, $AA1751 = 6, $AA1751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51" s="7" t="str">
        <f ca="1">VLOOKUP($Y1751,Departments!$A:$B,2,FALSE)</f>
        <v>Finance</v>
      </c>
      <c r="AA1751" s="6">
        <f t="shared" ca="1" si="276"/>
        <v>9</v>
      </c>
      <c r="AB1751" s="7" t="str">
        <f ca="1">VLOOKUP($AA1751,Roles!$A:$B,2,FALSE)</f>
        <v>Intern</v>
      </c>
      <c r="AC1751" s="6" t="str">
        <f t="shared" ca="1" si="277"/>
        <v/>
      </c>
      <c r="AD1751" s="7" t="str">
        <f ca="1" xml:space="preserve">
IF($AC1751 &lt;&gt; "",
    VLOOKUP($AC1751,Levels!$A:$B,2,FALSE),
    ""
)</f>
        <v/>
      </c>
      <c r="AE1751" s="8">
        <f t="shared" ca="1" si="278"/>
        <v>40127</v>
      </c>
      <c r="AF1751" s="6">
        <f ca="1">RANDBETWEEN(5,COUNTA('Recruitment source'!$A:$A) + 1)</f>
        <v>9</v>
      </c>
      <c r="AG1751" s="6" t="str">
        <f ca="1">VLOOKUP($AF1751,'Recruitment source'!$A:$B,2,FALSE)</f>
        <v>Empregos Online</v>
      </c>
      <c r="AH1751" s="8"/>
      <c r="AI1751" s="1">
        <f t="shared" ca="1" si="270"/>
        <v>1205</v>
      </c>
      <c r="AJ1751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1747, 1, 'Carolina Dantas Azeredo', 'F', 5, '07/11/1950', 7, 7, 9, NULL, 1205);</v>
      </c>
    </row>
    <row r="1752" spans="1:36" ht="14.25" customHeight="1" x14ac:dyDescent="0.2">
      <c r="A1752" s="7" cm="1">
        <f t="array" aca="1" ref="A1752" ca="1">INDEX(Companies!$A:$A,RANDBETWEEN(5,COUNTA(Companies!$A:$A) + 1),1)</f>
        <v>5</v>
      </c>
      <c r="B1752" s="7" t="str">
        <f ca="1">VLOOKUP($A1752,Companies!$A:$B,2,FALSE)</f>
        <v>ACME Corporation</v>
      </c>
      <c r="C1752" s="5">
        <f t="shared" si="271"/>
        <v>1748</v>
      </c>
      <c r="D1752" s="5" t="str" cm="1">
        <f t="array" ref="D1752">SHA1HASH($C1752)</f>
        <v>ddb6158990bb9a24621a9e1785be80d8bf4ae482</v>
      </c>
      <c r="E1752" s="6">
        <v>1</v>
      </c>
      <c r="F1752" s="7">
        <f ca="1">IF($C1752 = 1 + N("Presidente"),
    127,
    IF($C1752 = 2 + N("Vice-Presidente"),
        72,
        IF($C1752 = 3 + N("Secretária bilíngue"),
            13,
            RANDBETWEEN(5,COUNT(Name!$A:$A) + 1)
        )
    )
)</f>
        <v>212</v>
      </c>
      <c r="G1752" s="7" t="str">
        <f ca="1">VLOOKUP($F1752,Name!$A:$B,2,FALSE)</f>
        <v>Kelly</v>
      </c>
      <c r="H1752" s="7">
        <f ca="1" xml:space="preserve">
IF($C1752 = 1,
    0,
    RANDBETWEEN(5,COUNT('Last name'!$A:$A) + 1)
)</f>
        <v>18</v>
      </c>
      <c r="I1752" s="7" t="str">
        <f ca="1" xml:space="preserve">
IF($C1752 = 1 + N("Presidente"),
    "de Orléans e Bragança",
    VLOOKUP($H1752,'Last name'!$A:$B,2,FALSE) &amp; " " &amp; VLOOKUP(RANDBETWEEN(5,COUNT('Last name'!$A:$A) + 1),'Last name'!$A:$B,2,FALSE)
)</f>
        <v>Andrioli Nascimento</v>
      </c>
      <c r="J1752" s="7" t="str">
        <f t="shared" ca="1" si="272"/>
        <v>Kelly Andrioli Nascimento</v>
      </c>
      <c r="K1752" s="7" t="str" cm="1">
        <f t="array" aca="1" ref="K1752" ca="1">SHA1HASH($J1752)</f>
        <v>83ce2477b42b77553fd45ddbbec8f1dea732d70d</v>
      </c>
      <c r="L1752" s="7" cm="1">
        <f t="array" aca="1" ref="L1752" ca="1">INDEX(States!$A:$A,N1752,1)</f>
        <v>5</v>
      </c>
      <c r="M1752" s="7" t="str">
        <f ca="1">VLOOKUP($L1752,Countries!$A:$B,2,FALSE)</f>
        <v>Portugal</v>
      </c>
      <c r="N1752" s="7" cm="1">
        <f t="array" aca="1" ref="N1752" ca="1">INDEX(States!$C:$C,RANDBETWEEN(5,COUNTA(States!$A:$A) + 1),1)</f>
        <v>13</v>
      </c>
      <c r="O1752" s="7" t="str">
        <f ca="1">VLOOKUP($N1752,States!$C:$D,2,FALSE)</f>
        <v>Coimbra</v>
      </c>
      <c r="P1752" s="7" t="str">
        <f ca="1">VLOOKUP($F1752,Name!$A:$C,3,FALSE)</f>
        <v>F</v>
      </c>
      <c r="Q1752" s="7" t="str">
        <f ca="1">VLOOKUP($P1752,Genders!$B:$C,2,FALSE)</f>
        <v>Female</v>
      </c>
      <c r="R1752" s="7" cm="1">
        <f t="array" aca="1" ref="R1752" ca="1">INDEX('Marital status'!$A:$A,RANDBETWEEN(5,COUNTA('Marital status'!$A:$A) + 1),1)</f>
        <v>9</v>
      </c>
      <c r="S1752" s="7" t="str">
        <f ca="1">VLOOKUP($R1752,'Marital status'!$A:$B,2,FALSE)</f>
        <v>DIVORCED</v>
      </c>
      <c r="T1752" s="7">
        <f t="shared" ca="1" si="273"/>
        <v>5</v>
      </c>
      <c r="U1752" s="7" t="str">
        <f ca="1">VLOOKUP($T1752,Ethnicities!$A:$B,2,FALSE)</f>
        <v xml:space="preserve"> white</v>
      </c>
      <c r="V1752" s="8">
        <f t="shared" ca="1" si="274"/>
        <v>30301</v>
      </c>
      <c r="W1752" s="6">
        <f t="shared" ca="1" si="275"/>
        <v>7</v>
      </c>
      <c r="X1752" s="8" t="str">
        <f ca="1">VLOOKUP($W1752,'Background education'!$A:$B,2,FALSE)</f>
        <v>Undergraduate degree</v>
      </c>
      <c r="Y1752" s="7">
        <f ca="1" xml:space="preserve">
  IF(OR($AA1752 = 5, $AA1752 = 6, $AA1752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52" s="7" t="str">
        <f ca="1">VLOOKUP($Y1752,Departments!$A:$B,2,FALSE)</f>
        <v>Human Resource</v>
      </c>
      <c r="AA1752" s="6">
        <f t="shared" ca="1" si="276"/>
        <v>11</v>
      </c>
      <c r="AB1752" s="7" t="str">
        <f ca="1">VLOOKUP($AA1752,Roles!$A:$B,2,FALSE)</f>
        <v>Analyst</v>
      </c>
      <c r="AC1752" s="6">
        <f t="shared" ca="1" si="277"/>
        <v>5</v>
      </c>
      <c r="AD1752" s="7" t="str">
        <f ca="1" xml:space="preserve">
IF($AC1752 &lt;&gt; "",
    VLOOKUP($AC1752,Levels!$A:$B,2,FALSE),
    ""
)</f>
        <v>Junior</v>
      </c>
      <c r="AE1752" s="8">
        <f t="shared" ca="1" si="278"/>
        <v>41875</v>
      </c>
      <c r="AF1752" s="6">
        <f ca="1">RANDBETWEEN(5,COUNTA('Recruitment source'!$A:$A) + 1)</f>
        <v>9</v>
      </c>
      <c r="AG1752" s="6" t="str">
        <f ca="1">VLOOKUP($AF1752,'Recruitment source'!$A:$B,2,FALSE)</f>
        <v>Empregos Online</v>
      </c>
      <c r="AH1752" s="8"/>
      <c r="AI1752" s="1">
        <f t="shared" ca="1" si="270"/>
        <v>2580</v>
      </c>
      <c r="AJ1752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1748, 1, 'Kelly Andrioli Nascimento', 'F', 5, '16/12/1982', 7, 8, 11, 5, 2580);</v>
      </c>
    </row>
    <row r="1753" spans="1:36" ht="14.25" customHeight="1" x14ac:dyDescent="0.2">
      <c r="A1753" s="7" cm="1">
        <f t="array" aca="1" ref="A1753" ca="1">INDEX(Companies!$A:$A,RANDBETWEEN(5,COUNTA(Companies!$A:$A) + 1),1)</f>
        <v>5</v>
      </c>
      <c r="B1753" s="7" t="str">
        <f ca="1">VLOOKUP($A1753,Companies!$A:$B,2,FALSE)</f>
        <v>ACME Corporation</v>
      </c>
      <c r="C1753" s="5">
        <f t="shared" si="271"/>
        <v>1749</v>
      </c>
      <c r="D1753" s="5" t="str" cm="1">
        <f t="array" ref="D1753">SHA1HASH($C1753)</f>
        <v>2812976abfe59cc3b0af116673b1bc13b0b2a201</v>
      </c>
      <c r="E1753" s="6">
        <v>1</v>
      </c>
      <c r="F1753" s="7">
        <f ca="1">IF($C1753 = 1 + N("Presidente"),
    127,
    IF($C1753 = 2 + N("Vice-Presidente"),
        72,
        IF($C1753 = 3 + N("Secretária bilíngue"),
            13,
            RANDBETWEEN(5,COUNT(Name!$A:$A) + 1)
        )
    )
)</f>
        <v>196</v>
      </c>
      <c r="G1753" s="7" t="str">
        <f ca="1">VLOOKUP($F1753,Name!$A:$B,2,FALSE)</f>
        <v>Jonathan</v>
      </c>
      <c r="H1753" s="7">
        <f ca="1" xml:space="preserve">
IF($C1753 = 1,
    0,
    RANDBETWEEN(5,COUNT('Last name'!$A:$A) + 1)
)</f>
        <v>175</v>
      </c>
      <c r="I1753" s="7" t="str">
        <f ca="1" xml:space="preserve">
IF($C1753 = 1 + N("Presidente"),
    "de Orléans e Bragança",
    VLOOKUP($H1753,'Last name'!$A:$B,2,FALSE) &amp; " " &amp; VLOOKUP(RANDBETWEEN(5,COUNT('Last name'!$A:$A) + 1),'Last name'!$A:$B,2,FALSE)
)</f>
        <v>Santoro Figo</v>
      </c>
      <c r="J1753" s="7" t="str">
        <f t="shared" ca="1" si="272"/>
        <v>Jonathan Santoro Figo</v>
      </c>
      <c r="K1753" s="7" t="str" cm="1">
        <f t="array" aca="1" ref="K1753" ca="1">SHA1HASH($J1753)</f>
        <v>22dd06cf83e5cf09e16feed51351bcfc5b174664</v>
      </c>
      <c r="L1753" s="7" cm="1">
        <f t="array" aca="1" ref="L1753" ca="1">INDEX(States!$A:$A,N1753,1)</f>
        <v>5</v>
      </c>
      <c r="M1753" s="7" t="str">
        <f ca="1">VLOOKUP($L1753,Countries!$A:$B,2,FALSE)</f>
        <v>Portugal</v>
      </c>
      <c r="N1753" s="7" cm="1">
        <f t="array" aca="1" ref="N1753" ca="1">INDEX(States!$C:$C,RANDBETWEEN(5,COUNTA(States!$A:$A) + 1),1)</f>
        <v>14</v>
      </c>
      <c r="O1753" s="7" t="str">
        <f ca="1">VLOOKUP($N1753,States!$C:$D,2,FALSE)</f>
        <v>Madeira</v>
      </c>
      <c r="P1753" s="7" t="str">
        <f ca="1">VLOOKUP($F1753,Name!$A:$C,3,FALSE)</f>
        <v>M</v>
      </c>
      <c r="Q1753" s="7" t="str">
        <f ca="1">VLOOKUP($P1753,Genders!$B:$C,2,FALSE)</f>
        <v>Male</v>
      </c>
      <c r="R1753" s="7" cm="1">
        <f t="array" aca="1" ref="R1753" ca="1">INDEX('Marital status'!$A:$A,RANDBETWEEN(5,COUNTA('Marital status'!$A:$A) + 1),1)</f>
        <v>7</v>
      </c>
      <c r="S1753" s="7" t="str">
        <f ca="1">VLOOKUP($R1753,'Marital status'!$A:$B,2,FALSE)</f>
        <v xml:space="preserve">Widowed </v>
      </c>
      <c r="T1753" s="7">
        <f t="shared" ca="1" si="273"/>
        <v>5</v>
      </c>
      <c r="U1753" s="7" t="str">
        <f ca="1">VLOOKUP($T1753,Ethnicities!$A:$B,2,FALSE)</f>
        <v xml:space="preserve"> white</v>
      </c>
      <c r="V1753" s="8">
        <f t="shared" ca="1" si="274"/>
        <v>25956</v>
      </c>
      <c r="W1753" s="6">
        <f t="shared" ca="1" si="275"/>
        <v>7</v>
      </c>
      <c r="X1753" s="8" t="str">
        <f ca="1">VLOOKUP($W1753,'Background education'!$A:$B,2,FALSE)</f>
        <v>Undergraduate degree</v>
      </c>
      <c r="Y1753" s="7">
        <f ca="1" xml:space="preserve">
  IF(OR($AA1753 = 5, $AA1753 = 6, $AA1753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53" s="7" t="str">
        <f ca="1">VLOOKUP($Y1753,Departments!$A:$B,2,FALSE)</f>
        <v xml:space="preserve"> Commercial</v>
      </c>
      <c r="AA1753" s="6">
        <f t="shared" ca="1" si="276"/>
        <v>10</v>
      </c>
      <c r="AB1753" s="7" t="str">
        <f ca="1">VLOOKUP($AA1753,Roles!$A:$B,2,FALSE)</f>
        <v>Trainee</v>
      </c>
      <c r="AC1753" s="6" t="str">
        <f t="shared" ca="1" si="277"/>
        <v/>
      </c>
      <c r="AD1753" s="7" t="str">
        <f ca="1" xml:space="preserve">
IF($AC1753 &lt;&gt; "",
    VLOOKUP($AC1753,Levels!$A:$B,2,FALSE),
    ""
)</f>
        <v/>
      </c>
      <c r="AE1753" s="8">
        <f t="shared" ca="1" si="278"/>
        <v>41687</v>
      </c>
      <c r="AF1753" s="6">
        <f ca="1">RANDBETWEEN(5,COUNTA('Recruitment source'!$A:$A) + 1)</f>
        <v>9</v>
      </c>
      <c r="AG1753" s="6" t="str">
        <f ca="1">VLOOKUP($AF1753,'Recruitment source'!$A:$B,2,FALSE)</f>
        <v>Empregos Online</v>
      </c>
      <c r="AH1753" s="8"/>
      <c r="AI1753" s="1">
        <f t="shared" ca="1" si="270"/>
        <v>1385</v>
      </c>
      <c r="AJ1753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1749, 1, 'Jonathan Santoro Figo', 'M', 5, '23/01/1971', 7, 9, 10, NULL, 1385);</v>
      </c>
    </row>
    <row r="1754" spans="1:36" ht="14.25" customHeight="1" x14ac:dyDescent="0.2">
      <c r="A1754" s="7" cm="1">
        <f t="array" aca="1" ref="A1754" ca="1">INDEX(Companies!$A:$A,RANDBETWEEN(5,COUNTA(Companies!$A:$A) + 1),1)</f>
        <v>5</v>
      </c>
      <c r="B1754" s="7" t="str">
        <f ca="1">VLOOKUP($A1754,Companies!$A:$B,2,FALSE)</f>
        <v>ACME Corporation</v>
      </c>
      <c r="C1754" s="5">
        <f t="shared" si="271"/>
        <v>1750</v>
      </c>
      <c r="D1754" s="5" t="str" cm="1">
        <f t="array" ref="D1754">SHA1HASH($C1754)</f>
        <v>ff5e3002be05abc10324780ce16d5e25cd7afec7</v>
      </c>
      <c r="E1754" s="6">
        <v>1</v>
      </c>
      <c r="F1754" s="7">
        <f ca="1">IF($C1754 = 1 + N("Presidente"),
    127,
    IF($C1754 = 2 + N("Vice-Presidente"),
        72,
        IF($C1754 = 3 + N("Secretária bilíngue"),
            13,
            RANDBETWEEN(5,COUNT(Name!$A:$A) + 1)
        )
    )
)</f>
        <v>109</v>
      </c>
      <c r="G1754" s="7" t="str">
        <f ca="1">VLOOKUP($F1754,Name!$A:$B,2,FALSE)</f>
        <v>Davi Luiz</v>
      </c>
      <c r="H1754" s="7">
        <f ca="1" xml:space="preserve">
IF($C1754 = 1,
    0,
    RANDBETWEEN(5,COUNT('Last name'!$A:$A) + 1)
)</f>
        <v>24</v>
      </c>
      <c r="I1754" s="7" t="str">
        <f ca="1" xml:space="preserve">
IF($C1754 = 1 + N("Presidente"),
    "de Orléans e Bragança",
    VLOOKUP($H1754,'Last name'!$A:$B,2,FALSE) &amp; " " &amp; VLOOKUP(RANDBETWEEN(5,COUNT('Last name'!$A:$A) + 1),'Last name'!$A:$B,2,FALSE)
)</f>
        <v>Asvilla Soares</v>
      </c>
      <c r="J1754" s="7" t="str">
        <f t="shared" ca="1" si="272"/>
        <v>Davi Luiz Asvilla Soares</v>
      </c>
      <c r="K1754" s="7" t="str" cm="1">
        <f t="array" aca="1" ref="K1754" ca="1">SHA1HASH($J1754)</f>
        <v>180da9e51a36ac942116b66b197b068538b91425</v>
      </c>
      <c r="L1754" s="7" cm="1">
        <f t="array" aca="1" ref="L1754" ca="1">INDEX(States!$A:$A,N1754,1)</f>
        <v>5</v>
      </c>
      <c r="M1754" s="7" t="str">
        <f ca="1">VLOOKUP($L1754,Countries!$A:$B,2,FALSE)</f>
        <v>Portugal</v>
      </c>
      <c r="N1754" s="7" cm="1">
        <f t="array" aca="1" ref="N1754" ca="1">INDEX(States!$C:$C,RANDBETWEEN(5,COUNTA(States!$A:$A) + 1),1)</f>
        <v>20</v>
      </c>
      <c r="O1754" s="7" t="str">
        <f ca="1">VLOOKUP($N1754,States!$C:$D,2,FALSE)</f>
        <v>Portalegre</v>
      </c>
      <c r="P1754" s="7" t="str">
        <f ca="1">VLOOKUP($F1754,Name!$A:$C,3,FALSE)</f>
        <v>M</v>
      </c>
      <c r="Q1754" s="7" t="str">
        <f ca="1">VLOOKUP($P1754,Genders!$B:$C,2,FALSE)</f>
        <v>Male</v>
      </c>
      <c r="R1754" s="7" cm="1">
        <f t="array" aca="1" ref="R1754" ca="1">INDEX('Marital status'!$A:$A,RANDBETWEEN(5,COUNTA('Marital status'!$A:$A) + 1),1)</f>
        <v>7</v>
      </c>
      <c r="S1754" s="7" t="str">
        <f ca="1">VLOOKUP($R1754,'Marital status'!$A:$B,2,FALSE)</f>
        <v xml:space="preserve">Widowed </v>
      </c>
      <c r="T1754" s="7">
        <f t="shared" ca="1" si="273"/>
        <v>5</v>
      </c>
      <c r="U1754" s="7" t="str">
        <f ca="1">VLOOKUP($T1754,Ethnicities!$A:$B,2,FALSE)</f>
        <v xml:space="preserve"> white</v>
      </c>
      <c r="V1754" s="8">
        <f t="shared" ca="1" si="274"/>
        <v>29250</v>
      </c>
      <c r="W1754" s="6">
        <f t="shared" ca="1" si="275"/>
        <v>7</v>
      </c>
      <c r="X1754" s="8" t="str">
        <f ca="1">VLOOKUP($W1754,'Background education'!$A:$B,2,FALSE)</f>
        <v>Undergraduate degree</v>
      </c>
      <c r="Y1754" s="7">
        <f ca="1" xml:space="preserve">
  IF(OR($AA1754 = 5, $AA1754 = 6, $AA1754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54" s="7" t="str">
        <f ca="1">VLOOKUP($Y1754,Departments!$A:$B,2,FALSE)</f>
        <v>Finance</v>
      </c>
      <c r="AA1754" s="6">
        <f t="shared" ca="1" si="276"/>
        <v>11</v>
      </c>
      <c r="AB1754" s="7" t="str">
        <f ca="1">VLOOKUP($AA1754,Roles!$A:$B,2,FALSE)</f>
        <v>Analyst</v>
      </c>
      <c r="AC1754" s="6">
        <f t="shared" ca="1" si="277"/>
        <v>7</v>
      </c>
      <c r="AD1754" s="7" t="str">
        <f ca="1" xml:space="preserve">
IF($AC1754 &lt;&gt; "",
    VLOOKUP($AC1754,Levels!$A:$B,2,FALSE),
    ""
)</f>
        <v>Senior</v>
      </c>
      <c r="AE1754" s="8">
        <f t="shared" ca="1" si="278"/>
        <v>41564</v>
      </c>
      <c r="AF1754" s="6">
        <f ca="1">RANDBETWEEN(5,COUNTA('Recruitment source'!$A:$A) + 1)</f>
        <v>6</v>
      </c>
      <c r="AG1754" s="6" t="str">
        <f ca="1">VLOOKUP($AF1754,'Recruitment source'!$A:$B,2,FALSE)</f>
        <v>Learn4Good</v>
      </c>
      <c r="AH1754" s="8"/>
      <c r="AI1754" s="1">
        <f t="shared" ca="1" si="270"/>
        <v>2500</v>
      </c>
      <c r="AJ1754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1750, 1, 'Davi Luiz Asvilla Soares', 'M', 5, '30/01/1980', 7, 7, 11, 7, 2500);</v>
      </c>
    </row>
    <row r="1755" spans="1:36" ht="14.25" customHeight="1" x14ac:dyDescent="0.2">
      <c r="A1755" s="7" cm="1">
        <f t="array" aca="1" ref="A1755" ca="1">INDEX(Companies!$A:$A,RANDBETWEEN(5,COUNTA(Companies!$A:$A) + 1),1)</f>
        <v>5</v>
      </c>
      <c r="B1755" s="7" t="str">
        <f ca="1">VLOOKUP($A1755,Companies!$A:$B,2,FALSE)</f>
        <v>ACME Corporation</v>
      </c>
      <c r="C1755" s="5">
        <f t="shared" si="271"/>
        <v>1751</v>
      </c>
      <c r="D1755" s="5" t="str" cm="1">
        <f t="array" ref="D1755">SHA1HASH($C1755)</f>
        <v>814c4e3c62cb0280ee9c4a21ce3892be8654c1ff</v>
      </c>
      <c r="E1755" s="6">
        <v>1</v>
      </c>
      <c r="F1755" s="7">
        <f ca="1">IF($C1755 = 1 + N("Presidente"),
    127,
    IF($C1755 = 2 + N("Vice-Presidente"),
        72,
        IF($C1755 = 3 + N("Secretária bilíngue"),
            13,
            RANDBETWEEN(5,COUNT(Name!$A:$A) + 1)
        )
    )
)</f>
        <v>84</v>
      </c>
      <c r="G1755" s="7" t="str">
        <f ca="1">VLOOKUP($F1755,Name!$A:$B,2,FALSE)</f>
        <v>Carlos</v>
      </c>
      <c r="H1755" s="7">
        <f ca="1" xml:space="preserve">
IF($C1755 = 1,
    0,
    RANDBETWEEN(5,COUNT('Last name'!$A:$A) + 1)
)</f>
        <v>157</v>
      </c>
      <c r="I1755" s="7" t="str">
        <f ca="1" xml:space="preserve">
IF($C1755 = 1 + N("Presidente"),
    "de Orléans e Bragança",
    VLOOKUP($H1755,'Last name'!$A:$B,2,FALSE) &amp; " " &amp; VLOOKUP(RANDBETWEEN(5,COUNT('Last name'!$A:$A) + 1),'Last name'!$A:$B,2,FALSE)
)</f>
        <v>Ramos Monteiro</v>
      </c>
      <c r="J1755" s="7" t="str">
        <f t="shared" ca="1" si="272"/>
        <v>Carlos Ramos Monteiro</v>
      </c>
      <c r="K1755" s="7" t="str" cm="1">
        <f t="array" aca="1" ref="K1755" ca="1">SHA1HASH($J1755)</f>
        <v>8d5bbe79d8de441937d3ec7537771621421f11ea</v>
      </c>
      <c r="L1755" s="7" cm="1">
        <f t="array" aca="1" ref="L1755" ca="1">INDEX(States!$A:$A,N1755,1)</f>
        <v>5</v>
      </c>
      <c r="M1755" s="7" t="str">
        <f ca="1">VLOOKUP($L1755,Countries!$A:$B,2,FALSE)</f>
        <v>Portugal</v>
      </c>
      <c r="N1755" s="7" cm="1">
        <f t="array" aca="1" ref="N1755" ca="1">INDEX(States!$C:$C,RANDBETWEEN(5,COUNTA(States!$A:$A) + 1),1)</f>
        <v>13</v>
      </c>
      <c r="O1755" s="7" t="str">
        <f ca="1">VLOOKUP($N1755,States!$C:$D,2,FALSE)</f>
        <v>Coimbra</v>
      </c>
      <c r="P1755" s="7" t="str">
        <f ca="1">VLOOKUP($F1755,Name!$A:$C,3,FALSE)</f>
        <v>M</v>
      </c>
      <c r="Q1755" s="7" t="str">
        <f ca="1">VLOOKUP($P1755,Genders!$B:$C,2,FALSE)</f>
        <v>Male</v>
      </c>
      <c r="R1755" s="7" cm="1">
        <f t="array" aca="1" ref="R1755" ca="1">INDEX('Marital status'!$A:$A,RANDBETWEEN(5,COUNTA('Marital status'!$A:$A) + 1),1)</f>
        <v>8</v>
      </c>
      <c r="S1755" s="7" t="str">
        <f ca="1">VLOOKUP($R1755,'Marital status'!$A:$B,2,FALSE)</f>
        <v xml:space="preserve"> Separated </v>
      </c>
      <c r="T1755" s="7">
        <f t="shared" ca="1" si="273"/>
        <v>5</v>
      </c>
      <c r="U1755" s="7" t="str">
        <f ca="1">VLOOKUP($T1755,Ethnicities!$A:$B,2,FALSE)</f>
        <v xml:space="preserve"> white</v>
      </c>
      <c r="V1755" s="8">
        <f t="shared" ca="1" si="274"/>
        <v>25526</v>
      </c>
      <c r="W1755" s="6">
        <f t="shared" ca="1" si="275"/>
        <v>7</v>
      </c>
      <c r="X1755" s="8" t="str">
        <f ca="1">VLOOKUP($W1755,'Background education'!$A:$B,2,FALSE)</f>
        <v>Undergraduate degree</v>
      </c>
      <c r="Y1755" s="7">
        <f ca="1" xml:space="preserve">
  IF(OR($AA1755 = 5, $AA1755 = 6, $AA1755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55" s="7" t="str">
        <f ca="1">VLOOKUP($Y1755,Departments!$A:$B,2,FALSE)</f>
        <v>Controlling</v>
      </c>
      <c r="AA1755" s="6">
        <f t="shared" ca="1" si="276"/>
        <v>10</v>
      </c>
      <c r="AB1755" s="7" t="str">
        <f ca="1">VLOOKUP($AA1755,Roles!$A:$B,2,FALSE)</f>
        <v>Trainee</v>
      </c>
      <c r="AC1755" s="6" t="str">
        <f t="shared" ca="1" si="277"/>
        <v/>
      </c>
      <c r="AD1755" s="7" t="str">
        <f ca="1" xml:space="preserve">
IF($AC1755 &lt;&gt; "",
    VLOOKUP($AC1755,Levels!$A:$B,2,FALSE),
    ""
)</f>
        <v/>
      </c>
      <c r="AE1755" s="8">
        <f t="shared" ca="1" si="278"/>
        <v>37917</v>
      </c>
      <c r="AF1755" s="6">
        <f ca="1">RANDBETWEEN(5,COUNTA('Recruitment source'!$A:$A) + 1)</f>
        <v>7</v>
      </c>
      <c r="AG1755" s="6" t="str">
        <f ca="1">VLOOKUP($AF1755,'Recruitment source'!$A:$B,2,FALSE)</f>
        <v>SAPO Emprego</v>
      </c>
      <c r="AH1755" s="8"/>
      <c r="AI1755" s="1">
        <f t="shared" ca="1" si="270"/>
        <v>1305</v>
      </c>
      <c r="AJ175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1751, 1, 'Carlos Ramos Monteiro', 'M', 5, '19/11/1969', 7, 12, 10, NULL, 1305);</v>
      </c>
    </row>
    <row r="1756" spans="1:36" ht="14.25" customHeight="1" x14ac:dyDescent="0.2">
      <c r="A1756" s="7" cm="1">
        <f t="array" aca="1" ref="A1756" ca="1">INDEX(Companies!$A:$A,RANDBETWEEN(5,COUNTA(Companies!$A:$A) + 1),1)</f>
        <v>5</v>
      </c>
      <c r="B1756" s="7" t="str">
        <f ca="1">VLOOKUP($A1756,Companies!$A:$B,2,FALSE)</f>
        <v>ACME Corporation</v>
      </c>
      <c r="C1756" s="5">
        <f t="shared" si="271"/>
        <v>1752</v>
      </c>
      <c r="D1756" s="5" t="str" cm="1">
        <f t="array" ref="D1756">SHA1HASH($C1756)</f>
        <v>7a491eda4de7bdfce122427f96c1c0bcc481c303</v>
      </c>
      <c r="E1756" s="6">
        <v>1</v>
      </c>
      <c r="F1756" s="7">
        <f ca="1">IF($C1756 = 1 + N("Presidente"),
    127,
    IF($C1756 = 2 + N("Vice-Presidente"),
        72,
        IF($C1756 = 3 + N("Secretária bilíngue"),
            13,
            RANDBETWEEN(5,COUNT(Name!$A:$A) + 1)
        )
    )
)</f>
        <v>117</v>
      </c>
      <c r="G1756" s="7" t="str">
        <f ca="1">VLOOKUP($F1756,Name!$A:$B,2,FALSE)</f>
        <v>Eduardo</v>
      </c>
      <c r="H1756" s="7">
        <f ca="1" xml:space="preserve">
IF($C1756 = 1,
    0,
    RANDBETWEEN(5,COUNT('Last name'!$A:$A) + 1)
)</f>
        <v>68</v>
      </c>
      <c r="I1756" s="7" t="str">
        <f ca="1" xml:space="preserve">
IF($C1756 = 1 + N("Presidente"),
    "de Orléans e Bragança",
    VLOOKUP($H1756,'Last name'!$A:$B,2,FALSE) &amp; " " &amp; VLOOKUP(RANDBETWEEN(5,COUNT('Last name'!$A:$A) + 1),'Last name'!$A:$B,2,FALSE)
)</f>
        <v>Costa Gomes</v>
      </c>
      <c r="J1756" s="7" t="str">
        <f t="shared" ca="1" si="272"/>
        <v>Eduardo Costa Gomes</v>
      </c>
      <c r="K1756" s="7" t="str" cm="1">
        <f t="array" aca="1" ref="K1756" ca="1">SHA1HASH($J1756)</f>
        <v>852d707c5eb8bca81efb66d71b05a3bf1f066b7e</v>
      </c>
      <c r="L1756" s="7" cm="1">
        <f t="array" aca="1" ref="L1756" ca="1">INDEX(States!$A:$A,N1756,1)</f>
        <v>5</v>
      </c>
      <c r="M1756" s="7" t="str">
        <f ca="1">VLOOKUP($L1756,Countries!$A:$B,2,FALSE)</f>
        <v>Portugal</v>
      </c>
      <c r="N1756" s="7" cm="1">
        <f t="array" aca="1" ref="N1756" ca="1">INDEX(States!$C:$C,RANDBETWEEN(5,COUNTA(States!$A:$A) + 1),1)</f>
        <v>16</v>
      </c>
      <c r="O1756" s="7" t="str">
        <f ca="1">VLOOKUP($N1756,States!$C:$D,2,FALSE)</f>
        <v>Azores</v>
      </c>
      <c r="P1756" s="7" t="str">
        <f ca="1">VLOOKUP($F1756,Name!$A:$C,3,FALSE)</f>
        <v>M</v>
      </c>
      <c r="Q1756" s="7" t="str">
        <f ca="1">VLOOKUP($P1756,Genders!$B:$C,2,FALSE)</f>
        <v>Male</v>
      </c>
      <c r="R1756" s="7" cm="1">
        <f t="array" aca="1" ref="R1756" ca="1">INDEX('Marital status'!$A:$A,RANDBETWEEN(5,COUNTA('Marital status'!$A:$A) + 1),1)</f>
        <v>5</v>
      </c>
      <c r="S1756" s="7" t="str">
        <f ca="1">VLOOKUP($R1756,'Marital status'!$A:$B,2,FALSE)</f>
        <v>single</v>
      </c>
      <c r="T1756" s="7">
        <f t="shared" ca="1" si="273"/>
        <v>5</v>
      </c>
      <c r="U1756" s="7" t="str">
        <f ca="1">VLOOKUP($T1756,Ethnicities!$A:$B,2,FALSE)</f>
        <v xml:space="preserve"> white</v>
      </c>
      <c r="V1756" s="8">
        <f t="shared" ca="1" si="274"/>
        <v>17475</v>
      </c>
      <c r="W1756" s="6">
        <f t="shared" ca="1" si="275"/>
        <v>7</v>
      </c>
      <c r="X1756" s="8" t="str">
        <f ca="1">VLOOKUP($W1756,'Background education'!$A:$B,2,FALSE)</f>
        <v>Undergraduate degree</v>
      </c>
      <c r="Y1756" s="7">
        <f ca="1" xml:space="preserve">
  IF(OR($AA1756 = 5, $AA1756 = 6, $AA1756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56" s="7" t="str">
        <f ca="1">VLOOKUP($Y1756,Departments!$A:$B,2,FALSE)</f>
        <v xml:space="preserve"> Presidency</v>
      </c>
      <c r="AA1756" s="6">
        <f t="shared" ca="1" si="276"/>
        <v>11</v>
      </c>
      <c r="AB1756" s="7" t="str">
        <f ca="1">VLOOKUP($AA1756,Roles!$A:$B,2,FALSE)</f>
        <v>Analyst</v>
      </c>
      <c r="AC1756" s="6">
        <f t="shared" ca="1" si="277"/>
        <v>7</v>
      </c>
      <c r="AD1756" s="7" t="str">
        <f ca="1" xml:space="preserve">
IF($AC1756 &lt;&gt; "",
    VLOOKUP($AC1756,Levels!$A:$B,2,FALSE),
    ""
)</f>
        <v>Senior</v>
      </c>
      <c r="AE1756" s="8">
        <f t="shared" ca="1" si="278"/>
        <v>38601</v>
      </c>
      <c r="AF1756" s="6">
        <f ca="1">RANDBETWEEN(5,COUNTA('Recruitment source'!$A:$A) + 1)</f>
        <v>8</v>
      </c>
      <c r="AG1756" s="6" t="str">
        <f ca="1">VLOOKUP($AF1756,'Recruitment source'!$A:$B,2,FALSE)</f>
        <v>Net Empregos</v>
      </c>
      <c r="AH1756" s="8"/>
      <c r="AI1756" s="1">
        <f t="shared" ca="1" si="270"/>
        <v>2500</v>
      </c>
      <c r="AJ175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1752, 1, 'Eduardo Costa Gomes', 'M', 5, '04/11/1947', 7, 5, 11, 7, 2500);</v>
      </c>
    </row>
    <row r="1757" spans="1:36" ht="14.25" customHeight="1" x14ac:dyDescent="0.2">
      <c r="A1757" s="7" cm="1">
        <f t="array" aca="1" ref="A1757" ca="1">INDEX(Companies!$A:$A,RANDBETWEEN(5,COUNTA(Companies!$A:$A) + 1),1)</f>
        <v>5</v>
      </c>
      <c r="B1757" s="7" t="str">
        <f ca="1">VLOOKUP($A1757,Companies!$A:$B,2,FALSE)</f>
        <v>ACME Corporation</v>
      </c>
      <c r="C1757" s="5">
        <f t="shared" si="271"/>
        <v>1753</v>
      </c>
      <c r="D1757" s="5" t="str" cm="1">
        <f t="array" ref="D1757">SHA1HASH($C1757)</f>
        <v>600edbb0ac688b70c008e2e69d46eead4acc286b</v>
      </c>
      <c r="E1757" s="6">
        <v>1</v>
      </c>
      <c r="F1757" s="7">
        <f ca="1">IF($C1757 = 1 + N("Presidente"),
    127,
    IF($C1757 = 2 + N("Vice-Presidente"),
        72,
        IF($C1757 = 3 + N("Secretária bilíngue"),
            13,
            RANDBETWEEN(5,COUNT(Name!$A:$A) + 1)
        )
    )
)</f>
        <v>229</v>
      </c>
      <c r="G1757" s="7" t="str">
        <f ca="1">VLOOKUP($F1757,Name!$A:$B,2,FALSE)</f>
        <v>Liz</v>
      </c>
      <c r="H1757" s="7">
        <f ca="1" xml:space="preserve">
IF($C1757 = 1,
    0,
    RANDBETWEEN(5,COUNT('Last name'!$A:$A) + 1)
)</f>
        <v>184</v>
      </c>
      <c r="I1757" s="7" t="str">
        <f ca="1" xml:space="preserve">
IF($C1757 = 1 + N("Presidente"),
    "de Orléans e Bragança",
    VLOOKUP($H1757,'Last name'!$A:$B,2,FALSE) &amp; " " &amp; VLOOKUP(RANDBETWEEN(5,COUNT('Last name'!$A:$A) + 1),'Last name'!$A:$B,2,FALSE)
)</f>
        <v>sobrenome Castro</v>
      </c>
      <c r="J1757" s="7" t="str">
        <f t="shared" ca="1" si="272"/>
        <v>Liz sobrenome Castro</v>
      </c>
      <c r="K1757" s="7" t="str" cm="1">
        <f t="array" aca="1" ref="K1757" ca="1">SHA1HASH($J1757)</f>
        <v>5b94faf037e584684c9a6039099739dbef4f1350</v>
      </c>
      <c r="L1757" s="7" cm="1">
        <f t="array" aca="1" ref="L1757" ca="1">INDEX(States!$A:$A,N1757,1)</f>
        <v>5</v>
      </c>
      <c r="M1757" s="7" t="str">
        <f ca="1">VLOOKUP($L1757,Countries!$A:$B,2,FALSE)</f>
        <v>Portugal</v>
      </c>
      <c r="N1757" s="7" cm="1">
        <f t="array" aca="1" ref="N1757" ca="1">INDEX(States!$C:$C,RANDBETWEEN(5,COUNTA(States!$A:$A) + 1),1)</f>
        <v>12</v>
      </c>
      <c r="O1757" s="7" t="str">
        <f ca="1">VLOOKUP($N1757,States!$C:$D,2,FALSE)</f>
        <v>Leiria</v>
      </c>
      <c r="P1757" s="7" t="str">
        <f ca="1">VLOOKUP($F1757,Name!$A:$C,3,FALSE)</f>
        <v>F</v>
      </c>
      <c r="Q1757" s="7" t="str">
        <f ca="1">VLOOKUP($P1757,Genders!$B:$C,2,FALSE)</f>
        <v>Female</v>
      </c>
      <c r="R1757" s="7" cm="1">
        <f t="array" aca="1" ref="R1757" ca="1">INDEX('Marital status'!$A:$A,RANDBETWEEN(5,COUNTA('Marital status'!$A:$A) + 1),1)</f>
        <v>7</v>
      </c>
      <c r="S1757" s="7" t="str">
        <f ca="1">VLOOKUP($R1757,'Marital status'!$A:$B,2,FALSE)</f>
        <v xml:space="preserve">Widowed </v>
      </c>
      <c r="T1757" s="7">
        <f t="shared" ca="1" si="273"/>
        <v>6</v>
      </c>
      <c r="U1757" s="7" t="str">
        <f ca="1">VLOOKUP($T1757,Ethnicities!$A:$B,2,FALSE)</f>
        <v>Black or African American</v>
      </c>
      <c r="V1757" s="8">
        <f t="shared" ca="1" si="274"/>
        <v>26518</v>
      </c>
      <c r="W1757" s="6">
        <f t="shared" ca="1" si="275"/>
        <v>7</v>
      </c>
      <c r="X1757" s="8" t="str">
        <f ca="1">VLOOKUP($W1757,'Background education'!$A:$B,2,FALSE)</f>
        <v>Undergraduate degree</v>
      </c>
      <c r="Y1757" s="7">
        <f ca="1" xml:space="preserve">
  IF(OR($AA1757 = 5, $AA1757 = 6, $AA1757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57" s="7" t="str">
        <f ca="1">VLOOKUP($Y1757,Departments!$A:$B,2,FALSE)</f>
        <v xml:space="preserve"> Presidency</v>
      </c>
      <c r="AA1757" s="6">
        <f t="shared" ca="1" si="276"/>
        <v>10</v>
      </c>
      <c r="AB1757" s="7" t="str">
        <f ca="1">VLOOKUP($AA1757,Roles!$A:$B,2,FALSE)</f>
        <v>Trainee</v>
      </c>
      <c r="AC1757" s="6" t="str">
        <f t="shared" ca="1" si="277"/>
        <v/>
      </c>
      <c r="AD1757" s="7" t="str">
        <f ca="1" xml:space="preserve">
IF($AC1757 &lt;&gt; "",
    VLOOKUP($AC1757,Levels!$A:$B,2,FALSE),
    ""
)</f>
        <v/>
      </c>
      <c r="AE1757" s="8">
        <f t="shared" ca="1" si="278"/>
        <v>38007</v>
      </c>
      <c r="AF1757" s="6">
        <f ca="1">RANDBETWEEN(5,COUNTA('Recruitment source'!$A:$A) + 1)</f>
        <v>14</v>
      </c>
      <c r="AG1757" s="6" t="str">
        <f ca="1">VLOOKUP($AF1757,'Recruitment source'!$A:$B,2,FALSE)</f>
        <v>LinkedIn</v>
      </c>
      <c r="AH1757" s="8"/>
      <c r="AI1757" s="1">
        <f t="shared" ca="1" si="270"/>
        <v>1305</v>
      </c>
      <c r="AJ175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1753, 1, 'Liz sobrenome Castro', 'F', 6, '07/08/1972', 7, 5, 10, NULL, 1305);</v>
      </c>
    </row>
    <row r="1758" spans="1:36" ht="14.25" customHeight="1" x14ac:dyDescent="0.2">
      <c r="A1758" s="7" cm="1">
        <f t="array" aca="1" ref="A1758" ca="1">INDEX(Companies!$A:$A,RANDBETWEEN(5,COUNTA(Companies!$A:$A) + 1),1)</f>
        <v>5</v>
      </c>
      <c r="B1758" s="7" t="str">
        <f ca="1">VLOOKUP($A1758,Companies!$A:$B,2,FALSE)</f>
        <v>ACME Corporation</v>
      </c>
      <c r="C1758" s="5">
        <f t="shared" si="271"/>
        <v>1754</v>
      </c>
      <c r="D1758" s="5" t="str" cm="1">
        <f t="array" ref="D1758">SHA1HASH($C1758)</f>
        <v>88dc38e029c5ff35ed3f103faca7ec14e7d77073</v>
      </c>
      <c r="E1758" s="6">
        <v>1</v>
      </c>
      <c r="F1758" s="7">
        <f ca="1">IF($C1758 = 1 + N("Presidente"),
    127,
    IF($C1758 = 2 + N("Vice-Presidente"),
        72,
        IF($C1758 = 3 + N("Secretária bilíngue"),
            13,
            RANDBETWEEN(5,COUNT(Name!$A:$A) + 1)
        )
    )
)</f>
        <v>318</v>
      </c>
      <c r="G1758" s="7" t="str">
        <f ca="1">VLOOKUP($F1758,Name!$A:$B,2,FALSE)</f>
        <v>Pedro Lucas</v>
      </c>
      <c r="H1758" s="7">
        <f ca="1" xml:space="preserve">
IF($C1758 = 1,
    0,
    RANDBETWEEN(5,COUNT('Last name'!$A:$A) + 1)
)</f>
        <v>105</v>
      </c>
      <c r="I1758" s="7" t="str">
        <f ca="1" xml:space="preserve">
IF($C1758 = 1 + N("Presidente"),
    "de Orléans e Bragança",
    VLOOKUP($H1758,'Last name'!$A:$B,2,FALSE) &amp; " " &amp; VLOOKUP(RANDBETWEEN(5,COUNT('Last name'!$A:$A) + 1),'Last name'!$A:$B,2,FALSE)
)</f>
        <v>Junqueira Rocha</v>
      </c>
      <c r="J1758" s="7" t="str">
        <f t="shared" ca="1" si="272"/>
        <v>Pedro Lucas Junqueira Rocha</v>
      </c>
      <c r="K1758" s="7" t="str" cm="1">
        <f t="array" aca="1" ref="K1758" ca="1">SHA1HASH($J1758)</f>
        <v>65f377d447c2e957e44edeb063c8f72a80e9d6a4</v>
      </c>
      <c r="L1758" s="7" cm="1">
        <f t="array" aca="1" ref="L1758" ca="1">INDEX(States!$A:$A,N1758,1)</f>
        <v>5</v>
      </c>
      <c r="M1758" s="7" t="str">
        <f ca="1">VLOOKUP($L1758,Countries!$A:$B,2,FALSE)</f>
        <v>Portugal</v>
      </c>
      <c r="N1758" s="7" cm="1">
        <f t="array" aca="1" ref="N1758" ca="1">INDEX(States!$C:$C,RANDBETWEEN(5,COUNTA(States!$A:$A) + 1),1)</f>
        <v>18</v>
      </c>
      <c r="O1758" s="7" t="str">
        <f ca="1">VLOOKUP($N1758,States!$C:$D,2,FALSE)</f>
        <v>Castelo Branco</v>
      </c>
      <c r="P1758" s="7" t="str">
        <f ca="1">VLOOKUP($F1758,Name!$A:$C,3,FALSE)</f>
        <v>M</v>
      </c>
      <c r="Q1758" s="7" t="str">
        <f ca="1">VLOOKUP($P1758,Genders!$B:$C,2,FALSE)</f>
        <v>Male</v>
      </c>
      <c r="R1758" s="7" cm="1">
        <f t="array" aca="1" ref="R1758" ca="1">INDEX('Marital status'!$A:$A,RANDBETWEEN(5,COUNTA('Marital status'!$A:$A) + 1),1)</f>
        <v>7</v>
      </c>
      <c r="S1758" s="7" t="str">
        <f ca="1">VLOOKUP($R1758,'Marital status'!$A:$B,2,FALSE)</f>
        <v xml:space="preserve">Widowed </v>
      </c>
      <c r="T1758" s="7">
        <f t="shared" ca="1" si="273"/>
        <v>5</v>
      </c>
      <c r="U1758" s="7" t="str">
        <f ca="1">VLOOKUP($T1758,Ethnicities!$A:$B,2,FALSE)</f>
        <v xml:space="preserve"> white</v>
      </c>
      <c r="V1758" s="8">
        <f t="shared" ca="1" si="274"/>
        <v>26752</v>
      </c>
      <c r="W1758" s="6">
        <f t="shared" ca="1" si="275"/>
        <v>7</v>
      </c>
      <c r="X1758" s="8" t="str">
        <f ca="1">VLOOKUP($W1758,'Background education'!$A:$B,2,FALSE)</f>
        <v>Undergraduate degree</v>
      </c>
      <c r="Y1758" s="7">
        <f ca="1" xml:space="preserve">
  IF(OR($AA1758 = 5, $AA1758 = 6, $AA1758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58" s="7" t="str">
        <f ca="1">VLOOKUP($Y1758,Departments!$A:$B,2,FALSE)</f>
        <v>Human Resource</v>
      </c>
      <c r="AA1758" s="6">
        <f t="shared" ca="1" si="276"/>
        <v>11</v>
      </c>
      <c r="AB1758" s="7" t="str">
        <f ca="1">VLOOKUP($AA1758,Roles!$A:$B,2,FALSE)</f>
        <v>Analyst</v>
      </c>
      <c r="AC1758" s="6">
        <f t="shared" ca="1" si="277"/>
        <v>6</v>
      </c>
      <c r="AD1758" s="7" t="str">
        <f ca="1" xml:space="preserve">
IF($AC1758 &lt;&gt; "",
    VLOOKUP($AC1758,Levels!$A:$B,2,FALSE),
    ""
)</f>
        <v>Pleno</v>
      </c>
      <c r="AE1758" s="8">
        <f t="shared" ca="1" si="278"/>
        <v>38983</v>
      </c>
      <c r="AF1758" s="6">
        <f ca="1">RANDBETWEEN(5,COUNTA('Recruitment source'!$A:$A) + 1)</f>
        <v>14</v>
      </c>
      <c r="AG1758" s="6" t="str">
        <f ca="1">VLOOKUP($AF1758,'Recruitment source'!$A:$B,2,FALSE)</f>
        <v>LinkedIn</v>
      </c>
      <c r="AH1758" s="8"/>
      <c r="AI1758" s="1">
        <f t="shared" ca="1" si="270"/>
        <v>2580</v>
      </c>
      <c r="AJ1758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1754, 1, 'Pedro Lucas Junqueira Rocha', 'M', 5, '29/03/1973', 7, 8, 11, 6, 2580);</v>
      </c>
    </row>
    <row r="1759" spans="1:36" ht="14.25" customHeight="1" x14ac:dyDescent="0.2">
      <c r="A1759" s="7" cm="1">
        <f t="array" aca="1" ref="A1759" ca="1">INDEX(Companies!$A:$A,RANDBETWEEN(5,COUNTA(Companies!$A:$A) + 1),1)</f>
        <v>5</v>
      </c>
      <c r="B1759" s="7" t="str">
        <f ca="1">VLOOKUP($A1759,Companies!$A:$B,2,FALSE)</f>
        <v>ACME Corporation</v>
      </c>
      <c r="C1759" s="5">
        <f t="shared" si="271"/>
        <v>1755</v>
      </c>
      <c r="D1759" s="5" t="str" cm="1">
        <f t="array" ref="D1759">SHA1HASH($C1759)</f>
        <v>9aa92ec6c1107c1e59fe276364708d280ab91ce4</v>
      </c>
      <c r="E1759" s="6">
        <v>1</v>
      </c>
      <c r="F1759" s="7">
        <f ca="1">IF($C1759 = 1 + N("Presidente"),
    127,
    IF($C1759 = 2 + N("Vice-Presidente"),
        72,
        IF($C1759 = 3 + N("Secretária bilíngue"),
            13,
            RANDBETWEEN(5,COUNT(Name!$A:$A) + 1)
        )
    )
)</f>
        <v>164</v>
      </c>
      <c r="G1759" s="7" t="str">
        <f ca="1">VLOOKUP($F1759,Name!$A:$B,2,FALSE)</f>
        <v>Heloísa Helena</v>
      </c>
      <c r="H1759" s="7">
        <f ca="1" xml:space="preserve">
IF($C1759 = 1,
    0,
    RANDBETWEEN(5,COUNT('Last name'!$A:$A) + 1)
)</f>
        <v>14</v>
      </c>
      <c r="I1759" s="7" t="str">
        <f ca="1" xml:space="preserve">
IF($C1759 = 1 + N("Presidente"),
    "de Orléans e Bragança",
    VLOOKUP($H1759,'Last name'!$A:$B,2,FALSE) &amp; " " &amp; VLOOKUP(RANDBETWEEN(5,COUNT('Last name'!$A:$A) + 1),'Last name'!$A:$B,2,FALSE)
)</f>
        <v>Alves Figo</v>
      </c>
      <c r="J1759" s="7" t="str">
        <f t="shared" ca="1" si="272"/>
        <v>Heloísa Helena Alves Figo</v>
      </c>
      <c r="K1759" s="7" t="str" cm="1">
        <f t="array" aca="1" ref="K1759" ca="1">SHA1HASH($J1759)</f>
        <v>4dd05095cc924e05429fc5d6413981cccd760ab0</v>
      </c>
      <c r="L1759" s="7" cm="1">
        <f t="array" aca="1" ref="L1759" ca="1">INDEX(States!$A:$A,N1759,1)</f>
        <v>5</v>
      </c>
      <c r="M1759" s="7" t="str">
        <f ca="1">VLOOKUP($L1759,Countries!$A:$B,2,FALSE)</f>
        <v>Portugal</v>
      </c>
      <c r="N1759" s="7" cm="1">
        <f t="array" aca="1" ref="N1759" ca="1">INDEX(States!$C:$C,RANDBETWEEN(5,COUNTA(States!$A:$A) + 1),1)</f>
        <v>7</v>
      </c>
      <c r="O1759" s="7" t="str">
        <f ca="1">VLOOKUP($N1759,States!$C:$D,2,FALSE)</f>
        <v xml:space="preserve"> Setúbal </v>
      </c>
      <c r="P1759" s="7" t="str">
        <f ca="1">VLOOKUP($F1759,Name!$A:$C,3,FALSE)</f>
        <v>F</v>
      </c>
      <c r="Q1759" s="7" t="str">
        <f ca="1">VLOOKUP($P1759,Genders!$B:$C,2,FALSE)</f>
        <v>Female</v>
      </c>
      <c r="R1759" s="7" cm="1">
        <f t="array" aca="1" ref="R1759" ca="1">INDEX('Marital status'!$A:$A,RANDBETWEEN(5,COUNTA('Marital status'!$A:$A) + 1),1)</f>
        <v>9</v>
      </c>
      <c r="S1759" s="7" t="str">
        <f ca="1">VLOOKUP($R1759,'Marital status'!$A:$B,2,FALSE)</f>
        <v>DIVORCED</v>
      </c>
      <c r="T1759" s="7">
        <f t="shared" ca="1" si="273"/>
        <v>5</v>
      </c>
      <c r="U1759" s="7" t="str">
        <f ca="1">VLOOKUP($T1759,Ethnicities!$A:$B,2,FALSE)</f>
        <v xml:space="preserve"> white</v>
      </c>
      <c r="V1759" s="8">
        <f t="shared" ca="1" si="274"/>
        <v>24727</v>
      </c>
      <c r="W1759" s="6">
        <f t="shared" ca="1" si="275"/>
        <v>7</v>
      </c>
      <c r="X1759" s="8" t="str">
        <f ca="1">VLOOKUP($W1759,'Background education'!$A:$B,2,FALSE)</f>
        <v>Undergraduate degree</v>
      </c>
      <c r="Y1759" s="7">
        <f ca="1" xml:space="preserve">
  IF(OR($AA1759 = 5, $AA1759 = 6, $AA1759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59" s="7" t="str">
        <f ca="1">VLOOKUP($Y1759,Departments!$A:$B,2,FALSE)</f>
        <v>Administration</v>
      </c>
      <c r="AA1759" s="6">
        <f t="shared" ca="1" si="276"/>
        <v>9</v>
      </c>
      <c r="AB1759" s="7" t="str">
        <f ca="1">VLOOKUP($AA1759,Roles!$A:$B,2,FALSE)</f>
        <v>Intern</v>
      </c>
      <c r="AC1759" s="6" t="str">
        <f t="shared" ca="1" si="277"/>
        <v/>
      </c>
      <c r="AD1759" s="7" t="str">
        <f ca="1" xml:space="preserve">
IF($AC1759 &lt;&gt; "",
    VLOOKUP($AC1759,Levels!$A:$B,2,FALSE),
    ""
)</f>
        <v/>
      </c>
      <c r="AE1759" s="8">
        <f t="shared" ca="1" si="278"/>
        <v>36638</v>
      </c>
      <c r="AF1759" s="6">
        <f ca="1">RANDBETWEEN(5,COUNTA('Recruitment source'!$A:$A) + 1)</f>
        <v>14</v>
      </c>
      <c r="AG1759" s="6" t="str">
        <f ca="1">VLOOKUP($AF1759,'Recruitment source'!$A:$B,2,FALSE)</f>
        <v>LinkedIn</v>
      </c>
      <c r="AH1759" s="8"/>
      <c r="AI1759" s="1">
        <f t="shared" ca="1" si="270"/>
        <v>1205</v>
      </c>
      <c r="AJ1759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1755, 1, 'Heloísa Helena Alves Figo', 'F', 5, '12/09/1967', 7, 6, 9, NULL, 1205);</v>
      </c>
    </row>
    <row r="1760" spans="1:36" ht="14.25" customHeight="1" x14ac:dyDescent="0.2">
      <c r="A1760" s="7" cm="1">
        <f t="array" aca="1" ref="A1760" ca="1">INDEX(Companies!$A:$A,RANDBETWEEN(5,COUNTA(Companies!$A:$A) + 1),1)</f>
        <v>5</v>
      </c>
      <c r="B1760" s="7" t="str">
        <f ca="1">VLOOKUP($A1760,Companies!$A:$B,2,FALSE)</f>
        <v>ACME Corporation</v>
      </c>
      <c r="C1760" s="5">
        <f t="shared" si="271"/>
        <v>1756</v>
      </c>
      <c r="D1760" s="5" t="str" cm="1">
        <f t="array" ref="D1760">SHA1HASH($C1760)</f>
        <v>2f83ff6a6a77e7aca11c87d1ee6f9b8fce10c821</v>
      </c>
      <c r="E1760" s="6">
        <v>1</v>
      </c>
      <c r="F1760" s="7">
        <f ca="1">IF($C1760 = 1 + N("Presidente"),
    127,
    IF($C1760 = 2 + N("Vice-Presidente"),
        72,
        IF($C1760 = 3 + N("Secretária bilíngue"),
            13,
            RANDBETWEEN(5,COUNT(Name!$A:$A) + 1)
        )
    )
)</f>
        <v>321</v>
      </c>
      <c r="G1760" s="7" t="str">
        <f ca="1">VLOOKUP($F1760,Name!$A:$B,2,FALSE)</f>
        <v>Pietra</v>
      </c>
      <c r="H1760" s="7">
        <f ca="1" xml:space="preserve">
IF($C1760 = 1,
    0,
    RANDBETWEEN(5,COUNT('Last name'!$A:$A) + 1)
)</f>
        <v>168</v>
      </c>
      <c r="I1760" s="7" t="str">
        <f ca="1" xml:space="preserve">
IF($C1760 = 1 + N("Presidente"),
    "de Orléans e Bragança",
    VLOOKUP($H1760,'Last name'!$A:$B,2,FALSE) &amp; " " &amp; VLOOKUP(RANDBETWEEN(5,COUNT('Last name'!$A:$A) + 1),'Last name'!$A:$B,2,FALSE)
)</f>
        <v>Rossi Bianchi</v>
      </c>
      <c r="J1760" s="7" t="str">
        <f t="shared" ca="1" si="272"/>
        <v>Pietra Rossi Bianchi</v>
      </c>
      <c r="K1760" s="7" t="str" cm="1">
        <f t="array" aca="1" ref="K1760" ca="1">SHA1HASH($J1760)</f>
        <v>46ca9c9b89d94e6251f18fcc1173892a61ab6a27</v>
      </c>
      <c r="L1760" s="7" cm="1">
        <f t="array" aca="1" ref="L1760" ca="1">INDEX(States!$A:$A,N1760,1)</f>
        <v>5</v>
      </c>
      <c r="M1760" s="7" t="str">
        <f ca="1">VLOOKUP($L1760,Countries!$A:$B,2,FALSE)</f>
        <v>Portugal</v>
      </c>
      <c r="N1760" s="7" cm="1">
        <f t="array" aca="1" ref="N1760" ca="1">INDEX(States!$C:$C,RANDBETWEEN(5,COUNTA(States!$A:$A) + 1),1)</f>
        <v>10</v>
      </c>
      <c r="O1760" s="7" t="str">
        <f ca="1">VLOOKUP($N1760,States!$C:$D,2,FALSE)</f>
        <v>Faro</v>
      </c>
      <c r="P1760" s="7" t="str">
        <f ca="1">VLOOKUP($F1760,Name!$A:$C,3,FALSE)</f>
        <v>F</v>
      </c>
      <c r="Q1760" s="7" t="str">
        <f ca="1">VLOOKUP($P1760,Genders!$B:$C,2,FALSE)</f>
        <v>Female</v>
      </c>
      <c r="R1760" s="7" cm="1">
        <f t="array" aca="1" ref="R1760" ca="1">INDEX('Marital status'!$A:$A,RANDBETWEEN(5,COUNTA('Marital status'!$A:$A) + 1),1)</f>
        <v>9</v>
      </c>
      <c r="S1760" s="7" t="str">
        <f ca="1">VLOOKUP($R1760,'Marital status'!$A:$B,2,FALSE)</f>
        <v>DIVORCED</v>
      </c>
      <c r="T1760" s="7">
        <f t="shared" ca="1" si="273"/>
        <v>7</v>
      </c>
      <c r="U1760" s="7" t="str">
        <f ca="1">VLOOKUP($T1760,Ethnicities!$A:$B,2,FALSE)</f>
        <v xml:space="preserve">  Hispanic or LATINO</v>
      </c>
      <c r="V1760" s="8">
        <f t="shared" ca="1" si="274"/>
        <v>24799</v>
      </c>
      <c r="W1760" s="6">
        <f t="shared" ca="1" si="275"/>
        <v>8</v>
      </c>
      <c r="X1760" s="8" t="str">
        <f ca="1">VLOOKUP($W1760,'Background education'!$A:$B,2,FALSE)</f>
        <v>Graduate school</v>
      </c>
      <c r="Y1760" s="7">
        <f ca="1" xml:space="preserve">
  IF(OR($AA1760 = 5, $AA1760 = 6, $AA1760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60" s="7" t="str">
        <f ca="1">VLOOKUP($Y1760,Departments!$A:$B,2,FALSE)</f>
        <v>Audit</v>
      </c>
      <c r="AA1760" s="6">
        <f t="shared" ca="1" si="276"/>
        <v>11</v>
      </c>
      <c r="AB1760" s="7" t="str">
        <f ca="1">VLOOKUP($AA1760,Roles!$A:$B,2,FALSE)</f>
        <v>Analyst</v>
      </c>
      <c r="AC1760" s="6">
        <f t="shared" ca="1" si="277"/>
        <v>7</v>
      </c>
      <c r="AD1760" s="7" t="str">
        <f ca="1" xml:space="preserve">
IF($AC1760 &lt;&gt; "",
    VLOOKUP($AC1760,Levels!$A:$B,2,FALSE),
    ""
)</f>
        <v>Senior</v>
      </c>
      <c r="AE1760" s="8">
        <f t="shared" ca="1" si="278"/>
        <v>37813</v>
      </c>
      <c r="AF1760" s="6">
        <f ca="1">RANDBETWEEN(5,COUNTA('Recruitment source'!$A:$A) + 1)</f>
        <v>15</v>
      </c>
      <c r="AG1760" s="6" t="str">
        <f ca="1">VLOOKUP($AF1760,'Recruitment source'!$A:$B,2,FALSE)</f>
        <v>Website</v>
      </c>
      <c r="AH1760" s="8"/>
      <c r="AI1760" s="1">
        <f t="shared" ca="1" si="270"/>
        <v>3000</v>
      </c>
      <c r="AJ1760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1756, 1, 'Pietra Rossi Bianchi', 'F', 7, '23/11/1967', 8, 13, 11, 7, 3000);</v>
      </c>
    </row>
    <row r="1761" spans="1:36" ht="14.25" customHeight="1" x14ac:dyDescent="0.2">
      <c r="A1761" s="7" cm="1">
        <f t="array" aca="1" ref="A1761" ca="1">INDEX(Companies!$A:$A,RANDBETWEEN(5,COUNTA(Companies!$A:$A) + 1),1)</f>
        <v>5</v>
      </c>
      <c r="B1761" s="7" t="str">
        <f ca="1">VLOOKUP($A1761,Companies!$A:$B,2,FALSE)</f>
        <v>ACME Corporation</v>
      </c>
      <c r="C1761" s="5">
        <f t="shared" si="271"/>
        <v>1757</v>
      </c>
      <c r="D1761" s="5" t="str" cm="1">
        <f t="array" ref="D1761">SHA1HASH($C1761)</f>
        <v>d672cba6873194e0f31a63b645ad5a840c5fbbb3</v>
      </c>
      <c r="E1761" s="6">
        <v>1</v>
      </c>
      <c r="F1761" s="7">
        <f ca="1">IF($C1761 = 1 + N("Presidente"),
    127,
    IF($C1761 = 2 + N("Vice-Presidente"),
        72,
        IF($C1761 = 3 + N("Secretária bilíngue"),
            13,
            RANDBETWEEN(5,COUNT(Name!$A:$A) + 1)
        )
    )
)</f>
        <v>106</v>
      </c>
      <c r="G1761" s="7" t="str">
        <f ca="1">VLOOKUP($F1761,Name!$A:$B,2,FALSE)</f>
        <v>Davi Lucas</v>
      </c>
      <c r="H1761" s="7">
        <f ca="1" xml:space="preserve">
IF($C1761 = 1,
    0,
    RANDBETWEEN(5,COUNT('Last name'!$A:$A) + 1)
)</f>
        <v>143</v>
      </c>
      <c r="I1761" s="7" t="str">
        <f ca="1" xml:space="preserve">
IF($C1761 = 1 + N("Presidente"),
    "de Orléans e Bragança",
    VLOOKUP($H1761,'Last name'!$A:$B,2,FALSE) &amp; " " &amp; VLOOKUP(RANDBETWEEN(5,COUNT('Last name'!$A:$A) + 1),'Last name'!$A:$B,2,FALSE)
)</f>
        <v>Oliveira Azeredo</v>
      </c>
      <c r="J1761" s="7" t="str">
        <f t="shared" ca="1" si="272"/>
        <v>Davi Lucas Oliveira Azeredo</v>
      </c>
      <c r="K1761" s="7" t="str" cm="1">
        <f t="array" aca="1" ref="K1761" ca="1">SHA1HASH($J1761)</f>
        <v>d3130f1fde0424b89046422c9dac90101fc7b364</v>
      </c>
      <c r="L1761" s="7" cm="1">
        <f t="array" aca="1" ref="L1761" ca="1">INDEX(States!$A:$A,N1761,1)</f>
        <v>5</v>
      </c>
      <c r="M1761" s="7" t="str">
        <f ca="1">VLOOKUP($L1761,Countries!$A:$B,2,FALSE)</f>
        <v>Portugal</v>
      </c>
      <c r="N1761" s="7" cm="1">
        <f t="array" aca="1" ref="N1761" ca="1">INDEX(States!$C:$C,RANDBETWEEN(5,COUNTA(States!$A:$A) + 1),1)</f>
        <v>5</v>
      </c>
      <c r="O1761" s="7" t="str">
        <f ca="1">VLOOKUP($N1761,States!$C:$D,2,FALSE)</f>
        <v xml:space="preserve"> Lisboa</v>
      </c>
      <c r="P1761" s="7" t="str">
        <f ca="1">VLOOKUP($F1761,Name!$A:$C,3,FALSE)</f>
        <v>M</v>
      </c>
      <c r="Q1761" s="7" t="str">
        <f ca="1">VLOOKUP($P1761,Genders!$B:$C,2,FALSE)</f>
        <v>Male</v>
      </c>
      <c r="R1761" s="7" cm="1">
        <f t="array" aca="1" ref="R1761" ca="1">INDEX('Marital status'!$A:$A,RANDBETWEEN(5,COUNTA('Marital status'!$A:$A) + 1),1)</f>
        <v>5</v>
      </c>
      <c r="S1761" s="7" t="str">
        <f ca="1">VLOOKUP($R1761,'Marital status'!$A:$B,2,FALSE)</f>
        <v>single</v>
      </c>
      <c r="T1761" s="7">
        <f t="shared" ca="1" si="273"/>
        <v>5</v>
      </c>
      <c r="U1761" s="7" t="str">
        <f ca="1">VLOOKUP($T1761,Ethnicities!$A:$B,2,FALSE)</f>
        <v xml:space="preserve"> white</v>
      </c>
      <c r="V1761" s="8">
        <f t="shared" ca="1" si="274"/>
        <v>28596</v>
      </c>
      <c r="W1761" s="6">
        <f t="shared" ca="1" si="275"/>
        <v>7</v>
      </c>
      <c r="X1761" s="8" t="str">
        <f ca="1">VLOOKUP($W1761,'Background education'!$A:$B,2,FALSE)</f>
        <v>Undergraduate degree</v>
      </c>
      <c r="Y1761" s="7">
        <f ca="1" xml:space="preserve">
  IF(OR($AA1761 = 5, $AA1761 = 6, $AA1761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61" s="7" t="str">
        <f ca="1">VLOOKUP($Y1761,Departments!$A:$B,2,FALSE)</f>
        <v xml:space="preserve"> Commercial</v>
      </c>
      <c r="AA1761" s="6">
        <f t="shared" ca="1" si="276"/>
        <v>10</v>
      </c>
      <c r="AB1761" s="7" t="str">
        <f ca="1">VLOOKUP($AA1761,Roles!$A:$B,2,FALSE)</f>
        <v>Trainee</v>
      </c>
      <c r="AC1761" s="6" t="str">
        <f t="shared" ca="1" si="277"/>
        <v/>
      </c>
      <c r="AD1761" s="7" t="str">
        <f ca="1" xml:space="preserve">
IF($AC1761 &lt;&gt; "",
    VLOOKUP($AC1761,Levels!$A:$B,2,FALSE),
    ""
)</f>
        <v/>
      </c>
      <c r="AE1761" s="8">
        <f t="shared" ca="1" si="278"/>
        <v>44808</v>
      </c>
      <c r="AF1761" s="6">
        <f ca="1">RANDBETWEEN(5,COUNTA('Recruitment source'!$A:$A) + 1)</f>
        <v>9</v>
      </c>
      <c r="AG1761" s="6" t="str">
        <f ca="1">VLOOKUP($AF1761,'Recruitment source'!$A:$B,2,FALSE)</f>
        <v>Empregos Online</v>
      </c>
      <c r="AH1761" s="8"/>
      <c r="AI1761" s="1">
        <f t="shared" ca="1" si="270"/>
        <v>1385</v>
      </c>
      <c r="AJ1761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1757, 1, 'Davi Lucas Oliveira Azeredo', 'M', 5, '16/04/1978', 7, 9, 10, NULL, 1385);</v>
      </c>
    </row>
    <row r="1762" spans="1:36" ht="14.25" customHeight="1" x14ac:dyDescent="0.2">
      <c r="A1762" s="7" cm="1">
        <f t="array" aca="1" ref="A1762" ca="1">INDEX(Companies!$A:$A,RANDBETWEEN(5,COUNTA(Companies!$A:$A) + 1),1)</f>
        <v>5</v>
      </c>
      <c r="B1762" s="7" t="str">
        <f ca="1">VLOOKUP($A1762,Companies!$A:$B,2,FALSE)</f>
        <v>ACME Corporation</v>
      </c>
      <c r="C1762" s="5">
        <f t="shared" si="271"/>
        <v>1758</v>
      </c>
      <c r="D1762" s="5" t="str" cm="1">
        <f t="array" ref="D1762">SHA1HASH($C1762)</f>
        <v>8a03b737c40c35350adf1161eb6f2918439fec70</v>
      </c>
      <c r="E1762" s="6">
        <v>1</v>
      </c>
      <c r="F1762" s="7">
        <f ca="1">IF($C1762 = 1 + N("Presidente"),
    127,
    IF($C1762 = 2 + N("Vice-Presidente"),
        72,
        IF($C1762 = 3 + N("Secretária bilíngue"),
            13,
            RANDBETWEEN(5,COUNT(Name!$A:$A) + 1)
        )
    )
)</f>
        <v>14</v>
      </c>
      <c r="G1762" s="7" t="str">
        <f ca="1">VLOOKUP($F1762,Name!$A:$B,2,FALSE)</f>
        <v>Alexander</v>
      </c>
      <c r="H1762" s="7">
        <f ca="1" xml:space="preserve">
IF($C1762 = 1,
    0,
    RANDBETWEEN(5,COUNT('Last name'!$A:$A) + 1)
)</f>
        <v>118</v>
      </c>
      <c r="I1762" s="7" t="str">
        <f ca="1" xml:space="preserve">
IF($C1762 = 1 + N("Presidente"),
    "de Orléans e Bragança",
    VLOOKUP($H1762,'Last name'!$A:$B,2,FALSE) &amp; " " &amp; VLOOKUP(RANDBETWEEN(5,COUNT('Last name'!$A:$A) + 1),'Last name'!$A:$B,2,FALSE)
)</f>
        <v>Mariani Pimenta</v>
      </c>
      <c r="J1762" s="7" t="str">
        <f t="shared" ca="1" si="272"/>
        <v>Alexander Mariani Pimenta</v>
      </c>
      <c r="K1762" s="7" t="str" cm="1">
        <f t="array" aca="1" ref="K1762" ca="1">SHA1HASH($J1762)</f>
        <v>5a7d1a04bfc5e7f8762827a8fef0103b71fd352f</v>
      </c>
      <c r="L1762" s="7" cm="1">
        <f t="array" aca="1" ref="L1762" ca="1">INDEX(States!$A:$A,N1762,1)</f>
        <v>5</v>
      </c>
      <c r="M1762" s="7" t="str">
        <f ca="1">VLOOKUP($L1762,Countries!$A:$B,2,FALSE)</f>
        <v>Portugal</v>
      </c>
      <c r="N1762" s="7" cm="1">
        <f t="array" aca="1" ref="N1762" ca="1">INDEX(States!$C:$C,RANDBETWEEN(5,COUNTA(States!$A:$A) + 1),1)</f>
        <v>14</v>
      </c>
      <c r="O1762" s="7" t="str">
        <f ca="1">VLOOKUP($N1762,States!$C:$D,2,FALSE)</f>
        <v>Madeira</v>
      </c>
      <c r="P1762" s="7" t="str">
        <f ca="1">VLOOKUP($F1762,Name!$A:$C,3,FALSE)</f>
        <v>M</v>
      </c>
      <c r="Q1762" s="7" t="str">
        <f ca="1">VLOOKUP($P1762,Genders!$B:$C,2,FALSE)</f>
        <v>Male</v>
      </c>
      <c r="R1762" s="7" cm="1">
        <f t="array" aca="1" ref="R1762" ca="1">INDEX('Marital status'!$A:$A,RANDBETWEEN(5,COUNTA('Marital status'!$A:$A) + 1),1)</f>
        <v>7</v>
      </c>
      <c r="S1762" s="7" t="str">
        <f ca="1">VLOOKUP($R1762,'Marital status'!$A:$B,2,FALSE)</f>
        <v xml:space="preserve">Widowed </v>
      </c>
      <c r="T1762" s="7">
        <f t="shared" ca="1" si="273"/>
        <v>5</v>
      </c>
      <c r="U1762" s="7" t="str">
        <f ca="1">VLOOKUP($T1762,Ethnicities!$A:$B,2,FALSE)</f>
        <v xml:space="preserve"> white</v>
      </c>
      <c r="V1762" s="8">
        <f t="shared" ca="1" si="274"/>
        <v>17880</v>
      </c>
      <c r="W1762" s="6">
        <f t="shared" ca="1" si="275"/>
        <v>8</v>
      </c>
      <c r="X1762" s="8" t="str">
        <f ca="1">VLOOKUP($W1762,'Background education'!$A:$B,2,FALSE)</f>
        <v>Graduate school</v>
      </c>
      <c r="Y1762" s="7">
        <f ca="1" xml:space="preserve">
  IF(OR($AA1762 = 5, $AA1762 = 6, $AA1762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62" s="7" t="str">
        <f ca="1">VLOOKUP($Y1762,Departments!$A:$B,2,FALSE)</f>
        <v>Human Resource</v>
      </c>
      <c r="AA1762" s="6">
        <f t="shared" ca="1" si="276"/>
        <v>11</v>
      </c>
      <c r="AB1762" s="7" t="str">
        <f ca="1">VLOOKUP($AA1762,Roles!$A:$B,2,FALSE)</f>
        <v>Analyst</v>
      </c>
      <c r="AC1762" s="6">
        <f t="shared" ca="1" si="277"/>
        <v>6</v>
      </c>
      <c r="AD1762" s="7" t="str">
        <f ca="1" xml:space="preserve">
IF($AC1762 &lt;&gt; "",
    VLOOKUP($AC1762,Levels!$A:$B,2,FALSE),
    ""
)</f>
        <v>Pleno</v>
      </c>
      <c r="AE1762" s="8">
        <f t="shared" ca="1" si="278"/>
        <v>41365</v>
      </c>
      <c r="AF1762" s="6">
        <f ca="1">RANDBETWEEN(5,COUNTA('Recruitment source'!$A:$A) + 1)</f>
        <v>11</v>
      </c>
      <c r="AG1762" s="6" t="str">
        <f ca="1">VLOOKUP($AF1762,'Recruitment source'!$A:$B,2,FALSE)</f>
        <v>Next Station</v>
      </c>
      <c r="AH1762" s="8"/>
      <c r="AI1762" s="1">
        <f t="shared" ca="1" si="270"/>
        <v>3080</v>
      </c>
      <c r="AJ1762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1758, 1, 'Alexander Mariani Pimenta', 'M', 5, '13/12/1948', 8, 8, 11, 6, 3080);</v>
      </c>
    </row>
    <row r="1763" spans="1:36" ht="14.25" customHeight="1" x14ac:dyDescent="0.2">
      <c r="A1763" s="7" cm="1">
        <f t="array" aca="1" ref="A1763" ca="1">INDEX(Companies!$A:$A,RANDBETWEEN(5,COUNTA(Companies!$A:$A) + 1),1)</f>
        <v>5</v>
      </c>
      <c r="B1763" s="7" t="str">
        <f ca="1">VLOOKUP($A1763,Companies!$A:$B,2,FALSE)</f>
        <v>ACME Corporation</v>
      </c>
      <c r="C1763" s="5">
        <f t="shared" si="271"/>
        <v>1759</v>
      </c>
      <c r="D1763" s="5" t="str" cm="1">
        <f t="array" ref="D1763">SHA1HASH($C1763)</f>
        <v>0012e4f1dc0e5920644dc5eed874ce6baa7e25d7</v>
      </c>
      <c r="E1763" s="6">
        <v>1</v>
      </c>
      <c r="F1763" s="7">
        <f ca="1">IF($C1763 = 1 + N("Presidente"),
    127,
    IF($C1763 = 2 + N("Vice-Presidente"),
        72,
        IF($C1763 = 3 + N("Secretária bilíngue"),
            13,
            RANDBETWEEN(5,COUNT(Name!$A:$A) + 1)
        )
    )
)</f>
        <v>10</v>
      </c>
      <c r="G1763" s="7" t="str">
        <f ca="1">VLOOKUP($F1763,Name!$A:$B,2,FALSE)</f>
        <v>Ágata</v>
      </c>
      <c r="H1763" s="7">
        <f ca="1" xml:space="preserve">
IF($C1763 = 1,
    0,
    RANDBETWEEN(5,COUNT('Last name'!$A:$A) + 1)
)</f>
        <v>158</v>
      </c>
      <c r="I1763" s="7" t="str">
        <f ca="1" xml:space="preserve">
IF($C1763 = 1 + N("Presidente"),
    "de Orléans e Bragança",
    VLOOKUP($H1763,'Last name'!$A:$B,2,FALSE) &amp; " " &amp; VLOOKUP(RANDBETWEEN(5,COUNT('Last name'!$A:$A) + 1),'Last name'!$A:$B,2,FALSE)
)</f>
        <v>Rangel Cândido</v>
      </c>
      <c r="J1763" s="7" t="str">
        <f t="shared" ca="1" si="272"/>
        <v>Ágata Rangel Cândido</v>
      </c>
      <c r="K1763" s="7" t="str" cm="1">
        <f t="array" aca="1" ref="K1763" ca="1">SHA1HASH($J1763)</f>
        <v>52f06ba102cce175b29fc062db555656317dc412</v>
      </c>
      <c r="L1763" s="7" cm="1">
        <f t="array" aca="1" ref="L1763" ca="1">INDEX(States!$A:$A,N1763,1)</f>
        <v>5</v>
      </c>
      <c r="M1763" s="7" t="str">
        <f ca="1">VLOOKUP($L1763,Countries!$A:$B,2,FALSE)</f>
        <v>Portugal</v>
      </c>
      <c r="N1763" s="7" cm="1">
        <f t="array" aca="1" ref="N1763" ca="1">INDEX(States!$C:$C,RANDBETWEEN(5,COUNTA(States!$A:$A) + 1),1)</f>
        <v>19</v>
      </c>
      <c r="O1763" s="7" t="str">
        <f ca="1">VLOOKUP($N1763,States!$C:$D,2,FALSE)</f>
        <v>Beja</v>
      </c>
      <c r="P1763" s="7" t="str">
        <f ca="1">VLOOKUP($F1763,Name!$A:$C,3,FALSE)</f>
        <v>F</v>
      </c>
      <c r="Q1763" s="7" t="str">
        <f ca="1">VLOOKUP($P1763,Genders!$B:$C,2,FALSE)</f>
        <v>Female</v>
      </c>
      <c r="R1763" s="7" cm="1">
        <f t="array" aca="1" ref="R1763" ca="1">INDEX('Marital status'!$A:$A,RANDBETWEEN(5,COUNTA('Marital status'!$A:$A) + 1),1)</f>
        <v>6</v>
      </c>
      <c r="S1763" s="7" t="str">
        <f ca="1">VLOOKUP($R1763,'Marital status'!$A:$B,2,FALSE)</f>
        <v>MarrieD</v>
      </c>
      <c r="T1763" s="7">
        <f t="shared" ca="1" si="273"/>
        <v>5</v>
      </c>
      <c r="U1763" s="7" t="str">
        <f ca="1">VLOOKUP($T1763,Ethnicities!$A:$B,2,FALSE)</f>
        <v xml:space="preserve"> white</v>
      </c>
      <c r="V1763" s="8">
        <f t="shared" ca="1" si="274"/>
        <v>22596</v>
      </c>
      <c r="W1763" s="6">
        <f t="shared" ca="1" si="275"/>
        <v>7</v>
      </c>
      <c r="X1763" s="8" t="str">
        <f ca="1">VLOOKUP($W1763,'Background education'!$A:$B,2,FALSE)</f>
        <v>Undergraduate degree</v>
      </c>
      <c r="Y1763" s="7">
        <f ca="1" xml:space="preserve">
  IF(OR($AA1763 = 5, $AA1763 = 6, $AA1763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63" s="7" t="str">
        <f ca="1">VLOOKUP($Y1763,Departments!$A:$B,2,FALSE)</f>
        <v>Administration</v>
      </c>
      <c r="AA1763" s="6">
        <f t="shared" ca="1" si="276"/>
        <v>10</v>
      </c>
      <c r="AB1763" s="7" t="str">
        <f ca="1">VLOOKUP($AA1763,Roles!$A:$B,2,FALSE)</f>
        <v>Trainee</v>
      </c>
      <c r="AC1763" s="6" t="str">
        <f t="shared" ca="1" si="277"/>
        <v/>
      </c>
      <c r="AD1763" s="7" t="str">
        <f ca="1" xml:space="preserve">
IF($AC1763 &lt;&gt; "",
    VLOOKUP($AC1763,Levels!$A:$B,2,FALSE),
    ""
)</f>
        <v/>
      </c>
      <c r="AE1763" s="8">
        <f t="shared" ca="1" si="278"/>
        <v>42407</v>
      </c>
      <c r="AF1763" s="6">
        <f ca="1">RANDBETWEEN(5,COUNTA('Recruitment source'!$A:$A) + 1)</f>
        <v>10</v>
      </c>
      <c r="AG1763" s="6" t="str">
        <f ca="1">VLOOKUP($AF1763,'Recruitment source'!$A:$B,2,FALSE)</f>
        <v>Jobs in Lisbon</v>
      </c>
      <c r="AH1763" s="8"/>
      <c r="AI1763" s="1">
        <f t="shared" ca="1" si="270"/>
        <v>1305</v>
      </c>
      <c r="AJ1763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1759, 1, 'Ágata Rangel Cândido', 'F', 5, '11/11/1961', 7, 6, 10, NULL, 1305);</v>
      </c>
    </row>
    <row r="1764" spans="1:36" ht="14.25" customHeight="1" x14ac:dyDescent="0.2">
      <c r="A1764" s="7" cm="1">
        <f t="array" aca="1" ref="A1764" ca="1">INDEX(Companies!$A:$A,RANDBETWEEN(5,COUNTA(Companies!$A:$A) + 1),1)</f>
        <v>5</v>
      </c>
      <c r="B1764" s="7" t="str">
        <f ca="1">VLOOKUP($A1764,Companies!$A:$B,2,FALSE)</f>
        <v>ACME Corporation</v>
      </c>
      <c r="C1764" s="5">
        <f t="shared" si="271"/>
        <v>1760</v>
      </c>
      <c r="D1764" s="5" t="str" cm="1">
        <f t="array" ref="D1764">SHA1HASH($C1764)</f>
        <v>94fe6a3196c44b2cd7c2ea7776add10deb1fd968</v>
      </c>
      <c r="E1764" s="6">
        <v>1</v>
      </c>
      <c r="F1764" s="7">
        <f ca="1">IF($C1764 = 1 + N("Presidente"),
    127,
    IF($C1764 = 2 + N("Vice-Presidente"),
        72,
        IF($C1764 = 3 + N("Secretária bilíngue"),
            13,
            RANDBETWEEN(5,COUNT(Name!$A:$A) + 1)
        )
    )
)</f>
        <v>19</v>
      </c>
      <c r="G1764" s="7" t="str">
        <f ca="1">VLOOKUP($F1764,Name!$A:$B,2,FALSE)</f>
        <v>Aline</v>
      </c>
      <c r="H1764" s="7">
        <f ca="1" xml:space="preserve">
IF($C1764 = 1,
    0,
    RANDBETWEEN(5,COUNT('Last name'!$A:$A) + 1)
)</f>
        <v>93</v>
      </c>
      <c r="I1764" s="7" t="str">
        <f ca="1" xml:space="preserve">
IF($C1764 = 1 + N("Presidente"),
    "de Orléans e Bragança",
    VLOOKUP($H1764,'Last name'!$A:$B,2,FALSE) &amp; " " &amp; VLOOKUP(RANDBETWEEN(5,COUNT('Last name'!$A:$A) + 1),'Last name'!$A:$B,2,FALSE)
)</f>
        <v>Frois Rodrigues</v>
      </c>
      <c r="J1764" s="7" t="str">
        <f t="shared" ca="1" si="272"/>
        <v>Aline Frois Rodrigues</v>
      </c>
      <c r="K1764" s="7" t="str" cm="1">
        <f t="array" aca="1" ref="K1764" ca="1">SHA1HASH($J1764)</f>
        <v>6af79feb5f7d5416a519525cb38d80e3dd91fca2</v>
      </c>
      <c r="L1764" s="7" cm="1">
        <f t="array" aca="1" ref="L1764" ca="1">INDEX(States!$A:$A,N1764,1)</f>
        <v>5</v>
      </c>
      <c r="M1764" s="7" t="str">
        <f ca="1">VLOOKUP($L1764,Countries!$A:$B,2,FALSE)</f>
        <v>Portugal</v>
      </c>
      <c r="N1764" s="7" cm="1">
        <f t="array" aca="1" ref="N1764" ca="1">INDEX(States!$C:$C,RANDBETWEEN(5,COUNTA(States!$A:$A) + 1),1)</f>
        <v>6</v>
      </c>
      <c r="O1764" s="7" t="str">
        <f ca="1">VLOOKUP($N1764,States!$C:$D,2,FALSE)</f>
        <v>PORTO</v>
      </c>
      <c r="P1764" s="7" t="str">
        <f ca="1">VLOOKUP($F1764,Name!$A:$C,3,FALSE)</f>
        <v>F</v>
      </c>
      <c r="Q1764" s="7" t="str">
        <f ca="1">VLOOKUP($P1764,Genders!$B:$C,2,FALSE)</f>
        <v>Female</v>
      </c>
      <c r="R1764" s="7" cm="1">
        <f t="array" aca="1" ref="R1764" ca="1">INDEX('Marital status'!$A:$A,RANDBETWEEN(5,COUNTA('Marital status'!$A:$A) + 1),1)</f>
        <v>5</v>
      </c>
      <c r="S1764" s="7" t="str">
        <f ca="1">VLOOKUP($R1764,'Marital status'!$A:$B,2,FALSE)</f>
        <v>single</v>
      </c>
      <c r="T1764" s="7">
        <f t="shared" ca="1" si="273"/>
        <v>6</v>
      </c>
      <c r="U1764" s="7" t="str">
        <f ca="1">VLOOKUP($T1764,Ethnicities!$A:$B,2,FALSE)</f>
        <v>Black or African American</v>
      </c>
      <c r="V1764" s="8">
        <f t="shared" ca="1" si="274"/>
        <v>28550</v>
      </c>
      <c r="W1764" s="6">
        <f t="shared" ca="1" si="275"/>
        <v>7</v>
      </c>
      <c r="X1764" s="8" t="str">
        <f ca="1">VLOOKUP($W1764,'Background education'!$A:$B,2,FALSE)</f>
        <v>Undergraduate degree</v>
      </c>
      <c r="Y1764" s="7">
        <f ca="1" xml:space="preserve">
  IF(OR($AA1764 = 5, $AA1764 = 6, $AA1764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64" s="7" t="str">
        <f ca="1">VLOOKUP($Y1764,Departments!$A:$B,2,FALSE)</f>
        <v>Operations</v>
      </c>
      <c r="AA1764" s="6">
        <f t="shared" ca="1" si="276"/>
        <v>11</v>
      </c>
      <c r="AB1764" s="7" t="str">
        <f ca="1">VLOOKUP($AA1764,Roles!$A:$B,2,FALSE)</f>
        <v>Analyst</v>
      </c>
      <c r="AC1764" s="6">
        <f t="shared" ca="1" si="277"/>
        <v>7</v>
      </c>
      <c r="AD1764" s="7" t="str">
        <f ca="1" xml:space="preserve">
IF($AC1764 &lt;&gt; "",
    VLOOKUP($AC1764,Levels!$A:$B,2,FALSE),
    ""
)</f>
        <v>Senior</v>
      </c>
      <c r="AE1764" s="8">
        <f t="shared" ca="1" si="278"/>
        <v>42008</v>
      </c>
      <c r="AF1764" s="6">
        <f ca="1">RANDBETWEEN(5,COUNTA('Recruitment source'!$A:$A) + 1)</f>
        <v>12</v>
      </c>
      <c r="AG1764" s="6" t="str">
        <f ca="1">VLOOKUP($AF1764,'Recruitment source'!$A:$B,2,FALSE)</f>
        <v xml:space="preserve"> recommendation of employee</v>
      </c>
      <c r="AH1764" s="8"/>
      <c r="AI1764" s="1">
        <f t="shared" ca="1" si="270"/>
        <v>2500</v>
      </c>
      <c r="AJ1764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1760, 1, 'Aline Frois Rodrigues', 'F', 6, '01/03/1978', 7, 10, 11, 7, 2500);</v>
      </c>
    </row>
    <row r="1765" spans="1:36" ht="14.25" customHeight="1" x14ac:dyDescent="0.2">
      <c r="A1765" s="7" cm="1">
        <f t="array" aca="1" ref="A1765" ca="1">INDEX(Companies!$A:$A,RANDBETWEEN(5,COUNTA(Companies!$A:$A) + 1),1)</f>
        <v>5</v>
      </c>
      <c r="B1765" s="7" t="str">
        <f ca="1">VLOOKUP($A1765,Companies!$A:$B,2,FALSE)</f>
        <v>ACME Corporation</v>
      </c>
      <c r="C1765" s="5">
        <f t="shared" si="271"/>
        <v>1761</v>
      </c>
      <c r="D1765" s="5" t="str" cm="1">
        <f t="array" ref="D1765">SHA1HASH($C1765)</f>
        <v>a9cc30d29d2b7e3e59983d892aee828aa37facc9</v>
      </c>
      <c r="E1765" s="6">
        <v>1</v>
      </c>
      <c r="F1765" s="7">
        <f ca="1">IF($C1765 = 1 + N("Presidente"),
    127,
    IF($C1765 = 2 + N("Vice-Presidente"),
        72,
        IF($C1765 = 3 + N("Secretária bilíngue"),
            13,
            RANDBETWEEN(5,COUNT(Name!$A:$A) + 1)
        )
    )
)</f>
        <v>245</v>
      </c>
      <c r="G1765" s="7" t="str">
        <f ca="1">VLOOKUP($F1765,Name!$A:$B,2,FALSE)</f>
        <v>Luiz Henrique</v>
      </c>
      <c r="H1765" s="7">
        <f ca="1" xml:space="preserve">
IF($C1765 = 1,
    0,
    RANDBETWEEN(5,COUNT('Last name'!$A:$A) + 1)
)</f>
        <v>66</v>
      </c>
      <c r="I1765" s="7" t="str">
        <f ca="1" xml:space="preserve">
IF($C1765 = 1 + N("Presidente"),
    "de Orléans e Bragança",
    VLOOKUP($H1765,'Last name'!$A:$B,2,FALSE) &amp; " " &amp; VLOOKUP(RANDBETWEEN(5,COUNT('Last name'!$A:$A) + 1),'Last name'!$A:$B,2,FALSE)
)</f>
        <v>Colombo Luz</v>
      </c>
      <c r="J1765" s="7" t="str">
        <f t="shared" ca="1" si="272"/>
        <v>Luiz Henrique Colombo Luz</v>
      </c>
      <c r="K1765" s="7" t="str" cm="1">
        <f t="array" aca="1" ref="K1765" ca="1">SHA1HASH($J1765)</f>
        <v>c2d862620d46f29b9f616a000faeda665bc4cea8</v>
      </c>
      <c r="L1765" s="7" cm="1">
        <f t="array" aca="1" ref="L1765" ca="1">INDEX(States!$A:$A,N1765,1)</f>
        <v>5</v>
      </c>
      <c r="M1765" s="7" t="str">
        <f ca="1">VLOOKUP($L1765,Countries!$A:$B,2,FALSE)</f>
        <v>Portugal</v>
      </c>
      <c r="N1765" s="7" cm="1">
        <f t="array" aca="1" ref="N1765" ca="1">INDEX(States!$C:$C,RANDBETWEEN(5,COUNTA(States!$A:$A) + 1),1)</f>
        <v>7</v>
      </c>
      <c r="O1765" s="7" t="str">
        <f ca="1">VLOOKUP($N1765,States!$C:$D,2,FALSE)</f>
        <v xml:space="preserve"> Setúbal </v>
      </c>
      <c r="P1765" s="7" t="str">
        <f ca="1">VLOOKUP($F1765,Name!$A:$C,3,FALSE)</f>
        <v>M</v>
      </c>
      <c r="Q1765" s="7" t="str">
        <f ca="1">VLOOKUP($P1765,Genders!$B:$C,2,FALSE)</f>
        <v>Male</v>
      </c>
      <c r="R1765" s="7" cm="1">
        <f t="array" aca="1" ref="R1765" ca="1">INDEX('Marital status'!$A:$A,RANDBETWEEN(5,COUNTA('Marital status'!$A:$A) + 1),1)</f>
        <v>6</v>
      </c>
      <c r="S1765" s="7" t="str">
        <f ca="1">VLOOKUP($R1765,'Marital status'!$A:$B,2,FALSE)</f>
        <v>MarrieD</v>
      </c>
      <c r="T1765" s="7">
        <f t="shared" ca="1" si="273"/>
        <v>5</v>
      </c>
      <c r="U1765" s="7" t="str">
        <f ca="1">VLOOKUP($T1765,Ethnicities!$A:$B,2,FALSE)</f>
        <v xml:space="preserve"> white</v>
      </c>
      <c r="V1765" s="8">
        <f t="shared" ca="1" si="274"/>
        <v>26708</v>
      </c>
      <c r="W1765" s="6">
        <f t="shared" ca="1" si="275"/>
        <v>7</v>
      </c>
      <c r="X1765" s="8" t="str">
        <f ca="1">VLOOKUP($W1765,'Background education'!$A:$B,2,FALSE)</f>
        <v>Undergraduate degree</v>
      </c>
      <c r="Y1765" s="7">
        <f ca="1" xml:space="preserve">
  IF(OR($AA1765 = 5, $AA1765 = 6, $AA1765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65" s="7" t="str">
        <f ca="1">VLOOKUP($Y1765,Departments!$A:$B,2,FALSE)</f>
        <v>Finance</v>
      </c>
      <c r="AA1765" s="6">
        <f t="shared" ca="1" si="276"/>
        <v>10</v>
      </c>
      <c r="AB1765" s="7" t="str">
        <f ca="1">VLOOKUP($AA1765,Roles!$A:$B,2,FALSE)</f>
        <v>Trainee</v>
      </c>
      <c r="AC1765" s="6" t="str">
        <f t="shared" ca="1" si="277"/>
        <v/>
      </c>
      <c r="AD1765" s="7" t="str">
        <f ca="1" xml:space="preserve">
IF($AC1765 &lt;&gt; "",
    VLOOKUP($AC1765,Levels!$A:$B,2,FALSE),
    ""
)</f>
        <v/>
      </c>
      <c r="AE1765" s="8">
        <f t="shared" ca="1" si="278"/>
        <v>43835</v>
      </c>
      <c r="AF1765" s="6">
        <f ca="1">RANDBETWEEN(5,COUNTA('Recruitment source'!$A:$A) + 1)</f>
        <v>10</v>
      </c>
      <c r="AG1765" s="6" t="str">
        <f ca="1">VLOOKUP($AF1765,'Recruitment source'!$A:$B,2,FALSE)</f>
        <v>Jobs in Lisbon</v>
      </c>
      <c r="AH1765" s="8"/>
      <c r="AI1765" s="1">
        <f t="shared" ca="1" si="270"/>
        <v>1305</v>
      </c>
      <c r="AJ176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1761, 1, 'Luiz Henrique Colombo Luz', 'M', 5, '13/02/1973', 7, 7, 10, NULL, 1305);</v>
      </c>
    </row>
    <row r="1766" spans="1:36" ht="14.25" customHeight="1" x14ac:dyDescent="0.2">
      <c r="A1766" s="7" cm="1">
        <f t="array" aca="1" ref="A1766" ca="1">INDEX(Companies!$A:$A,RANDBETWEEN(5,COUNTA(Companies!$A:$A) + 1),1)</f>
        <v>5</v>
      </c>
      <c r="B1766" s="7" t="str">
        <f ca="1">VLOOKUP($A1766,Companies!$A:$B,2,FALSE)</f>
        <v>ACME Corporation</v>
      </c>
      <c r="C1766" s="5">
        <f t="shared" si="271"/>
        <v>1762</v>
      </c>
      <c r="D1766" s="5" t="str" cm="1">
        <f t="array" ref="D1766">SHA1HASH($C1766)</f>
        <v>861b0e3d981daf3b96116ac9304cba8cd8de3606</v>
      </c>
      <c r="E1766" s="6">
        <v>1</v>
      </c>
      <c r="F1766" s="7">
        <f ca="1">IF($C1766 = 1 + N("Presidente"),
    127,
    IF($C1766 = 2 + N("Vice-Presidente"),
        72,
        IF($C1766 = 3 + N("Secretária bilíngue"),
            13,
            RANDBETWEEN(5,COUNT(Name!$A:$A) + 1)
        )
    )
)</f>
        <v>45</v>
      </c>
      <c r="G1766" s="7" t="str">
        <f ca="1">VLOOKUP($F1766,Name!$A:$B,2,FALSE)</f>
        <v>Anna Carolinna</v>
      </c>
      <c r="H1766" s="7">
        <f ca="1" xml:space="preserve">
IF($C1766 = 1,
    0,
    RANDBETWEEN(5,COUNT('Last name'!$A:$A) + 1)
)</f>
        <v>54</v>
      </c>
      <c r="I1766" s="7" t="str">
        <f ca="1" xml:space="preserve">
IF($C1766 = 1 + N("Presidente"),
    "de Orléans e Bragança",
    VLOOKUP($H1766,'Last name'!$A:$B,2,FALSE) &amp; " " &amp; VLOOKUP(RANDBETWEEN(5,COUNT('Last name'!$A:$A) + 1),'Last name'!$A:$B,2,FALSE)
)</f>
        <v>Caminha Alcantara</v>
      </c>
      <c r="J1766" s="7" t="str">
        <f t="shared" ca="1" si="272"/>
        <v>Anna Carolinna Caminha Alcantara</v>
      </c>
      <c r="K1766" s="7" t="str" cm="1">
        <f t="array" aca="1" ref="K1766" ca="1">SHA1HASH($J1766)</f>
        <v>1db39cf6cd42cabf683619732ca6a821ca71fb1e</v>
      </c>
      <c r="L1766" s="7" cm="1">
        <f t="array" aca="1" ref="L1766" ca="1">INDEX(States!$A:$A,N1766,1)</f>
        <v>5</v>
      </c>
      <c r="M1766" s="7" t="str">
        <f ca="1">VLOOKUP($L1766,Countries!$A:$B,2,FALSE)</f>
        <v>Portugal</v>
      </c>
      <c r="N1766" s="7" cm="1">
        <f t="array" aca="1" ref="N1766" ca="1">INDEX(States!$C:$C,RANDBETWEEN(5,COUNTA(States!$A:$A) + 1),1)</f>
        <v>20</v>
      </c>
      <c r="O1766" s="7" t="str">
        <f ca="1">VLOOKUP($N1766,States!$C:$D,2,FALSE)</f>
        <v>Portalegre</v>
      </c>
      <c r="P1766" s="7" t="str">
        <f ca="1">VLOOKUP($F1766,Name!$A:$C,3,FALSE)</f>
        <v>F</v>
      </c>
      <c r="Q1766" s="7" t="str">
        <f ca="1">VLOOKUP($P1766,Genders!$B:$C,2,FALSE)</f>
        <v>Female</v>
      </c>
      <c r="R1766" s="7" cm="1">
        <f t="array" aca="1" ref="R1766" ca="1">INDEX('Marital status'!$A:$A,RANDBETWEEN(5,COUNTA('Marital status'!$A:$A) + 1),1)</f>
        <v>8</v>
      </c>
      <c r="S1766" s="7" t="str">
        <f ca="1">VLOOKUP($R1766,'Marital status'!$A:$B,2,FALSE)</f>
        <v xml:space="preserve"> Separated </v>
      </c>
      <c r="T1766" s="7">
        <f t="shared" ca="1" si="273"/>
        <v>5</v>
      </c>
      <c r="U1766" s="7" t="str">
        <f ca="1">VLOOKUP($T1766,Ethnicities!$A:$B,2,FALSE)</f>
        <v xml:space="preserve"> white</v>
      </c>
      <c r="V1766" s="8">
        <f t="shared" ca="1" si="274"/>
        <v>27653</v>
      </c>
      <c r="W1766" s="6">
        <f t="shared" ca="1" si="275"/>
        <v>7</v>
      </c>
      <c r="X1766" s="8" t="str">
        <f ca="1">VLOOKUP($W1766,'Background education'!$A:$B,2,FALSE)</f>
        <v>Undergraduate degree</v>
      </c>
      <c r="Y1766" s="7">
        <f ca="1" xml:space="preserve">
  IF(OR($AA1766 = 5, $AA1766 = 6, $AA1766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66" s="7" t="str">
        <f ca="1">VLOOKUP($Y1766,Departments!$A:$B,2,FALSE)</f>
        <v>Operations</v>
      </c>
      <c r="AA1766" s="6">
        <f t="shared" ca="1" si="276"/>
        <v>11</v>
      </c>
      <c r="AB1766" s="7" t="str">
        <f ca="1">VLOOKUP($AA1766,Roles!$A:$B,2,FALSE)</f>
        <v>Analyst</v>
      </c>
      <c r="AC1766" s="6">
        <f t="shared" ca="1" si="277"/>
        <v>5</v>
      </c>
      <c r="AD1766" s="7" t="str">
        <f ca="1" xml:space="preserve">
IF($AC1766 &lt;&gt; "",
    VLOOKUP($AC1766,Levels!$A:$B,2,FALSE),
    ""
)</f>
        <v>Junior</v>
      </c>
      <c r="AE1766" s="8">
        <f t="shared" ca="1" si="278"/>
        <v>36457</v>
      </c>
      <c r="AF1766" s="6">
        <f ca="1">RANDBETWEEN(5,COUNTA('Recruitment source'!$A:$A) + 1)</f>
        <v>5</v>
      </c>
      <c r="AG1766" s="6" t="str">
        <f ca="1">VLOOKUP($AF1766,'Recruitment source'!$A:$B,2,FALSE)</f>
        <v>Indeed</v>
      </c>
      <c r="AH1766" s="8"/>
      <c r="AI1766" s="1">
        <f t="shared" ca="1" si="270"/>
        <v>2500</v>
      </c>
      <c r="AJ176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1762, 1, 'Anna Carolinna Caminha Alcantara', 'F', 5, '16/09/1975', 7, 10, 11, 5, 2500);</v>
      </c>
    </row>
    <row r="1767" spans="1:36" ht="14.25" customHeight="1" x14ac:dyDescent="0.2">
      <c r="A1767" s="7" cm="1">
        <f t="array" aca="1" ref="A1767" ca="1">INDEX(Companies!$A:$A,RANDBETWEEN(5,COUNTA(Companies!$A:$A) + 1),1)</f>
        <v>5</v>
      </c>
      <c r="B1767" s="7" t="str">
        <f ca="1">VLOOKUP($A1767,Companies!$A:$B,2,FALSE)</f>
        <v>ACME Corporation</v>
      </c>
      <c r="C1767" s="5">
        <f t="shared" si="271"/>
        <v>1763</v>
      </c>
      <c r="D1767" s="5" t="str" cm="1">
        <f t="array" ref="D1767">SHA1HASH($C1767)</f>
        <v>da4c8768d4def293944f4f613e3089bb4e42124e</v>
      </c>
      <c r="E1767" s="6">
        <v>1</v>
      </c>
      <c r="F1767" s="7">
        <f ca="1">IF($C1767 = 1 + N("Presidente"),
    127,
    IF($C1767 = 2 + N("Vice-Presidente"),
        72,
        IF($C1767 = 3 + N("Secretária bilíngue"),
            13,
            RANDBETWEEN(5,COUNT(Name!$A:$A) + 1)
        )
    )
)</f>
        <v>21</v>
      </c>
      <c r="G1767" s="7" t="str">
        <f ca="1">VLOOKUP($F1767,Name!$A:$B,2,FALSE)</f>
        <v>Allana</v>
      </c>
      <c r="H1767" s="7">
        <f ca="1" xml:space="preserve">
IF($C1767 = 1,
    0,
    RANDBETWEEN(5,COUNT('Last name'!$A:$A) + 1)
)</f>
        <v>11</v>
      </c>
      <c r="I1767" s="7" t="str">
        <f ca="1" xml:space="preserve">
IF($C1767 = 1 + N("Presidente"),
    "de Orléans e Bragança",
    VLOOKUP($H1767,'Last name'!$A:$B,2,FALSE) &amp; " " &amp; VLOOKUP(RANDBETWEEN(5,COUNT('Last name'!$A:$A) + 1),'Last name'!$A:$B,2,FALSE)
)</f>
        <v>Almeida Alcantara</v>
      </c>
      <c r="J1767" s="7" t="str">
        <f t="shared" ca="1" si="272"/>
        <v>Allana Almeida Alcantara</v>
      </c>
      <c r="K1767" s="7" t="str" cm="1">
        <f t="array" aca="1" ref="K1767" ca="1">SHA1HASH($J1767)</f>
        <v>175e34b3406419c6a4aec80f3b9a151a3f1484d9</v>
      </c>
      <c r="L1767" s="7" cm="1">
        <f t="array" aca="1" ref="L1767" ca="1">INDEX(States!$A:$A,N1767,1)</f>
        <v>5</v>
      </c>
      <c r="M1767" s="7" t="str">
        <f ca="1">VLOOKUP($L1767,Countries!$A:$B,2,FALSE)</f>
        <v>Portugal</v>
      </c>
      <c r="N1767" s="7" cm="1">
        <f t="array" aca="1" ref="N1767" ca="1">INDEX(States!$C:$C,RANDBETWEEN(5,COUNTA(States!$A:$A) + 1),1)</f>
        <v>9</v>
      </c>
      <c r="O1767" s="7" t="str">
        <f ca="1">VLOOKUP($N1767,States!$C:$D,2,FALSE)</f>
        <v>braga</v>
      </c>
      <c r="P1767" s="7" t="str">
        <f ca="1">VLOOKUP($F1767,Name!$A:$C,3,FALSE)</f>
        <v>F</v>
      </c>
      <c r="Q1767" s="7" t="str">
        <f ca="1">VLOOKUP($P1767,Genders!$B:$C,2,FALSE)</f>
        <v>Female</v>
      </c>
      <c r="R1767" s="7" cm="1">
        <f t="array" aca="1" ref="R1767" ca="1">INDEX('Marital status'!$A:$A,RANDBETWEEN(5,COUNTA('Marital status'!$A:$A) + 1),1)</f>
        <v>5</v>
      </c>
      <c r="S1767" s="7" t="str">
        <f ca="1">VLOOKUP($R1767,'Marital status'!$A:$B,2,FALSE)</f>
        <v>single</v>
      </c>
      <c r="T1767" s="7">
        <f t="shared" ca="1" si="273"/>
        <v>8</v>
      </c>
      <c r="U1767" s="7" t="str">
        <f ca="1">VLOOKUP($T1767,Ethnicities!$A:$B,2,FALSE)</f>
        <v>ASIAN</v>
      </c>
      <c r="V1767" s="8">
        <f t="shared" ca="1" si="274"/>
        <v>31679</v>
      </c>
      <c r="W1767" s="6">
        <f t="shared" ca="1" si="275"/>
        <v>7</v>
      </c>
      <c r="X1767" s="8" t="str">
        <f ca="1">VLOOKUP($W1767,'Background education'!$A:$B,2,FALSE)</f>
        <v>Undergraduate degree</v>
      </c>
      <c r="Y1767" s="7">
        <f ca="1" xml:space="preserve">
  IF(OR($AA1767 = 5, $AA1767 = 6, $AA1767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67" s="7" t="str">
        <f ca="1">VLOOKUP($Y1767,Departments!$A:$B,2,FALSE)</f>
        <v>Audit</v>
      </c>
      <c r="AA1767" s="6">
        <f t="shared" ca="1" si="276"/>
        <v>9</v>
      </c>
      <c r="AB1767" s="7" t="str">
        <f ca="1">VLOOKUP($AA1767,Roles!$A:$B,2,FALSE)</f>
        <v>Intern</v>
      </c>
      <c r="AC1767" s="6" t="str">
        <f t="shared" ca="1" si="277"/>
        <v/>
      </c>
      <c r="AD1767" s="7" t="str">
        <f ca="1" xml:space="preserve">
IF($AC1767 &lt;&gt; "",
    VLOOKUP($AC1767,Levels!$A:$B,2,FALSE),
    ""
)</f>
        <v/>
      </c>
      <c r="AE1767" s="8">
        <f t="shared" ca="1" si="278"/>
        <v>37726</v>
      </c>
      <c r="AF1767" s="6">
        <f ca="1">RANDBETWEEN(5,COUNTA('Recruitment source'!$A:$A) + 1)</f>
        <v>14</v>
      </c>
      <c r="AG1767" s="6" t="str">
        <f ca="1">VLOOKUP($AF1767,'Recruitment source'!$A:$B,2,FALSE)</f>
        <v>LinkedIn</v>
      </c>
      <c r="AH1767" s="8"/>
      <c r="AI1767" s="1">
        <f t="shared" ca="1" si="270"/>
        <v>1205</v>
      </c>
      <c r="AJ176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1763, 1, 'Allana Almeida Alcantara', 'F', 8, '24/09/1986', 7, 13, 9, NULL, 1205);</v>
      </c>
    </row>
    <row r="1768" spans="1:36" ht="14.25" customHeight="1" x14ac:dyDescent="0.2">
      <c r="A1768" s="7" cm="1">
        <f t="array" aca="1" ref="A1768" ca="1">INDEX(Companies!$A:$A,RANDBETWEEN(5,COUNTA(Companies!$A:$A) + 1),1)</f>
        <v>5</v>
      </c>
      <c r="B1768" s="7" t="str">
        <f ca="1">VLOOKUP($A1768,Companies!$A:$B,2,FALSE)</f>
        <v>ACME Corporation</v>
      </c>
      <c r="C1768" s="5">
        <f t="shared" si="271"/>
        <v>1764</v>
      </c>
      <c r="D1768" s="5" t="str" cm="1">
        <f t="array" ref="D1768">SHA1HASH($C1768)</f>
        <v>45e029859d5f2f6e53c4fca59d8ecc26e4bdced9</v>
      </c>
      <c r="E1768" s="6">
        <v>1</v>
      </c>
      <c r="F1768" s="7">
        <f ca="1">IF($C1768 = 1 + N("Presidente"),
    127,
    IF($C1768 = 2 + N("Vice-Presidente"),
        72,
        IF($C1768 = 3 + N("Secretária bilíngue"),
            13,
            RANDBETWEEN(5,COUNT(Name!$A:$A) + 1)
        )
    )
)</f>
        <v>179</v>
      </c>
      <c r="G1768" s="7" t="str">
        <f ca="1">VLOOKUP($F1768,Name!$A:$B,2,FALSE)</f>
        <v>Isadora</v>
      </c>
      <c r="H1768" s="7">
        <f ca="1" xml:space="preserve">
IF($C1768 = 1,
    0,
    RANDBETWEEN(5,COUNT('Last name'!$A:$A) + 1)
)</f>
        <v>39</v>
      </c>
      <c r="I1768" s="7" t="str">
        <f ca="1" xml:space="preserve">
IF($C1768 = 1 + N("Presidente"),
    "de Orléans e Bragança",
    VLOOKUP($H1768,'Last name'!$A:$B,2,FALSE) &amp; " " &amp; VLOOKUP(RANDBETWEEN(5,COUNT('Last name'!$A:$A) + 1),'Last name'!$A:$B,2,FALSE)
)</f>
        <v>Bianchi Ferreira</v>
      </c>
      <c r="J1768" s="7" t="str">
        <f t="shared" ca="1" si="272"/>
        <v>Isadora Bianchi Ferreira</v>
      </c>
      <c r="K1768" s="7" t="str" cm="1">
        <f t="array" aca="1" ref="K1768" ca="1">SHA1HASH($J1768)</f>
        <v>c798609998810180f6e88bc1078a664ff8f6d87f</v>
      </c>
      <c r="L1768" s="7" cm="1">
        <f t="array" aca="1" ref="L1768" ca="1">INDEX(States!$A:$A,N1768,1)</f>
        <v>5</v>
      </c>
      <c r="M1768" s="7" t="str">
        <f ca="1">VLOOKUP($L1768,Countries!$A:$B,2,FALSE)</f>
        <v>Portugal</v>
      </c>
      <c r="N1768" s="7" cm="1">
        <f t="array" aca="1" ref="N1768" ca="1">INDEX(States!$C:$C,RANDBETWEEN(5,COUNTA(States!$A:$A) + 1),1)</f>
        <v>16</v>
      </c>
      <c r="O1768" s="7" t="str">
        <f ca="1">VLOOKUP($N1768,States!$C:$D,2,FALSE)</f>
        <v>Azores</v>
      </c>
      <c r="P1768" s="7" t="str">
        <f ca="1">VLOOKUP($F1768,Name!$A:$C,3,FALSE)</f>
        <v>F</v>
      </c>
      <c r="Q1768" s="7" t="str">
        <f ca="1">VLOOKUP($P1768,Genders!$B:$C,2,FALSE)</f>
        <v>Female</v>
      </c>
      <c r="R1768" s="7" cm="1">
        <f t="array" aca="1" ref="R1768" ca="1">INDEX('Marital status'!$A:$A,RANDBETWEEN(5,COUNTA('Marital status'!$A:$A) + 1),1)</f>
        <v>9</v>
      </c>
      <c r="S1768" s="7" t="str">
        <f ca="1">VLOOKUP($R1768,'Marital status'!$A:$B,2,FALSE)</f>
        <v>DIVORCED</v>
      </c>
      <c r="T1768" s="7">
        <f t="shared" ca="1" si="273"/>
        <v>5</v>
      </c>
      <c r="U1768" s="7" t="str">
        <f ca="1">VLOOKUP($T1768,Ethnicities!$A:$B,2,FALSE)</f>
        <v xml:space="preserve"> white</v>
      </c>
      <c r="V1768" s="8">
        <f t="shared" ca="1" si="274"/>
        <v>26608</v>
      </c>
      <c r="W1768" s="6">
        <f t="shared" ca="1" si="275"/>
        <v>8</v>
      </c>
      <c r="X1768" s="8" t="str">
        <f ca="1">VLOOKUP($W1768,'Background education'!$A:$B,2,FALSE)</f>
        <v>Graduate school</v>
      </c>
      <c r="Y1768" s="7">
        <f ca="1" xml:space="preserve">
  IF(OR($AA1768 = 5, $AA1768 = 6, $AA1768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68" s="7" t="str">
        <f ca="1">VLOOKUP($Y1768,Departments!$A:$B,2,FALSE)</f>
        <v>Audit</v>
      </c>
      <c r="AA1768" s="6">
        <f t="shared" ca="1" si="276"/>
        <v>11</v>
      </c>
      <c r="AB1768" s="7" t="str">
        <f ca="1">VLOOKUP($AA1768,Roles!$A:$B,2,FALSE)</f>
        <v>Analyst</v>
      </c>
      <c r="AC1768" s="6">
        <f t="shared" ca="1" si="277"/>
        <v>6</v>
      </c>
      <c r="AD1768" s="7" t="str">
        <f ca="1" xml:space="preserve">
IF($AC1768 &lt;&gt; "",
    VLOOKUP($AC1768,Levels!$A:$B,2,FALSE),
    ""
)</f>
        <v>Pleno</v>
      </c>
      <c r="AE1768" s="8">
        <f t="shared" ca="1" si="278"/>
        <v>39137</v>
      </c>
      <c r="AF1768" s="6">
        <f ca="1">RANDBETWEEN(5,COUNTA('Recruitment source'!$A:$A) + 1)</f>
        <v>11</v>
      </c>
      <c r="AG1768" s="6" t="str">
        <f ca="1">VLOOKUP($AF1768,'Recruitment source'!$A:$B,2,FALSE)</f>
        <v>Next Station</v>
      </c>
      <c r="AH1768" s="8"/>
      <c r="AI1768" s="1">
        <f t="shared" ca="1" si="270"/>
        <v>3000</v>
      </c>
      <c r="AJ1768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1764, 1, 'Isadora Bianchi Ferreira', 'F', 5, '05/11/1972', 8, 13, 11, 6, 3000);</v>
      </c>
    </row>
    <row r="1769" spans="1:36" ht="14.25" customHeight="1" x14ac:dyDescent="0.2">
      <c r="A1769" s="7" cm="1">
        <f t="array" aca="1" ref="A1769" ca="1">INDEX(Companies!$A:$A,RANDBETWEEN(5,COUNTA(Companies!$A:$A) + 1),1)</f>
        <v>5</v>
      </c>
      <c r="B1769" s="7" t="str">
        <f ca="1">VLOOKUP($A1769,Companies!$A:$B,2,FALSE)</f>
        <v>ACME Corporation</v>
      </c>
      <c r="C1769" s="5">
        <f t="shared" si="271"/>
        <v>1765</v>
      </c>
      <c r="D1769" s="5" t="str" cm="1">
        <f t="array" ref="D1769">SHA1HASH($C1769)</f>
        <v>73ff7b5297ede96c37b235b01a7d090dbf2776fd</v>
      </c>
      <c r="E1769" s="6">
        <v>1</v>
      </c>
      <c r="F1769" s="7">
        <f ca="1">IF($C1769 = 1 + N("Presidente"),
    127,
    IF($C1769 = 2 + N("Vice-Presidente"),
        72,
        IF($C1769 = 3 + N("Secretária bilíngue"),
            13,
            RANDBETWEEN(5,COUNT(Name!$A:$A) + 1)
        )
    )
)</f>
        <v>172</v>
      </c>
      <c r="G1769" s="7" t="str">
        <f ca="1">VLOOKUP($F1769,Name!$A:$B,2,FALSE)</f>
        <v>Isa</v>
      </c>
      <c r="H1769" s="7">
        <f ca="1" xml:space="preserve">
IF($C1769 = 1,
    0,
    RANDBETWEEN(5,COUNT('Last name'!$A:$A) + 1)
)</f>
        <v>94</v>
      </c>
      <c r="I1769" s="7" t="str">
        <f ca="1" xml:space="preserve">
IF($C1769 = 1 + N("Presidente"),
    "de Orléans e Bragança",
    VLOOKUP($H1769,'Last name'!$A:$B,2,FALSE) &amp; " " &amp; VLOOKUP(RANDBETWEEN(5,COUNT('Last name'!$A:$A) + 1),'Last name'!$A:$B,2,FALSE)
)</f>
        <v>Furtado Madureira</v>
      </c>
      <c r="J1769" s="7" t="str">
        <f t="shared" ca="1" si="272"/>
        <v>Isa Furtado Madureira</v>
      </c>
      <c r="K1769" s="7" t="str" cm="1">
        <f t="array" aca="1" ref="K1769" ca="1">SHA1HASH($J1769)</f>
        <v>3cd1de06109ead2a3cb6441399d29f4fe328e34c</v>
      </c>
      <c r="L1769" s="7" cm="1">
        <f t="array" aca="1" ref="L1769" ca="1">INDEX(States!$A:$A,N1769,1)</f>
        <v>5</v>
      </c>
      <c r="M1769" s="7" t="str">
        <f ca="1">VLOOKUP($L1769,Countries!$A:$B,2,FALSE)</f>
        <v>Portugal</v>
      </c>
      <c r="N1769" s="7" cm="1">
        <f t="array" aca="1" ref="N1769" ca="1">INDEX(States!$C:$C,RANDBETWEEN(5,COUNTA(States!$A:$A) + 1),1)</f>
        <v>19</v>
      </c>
      <c r="O1769" s="7" t="str">
        <f ca="1">VLOOKUP($N1769,States!$C:$D,2,FALSE)</f>
        <v>Beja</v>
      </c>
      <c r="P1769" s="7" t="str">
        <f ca="1">VLOOKUP($F1769,Name!$A:$C,3,FALSE)</f>
        <v>F</v>
      </c>
      <c r="Q1769" s="7" t="str">
        <f ca="1">VLOOKUP($P1769,Genders!$B:$C,2,FALSE)</f>
        <v>Female</v>
      </c>
      <c r="R1769" s="7" cm="1">
        <f t="array" aca="1" ref="R1769" ca="1">INDEX('Marital status'!$A:$A,RANDBETWEEN(5,COUNTA('Marital status'!$A:$A) + 1),1)</f>
        <v>8</v>
      </c>
      <c r="S1769" s="7" t="str">
        <f ca="1">VLOOKUP($R1769,'Marital status'!$A:$B,2,FALSE)</f>
        <v xml:space="preserve"> Separated </v>
      </c>
      <c r="T1769" s="7">
        <f t="shared" ca="1" si="273"/>
        <v>5</v>
      </c>
      <c r="U1769" s="7" t="str">
        <f ca="1">VLOOKUP($T1769,Ethnicities!$A:$B,2,FALSE)</f>
        <v xml:space="preserve"> white</v>
      </c>
      <c r="V1769" s="8">
        <f t="shared" ca="1" si="274"/>
        <v>24217</v>
      </c>
      <c r="W1769" s="6">
        <f t="shared" ca="1" si="275"/>
        <v>7</v>
      </c>
      <c r="X1769" s="8" t="str">
        <f ca="1">VLOOKUP($W1769,'Background education'!$A:$B,2,FALSE)</f>
        <v>Undergraduate degree</v>
      </c>
      <c r="Y1769" s="7">
        <f ca="1" xml:space="preserve">
  IF(OR($AA1769 = 5, $AA1769 = 6, $AA1769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69" s="7" t="str">
        <f ca="1">VLOOKUP($Y1769,Departments!$A:$B,2,FALSE)</f>
        <v xml:space="preserve"> Commercial</v>
      </c>
      <c r="AA1769" s="6">
        <f t="shared" ca="1" si="276"/>
        <v>10</v>
      </c>
      <c r="AB1769" s="7" t="str">
        <f ca="1">VLOOKUP($AA1769,Roles!$A:$B,2,FALSE)</f>
        <v>Trainee</v>
      </c>
      <c r="AC1769" s="6" t="str">
        <f t="shared" ca="1" si="277"/>
        <v/>
      </c>
      <c r="AD1769" s="7" t="str">
        <f ca="1" xml:space="preserve">
IF($AC1769 &lt;&gt; "",
    VLOOKUP($AC1769,Levels!$A:$B,2,FALSE),
    ""
)</f>
        <v/>
      </c>
      <c r="AE1769" s="8">
        <f t="shared" ca="1" si="278"/>
        <v>39522</v>
      </c>
      <c r="AF1769" s="6">
        <f ca="1">RANDBETWEEN(5,COUNTA('Recruitment source'!$A:$A) + 1)</f>
        <v>11</v>
      </c>
      <c r="AG1769" s="6" t="str">
        <f ca="1">VLOOKUP($AF1769,'Recruitment source'!$A:$B,2,FALSE)</f>
        <v>Next Station</v>
      </c>
      <c r="AH1769" s="8"/>
      <c r="AI1769" s="1">
        <f t="shared" ca="1" si="270"/>
        <v>1385</v>
      </c>
      <c r="AJ1769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1765, 1, 'Isa Furtado Madureira', 'F', 5, '20/04/1966', 7, 9, 10, NULL, 1385);</v>
      </c>
    </row>
    <row r="1770" spans="1:36" ht="14.25" customHeight="1" x14ac:dyDescent="0.2">
      <c r="A1770" s="7" cm="1">
        <f t="array" aca="1" ref="A1770" ca="1">INDEX(Companies!$A:$A,RANDBETWEEN(5,COUNTA(Companies!$A:$A) + 1),1)</f>
        <v>5</v>
      </c>
      <c r="B1770" s="7" t="str">
        <f ca="1">VLOOKUP($A1770,Companies!$A:$B,2,FALSE)</f>
        <v>ACME Corporation</v>
      </c>
      <c r="C1770" s="5">
        <f t="shared" si="271"/>
        <v>1766</v>
      </c>
      <c r="D1770" s="5" t="str" cm="1">
        <f t="array" ref="D1770">SHA1HASH($C1770)</f>
        <v>e971df1ea5c46fdfda0e5d4c6b9d222bff01a19b</v>
      </c>
      <c r="E1770" s="6">
        <v>1</v>
      </c>
      <c r="F1770" s="7">
        <f ca="1">IF($C1770 = 1 + N("Presidente"),
    127,
    IF($C1770 = 2 + N("Vice-Presidente"),
        72,
        IF($C1770 = 3 + N("Secretária bilíngue"),
            13,
            RANDBETWEEN(5,COUNT(Name!$A:$A) + 1)
        )
    )
)</f>
        <v>311</v>
      </c>
      <c r="G1770" s="7" t="str">
        <f ca="1">VLOOKUP($F1770,Name!$A:$B,2,FALSE)</f>
        <v>Olívia</v>
      </c>
      <c r="H1770" s="7">
        <f ca="1" xml:space="preserve">
IF($C1770 = 1,
    0,
    RANDBETWEEN(5,COUNT('Last name'!$A:$A) + 1)
)</f>
        <v>81</v>
      </c>
      <c r="I1770" s="7" t="str">
        <f ca="1" xml:space="preserve">
IF($C1770 = 1 + N("Presidente"),
    "de Orléans e Bragança",
    VLOOKUP($H1770,'Last name'!$A:$B,2,FALSE) &amp; " " &amp; VLOOKUP(RANDBETWEEN(5,COUNT('Last name'!$A:$A) + 1),'Last name'!$A:$B,2,FALSE)
)</f>
        <v>Farias Andrade</v>
      </c>
      <c r="J1770" s="7" t="str">
        <f t="shared" ca="1" si="272"/>
        <v>Olívia Farias Andrade</v>
      </c>
      <c r="K1770" s="7" t="str" cm="1">
        <f t="array" aca="1" ref="K1770" ca="1">SHA1HASH($J1770)</f>
        <v>96540ea2fccd99fa2a9d3528914c92490e244b96</v>
      </c>
      <c r="L1770" s="7" cm="1">
        <f t="array" aca="1" ref="L1770" ca="1">INDEX(States!$A:$A,N1770,1)</f>
        <v>5</v>
      </c>
      <c r="M1770" s="7" t="str">
        <f ca="1">VLOOKUP($L1770,Countries!$A:$B,2,FALSE)</f>
        <v>Portugal</v>
      </c>
      <c r="N1770" s="7" cm="1">
        <f t="array" aca="1" ref="N1770" ca="1">INDEX(States!$C:$C,RANDBETWEEN(5,COUNTA(States!$A:$A) + 1),1)</f>
        <v>21</v>
      </c>
      <c r="O1770" s="7" t="str">
        <f ca="1">VLOOKUP($N1770,States!$C:$D,2,FALSE)</f>
        <v>Guarda</v>
      </c>
      <c r="P1770" s="7" t="str">
        <f ca="1">VLOOKUP($F1770,Name!$A:$C,3,FALSE)</f>
        <v>F</v>
      </c>
      <c r="Q1770" s="7" t="str">
        <f ca="1">VLOOKUP($P1770,Genders!$B:$C,2,FALSE)</f>
        <v>Female</v>
      </c>
      <c r="R1770" s="7" cm="1">
        <f t="array" aca="1" ref="R1770" ca="1">INDEX('Marital status'!$A:$A,RANDBETWEEN(5,COUNTA('Marital status'!$A:$A) + 1),1)</f>
        <v>7</v>
      </c>
      <c r="S1770" s="7" t="str">
        <f ca="1">VLOOKUP($R1770,'Marital status'!$A:$B,2,FALSE)</f>
        <v xml:space="preserve">Widowed </v>
      </c>
      <c r="T1770" s="7">
        <f t="shared" ca="1" si="273"/>
        <v>5</v>
      </c>
      <c r="U1770" s="7" t="str">
        <f ca="1">VLOOKUP($T1770,Ethnicities!$A:$B,2,FALSE)</f>
        <v xml:space="preserve"> white</v>
      </c>
      <c r="V1770" s="8">
        <f t="shared" ca="1" si="274"/>
        <v>22153</v>
      </c>
      <c r="W1770" s="6">
        <f t="shared" ca="1" si="275"/>
        <v>8</v>
      </c>
      <c r="X1770" s="8" t="str">
        <f ca="1">VLOOKUP($W1770,'Background education'!$A:$B,2,FALSE)</f>
        <v>Graduate school</v>
      </c>
      <c r="Y1770" s="7">
        <f ca="1" xml:space="preserve">
  IF(OR($AA1770 = 5, $AA1770 = 6, $AA1770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70" s="7" t="str">
        <f ca="1">VLOOKUP($Y1770,Departments!$A:$B,2,FALSE)</f>
        <v>Communication &amp; Marketing</v>
      </c>
      <c r="AA1770" s="6">
        <f t="shared" ca="1" si="276"/>
        <v>11</v>
      </c>
      <c r="AB1770" s="7" t="str">
        <f ca="1">VLOOKUP($AA1770,Roles!$A:$B,2,FALSE)</f>
        <v>Analyst</v>
      </c>
      <c r="AC1770" s="6">
        <f t="shared" ca="1" si="277"/>
        <v>5</v>
      </c>
      <c r="AD1770" s="7" t="str">
        <f ca="1" xml:space="preserve">
IF($AC1770 &lt;&gt; "",
    VLOOKUP($AC1770,Levels!$A:$B,2,FALSE),
    ""
)</f>
        <v>Junior</v>
      </c>
      <c r="AE1770" s="8">
        <f t="shared" ca="1" si="278"/>
        <v>37219</v>
      </c>
      <c r="AF1770" s="6">
        <f ca="1">RANDBETWEEN(5,COUNTA('Recruitment source'!$A:$A) + 1)</f>
        <v>12</v>
      </c>
      <c r="AG1770" s="6" t="str">
        <f ca="1">VLOOKUP($AF1770,'Recruitment source'!$A:$B,2,FALSE)</f>
        <v xml:space="preserve"> recommendation of employee</v>
      </c>
      <c r="AH1770" s="8"/>
      <c r="AI1770" s="1">
        <f t="shared" ca="1" si="270"/>
        <v>3080</v>
      </c>
      <c r="AJ1770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1766, 1, 'Olívia Farias Andrade', 'F', 5, '25/08/1960', 8, 11, 11, 5, 3080);</v>
      </c>
    </row>
    <row r="1771" spans="1:36" ht="14.25" customHeight="1" x14ac:dyDescent="0.2">
      <c r="A1771" s="7" cm="1">
        <f t="array" aca="1" ref="A1771" ca="1">INDEX(Companies!$A:$A,RANDBETWEEN(5,COUNTA(Companies!$A:$A) + 1),1)</f>
        <v>5</v>
      </c>
      <c r="B1771" s="7" t="str">
        <f ca="1">VLOOKUP($A1771,Companies!$A:$B,2,FALSE)</f>
        <v>ACME Corporation</v>
      </c>
      <c r="C1771" s="5">
        <f t="shared" si="271"/>
        <v>1767</v>
      </c>
      <c r="D1771" s="5" t="str" cm="1">
        <f t="array" ref="D1771">SHA1HASH($C1771)</f>
        <v>ce32f9bcb41ee872a33b4e0fa860a67772fba6aa</v>
      </c>
      <c r="E1771" s="6">
        <v>1</v>
      </c>
      <c r="F1771" s="7">
        <f ca="1">IF($C1771 = 1 + N("Presidente"),
    127,
    IF($C1771 = 2 + N("Vice-Presidente"),
        72,
        IF($C1771 = 3 + N("Secretária bilíngue"),
            13,
            RANDBETWEEN(5,COUNT(Name!$A:$A) + 1)
        )
    )
)</f>
        <v>243</v>
      </c>
      <c r="G1771" s="7" t="str">
        <f ca="1">VLOOKUP($F1771,Name!$A:$B,2,FALSE)</f>
        <v>Luiz Felipe</v>
      </c>
      <c r="H1771" s="7">
        <f ca="1" xml:space="preserve">
IF($C1771 = 1,
    0,
    RANDBETWEEN(5,COUNT('Last name'!$A:$A) + 1)
)</f>
        <v>96</v>
      </c>
      <c r="I1771" s="7" t="str">
        <f ca="1" xml:space="preserve">
IF($C1771 = 1 + N("Presidente"),
    "de Orléans e Bragança",
    VLOOKUP($H1771,'Last name'!$A:$B,2,FALSE) &amp; " " &amp; VLOOKUP(RANDBETWEEN(5,COUNT('Last name'!$A:$A) + 1),'Last name'!$A:$B,2,FALSE)
)</f>
        <v>Gallo Bactista</v>
      </c>
      <c r="J1771" s="7" t="str">
        <f t="shared" ca="1" si="272"/>
        <v>Luiz Felipe Gallo Bactista</v>
      </c>
      <c r="K1771" s="7" t="str" cm="1">
        <f t="array" aca="1" ref="K1771" ca="1">SHA1HASH($J1771)</f>
        <v>fad42838e24fab6f2b57e7350f6eec6957daf161</v>
      </c>
      <c r="L1771" s="7" cm="1">
        <f t="array" aca="1" ref="L1771" ca="1">INDEX(States!$A:$A,N1771,1)</f>
        <v>5</v>
      </c>
      <c r="M1771" s="7" t="str">
        <f ca="1">VLOOKUP($L1771,Countries!$A:$B,2,FALSE)</f>
        <v>Portugal</v>
      </c>
      <c r="N1771" s="7" cm="1">
        <f t="array" aca="1" ref="N1771" ca="1">INDEX(States!$C:$C,RANDBETWEEN(5,COUNTA(States!$A:$A) + 1),1)</f>
        <v>23</v>
      </c>
      <c r="O1771" s="7" t="str">
        <f ca="1">VLOOKUP($N1771,States!$C:$D,2,FALSE)</f>
        <v>Viana do Castelo</v>
      </c>
      <c r="P1771" s="7" t="str">
        <f ca="1">VLOOKUP($F1771,Name!$A:$C,3,FALSE)</f>
        <v>M</v>
      </c>
      <c r="Q1771" s="7" t="str">
        <f ca="1">VLOOKUP($P1771,Genders!$B:$C,2,FALSE)</f>
        <v>Male</v>
      </c>
      <c r="R1771" s="7" cm="1">
        <f t="array" aca="1" ref="R1771" ca="1">INDEX('Marital status'!$A:$A,RANDBETWEEN(5,COUNTA('Marital status'!$A:$A) + 1),1)</f>
        <v>9</v>
      </c>
      <c r="S1771" s="7" t="str">
        <f ca="1">VLOOKUP($R1771,'Marital status'!$A:$B,2,FALSE)</f>
        <v>DIVORCED</v>
      </c>
      <c r="T1771" s="7">
        <f t="shared" ca="1" si="273"/>
        <v>7</v>
      </c>
      <c r="U1771" s="7" t="str">
        <f ca="1">VLOOKUP($T1771,Ethnicities!$A:$B,2,FALSE)</f>
        <v xml:space="preserve">  Hispanic or LATINO</v>
      </c>
      <c r="V1771" s="8">
        <f t="shared" ca="1" si="274"/>
        <v>18369</v>
      </c>
      <c r="W1771" s="6">
        <f t="shared" ca="1" si="275"/>
        <v>7</v>
      </c>
      <c r="X1771" s="8" t="str">
        <f ca="1">VLOOKUP($W1771,'Background education'!$A:$B,2,FALSE)</f>
        <v>Undergraduate degree</v>
      </c>
      <c r="Y1771" s="7">
        <f ca="1" xml:space="preserve">
  IF(OR($AA1771 = 5, $AA1771 = 6, $AA1771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71" s="7" t="str">
        <f ca="1">VLOOKUP($Y1771,Departments!$A:$B,2,FALSE)</f>
        <v>Finance</v>
      </c>
      <c r="AA1771" s="6">
        <f t="shared" ca="1" si="276"/>
        <v>10</v>
      </c>
      <c r="AB1771" s="7" t="str">
        <f ca="1">VLOOKUP($AA1771,Roles!$A:$B,2,FALSE)</f>
        <v>Trainee</v>
      </c>
      <c r="AC1771" s="6" t="str">
        <f t="shared" ca="1" si="277"/>
        <v/>
      </c>
      <c r="AD1771" s="7" t="str">
        <f ca="1" xml:space="preserve">
IF($AC1771 &lt;&gt; "",
    VLOOKUP($AC1771,Levels!$A:$B,2,FALSE),
    ""
)</f>
        <v/>
      </c>
      <c r="AE1771" s="8">
        <f t="shared" ca="1" si="278"/>
        <v>38329</v>
      </c>
      <c r="AF1771" s="6">
        <f ca="1">RANDBETWEEN(5,COUNTA('Recruitment source'!$A:$A) + 1)</f>
        <v>10</v>
      </c>
      <c r="AG1771" s="6" t="str">
        <f ca="1">VLOOKUP($AF1771,'Recruitment source'!$A:$B,2,FALSE)</f>
        <v>Jobs in Lisbon</v>
      </c>
      <c r="AH1771" s="8"/>
      <c r="AI1771" s="1">
        <f t="shared" ca="1" si="270"/>
        <v>1305</v>
      </c>
      <c r="AJ1771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1767, 1, 'Luiz Felipe Gallo Bactista', 'M', 7, '16/04/1950', 7, 7, 10, NULL, 1305);</v>
      </c>
    </row>
    <row r="1772" spans="1:36" ht="14.25" customHeight="1" x14ac:dyDescent="0.2">
      <c r="A1772" s="7" cm="1">
        <f t="array" aca="1" ref="A1772" ca="1">INDEX(Companies!$A:$A,RANDBETWEEN(5,COUNTA(Companies!$A:$A) + 1),1)</f>
        <v>5</v>
      </c>
      <c r="B1772" s="7" t="str">
        <f ca="1">VLOOKUP($A1772,Companies!$A:$B,2,FALSE)</f>
        <v>ACME Corporation</v>
      </c>
      <c r="C1772" s="5">
        <f t="shared" si="271"/>
        <v>1768</v>
      </c>
      <c r="D1772" s="5" t="str" cm="1">
        <f t="array" ref="D1772">SHA1HASH($C1772)</f>
        <v>eb189f950d515341e1515abcd894d9a37047c5c8</v>
      </c>
      <c r="E1772" s="6">
        <v>1</v>
      </c>
      <c r="F1772" s="7">
        <f ca="1">IF($C1772 = 1 + N("Presidente"),
    127,
    IF($C1772 = 2 + N("Vice-Presidente"),
        72,
        IF($C1772 = 3 + N("Secretária bilíngue"),
            13,
            RANDBETWEEN(5,COUNT(Name!$A:$A) + 1)
        )
    )
)</f>
        <v>241</v>
      </c>
      <c r="G1772" s="7" t="str">
        <f ca="1">VLOOKUP($F1772,Name!$A:$B,2,FALSE)</f>
        <v>Luccas</v>
      </c>
      <c r="H1772" s="7">
        <f ca="1" xml:space="preserve">
IF($C1772 = 1,
    0,
    RANDBETWEEN(5,COUNT('Last name'!$A:$A) + 1)
)</f>
        <v>10</v>
      </c>
      <c r="I1772" s="7" t="str">
        <f ca="1" xml:space="preserve">
IF($C1772 = 1 + N("Presidente"),
    "de Orléans e Bragança",
    VLOOKUP($H1772,'Last name'!$A:$B,2,FALSE) &amp; " " &amp; VLOOKUP(RANDBETWEEN(5,COUNT('Last name'!$A:$A) + 1),'Last name'!$A:$B,2,FALSE)
)</f>
        <v>Alencar Rossi</v>
      </c>
      <c r="J1772" s="7" t="str">
        <f t="shared" ca="1" si="272"/>
        <v>Luccas Alencar Rossi</v>
      </c>
      <c r="K1772" s="7" t="str" cm="1">
        <f t="array" aca="1" ref="K1772" ca="1">SHA1HASH($J1772)</f>
        <v>f5b51a89e3b1487a5b982bf14e86d5129da9b962</v>
      </c>
      <c r="L1772" s="7" cm="1">
        <f t="array" aca="1" ref="L1772" ca="1">INDEX(States!$A:$A,N1772,1)</f>
        <v>5</v>
      </c>
      <c r="M1772" s="7" t="str">
        <f ca="1">VLOOKUP($L1772,Countries!$A:$B,2,FALSE)</f>
        <v>Portugal</v>
      </c>
      <c r="N1772" s="7" cm="1">
        <f t="array" aca="1" ref="N1772" ca="1">INDEX(States!$C:$C,RANDBETWEEN(5,COUNTA(States!$A:$A) + 1),1)</f>
        <v>14</v>
      </c>
      <c r="O1772" s="7" t="str">
        <f ca="1">VLOOKUP($N1772,States!$C:$D,2,FALSE)</f>
        <v>Madeira</v>
      </c>
      <c r="P1772" s="7" t="str">
        <f ca="1">VLOOKUP($F1772,Name!$A:$C,3,FALSE)</f>
        <v>M</v>
      </c>
      <c r="Q1772" s="7" t="str">
        <f ca="1">VLOOKUP($P1772,Genders!$B:$C,2,FALSE)</f>
        <v>Male</v>
      </c>
      <c r="R1772" s="7" cm="1">
        <f t="array" aca="1" ref="R1772" ca="1">INDEX('Marital status'!$A:$A,RANDBETWEEN(5,COUNTA('Marital status'!$A:$A) + 1),1)</f>
        <v>6</v>
      </c>
      <c r="S1772" s="7" t="str">
        <f ca="1">VLOOKUP($R1772,'Marital status'!$A:$B,2,FALSE)</f>
        <v>MarrieD</v>
      </c>
      <c r="T1772" s="7">
        <f t="shared" ca="1" si="273"/>
        <v>5</v>
      </c>
      <c r="U1772" s="7" t="str">
        <f ca="1">VLOOKUP($T1772,Ethnicities!$A:$B,2,FALSE)</f>
        <v xml:space="preserve"> white</v>
      </c>
      <c r="V1772" s="8">
        <f t="shared" ca="1" si="274"/>
        <v>21751</v>
      </c>
      <c r="W1772" s="6">
        <f t="shared" ca="1" si="275"/>
        <v>7</v>
      </c>
      <c r="X1772" s="8" t="str">
        <f ca="1">VLOOKUP($W1772,'Background education'!$A:$B,2,FALSE)</f>
        <v>Undergraduate degree</v>
      </c>
      <c r="Y1772" s="7">
        <f ca="1" xml:space="preserve">
  IF(OR($AA1772 = 5, $AA1772 = 6, $AA1772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72" s="7" t="str">
        <f ca="1">VLOOKUP($Y1772,Departments!$A:$B,2,FALSE)</f>
        <v>Human Resource</v>
      </c>
      <c r="AA1772" s="6">
        <f t="shared" ca="1" si="276"/>
        <v>11</v>
      </c>
      <c r="AB1772" s="7" t="str">
        <f ca="1">VLOOKUP($AA1772,Roles!$A:$B,2,FALSE)</f>
        <v>Analyst</v>
      </c>
      <c r="AC1772" s="6">
        <f t="shared" ca="1" si="277"/>
        <v>5</v>
      </c>
      <c r="AD1772" s="7" t="str">
        <f ca="1" xml:space="preserve">
IF($AC1772 &lt;&gt; "",
    VLOOKUP($AC1772,Levels!$A:$B,2,FALSE),
    ""
)</f>
        <v>Junior</v>
      </c>
      <c r="AE1772" s="8">
        <f t="shared" ca="1" si="278"/>
        <v>39685</v>
      </c>
      <c r="AF1772" s="6">
        <f ca="1">RANDBETWEEN(5,COUNTA('Recruitment source'!$A:$A) + 1)</f>
        <v>12</v>
      </c>
      <c r="AG1772" s="6" t="str">
        <f ca="1">VLOOKUP($AF1772,'Recruitment source'!$A:$B,2,FALSE)</f>
        <v xml:space="preserve"> recommendation of employee</v>
      </c>
      <c r="AH1772" s="8"/>
      <c r="AI1772" s="1">
        <f t="shared" ca="1" si="270"/>
        <v>2580</v>
      </c>
      <c r="AJ1772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1768, 1, 'Luccas Alencar Rossi', 'M', 5, '20/07/1959', 7, 8, 11, 5, 2580);</v>
      </c>
    </row>
    <row r="1773" spans="1:36" ht="14.25" customHeight="1" x14ac:dyDescent="0.2">
      <c r="A1773" s="7" cm="1">
        <f t="array" aca="1" ref="A1773" ca="1">INDEX(Companies!$A:$A,RANDBETWEEN(5,COUNTA(Companies!$A:$A) + 1),1)</f>
        <v>5</v>
      </c>
      <c r="B1773" s="7" t="str">
        <f ca="1">VLOOKUP($A1773,Companies!$A:$B,2,FALSE)</f>
        <v>ACME Corporation</v>
      </c>
      <c r="C1773" s="5">
        <f t="shared" si="271"/>
        <v>1769</v>
      </c>
      <c r="D1773" s="5" t="str" cm="1">
        <f t="array" ref="D1773">SHA1HASH($C1773)</f>
        <v>cb092fd5afee72a9ebbff7cd1f863d08e6e715ca</v>
      </c>
      <c r="E1773" s="6">
        <v>1</v>
      </c>
      <c r="F1773" s="7">
        <f ca="1">IF($C1773 = 1 + N("Presidente"),
    127,
    IF($C1773 = 2 + N("Vice-Presidente"),
        72,
        IF($C1773 = 3 + N("Secretária bilíngue"),
            13,
            RANDBETWEEN(5,COUNT(Name!$A:$A) + 1)
        )
    )
)</f>
        <v>17</v>
      </c>
      <c r="G1773" s="7" t="str">
        <f ca="1">VLOOKUP($F1773,Name!$A:$B,2,FALSE)</f>
        <v>Alicia</v>
      </c>
      <c r="H1773" s="7">
        <f ca="1" xml:space="preserve">
IF($C1773 = 1,
    0,
    RANDBETWEEN(5,COUNT('Last name'!$A:$A) + 1)
)</f>
        <v>161</v>
      </c>
      <c r="I1773" s="7" t="str">
        <f ca="1" xml:space="preserve">
IF($C1773 = 1 + N("Presidente"),
    "de Orléans e Bragança",
    VLOOKUP($H1773,'Last name'!$A:$B,2,FALSE) &amp; " " &amp; VLOOKUP(RANDBETWEEN(5,COUNT('Last name'!$A:$A) + 1),'Last name'!$A:$B,2,FALSE)
)</f>
        <v>Ribeiro Gonçalves</v>
      </c>
      <c r="J1773" s="7" t="str">
        <f t="shared" ca="1" si="272"/>
        <v>Alicia Ribeiro Gonçalves</v>
      </c>
      <c r="K1773" s="7" t="str" cm="1">
        <f t="array" aca="1" ref="K1773" ca="1">SHA1HASH($J1773)</f>
        <v>dc999786b51326b9abebcfea9b9d876cc7aa1f57</v>
      </c>
      <c r="L1773" s="7" cm="1">
        <f t="array" aca="1" ref="L1773" ca="1">INDEX(States!$A:$A,N1773,1)</f>
        <v>5</v>
      </c>
      <c r="M1773" s="7" t="str">
        <f ca="1">VLOOKUP($L1773,Countries!$A:$B,2,FALSE)</f>
        <v>Portugal</v>
      </c>
      <c r="N1773" s="7" cm="1">
        <f t="array" aca="1" ref="N1773" ca="1">INDEX(States!$C:$C,RANDBETWEEN(5,COUNTA(States!$A:$A) + 1),1)</f>
        <v>19</v>
      </c>
      <c r="O1773" s="7" t="str">
        <f ca="1">VLOOKUP($N1773,States!$C:$D,2,FALSE)</f>
        <v>Beja</v>
      </c>
      <c r="P1773" s="7" t="str">
        <f ca="1">VLOOKUP($F1773,Name!$A:$C,3,FALSE)</f>
        <v>F</v>
      </c>
      <c r="Q1773" s="7" t="str">
        <f ca="1">VLOOKUP($P1773,Genders!$B:$C,2,FALSE)</f>
        <v>Female</v>
      </c>
      <c r="R1773" s="7" cm="1">
        <f t="array" aca="1" ref="R1773" ca="1">INDEX('Marital status'!$A:$A,RANDBETWEEN(5,COUNTA('Marital status'!$A:$A) + 1),1)</f>
        <v>9</v>
      </c>
      <c r="S1773" s="7" t="str">
        <f ca="1">VLOOKUP($R1773,'Marital status'!$A:$B,2,FALSE)</f>
        <v>DIVORCED</v>
      </c>
      <c r="T1773" s="7">
        <f t="shared" ca="1" si="273"/>
        <v>5</v>
      </c>
      <c r="U1773" s="7" t="str">
        <f ca="1">VLOOKUP($T1773,Ethnicities!$A:$B,2,FALSE)</f>
        <v xml:space="preserve"> white</v>
      </c>
      <c r="V1773" s="8">
        <f t="shared" ca="1" si="274"/>
        <v>31821</v>
      </c>
      <c r="W1773" s="6">
        <f t="shared" ca="1" si="275"/>
        <v>7</v>
      </c>
      <c r="X1773" s="8" t="str">
        <f ca="1">VLOOKUP($W1773,'Background education'!$A:$B,2,FALSE)</f>
        <v>Undergraduate degree</v>
      </c>
      <c r="Y1773" s="7">
        <f ca="1" xml:space="preserve">
  IF(OR($AA1773 = 5, $AA1773 = 6, $AA1773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73" s="7" t="str">
        <f ca="1">VLOOKUP($Y1773,Departments!$A:$B,2,FALSE)</f>
        <v xml:space="preserve"> Commercial</v>
      </c>
      <c r="AA1773" s="6">
        <f t="shared" ca="1" si="276"/>
        <v>10</v>
      </c>
      <c r="AB1773" s="7" t="str">
        <f ca="1">VLOOKUP($AA1773,Roles!$A:$B,2,FALSE)</f>
        <v>Trainee</v>
      </c>
      <c r="AC1773" s="6" t="str">
        <f t="shared" ca="1" si="277"/>
        <v/>
      </c>
      <c r="AD1773" s="7" t="str">
        <f ca="1" xml:space="preserve">
IF($AC1773 &lt;&gt; "",
    VLOOKUP($AC1773,Levels!$A:$B,2,FALSE),
    ""
)</f>
        <v/>
      </c>
      <c r="AE1773" s="8">
        <f t="shared" ca="1" si="278"/>
        <v>43213</v>
      </c>
      <c r="AF1773" s="6">
        <f ca="1">RANDBETWEEN(5,COUNTA('Recruitment source'!$A:$A) + 1)</f>
        <v>8</v>
      </c>
      <c r="AG1773" s="6" t="str">
        <f ca="1">VLOOKUP($AF1773,'Recruitment source'!$A:$B,2,FALSE)</f>
        <v>Net Empregos</v>
      </c>
      <c r="AH1773" s="8"/>
      <c r="AI1773" s="1">
        <f t="shared" ca="1" si="270"/>
        <v>1385</v>
      </c>
      <c r="AJ1773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1769, 1, 'Alicia Ribeiro Gonçalves', 'F', 5, '13/02/1987', 7, 9, 10, NULL, 1385);</v>
      </c>
    </row>
    <row r="1774" spans="1:36" ht="14.25" customHeight="1" x14ac:dyDescent="0.2">
      <c r="A1774" s="7" cm="1">
        <f t="array" aca="1" ref="A1774" ca="1">INDEX(Companies!$A:$A,RANDBETWEEN(5,COUNTA(Companies!$A:$A) + 1),1)</f>
        <v>5</v>
      </c>
      <c r="B1774" s="7" t="str">
        <f ca="1">VLOOKUP($A1774,Companies!$A:$B,2,FALSE)</f>
        <v>ACME Corporation</v>
      </c>
      <c r="C1774" s="5">
        <f t="shared" si="271"/>
        <v>1770</v>
      </c>
      <c r="D1774" s="5" t="str" cm="1">
        <f t="array" ref="D1774">SHA1HASH($C1774)</f>
        <v>10ee533687066d04d8c069baee84ff534b36ca92</v>
      </c>
      <c r="E1774" s="6">
        <v>1</v>
      </c>
      <c r="F1774" s="7">
        <f ca="1">IF($C1774 = 1 + N("Presidente"),
    127,
    IF($C1774 = 2 + N("Vice-Presidente"),
        72,
        IF($C1774 = 3 + N("Secretária bilíngue"),
            13,
            RANDBETWEEN(5,COUNT(Name!$A:$A) + 1)
        )
    )
)</f>
        <v>335</v>
      </c>
      <c r="G1774" s="7" t="str">
        <f ca="1">VLOOKUP($F1774,Name!$A:$B,2,FALSE)</f>
        <v>Sammuel</v>
      </c>
      <c r="H1774" s="7">
        <f ca="1" xml:space="preserve">
IF($C1774 = 1,
    0,
    RANDBETWEEN(5,COUNT('Last name'!$A:$A) + 1)
)</f>
        <v>65</v>
      </c>
      <c r="I1774" s="7" t="str">
        <f ca="1" xml:space="preserve">
IF($C1774 = 1 + N("Presidente"),
    "de Orléans e Bragança",
    VLOOKUP($H1774,'Last name'!$A:$B,2,FALSE) &amp; " " &amp; VLOOKUP(RANDBETWEEN(5,COUNT('Last name'!$A:$A) + 1),'Last name'!$A:$B,2,FALSE)
)</f>
        <v>Coelho Fernandes</v>
      </c>
      <c r="J1774" s="7" t="str">
        <f t="shared" ca="1" si="272"/>
        <v>Sammuel Coelho Fernandes</v>
      </c>
      <c r="K1774" s="7" t="str" cm="1">
        <f t="array" aca="1" ref="K1774" ca="1">SHA1HASH($J1774)</f>
        <v>1b8c7079b04cb55adce27250665f0bb399c355fd</v>
      </c>
      <c r="L1774" s="7" cm="1">
        <f t="array" aca="1" ref="L1774" ca="1">INDEX(States!$A:$A,N1774,1)</f>
        <v>5</v>
      </c>
      <c r="M1774" s="7" t="str">
        <f ca="1">VLOOKUP($L1774,Countries!$A:$B,2,FALSE)</f>
        <v>Portugal</v>
      </c>
      <c r="N1774" s="7" cm="1">
        <f t="array" aca="1" ref="N1774" ca="1">INDEX(States!$C:$C,RANDBETWEEN(5,COUNTA(States!$A:$A) + 1),1)</f>
        <v>11</v>
      </c>
      <c r="O1774" s="7" t="str">
        <f ca="1">VLOOKUP($N1774,States!$C:$D,2,FALSE)</f>
        <v>Santarém</v>
      </c>
      <c r="P1774" s="7" t="str">
        <f ca="1">VLOOKUP($F1774,Name!$A:$C,3,FALSE)</f>
        <v>M</v>
      </c>
      <c r="Q1774" s="7" t="str">
        <f ca="1">VLOOKUP($P1774,Genders!$B:$C,2,FALSE)</f>
        <v>Male</v>
      </c>
      <c r="R1774" s="7" cm="1">
        <f t="array" aca="1" ref="R1774" ca="1">INDEX('Marital status'!$A:$A,RANDBETWEEN(5,COUNTA('Marital status'!$A:$A) + 1),1)</f>
        <v>8</v>
      </c>
      <c r="S1774" s="7" t="str">
        <f ca="1">VLOOKUP($R1774,'Marital status'!$A:$B,2,FALSE)</f>
        <v xml:space="preserve"> Separated </v>
      </c>
      <c r="T1774" s="7">
        <f t="shared" ca="1" si="273"/>
        <v>5</v>
      </c>
      <c r="U1774" s="7" t="str">
        <f ca="1">VLOOKUP($T1774,Ethnicities!$A:$B,2,FALSE)</f>
        <v xml:space="preserve"> white</v>
      </c>
      <c r="V1774" s="8">
        <f t="shared" ca="1" si="274"/>
        <v>22810</v>
      </c>
      <c r="W1774" s="6">
        <f t="shared" ca="1" si="275"/>
        <v>8</v>
      </c>
      <c r="X1774" s="8" t="str">
        <f ca="1">VLOOKUP($W1774,'Background education'!$A:$B,2,FALSE)</f>
        <v>Graduate school</v>
      </c>
      <c r="Y1774" s="7">
        <f ca="1" xml:space="preserve">
  IF(OR($AA1774 = 5, $AA1774 = 6, $AA1774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74" s="7" t="str">
        <f ca="1">VLOOKUP($Y1774,Departments!$A:$B,2,FALSE)</f>
        <v>Controlling</v>
      </c>
      <c r="AA1774" s="6">
        <f t="shared" ca="1" si="276"/>
        <v>11</v>
      </c>
      <c r="AB1774" s="7" t="str">
        <f ca="1">VLOOKUP($AA1774,Roles!$A:$B,2,FALSE)</f>
        <v>Analyst</v>
      </c>
      <c r="AC1774" s="6">
        <f t="shared" ca="1" si="277"/>
        <v>7</v>
      </c>
      <c r="AD1774" s="7" t="str">
        <f ca="1" xml:space="preserve">
IF($AC1774 &lt;&gt; "",
    VLOOKUP($AC1774,Levels!$A:$B,2,FALSE),
    ""
)</f>
        <v>Senior</v>
      </c>
      <c r="AE1774" s="8">
        <f t="shared" ca="1" si="278"/>
        <v>37210</v>
      </c>
      <c r="AF1774" s="6">
        <f ca="1">RANDBETWEEN(5,COUNTA('Recruitment source'!$A:$A) + 1)</f>
        <v>9</v>
      </c>
      <c r="AG1774" s="6" t="str">
        <f ca="1">VLOOKUP($AF1774,'Recruitment source'!$A:$B,2,FALSE)</f>
        <v>Empregos Online</v>
      </c>
      <c r="AH1774" s="8"/>
      <c r="AI1774" s="1">
        <f t="shared" ca="1" si="270"/>
        <v>3000</v>
      </c>
      <c r="AJ1774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1770, 1, 'Sammuel Coelho Fernandes', 'M', 5, '13/06/1962', 8, 12, 11, 7, 3000);</v>
      </c>
    </row>
    <row r="1775" spans="1:36" ht="14.25" customHeight="1" x14ac:dyDescent="0.2">
      <c r="A1775" s="7" cm="1">
        <f t="array" aca="1" ref="A1775" ca="1">INDEX(Companies!$A:$A,RANDBETWEEN(5,COUNTA(Companies!$A:$A) + 1),1)</f>
        <v>5</v>
      </c>
      <c r="B1775" s="7" t="str">
        <f ca="1">VLOOKUP($A1775,Companies!$A:$B,2,FALSE)</f>
        <v>ACME Corporation</v>
      </c>
      <c r="C1775" s="5">
        <f t="shared" si="271"/>
        <v>1771</v>
      </c>
      <c r="D1775" s="5" t="str" cm="1">
        <f t="array" ref="D1775">SHA1HASH($C1775)</f>
        <v>6bdc80c8779152ebaf9b2f25dc2cb8ca953234ed</v>
      </c>
      <c r="E1775" s="6">
        <v>1</v>
      </c>
      <c r="F1775" s="7">
        <f ca="1">IF($C1775 = 1 + N("Presidente"),
    127,
    IF($C1775 = 2 + N("Vice-Presidente"),
        72,
        IF($C1775 = 3 + N("Secretária bilíngue"),
            13,
            RANDBETWEEN(5,COUNT(Name!$A:$A) + 1)
        )
    )
)</f>
        <v>45</v>
      </c>
      <c r="G1775" s="7" t="str">
        <f ca="1">VLOOKUP($F1775,Name!$A:$B,2,FALSE)</f>
        <v>Anna Carolinna</v>
      </c>
      <c r="H1775" s="7">
        <f ca="1" xml:space="preserve">
IF($C1775 = 1,
    0,
    RANDBETWEEN(5,COUNT('Last name'!$A:$A) + 1)
)</f>
        <v>146</v>
      </c>
      <c r="I1775" s="7" t="str">
        <f ca="1" xml:space="preserve">
IF($C1775 = 1 + N("Presidente"),
    "de Orléans e Bragança",
    VLOOKUP($H1775,'Last name'!$A:$B,2,FALSE) &amp; " " &amp; VLOOKUP(RANDBETWEEN(5,COUNT('Last name'!$A:$A) + 1),'Last name'!$A:$B,2,FALSE)
)</f>
        <v>Paulista Dias</v>
      </c>
      <c r="J1775" s="7" t="str">
        <f t="shared" ca="1" si="272"/>
        <v>Anna Carolinna Paulista Dias</v>
      </c>
      <c r="K1775" s="7" t="str" cm="1">
        <f t="array" aca="1" ref="K1775" ca="1">SHA1HASH($J1775)</f>
        <v>a1b012b6340e1e342d399f54208c651b5143a6d2</v>
      </c>
      <c r="L1775" s="7" cm="1">
        <f t="array" aca="1" ref="L1775" ca="1">INDEX(States!$A:$A,N1775,1)</f>
        <v>5</v>
      </c>
      <c r="M1775" s="7" t="str">
        <f ca="1">VLOOKUP($L1775,Countries!$A:$B,2,FALSE)</f>
        <v>Portugal</v>
      </c>
      <c r="N1775" s="7" cm="1">
        <f t="array" aca="1" ref="N1775" ca="1">INDEX(States!$C:$C,RANDBETWEEN(5,COUNTA(States!$A:$A) + 1),1)</f>
        <v>18</v>
      </c>
      <c r="O1775" s="7" t="str">
        <f ca="1">VLOOKUP($N1775,States!$C:$D,2,FALSE)</f>
        <v>Castelo Branco</v>
      </c>
      <c r="P1775" s="7" t="str">
        <f ca="1">VLOOKUP($F1775,Name!$A:$C,3,FALSE)</f>
        <v>F</v>
      </c>
      <c r="Q1775" s="7" t="str">
        <f ca="1">VLOOKUP($P1775,Genders!$B:$C,2,FALSE)</f>
        <v>Female</v>
      </c>
      <c r="R1775" s="7" cm="1">
        <f t="array" aca="1" ref="R1775" ca="1">INDEX('Marital status'!$A:$A,RANDBETWEEN(5,COUNTA('Marital status'!$A:$A) + 1),1)</f>
        <v>7</v>
      </c>
      <c r="S1775" s="7" t="str">
        <f ca="1">VLOOKUP($R1775,'Marital status'!$A:$B,2,FALSE)</f>
        <v xml:space="preserve">Widowed </v>
      </c>
      <c r="T1775" s="7">
        <f t="shared" ca="1" si="273"/>
        <v>5</v>
      </c>
      <c r="U1775" s="7" t="str">
        <f ca="1">VLOOKUP($T1775,Ethnicities!$A:$B,2,FALSE)</f>
        <v xml:space="preserve"> white</v>
      </c>
      <c r="V1775" s="8">
        <f t="shared" ca="1" si="274"/>
        <v>24263</v>
      </c>
      <c r="W1775" s="6">
        <f t="shared" ca="1" si="275"/>
        <v>7</v>
      </c>
      <c r="X1775" s="8" t="str">
        <f ca="1">VLOOKUP($W1775,'Background education'!$A:$B,2,FALSE)</f>
        <v>Undergraduate degree</v>
      </c>
      <c r="Y1775" s="7">
        <f ca="1" xml:space="preserve">
  IF(OR($AA1775 = 5, $AA1775 = 6, $AA1775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75" s="7" t="str">
        <f ca="1">VLOOKUP($Y1775,Departments!$A:$B,2,FALSE)</f>
        <v>Controlling</v>
      </c>
      <c r="AA1775" s="6">
        <f t="shared" ca="1" si="276"/>
        <v>10</v>
      </c>
      <c r="AB1775" s="7" t="str">
        <f ca="1">VLOOKUP($AA1775,Roles!$A:$B,2,FALSE)</f>
        <v>Trainee</v>
      </c>
      <c r="AC1775" s="6" t="str">
        <f t="shared" ca="1" si="277"/>
        <v/>
      </c>
      <c r="AD1775" s="7" t="str">
        <f ca="1" xml:space="preserve">
IF($AC1775 &lt;&gt; "",
    VLOOKUP($AC1775,Levels!$A:$B,2,FALSE),
    ""
)</f>
        <v/>
      </c>
      <c r="AE1775" s="8">
        <f t="shared" ca="1" si="278"/>
        <v>38593</v>
      </c>
      <c r="AF1775" s="6">
        <f ca="1">RANDBETWEEN(5,COUNTA('Recruitment source'!$A:$A) + 1)</f>
        <v>14</v>
      </c>
      <c r="AG1775" s="6" t="str">
        <f ca="1">VLOOKUP($AF1775,'Recruitment source'!$A:$B,2,FALSE)</f>
        <v>LinkedIn</v>
      </c>
      <c r="AH1775" s="8"/>
      <c r="AI1775" s="1">
        <f t="shared" ca="1" si="270"/>
        <v>1305</v>
      </c>
      <c r="AJ177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1771, 1, 'Anna Carolinna Paulista Dias', 'F', 5, '05/06/1966', 7, 12, 10, NULL, 1305);</v>
      </c>
    </row>
    <row r="1776" spans="1:36" ht="14.25" customHeight="1" x14ac:dyDescent="0.2">
      <c r="A1776" s="7" cm="1">
        <f t="array" aca="1" ref="A1776" ca="1">INDEX(Companies!$A:$A,RANDBETWEEN(5,COUNTA(Companies!$A:$A) + 1),1)</f>
        <v>5</v>
      </c>
      <c r="B1776" s="7" t="str">
        <f ca="1">VLOOKUP($A1776,Companies!$A:$B,2,FALSE)</f>
        <v>ACME Corporation</v>
      </c>
      <c r="C1776" s="5">
        <f t="shared" si="271"/>
        <v>1772</v>
      </c>
      <c r="D1776" s="5" t="str" cm="1">
        <f t="array" ref="D1776">SHA1HASH($C1776)</f>
        <v>4c90181223e889a37c94b7c61243d3a5f6e0a8a4</v>
      </c>
      <c r="E1776" s="6">
        <v>1</v>
      </c>
      <c r="F1776" s="7">
        <f ca="1">IF($C1776 = 1 + N("Presidente"),
    127,
    IF($C1776 = 2 + N("Vice-Presidente"),
        72,
        IF($C1776 = 3 + N("Secretária bilíngue"),
            13,
            RANDBETWEEN(5,COUNT(Name!$A:$A) + 1)
        )
    )
)</f>
        <v>49</v>
      </c>
      <c r="G1776" s="7" t="str">
        <f ca="1">VLOOKUP($F1776,Name!$A:$B,2,FALSE)</f>
        <v>Anthony Gabriel</v>
      </c>
      <c r="H1776" s="7">
        <f ca="1" xml:space="preserve">
IF($C1776 = 1,
    0,
    RANDBETWEEN(5,COUNT('Last name'!$A:$A) + 1)
)</f>
        <v>160</v>
      </c>
      <c r="I1776" s="7" t="str">
        <f ca="1" xml:space="preserve">
IF($C1776 = 1 + N("Presidente"),
    "de Orléans e Bragança",
    VLOOKUP($H1776,'Last name'!$A:$B,2,FALSE) &amp; " " &amp; VLOOKUP(RANDBETWEEN(5,COUNT('Last name'!$A:$A) + 1),'Last name'!$A:$B,2,FALSE)
)</f>
        <v>Resende Pimentel</v>
      </c>
      <c r="J1776" s="7" t="str">
        <f t="shared" ca="1" si="272"/>
        <v>Anthony Gabriel Resende Pimentel</v>
      </c>
      <c r="K1776" s="7" t="str" cm="1">
        <f t="array" aca="1" ref="K1776" ca="1">SHA1HASH($J1776)</f>
        <v>a0d98cc3deef6fe7f97906889c89af06f63d73ec</v>
      </c>
      <c r="L1776" s="7" cm="1">
        <f t="array" aca="1" ref="L1776" ca="1">INDEX(States!$A:$A,N1776,1)</f>
        <v>5</v>
      </c>
      <c r="M1776" s="7" t="str">
        <f ca="1">VLOOKUP($L1776,Countries!$A:$B,2,FALSE)</f>
        <v>Portugal</v>
      </c>
      <c r="N1776" s="7" cm="1">
        <f t="array" aca="1" ref="N1776" ca="1">INDEX(States!$C:$C,RANDBETWEEN(5,COUNTA(States!$A:$A) + 1),1)</f>
        <v>20</v>
      </c>
      <c r="O1776" s="7" t="str">
        <f ca="1">VLOOKUP($N1776,States!$C:$D,2,FALSE)</f>
        <v>Portalegre</v>
      </c>
      <c r="P1776" s="7" t="str">
        <f ca="1">VLOOKUP($F1776,Name!$A:$C,3,FALSE)</f>
        <v>M</v>
      </c>
      <c r="Q1776" s="7" t="str">
        <f ca="1">VLOOKUP($P1776,Genders!$B:$C,2,FALSE)</f>
        <v>Male</v>
      </c>
      <c r="R1776" s="7" cm="1">
        <f t="array" aca="1" ref="R1776" ca="1">INDEX('Marital status'!$A:$A,RANDBETWEEN(5,COUNTA('Marital status'!$A:$A) + 1),1)</f>
        <v>6</v>
      </c>
      <c r="S1776" s="7" t="str">
        <f ca="1">VLOOKUP($R1776,'Marital status'!$A:$B,2,FALSE)</f>
        <v>MarrieD</v>
      </c>
      <c r="T1776" s="7">
        <f t="shared" ca="1" si="273"/>
        <v>5</v>
      </c>
      <c r="U1776" s="7" t="str">
        <f ca="1">VLOOKUP($T1776,Ethnicities!$A:$B,2,FALSE)</f>
        <v xml:space="preserve"> white</v>
      </c>
      <c r="V1776" s="8">
        <f t="shared" ca="1" si="274"/>
        <v>28386</v>
      </c>
      <c r="W1776" s="6">
        <f t="shared" ca="1" si="275"/>
        <v>7</v>
      </c>
      <c r="X1776" s="8" t="str">
        <f ca="1">VLOOKUP($W1776,'Background education'!$A:$B,2,FALSE)</f>
        <v>Undergraduate degree</v>
      </c>
      <c r="Y1776" s="7">
        <f ca="1" xml:space="preserve">
  IF(OR($AA1776 = 5, $AA1776 = 6, $AA1776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76" s="7" t="str">
        <f ca="1">VLOOKUP($Y1776,Departments!$A:$B,2,FALSE)</f>
        <v>Communication &amp; Marketing</v>
      </c>
      <c r="AA1776" s="6">
        <f t="shared" ca="1" si="276"/>
        <v>11</v>
      </c>
      <c r="AB1776" s="7" t="str">
        <f ca="1">VLOOKUP($AA1776,Roles!$A:$B,2,FALSE)</f>
        <v>Analyst</v>
      </c>
      <c r="AC1776" s="6">
        <f t="shared" ca="1" si="277"/>
        <v>7</v>
      </c>
      <c r="AD1776" s="7" t="str">
        <f ca="1" xml:space="preserve">
IF($AC1776 &lt;&gt; "",
    VLOOKUP($AC1776,Levels!$A:$B,2,FALSE),
    ""
)</f>
        <v>Senior</v>
      </c>
      <c r="AE1776" s="8">
        <f t="shared" ca="1" si="278"/>
        <v>37398</v>
      </c>
      <c r="AF1776" s="6">
        <f ca="1">RANDBETWEEN(5,COUNTA('Recruitment source'!$A:$A) + 1)</f>
        <v>12</v>
      </c>
      <c r="AG1776" s="6" t="str">
        <f ca="1">VLOOKUP($AF1776,'Recruitment source'!$A:$B,2,FALSE)</f>
        <v xml:space="preserve"> recommendation of employee</v>
      </c>
      <c r="AH1776" s="8"/>
      <c r="AI1776" s="1">
        <f t="shared" ca="1" si="270"/>
        <v>2580</v>
      </c>
      <c r="AJ177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1772, 1, 'Anthony Gabriel Resende Pimentel', 'M', 5, '18/09/1977', 7, 11, 11, 7, 2580);</v>
      </c>
    </row>
    <row r="1777" spans="1:36" ht="14.25" customHeight="1" x14ac:dyDescent="0.2">
      <c r="A1777" s="7" cm="1">
        <f t="array" aca="1" ref="A1777" ca="1">INDEX(Companies!$A:$A,RANDBETWEEN(5,COUNTA(Companies!$A:$A) + 1),1)</f>
        <v>5</v>
      </c>
      <c r="B1777" s="7" t="str">
        <f ca="1">VLOOKUP($A1777,Companies!$A:$B,2,FALSE)</f>
        <v>ACME Corporation</v>
      </c>
      <c r="C1777" s="5">
        <f t="shared" si="271"/>
        <v>1773</v>
      </c>
      <c r="D1777" s="5" t="str" cm="1">
        <f t="array" ref="D1777">SHA1HASH($C1777)</f>
        <v>3e785029003b020cfaa68f72c940b97646b917cd</v>
      </c>
      <c r="E1777" s="6">
        <v>1</v>
      </c>
      <c r="F1777" s="7">
        <f ca="1">IF($C1777 = 1 + N("Presidente"),
    127,
    IF($C1777 = 2 + N("Vice-Presidente"),
        72,
        IF($C1777 = 3 + N("Secretária bilíngue"),
            13,
            RANDBETWEEN(5,COUNT(Name!$A:$A) + 1)
        )
    )
)</f>
        <v>257</v>
      </c>
      <c r="G1777" s="7" t="str">
        <f ca="1">VLOOKUP($F1777,Name!$A:$B,2,FALSE)</f>
        <v>Maria</v>
      </c>
      <c r="H1777" s="7">
        <f ca="1" xml:space="preserve">
IF($C1777 = 1,
    0,
    RANDBETWEEN(5,COUNT('Last name'!$A:$A) + 1)
)</f>
        <v>5</v>
      </c>
      <c r="I1777" s="7" t="str">
        <f ca="1" xml:space="preserve">
IF($C1777 = 1 + N("Presidente"),
    "de Orléans e Bragança",
    VLOOKUP($H1777,'Last name'!$A:$B,2,FALSE) &amp; " " &amp; VLOOKUP(RANDBETWEEN(5,COUNT('Last name'!$A:$A) + 1),'Last name'!$A:$B,2,FALSE)
)</f>
        <v>Abranches Moura</v>
      </c>
      <c r="J1777" s="7" t="str">
        <f t="shared" ca="1" si="272"/>
        <v>Maria Abranches Moura</v>
      </c>
      <c r="K1777" s="7" t="str" cm="1">
        <f t="array" aca="1" ref="K1777" ca="1">SHA1HASH($J1777)</f>
        <v>4354d26a89d360178cad624706277594d566c984</v>
      </c>
      <c r="L1777" s="7" cm="1">
        <f t="array" aca="1" ref="L1777" ca="1">INDEX(States!$A:$A,N1777,1)</f>
        <v>5</v>
      </c>
      <c r="M1777" s="7" t="str">
        <f ca="1">VLOOKUP($L1777,Countries!$A:$B,2,FALSE)</f>
        <v>Portugal</v>
      </c>
      <c r="N1777" s="7" cm="1">
        <f t="array" aca="1" ref="N1777" ca="1">INDEX(States!$C:$C,RANDBETWEEN(5,COUNTA(States!$A:$A) + 1),1)</f>
        <v>7</v>
      </c>
      <c r="O1777" s="7" t="str">
        <f ca="1">VLOOKUP($N1777,States!$C:$D,2,FALSE)</f>
        <v xml:space="preserve"> Setúbal </v>
      </c>
      <c r="P1777" s="7" t="str">
        <f ca="1">VLOOKUP($F1777,Name!$A:$C,3,FALSE)</f>
        <v>F</v>
      </c>
      <c r="Q1777" s="7" t="str">
        <f ca="1">VLOOKUP($P1777,Genders!$B:$C,2,FALSE)</f>
        <v>Female</v>
      </c>
      <c r="R1777" s="7" cm="1">
        <f t="array" aca="1" ref="R1777" ca="1">INDEX('Marital status'!$A:$A,RANDBETWEEN(5,COUNTA('Marital status'!$A:$A) + 1),1)</f>
        <v>8</v>
      </c>
      <c r="S1777" s="7" t="str">
        <f ca="1">VLOOKUP($R1777,'Marital status'!$A:$B,2,FALSE)</f>
        <v xml:space="preserve"> Separated </v>
      </c>
      <c r="T1777" s="7">
        <f t="shared" ca="1" si="273"/>
        <v>5</v>
      </c>
      <c r="U1777" s="7" t="str">
        <f ca="1">VLOOKUP($T1777,Ethnicities!$A:$B,2,FALSE)</f>
        <v xml:space="preserve"> white</v>
      </c>
      <c r="V1777" s="8">
        <f t="shared" ca="1" si="274"/>
        <v>33784</v>
      </c>
      <c r="W1777" s="6">
        <f t="shared" ca="1" si="275"/>
        <v>7</v>
      </c>
      <c r="X1777" s="8" t="str">
        <f ca="1">VLOOKUP($W1777,'Background education'!$A:$B,2,FALSE)</f>
        <v>Undergraduate degree</v>
      </c>
      <c r="Y1777" s="7">
        <f ca="1" xml:space="preserve">
  IF(OR($AA1777 = 5, $AA1777 = 6, $AA1777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77" s="7" t="str">
        <f ca="1">VLOOKUP($Y1777,Departments!$A:$B,2,FALSE)</f>
        <v>Controlling</v>
      </c>
      <c r="AA1777" s="6">
        <f t="shared" ca="1" si="276"/>
        <v>9</v>
      </c>
      <c r="AB1777" s="7" t="str">
        <f ca="1">VLOOKUP($AA1777,Roles!$A:$B,2,FALSE)</f>
        <v>Intern</v>
      </c>
      <c r="AC1777" s="6" t="str">
        <f t="shared" ca="1" si="277"/>
        <v/>
      </c>
      <c r="AD1777" s="7" t="str">
        <f ca="1" xml:space="preserve">
IF($AC1777 &lt;&gt; "",
    VLOOKUP($AC1777,Levels!$A:$B,2,FALSE),
    ""
)</f>
        <v/>
      </c>
      <c r="AE1777" s="8">
        <f t="shared" ca="1" si="278"/>
        <v>36450</v>
      </c>
      <c r="AF1777" s="6">
        <f ca="1">RANDBETWEEN(5,COUNTA('Recruitment source'!$A:$A) + 1)</f>
        <v>12</v>
      </c>
      <c r="AG1777" s="6" t="str">
        <f ca="1">VLOOKUP($AF1777,'Recruitment source'!$A:$B,2,FALSE)</f>
        <v xml:space="preserve"> recommendation of employee</v>
      </c>
      <c r="AH1777" s="8"/>
      <c r="AI1777" s="1">
        <f t="shared" ca="1" si="270"/>
        <v>1205</v>
      </c>
      <c r="AJ177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1773, 1, 'Maria Abranches Moura', 'F', 5, '29/06/1992', 7, 12, 9, NULL, 1205);</v>
      </c>
    </row>
    <row r="1778" spans="1:36" ht="14.25" customHeight="1" x14ac:dyDescent="0.2">
      <c r="A1778" s="7" cm="1">
        <f t="array" aca="1" ref="A1778" ca="1">INDEX(Companies!$A:$A,RANDBETWEEN(5,COUNTA(Companies!$A:$A) + 1),1)</f>
        <v>5</v>
      </c>
      <c r="B1778" s="7" t="str">
        <f ca="1">VLOOKUP($A1778,Companies!$A:$B,2,FALSE)</f>
        <v>ACME Corporation</v>
      </c>
      <c r="C1778" s="5">
        <f t="shared" si="271"/>
        <v>1774</v>
      </c>
      <c r="D1778" s="5" t="str" cm="1">
        <f t="array" ref="D1778">SHA1HASH($C1778)</f>
        <v>4adb6ea83ff196924462448c6608080afc1e6b5a</v>
      </c>
      <c r="E1778" s="6">
        <v>1</v>
      </c>
      <c r="F1778" s="7">
        <f ca="1">IF($C1778 = 1 + N("Presidente"),
    127,
    IF($C1778 = 2 + N("Vice-Presidente"),
        72,
        IF($C1778 = 3 + N("Secretária bilíngue"),
            13,
            RANDBETWEEN(5,COUNT(Name!$A:$A) + 1)
        )
    )
)</f>
        <v>164</v>
      </c>
      <c r="G1778" s="7" t="str">
        <f ca="1">VLOOKUP($F1778,Name!$A:$B,2,FALSE)</f>
        <v>Heloísa Helena</v>
      </c>
      <c r="H1778" s="7">
        <f ca="1" xml:space="preserve">
IF($C1778 = 1,
    0,
    RANDBETWEEN(5,COUNT('Last name'!$A:$A) + 1)
)</f>
        <v>11</v>
      </c>
      <c r="I1778" s="7" t="str">
        <f ca="1" xml:space="preserve">
IF($C1778 = 1 + N("Presidente"),
    "de Orléans e Bragança",
    VLOOKUP($H1778,'Last name'!$A:$B,2,FALSE) &amp; " " &amp; VLOOKUP(RANDBETWEEN(5,COUNT('Last name'!$A:$A) + 1),'Last name'!$A:$B,2,FALSE)
)</f>
        <v>Almeida Pasquim</v>
      </c>
      <c r="J1778" s="7" t="str">
        <f t="shared" ca="1" si="272"/>
        <v>Heloísa Helena Almeida Pasquim</v>
      </c>
      <c r="K1778" s="7" t="str" cm="1">
        <f t="array" aca="1" ref="K1778" ca="1">SHA1HASH($J1778)</f>
        <v>04961e3f8fb7cd4be58755853c873f2e7f2ddc23</v>
      </c>
      <c r="L1778" s="7" cm="1">
        <f t="array" aca="1" ref="L1778" ca="1">INDEX(States!$A:$A,N1778,1)</f>
        <v>5</v>
      </c>
      <c r="M1778" s="7" t="str">
        <f ca="1">VLOOKUP($L1778,Countries!$A:$B,2,FALSE)</f>
        <v>Portugal</v>
      </c>
      <c r="N1778" s="7" cm="1">
        <f t="array" aca="1" ref="N1778" ca="1">INDEX(States!$C:$C,RANDBETWEEN(5,COUNTA(States!$A:$A) + 1),1)</f>
        <v>12</v>
      </c>
      <c r="O1778" s="7" t="str">
        <f ca="1">VLOOKUP($N1778,States!$C:$D,2,FALSE)</f>
        <v>Leiria</v>
      </c>
      <c r="P1778" s="7" t="str">
        <f ca="1">VLOOKUP($F1778,Name!$A:$C,3,FALSE)</f>
        <v>F</v>
      </c>
      <c r="Q1778" s="7" t="str">
        <f ca="1">VLOOKUP($P1778,Genders!$B:$C,2,FALSE)</f>
        <v>Female</v>
      </c>
      <c r="R1778" s="7" cm="1">
        <f t="array" aca="1" ref="R1778" ca="1">INDEX('Marital status'!$A:$A,RANDBETWEEN(5,COUNTA('Marital status'!$A:$A) + 1),1)</f>
        <v>8</v>
      </c>
      <c r="S1778" s="7" t="str">
        <f ca="1">VLOOKUP($R1778,'Marital status'!$A:$B,2,FALSE)</f>
        <v xml:space="preserve"> Separated </v>
      </c>
      <c r="T1778" s="7">
        <f t="shared" ca="1" si="273"/>
        <v>6</v>
      </c>
      <c r="U1778" s="7" t="str">
        <f ca="1">VLOOKUP($T1778,Ethnicities!$A:$B,2,FALSE)</f>
        <v>Black or African American</v>
      </c>
      <c r="V1778" s="8">
        <f t="shared" ca="1" si="274"/>
        <v>27856</v>
      </c>
      <c r="W1778" s="6">
        <f t="shared" ca="1" si="275"/>
        <v>7</v>
      </c>
      <c r="X1778" s="8" t="str">
        <f ca="1">VLOOKUP($W1778,'Background education'!$A:$B,2,FALSE)</f>
        <v>Undergraduate degree</v>
      </c>
      <c r="Y1778" s="7">
        <f ca="1" xml:space="preserve">
  IF(OR($AA1778 = 5, $AA1778 = 6, $AA1778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778" s="7" t="str">
        <f ca="1">VLOOKUP($Y1778,Departments!$A:$B,2,FALSE)</f>
        <v xml:space="preserve"> Commercial</v>
      </c>
      <c r="AA1778" s="6">
        <f t="shared" ca="1" si="276"/>
        <v>11</v>
      </c>
      <c r="AB1778" s="7" t="str">
        <f ca="1">VLOOKUP($AA1778,Roles!$A:$B,2,FALSE)</f>
        <v>Analyst</v>
      </c>
      <c r="AC1778" s="6">
        <f t="shared" ca="1" si="277"/>
        <v>6</v>
      </c>
      <c r="AD1778" s="7" t="str">
        <f ca="1" xml:space="preserve">
IF($AC1778 &lt;&gt; "",
    VLOOKUP($AC1778,Levels!$A:$B,2,FALSE),
    ""
)</f>
        <v>Pleno</v>
      </c>
      <c r="AE1778" s="8">
        <f t="shared" ca="1" si="278"/>
        <v>40433</v>
      </c>
      <c r="AF1778" s="6">
        <f ca="1">RANDBETWEEN(5,COUNTA('Recruitment source'!$A:$A) + 1)</f>
        <v>9</v>
      </c>
      <c r="AG1778" s="6" t="str">
        <f ca="1">VLOOKUP($AF1778,'Recruitment source'!$A:$B,2,FALSE)</f>
        <v>Empregos Online</v>
      </c>
      <c r="AH1778" s="8"/>
      <c r="AI1778" s="1">
        <f t="shared" ca="1" si="270"/>
        <v>2580</v>
      </c>
      <c r="AJ1778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1774, 1, 'Heloísa Helena Almeida Pasquim', 'F', 6, '06/04/1976', 7, 9, 11, 6, 2580);</v>
      </c>
    </row>
    <row r="1779" spans="1:36" ht="14.25" customHeight="1" x14ac:dyDescent="0.2">
      <c r="A1779" s="7" cm="1">
        <f t="array" aca="1" ref="A1779" ca="1">INDEX(Companies!$A:$A,RANDBETWEEN(5,COUNTA(Companies!$A:$A) + 1),1)</f>
        <v>5</v>
      </c>
      <c r="B1779" s="7" t="str">
        <f ca="1">VLOOKUP($A1779,Companies!$A:$B,2,FALSE)</f>
        <v>ACME Corporation</v>
      </c>
      <c r="C1779" s="5">
        <f t="shared" si="271"/>
        <v>1775</v>
      </c>
      <c r="D1779" s="5" t="str" cm="1">
        <f t="array" ref="D1779">SHA1HASH($C1779)</f>
        <v>f272a53b0ef1c576ff83d5cbdb2278970c863fb8</v>
      </c>
      <c r="E1779" s="6">
        <v>1</v>
      </c>
      <c r="F1779" s="7">
        <f ca="1">IF($C1779 = 1 + N("Presidente"),
    127,
    IF($C1779 = 2 + N("Vice-Presidente"),
        72,
        IF($C1779 = 3 + N("Secretária bilíngue"),
            13,
            RANDBETWEEN(5,COUNT(Name!$A:$A) + 1)
        )
    )
)</f>
        <v>75</v>
      </c>
      <c r="G1779" s="7" t="str">
        <f ca="1">VLOOKUP($F1779,Name!$A:$B,2,FALSE)</f>
        <v>Breno</v>
      </c>
      <c r="H1779" s="7">
        <f ca="1" xml:space="preserve">
IF($C1779 = 1,
    0,
    RANDBETWEEN(5,COUNT('Last name'!$A:$A) + 1)
)</f>
        <v>114</v>
      </c>
      <c r="I1779" s="7" t="str">
        <f ca="1" xml:space="preserve">
IF($C1779 = 1 + N("Presidente"),
    "de Orléans e Bragança",
    VLOOKUP($H1779,'Last name'!$A:$B,2,FALSE) &amp; " " &amp; VLOOKUP(RANDBETWEEN(5,COUNT('Last name'!$A:$A) + 1),'Last name'!$A:$B,2,FALSE)
)</f>
        <v>Machado Carvalho</v>
      </c>
      <c r="J1779" s="7" t="str">
        <f t="shared" ca="1" si="272"/>
        <v>Breno Machado Carvalho</v>
      </c>
      <c r="K1779" s="7" t="str" cm="1">
        <f t="array" aca="1" ref="K1779" ca="1">SHA1HASH($J1779)</f>
        <v>daa784c2a7e5d6ec7f58c74c5142380d801ba292</v>
      </c>
      <c r="L1779" s="7" cm="1">
        <f t="array" aca="1" ref="L1779" ca="1">INDEX(States!$A:$A,N1779,1)</f>
        <v>5</v>
      </c>
      <c r="M1779" s="7" t="str">
        <f ca="1">VLOOKUP($L1779,Countries!$A:$B,2,FALSE)</f>
        <v>Portugal</v>
      </c>
      <c r="N1779" s="7" cm="1">
        <f t="array" aca="1" ref="N1779" ca="1">INDEX(States!$C:$C,RANDBETWEEN(5,COUNTA(States!$A:$A) + 1),1)</f>
        <v>12</v>
      </c>
      <c r="O1779" s="7" t="str">
        <f ca="1">VLOOKUP($N1779,States!$C:$D,2,FALSE)</f>
        <v>Leiria</v>
      </c>
      <c r="P1779" s="7" t="str">
        <f ca="1">VLOOKUP($F1779,Name!$A:$C,3,FALSE)</f>
        <v>M</v>
      </c>
      <c r="Q1779" s="7" t="str">
        <f ca="1">VLOOKUP($P1779,Genders!$B:$C,2,FALSE)</f>
        <v>Male</v>
      </c>
      <c r="R1779" s="7" cm="1">
        <f t="array" aca="1" ref="R1779" ca="1">INDEX('Marital status'!$A:$A,RANDBETWEEN(5,COUNTA('Marital status'!$A:$A) + 1),1)</f>
        <v>9</v>
      </c>
      <c r="S1779" s="7" t="str">
        <f ca="1">VLOOKUP($R1779,'Marital status'!$A:$B,2,FALSE)</f>
        <v>DIVORCED</v>
      </c>
      <c r="T1779" s="7">
        <f t="shared" ca="1" si="273"/>
        <v>5</v>
      </c>
      <c r="U1779" s="7" t="str">
        <f ca="1">VLOOKUP($T1779,Ethnicities!$A:$B,2,FALSE)</f>
        <v xml:space="preserve"> white</v>
      </c>
      <c r="V1779" s="8">
        <f t="shared" ca="1" si="274"/>
        <v>30091</v>
      </c>
      <c r="W1779" s="6">
        <f t="shared" ca="1" si="275"/>
        <v>7</v>
      </c>
      <c r="X1779" s="8" t="str">
        <f ca="1">VLOOKUP($W1779,'Background education'!$A:$B,2,FALSE)</f>
        <v>Undergraduate degree</v>
      </c>
      <c r="Y1779" s="7">
        <f ca="1" xml:space="preserve">
  IF(OR($AA1779 = 5, $AA1779 = 6, $AA1779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79" s="7" t="str">
        <f ca="1">VLOOKUP($Y1779,Departments!$A:$B,2,FALSE)</f>
        <v>Human Resource</v>
      </c>
      <c r="AA1779" s="6">
        <f t="shared" ca="1" si="276"/>
        <v>10</v>
      </c>
      <c r="AB1779" s="7" t="str">
        <f ca="1">VLOOKUP($AA1779,Roles!$A:$B,2,FALSE)</f>
        <v>Trainee</v>
      </c>
      <c r="AC1779" s="6" t="str">
        <f t="shared" ca="1" si="277"/>
        <v/>
      </c>
      <c r="AD1779" s="7" t="str">
        <f ca="1" xml:space="preserve">
IF($AC1779 &lt;&gt; "",
    VLOOKUP($AC1779,Levels!$A:$B,2,FALSE),
    ""
)</f>
        <v/>
      </c>
      <c r="AE1779" s="8">
        <f t="shared" ca="1" si="278"/>
        <v>43336</v>
      </c>
      <c r="AF1779" s="6">
        <f ca="1">RANDBETWEEN(5,COUNTA('Recruitment source'!$A:$A) + 1)</f>
        <v>7</v>
      </c>
      <c r="AG1779" s="6" t="str">
        <f ca="1">VLOOKUP($AF1779,'Recruitment source'!$A:$B,2,FALSE)</f>
        <v>SAPO Emprego</v>
      </c>
      <c r="AH1779" s="8"/>
      <c r="AI1779" s="1">
        <f t="shared" ca="1" si="270"/>
        <v>1385</v>
      </c>
      <c r="AJ1779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1775, 1, 'Breno Machado Carvalho', 'M', 5, '20/05/1982', 7, 8, 10, NULL, 1385);</v>
      </c>
    </row>
    <row r="1780" spans="1:36" ht="14.25" customHeight="1" x14ac:dyDescent="0.2">
      <c r="A1780" s="7" cm="1">
        <f t="array" aca="1" ref="A1780" ca="1">INDEX(Companies!$A:$A,RANDBETWEEN(5,COUNTA(Companies!$A:$A) + 1),1)</f>
        <v>5</v>
      </c>
      <c r="B1780" s="7" t="str">
        <f ca="1">VLOOKUP($A1780,Companies!$A:$B,2,FALSE)</f>
        <v>ACME Corporation</v>
      </c>
      <c r="C1780" s="5">
        <f t="shared" si="271"/>
        <v>1776</v>
      </c>
      <c r="D1780" s="5" t="str" cm="1">
        <f t="array" ref="D1780">SHA1HASH($C1780)</f>
        <v>427f3043fb1efe110751f3aa7616a5cb84b41fa1</v>
      </c>
      <c r="E1780" s="6">
        <v>1</v>
      </c>
      <c r="F1780" s="7">
        <f ca="1">IF($C1780 = 1 + N("Presidente"),
    127,
    IF($C1780 = 2 + N("Vice-Presidente"),
        72,
        IF($C1780 = 3 + N("Secretária bilíngue"),
            13,
            RANDBETWEEN(5,COUNT(Name!$A:$A) + 1)
        )
    )
)</f>
        <v>179</v>
      </c>
      <c r="G1780" s="7" t="str">
        <f ca="1">VLOOKUP($F1780,Name!$A:$B,2,FALSE)</f>
        <v>Isadora</v>
      </c>
      <c r="H1780" s="7">
        <f ca="1" xml:space="preserve">
IF($C1780 = 1,
    0,
    RANDBETWEEN(5,COUNT('Last name'!$A:$A) + 1)
)</f>
        <v>5</v>
      </c>
      <c r="I1780" s="7" t="str">
        <f ca="1" xml:space="preserve">
IF($C1780 = 1 + N("Presidente"),
    "de Orléans e Bragança",
    VLOOKUP($H1780,'Last name'!$A:$B,2,FALSE) &amp; " " &amp; VLOOKUP(RANDBETWEEN(5,COUNT('Last name'!$A:$A) + 1),'Last name'!$A:$B,2,FALSE)
)</f>
        <v>Abranches Camões</v>
      </c>
      <c r="J1780" s="7" t="str">
        <f t="shared" ca="1" si="272"/>
        <v>Isadora Abranches Camões</v>
      </c>
      <c r="K1780" s="7" t="str" cm="1">
        <f t="array" aca="1" ref="K1780" ca="1">SHA1HASH($J1780)</f>
        <v>147f03258f231f5c64f10d7f5bd62dee8f949aa4</v>
      </c>
      <c r="L1780" s="7" cm="1">
        <f t="array" aca="1" ref="L1780" ca="1">INDEX(States!$A:$A,N1780,1)</f>
        <v>5</v>
      </c>
      <c r="M1780" s="7" t="str">
        <f ca="1">VLOOKUP($L1780,Countries!$A:$B,2,FALSE)</f>
        <v>Portugal</v>
      </c>
      <c r="N1780" s="7" cm="1">
        <f t="array" aca="1" ref="N1780" ca="1">INDEX(States!$C:$C,RANDBETWEEN(5,COUNTA(States!$A:$A) + 1),1)</f>
        <v>21</v>
      </c>
      <c r="O1780" s="7" t="str">
        <f ca="1">VLOOKUP($N1780,States!$C:$D,2,FALSE)</f>
        <v>Guarda</v>
      </c>
      <c r="P1780" s="7" t="str">
        <f ca="1">VLOOKUP($F1780,Name!$A:$C,3,FALSE)</f>
        <v>F</v>
      </c>
      <c r="Q1780" s="7" t="str">
        <f ca="1">VLOOKUP($P1780,Genders!$B:$C,2,FALSE)</f>
        <v>Female</v>
      </c>
      <c r="R1780" s="7" cm="1">
        <f t="array" aca="1" ref="R1780" ca="1">INDEX('Marital status'!$A:$A,RANDBETWEEN(5,COUNTA('Marital status'!$A:$A) + 1),1)</f>
        <v>8</v>
      </c>
      <c r="S1780" s="7" t="str">
        <f ca="1">VLOOKUP($R1780,'Marital status'!$A:$B,2,FALSE)</f>
        <v xml:space="preserve"> Separated </v>
      </c>
      <c r="T1780" s="7">
        <f t="shared" ca="1" si="273"/>
        <v>5</v>
      </c>
      <c r="U1780" s="7" t="str">
        <f ca="1">VLOOKUP($T1780,Ethnicities!$A:$B,2,FALSE)</f>
        <v xml:space="preserve"> white</v>
      </c>
      <c r="V1780" s="8">
        <f t="shared" ca="1" si="274"/>
        <v>25274</v>
      </c>
      <c r="W1780" s="6">
        <f t="shared" ca="1" si="275"/>
        <v>7</v>
      </c>
      <c r="X1780" s="8" t="str">
        <f ca="1">VLOOKUP($W1780,'Background education'!$A:$B,2,FALSE)</f>
        <v>Undergraduate degree</v>
      </c>
      <c r="Y1780" s="7">
        <f ca="1" xml:space="preserve">
  IF(OR($AA1780 = 5, $AA1780 = 6, $AA1780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80" s="7" t="str">
        <f ca="1">VLOOKUP($Y1780,Departments!$A:$B,2,FALSE)</f>
        <v>Human Resource</v>
      </c>
      <c r="AA1780" s="6">
        <f t="shared" ca="1" si="276"/>
        <v>11</v>
      </c>
      <c r="AB1780" s="7" t="str">
        <f ca="1">VLOOKUP($AA1780,Roles!$A:$B,2,FALSE)</f>
        <v>Analyst</v>
      </c>
      <c r="AC1780" s="6">
        <f t="shared" ca="1" si="277"/>
        <v>5</v>
      </c>
      <c r="AD1780" s="7" t="str">
        <f ca="1" xml:space="preserve">
IF($AC1780 &lt;&gt; "",
    VLOOKUP($AC1780,Levels!$A:$B,2,FALSE),
    ""
)</f>
        <v>Junior</v>
      </c>
      <c r="AE1780" s="8">
        <f t="shared" ca="1" si="278"/>
        <v>43240</v>
      </c>
      <c r="AF1780" s="6">
        <f ca="1">RANDBETWEEN(5,COUNTA('Recruitment source'!$A:$A) + 1)</f>
        <v>15</v>
      </c>
      <c r="AG1780" s="6" t="str">
        <f ca="1">VLOOKUP($AF1780,'Recruitment source'!$A:$B,2,FALSE)</f>
        <v>Website</v>
      </c>
      <c r="AH1780" s="8"/>
      <c r="AI1780" s="1">
        <f t="shared" ca="1" si="270"/>
        <v>2580</v>
      </c>
      <c r="AJ1780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1776, 1, 'Isadora Abranches Camões', 'F', 5, '12/03/1969', 7, 8, 11, 5, 2580);</v>
      </c>
    </row>
    <row r="1781" spans="1:36" ht="14.25" customHeight="1" x14ac:dyDescent="0.2">
      <c r="A1781" s="7" cm="1">
        <f t="array" aca="1" ref="A1781" ca="1">INDEX(Companies!$A:$A,RANDBETWEEN(5,COUNTA(Companies!$A:$A) + 1),1)</f>
        <v>5</v>
      </c>
      <c r="B1781" s="7" t="str">
        <f ca="1">VLOOKUP($A1781,Companies!$A:$B,2,FALSE)</f>
        <v>ACME Corporation</v>
      </c>
      <c r="C1781" s="5">
        <f t="shared" si="271"/>
        <v>1777</v>
      </c>
      <c r="D1781" s="5" t="str" cm="1">
        <f t="array" ref="D1781">SHA1HASH($C1781)</f>
        <v>f7ce16ec08a419abc7470ed82a8f6b752ee5bf21</v>
      </c>
      <c r="E1781" s="6">
        <v>1</v>
      </c>
      <c r="F1781" s="7">
        <f ca="1">IF($C1781 = 1 + N("Presidente"),
    127,
    IF($C1781 = 2 + N("Vice-Presidente"),
        72,
        IF($C1781 = 3 + N("Secretária bilíngue"),
            13,
            RANDBETWEEN(5,COUNT(Name!$A:$A) + 1)
        )
    )
)</f>
        <v>329</v>
      </c>
      <c r="G1781" s="7" t="str">
        <f ca="1">VLOOKUP($F1781,Name!$A:$B,2,FALSE)</f>
        <v>Rebeca</v>
      </c>
      <c r="H1781" s="7">
        <f ca="1" xml:space="preserve">
IF($C1781 = 1,
    0,
    RANDBETWEEN(5,COUNT('Last name'!$A:$A) + 1)
)</f>
        <v>15</v>
      </c>
      <c r="I1781" s="7" t="str">
        <f ca="1" xml:space="preserve">
IF($C1781 = 1 + N("Presidente"),
    "de Orléans e Bragança",
    VLOOKUP($H1781,'Last name'!$A:$B,2,FALSE) &amp; " " &amp; VLOOKUP(RANDBETWEEN(5,COUNT('Last name'!$A:$A) + 1),'Last name'!$A:$B,2,FALSE)
)</f>
        <v>Alvim Peçanha</v>
      </c>
      <c r="J1781" s="7" t="str">
        <f t="shared" ca="1" si="272"/>
        <v>Rebeca Alvim Peçanha</v>
      </c>
      <c r="K1781" s="7" t="str" cm="1">
        <f t="array" aca="1" ref="K1781" ca="1">SHA1HASH($J1781)</f>
        <v>4acc0f7a083aa70f5d1e3a7f56ced0519c386cb1</v>
      </c>
      <c r="L1781" s="7" cm="1">
        <f t="array" aca="1" ref="L1781" ca="1">INDEX(States!$A:$A,N1781,1)</f>
        <v>5</v>
      </c>
      <c r="M1781" s="7" t="str">
        <f ca="1">VLOOKUP($L1781,Countries!$A:$B,2,FALSE)</f>
        <v>Portugal</v>
      </c>
      <c r="N1781" s="7" cm="1">
        <f t="array" aca="1" ref="N1781" ca="1">INDEX(States!$C:$C,RANDBETWEEN(5,COUNTA(States!$A:$A) + 1),1)</f>
        <v>23</v>
      </c>
      <c r="O1781" s="7" t="str">
        <f ca="1">VLOOKUP($N1781,States!$C:$D,2,FALSE)</f>
        <v>Viana do Castelo</v>
      </c>
      <c r="P1781" s="7" t="str">
        <f ca="1">VLOOKUP($F1781,Name!$A:$C,3,FALSE)</f>
        <v>F</v>
      </c>
      <c r="Q1781" s="7" t="str">
        <f ca="1">VLOOKUP($P1781,Genders!$B:$C,2,FALSE)</f>
        <v>Female</v>
      </c>
      <c r="R1781" s="7" cm="1">
        <f t="array" aca="1" ref="R1781" ca="1">INDEX('Marital status'!$A:$A,RANDBETWEEN(5,COUNTA('Marital status'!$A:$A) + 1),1)</f>
        <v>8</v>
      </c>
      <c r="S1781" s="7" t="str">
        <f ca="1">VLOOKUP($R1781,'Marital status'!$A:$B,2,FALSE)</f>
        <v xml:space="preserve"> Separated </v>
      </c>
      <c r="T1781" s="7">
        <f t="shared" ca="1" si="273"/>
        <v>5</v>
      </c>
      <c r="U1781" s="7" t="str">
        <f ca="1">VLOOKUP($T1781,Ethnicities!$A:$B,2,FALSE)</f>
        <v xml:space="preserve"> white</v>
      </c>
      <c r="V1781" s="8">
        <f t="shared" ca="1" si="274"/>
        <v>33621</v>
      </c>
      <c r="W1781" s="6">
        <f t="shared" ca="1" si="275"/>
        <v>7</v>
      </c>
      <c r="X1781" s="8" t="str">
        <f ca="1">VLOOKUP($W1781,'Background education'!$A:$B,2,FALSE)</f>
        <v>Undergraduate degree</v>
      </c>
      <c r="Y1781" s="7">
        <f ca="1" xml:space="preserve">
  IF(OR($AA1781 = 5, $AA1781 = 6, $AA1781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81" s="7" t="str">
        <f ca="1">VLOOKUP($Y1781,Departments!$A:$B,2,FALSE)</f>
        <v>Communication &amp; Marketing</v>
      </c>
      <c r="AA1781" s="6">
        <f t="shared" ca="1" si="276"/>
        <v>9</v>
      </c>
      <c r="AB1781" s="7" t="str">
        <f ca="1">VLOOKUP($AA1781,Roles!$A:$B,2,FALSE)</f>
        <v>Intern</v>
      </c>
      <c r="AC1781" s="6" t="str">
        <f t="shared" ca="1" si="277"/>
        <v/>
      </c>
      <c r="AD1781" s="7" t="str">
        <f ca="1" xml:space="preserve">
IF($AC1781 &lt;&gt; "",
    VLOOKUP($AC1781,Levels!$A:$B,2,FALSE),
    ""
)</f>
        <v/>
      </c>
      <c r="AE1781" s="8">
        <f t="shared" ca="1" si="278"/>
        <v>42128</v>
      </c>
      <c r="AF1781" s="6">
        <f ca="1">RANDBETWEEN(5,COUNTA('Recruitment source'!$A:$A) + 1)</f>
        <v>13</v>
      </c>
      <c r="AG1781" s="6" t="str">
        <f ca="1">VLOOKUP($AF1781,'Recruitment source'!$A:$B,2,FALSE)</f>
        <v>Google</v>
      </c>
      <c r="AH1781" s="8"/>
      <c r="AI1781" s="1">
        <f t="shared" ca="1" si="270"/>
        <v>1285</v>
      </c>
      <c r="AJ1781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1777, 1, 'Rebeca Alvim Peçanha', 'F', 5, '18/01/1992', 7, 11, 9, NULL, 1285);</v>
      </c>
    </row>
    <row r="1782" spans="1:36" ht="14.25" customHeight="1" x14ac:dyDescent="0.2">
      <c r="A1782" s="7" cm="1">
        <f t="array" aca="1" ref="A1782" ca="1">INDEX(Companies!$A:$A,RANDBETWEEN(5,COUNTA(Companies!$A:$A) + 1),1)</f>
        <v>5</v>
      </c>
      <c r="B1782" s="7" t="str">
        <f ca="1">VLOOKUP($A1782,Companies!$A:$B,2,FALSE)</f>
        <v>ACME Corporation</v>
      </c>
      <c r="C1782" s="5">
        <f t="shared" si="271"/>
        <v>1778</v>
      </c>
      <c r="D1782" s="5" t="str" cm="1">
        <f t="array" ref="D1782">SHA1HASH($C1782)</f>
        <v>68c09af3acbbc95f48ad80178f5a4f8f6e18c732</v>
      </c>
      <c r="E1782" s="6">
        <v>1</v>
      </c>
      <c r="F1782" s="7">
        <f ca="1">IF($C1782 = 1 + N("Presidente"),
    127,
    IF($C1782 = 2 + N("Vice-Presidente"),
        72,
        IF($C1782 = 3 + N("Secretária bilíngue"),
            13,
            RANDBETWEEN(5,COUNT(Name!$A:$A) + 1)
        )
    )
)</f>
        <v>97</v>
      </c>
      <c r="G1782" s="7" t="str">
        <f ca="1">VLOOKUP($F1782,Name!$A:$B,2,FALSE)</f>
        <v>Claudia</v>
      </c>
      <c r="H1782" s="7">
        <f ca="1" xml:space="preserve">
IF($C1782 = 1,
    0,
    RANDBETWEEN(5,COUNT('Last name'!$A:$A) + 1)
)</f>
        <v>116</v>
      </c>
      <c r="I1782" s="7" t="str">
        <f ca="1" xml:space="preserve">
IF($C1782 = 1 + N("Presidente"),
    "de Orléans e Bragança",
    VLOOKUP($H1782,'Last name'!$A:$B,2,FALSE) &amp; " " &amp; VLOOKUP(RANDBETWEEN(5,COUNT('Last name'!$A:$A) + 1),'Last name'!$A:$B,2,FALSE)
)</f>
        <v>Malafaia Andrade</v>
      </c>
      <c r="J1782" s="7" t="str">
        <f t="shared" ca="1" si="272"/>
        <v>Claudia Malafaia Andrade</v>
      </c>
      <c r="K1782" s="7" t="str" cm="1">
        <f t="array" aca="1" ref="K1782" ca="1">SHA1HASH($J1782)</f>
        <v>bc164d22ec70d860928bb1e8b39d1a95d1be8579</v>
      </c>
      <c r="L1782" s="7" cm="1">
        <f t="array" aca="1" ref="L1782" ca="1">INDEX(States!$A:$A,N1782,1)</f>
        <v>5</v>
      </c>
      <c r="M1782" s="7" t="str">
        <f ca="1">VLOOKUP($L1782,Countries!$A:$B,2,FALSE)</f>
        <v>Portugal</v>
      </c>
      <c r="N1782" s="7" cm="1">
        <f t="array" aca="1" ref="N1782" ca="1">INDEX(States!$C:$C,RANDBETWEEN(5,COUNTA(States!$A:$A) + 1),1)</f>
        <v>10</v>
      </c>
      <c r="O1782" s="7" t="str">
        <f ca="1">VLOOKUP($N1782,States!$C:$D,2,FALSE)</f>
        <v>Faro</v>
      </c>
      <c r="P1782" s="7" t="str">
        <f ca="1">VLOOKUP($F1782,Name!$A:$C,3,FALSE)</f>
        <v>F</v>
      </c>
      <c r="Q1782" s="7" t="str">
        <f ca="1">VLOOKUP($P1782,Genders!$B:$C,2,FALSE)</f>
        <v>Female</v>
      </c>
      <c r="R1782" s="7" cm="1">
        <f t="array" aca="1" ref="R1782" ca="1">INDEX('Marital status'!$A:$A,RANDBETWEEN(5,COUNTA('Marital status'!$A:$A) + 1),1)</f>
        <v>7</v>
      </c>
      <c r="S1782" s="7" t="str">
        <f ca="1">VLOOKUP($R1782,'Marital status'!$A:$B,2,FALSE)</f>
        <v xml:space="preserve">Widowed </v>
      </c>
      <c r="T1782" s="7">
        <f t="shared" ca="1" si="273"/>
        <v>7</v>
      </c>
      <c r="U1782" s="7" t="str">
        <f ca="1">VLOOKUP($T1782,Ethnicities!$A:$B,2,FALSE)</f>
        <v xml:space="preserve">  Hispanic or LATINO</v>
      </c>
      <c r="V1782" s="8">
        <f t="shared" ca="1" si="274"/>
        <v>19489</v>
      </c>
      <c r="W1782" s="6">
        <f t="shared" ca="1" si="275"/>
        <v>8</v>
      </c>
      <c r="X1782" s="8" t="str">
        <f ca="1">VLOOKUP($W1782,'Background education'!$A:$B,2,FALSE)</f>
        <v>Graduate school</v>
      </c>
      <c r="Y1782" s="7">
        <f ca="1" xml:space="preserve">
  IF(OR($AA1782 = 5, $AA1782 = 6, $AA1782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82" s="7" t="str">
        <f ca="1">VLOOKUP($Y1782,Departments!$A:$B,2,FALSE)</f>
        <v>Communication &amp; Marketing</v>
      </c>
      <c r="AA1782" s="6">
        <f t="shared" ca="1" si="276"/>
        <v>11</v>
      </c>
      <c r="AB1782" s="7" t="str">
        <f ca="1">VLOOKUP($AA1782,Roles!$A:$B,2,FALSE)</f>
        <v>Analyst</v>
      </c>
      <c r="AC1782" s="6">
        <f t="shared" ca="1" si="277"/>
        <v>7</v>
      </c>
      <c r="AD1782" s="7" t="str">
        <f ca="1" xml:space="preserve">
IF($AC1782 &lt;&gt; "",
    VLOOKUP($AC1782,Levels!$A:$B,2,FALSE),
    ""
)</f>
        <v>Senior</v>
      </c>
      <c r="AE1782" s="8">
        <f t="shared" ca="1" si="278"/>
        <v>36972</v>
      </c>
      <c r="AF1782" s="6">
        <f ca="1">RANDBETWEEN(5,COUNTA('Recruitment source'!$A:$A) + 1)</f>
        <v>8</v>
      </c>
      <c r="AG1782" s="6" t="str">
        <f ca="1">VLOOKUP($AF1782,'Recruitment source'!$A:$B,2,FALSE)</f>
        <v>Net Empregos</v>
      </c>
      <c r="AH1782" s="8"/>
      <c r="AI1782" s="1">
        <f t="shared" ca="1" si="270"/>
        <v>3080</v>
      </c>
      <c r="AJ1782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1778, 1, 'Claudia Malafaia Andrade', 'F', 7, '10/05/1953', 8, 11, 11, 7, 3080);</v>
      </c>
    </row>
    <row r="1783" spans="1:36" ht="14.25" customHeight="1" x14ac:dyDescent="0.2">
      <c r="A1783" s="7" cm="1">
        <f t="array" aca="1" ref="A1783" ca="1">INDEX(Companies!$A:$A,RANDBETWEEN(5,COUNTA(Companies!$A:$A) + 1),1)</f>
        <v>5</v>
      </c>
      <c r="B1783" s="7" t="str">
        <f ca="1">VLOOKUP($A1783,Companies!$A:$B,2,FALSE)</f>
        <v>ACME Corporation</v>
      </c>
      <c r="C1783" s="5">
        <f t="shared" si="271"/>
        <v>1779</v>
      </c>
      <c r="D1783" s="5" t="str" cm="1">
        <f t="array" ref="D1783">SHA1HASH($C1783)</f>
        <v>ba0c3a93a68c5375bf191755f6cc643d316b05f9</v>
      </c>
      <c r="E1783" s="6">
        <v>1</v>
      </c>
      <c r="F1783" s="7">
        <f ca="1">IF($C1783 = 1 + N("Presidente"),
    127,
    IF($C1783 = 2 + N("Vice-Presidente"),
        72,
        IF($C1783 = 3 + N("Secretária bilíngue"),
            13,
            RANDBETWEEN(5,COUNT(Name!$A:$A) + 1)
        )
    )
)</f>
        <v>315</v>
      </c>
      <c r="G1783" s="7" t="str">
        <f ca="1">VLOOKUP($F1783,Name!$A:$B,2,FALSE)</f>
        <v>Peter</v>
      </c>
      <c r="H1783" s="7">
        <f ca="1" xml:space="preserve">
IF($C1783 = 1,
    0,
    RANDBETWEEN(5,COUNT('Last name'!$A:$A) + 1)
)</f>
        <v>22</v>
      </c>
      <c r="I1783" s="7" t="str">
        <f ca="1" xml:space="preserve">
IF($C1783 = 1 + N("Presidente"),
    "de Orléans e Bragança",
    VLOOKUP($H1783,'Last name'!$A:$B,2,FALSE) &amp; " " &amp; VLOOKUP(RANDBETWEEN(5,COUNT('Last name'!$A:$A) + 1),'Last name'!$A:$B,2,FALSE)
)</f>
        <v>Araújo Galli</v>
      </c>
      <c r="J1783" s="7" t="str">
        <f t="shared" ca="1" si="272"/>
        <v>Peter Araújo Galli</v>
      </c>
      <c r="K1783" s="7" t="str" cm="1">
        <f t="array" aca="1" ref="K1783" ca="1">SHA1HASH($J1783)</f>
        <v>45056783612ae80f9b4d3feb6973eae5c91a5178</v>
      </c>
      <c r="L1783" s="7" cm="1">
        <f t="array" aca="1" ref="L1783" ca="1">INDEX(States!$A:$A,N1783,1)</f>
        <v>5</v>
      </c>
      <c r="M1783" s="7" t="str">
        <f ca="1">VLOOKUP($L1783,Countries!$A:$B,2,FALSE)</f>
        <v>Portugal</v>
      </c>
      <c r="N1783" s="7" cm="1">
        <f t="array" aca="1" ref="N1783" ca="1">INDEX(States!$C:$C,RANDBETWEEN(5,COUNTA(States!$A:$A) + 1),1)</f>
        <v>17</v>
      </c>
      <c r="O1783" s="7" t="str">
        <f ca="1">VLOOKUP($N1783,States!$C:$D,2,FALSE)</f>
        <v>Viseu</v>
      </c>
      <c r="P1783" s="7" t="str">
        <f ca="1">VLOOKUP($F1783,Name!$A:$C,3,FALSE)</f>
        <v>M</v>
      </c>
      <c r="Q1783" s="7" t="str">
        <f ca="1">VLOOKUP($P1783,Genders!$B:$C,2,FALSE)</f>
        <v>Male</v>
      </c>
      <c r="R1783" s="7" cm="1">
        <f t="array" aca="1" ref="R1783" ca="1">INDEX('Marital status'!$A:$A,RANDBETWEEN(5,COUNTA('Marital status'!$A:$A) + 1),1)</f>
        <v>9</v>
      </c>
      <c r="S1783" s="7" t="str">
        <f ca="1">VLOOKUP($R1783,'Marital status'!$A:$B,2,FALSE)</f>
        <v>DIVORCED</v>
      </c>
      <c r="T1783" s="7">
        <f t="shared" ca="1" si="273"/>
        <v>5</v>
      </c>
      <c r="U1783" s="7" t="str">
        <f ca="1">VLOOKUP($T1783,Ethnicities!$A:$B,2,FALSE)</f>
        <v xml:space="preserve"> white</v>
      </c>
      <c r="V1783" s="8">
        <f t="shared" ca="1" si="274"/>
        <v>18256</v>
      </c>
      <c r="W1783" s="6">
        <f t="shared" ca="1" si="275"/>
        <v>7</v>
      </c>
      <c r="X1783" s="8" t="str">
        <f ca="1">VLOOKUP($W1783,'Background education'!$A:$B,2,FALSE)</f>
        <v>Undergraduate degree</v>
      </c>
      <c r="Y1783" s="7">
        <f ca="1" xml:space="preserve">
  IF(OR($AA1783 = 5, $AA1783 = 6, $AA1783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83" s="7" t="str">
        <f ca="1">VLOOKUP($Y1783,Departments!$A:$B,2,FALSE)</f>
        <v>Administration</v>
      </c>
      <c r="AA1783" s="6">
        <f t="shared" ca="1" si="276"/>
        <v>10</v>
      </c>
      <c r="AB1783" s="7" t="str">
        <f ca="1">VLOOKUP($AA1783,Roles!$A:$B,2,FALSE)</f>
        <v>Trainee</v>
      </c>
      <c r="AC1783" s="6" t="str">
        <f t="shared" ca="1" si="277"/>
        <v/>
      </c>
      <c r="AD1783" s="7" t="str">
        <f ca="1" xml:space="preserve">
IF($AC1783 &lt;&gt; "",
    VLOOKUP($AC1783,Levels!$A:$B,2,FALSE),
    ""
)</f>
        <v/>
      </c>
      <c r="AE1783" s="8">
        <f t="shared" ca="1" si="278"/>
        <v>40759</v>
      </c>
      <c r="AF1783" s="6">
        <f ca="1">RANDBETWEEN(5,COUNTA('Recruitment source'!$A:$A) + 1)</f>
        <v>14</v>
      </c>
      <c r="AG1783" s="6" t="str">
        <f ca="1">VLOOKUP($AF1783,'Recruitment source'!$A:$B,2,FALSE)</f>
        <v>LinkedIn</v>
      </c>
      <c r="AH1783" s="8"/>
      <c r="AI1783" s="1">
        <f t="shared" ca="1" si="270"/>
        <v>1305</v>
      </c>
      <c r="AJ1783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1779, 1, 'Peter Araújo Galli', 'M', 5, '24/12/1949', 7, 6, 10, NULL, 1305);</v>
      </c>
    </row>
    <row r="1784" spans="1:36" ht="14.25" customHeight="1" x14ac:dyDescent="0.2">
      <c r="A1784" s="7" cm="1">
        <f t="array" aca="1" ref="A1784" ca="1">INDEX(Companies!$A:$A,RANDBETWEEN(5,COUNTA(Companies!$A:$A) + 1),1)</f>
        <v>5</v>
      </c>
      <c r="B1784" s="7" t="str">
        <f ca="1">VLOOKUP($A1784,Companies!$A:$B,2,FALSE)</f>
        <v>ACME Corporation</v>
      </c>
      <c r="C1784" s="5">
        <f t="shared" si="271"/>
        <v>1780</v>
      </c>
      <c r="D1784" s="5" t="str" cm="1">
        <f t="array" ref="D1784">SHA1HASH($C1784)</f>
        <v>3807ac7d80021434c1c1d9029d3fefc5986d354f</v>
      </c>
      <c r="E1784" s="6">
        <v>1</v>
      </c>
      <c r="F1784" s="7">
        <f ca="1">IF($C1784 = 1 + N("Presidente"),
    127,
    IF($C1784 = 2 + N("Vice-Presidente"),
        72,
        IF($C1784 = 3 + N("Secretária bilíngue"),
            13,
            RANDBETWEEN(5,COUNT(Name!$A:$A) + 1)
        )
    )
)</f>
        <v>261</v>
      </c>
      <c r="G1784" s="7" t="str">
        <f ca="1">VLOOKUP($F1784,Name!$A:$B,2,FALSE)</f>
        <v>Maria Clara</v>
      </c>
      <c r="H1784" s="7">
        <f ca="1" xml:space="preserve">
IF($C1784 = 1,
    0,
    RANDBETWEEN(5,COUNT('Last name'!$A:$A) + 1)
)</f>
        <v>170</v>
      </c>
      <c r="I1784" s="7" t="str">
        <f ca="1" xml:space="preserve">
IF($C1784 = 1 + N("Presidente"),
    "de Orléans e Bragança",
    VLOOKUP($H1784,'Last name'!$A:$B,2,FALSE) &amp; " " &amp; VLOOKUP(RANDBETWEEN(5,COUNT('Last name'!$A:$A) + 1),'Last name'!$A:$B,2,FALSE)
)</f>
        <v>Sá Ramos</v>
      </c>
      <c r="J1784" s="7" t="str">
        <f t="shared" ca="1" si="272"/>
        <v>Maria Clara Sá Ramos</v>
      </c>
      <c r="K1784" s="7" t="str" cm="1">
        <f t="array" aca="1" ref="K1784" ca="1">SHA1HASH($J1784)</f>
        <v>b800bc7c24eb654d52fc10ee6929e835430382e7</v>
      </c>
      <c r="L1784" s="7" cm="1">
        <f t="array" aca="1" ref="L1784" ca="1">INDEX(States!$A:$A,N1784,1)</f>
        <v>5</v>
      </c>
      <c r="M1784" s="7" t="str">
        <f ca="1">VLOOKUP($L1784,Countries!$A:$B,2,FALSE)</f>
        <v>Portugal</v>
      </c>
      <c r="N1784" s="7" cm="1">
        <f t="array" aca="1" ref="N1784" ca="1">INDEX(States!$C:$C,RANDBETWEEN(5,COUNTA(States!$A:$A) + 1),1)</f>
        <v>22</v>
      </c>
      <c r="O1784" s="7" t="str">
        <f ca="1">VLOOKUP($N1784,States!$C:$D,2,FALSE)</f>
        <v>Vila Real</v>
      </c>
      <c r="P1784" s="7" t="str">
        <f ca="1">VLOOKUP($F1784,Name!$A:$C,3,FALSE)</f>
        <v>F</v>
      </c>
      <c r="Q1784" s="7" t="str">
        <f ca="1">VLOOKUP($P1784,Genders!$B:$C,2,FALSE)</f>
        <v>Female</v>
      </c>
      <c r="R1784" s="7" cm="1">
        <f t="array" aca="1" ref="R1784" ca="1">INDEX('Marital status'!$A:$A,RANDBETWEEN(5,COUNTA('Marital status'!$A:$A) + 1),1)</f>
        <v>7</v>
      </c>
      <c r="S1784" s="7" t="str">
        <f ca="1">VLOOKUP($R1784,'Marital status'!$A:$B,2,FALSE)</f>
        <v xml:space="preserve">Widowed </v>
      </c>
      <c r="T1784" s="7">
        <f t="shared" ca="1" si="273"/>
        <v>5</v>
      </c>
      <c r="U1784" s="7" t="str">
        <f ca="1">VLOOKUP($T1784,Ethnicities!$A:$B,2,FALSE)</f>
        <v xml:space="preserve"> white</v>
      </c>
      <c r="V1784" s="8">
        <f t="shared" ca="1" si="274"/>
        <v>31362</v>
      </c>
      <c r="W1784" s="6">
        <f t="shared" ca="1" si="275"/>
        <v>7</v>
      </c>
      <c r="X1784" s="8" t="str">
        <f ca="1">VLOOKUP($W1784,'Background education'!$A:$B,2,FALSE)</f>
        <v>Undergraduate degree</v>
      </c>
      <c r="Y1784" s="7">
        <f ca="1" xml:space="preserve">
  IF(OR($AA1784 = 5, $AA1784 = 6, $AA1784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84" s="7" t="str">
        <f ca="1">VLOOKUP($Y1784,Departments!$A:$B,2,FALSE)</f>
        <v>Audit</v>
      </c>
      <c r="AA1784" s="6">
        <f t="shared" ca="1" si="276"/>
        <v>11</v>
      </c>
      <c r="AB1784" s="7" t="str">
        <f ca="1">VLOOKUP($AA1784,Roles!$A:$B,2,FALSE)</f>
        <v>Analyst</v>
      </c>
      <c r="AC1784" s="6">
        <f t="shared" ca="1" si="277"/>
        <v>5</v>
      </c>
      <c r="AD1784" s="7" t="str">
        <f ca="1" xml:space="preserve">
IF($AC1784 &lt;&gt; "",
    VLOOKUP($AC1784,Levels!$A:$B,2,FALSE),
    ""
)</f>
        <v>Junior</v>
      </c>
      <c r="AE1784" s="8">
        <f t="shared" ca="1" si="278"/>
        <v>41670</v>
      </c>
      <c r="AF1784" s="6">
        <f ca="1">RANDBETWEEN(5,COUNTA('Recruitment source'!$A:$A) + 1)</f>
        <v>13</v>
      </c>
      <c r="AG1784" s="6" t="str">
        <f ca="1">VLOOKUP($AF1784,'Recruitment source'!$A:$B,2,FALSE)</f>
        <v>Google</v>
      </c>
      <c r="AH1784" s="8"/>
      <c r="AI1784" s="1">
        <f t="shared" ca="1" si="270"/>
        <v>2500</v>
      </c>
      <c r="AJ1784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1780, 1, 'Maria Clara Sá Ramos', 'F', 5, '11/11/1985', 7, 13, 11, 5, 2500);</v>
      </c>
    </row>
    <row r="1785" spans="1:36" ht="14.25" customHeight="1" x14ac:dyDescent="0.2">
      <c r="A1785" s="7" cm="1">
        <f t="array" aca="1" ref="A1785" ca="1">INDEX(Companies!$A:$A,RANDBETWEEN(5,COUNTA(Companies!$A:$A) + 1),1)</f>
        <v>5</v>
      </c>
      <c r="B1785" s="7" t="str">
        <f ca="1">VLOOKUP($A1785,Companies!$A:$B,2,FALSE)</f>
        <v>ACME Corporation</v>
      </c>
      <c r="C1785" s="5">
        <f t="shared" si="271"/>
        <v>1781</v>
      </c>
      <c r="D1785" s="5" t="str" cm="1">
        <f t="array" ref="D1785">SHA1HASH($C1785)</f>
        <v>51b552d234204ad2ede3f455ec58883ef62ce236</v>
      </c>
      <c r="E1785" s="6">
        <v>1</v>
      </c>
      <c r="F1785" s="7">
        <f ca="1">IF($C1785 = 1 + N("Presidente"),
    127,
    IF($C1785 = 2 + N("Vice-Presidente"),
        72,
        IF($C1785 = 3 + N("Secretária bilíngue"),
            13,
            RANDBETWEEN(5,COUNT(Name!$A:$A) + 1)
        )
    )
)</f>
        <v>104</v>
      </c>
      <c r="G1785" s="7" t="str">
        <f ca="1">VLOOKUP($F1785,Name!$A:$B,2,FALSE)</f>
        <v>Danylo</v>
      </c>
      <c r="H1785" s="7">
        <f ca="1" xml:space="preserve">
IF($C1785 = 1,
    0,
    RANDBETWEEN(5,COUNT('Last name'!$A:$A) + 1)
)</f>
        <v>84</v>
      </c>
      <c r="I1785" s="7" t="str">
        <f ca="1" xml:space="preserve">
IF($C1785 = 1 + N("Presidente"),
    "de Orléans e Bragança",
    VLOOKUP($H1785,'Last name'!$A:$B,2,FALSE) &amp; " " &amp; VLOOKUP(RANDBETWEEN(5,COUNT('Last name'!$A:$A) + 1),'Last name'!$A:$B,2,FALSE)
)</f>
        <v>Fernandes Pedrosa</v>
      </c>
      <c r="J1785" s="7" t="str">
        <f t="shared" ca="1" si="272"/>
        <v>Danylo Fernandes Pedrosa</v>
      </c>
      <c r="K1785" s="7" t="str" cm="1">
        <f t="array" aca="1" ref="K1785" ca="1">SHA1HASH($J1785)</f>
        <v>d9c943885e0b5cd77b3145e7710251a5e6e9d95c</v>
      </c>
      <c r="L1785" s="7" cm="1">
        <f t="array" aca="1" ref="L1785" ca="1">INDEX(States!$A:$A,N1785,1)</f>
        <v>5</v>
      </c>
      <c r="M1785" s="7" t="str">
        <f ca="1">VLOOKUP($L1785,Countries!$A:$B,2,FALSE)</f>
        <v>Portugal</v>
      </c>
      <c r="N1785" s="7" cm="1">
        <f t="array" aca="1" ref="N1785" ca="1">INDEX(States!$C:$C,RANDBETWEEN(5,COUNTA(States!$A:$A) + 1),1)</f>
        <v>20</v>
      </c>
      <c r="O1785" s="7" t="str">
        <f ca="1">VLOOKUP($N1785,States!$C:$D,2,FALSE)</f>
        <v>Portalegre</v>
      </c>
      <c r="P1785" s="7" t="str">
        <f ca="1">VLOOKUP($F1785,Name!$A:$C,3,FALSE)</f>
        <v>M</v>
      </c>
      <c r="Q1785" s="7" t="str">
        <f ca="1">VLOOKUP($P1785,Genders!$B:$C,2,FALSE)</f>
        <v>Male</v>
      </c>
      <c r="R1785" s="7" cm="1">
        <f t="array" aca="1" ref="R1785" ca="1">INDEX('Marital status'!$A:$A,RANDBETWEEN(5,COUNTA('Marital status'!$A:$A) + 1),1)</f>
        <v>7</v>
      </c>
      <c r="S1785" s="7" t="str">
        <f ca="1">VLOOKUP($R1785,'Marital status'!$A:$B,2,FALSE)</f>
        <v xml:space="preserve">Widowed </v>
      </c>
      <c r="T1785" s="7">
        <f t="shared" ca="1" si="273"/>
        <v>6</v>
      </c>
      <c r="U1785" s="7" t="str">
        <f ca="1">VLOOKUP($T1785,Ethnicities!$A:$B,2,FALSE)</f>
        <v>Black or African American</v>
      </c>
      <c r="V1785" s="8">
        <f t="shared" ca="1" si="274"/>
        <v>33362</v>
      </c>
      <c r="W1785" s="6">
        <f t="shared" ca="1" si="275"/>
        <v>7</v>
      </c>
      <c r="X1785" s="8" t="str">
        <f ca="1">VLOOKUP($W1785,'Background education'!$A:$B,2,FALSE)</f>
        <v>Undergraduate degree</v>
      </c>
      <c r="Y1785" s="7">
        <f ca="1" xml:space="preserve">
  IF(OR($AA1785 = 5, $AA1785 = 6, $AA1785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785" s="7" t="str">
        <f ca="1">VLOOKUP($Y1785,Departments!$A:$B,2,FALSE)</f>
        <v>Controlling</v>
      </c>
      <c r="AA1785" s="6">
        <f t="shared" ca="1" si="276"/>
        <v>9</v>
      </c>
      <c r="AB1785" s="7" t="str">
        <f ca="1">VLOOKUP($AA1785,Roles!$A:$B,2,FALSE)</f>
        <v>Intern</v>
      </c>
      <c r="AC1785" s="6" t="str">
        <f t="shared" ca="1" si="277"/>
        <v/>
      </c>
      <c r="AD1785" s="7" t="str">
        <f ca="1" xml:space="preserve">
IF($AC1785 &lt;&gt; "",
    VLOOKUP($AC1785,Levels!$A:$B,2,FALSE),
    ""
)</f>
        <v/>
      </c>
      <c r="AE1785" s="8">
        <f t="shared" ca="1" si="278"/>
        <v>42979</v>
      </c>
      <c r="AF1785" s="6">
        <f ca="1">RANDBETWEEN(5,COUNTA('Recruitment source'!$A:$A) + 1)</f>
        <v>6</v>
      </c>
      <c r="AG1785" s="6" t="str">
        <f ca="1">VLOOKUP($AF1785,'Recruitment source'!$A:$B,2,FALSE)</f>
        <v>Learn4Good</v>
      </c>
      <c r="AH1785" s="8"/>
      <c r="AI1785" s="1">
        <f t="shared" ca="1" si="270"/>
        <v>1205</v>
      </c>
      <c r="AJ178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1781, 1, 'Danylo Fernandes Pedrosa', 'M', 6, '04/05/1991', 7, 12, 9, NULL, 1205);</v>
      </c>
    </row>
    <row r="1786" spans="1:36" ht="14.25" customHeight="1" x14ac:dyDescent="0.2">
      <c r="A1786" s="7" cm="1">
        <f t="array" aca="1" ref="A1786" ca="1">INDEX(Companies!$A:$A,RANDBETWEEN(5,COUNTA(Companies!$A:$A) + 1),1)</f>
        <v>5</v>
      </c>
      <c r="B1786" s="7" t="str">
        <f ca="1">VLOOKUP($A1786,Companies!$A:$B,2,FALSE)</f>
        <v>ACME Corporation</v>
      </c>
      <c r="C1786" s="5">
        <f t="shared" si="271"/>
        <v>1782</v>
      </c>
      <c r="D1786" s="5" t="str" cm="1">
        <f t="array" ref="D1786">SHA1HASH($C1786)</f>
        <v>3928a33b1b0de8a183232349ec9132402875716a</v>
      </c>
      <c r="E1786" s="6">
        <v>1</v>
      </c>
      <c r="F1786" s="7">
        <f ca="1">IF($C1786 = 1 + N("Presidente"),
    127,
    IF($C1786 = 2 + N("Vice-Presidente"),
        72,
        IF($C1786 = 3 + N("Secretária bilíngue"),
            13,
            RANDBETWEEN(5,COUNT(Name!$A:$A) + 1)
        )
    )
)</f>
        <v>351</v>
      </c>
      <c r="G1786" s="7" t="str">
        <f ca="1">VLOOKUP($F1786,Name!$A:$B,2,FALSE)</f>
        <v>Vera Lucia</v>
      </c>
      <c r="H1786" s="7">
        <f ca="1" xml:space="preserve">
IF($C1786 = 1,
    0,
    RANDBETWEEN(5,COUNT('Last name'!$A:$A) + 1)
)</f>
        <v>37</v>
      </c>
      <c r="I1786" s="7" t="str">
        <f ca="1" xml:space="preserve">
IF($C1786 = 1 + N("Presidente"),
    "de Orléans e Bragança",
    VLOOKUP($H1786,'Last name'!$A:$B,2,FALSE) &amp; " " &amp; VLOOKUP(RANDBETWEEN(5,COUNT('Last name'!$A:$A) + 1),'Last name'!$A:$B,2,FALSE)
)</f>
        <v>Battaglia Greco</v>
      </c>
      <c r="J1786" s="7" t="str">
        <f t="shared" ca="1" si="272"/>
        <v>Vera Lucia Battaglia Greco</v>
      </c>
      <c r="K1786" s="7" t="str" cm="1">
        <f t="array" aca="1" ref="K1786" ca="1">SHA1HASH($J1786)</f>
        <v>cdd1ed4a6a224a4fc8a09186de6b26215549c453</v>
      </c>
      <c r="L1786" s="7" cm="1">
        <f t="array" aca="1" ref="L1786" ca="1">INDEX(States!$A:$A,N1786,1)</f>
        <v>5</v>
      </c>
      <c r="M1786" s="7" t="str">
        <f ca="1">VLOOKUP($L1786,Countries!$A:$B,2,FALSE)</f>
        <v>Portugal</v>
      </c>
      <c r="N1786" s="7" cm="1">
        <f t="array" aca="1" ref="N1786" ca="1">INDEX(States!$C:$C,RANDBETWEEN(5,COUNTA(States!$A:$A) + 1),1)</f>
        <v>7</v>
      </c>
      <c r="O1786" s="7" t="str">
        <f ca="1">VLOOKUP($N1786,States!$C:$D,2,FALSE)</f>
        <v xml:space="preserve"> Setúbal </v>
      </c>
      <c r="P1786" s="7" t="str">
        <f ca="1">VLOOKUP($F1786,Name!$A:$C,3,FALSE)</f>
        <v>F</v>
      </c>
      <c r="Q1786" s="7" t="str">
        <f ca="1">VLOOKUP($P1786,Genders!$B:$C,2,FALSE)</f>
        <v>Female</v>
      </c>
      <c r="R1786" s="7" cm="1">
        <f t="array" aca="1" ref="R1786" ca="1">INDEX('Marital status'!$A:$A,RANDBETWEEN(5,COUNTA('Marital status'!$A:$A) + 1),1)</f>
        <v>5</v>
      </c>
      <c r="S1786" s="7" t="str">
        <f ca="1">VLOOKUP($R1786,'Marital status'!$A:$B,2,FALSE)</f>
        <v>single</v>
      </c>
      <c r="T1786" s="7">
        <f t="shared" ca="1" si="273"/>
        <v>8</v>
      </c>
      <c r="U1786" s="7" t="str">
        <f ca="1">VLOOKUP($T1786,Ethnicities!$A:$B,2,FALSE)</f>
        <v>ASIAN</v>
      </c>
      <c r="V1786" s="8">
        <f t="shared" ca="1" si="274"/>
        <v>30875</v>
      </c>
      <c r="W1786" s="6">
        <f t="shared" ca="1" si="275"/>
        <v>7</v>
      </c>
      <c r="X1786" s="8" t="str">
        <f ca="1">VLOOKUP($W1786,'Background education'!$A:$B,2,FALSE)</f>
        <v>Undergraduate degree</v>
      </c>
      <c r="Y1786" s="7">
        <f ca="1" xml:space="preserve">
  IF(OR($AA1786 = 5, $AA1786 = 6, $AA1786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86" s="7" t="str">
        <f ca="1">VLOOKUP($Y1786,Departments!$A:$B,2,FALSE)</f>
        <v>Communication &amp; Marketing</v>
      </c>
      <c r="AA1786" s="6">
        <f t="shared" ca="1" si="276"/>
        <v>11</v>
      </c>
      <c r="AB1786" s="7" t="str">
        <f ca="1">VLOOKUP($AA1786,Roles!$A:$B,2,FALSE)</f>
        <v>Analyst</v>
      </c>
      <c r="AC1786" s="6">
        <f t="shared" ca="1" si="277"/>
        <v>7</v>
      </c>
      <c r="AD1786" s="7" t="str">
        <f ca="1" xml:space="preserve">
IF($AC1786 &lt;&gt; "",
    VLOOKUP($AC1786,Levels!$A:$B,2,FALSE),
    ""
)</f>
        <v>Senior</v>
      </c>
      <c r="AE1786" s="8">
        <f t="shared" ca="1" si="278"/>
        <v>41707</v>
      </c>
      <c r="AF1786" s="6">
        <f ca="1">RANDBETWEEN(5,COUNTA('Recruitment source'!$A:$A) + 1)</f>
        <v>14</v>
      </c>
      <c r="AG1786" s="6" t="str">
        <f ca="1">VLOOKUP($AF1786,'Recruitment source'!$A:$B,2,FALSE)</f>
        <v>LinkedIn</v>
      </c>
      <c r="AH1786" s="8"/>
      <c r="AI1786" s="1">
        <f t="shared" ca="1" si="270"/>
        <v>2580</v>
      </c>
      <c r="AJ178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1782, 1, 'Vera Lucia Battaglia Greco', 'F', 8, '12/07/1984', 7, 11, 11, 7, 2580);</v>
      </c>
    </row>
    <row r="1787" spans="1:36" ht="14.25" customHeight="1" x14ac:dyDescent="0.2">
      <c r="A1787" s="7" cm="1">
        <f t="array" aca="1" ref="A1787" ca="1">INDEX(Companies!$A:$A,RANDBETWEEN(5,COUNTA(Companies!$A:$A) + 1),1)</f>
        <v>5</v>
      </c>
      <c r="B1787" s="7" t="str">
        <f ca="1">VLOOKUP($A1787,Companies!$A:$B,2,FALSE)</f>
        <v>ACME Corporation</v>
      </c>
      <c r="C1787" s="5">
        <f t="shared" si="271"/>
        <v>1783</v>
      </c>
      <c r="D1787" s="5" t="str" cm="1">
        <f t="array" ref="D1787">SHA1HASH($C1787)</f>
        <v>db80b5b3cae5f079382e150d855da2d96908fee6</v>
      </c>
      <c r="E1787" s="6">
        <v>1</v>
      </c>
      <c r="F1787" s="7">
        <f ca="1">IF($C1787 = 1 + N("Presidente"),
    127,
    IF($C1787 = 2 + N("Vice-Presidente"),
        72,
        IF($C1787 = 3 + N("Secretária bilíngue"),
            13,
            RANDBETWEEN(5,COUNT(Name!$A:$A) + 1)
        )
    )
)</f>
        <v>168</v>
      </c>
      <c r="G1787" s="7" t="str">
        <f ca="1">VLOOKUP($F1787,Name!$A:$B,2,FALSE)</f>
        <v>Henry</v>
      </c>
      <c r="H1787" s="7">
        <f ca="1" xml:space="preserve">
IF($C1787 = 1,
    0,
    RANDBETWEEN(5,COUNT('Last name'!$A:$A) + 1)
)</f>
        <v>100</v>
      </c>
      <c r="I1787" s="7" t="str">
        <f ca="1" xml:space="preserve">
IF($C1787 = 1 + N("Presidente"),
    "de Orléans e Bragança",
    VLOOKUP($H1787,'Last name'!$A:$B,2,FALSE) &amp; " " &amp; VLOOKUP(RANDBETWEEN(5,COUNT('Last name'!$A:$A) + 1),'Last name'!$A:$B,2,FALSE)
)</f>
        <v>Gonçalves Medeiros</v>
      </c>
      <c r="J1787" s="7" t="str">
        <f t="shared" ca="1" si="272"/>
        <v>Henry Gonçalves Medeiros</v>
      </c>
      <c r="K1787" s="7" t="str" cm="1">
        <f t="array" aca="1" ref="K1787" ca="1">SHA1HASH($J1787)</f>
        <v>2144b3591ab8dbc028a6a72177410d72784b12ed</v>
      </c>
      <c r="L1787" s="7" cm="1">
        <f t="array" aca="1" ref="L1787" ca="1">INDEX(States!$A:$A,N1787,1)</f>
        <v>5</v>
      </c>
      <c r="M1787" s="7" t="str">
        <f ca="1">VLOOKUP($L1787,Countries!$A:$B,2,FALSE)</f>
        <v>Portugal</v>
      </c>
      <c r="N1787" s="7" cm="1">
        <f t="array" aca="1" ref="N1787" ca="1">INDEX(States!$C:$C,RANDBETWEEN(5,COUNTA(States!$A:$A) + 1),1)</f>
        <v>7</v>
      </c>
      <c r="O1787" s="7" t="str">
        <f ca="1">VLOOKUP($N1787,States!$C:$D,2,FALSE)</f>
        <v xml:space="preserve"> Setúbal </v>
      </c>
      <c r="P1787" s="7" t="str">
        <f ca="1">VLOOKUP($F1787,Name!$A:$C,3,FALSE)</f>
        <v>M</v>
      </c>
      <c r="Q1787" s="7" t="str">
        <f ca="1">VLOOKUP($P1787,Genders!$B:$C,2,FALSE)</f>
        <v>Male</v>
      </c>
      <c r="R1787" s="7" cm="1">
        <f t="array" aca="1" ref="R1787" ca="1">INDEX('Marital status'!$A:$A,RANDBETWEEN(5,COUNTA('Marital status'!$A:$A) + 1),1)</f>
        <v>7</v>
      </c>
      <c r="S1787" s="7" t="str">
        <f ca="1">VLOOKUP($R1787,'Marital status'!$A:$B,2,FALSE)</f>
        <v xml:space="preserve">Widowed </v>
      </c>
      <c r="T1787" s="7">
        <f t="shared" ca="1" si="273"/>
        <v>5</v>
      </c>
      <c r="U1787" s="7" t="str">
        <f ca="1">VLOOKUP($T1787,Ethnicities!$A:$B,2,FALSE)</f>
        <v xml:space="preserve"> white</v>
      </c>
      <c r="V1787" s="8">
        <f t="shared" ca="1" si="274"/>
        <v>28786</v>
      </c>
      <c r="W1787" s="6">
        <f t="shared" ca="1" si="275"/>
        <v>7</v>
      </c>
      <c r="X1787" s="8" t="str">
        <f ca="1">VLOOKUP($W1787,'Background education'!$A:$B,2,FALSE)</f>
        <v>Undergraduate degree</v>
      </c>
      <c r="Y1787" s="7">
        <f ca="1" xml:space="preserve">
  IF(OR($AA1787 = 5, $AA1787 = 6, $AA1787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87" s="7" t="str">
        <f ca="1">VLOOKUP($Y1787,Departments!$A:$B,2,FALSE)</f>
        <v xml:space="preserve"> Presidency</v>
      </c>
      <c r="AA1787" s="6">
        <f t="shared" ca="1" si="276"/>
        <v>9</v>
      </c>
      <c r="AB1787" s="7" t="str">
        <f ca="1">VLOOKUP($AA1787,Roles!$A:$B,2,FALSE)</f>
        <v>Intern</v>
      </c>
      <c r="AC1787" s="6" t="str">
        <f t="shared" ca="1" si="277"/>
        <v/>
      </c>
      <c r="AD1787" s="7" t="str">
        <f ca="1" xml:space="preserve">
IF($AC1787 &lt;&gt; "",
    VLOOKUP($AC1787,Levels!$A:$B,2,FALSE),
    ""
)</f>
        <v/>
      </c>
      <c r="AE1787" s="8">
        <f t="shared" ca="1" si="278"/>
        <v>44248</v>
      </c>
      <c r="AF1787" s="6">
        <f ca="1">RANDBETWEEN(5,COUNTA('Recruitment source'!$A:$A) + 1)</f>
        <v>8</v>
      </c>
      <c r="AG1787" s="6" t="str">
        <f ca="1">VLOOKUP($AF1787,'Recruitment source'!$A:$B,2,FALSE)</f>
        <v>Net Empregos</v>
      </c>
      <c r="AH1787" s="8"/>
      <c r="AI1787" s="1">
        <f t="shared" ca="1" si="270"/>
        <v>1205</v>
      </c>
      <c r="AJ178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1783, 1, 'Henry Gonçalves Medeiros', 'M', 5, '23/10/1978', 7, 5, 9, NULL, 1205);</v>
      </c>
    </row>
    <row r="1788" spans="1:36" ht="14.25" customHeight="1" x14ac:dyDescent="0.2">
      <c r="A1788" s="7" cm="1">
        <f t="array" aca="1" ref="A1788" ca="1">INDEX(Companies!$A:$A,RANDBETWEEN(5,COUNTA(Companies!$A:$A) + 1),1)</f>
        <v>5</v>
      </c>
      <c r="B1788" s="7" t="str">
        <f ca="1">VLOOKUP($A1788,Companies!$A:$B,2,FALSE)</f>
        <v>ACME Corporation</v>
      </c>
      <c r="C1788" s="5">
        <f t="shared" si="271"/>
        <v>1784</v>
      </c>
      <c r="D1788" s="5" t="str" cm="1">
        <f t="array" ref="D1788">SHA1HASH($C1788)</f>
        <v>4d57200976226e84f8880c0a47b94109832f549a</v>
      </c>
      <c r="E1788" s="6">
        <v>1</v>
      </c>
      <c r="F1788" s="7">
        <f ca="1">IF($C1788 = 1 + N("Presidente"),
    127,
    IF($C1788 = 2 + N("Vice-Presidente"),
        72,
        IF($C1788 = 3 + N("Secretária bilíngue"),
            13,
            RANDBETWEEN(5,COUNT(Name!$A:$A) + 1)
        )
    )
)</f>
        <v>41</v>
      </c>
      <c r="G1788" s="7" t="str">
        <f ca="1">VLOOKUP($F1788,Name!$A:$B,2,FALSE)</f>
        <v>Ane Caroline</v>
      </c>
      <c r="H1788" s="7">
        <f ca="1" xml:space="preserve">
IF($C1788 = 1,
    0,
    RANDBETWEEN(5,COUNT('Last name'!$A:$A) + 1)
)</f>
        <v>84</v>
      </c>
      <c r="I1788" s="7" t="str">
        <f ca="1" xml:space="preserve">
IF($C1788 = 1 + N("Presidente"),
    "de Orléans e Bragança",
    VLOOKUP($H1788,'Last name'!$A:$B,2,FALSE) &amp; " " &amp; VLOOKUP(RANDBETWEEN(5,COUNT('Last name'!$A:$A) + 1),'Last name'!$A:$B,2,FALSE)
)</f>
        <v>Fernandes Marino</v>
      </c>
      <c r="J1788" s="7" t="str">
        <f t="shared" ca="1" si="272"/>
        <v>Ane Caroline Fernandes Marino</v>
      </c>
      <c r="K1788" s="7" t="str" cm="1">
        <f t="array" aca="1" ref="K1788" ca="1">SHA1HASH($J1788)</f>
        <v>e8f60ec7ab55e0a04d07a57b7cb5a8a1b3ba0b53</v>
      </c>
      <c r="L1788" s="7" cm="1">
        <f t="array" aca="1" ref="L1788" ca="1">INDEX(States!$A:$A,N1788,1)</f>
        <v>5</v>
      </c>
      <c r="M1788" s="7" t="str">
        <f ca="1">VLOOKUP($L1788,Countries!$A:$B,2,FALSE)</f>
        <v>Portugal</v>
      </c>
      <c r="N1788" s="7" cm="1">
        <f t="array" aca="1" ref="N1788" ca="1">INDEX(States!$C:$C,RANDBETWEEN(5,COUNTA(States!$A:$A) + 1),1)</f>
        <v>8</v>
      </c>
      <c r="O1788" s="7" t="str">
        <f ca="1">VLOOKUP($N1788,States!$C:$D,2,FALSE)</f>
        <v>AveirO</v>
      </c>
      <c r="P1788" s="7" t="str">
        <f ca="1">VLOOKUP($F1788,Name!$A:$C,3,FALSE)</f>
        <v>F</v>
      </c>
      <c r="Q1788" s="7" t="str">
        <f ca="1">VLOOKUP($P1788,Genders!$B:$C,2,FALSE)</f>
        <v>Female</v>
      </c>
      <c r="R1788" s="7" cm="1">
        <f t="array" aca="1" ref="R1788" ca="1">INDEX('Marital status'!$A:$A,RANDBETWEEN(5,COUNTA('Marital status'!$A:$A) + 1),1)</f>
        <v>6</v>
      </c>
      <c r="S1788" s="7" t="str">
        <f ca="1">VLOOKUP($R1788,'Marital status'!$A:$B,2,FALSE)</f>
        <v>MarrieD</v>
      </c>
      <c r="T1788" s="7">
        <f t="shared" ca="1" si="273"/>
        <v>5</v>
      </c>
      <c r="U1788" s="7" t="str">
        <f ca="1">VLOOKUP($T1788,Ethnicities!$A:$B,2,FALSE)</f>
        <v xml:space="preserve"> white</v>
      </c>
      <c r="V1788" s="8">
        <f t="shared" ca="1" si="274"/>
        <v>20120</v>
      </c>
      <c r="W1788" s="6">
        <f t="shared" ca="1" si="275"/>
        <v>8</v>
      </c>
      <c r="X1788" s="8" t="str">
        <f ca="1">VLOOKUP($W1788,'Background education'!$A:$B,2,FALSE)</f>
        <v>Graduate school</v>
      </c>
      <c r="Y1788" s="7">
        <f ca="1" xml:space="preserve">
  IF(OR($AA1788 = 5, $AA1788 = 6, $AA1788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88" s="7" t="str">
        <f ca="1">VLOOKUP($Y1788,Departments!$A:$B,2,FALSE)</f>
        <v xml:space="preserve"> Presidency</v>
      </c>
      <c r="AA1788" s="6">
        <f t="shared" ca="1" si="276"/>
        <v>11</v>
      </c>
      <c r="AB1788" s="7" t="str">
        <f ca="1">VLOOKUP($AA1788,Roles!$A:$B,2,FALSE)</f>
        <v>Analyst</v>
      </c>
      <c r="AC1788" s="6">
        <f t="shared" ca="1" si="277"/>
        <v>6</v>
      </c>
      <c r="AD1788" s="7" t="str">
        <f ca="1" xml:space="preserve">
IF($AC1788 &lt;&gt; "",
    VLOOKUP($AC1788,Levels!$A:$B,2,FALSE),
    ""
)</f>
        <v>Pleno</v>
      </c>
      <c r="AE1788" s="8">
        <f t="shared" ca="1" si="278"/>
        <v>41234</v>
      </c>
      <c r="AF1788" s="6">
        <f ca="1">RANDBETWEEN(5,COUNTA('Recruitment source'!$A:$A) + 1)</f>
        <v>11</v>
      </c>
      <c r="AG1788" s="6" t="str">
        <f ca="1">VLOOKUP($AF1788,'Recruitment source'!$A:$B,2,FALSE)</f>
        <v>Next Station</v>
      </c>
      <c r="AH1788" s="8"/>
      <c r="AI1788" s="1">
        <f t="shared" ca="1" si="270"/>
        <v>3000</v>
      </c>
      <c r="AJ1788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1784, 1, 'Ane Caroline Fernandes Marino', 'F', 5, '31/01/1955', 8, 5, 11, 6, 3000);</v>
      </c>
    </row>
    <row r="1789" spans="1:36" ht="14.25" customHeight="1" x14ac:dyDescent="0.2">
      <c r="A1789" s="7" cm="1">
        <f t="array" aca="1" ref="A1789" ca="1">INDEX(Companies!$A:$A,RANDBETWEEN(5,COUNTA(Companies!$A:$A) + 1),1)</f>
        <v>5</v>
      </c>
      <c r="B1789" s="7" t="str">
        <f ca="1">VLOOKUP($A1789,Companies!$A:$B,2,FALSE)</f>
        <v>ACME Corporation</v>
      </c>
      <c r="C1789" s="5">
        <f t="shared" si="271"/>
        <v>1785</v>
      </c>
      <c r="D1789" s="5" t="str" cm="1">
        <f t="array" ref="D1789">SHA1HASH($C1789)</f>
        <v>94643f030fbb8053bae08afd5d2c938ec1ba2b50</v>
      </c>
      <c r="E1789" s="6">
        <v>1</v>
      </c>
      <c r="F1789" s="7">
        <f ca="1">IF($C1789 = 1 + N("Presidente"),
    127,
    IF($C1789 = 2 + N("Vice-Presidente"),
        72,
        IF($C1789 = 3 + N("Secretária bilíngue"),
            13,
            RANDBETWEEN(5,COUNT(Name!$A:$A) + 1)
        )
    )
)</f>
        <v>205</v>
      </c>
      <c r="G1789" s="7" t="str">
        <f ca="1">VLOOKUP($F1789,Name!$A:$B,2,FALSE)</f>
        <v>Kaique</v>
      </c>
      <c r="H1789" s="7">
        <f ca="1" xml:space="preserve">
IF($C1789 = 1,
    0,
    RANDBETWEEN(5,COUNT('Last name'!$A:$A) + 1)
)</f>
        <v>87</v>
      </c>
      <c r="I1789" s="7" t="str">
        <f ca="1" xml:space="preserve">
IF($C1789 = 1 + N("Presidente"),
    "de Orléans e Bragança",
    VLOOKUP($H1789,'Last name'!$A:$B,2,FALSE) &amp; " " &amp; VLOOKUP(RANDBETWEEN(5,COUNT('Last name'!$A:$A) + 1),'Last name'!$A:$B,2,FALSE)
)</f>
        <v>Ferrari Bianchi</v>
      </c>
      <c r="J1789" s="7" t="str">
        <f t="shared" ca="1" si="272"/>
        <v>Kaique Ferrari Bianchi</v>
      </c>
      <c r="K1789" s="7" t="str" cm="1">
        <f t="array" aca="1" ref="K1789" ca="1">SHA1HASH($J1789)</f>
        <v>63ef5fc81ebf95f5441878196b4dec9b3d45a796</v>
      </c>
      <c r="L1789" s="7" cm="1">
        <f t="array" aca="1" ref="L1789" ca="1">INDEX(States!$A:$A,N1789,1)</f>
        <v>5</v>
      </c>
      <c r="M1789" s="7" t="str">
        <f ca="1">VLOOKUP($L1789,Countries!$A:$B,2,FALSE)</f>
        <v>Portugal</v>
      </c>
      <c r="N1789" s="7" cm="1">
        <f t="array" aca="1" ref="N1789" ca="1">INDEX(States!$C:$C,RANDBETWEEN(5,COUNTA(States!$A:$A) + 1),1)</f>
        <v>10</v>
      </c>
      <c r="O1789" s="7" t="str">
        <f ca="1">VLOOKUP($N1789,States!$C:$D,2,FALSE)</f>
        <v>Faro</v>
      </c>
      <c r="P1789" s="7" t="str">
        <f ca="1">VLOOKUP($F1789,Name!$A:$C,3,FALSE)</f>
        <v>M</v>
      </c>
      <c r="Q1789" s="7" t="str">
        <f ca="1">VLOOKUP($P1789,Genders!$B:$C,2,FALSE)</f>
        <v>Male</v>
      </c>
      <c r="R1789" s="7" cm="1">
        <f t="array" aca="1" ref="R1789" ca="1">INDEX('Marital status'!$A:$A,RANDBETWEEN(5,COUNTA('Marital status'!$A:$A) + 1),1)</f>
        <v>7</v>
      </c>
      <c r="S1789" s="7" t="str">
        <f ca="1">VLOOKUP($R1789,'Marital status'!$A:$B,2,FALSE)</f>
        <v xml:space="preserve">Widowed </v>
      </c>
      <c r="T1789" s="7">
        <f t="shared" ca="1" si="273"/>
        <v>5</v>
      </c>
      <c r="U1789" s="7" t="str">
        <f ca="1">VLOOKUP($T1789,Ethnicities!$A:$B,2,FALSE)</f>
        <v xml:space="preserve"> white</v>
      </c>
      <c r="V1789" s="8">
        <f t="shared" ca="1" si="274"/>
        <v>29020</v>
      </c>
      <c r="W1789" s="6">
        <f t="shared" ca="1" si="275"/>
        <v>7</v>
      </c>
      <c r="X1789" s="8" t="str">
        <f ca="1">VLOOKUP($W1789,'Background education'!$A:$B,2,FALSE)</f>
        <v>Undergraduate degree</v>
      </c>
      <c r="Y1789" s="7">
        <f ca="1" xml:space="preserve">
  IF(OR($AA1789 = 5, $AA1789 = 6, $AA1789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789" s="7" t="str">
        <f ca="1">VLOOKUP($Y1789,Departments!$A:$B,2,FALSE)</f>
        <v>Audit</v>
      </c>
      <c r="AA1789" s="6">
        <f t="shared" ca="1" si="276"/>
        <v>9</v>
      </c>
      <c r="AB1789" s="7" t="str">
        <f ca="1">VLOOKUP($AA1789,Roles!$A:$B,2,FALSE)</f>
        <v>Intern</v>
      </c>
      <c r="AC1789" s="6" t="str">
        <f t="shared" ca="1" si="277"/>
        <v/>
      </c>
      <c r="AD1789" s="7" t="str">
        <f ca="1" xml:space="preserve">
IF($AC1789 &lt;&gt; "",
    VLOOKUP($AC1789,Levels!$A:$B,2,FALSE),
    ""
)</f>
        <v/>
      </c>
      <c r="AE1789" s="8">
        <f t="shared" ca="1" si="278"/>
        <v>44788</v>
      </c>
      <c r="AF1789" s="6">
        <f ca="1">RANDBETWEEN(5,COUNTA('Recruitment source'!$A:$A) + 1)</f>
        <v>8</v>
      </c>
      <c r="AG1789" s="6" t="str">
        <f ca="1">VLOOKUP($AF1789,'Recruitment source'!$A:$B,2,FALSE)</f>
        <v>Net Empregos</v>
      </c>
      <c r="AH1789" s="8"/>
      <c r="AI1789" s="1">
        <f t="shared" ca="1" si="270"/>
        <v>1205</v>
      </c>
      <c r="AJ1789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1785, 1, 'Kaique Ferrari Bianchi', 'M', 5, '14/06/1979', 7, 13, 9, NULL, 1205);</v>
      </c>
    </row>
    <row r="1790" spans="1:36" ht="14.25" customHeight="1" x14ac:dyDescent="0.2">
      <c r="A1790" s="7" cm="1">
        <f t="array" aca="1" ref="A1790" ca="1">INDEX(Companies!$A:$A,RANDBETWEEN(5,COUNTA(Companies!$A:$A) + 1),1)</f>
        <v>5</v>
      </c>
      <c r="B1790" s="7" t="str">
        <f ca="1">VLOOKUP($A1790,Companies!$A:$B,2,FALSE)</f>
        <v>ACME Corporation</v>
      </c>
      <c r="C1790" s="5">
        <f t="shared" si="271"/>
        <v>1786</v>
      </c>
      <c r="D1790" s="5" t="str" cm="1">
        <f t="array" ref="D1790">SHA1HASH($C1790)</f>
        <v>bacb3e7c646fd4a73f83379b19a3dc54a8a6318d</v>
      </c>
      <c r="E1790" s="6">
        <v>1</v>
      </c>
      <c r="F1790" s="7">
        <f ca="1">IF($C1790 = 1 + N("Presidente"),
    127,
    IF($C1790 = 2 + N("Vice-Presidente"),
        72,
        IF($C1790 = 3 + N("Secretária bilíngue"),
            13,
            RANDBETWEEN(5,COUNT(Name!$A:$A) + 1)
        )
    )
)</f>
        <v>278</v>
      </c>
      <c r="G1790" s="7" t="str">
        <f ca="1">VLOOKUP($F1790,Name!$A:$B,2,FALSE)</f>
        <v>Mariana</v>
      </c>
      <c r="H1790" s="7">
        <f ca="1" xml:space="preserve">
IF($C1790 = 1,
    0,
    RANDBETWEEN(5,COUNT('Last name'!$A:$A) + 1)
)</f>
        <v>8</v>
      </c>
      <c r="I1790" s="7" t="str">
        <f ca="1" xml:space="preserve">
IF($C1790 = 1 + N("Presidente"),
    "de Orléans e Bragança",
    VLOOKUP($H1790,'Last name'!$A:$B,2,FALSE) &amp; " " &amp; VLOOKUP(RANDBETWEEN(5,COUNT('Last name'!$A:$A) + 1),'Last name'!$A:$B,2,FALSE)
)</f>
        <v>Alcantara Giordano</v>
      </c>
      <c r="J1790" s="7" t="str">
        <f t="shared" ca="1" si="272"/>
        <v>Mariana Alcantara Giordano</v>
      </c>
      <c r="K1790" s="7" t="str" cm="1">
        <f t="array" aca="1" ref="K1790" ca="1">SHA1HASH($J1790)</f>
        <v>ba785764e3d2ac5a2b13708c718db9ebee5bf48a</v>
      </c>
      <c r="L1790" s="7" cm="1">
        <f t="array" aca="1" ref="L1790" ca="1">INDEX(States!$A:$A,N1790,1)</f>
        <v>5</v>
      </c>
      <c r="M1790" s="7" t="str">
        <f ca="1">VLOOKUP($L1790,Countries!$A:$B,2,FALSE)</f>
        <v>Portugal</v>
      </c>
      <c r="N1790" s="7" cm="1">
        <f t="array" aca="1" ref="N1790" ca="1">INDEX(States!$C:$C,RANDBETWEEN(5,COUNTA(States!$A:$A) + 1),1)</f>
        <v>8</v>
      </c>
      <c r="O1790" s="7" t="str">
        <f ca="1">VLOOKUP($N1790,States!$C:$D,2,FALSE)</f>
        <v>AveirO</v>
      </c>
      <c r="P1790" s="7" t="str">
        <f ca="1">VLOOKUP($F1790,Name!$A:$C,3,FALSE)</f>
        <v>F</v>
      </c>
      <c r="Q1790" s="7" t="str">
        <f ca="1">VLOOKUP($P1790,Genders!$B:$C,2,FALSE)</f>
        <v>Female</v>
      </c>
      <c r="R1790" s="7" cm="1">
        <f t="array" aca="1" ref="R1790" ca="1">INDEX('Marital status'!$A:$A,RANDBETWEEN(5,COUNTA('Marital status'!$A:$A) + 1),1)</f>
        <v>6</v>
      </c>
      <c r="S1790" s="7" t="str">
        <f ca="1">VLOOKUP($R1790,'Marital status'!$A:$B,2,FALSE)</f>
        <v>MarrieD</v>
      </c>
      <c r="T1790" s="7">
        <f t="shared" ca="1" si="273"/>
        <v>5</v>
      </c>
      <c r="U1790" s="7" t="str">
        <f ca="1">VLOOKUP($T1790,Ethnicities!$A:$B,2,FALSE)</f>
        <v xml:space="preserve"> white</v>
      </c>
      <c r="V1790" s="8">
        <f t="shared" ca="1" si="274"/>
        <v>29400</v>
      </c>
      <c r="W1790" s="6">
        <f t="shared" ca="1" si="275"/>
        <v>8</v>
      </c>
      <c r="X1790" s="8" t="str">
        <f ca="1">VLOOKUP($W1790,'Background education'!$A:$B,2,FALSE)</f>
        <v>Graduate school</v>
      </c>
      <c r="Y1790" s="7">
        <f ca="1" xml:space="preserve">
  IF(OR($AA1790 = 5, $AA1790 = 6, $AA1790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90" s="7" t="str">
        <f ca="1">VLOOKUP($Y1790,Departments!$A:$B,2,FALSE)</f>
        <v>Administration</v>
      </c>
      <c r="AA1790" s="6">
        <f t="shared" ca="1" si="276"/>
        <v>11</v>
      </c>
      <c r="AB1790" s="7" t="str">
        <f ca="1">VLOOKUP($AA1790,Roles!$A:$B,2,FALSE)</f>
        <v>Analyst</v>
      </c>
      <c r="AC1790" s="6">
        <f t="shared" ca="1" si="277"/>
        <v>5</v>
      </c>
      <c r="AD1790" s="7" t="str">
        <f ca="1" xml:space="preserve">
IF($AC1790 &lt;&gt; "",
    VLOOKUP($AC1790,Levels!$A:$B,2,FALSE),
    ""
)</f>
        <v>Junior</v>
      </c>
      <c r="AE1790" s="8">
        <f t="shared" ca="1" si="278"/>
        <v>44094</v>
      </c>
      <c r="AF1790" s="6">
        <f ca="1">RANDBETWEEN(5,COUNTA('Recruitment source'!$A:$A) + 1)</f>
        <v>15</v>
      </c>
      <c r="AG1790" s="6" t="str">
        <f ca="1">VLOOKUP($AF1790,'Recruitment source'!$A:$B,2,FALSE)</f>
        <v>Website</v>
      </c>
      <c r="AH1790" s="8"/>
      <c r="AI1790" s="1">
        <f t="shared" ca="1" si="270"/>
        <v>3000</v>
      </c>
      <c r="AJ1790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1786, 1, 'Mariana Alcantara Giordano', 'F', 5, '28/06/1980', 8, 6, 11, 5, 3000);</v>
      </c>
    </row>
    <row r="1791" spans="1:36" ht="14.25" customHeight="1" x14ac:dyDescent="0.2">
      <c r="A1791" s="7" cm="1">
        <f t="array" aca="1" ref="A1791" ca="1">INDEX(Companies!$A:$A,RANDBETWEEN(5,COUNTA(Companies!$A:$A) + 1),1)</f>
        <v>5</v>
      </c>
      <c r="B1791" s="7" t="str">
        <f ca="1">VLOOKUP($A1791,Companies!$A:$B,2,FALSE)</f>
        <v>ACME Corporation</v>
      </c>
      <c r="C1791" s="5">
        <f t="shared" si="271"/>
        <v>1787</v>
      </c>
      <c r="D1791" s="5" t="str" cm="1">
        <f t="array" ref="D1791">SHA1HASH($C1791)</f>
        <v>04868a0c86e9f00ec4c33d8a9b9bae3acf8c01db</v>
      </c>
      <c r="E1791" s="6">
        <v>1</v>
      </c>
      <c r="F1791" s="7">
        <f ca="1">IF($C1791 = 1 + N("Presidente"),
    127,
    IF($C1791 = 2 + N("Vice-Presidente"),
        72,
        IF($C1791 = 3 + N("Secretária bilíngue"),
            13,
            RANDBETWEEN(5,COUNT(Name!$A:$A) + 1)
        )
    )
)</f>
        <v>226</v>
      </c>
      <c r="G1791" s="7" t="str">
        <f ca="1">VLOOKUP($F1791,Name!$A:$B,2,FALSE)</f>
        <v>Levy</v>
      </c>
      <c r="H1791" s="7">
        <f ca="1" xml:space="preserve">
IF($C1791 = 1,
    0,
    RANDBETWEEN(5,COUNT('Last name'!$A:$A) + 1)
)</f>
        <v>108</v>
      </c>
      <c r="I1791" s="7" t="str">
        <f ca="1" xml:space="preserve">
IF($C1791 = 1 + N("Presidente"),
    "de Orléans e Bragança",
    VLOOKUP($H1791,'Last name'!$A:$B,2,FALSE) &amp; " " &amp; VLOOKUP(RANDBETWEEN(5,COUNT('Last name'!$A:$A) + 1),'Last name'!$A:$B,2,FALSE)
)</f>
        <v>Leone Costa</v>
      </c>
      <c r="J1791" s="7" t="str">
        <f t="shared" ca="1" si="272"/>
        <v>Levy Leone Costa</v>
      </c>
      <c r="K1791" s="7" t="str" cm="1">
        <f t="array" aca="1" ref="K1791" ca="1">SHA1HASH($J1791)</f>
        <v>5b8bb2eb7f6c04c3b06e4ccbcf31e7fb3128a343</v>
      </c>
      <c r="L1791" s="7" cm="1">
        <f t="array" aca="1" ref="L1791" ca="1">INDEX(States!$A:$A,N1791,1)</f>
        <v>5</v>
      </c>
      <c r="M1791" s="7" t="str">
        <f ca="1">VLOOKUP($L1791,Countries!$A:$B,2,FALSE)</f>
        <v>Portugal</v>
      </c>
      <c r="N1791" s="7" cm="1">
        <f t="array" aca="1" ref="N1791" ca="1">INDEX(States!$C:$C,RANDBETWEEN(5,COUNTA(States!$A:$A) + 1),1)</f>
        <v>5</v>
      </c>
      <c r="O1791" s="7" t="str">
        <f ca="1">VLOOKUP($N1791,States!$C:$D,2,FALSE)</f>
        <v xml:space="preserve"> Lisboa</v>
      </c>
      <c r="P1791" s="7" t="str">
        <f ca="1">VLOOKUP($F1791,Name!$A:$C,3,FALSE)</f>
        <v>M</v>
      </c>
      <c r="Q1791" s="7" t="str">
        <f ca="1">VLOOKUP($P1791,Genders!$B:$C,2,FALSE)</f>
        <v>Male</v>
      </c>
      <c r="R1791" s="7" cm="1">
        <f t="array" aca="1" ref="R1791" ca="1">INDEX('Marital status'!$A:$A,RANDBETWEEN(5,COUNTA('Marital status'!$A:$A) + 1),1)</f>
        <v>5</v>
      </c>
      <c r="S1791" s="7" t="str">
        <f ca="1">VLOOKUP($R1791,'Marital status'!$A:$B,2,FALSE)</f>
        <v>single</v>
      </c>
      <c r="T1791" s="7">
        <f t="shared" ca="1" si="273"/>
        <v>5</v>
      </c>
      <c r="U1791" s="7" t="str">
        <f ca="1">VLOOKUP($T1791,Ethnicities!$A:$B,2,FALSE)</f>
        <v xml:space="preserve"> white</v>
      </c>
      <c r="V1791" s="8">
        <f t="shared" ca="1" si="274"/>
        <v>33437</v>
      </c>
      <c r="W1791" s="6">
        <f t="shared" ca="1" si="275"/>
        <v>7</v>
      </c>
      <c r="X1791" s="8" t="str">
        <f ca="1">VLOOKUP($W1791,'Background education'!$A:$B,2,FALSE)</f>
        <v>Undergraduate degree</v>
      </c>
      <c r="Y1791" s="7">
        <f ca="1" xml:space="preserve">
  IF(OR($AA1791 = 5, $AA1791 = 6, $AA1791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91" s="7" t="str">
        <f ca="1">VLOOKUP($Y1791,Departments!$A:$B,2,FALSE)</f>
        <v xml:space="preserve"> Presidency</v>
      </c>
      <c r="AA1791" s="6">
        <f t="shared" ca="1" si="276"/>
        <v>9</v>
      </c>
      <c r="AB1791" s="7" t="str">
        <f ca="1">VLOOKUP($AA1791,Roles!$A:$B,2,FALSE)</f>
        <v>Intern</v>
      </c>
      <c r="AC1791" s="6" t="str">
        <f t="shared" ca="1" si="277"/>
        <v/>
      </c>
      <c r="AD1791" s="7" t="str">
        <f ca="1" xml:space="preserve">
IF($AC1791 &lt;&gt; "",
    VLOOKUP($AC1791,Levels!$A:$B,2,FALSE),
    ""
)</f>
        <v/>
      </c>
      <c r="AE1791" s="8">
        <f t="shared" ca="1" si="278"/>
        <v>41433</v>
      </c>
      <c r="AF1791" s="6">
        <f ca="1">RANDBETWEEN(5,COUNTA('Recruitment source'!$A:$A) + 1)</f>
        <v>15</v>
      </c>
      <c r="AG1791" s="6" t="str">
        <f ca="1">VLOOKUP($AF1791,'Recruitment source'!$A:$B,2,FALSE)</f>
        <v>Website</v>
      </c>
      <c r="AH1791" s="8"/>
      <c r="AI1791" s="1">
        <f t="shared" ca="1" si="270"/>
        <v>1205</v>
      </c>
      <c r="AJ1791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1787, 1, 'Levy Leone Costa', 'M', 5, '18/07/1991', 7, 5, 9, NULL, 1205);</v>
      </c>
    </row>
    <row r="1792" spans="1:36" ht="14.25" customHeight="1" x14ac:dyDescent="0.2">
      <c r="A1792" s="7" cm="1">
        <f t="array" aca="1" ref="A1792" ca="1">INDEX(Companies!$A:$A,RANDBETWEEN(5,COUNTA(Companies!$A:$A) + 1),1)</f>
        <v>5</v>
      </c>
      <c r="B1792" s="7" t="str">
        <f ca="1">VLOOKUP($A1792,Companies!$A:$B,2,FALSE)</f>
        <v>ACME Corporation</v>
      </c>
      <c r="C1792" s="5">
        <f t="shared" si="271"/>
        <v>1788</v>
      </c>
      <c r="D1792" s="5" t="str" cm="1">
        <f t="array" ref="D1792">SHA1HASH($C1792)</f>
        <v>cf70b1cc3fb8c74f6faf74b0d1ca03130b179c90</v>
      </c>
      <c r="E1792" s="6">
        <v>1</v>
      </c>
      <c r="F1792" s="7">
        <f ca="1">IF($C1792 = 1 + N("Presidente"),
    127,
    IF($C1792 = 2 + N("Vice-Presidente"),
        72,
        IF($C1792 = 3 + N("Secretária bilíngue"),
            13,
            RANDBETWEEN(5,COUNT(Name!$A:$A) + 1)
        )
    )
)</f>
        <v>206</v>
      </c>
      <c r="G1792" s="7" t="str">
        <f ca="1">VLOOKUP($F1792,Name!$A:$B,2,FALSE)</f>
        <v>Kamilla</v>
      </c>
      <c r="H1792" s="7">
        <f ca="1" xml:space="preserve">
IF($C1792 = 1,
    0,
    RANDBETWEEN(5,COUNT('Last name'!$A:$A) + 1)
)</f>
        <v>74</v>
      </c>
      <c r="I1792" s="7" t="str">
        <f ca="1" xml:space="preserve">
IF($C1792 = 1 + N("Presidente"),
    "de Orléans e Bragança",
    VLOOKUP($H1792,'Last name'!$A:$B,2,FALSE) &amp; " " &amp; VLOOKUP(RANDBETWEEN(5,COUNT('Last name'!$A:$A) + 1),'Last name'!$A:$B,2,FALSE)
)</f>
        <v>Dias Faria</v>
      </c>
      <c r="J1792" s="7" t="str">
        <f t="shared" ca="1" si="272"/>
        <v>Kamilla Dias Faria</v>
      </c>
      <c r="K1792" s="7" t="str" cm="1">
        <f t="array" aca="1" ref="K1792" ca="1">SHA1HASH($J1792)</f>
        <v>ef17d4dcf56fa797dd988069ad832a601c77606f</v>
      </c>
      <c r="L1792" s="7" cm="1">
        <f t="array" aca="1" ref="L1792" ca="1">INDEX(States!$A:$A,N1792,1)</f>
        <v>5</v>
      </c>
      <c r="M1792" s="7" t="str">
        <f ca="1">VLOOKUP($L1792,Countries!$A:$B,2,FALSE)</f>
        <v>Portugal</v>
      </c>
      <c r="N1792" s="7" cm="1">
        <f t="array" aca="1" ref="N1792" ca="1">INDEX(States!$C:$C,RANDBETWEEN(5,COUNTA(States!$A:$A) + 1),1)</f>
        <v>19</v>
      </c>
      <c r="O1792" s="7" t="str">
        <f ca="1">VLOOKUP($N1792,States!$C:$D,2,FALSE)</f>
        <v>Beja</v>
      </c>
      <c r="P1792" s="7" t="str">
        <f ca="1">VLOOKUP($F1792,Name!$A:$C,3,FALSE)</f>
        <v>F</v>
      </c>
      <c r="Q1792" s="7" t="str">
        <f ca="1">VLOOKUP($P1792,Genders!$B:$C,2,FALSE)</f>
        <v>Female</v>
      </c>
      <c r="R1792" s="7" cm="1">
        <f t="array" aca="1" ref="R1792" ca="1">INDEX('Marital status'!$A:$A,RANDBETWEEN(5,COUNTA('Marital status'!$A:$A) + 1),1)</f>
        <v>8</v>
      </c>
      <c r="S1792" s="7" t="str">
        <f ca="1">VLOOKUP($R1792,'Marital status'!$A:$B,2,FALSE)</f>
        <v xml:space="preserve"> Separated </v>
      </c>
      <c r="T1792" s="7">
        <f t="shared" ca="1" si="273"/>
        <v>6</v>
      </c>
      <c r="U1792" s="7" t="str">
        <f ca="1">VLOOKUP($T1792,Ethnicities!$A:$B,2,FALSE)</f>
        <v>Black or African American</v>
      </c>
      <c r="V1792" s="8">
        <f t="shared" ca="1" si="274"/>
        <v>20393</v>
      </c>
      <c r="W1792" s="6">
        <f t="shared" ca="1" si="275"/>
        <v>8</v>
      </c>
      <c r="X1792" s="8" t="str">
        <f ca="1">VLOOKUP($W1792,'Background education'!$A:$B,2,FALSE)</f>
        <v>Graduate school</v>
      </c>
      <c r="Y1792" s="7">
        <f ca="1" xml:space="preserve">
  IF(OR($AA1792 = 5, $AA1792 = 6, $AA1792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792" s="7" t="str">
        <f ca="1">VLOOKUP($Y1792,Departments!$A:$B,2,FALSE)</f>
        <v>Communication &amp; Marketing</v>
      </c>
      <c r="AA1792" s="6">
        <f t="shared" ca="1" si="276"/>
        <v>11</v>
      </c>
      <c r="AB1792" s="7" t="str">
        <f ca="1">VLOOKUP($AA1792,Roles!$A:$B,2,FALSE)</f>
        <v>Analyst</v>
      </c>
      <c r="AC1792" s="6">
        <f t="shared" ca="1" si="277"/>
        <v>5</v>
      </c>
      <c r="AD1792" s="7" t="str">
        <f ca="1" xml:space="preserve">
IF($AC1792 &lt;&gt; "",
    VLOOKUP($AC1792,Levels!$A:$B,2,FALSE),
    ""
)</f>
        <v>Junior</v>
      </c>
      <c r="AE1792" s="8">
        <f t="shared" ca="1" si="278"/>
        <v>41617</v>
      </c>
      <c r="AF1792" s="6">
        <f ca="1">RANDBETWEEN(5,COUNTA('Recruitment source'!$A:$A) + 1)</f>
        <v>13</v>
      </c>
      <c r="AG1792" s="6" t="str">
        <f ca="1">VLOOKUP($AF1792,'Recruitment source'!$A:$B,2,FALSE)</f>
        <v>Google</v>
      </c>
      <c r="AH1792" s="8"/>
      <c r="AI1792" s="1">
        <f t="shared" ca="1" si="270"/>
        <v>3080</v>
      </c>
      <c r="AJ1792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1788, 1, 'Kamilla Dias Faria', 'F', 6, '31/10/1955', 8, 11, 11, 5, 3080);</v>
      </c>
    </row>
    <row r="1793" spans="1:36" ht="14.25" customHeight="1" x14ac:dyDescent="0.2">
      <c r="A1793" s="7" cm="1">
        <f t="array" aca="1" ref="A1793" ca="1">INDEX(Companies!$A:$A,RANDBETWEEN(5,COUNTA(Companies!$A:$A) + 1),1)</f>
        <v>5</v>
      </c>
      <c r="B1793" s="7" t="str">
        <f ca="1">VLOOKUP($A1793,Companies!$A:$B,2,FALSE)</f>
        <v>ACME Corporation</v>
      </c>
      <c r="C1793" s="5">
        <f t="shared" si="271"/>
        <v>1789</v>
      </c>
      <c r="D1793" s="5" t="str" cm="1">
        <f t="array" ref="D1793">SHA1HASH($C1793)</f>
        <v>80f4744b624046be42b6077e8ba7316b316d0894</v>
      </c>
      <c r="E1793" s="6">
        <v>1</v>
      </c>
      <c r="F1793" s="7">
        <f ca="1">IF($C1793 = 1 + N("Presidente"),
    127,
    IF($C1793 = 2 + N("Vice-Presidente"),
        72,
        IF($C1793 = 3 + N("Secretária bilíngue"),
            13,
            RANDBETWEEN(5,COUNT(Name!$A:$A) + 1)
        )
    )
)</f>
        <v>239</v>
      </c>
      <c r="G1793" s="7" t="str">
        <f ca="1">VLOOKUP($F1793,Name!$A:$B,2,FALSE)</f>
        <v>Lucas Gabriel</v>
      </c>
      <c r="H1793" s="7">
        <f ca="1" xml:space="preserve">
IF($C1793 = 1,
    0,
    RANDBETWEEN(5,COUNT('Last name'!$A:$A) + 1)
)</f>
        <v>188</v>
      </c>
      <c r="I1793" s="7" t="str">
        <f ca="1" xml:space="preserve">
IF($C1793 = 1 + N("Presidente"),
    "de Orléans e Bragança",
    VLOOKUP($H1793,'Last name'!$A:$B,2,FALSE) &amp; " " &amp; VLOOKUP(RANDBETWEEN(5,COUNT('Last name'!$A:$A) + 1),'Last name'!$A:$B,2,FALSE)
)</f>
        <v>Tavarez Esteves</v>
      </c>
      <c r="J1793" s="7" t="str">
        <f t="shared" ca="1" si="272"/>
        <v>Lucas Gabriel Tavarez Esteves</v>
      </c>
      <c r="K1793" s="7" t="str" cm="1">
        <f t="array" aca="1" ref="K1793" ca="1">SHA1HASH($J1793)</f>
        <v>2ccf5e08c78b2af240c46107fb0be11472080a76</v>
      </c>
      <c r="L1793" s="7" cm="1">
        <f t="array" aca="1" ref="L1793" ca="1">INDEX(States!$A:$A,N1793,1)</f>
        <v>5</v>
      </c>
      <c r="M1793" s="7" t="str">
        <f ca="1">VLOOKUP($L1793,Countries!$A:$B,2,FALSE)</f>
        <v>Portugal</v>
      </c>
      <c r="N1793" s="7" cm="1">
        <f t="array" aca="1" ref="N1793" ca="1">INDEX(States!$C:$C,RANDBETWEEN(5,COUNTA(States!$A:$A) + 1),1)</f>
        <v>15</v>
      </c>
      <c r="O1793" s="7" t="str">
        <f ca="1">VLOOKUP($N1793,States!$C:$D,2,FALSE)</f>
        <v xml:space="preserve"> ÉVORA</v>
      </c>
      <c r="P1793" s="7" t="str">
        <f ca="1">VLOOKUP($F1793,Name!$A:$C,3,FALSE)</f>
        <v>M</v>
      </c>
      <c r="Q1793" s="7" t="str">
        <f ca="1">VLOOKUP($P1793,Genders!$B:$C,2,FALSE)</f>
        <v>Male</v>
      </c>
      <c r="R1793" s="7" cm="1">
        <f t="array" aca="1" ref="R1793" ca="1">INDEX('Marital status'!$A:$A,RANDBETWEEN(5,COUNTA('Marital status'!$A:$A) + 1),1)</f>
        <v>8</v>
      </c>
      <c r="S1793" s="7" t="str">
        <f ca="1">VLOOKUP($R1793,'Marital status'!$A:$B,2,FALSE)</f>
        <v xml:space="preserve"> Separated </v>
      </c>
      <c r="T1793" s="7">
        <f t="shared" ca="1" si="273"/>
        <v>7</v>
      </c>
      <c r="U1793" s="7" t="str">
        <f ca="1">VLOOKUP($T1793,Ethnicities!$A:$B,2,FALSE)</f>
        <v xml:space="preserve">  Hispanic or LATINO</v>
      </c>
      <c r="V1793" s="8">
        <f t="shared" ca="1" si="274"/>
        <v>28092</v>
      </c>
      <c r="W1793" s="6">
        <f t="shared" ca="1" si="275"/>
        <v>7</v>
      </c>
      <c r="X1793" s="8" t="str">
        <f ca="1">VLOOKUP($W1793,'Background education'!$A:$B,2,FALSE)</f>
        <v>Undergraduate degree</v>
      </c>
      <c r="Y1793" s="7">
        <f ca="1" xml:space="preserve">
  IF(OR($AA1793 = 5, $AA1793 = 6, $AA1793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793" s="7" t="str">
        <f ca="1">VLOOKUP($Y1793,Departments!$A:$B,2,FALSE)</f>
        <v>Administration</v>
      </c>
      <c r="AA1793" s="6">
        <f t="shared" ca="1" si="276"/>
        <v>10</v>
      </c>
      <c r="AB1793" s="7" t="str">
        <f ca="1">VLOOKUP($AA1793,Roles!$A:$B,2,FALSE)</f>
        <v>Trainee</v>
      </c>
      <c r="AC1793" s="6" t="str">
        <f t="shared" ca="1" si="277"/>
        <v/>
      </c>
      <c r="AD1793" s="7" t="str">
        <f ca="1" xml:space="preserve">
IF($AC1793 &lt;&gt; "",
    VLOOKUP($AC1793,Levels!$A:$B,2,FALSE),
    ""
)</f>
        <v/>
      </c>
      <c r="AE1793" s="8">
        <f t="shared" ca="1" si="278"/>
        <v>36766</v>
      </c>
      <c r="AF1793" s="6">
        <f ca="1">RANDBETWEEN(5,COUNTA('Recruitment source'!$A:$A) + 1)</f>
        <v>9</v>
      </c>
      <c r="AG1793" s="6" t="str">
        <f ca="1">VLOOKUP($AF1793,'Recruitment source'!$A:$B,2,FALSE)</f>
        <v>Empregos Online</v>
      </c>
      <c r="AH1793" s="8"/>
      <c r="AI1793" s="1">
        <f t="shared" ca="1" si="270"/>
        <v>1305</v>
      </c>
      <c r="AJ1793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1789, 1, 'Lucas Gabriel Tavarez Esteves', 'M', 7, '28/11/1976', 7, 6, 10, NULL, 1305);</v>
      </c>
    </row>
    <row r="1794" spans="1:36" ht="14.25" customHeight="1" x14ac:dyDescent="0.2">
      <c r="A1794" s="7" cm="1">
        <f t="array" aca="1" ref="A1794" ca="1">INDEX(Companies!$A:$A,RANDBETWEEN(5,COUNTA(Companies!$A:$A) + 1),1)</f>
        <v>5</v>
      </c>
      <c r="B1794" s="7" t="str">
        <f ca="1">VLOOKUP($A1794,Companies!$A:$B,2,FALSE)</f>
        <v>ACME Corporation</v>
      </c>
      <c r="C1794" s="5">
        <f t="shared" si="271"/>
        <v>1790</v>
      </c>
      <c r="D1794" s="5" t="str" cm="1">
        <f t="array" ref="D1794">SHA1HASH($C1794)</f>
        <v>aeef1b612c266fdbbd09ef5c274e670df0718ad7</v>
      </c>
      <c r="E1794" s="6">
        <v>1</v>
      </c>
      <c r="F1794" s="7">
        <f ca="1">IF($C1794 = 1 + N("Presidente"),
    127,
    IF($C1794 = 2 + N("Vice-Presidente"),
        72,
        IF($C1794 = 3 + N("Secretária bilíngue"),
            13,
            RANDBETWEEN(5,COUNT(Name!$A:$A) + 1)
        )
    )
)</f>
        <v>241</v>
      </c>
      <c r="G1794" s="7" t="str">
        <f ca="1">VLOOKUP($F1794,Name!$A:$B,2,FALSE)</f>
        <v>Luccas</v>
      </c>
      <c r="H1794" s="7">
        <f ca="1" xml:space="preserve">
IF($C1794 = 1,
    0,
    RANDBETWEEN(5,COUNT('Last name'!$A:$A) + 1)
)</f>
        <v>81</v>
      </c>
      <c r="I1794" s="7" t="str">
        <f ca="1" xml:space="preserve">
IF($C1794 = 1 + N("Presidente"),
    "de Orléans e Bragança",
    VLOOKUP($H1794,'Last name'!$A:$B,2,FALSE) &amp; " " &amp; VLOOKUP(RANDBETWEEN(5,COUNT('Last name'!$A:$A) + 1),'Last name'!$A:$B,2,FALSE)
)</f>
        <v>Farias Furtado</v>
      </c>
      <c r="J1794" s="7" t="str">
        <f t="shared" ca="1" si="272"/>
        <v>Luccas Farias Furtado</v>
      </c>
      <c r="K1794" s="7" t="str" cm="1">
        <f t="array" aca="1" ref="K1794" ca="1">SHA1HASH($J1794)</f>
        <v>99b1921cab2b8f45c697aed69a2b06eb3b620376</v>
      </c>
      <c r="L1794" s="7" cm="1">
        <f t="array" aca="1" ref="L1794" ca="1">INDEX(States!$A:$A,N1794,1)</f>
        <v>5</v>
      </c>
      <c r="M1794" s="7" t="str">
        <f ca="1">VLOOKUP($L1794,Countries!$A:$B,2,FALSE)</f>
        <v>Portugal</v>
      </c>
      <c r="N1794" s="7" cm="1">
        <f t="array" aca="1" ref="N1794" ca="1">INDEX(States!$C:$C,RANDBETWEEN(5,COUNTA(States!$A:$A) + 1),1)</f>
        <v>22</v>
      </c>
      <c r="O1794" s="7" t="str">
        <f ca="1">VLOOKUP($N1794,States!$C:$D,2,FALSE)</f>
        <v>Vila Real</v>
      </c>
      <c r="P1794" s="7" t="str">
        <f ca="1">VLOOKUP($F1794,Name!$A:$C,3,FALSE)</f>
        <v>M</v>
      </c>
      <c r="Q1794" s="7" t="str">
        <f ca="1">VLOOKUP($P1794,Genders!$B:$C,2,FALSE)</f>
        <v>Male</v>
      </c>
      <c r="R1794" s="7" cm="1">
        <f t="array" aca="1" ref="R1794" ca="1">INDEX('Marital status'!$A:$A,RANDBETWEEN(5,COUNTA('Marital status'!$A:$A) + 1),1)</f>
        <v>7</v>
      </c>
      <c r="S1794" s="7" t="str">
        <f ca="1">VLOOKUP($R1794,'Marital status'!$A:$B,2,FALSE)</f>
        <v xml:space="preserve">Widowed </v>
      </c>
      <c r="T1794" s="7">
        <f t="shared" ca="1" si="273"/>
        <v>5</v>
      </c>
      <c r="U1794" s="7" t="str">
        <f ca="1">VLOOKUP($T1794,Ethnicities!$A:$B,2,FALSE)</f>
        <v xml:space="preserve"> white</v>
      </c>
      <c r="V1794" s="8">
        <f t="shared" ca="1" si="274"/>
        <v>19436</v>
      </c>
      <c r="W1794" s="6">
        <f t="shared" ca="1" si="275"/>
        <v>7</v>
      </c>
      <c r="X1794" s="8" t="str">
        <f ca="1">VLOOKUP($W1794,'Background education'!$A:$B,2,FALSE)</f>
        <v>Undergraduate degree</v>
      </c>
      <c r="Y1794" s="7">
        <f ca="1" xml:space="preserve">
  IF(OR($AA1794 = 5, $AA1794 = 6, $AA1794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794" s="7" t="str">
        <f ca="1">VLOOKUP($Y1794,Departments!$A:$B,2,FALSE)</f>
        <v xml:space="preserve"> Presidency</v>
      </c>
      <c r="AA1794" s="6">
        <f t="shared" ca="1" si="276"/>
        <v>11</v>
      </c>
      <c r="AB1794" s="7" t="str">
        <f ca="1">VLOOKUP($AA1794,Roles!$A:$B,2,FALSE)</f>
        <v>Analyst</v>
      </c>
      <c r="AC1794" s="6">
        <f t="shared" ca="1" si="277"/>
        <v>7</v>
      </c>
      <c r="AD1794" s="7" t="str">
        <f ca="1" xml:space="preserve">
IF($AC1794 &lt;&gt; "",
    VLOOKUP($AC1794,Levels!$A:$B,2,FALSE),
    ""
)</f>
        <v>Senior</v>
      </c>
      <c r="AE1794" s="8">
        <f t="shared" ca="1" si="278"/>
        <v>41756</v>
      </c>
      <c r="AF1794" s="6">
        <f ca="1">RANDBETWEEN(5,COUNTA('Recruitment source'!$A:$A) + 1)</f>
        <v>10</v>
      </c>
      <c r="AG1794" s="6" t="str">
        <f ca="1">VLOOKUP($AF1794,'Recruitment source'!$A:$B,2,FALSE)</f>
        <v>Jobs in Lisbon</v>
      </c>
      <c r="AH1794" s="8"/>
      <c r="AI1794" s="1">
        <f t="shared" ca="1" si="270"/>
        <v>2500</v>
      </c>
      <c r="AJ1794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1790, 1, 'Luccas Farias Furtado', 'M', 5, '18/03/1953', 7, 5, 11, 7, 2500);</v>
      </c>
    </row>
    <row r="1795" spans="1:36" ht="14.25" customHeight="1" x14ac:dyDescent="0.2">
      <c r="A1795" s="7" cm="1">
        <f t="array" aca="1" ref="A1795" ca="1">INDEX(Companies!$A:$A,RANDBETWEEN(5,COUNTA(Companies!$A:$A) + 1),1)</f>
        <v>5</v>
      </c>
      <c r="B1795" s="7" t="str">
        <f ca="1">VLOOKUP($A1795,Companies!$A:$B,2,FALSE)</f>
        <v>ACME Corporation</v>
      </c>
      <c r="C1795" s="5">
        <f t="shared" si="271"/>
        <v>1791</v>
      </c>
      <c r="D1795" s="5" t="str" cm="1">
        <f t="array" ref="D1795">SHA1HASH($C1795)</f>
        <v>03b1922b26fa25b149aa65aa14f1349abe87c68f</v>
      </c>
      <c r="E1795" s="6">
        <v>1</v>
      </c>
      <c r="F1795" s="7">
        <f ca="1">IF($C1795 = 1 + N("Presidente"),
    127,
    IF($C1795 = 2 + N("Vice-Presidente"),
        72,
        IF($C1795 = 3 + N("Secretária bilíngue"),
            13,
            RANDBETWEEN(5,COUNT(Name!$A:$A) + 1)
        )
    )
)</f>
        <v>106</v>
      </c>
      <c r="G1795" s="7" t="str">
        <f ca="1">VLOOKUP($F1795,Name!$A:$B,2,FALSE)</f>
        <v>Davi Lucas</v>
      </c>
      <c r="H1795" s="7">
        <f ca="1" xml:space="preserve">
IF($C1795 = 1,
    0,
    RANDBETWEEN(5,COUNT('Last name'!$A:$A) + 1)
)</f>
        <v>24</v>
      </c>
      <c r="I1795" s="7" t="str">
        <f ca="1" xml:space="preserve">
IF($C1795 = 1 + N("Presidente"),
    "de Orléans e Bragança",
    VLOOKUP($H1795,'Last name'!$A:$B,2,FALSE) &amp; " " &amp; VLOOKUP(RANDBETWEEN(5,COUNT('Last name'!$A:$A) + 1),'Last name'!$A:$B,2,FALSE)
)</f>
        <v>Asvilla Pedrosa</v>
      </c>
      <c r="J1795" s="7" t="str">
        <f t="shared" ca="1" si="272"/>
        <v>Davi Lucas Asvilla Pedrosa</v>
      </c>
      <c r="K1795" s="7" t="str" cm="1">
        <f t="array" aca="1" ref="K1795" ca="1">SHA1HASH($J1795)</f>
        <v>82abfab288b2e1efd33adc7b816435b7724840f6</v>
      </c>
      <c r="L1795" s="7" cm="1">
        <f t="array" aca="1" ref="L1795" ca="1">INDEX(States!$A:$A,N1795,1)</f>
        <v>5</v>
      </c>
      <c r="M1795" s="7" t="str">
        <f ca="1">VLOOKUP($L1795,Countries!$A:$B,2,FALSE)</f>
        <v>Portugal</v>
      </c>
      <c r="N1795" s="7" cm="1">
        <f t="array" aca="1" ref="N1795" ca="1">INDEX(States!$C:$C,RANDBETWEEN(5,COUNTA(States!$A:$A) + 1),1)</f>
        <v>19</v>
      </c>
      <c r="O1795" s="7" t="str">
        <f ca="1">VLOOKUP($N1795,States!$C:$D,2,FALSE)</f>
        <v>Beja</v>
      </c>
      <c r="P1795" s="7" t="str">
        <f ca="1">VLOOKUP($F1795,Name!$A:$C,3,FALSE)</f>
        <v>M</v>
      </c>
      <c r="Q1795" s="7" t="str">
        <f ca="1">VLOOKUP($P1795,Genders!$B:$C,2,FALSE)</f>
        <v>Male</v>
      </c>
      <c r="R1795" s="7" cm="1">
        <f t="array" aca="1" ref="R1795" ca="1">INDEX('Marital status'!$A:$A,RANDBETWEEN(5,COUNTA('Marital status'!$A:$A) + 1),1)</f>
        <v>9</v>
      </c>
      <c r="S1795" s="7" t="str">
        <f ca="1">VLOOKUP($R1795,'Marital status'!$A:$B,2,FALSE)</f>
        <v>DIVORCED</v>
      </c>
      <c r="T1795" s="7">
        <f t="shared" ca="1" si="273"/>
        <v>5</v>
      </c>
      <c r="U1795" s="7" t="str">
        <f ca="1">VLOOKUP($T1795,Ethnicities!$A:$B,2,FALSE)</f>
        <v xml:space="preserve"> white</v>
      </c>
      <c r="V1795" s="8">
        <f t="shared" ca="1" si="274"/>
        <v>19516</v>
      </c>
      <c r="W1795" s="6">
        <f t="shared" ca="1" si="275"/>
        <v>7</v>
      </c>
      <c r="X1795" s="8" t="str">
        <f ca="1">VLOOKUP($W1795,'Background education'!$A:$B,2,FALSE)</f>
        <v>Undergraduate degree</v>
      </c>
      <c r="Y1795" s="7">
        <f ca="1" xml:space="preserve">
  IF(OR($AA1795 = 5, $AA1795 = 6, $AA1795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95" s="7" t="str">
        <f ca="1">VLOOKUP($Y1795,Departments!$A:$B,2,FALSE)</f>
        <v>Operations</v>
      </c>
      <c r="AA1795" s="6">
        <f t="shared" ca="1" si="276"/>
        <v>9</v>
      </c>
      <c r="AB1795" s="7" t="str">
        <f ca="1">VLOOKUP($AA1795,Roles!$A:$B,2,FALSE)</f>
        <v>Intern</v>
      </c>
      <c r="AC1795" s="6" t="str">
        <f t="shared" ca="1" si="277"/>
        <v/>
      </c>
      <c r="AD1795" s="7" t="str">
        <f ca="1" xml:space="preserve">
IF($AC1795 &lt;&gt; "",
    VLOOKUP($AC1795,Levels!$A:$B,2,FALSE),
    ""
)</f>
        <v/>
      </c>
      <c r="AE1795" s="8">
        <f t="shared" ca="1" si="278"/>
        <v>43182</v>
      </c>
      <c r="AF1795" s="6">
        <f ca="1">RANDBETWEEN(5,COUNTA('Recruitment source'!$A:$A) + 1)</f>
        <v>14</v>
      </c>
      <c r="AG1795" s="6" t="str">
        <f ca="1">VLOOKUP($AF1795,'Recruitment source'!$A:$B,2,FALSE)</f>
        <v>LinkedIn</v>
      </c>
      <c r="AH1795" s="8"/>
      <c r="AI1795" s="1">
        <f t="shared" ca="1" si="270"/>
        <v>1205</v>
      </c>
      <c r="AJ1795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1791, 1, 'Davi Lucas Asvilla Pedrosa', 'M', 5, '06/06/1953', 7, 10, 9, NULL, 1205);</v>
      </c>
    </row>
    <row r="1796" spans="1:36" ht="14.25" customHeight="1" x14ac:dyDescent="0.2">
      <c r="A1796" s="7" cm="1">
        <f t="array" aca="1" ref="A1796" ca="1">INDEX(Companies!$A:$A,RANDBETWEEN(5,COUNTA(Companies!$A:$A) + 1),1)</f>
        <v>5</v>
      </c>
      <c r="B1796" s="7" t="str">
        <f ca="1">VLOOKUP($A1796,Companies!$A:$B,2,FALSE)</f>
        <v>ACME Corporation</v>
      </c>
      <c r="C1796" s="5">
        <f t="shared" si="271"/>
        <v>1792</v>
      </c>
      <c r="D1796" s="5" t="str" cm="1">
        <f t="array" ref="D1796">SHA1HASH($C1796)</f>
        <v>9b3f8371a44671f4c79dabd4259cec82a8b7f1a5</v>
      </c>
      <c r="E1796" s="6">
        <v>1</v>
      </c>
      <c r="F1796" s="7">
        <f ca="1">IF($C1796 = 1 + N("Presidente"),
    127,
    IF($C1796 = 2 + N("Vice-Presidente"),
        72,
        IF($C1796 = 3 + N("Secretária bilíngue"),
            13,
            RANDBETWEEN(5,COUNT(Name!$A:$A) + 1)
        )
    )
)</f>
        <v>268</v>
      </c>
      <c r="G1796" s="7" t="str">
        <f ca="1">VLOOKUP($F1796,Name!$A:$B,2,FALSE)</f>
        <v>Maria Isis</v>
      </c>
      <c r="H1796" s="7">
        <f ca="1" xml:space="preserve">
IF($C1796 = 1,
    0,
    RANDBETWEEN(5,COUNT('Last name'!$A:$A) + 1)
)</f>
        <v>153</v>
      </c>
      <c r="I1796" s="7" t="str">
        <f ca="1" xml:space="preserve">
IF($C1796 = 1 + N("Presidente"),
    "de Orléans e Bragança",
    VLOOKUP($H1796,'Last name'!$A:$B,2,FALSE) &amp; " " &amp; VLOOKUP(RANDBETWEEN(5,COUNT('Last name'!$A:$A) + 1),'Last name'!$A:$B,2,FALSE)
)</f>
        <v>Pimentel Bianchi</v>
      </c>
      <c r="J1796" s="7" t="str">
        <f t="shared" ca="1" si="272"/>
        <v>Maria Isis Pimentel Bianchi</v>
      </c>
      <c r="K1796" s="7" t="str" cm="1">
        <f t="array" aca="1" ref="K1796" ca="1">SHA1HASH($J1796)</f>
        <v>1893e191113b6da1956c13b2b2fa7e74bc0eab06</v>
      </c>
      <c r="L1796" s="7" cm="1">
        <f t="array" aca="1" ref="L1796" ca="1">INDEX(States!$A:$A,N1796,1)</f>
        <v>5</v>
      </c>
      <c r="M1796" s="7" t="str">
        <f ca="1">VLOOKUP($L1796,Countries!$A:$B,2,FALSE)</f>
        <v>Portugal</v>
      </c>
      <c r="N1796" s="7" cm="1">
        <f t="array" aca="1" ref="N1796" ca="1">INDEX(States!$C:$C,RANDBETWEEN(5,COUNTA(States!$A:$A) + 1),1)</f>
        <v>15</v>
      </c>
      <c r="O1796" s="7" t="str">
        <f ca="1">VLOOKUP($N1796,States!$C:$D,2,FALSE)</f>
        <v xml:space="preserve"> ÉVORA</v>
      </c>
      <c r="P1796" s="7" t="str">
        <f ca="1">VLOOKUP($F1796,Name!$A:$C,3,FALSE)</f>
        <v>F</v>
      </c>
      <c r="Q1796" s="7" t="str">
        <f ca="1">VLOOKUP($P1796,Genders!$B:$C,2,FALSE)</f>
        <v>Female</v>
      </c>
      <c r="R1796" s="7" cm="1">
        <f t="array" aca="1" ref="R1796" ca="1">INDEX('Marital status'!$A:$A,RANDBETWEEN(5,COUNTA('Marital status'!$A:$A) + 1),1)</f>
        <v>7</v>
      </c>
      <c r="S1796" s="7" t="str">
        <f ca="1">VLOOKUP($R1796,'Marital status'!$A:$B,2,FALSE)</f>
        <v xml:space="preserve">Widowed </v>
      </c>
      <c r="T1796" s="7">
        <f t="shared" ca="1" si="273"/>
        <v>5</v>
      </c>
      <c r="U1796" s="7" t="str">
        <f ca="1">VLOOKUP($T1796,Ethnicities!$A:$B,2,FALSE)</f>
        <v xml:space="preserve"> white</v>
      </c>
      <c r="V1796" s="8">
        <f t="shared" ca="1" si="274"/>
        <v>25442</v>
      </c>
      <c r="W1796" s="6">
        <f t="shared" ca="1" si="275"/>
        <v>8</v>
      </c>
      <c r="X1796" s="8" t="str">
        <f ca="1">VLOOKUP($W1796,'Background education'!$A:$B,2,FALSE)</f>
        <v>Graduate school</v>
      </c>
      <c r="Y1796" s="7">
        <f ca="1" xml:space="preserve">
  IF(OR($AA1796 = 5, $AA1796 = 6, $AA1796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96" s="7" t="str">
        <f ca="1">VLOOKUP($Y1796,Departments!$A:$B,2,FALSE)</f>
        <v>Operations</v>
      </c>
      <c r="AA1796" s="6">
        <f t="shared" ca="1" si="276"/>
        <v>11</v>
      </c>
      <c r="AB1796" s="7" t="str">
        <f ca="1">VLOOKUP($AA1796,Roles!$A:$B,2,FALSE)</f>
        <v>Analyst</v>
      </c>
      <c r="AC1796" s="6">
        <f t="shared" ca="1" si="277"/>
        <v>5</v>
      </c>
      <c r="AD1796" s="7" t="str">
        <f ca="1" xml:space="preserve">
IF($AC1796 &lt;&gt; "",
    VLOOKUP($AC1796,Levels!$A:$B,2,FALSE),
    ""
)</f>
        <v>Junior</v>
      </c>
      <c r="AE1796" s="8">
        <f t="shared" ca="1" si="278"/>
        <v>39359</v>
      </c>
      <c r="AF1796" s="6">
        <f ca="1">RANDBETWEEN(5,COUNTA('Recruitment source'!$A:$A) + 1)</f>
        <v>11</v>
      </c>
      <c r="AG1796" s="6" t="str">
        <f ca="1">VLOOKUP($AF1796,'Recruitment source'!$A:$B,2,FALSE)</f>
        <v>Next Station</v>
      </c>
      <c r="AH1796" s="8"/>
      <c r="AI1796" s="1">
        <f t="shared" ca="1" si="270"/>
        <v>3000</v>
      </c>
      <c r="AJ1796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1792, 1, 'Maria Isis Pimentel Bianchi', 'F', 5, '27/08/1969', 8, 10, 11, 5, 3000);</v>
      </c>
    </row>
    <row r="1797" spans="1:36" ht="14.25" customHeight="1" x14ac:dyDescent="0.2">
      <c r="A1797" s="7" cm="1">
        <f t="array" aca="1" ref="A1797" ca="1">INDEX(Companies!$A:$A,RANDBETWEEN(5,COUNTA(Companies!$A:$A) + 1),1)</f>
        <v>5</v>
      </c>
      <c r="B1797" s="7" t="str">
        <f ca="1">VLOOKUP($A1797,Companies!$A:$B,2,FALSE)</f>
        <v>ACME Corporation</v>
      </c>
      <c r="C1797" s="5">
        <f t="shared" si="271"/>
        <v>1793</v>
      </c>
      <c r="D1797" s="5" t="str" cm="1">
        <f t="array" ref="D1797">SHA1HASH($C1797)</f>
        <v>748add8064132673411b1487f07b6c3e3436045d</v>
      </c>
      <c r="E1797" s="6">
        <v>1</v>
      </c>
      <c r="F1797" s="7">
        <f ca="1">IF($C1797 = 1 + N("Presidente"),
    127,
    IF($C1797 = 2 + N("Vice-Presidente"),
        72,
        IF($C1797 = 3 + N("Secretária bilíngue"),
            13,
            RANDBETWEEN(5,COUNT(Name!$A:$A) + 1)
        )
    )
)</f>
        <v>322</v>
      </c>
      <c r="G1797" s="7" t="str">
        <f ca="1">VLOOKUP($F1797,Name!$A:$B,2,FALSE)</f>
        <v>Pietro</v>
      </c>
      <c r="H1797" s="7">
        <f ca="1" xml:space="preserve">
IF($C1797 = 1,
    0,
    RANDBETWEEN(5,COUNT('Last name'!$A:$A) + 1)
)</f>
        <v>127</v>
      </c>
      <c r="I1797" s="7" t="str">
        <f ca="1" xml:space="preserve">
IF($C1797 = 1 + N("Presidente"),
    "de Orléans e Bragança",
    VLOOKUP($H1797,'Last name'!$A:$B,2,FALSE) &amp; " " &amp; VLOOKUP(RANDBETWEEN(5,COUNT('Last name'!$A:$A) + 1),'Last name'!$A:$B,2,FALSE)
)</f>
        <v>Melo Barboza</v>
      </c>
      <c r="J1797" s="7" t="str">
        <f t="shared" ca="1" si="272"/>
        <v>Pietro Melo Barboza</v>
      </c>
      <c r="K1797" s="7" t="str" cm="1">
        <f t="array" aca="1" ref="K1797" ca="1">SHA1HASH($J1797)</f>
        <v>fc03293db6fc038bb4671f6846700ec37f425456</v>
      </c>
      <c r="L1797" s="7" cm="1">
        <f t="array" aca="1" ref="L1797" ca="1">INDEX(States!$A:$A,N1797,1)</f>
        <v>5</v>
      </c>
      <c r="M1797" s="7" t="str">
        <f ca="1">VLOOKUP($L1797,Countries!$A:$B,2,FALSE)</f>
        <v>Portugal</v>
      </c>
      <c r="N1797" s="7" cm="1">
        <f t="array" aca="1" ref="N1797" ca="1">INDEX(States!$C:$C,RANDBETWEEN(5,COUNTA(States!$A:$A) + 1),1)</f>
        <v>9</v>
      </c>
      <c r="O1797" s="7" t="str">
        <f ca="1">VLOOKUP($N1797,States!$C:$D,2,FALSE)</f>
        <v>braga</v>
      </c>
      <c r="P1797" s="7" t="str">
        <f ca="1">VLOOKUP($F1797,Name!$A:$C,3,FALSE)</f>
        <v>M</v>
      </c>
      <c r="Q1797" s="7" t="str">
        <f ca="1">VLOOKUP($P1797,Genders!$B:$C,2,FALSE)</f>
        <v>Male</v>
      </c>
      <c r="R1797" s="7" cm="1">
        <f t="array" aca="1" ref="R1797" ca="1">INDEX('Marital status'!$A:$A,RANDBETWEEN(5,COUNTA('Marital status'!$A:$A) + 1),1)</f>
        <v>9</v>
      </c>
      <c r="S1797" s="7" t="str">
        <f ca="1">VLOOKUP($R1797,'Marital status'!$A:$B,2,FALSE)</f>
        <v>DIVORCED</v>
      </c>
      <c r="T1797" s="7">
        <f t="shared" ca="1" si="273"/>
        <v>5</v>
      </c>
      <c r="U1797" s="7" t="str">
        <f ca="1">VLOOKUP($T1797,Ethnicities!$A:$B,2,FALSE)</f>
        <v xml:space="preserve"> white</v>
      </c>
      <c r="V1797" s="8">
        <f t="shared" ca="1" si="274"/>
        <v>30014</v>
      </c>
      <c r="W1797" s="6">
        <f t="shared" ca="1" si="275"/>
        <v>7</v>
      </c>
      <c r="X1797" s="8" t="str">
        <f ca="1">VLOOKUP($W1797,'Background education'!$A:$B,2,FALSE)</f>
        <v>Undergraduate degree</v>
      </c>
      <c r="Y1797" s="7">
        <f ca="1" xml:space="preserve">
  IF(OR($AA1797 = 5, $AA1797 = 6, $AA1797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797" s="7" t="str">
        <f ca="1">VLOOKUP($Y1797,Departments!$A:$B,2,FALSE)</f>
        <v>Finance</v>
      </c>
      <c r="AA1797" s="6">
        <f t="shared" ca="1" si="276"/>
        <v>9</v>
      </c>
      <c r="AB1797" s="7" t="str">
        <f ca="1">VLOOKUP($AA1797,Roles!$A:$B,2,FALSE)</f>
        <v>Intern</v>
      </c>
      <c r="AC1797" s="6" t="str">
        <f t="shared" ca="1" si="277"/>
        <v/>
      </c>
      <c r="AD1797" s="7" t="str">
        <f ca="1" xml:space="preserve">
IF($AC1797 &lt;&gt; "",
    VLOOKUP($AC1797,Levels!$A:$B,2,FALSE),
    ""
)</f>
        <v/>
      </c>
      <c r="AE1797" s="8">
        <f t="shared" ca="1" si="278"/>
        <v>39485</v>
      </c>
      <c r="AF1797" s="6">
        <f ca="1">RANDBETWEEN(5,COUNTA('Recruitment source'!$A:$A) + 1)</f>
        <v>11</v>
      </c>
      <c r="AG1797" s="6" t="str">
        <f ca="1">VLOOKUP($AF1797,'Recruitment source'!$A:$B,2,FALSE)</f>
        <v>Next Station</v>
      </c>
      <c r="AH1797" s="8"/>
      <c r="AI1797" s="1">
        <f t="shared" ref="AI1797:AI1860" ca="1" si="280" xml:space="preserve">
IF($AA1797 = 5 + N("Presidente"),
    27000,
    IF($AA1797 = 6 + N("Vice-presidente"),
        23000,
        IF(OR($AA1797 = 8, $AA1797= 13, $AA1797 = 12) + N("Secretária bilíngue ou coordenador ou especialista"),
            8000,
            IF($AA1797 = 7 + N("Diretor"),
                15000,
                IF($AA1797 = 14 + N("Gerente"),
                    12000,
                    IF($AA1797 = 9 + N("Estagiário"),
                        705,
                        IF($AA1797 = 10 + N("Trainee"),
                            805,
                            IF($AA1797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IF($W1797 = 7,
  500,
  IF($W1797 = 8,
    1000,
    IF($W1797 = 9,
      1500,
      IF($W1797 = 10,
        2000,
        0
      )
    )
  )
)
+
N("Adicional no salário por área")
+
IF($Y1797 = 14 + N("Tecnologia da Informação"),
  120,
  IF($Y1797 = 16 + N("Vendas"),
    110,
    IF($Y1797 = 15 + N("Jurídico"),
      100,
      IF(OR($Y1797 = 8, $Y1797 = 9, $Y1797 = 11) + N("Recursos humanos ou comercial ou comunicação e marketing"),
        80,
        0
      )
    )
  )
)
+
N("Adicionando pegadinha")
+
IF(AND($Y1797 = 16, $W1797 = 9, $AA1797 = 11, $AC1797 = 5) + N("Se for de vendas, com mestrado, analista sênior"),
  IF($T1797 = 5,
    100,
    0
  )
  +
  IF($P1797 = "M",
    200,
    0
  ),
  0
)</f>
        <v>1205</v>
      </c>
      <c r="AJ1797" s="12" t="str">
        <f t="shared" ca="1" si="279"/>
        <v>INSERT INTO bi4all.fac_employees (id_company_fk, id_employee_pk, flg_active, employee_name, id_gender_fk, id_race_fk, birthday, id_schooling_fk, id_department_fk, id_role_fk, id_level_fk, actual_salary) VALUES (5, 1793, 1, 'Pietro Melo Barboza', 'M', 5, '04/03/1982', 7, 7, 9, NULL, 1205);</v>
      </c>
    </row>
    <row r="1798" spans="1:36" ht="14.25" customHeight="1" x14ac:dyDescent="0.2">
      <c r="A1798" s="7" cm="1">
        <f t="array" aca="1" ref="A1798" ca="1">INDEX(Companies!$A:$A,RANDBETWEEN(5,COUNTA(Companies!$A:$A) + 1),1)</f>
        <v>5</v>
      </c>
      <c r="B1798" s="7" t="str">
        <f ca="1">VLOOKUP($A1798,Companies!$A:$B,2,FALSE)</f>
        <v>ACME Corporation</v>
      </c>
      <c r="C1798" s="5">
        <f t="shared" ref="C1798:C1861" si="281">ROW() - 4</f>
        <v>1794</v>
      </c>
      <c r="D1798" s="5" t="str" cm="1">
        <f t="array" ref="D1798">SHA1HASH($C1798)</f>
        <v>9bb8e0950f90ad2c86d71227775862a63bb50c03</v>
      </c>
      <c r="E1798" s="6">
        <v>1</v>
      </c>
      <c r="F1798" s="7">
        <f ca="1">IF($C1798 = 1 + N("Presidente"),
    127,
    IF($C1798 = 2 + N("Vice-Presidente"),
        72,
        IF($C1798 = 3 + N("Secretária bilíngue"),
            13,
            RANDBETWEEN(5,COUNT(Name!$A:$A) + 1)
        )
    )
)</f>
        <v>321</v>
      </c>
      <c r="G1798" s="7" t="str">
        <f ca="1">VLOOKUP($F1798,Name!$A:$B,2,FALSE)</f>
        <v>Pietra</v>
      </c>
      <c r="H1798" s="7">
        <f ca="1" xml:space="preserve">
IF($C1798 = 1,
    0,
    RANDBETWEEN(5,COUNT('Last name'!$A:$A) + 1)
)</f>
        <v>126</v>
      </c>
      <c r="I1798" s="7" t="str">
        <f ca="1" xml:space="preserve">
IF($C1798 = 1 + N("Presidente"),
    "de Orléans e Bragança",
    VLOOKUP($H1798,'Last name'!$A:$B,2,FALSE) &amp; " " &amp; VLOOKUP(RANDBETWEEN(5,COUNT('Last name'!$A:$A) + 1),'Last name'!$A:$B,2,FALSE)
)</f>
        <v>Mello Aguiar</v>
      </c>
      <c r="J1798" s="7" t="str">
        <f t="shared" ref="J1798:J1861" ca="1" si="282">$G1798 &amp; " " &amp; $I1798</f>
        <v>Pietra Mello Aguiar</v>
      </c>
      <c r="K1798" s="7" t="str" cm="1">
        <f t="array" aca="1" ref="K1798" ca="1">SHA1HASH($J1798)</f>
        <v>3b900f85ffd0b2ef2d4c3483568a8e1da98e7550</v>
      </c>
      <c r="L1798" s="7" cm="1">
        <f t="array" aca="1" ref="L1798" ca="1">INDEX(States!$A:$A,N1798,1)</f>
        <v>5</v>
      </c>
      <c r="M1798" s="7" t="str">
        <f ca="1">VLOOKUP($L1798,Countries!$A:$B,2,FALSE)</f>
        <v>Portugal</v>
      </c>
      <c r="N1798" s="7" cm="1">
        <f t="array" aca="1" ref="N1798" ca="1">INDEX(States!$C:$C,RANDBETWEEN(5,COUNTA(States!$A:$A) + 1),1)</f>
        <v>5</v>
      </c>
      <c r="O1798" s="7" t="str">
        <f ca="1">VLOOKUP($N1798,States!$C:$D,2,FALSE)</f>
        <v xml:space="preserve"> Lisboa</v>
      </c>
      <c r="P1798" s="7" t="str">
        <f ca="1">VLOOKUP($F1798,Name!$A:$C,3,FALSE)</f>
        <v>F</v>
      </c>
      <c r="Q1798" s="7" t="str">
        <f ca="1">VLOOKUP($P1798,Genders!$B:$C,2,FALSE)</f>
        <v>Female</v>
      </c>
      <c r="R1798" s="7" cm="1">
        <f t="array" aca="1" ref="R1798" ca="1">INDEX('Marital status'!$A:$A,RANDBETWEEN(5,COUNTA('Marital status'!$A:$A) + 1),1)</f>
        <v>9</v>
      </c>
      <c r="S1798" s="7" t="str">
        <f ca="1">VLOOKUP($R1798,'Marital status'!$A:$B,2,FALSE)</f>
        <v>DIVORCED</v>
      </c>
      <c r="T1798" s="7">
        <f t="shared" ref="T1798:T1861" ca="1" si="283" xml:space="preserve">
IF(AND($AA1798 &gt;= 5, $AA1798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798" s="7" t="str">
        <f ca="1">VLOOKUP($T1798,Ethnicities!$A:$B,2,FALSE)</f>
        <v xml:space="preserve"> white</v>
      </c>
      <c r="V1798" s="8">
        <f t="shared" ref="V1798:V1861" ca="1" si="284" xml:space="preserve">
IF($AA1798 = 5 + N("CEO"),
    TODAY() - 16340,
    IF($AA1798 = 8 + N("Secretary"),
        RANDBETWEEN(TODAY() - 12418.5, TODAY()-6574.5),
        IF(OR($AA1798 = 7, $AA1798 = 14),
            RANDBETWEEN(TODAY() - 16071, TODAY() - 8766),
            IF(OR($AA1798 = 13, $AA1798 = 12, $AA1798 = 11),
                RANDBETWEEN(TODAY() - 27393.75, TODAY() - 12783.75),
                RANDBETWEEN(TODAY() - 27393.75, TODAY()-10957.5)
            )
        )
    )
)</f>
        <v>28968</v>
      </c>
      <c r="W1798" s="6">
        <f t="shared" ref="W1798:W1861" ca="1" si="285" xml:space="preserve">
IF(OR($AA1798 = 5, $AA1798 = 6) + N("Se for presidente ou vice-presidente"),
    10 + N("Doutor"),
    IF($AA1798 = 7 + N("Se for diretor"),
        RANDBETWEEN(8,10) + N("Graduate school or Master’s degree or Doctorate"),
        IF($AA1798 = 14 + N("If a manager"),
            RANDBETWEEN(7,9),
            IF(OR($AA1798 = 13, $AA1798 = 12, $AA1798 = 11) + N("If coordinator or specialist or analyst"),
                RANDBETWEEN(7,8),
                7
            )
        )
    )
)</f>
        <v>8</v>
      </c>
      <c r="X1798" s="8" t="str">
        <f ca="1">VLOOKUP($W1798,'Background education'!$A:$B,2,FALSE)</f>
        <v>Graduate school</v>
      </c>
      <c r="Y1798" s="7">
        <f ca="1" xml:space="preserve">
  IF(OR($AA1798 = 5, $AA1798 = 6, $AA1798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798" s="7" t="str">
        <f ca="1">VLOOKUP($Y1798,Departments!$A:$B,2,FALSE)</f>
        <v>Operations</v>
      </c>
      <c r="AA1798" s="6">
        <f t="shared" ref="AA1798:AA1861" ca="1" si="286" xml:space="preserve">
IF($C1798 = 1 + N("Se matrícula for 1"),
  5 + N("Presidente"),
  IF($C1798 = 2 + N("Se matrícula for 2"),
    6 + N("Vice-presidente"),
    IF($C1798 = 3 + N("Se matrícula for 3"),
      8 + N("Secretária bilíngue"),
      IF(AND($C1798 &gt;= 4, $C1798 &lt;=14),
        7 + N("Diretor"),
        IF(AND($C1798 &gt;= 15, $C1798 &lt;= 25),
          14 + N("Manager"),
          IF(AND($C1798 &gt;= 26, $C1798 &lt;= 36),
            13 + N("Coordinador"),
            IF(AND($C1798 &gt;= 37, $C1798 &lt;= 47),
              12 + N("Especialista"),
                IF(MOD($C1798,2) = 0,
                  11 + N("Analista"),
                  RANDBETWEEN(9,10) + N("Estagiário ou Trainee")
                )
            )
          )
        )
      )
    )
  )
)</f>
        <v>11</v>
      </c>
      <c r="AB1798" s="7" t="str">
        <f ca="1">VLOOKUP($AA1798,Roles!$A:$B,2,FALSE)</f>
        <v>Analyst</v>
      </c>
      <c r="AC1798" s="6">
        <f t="shared" ref="AC1798:AC1861" ca="1" si="287" xml:space="preserve">
IF($AA1798 = 11 + N("Analyst"),
    RANDBETWEEN(5, 7) + N("Jr, Pleno, Sr"),
    ""
)</f>
        <v>5</v>
      </c>
      <c r="AD1798" s="7" t="str">
        <f ca="1" xml:space="preserve">
IF($AC1798 &lt;&gt; "",
    VLOOKUP($AC1798,Levels!$A:$B,2,FALSE),
    ""
)</f>
        <v>Junior</v>
      </c>
      <c r="AE1798" s="8">
        <f t="shared" ref="AE1798:AE1861" ca="1" si="288" xml:space="preserve">
IF(
  OR(
    $AA1798=5,$AA1798=6,$AA1798=7,$AA1798=8,$AA1798=14
  ),
  36161,
  IF(
     (
      (TODAY() - $V1798) / 365
     ) &lt; 19,
      TODAY(),
      RANDBETWEEN(36161,TODAY())
  )
)</f>
        <v>44426</v>
      </c>
      <c r="AF1798" s="6">
        <f ca="1">RANDBETWEEN(5,COUNTA('Recruitment source'!$A:$A) + 1)</f>
        <v>14</v>
      </c>
      <c r="AG1798" s="6" t="str">
        <f ca="1">VLOOKUP($AF1798,'Recruitment source'!$A:$B,2,FALSE)</f>
        <v>LinkedIn</v>
      </c>
      <c r="AH1798" s="8"/>
      <c r="AI1798" s="1">
        <f t="shared" ca="1" si="280"/>
        <v>3000</v>
      </c>
      <c r="AJ1798" s="12" t="str">
        <f t="shared" ref="AJ1798:AJ1861" ca="1" si="28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$A1798  &amp; ", "   &amp;
$C1798  &amp; ", "   &amp;
$E1798  &amp; ", '"  &amp;
$J1798  &amp; "', '" &amp;
$P1798  &amp; "', "  &amp;
$T1798  &amp; ", '"  &amp;
TEXT($V1798,"dd/mm/aaaa")  &amp; "', "   &amp;
$W1798  &amp; ", "   &amp;
$Y1798  &amp; ", "   &amp;
$AA1798  &amp; ", "   &amp;
IF($AC1798 &lt;&gt; "", $AC1798, "NULL")  &amp; ", "   &amp;
$AI1798  &amp; ");"</f>
        <v>INSERT INTO bi4all.fac_employees (id_company_fk, id_employee_pk, flg_active, employee_name, id_gender_fk, id_race_fk, birthday, id_schooling_fk, id_department_fk, id_role_fk, id_level_fk, actual_salary) VALUES (5, 1794, 1, 'Pietra Mello Aguiar', 'F', 5, '23/04/1979', 8, 10, 11, 5, 3000);</v>
      </c>
    </row>
    <row r="1799" spans="1:36" ht="14.25" customHeight="1" x14ac:dyDescent="0.2">
      <c r="A1799" s="7" cm="1">
        <f t="array" aca="1" ref="A1799" ca="1">INDEX(Companies!$A:$A,RANDBETWEEN(5,COUNTA(Companies!$A:$A) + 1),1)</f>
        <v>5</v>
      </c>
      <c r="B1799" s="7" t="str">
        <f ca="1">VLOOKUP($A1799,Companies!$A:$B,2,FALSE)</f>
        <v>ACME Corporation</v>
      </c>
      <c r="C1799" s="5">
        <f t="shared" si="281"/>
        <v>1795</v>
      </c>
      <c r="D1799" s="5" t="str" cm="1">
        <f t="array" ref="D1799">SHA1HASH($C1799)</f>
        <v>5de66ce70670d441df3ffbf54742a7e911caffda</v>
      </c>
      <c r="E1799" s="6">
        <v>1</v>
      </c>
      <c r="F1799" s="7">
        <f ca="1">IF($C1799 = 1 + N("Presidente"),
    127,
    IF($C1799 = 2 + N("Vice-Presidente"),
        72,
        IF($C1799 = 3 + N("Secretária bilíngue"),
            13,
            RANDBETWEEN(5,COUNT(Name!$A:$A) + 1)
        )
    )
)</f>
        <v>54</v>
      </c>
      <c r="G1799" s="7" t="str">
        <f ca="1">VLOOKUP($F1799,Name!$A:$B,2,FALSE)</f>
        <v>Ariela</v>
      </c>
      <c r="H1799" s="7">
        <f ca="1" xml:space="preserve">
IF($C1799 = 1,
    0,
    RANDBETWEEN(5,COUNT('Last name'!$A:$A) + 1)
)</f>
        <v>112</v>
      </c>
      <c r="I1799" s="7" t="str">
        <f ca="1" xml:space="preserve">
IF($C1799 = 1 + N("Presidente"),
    "de Orléans e Bragança",
    VLOOKUP($H1799,'Last name'!$A:$B,2,FALSE) &amp; " " &amp; VLOOKUP(RANDBETWEEN(5,COUNT('Last name'!$A:$A) + 1),'Last name'!$A:$B,2,FALSE)
)</f>
        <v>Lopes sobrenome</v>
      </c>
      <c r="J1799" s="7" t="str">
        <f t="shared" ca="1" si="282"/>
        <v>Ariela Lopes sobrenome</v>
      </c>
      <c r="K1799" s="7" t="str" cm="1">
        <f t="array" aca="1" ref="K1799" ca="1">SHA1HASH($J1799)</f>
        <v>530d60d295223ac97fdee9ca9eae26ea9e983a86</v>
      </c>
      <c r="L1799" s="7" cm="1">
        <f t="array" aca="1" ref="L1799" ca="1">INDEX(States!$A:$A,N1799,1)</f>
        <v>5</v>
      </c>
      <c r="M1799" s="7" t="str">
        <f ca="1">VLOOKUP($L1799,Countries!$A:$B,2,FALSE)</f>
        <v>Portugal</v>
      </c>
      <c r="N1799" s="7" cm="1">
        <f t="array" aca="1" ref="N1799" ca="1">INDEX(States!$C:$C,RANDBETWEEN(5,COUNTA(States!$A:$A) + 1),1)</f>
        <v>18</v>
      </c>
      <c r="O1799" s="7" t="str">
        <f ca="1">VLOOKUP($N1799,States!$C:$D,2,FALSE)</f>
        <v>Castelo Branco</v>
      </c>
      <c r="P1799" s="7" t="str">
        <f ca="1">VLOOKUP($F1799,Name!$A:$C,3,FALSE)</f>
        <v>F</v>
      </c>
      <c r="Q1799" s="7" t="str">
        <f ca="1">VLOOKUP($P1799,Genders!$B:$C,2,FALSE)</f>
        <v>Female</v>
      </c>
      <c r="R1799" s="7" cm="1">
        <f t="array" aca="1" ref="R1799" ca="1">INDEX('Marital status'!$A:$A,RANDBETWEEN(5,COUNTA('Marital status'!$A:$A) + 1),1)</f>
        <v>8</v>
      </c>
      <c r="S1799" s="7" t="str">
        <f ca="1">VLOOKUP($R1799,'Marital status'!$A:$B,2,FALSE)</f>
        <v xml:space="preserve"> Separated </v>
      </c>
      <c r="T1799" s="7">
        <f t="shared" ca="1" si="283"/>
        <v>6</v>
      </c>
      <c r="U1799" s="7" t="str">
        <f ca="1">VLOOKUP($T1799,Ethnicities!$A:$B,2,FALSE)</f>
        <v>Black or African American</v>
      </c>
      <c r="V1799" s="8">
        <f t="shared" ca="1" si="284"/>
        <v>30698</v>
      </c>
      <c r="W1799" s="6">
        <f t="shared" ca="1" si="285"/>
        <v>7</v>
      </c>
      <c r="X1799" s="8" t="str">
        <f ca="1">VLOOKUP($W1799,'Background education'!$A:$B,2,FALSE)</f>
        <v>Undergraduate degree</v>
      </c>
      <c r="Y1799" s="7">
        <f ca="1" xml:space="preserve">
  IF(OR($AA1799 = 5, $AA1799 = 6, $AA1799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799" s="7" t="str">
        <f ca="1">VLOOKUP($Y1799,Departments!$A:$B,2,FALSE)</f>
        <v>Human Resource</v>
      </c>
      <c r="AA1799" s="6">
        <f t="shared" ca="1" si="286"/>
        <v>10</v>
      </c>
      <c r="AB1799" s="7" t="str">
        <f ca="1">VLOOKUP($AA1799,Roles!$A:$B,2,FALSE)</f>
        <v>Trainee</v>
      </c>
      <c r="AC1799" s="6" t="str">
        <f t="shared" ca="1" si="287"/>
        <v/>
      </c>
      <c r="AD1799" s="7" t="str">
        <f ca="1" xml:space="preserve">
IF($AC1799 &lt;&gt; "",
    VLOOKUP($AC1799,Levels!$A:$B,2,FALSE),
    ""
)</f>
        <v/>
      </c>
      <c r="AE1799" s="8">
        <f t="shared" ca="1" si="288"/>
        <v>37344</v>
      </c>
      <c r="AF1799" s="6">
        <f ca="1">RANDBETWEEN(5,COUNTA('Recruitment source'!$A:$A) + 1)</f>
        <v>11</v>
      </c>
      <c r="AG1799" s="6" t="str">
        <f ca="1">VLOOKUP($AF1799,'Recruitment source'!$A:$B,2,FALSE)</f>
        <v>Next Station</v>
      </c>
      <c r="AH1799" s="8"/>
      <c r="AI1799" s="1">
        <f t="shared" ca="1" si="280"/>
        <v>1385</v>
      </c>
      <c r="AJ179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1795, 1, 'Ariela Lopes sobrenome', 'F', 6, '17/01/1984', 7, 8, 10, NULL, 1385);</v>
      </c>
    </row>
    <row r="1800" spans="1:36" ht="14.25" customHeight="1" x14ac:dyDescent="0.2">
      <c r="A1800" s="7" cm="1">
        <f t="array" aca="1" ref="A1800" ca="1">INDEX(Companies!$A:$A,RANDBETWEEN(5,COUNTA(Companies!$A:$A) + 1),1)</f>
        <v>5</v>
      </c>
      <c r="B1800" s="7" t="str">
        <f ca="1">VLOOKUP($A1800,Companies!$A:$B,2,FALSE)</f>
        <v>ACME Corporation</v>
      </c>
      <c r="C1800" s="5">
        <f t="shared" si="281"/>
        <v>1796</v>
      </c>
      <c r="D1800" s="5" t="str" cm="1">
        <f t="array" ref="D1800">SHA1HASH($C1800)</f>
        <v>7ab78e36254ba7e5442d54cba1acc581f9540a41</v>
      </c>
      <c r="E1800" s="6">
        <v>1</v>
      </c>
      <c r="F1800" s="7">
        <f ca="1">IF($C1800 = 1 + N("Presidente"),
    127,
    IF($C1800 = 2 + N("Vice-Presidente"),
        72,
        IF($C1800 = 3 + N("Secretária bilíngue"),
            13,
            RANDBETWEEN(5,COUNT(Name!$A:$A) + 1)
        )
    )
)</f>
        <v>307</v>
      </c>
      <c r="G1800" s="7" t="str">
        <f ca="1">VLOOKUP($F1800,Name!$A:$B,2,FALSE)</f>
        <v>Nicole</v>
      </c>
      <c r="H1800" s="7">
        <f ca="1" xml:space="preserve">
IF($C1800 = 1,
    0,
    RANDBETWEEN(5,COUNT('Last name'!$A:$A) + 1)
)</f>
        <v>177</v>
      </c>
      <c r="I1800" s="7" t="str">
        <f ca="1" xml:space="preserve">
IF($C1800 = 1 + N("Presidente"),
    "de Orléans e Bragança",
    VLOOKUP($H1800,'Last name'!$A:$B,2,FALSE) &amp; " " &amp; VLOOKUP(RANDBETWEEN(5,COUNT('Last name'!$A:$A) + 1),'Last name'!$A:$B,2,FALSE)
)</f>
        <v>Saragoça Campos</v>
      </c>
      <c r="J1800" s="7" t="str">
        <f t="shared" ca="1" si="282"/>
        <v>Nicole Saragoça Campos</v>
      </c>
      <c r="K1800" s="7" t="str" cm="1">
        <f t="array" aca="1" ref="K1800" ca="1">SHA1HASH($J1800)</f>
        <v>d96cd5d9f35440bf34fa0cb5d03e14b12ccff99d</v>
      </c>
      <c r="L1800" s="7" cm="1">
        <f t="array" aca="1" ref="L1800" ca="1">INDEX(States!$A:$A,N1800,1)</f>
        <v>5</v>
      </c>
      <c r="M1800" s="7" t="str">
        <f ca="1">VLOOKUP($L1800,Countries!$A:$B,2,FALSE)</f>
        <v>Portugal</v>
      </c>
      <c r="N1800" s="7" cm="1">
        <f t="array" aca="1" ref="N1800" ca="1">INDEX(States!$C:$C,RANDBETWEEN(5,COUNTA(States!$A:$A) + 1),1)</f>
        <v>14</v>
      </c>
      <c r="O1800" s="7" t="str">
        <f ca="1">VLOOKUP($N1800,States!$C:$D,2,FALSE)</f>
        <v>Madeira</v>
      </c>
      <c r="P1800" s="7" t="str">
        <f ca="1">VLOOKUP($F1800,Name!$A:$C,3,FALSE)</f>
        <v>F</v>
      </c>
      <c r="Q1800" s="7" t="str">
        <f ca="1">VLOOKUP($P1800,Genders!$B:$C,2,FALSE)</f>
        <v>Female</v>
      </c>
      <c r="R1800" s="7" cm="1">
        <f t="array" aca="1" ref="R1800" ca="1">INDEX('Marital status'!$A:$A,RANDBETWEEN(5,COUNTA('Marital status'!$A:$A) + 1),1)</f>
        <v>7</v>
      </c>
      <c r="S1800" s="7" t="str">
        <f ca="1">VLOOKUP($R1800,'Marital status'!$A:$B,2,FALSE)</f>
        <v xml:space="preserve">Widowed </v>
      </c>
      <c r="T1800" s="7">
        <f t="shared" ca="1" si="283"/>
        <v>5</v>
      </c>
      <c r="U1800" s="7" t="str">
        <f ca="1">VLOOKUP($T1800,Ethnicities!$A:$B,2,FALSE)</f>
        <v xml:space="preserve"> white</v>
      </c>
      <c r="V1800" s="8">
        <f t="shared" ca="1" si="284"/>
        <v>31166</v>
      </c>
      <c r="W1800" s="6">
        <f t="shared" ca="1" si="285"/>
        <v>8</v>
      </c>
      <c r="X1800" s="8" t="str">
        <f ca="1">VLOOKUP($W1800,'Background education'!$A:$B,2,FALSE)</f>
        <v>Graduate school</v>
      </c>
      <c r="Y1800" s="7">
        <f ca="1" xml:space="preserve">
  IF(OR($AA1800 = 5, $AA1800 = 6, $AA1800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00" s="7" t="str">
        <f ca="1">VLOOKUP($Y1800,Departments!$A:$B,2,FALSE)</f>
        <v>Operations</v>
      </c>
      <c r="AA1800" s="6">
        <f t="shared" ca="1" si="286"/>
        <v>11</v>
      </c>
      <c r="AB1800" s="7" t="str">
        <f ca="1">VLOOKUP($AA1800,Roles!$A:$B,2,FALSE)</f>
        <v>Analyst</v>
      </c>
      <c r="AC1800" s="6">
        <f t="shared" ca="1" si="287"/>
        <v>7</v>
      </c>
      <c r="AD1800" s="7" t="str">
        <f ca="1" xml:space="preserve">
IF($AC1800 &lt;&gt; "",
    VLOOKUP($AC1800,Levels!$A:$B,2,FALSE),
    ""
)</f>
        <v>Senior</v>
      </c>
      <c r="AE1800" s="8">
        <f t="shared" ca="1" si="288"/>
        <v>42829</v>
      </c>
      <c r="AF1800" s="6">
        <f ca="1">RANDBETWEEN(5,COUNTA('Recruitment source'!$A:$A) + 1)</f>
        <v>8</v>
      </c>
      <c r="AG1800" s="6" t="str">
        <f ca="1">VLOOKUP($AF1800,'Recruitment source'!$A:$B,2,FALSE)</f>
        <v>Net Empregos</v>
      </c>
      <c r="AH1800" s="8"/>
      <c r="AI1800" s="1">
        <f t="shared" ca="1" si="280"/>
        <v>3000</v>
      </c>
      <c r="AJ180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1796, 1, 'Nicole Saragoça Campos', 'F', 5, '29/04/1985', 8, 10, 11, 7, 3000);</v>
      </c>
    </row>
    <row r="1801" spans="1:36" ht="14.25" customHeight="1" x14ac:dyDescent="0.2">
      <c r="A1801" s="7" cm="1">
        <f t="array" aca="1" ref="A1801" ca="1">INDEX(Companies!$A:$A,RANDBETWEEN(5,COUNTA(Companies!$A:$A) + 1),1)</f>
        <v>5</v>
      </c>
      <c r="B1801" s="7" t="str">
        <f ca="1">VLOOKUP($A1801,Companies!$A:$B,2,FALSE)</f>
        <v>ACME Corporation</v>
      </c>
      <c r="C1801" s="5">
        <f t="shared" si="281"/>
        <v>1797</v>
      </c>
      <c r="D1801" s="5" t="str" cm="1">
        <f t="array" ref="D1801">SHA1HASH($C1801)</f>
        <v>23c1b78afe8d17b64e5572d7af014b17e6189b52</v>
      </c>
      <c r="E1801" s="6">
        <v>1</v>
      </c>
      <c r="F1801" s="7">
        <f ca="1">IF($C1801 = 1 + N("Presidente"),
    127,
    IF($C1801 = 2 + N("Vice-Presidente"),
        72,
        IF($C1801 = 3 + N("Secretária bilíngue"),
            13,
            RANDBETWEEN(5,COUNT(Name!$A:$A) + 1)
        )
    )
)</f>
        <v>311</v>
      </c>
      <c r="G1801" s="7" t="str">
        <f ca="1">VLOOKUP($F1801,Name!$A:$B,2,FALSE)</f>
        <v>Olívia</v>
      </c>
      <c r="H1801" s="7">
        <f ca="1" xml:space="preserve">
IF($C1801 = 1,
    0,
    RANDBETWEEN(5,COUNT('Last name'!$A:$A) + 1)
)</f>
        <v>148</v>
      </c>
      <c r="I1801" s="7" t="str">
        <f ca="1" xml:space="preserve">
IF($C1801 = 1 + N("Presidente"),
    "de Orléans e Bragança",
    VLOOKUP($H1801,'Last name'!$A:$B,2,FALSE) &amp; " " &amp; VLOOKUP(RANDBETWEEN(5,COUNT('Last name'!$A:$A) + 1),'Last name'!$A:$B,2,FALSE)
)</f>
        <v>Pedrosa Monteiro</v>
      </c>
      <c r="J1801" s="7" t="str">
        <f t="shared" ca="1" si="282"/>
        <v>Olívia Pedrosa Monteiro</v>
      </c>
      <c r="K1801" s="7" t="str" cm="1">
        <f t="array" aca="1" ref="K1801" ca="1">SHA1HASH($J1801)</f>
        <v>8ac57ca09791141cdb993ad913d9e11368de81ae</v>
      </c>
      <c r="L1801" s="7" cm="1">
        <f t="array" aca="1" ref="L1801" ca="1">INDEX(States!$A:$A,N1801,1)</f>
        <v>5</v>
      </c>
      <c r="M1801" s="7" t="str">
        <f ca="1">VLOOKUP($L1801,Countries!$A:$B,2,FALSE)</f>
        <v>Portugal</v>
      </c>
      <c r="N1801" s="7" cm="1">
        <f t="array" aca="1" ref="N1801" ca="1">INDEX(States!$C:$C,RANDBETWEEN(5,COUNTA(States!$A:$A) + 1),1)</f>
        <v>16</v>
      </c>
      <c r="O1801" s="7" t="str">
        <f ca="1">VLOOKUP($N1801,States!$C:$D,2,FALSE)</f>
        <v>Azores</v>
      </c>
      <c r="P1801" s="7" t="str">
        <f ca="1">VLOOKUP($F1801,Name!$A:$C,3,FALSE)</f>
        <v>F</v>
      </c>
      <c r="Q1801" s="7" t="str">
        <f ca="1">VLOOKUP($P1801,Genders!$B:$C,2,FALSE)</f>
        <v>Female</v>
      </c>
      <c r="R1801" s="7" cm="1">
        <f t="array" aca="1" ref="R1801" ca="1">INDEX('Marital status'!$A:$A,RANDBETWEEN(5,COUNTA('Marital status'!$A:$A) + 1),1)</f>
        <v>8</v>
      </c>
      <c r="S1801" s="7" t="str">
        <f ca="1">VLOOKUP($R1801,'Marital status'!$A:$B,2,FALSE)</f>
        <v xml:space="preserve"> Separated </v>
      </c>
      <c r="T1801" s="7">
        <f t="shared" ca="1" si="283"/>
        <v>5</v>
      </c>
      <c r="U1801" s="7" t="str">
        <f ca="1">VLOOKUP($T1801,Ethnicities!$A:$B,2,FALSE)</f>
        <v xml:space="preserve"> white</v>
      </c>
      <c r="V1801" s="8">
        <f t="shared" ca="1" si="284"/>
        <v>31668</v>
      </c>
      <c r="W1801" s="6">
        <f t="shared" ca="1" si="285"/>
        <v>7</v>
      </c>
      <c r="X1801" s="8" t="str">
        <f ca="1">VLOOKUP($W1801,'Background education'!$A:$B,2,FALSE)</f>
        <v>Undergraduate degree</v>
      </c>
      <c r="Y1801" s="7">
        <f ca="1" xml:space="preserve">
  IF(OR($AA1801 = 5, $AA1801 = 6, $AA1801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01" s="7" t="str">
        <f ca="1">VLOOKUP($Y1801,Departments!$A:$B,2,FALSE)</f>
        <v>Controlling</v>
      </c>
      <c r="AA1801" s="6">
        <f t="shared" ca="1" si="286"/>
        <v>10</v>
      </c>
      <c r="AB1801" s="7" t="str">
        <f ca="1">VLOOKUP($AA1801,Roles!$A:$B,2,FALSE)</f>
        <v>Trainee</v>
      </c>
      <c r="AC1801" s="6" t="str">
        <f t="shared" ca="1" si="287"/>
        <v/>
      </c>
      <c r="AD1801" s="7" t="str">
        <f ca="1" xml:space="preserve">
IF($AC1801 &lt;&gt; "",
    VLOOKUP($AC1801,Levels!$A:$B,2,FALSE),
    ""
)</f>
        <v/>
      </c>
      <c r="AE1801" s="8">
        <f t="shared" ca="1" si="288"/>
        <v>39757</v>
      </c>
      <c r="AF1801" s="6">
        <f ca="1">RANDBETWEEN(5,COUNTA('Recruitment source'!$A:$A) + 1)</f>
        <v>6</v>
      </c>
      <c r="AG1801" s="6" t="str">
        <f ca="1">VLOOKUP($AF1801,'Recruitment source'!$A:$B,2,FALSE)</f>
        <v>Learn4Good</v>
      </c>
      <c r="AH1801" s="8"/>
      <c r="AI1801" s="1">
        <f t="shared" ca="1" si="280"/>
        <v>1305</v>
      </c>
      <c r="AJ180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1797, 1, 'Olívia Pedrosa Monteiro', 'F', 5, '13/09/1986', 7, 12, 10, NULL, 1305);</v>
      </c>
    </row>
    <row r="1802" spans="1:36" ht="14.25" customHeight="1" x14ac:dyDescent="0.2">
      <c r="A1802" s="7" cm="1">
        <f t="array" aca="1" ref="A1802" ca="1">INDEX(Companies!$A:$A,RANDBETWEEN(5,COUNTA(Companies!$A:$A) + 1),1)</f>
        <v>5</v>
      </c>
      <c r="B1802" s="7" t="str">
        <f ca="1">VLOOKUP($A1802,Companies!$A:$B,2,FALSE)</f>
        <v>ACME Corporation</v>
      </c>
      <c r="C1802" s="5">
        <f t="shared" si="281"/>
        <v>1798</v>
      </c>
      <c r="D1802" s="5" t="str" cm="1">
        <f t="array" ref="D1802">SHA1HASH($C1802)</f>
        <v>6126a7a3c93822ec8f598f7a9ea7b49d925c8305</v>
      </c>
      <c r="E1802" s="6">
        <v>1</v>
      </c>
      <c r="F1802" s="7">
        <f ca="1">IF($C1802 = 1 + N("Presidente"),
    127,
    IF($C1802 = 2 + N("Vice-Presidente"),
        72,
        IF($C1802 = 3 + N("Secretária bilíngue"),
            13,
            RANDBETWEEN(5,COUNT(Name!$A:$A) + 1)
        )
    )
)</f>
        <v>48</v>
      </c>
      <c r="G1802" s="7" t="str">
        <f ca="1">VLOOKUP($F1802,Name!$A:$B,2,FALSE)</f>
        <v>Anthony</v>
      </c>
      <c r="H1802" s="7">
        <f ca="1" xml:space="preserve">
IF($C1802 = 1,
    0,
    RANDBETWEEN(5,COUNT('Last name'!$A:$A) + 1)
)</f>
        <v>171</v>
      </c>
      <c r="I1802" s="7" t="str">
        <f ca="1" xml:space="preserve">
IF($C1802 = 1 + N("Presidente"),
    "de Orléans e Bragança",
    VLOOKUP($H1802,'Last name'!$A:$B,2,FALSE) &amp; " " &amp; VLOOKUP(RANDBETWEEN(5,COUNT('Last name'!$A:$A) + 1),'Last name'!$A:$B,2,FALSE)
)</f>
        <v>Sacramento Moreira</v>
      </c>
      <c r="J1802" s="7" t="str">
        <f t="shared" ca="1" si="282"/>
        <v>Anthony Sacramento Moreira</v>
      </c>
      <c r="K1802" s="7" t="str" cm="1">
        <f t="array" aca="1" ref="K1802" ca="1">SHA1HASH($J1802)</f>
        <v>cfc7ee63f24f90bb1c35f92fe9c355d3cd387042</v>
      </c>
      <c r="L1802" s="7" cm="1">
        <f t="array" aca="1" ref="L1802" ca="1">INDEX(States!$A:$A,N1802,1)</f>
        <v>5</v>
      </c>
      <c r="M1802" s="7" t="str">
        <f ca="1">VLOOKUP($L1802,Countries!$A:$B,2,FALSE)</f>
        <v>Portugal</v>
      </c>
      <c r="N1802" s="7" cm="1">
        <f t="array" aca="1" ref="N1802" ca="1">INDEX(States!$C:$C,RANDBETWEEN(5,COUNTA(States!$A:$A) + 1),1)</f>
        <v>20</v>
      </c>
      <c r="O1802" s="7" t="str">
        <f ca="1">VLOOKUP($N1802,States!$C:$D,2,FALSE)</f>
        <v>Portalegre</v>
      </c>
      <c r="P1802" s="7" t="str">
        <f ca="1">VLOOKUP($F1802,Name!$A:$C,3,FALSE)</f>
        <v>M</v>
      </c>
      <c r="Q1802" s="7" t="str">
        <f ca="1">VLOOKUP($P1802,Genders!$B:$C,2,FALSE)</f>
        <v>Male</v>
      </c>
      <c r="R1802" s="7" cm="1">
        <f t="array" aca="1" ref="R1802" ca="1">INDEX('Marital status'!$A:$A,RANDBETWEEN(5,COUNTA('Marital status'!$A:$A) + 1),1)</f>
        <v>7</v>
      </c>
      <c r="S1802" s="7" t="str">
        <f ca="1">VLOOKUP($R1802,'Marital status'!$A:$B,2,FALSE)</f>
        <v xml:space="preserve">Widowed </v>
      </c>
      <c r="T1802" s="7">
        <f t="shared" ca="1" si="283"/>
        <v>5</v>
      </c>
      <c r="U1802" s="7" t="str">
        <f ca="1">VLOOKUP($T1802,Ethnicities!$A:$B,2,FALSE)</f>
        <v xml:space="preserve"> white</v>
      </c>
      <c r="V1802" s="8">
        <f t="shared" ca="1" si="284"/>
        <v>31250</v>
      </c>
      <c r="W1802" s="6">
        <f t="shared" ca="1" si="285"/>
        <v>7</v>
      </c>
      <c r="X1802" s="8" t="str">
        <f ca="1">VLOOKUP($W1802,'Background education'!$A:$B,2,FALSE)</f>
        <v>Undergraduate degree</v>
      </c>
      <c r="Y1802" s="7">
        <f ca="1" xml:space="preserve">
  IF(OR($AA1802 = 5, $AA1802 = 6, $AA1802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02" s="7" t="str">
        <f ca="1">VLOOKUP($Y1802,Departments!$A:$B,2,FALSE)</f>
        <v>Operations</v>
      </c>
      <c r="AA1802" s="6">
        <f t="shared" ca="1" si="286"/>
        <v>11</v>
      </c>
      <c r="AB1802" s="7" t="str">
        <f ca="1">VLOOKUP($AA1802,Roles!$A:$B,2,FALSE)</f>
        <v>Analyst</v>
      </c>
      <c r="AC1802" s="6">
        <f t="shared" ca="1" si="287"/>
        <v>7</v>
      </c>
      <c r="AD1802" s="7" t="str">
        <f ca="1" xml:space="preserve">
IF($AC1802 &lt;&gt; "",
    VLOOKUP($AC1802,Levels!$A:$B,2,FALSE),
    ""
)</f>
        <v>Senior</v>
      </c>
      <c r="AE1802" s="8">
        <f t="shared" ca="1" si="288"/>
        <v>42218</v>
      </c>
      <c r="AF1802" s="6">
        <f ca="1">RANDBETWEEN(5,COUNTA('Recruitment source'!$A:$A) + 1)</f>
        <v>9</v>
      </c>
      <c r="AG1802" s="6" t="str">
        <f ca="1">VLOOKUP($AF1802,'Recruitment source'!$A:$B,2,FALSE)</f>
        <v>Empregos Online</v>
      </c>
      <c r="AH1802" s="8"/>
      <c r="AI1802" s="1">
        <f t="shared" ca="1" si="280"/>
        <v>2500</v>
      </c>
      <c r="AJ1802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1798, 1, 'Anthony Sacramento Moreira', 'M', 5, '22/07/1985', 7, 10, 11, 7, 2500);</v>
      </c>
    </row>
    <row r="1803" spans="1:36" ht="14.25" customHeight="1" x14ac:dyDescent="0.2">
      <c r="A1803" s="7" cm="1">
        <f t="array" aca="1" ref="A1803" ca="1">INDEX(Companies!$A:$A,RANDBETWEEN(5,COUNTA(Companies!$A:$A) + 1),1)</f>
        <v>5</v>
      </c>
      <c r="B1803" s="7" t="str">
        <f ca="1">VLOOKUP($A1803,Companies!$A:$B,2,FALSE)</f>
        <v>ACME Corporation</v>
      </c>
      <c r="C1803" s="5">
        <f t="shared" si="281"/>
        <v>1799</v>
      </c>
      <c r="D1803" s="5" t="str" cm="1">
        <f t="array" ref="D1803">SHA1HASH($C1803)</f>
        <v>8820a5e98d8870b8240138414263d04467449aad</v>
      </c>
      <c r="E1803" s="6">
        <v>1</v>
      </c>
      <c r="F1803" s="7">
        <f ca="1">IF($C1803 = 1 + N("Presidente"),
    127,
    IF($C1803 = 2 + N("Vice-Presidente"),
        72,
        IF($C1803 = 3 + N("Secretária bilíngue"),
            13,
            RANDBETWEEN(5,COUNT(Name!$A:$A) + 1)
        )
    )
)</f>
        <v>294</v>
      </c>
      <c r="G1803" s="7" t="str">
        <f ca="1">VLOOKUP($F1803,Name!$A:$B,2,FALSE)</f>
        <v>Michel</v>
      </c>
      <c r="H1803" s="7">
        <f ca="1" xml:space="preserve">
IF($C1803 = 1,
    0,
    RANDBETWEEN(5,COUNT('Last name'!$A:$A) + 1)
)</f>
        <v>38</v>
      </c>
      <c r="I1803" s="7" t="str">
        <f ca="1" xml:space="preserve">
IF($C1803 = 1 + N("Presidente"),
    "de Orléans e Bragança",
    VLOOKUP($H1803,'Last name'!$A:$B,2,FALSE) &amp; " " &amp; VLOOKUP(RANDBETWEEN(5,COUNT('Last name'!$A:$A) + 1),'Last name'!$A:$B,2,FALSE)
)</f>
        <v>Bermudes Castro</v>
      </c>
      <c r="J1803" s="7" t="str">
        <f t="shared" ca="1" si="282"/>
        <v>Michel Bermudes Castro</v>
      </c>
      <c r="K1803" s="7" t="str" cm="1">
        <f t="array" aca="1" ref="K1803" ca="1">SHA1HASH($J1803)</f>
        <v>d9db7ac26e86cc2ff8f285d2d11b95e0a63dc581</v>
      </c>
      <c r="L1803" s="7" cm="1">
        <f t="array" aca="1" ref="L1803" ca="1">INDEX(States!$A:$A,N1803,1)</f>
        <v>5</v>
      </c>
      <c r="M1803" s="7" t="str">
        <f ca="1">VLOOKUP($L1803,Countries!$A:$B,2,FALSE)</f>
        <v>Portugal</v>
      </c>
      <c r="N1803" s="7" cm="1">
        <f t="array" aca="1" ref="N1803" ca="1">INDEX(States!$C:$C,RANDBETWEEN(5,COUNTA(States!$A:$A) + 1),1)</f>
        <v>20</v>
      </c>
      <c r="O1803" s="7" t="str">
        <f ca="1">VLOOKUP($N1803,States!$C:$D,2,FALSE)</f>
        <v>Portalegre</v>
      </c>
      <c r="P1803" s="7" t="str">
        <f ca="1">VLOOKUP($F1803,Name!$A:$C,3,FALSE)</f>
        <v>M</v>
      </c>
      <c r="Q1803" s="7" t="str">
        <f ca="1">VLOOKUP($P1803,Genders!$B:$C,2,FALSE)</f>
        <v>Male</v>
      </c>
      <c r="R1803" s="7" cm="1">
        <f t="array" aca="1" ref="R1803" ca="1">INDEX('Marital status'!$A:$A,RANDBETWEEN(5,COUNTA('Marital status'!$A:$A) + 1),1)</f>
        <v>5</v>
      </c>
      <c r="S1803" s="7" t="str">
        <f ca="1">VLOOKUP($R1803,'Marital status'!$A:$B,2,FALSE)</f>
        <v>single</v>
      </c>
      <c r="T1803" s="7">
        <f t="shared" ca="1" si="283"/>
        <v>5</v>
      </c>
      <c r="U1803" s="7" t="str">
        <f ca="1">VLOOKUP($T1803,Ethnicities!$A:$B,2,FALSE)</f>
        <v xml:space="preserve"> white</v>
      </c>
      <c r="V1803" s="8">
        <f t="shared" ca="1" si="284"/>
        <v>30258</v>
      </c>
      <c r="W1803" s="6">
        <f t="shared" ca="1" si="285"/>
        <v>7</v>
      </c>
      <c r="X1803" s="8" t="str">
        <f ca="1">VLOOKUP($W1803,'Background education'!$A:$B,2,FALSE)</f>
        <v>Undergraduate degree</v>
      </c>
      <c r="Y1803" s="7">
        <f ca="1" xml:space="preserve">
  IF(OR($AA1803 = 5, $AA1803 = 6, $AA1803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03" s="7" t="str">
        <f ca="1">VLOOKUP($Y1803,Departments!$A:$B,2,FALSE)</f>
        <v>Audit</v>
      </c>
      <c r="AA1803" s="6">
        <f t="shared" ca="1" si="286"/>
        <v>9</v>
      </c>
      <c r="AB1803" s="7" t="str">
        <f ca="1">VLOOKUP($AA1803,Roles!$A:$B,2,FALSE)</f>
        <v>Intern</v>
      </c>
      <c r="AC1803" s="6" t="str">
        <f t="shared" ca="1" si="287"/>
        <v/>
      </c>
      <c r="AD1803" s="7" t="str">
        <f ca="1" xml:space="preserve">
IF($AC1803 &lt;&gt; "",
    VLOOKUP($AC1803,Levels!$A:$B,2,FALSE),
    ""
)</f>
        <v/>
      </c>
      <c r="AE1803" s="8">
        <f t="shared" ca="1" si="288"/>
        <v>43485</v>
      </c>
      <c r="AF1803" s="6">
        <f ca="1">RANDBETWEEN(5,COUNTA('Recruitment source'!$A:$A) + 1)</f>
        <v>5</v>
      </c>
      <c r="AG1803" s="6" t="str">
        <f ca="1">VLOOKUP($AF1803,'Recruitment source'!$A:$B,2,FALSE)</f>
        <v>Indeed</v>
      </c>
      <c r="AH1803" s="8"/>
      <c r="AI1803" s="1">
        <f t="shared" ca="1" si="280"/>
        <v>1205</v>
      </c>
      <c r="AJ1803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1799, 1, 'Michel Bermudes Castro', 'M', 5, '03/11/1982', 7, 13, 9, NULL, 1205);</v>
      </c>
    </row>
    <row r="1804" spans="1:36" ht="14.25" customHeight="1" x14ac:dyDescent="0.2">
      <c r="A1804" s="7" cm="1">
        <f t="array" aca="1" ref="A1804" ca="1">INDEX(Companies!$A:$A,RANDBETWEEN(5,COUNTA(Companies!$A:$A) + 1),1)</f>
        <v>5</v>
      </c>
      <c r="B1804" s="7" t="str">
        <f ca="1">VLOOKUP($A1804,Companies!$A:$B,2,FALSE)</f>
        <v>ACME Corporation</v>
      </c>
      <c r="C1804" s="5">
        <f t="shared" si="281"/>
        <v>1800</v>
      </c>
      <c r="D1804" s="5" t="str" cm="1">
        <f t="array" ref="D1804">SHA1HASH($C1804)</f>
        <v>a129261ef1c88ada8b9611d79cd7e0a112c9d4f7</v>
      </c>
      <c r="E1804" s="6">
        <v>1</v>
      </c>
      <c r="F1804" s="7">
        <f ca="1">IF($C1804 = 1 + N("Presidente"),
    127,
    IF($C1804 = 2 + N("Vice-Presidente"),
        72,
        IF($C1804 = 3 + N("Secretária bilíngue"),
            13,
            RANDBETWEEN(5,COUNT(Name!$A:$A) + 1)
        )
    )
)</f>
        <v>251</v>
      </c>
      <c r="G1804" s="7" t="str">
        <f ca="1">VLOOKUP($F1804,Name!$A:$B,2,FALSE)</f>
        <v>Maitê</v>
      </c>
      <c r="H1804" s="7">
        <f ca="1" xml:space="preserve">
IF($C1804 = 1,
    0,
    RANDBETWEEN(5,COUNT('Last name'!$A:$A) + 1)
)</f>
        <v>167</v>
      </c>
      <c r="I1804" s="7" t="str">
        <f ca="1" xml:space="preserve">
IF($C1804 = 1 + N("Presidente"),
    "de Orléans e Bragança",
    VLOOKUP($H1804,'Last name'!$A:$B,2,FALSE) &amp; " " &amp; VLOOKUP(RANDBETWEEN(5,COUNT('Last name'!$A:$A) + 1),'Last name'!$A:$B,2,FALSE)
)</f>
        <v>Romano Farias</v>
      </c>
      <c r="J1804" s="7" t="str">
        <f t="shared" ca="1" si="282"/>
        <v>Maitê Romano Farias</v>
      </c>
      <c r="K1804" s="7" t="str" cm="1">
        <f t="array" aca="1" ref="K1804" ca="1">SHA1HASH($J1804)</f>
        <v>c526ca3c25215dd3d680ed6edb7434fe33774214</v>
      </c>
      <c r="L1804" s="7" cm="1">
        <f t="array" aca="1" ref="L1804" ca="1">INDEX(States!$A:$A,N1804,1)</f>
        <v>5</v>
      </c>
      <c r="M1804" s="7" t="str">
        <f ca="1">VLOOKUP($L1804,Countries!$A:$B,2,FALSE)</f>
        <v>Portugal</v>
      </c>
      <c r="N1804" s="7" cm="1">
        <f t="array" aca="1" ref="N1804" ca="1">INDEX(States!$C:$C,RANDBETWEEN(5,COUNTA(States!$A:$A) + 1),1)</f>
        <v>24</v>
      </c>
      <c r="O1804" s="7" t="str">
        <f ca="1">VLOOKUP($N1804,States!$C:$D,2,FALSE)</f>
        <v>Brangança</v>
      </c>
      <c r="P1804" s="7" t="str">
        <f ca="1">VLOOKUP($F1804,Name!$A:$C,3,FALSE)</f>
        <v>F</v>
      </c>
      <c r="Q1804" s="7" t="str">
        <f ca="1">VLOOKUP($P1804,Genders!$B:$C,2,FALSE)</f>
        <v>Female</v>
      </c>
      <c r="R1804" s="7" cm="1">
        <f t="array" aca="1" ref="R1804" ca="1">INDEX('Marital status'!$A:$A,RANDBETWEEN(5,COUNTA('Marital status'!$A:$A) + 1),1)</f>
        <v>6</v>
      </c>
      <c r="S1804" s="7" t="str">
        <f ca="1">VLOOKUP($R1804,'Marital status'!$A:$B,2,FALSE)</f>
        <v>MarrieD</v>
      </c>
      <c r="T1804" s="7">
        <f t="shared" ca="1" si="283"/>
        <v>7</v>
      </c>
      <c r="U1804" s="7" t="str">
        <f ca="1">VLOOKUP($T1804,Ethnicities!$A:$B,2,FALSE)</f>
        <v xml:space="preserve">  Hispanic or LATINO</v>
      </c>
      <c r="V1804" s="8">
        <f t="shared" ca="1" si="284"/>
        <v>26245</v>
      </c>
      <c r="W1804" s="6">
        <f t="shared" ca="1" si="285"/>
        <v>8</v>
      </c>
      <c r="X1804" s="8" t="str">
        <f ca="1">VLOOKUP($W1804,'Background education'!$A:$B,2,FALSE)</f>
        <v>Graduate school</v>
      </c>
      <c r="Y1804" s="7">
        <f ca="1" xml:space="preserve">
  IF(OR($AA1804 = 5, $AA1804 = 6, $AA1804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04" s="7" t="str">
        <f ca="1">VLOOKUP($Y1804,Departments!$A:$B,2,FALSE)</f>
        <v>Operations</v>
      </c>
      <c r="AA1804" s="6">
        <f t="shared" ca="1" si="286"/>
        <v>11</v>
      </c>
      <c r="AB1804" s="7" t="str">
        <f ca="1">VLOOKUP($AA1804,Roles!$A:$B,2,FALSE)</f>
        <v>Analyst</v>
      </c>
      <c r="AC1804" s="6">
        <f t="shared" ca="1" si="287"/>
        <v>5</v>
      </c>
      <c r="AD1804" s="7" t="str">
        <f ca="1" xml:space="preserve">
IF($AC1804 &lt;&gt; "",
    VLOOKUP($AC1804,Levels!$A:$B,2,FALSE),
    ""
)</f>
        <v>Junior</v>
      </c>
      <c r="AE1804" s="8">
        <f t="shared" ca="1" si="288"/>
        <v>43864</v>
      </c>
      <c r="AF1804" s="6">
        <f ca="1">RANDBETWEEN(5,COUNTA('Recruitment source'!$A:$A) + 1)</f>
        <v>5</v>
      </c>
      <c r="AG1804" s="6" t="str">
        <f ca="1">VLOOKUP($AF1804,'Recruitment source'!$A:$B,2,FALSE)</f>
        <v>Indeed</v>
      </c>
      <c r="AH1804" s="8"/>
      <c r="AI1804" s="1">
        <f t="shared" ca="1" si="280"/>
        <v>3000</v>
      </c>
      <c r="AJ1804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1800, 1, 'Maitê Romano Farias', 'F', 7, '08/11/1971', 8, 10, 11, 5, 3000);</v>
      </c>
    </row>
    <row r="1805" spans="1:36" ht="14.25" customHeight="1" x14ac:dyDescent="0.2">
      <c r="A1805" s="7" cm="1">
        <f t="array" aca="1" ref="A1805" ca="1">INDEX(Companies!$A:$A,RANDBETWEEN(5,COUNTA(Companies!$A:$A) + 1),1)</f>
        <v>5</v>
      </c>
      <c r="B1805" s="7" t="str">
        <f ca="1">VLOOKUP($A1805,Companies!$A:$B,2,FALSE)</f>
        <v>ACME Corporation</v>
      </c>
      <c r="C1805" s="5">
        <f t="shared" si="281"/>
        <v>1801</v>
      </c>
      <c r="D1805" s="5" t="str" cm="1">
        <f t="array" ref="D1805">SHA1HASH($C1805)</f>
        <v>775ea0a75e300e34f175504dbe9b24e5b0da74ac</v>
      </c>
      <c r="E1805" s="6">
        <v>1</v>
      </c>
      <c r="F1805" s="7">
        <f ca="1">IF($C1805 = 1 + N("Presidente"),
    127,
    IF($C1805 = 2 + N("Vice-Presidente"),
        72,
        IF($C1805 = 3 + N("Secretária bilíngue"),
            13,
            RANDBETWEEN(5,COUNT(Name!$A:$A) + 1)
        )
    )
)</f>
        <v>157</v>
      </c>
      <c r="G1805" s="7" t="str">
        <f ca="1">VLOOKUP($F1805,Name!$A:$B,2,FALSE)</f>
        <v>Guilherme</v>
      </c>
      <c r="H1805" s="7">
        <f ca="1" xml:space="preserve">
IF($C1805 = 1,
    0,
    RANDBETWEEN(5,COUNT('Last name'!$A:$A) + 1)
)</f>
        <v>177</v>
      </c>
      <c r="I1805" s="7" t="str">
        <f ca="1" xml:space="preserve">
IF($C1805 = 1 + N("Presidente"),
    "de Orléans e Bragança",
    VLOOKUP($H1805,'Last name'!$A:$B,2,FALSE) &amp; " " &amp; VLOOKUP(RANDBETWEEN(5,COUNT('Last name'!$A:$A) + 1),'Last name'!$A:$B,2,FALSE)
)</f>
        <v>Saragoça Araújo</v>
      </c>
      <c r="J1805" s="7" t="str">
        <f t="shared" ca="1" si="282"/>
        <v>Guilherme Saragoça Araújo</v>
      </c>
      <c r="K1805" s="7" t="str" cm="1">
        <f t="array" aca="1" ref="K1805" ca="1">SHA1HASH($J1805)</f>
        <v>6cd4a5d256759abc5d7eff69aa4e956bb2724bed</v>
      </c>
      <c r="L1805" s="7" cm="1">
        <f t="array" aca="1" ref="L1805" ca="1">INDEX(States!$A:$A,N1805,1)</f>
        <v>5</v>
      </c>
      <c r="M1805" s="7" t="str">
        <f ca="1">VLOOKUP($L1805,Countries!$A:$B,2,FALSE)</f>
        <v>Portugal</v>
      </c>
      <c r="N1805" s="7" cm="1">
        <f t="array" aca="1" ref="N1805" ca="1">INDEX(States!$C:$C,RANDBETWEEN(5,COUNTA(States!$A:$A) + 1),1)</f>
        <v>22</v>
      </c>
      <c r="O1805" s="7" t="str">
        <f ca="1">VLOOKUP($N1805,States!$C:$D,2,FALSE)</f>
        <v>Vila Real</v>
      </c>
      <c r="P1805" s="7" t="str">
        <f ca="1">VLOOKUP($F1805,Name!$A:$C,3,FALSE)</f>
        <v>M</v>
      </c>
      <c r="Q1805" s="7" t="str">
        <f ca="1">VLOOKUP($P1805,Genders!$B:$C,2,FALSE)</f>
        <v>Male</v>
      </c>
      <c r="R1805" s="7" cm="1">
        <f t="array" aca="1" ref="R1805" ca="1">INDEX('Marital status'!$A:$A,RANDBETWEEN(5,COUNTA('Marital status'!$A:$A) + 1),1)</f>
        <v>7</v>
      </c>
      <c r="S1805" s="7" t="str">
        <f ca="1">VLOOKUP($R1805,'Marital status'!$A:$B,2,FALSE)</f>
        <v xml:space="preserve">Widowed </v>
      </c>
      <c r="T1805" s="7">
        <f t="shared" ca="1" si="283"/>
        <v>8</v>
      </c>
      <c r="U1805" s="7" t="str">
        <f ca="1">VLOOKUP($T1805,Ethnicities!$A:$B,2,FALSE)</f>
        <v>ASIAN</v>
      </c>
      <c r="V1805" s="8">
        <f t="shared" ca="1" si="284"/>
        <v>24125</v>
      </c>
      <c r="W1805" s="6">
        <f t="shared" ca="1" si="285"/>
        <v>7</v>
      </c>
      <c r="X1805" s="8" t="str">
        <f ca="1">VLOOKUP($W1805,'Background education'!$A:$B,2,FALSE)</f>
        <v>Undergraduate degree</v>
      </c>
      <c r="Y1805" s="7">
        <f ca="1" xml:space="preserve">
  IF(OR($AA1805 = 5, $AA1805 = 6, $AA1805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05" s="7" t="str">
        <f ca="1">VLOOKUP($Y1805,Departments!$A:$B,2,FALSE)</f>
        <v xml:space="preserve"> Commercial</v>
      </c>
      <c r="AA1805" s="6">
        <f t="shared" ca="1" si="286"/>
        <v>9</v>
      </c>
      <c r="AB1805" s="7" t="str">
        <f ca="1">VLOOKUP($AA1805,Roles!$A:$B,2,FALSE)</f>
        <v>Intern</v>
      </c>
      <c r="AC1805" s="6" t="str">
        <f t="shared" ca="1" si="287"/>
        <v/>
      </c>
      <c r="AD1805" s="7" t="str">
        <f ca="1" xml:space="preserve">
IF($AC1805 &lt;&gt; "",
    VLOOKUP($AC1805,Levels!$A:$B,2,FALSE),
    ""
)</f>
        <v/>
      </c>
      <c r="AE1805" s="8">
        <f t="shared" ca="1" si="288"/>
        <v>40995</v>
      </c>
      <c r="AF1805" s="6">
        <f ca="1">RANDBETWEEN(5,COUNTA('Recruitment source'!$A:$A) + 1)</f>
        <v>6</v>
      </c>
      <c r="AG1805" s="6" t="str">
        <f ca="1">VLOOKUP($AF1805,'Recruitment source'!$A:$B,2,FALSE)</f>
        <v>Learn4Good</v>
      </c>
      <c r="AH1805" s="8"/>
      <c r="AI1805" s="1">
        <f t="shared" ca="1" si="280"/>
        <v>1285</v>
      </c>
      <c r="AJ1805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1801, 1, 'Guilherme Saragoça Araújo', 'M', 8, '18/01/1966', 7, 9, 9, NULL, 1285);</v>
      </c>
    </row>
    <row r="1806" spans="1:36" ht="14.25" customHeight="1" x14ac:dyDescent="0.2">
      <c r="A1806" s="7" cm="1">
        <f t="array" aca="1" ref="A1806" ca="1">INDEX(Companies!$A:$A,RANDBETWEEN(5,COUNTA(Companies!$A:$A) + 1),1)</f>
        <v>5</v>
      </c>
      <c r="B1806" s="7" t="str">
        <f ca="1">VLOOKUP($A1806,Companies!$A:$B,2,FALSE)</f>
        <v>ACME Corporation</v>
      </c>
      <c r="C1806" s="5">
        <f t="shared" si="281"/>
        <v>1802</v>
      </c>
      <c r="D1806" s="5" t="str" cm="1">
        <f t="array" ref="D1806">SHA1HASH($C1806)</f>
        <v>c030c76c814290ffbd1fc6d5d3f5eb608ae7cb6a</v>
      </c>
      <c r="E1806" s="6">
        <v>1</v>
      </c>
      <c r="F1806" s="7">
        <f ca="1">IF($C1806 = 1 + N("Presidente"),
    127,
    IF($C1806 = 2 + N("Vice-Presidente"),
        72,
        IF($C1806 = 3 + N("Secretária bilíngue"),
            13,
            RANDBETWEEN(5,COUNT(Name!$A:$A) + 1)
        )
    )
)</f>
        <v>31</v>
      </c>
      <c r="G1806" s="7" t="str">
        <f ca="1">VLOOKUP($F1806,Name!$A:$B,2,FALSE)</f>
        <v>Ana Júlia</v>
      </c>
      <c r="H1806" s="7">
        <f ca="1" xml:space="preserve">
IF($C1806 = 1,
    0,
    RANDBETWEEN(5,COUNT('Last name'!$A:$A) + 1)
)</f>
        <v>11</v>
      </c>
      <c r="I1806" s="7" t="str">
        <f ca="1" xml:space="preserve">
IF($C1806 = 1 + N("Presidente"),
    "de Orléans e Bragança",
    VLOOKUP($H1806,'Last name'!$A:$B,2,FALSE) &amp; " " &amp; VLOOKUP(RANDBETWEEN(5,COUNT('Last name'!$A:$A) + 1),'Last name'!$A:$B,2,FALSE)
)</f>
        <v>Almeida Barros</v>
      </c>
      <c r="J1806" s="7" t="str">
        <f t="shared" ca="1" si="282"/>
        <v>Ana Júlia Almeida Barros</v>
      </c>
      <c r="K1806" s="7" t="str" cm="1">
        <f t="array" aca="1" ref="K1806" ca="1">SHA1HASH($J1806)</f>
        <v>65ce14945b791813a9c1c162b354051e9b0faaca</v>
      </c>
      <c r="L1806" s="7" cm="1">
        <f t="array" aca="1" ref="L1806" ca="1">INDEX(States!$A:$A,N1806,1)</f>
        <v>5</v>
      </c>
      <c r="M1806" s="7" t="str">
        <f ca="1">VLOOKUP($L1806,Countries!$A:$B,2,FALSE)</f>
        <v>Portugal</v>
      </c>
      <c r="N1806" s="7" cm="1">
        <f t="array" aca="1" ref="N1806" ca="1">INDEX(States!$C:$C,RANDBETWEEN(5,COUNTA(States!$A:$A) + 1),1)</f>
        <v>12</v>
      </c>
      <c r="O1806" s="7" t="str">
        <f ca="1">VLOOKUP($N1806,States!$C:$D,2,FALSE)</f>
        <v>Leiria</v>
      </c>
      <c r="P1806" s="7" t="str">
        <f ca="1">VLOOKUP($F1806,Name!$A:$C,3,FALSE)</f>
        <v>F</v>
      </c>
      <c r="Q1806" s="7" t="str">
        <f ca="1">VLOOKUP($P1806,Genders!$B:$C,2,FALSE)</f>
        <v>Female</v>
      </c>
      <c r="R1806" s="7" cm="1">
        <f t="array" aca="1" ref="R1806" ca="1">INDEX('Marital status'!$A:$A,RANDBETWEEN(5,COUNTA('Marital status'!$A:$A) + 1),1)</f>
        <v>8</v>
      </c>
      <c r="S1806" s="7" t="str">
        <f ca="1">VLOOKUP($R1806,'Marital status'!$A:$B,2,FALSE)</f>
        <v xml:space="preserve"> Separated </v>
      </c>
      <c r="T1806" s="7">
        <f t="shared" ca="1" si="283"/>
        <v>6</v>
      </c>
      <c r="U1806" s="7" t="str">
        <f ca="1">VLOOKUP($T1806,Ethnicities!$A:$B,2,FALSE)</f>
        <v>Black or African American</v>
      </c>
      <c r="V1806" s="8">
        <f t="shared" ca="1" si="284"/>
        <v>31127</v>
      </c>
      <c r="W1806" s="6">
        <f t="shared" ca="1" si="285"/>
        <v>8</v>
      </c>
      <c r="X1806" s="8" t="str">
        <f ca="1">VLOOKUP($W1806,'Background education'!$A:$B,2,FALSE)</f>
        <v>Graduate school</v>
      </c>
      <c r="Y1806" s="7">
        <f ca="1" xml:space="preserve">
  IF(OR($AA1806 = 5, $AA1806 = 6, $AA1806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06" s="7" t="str">
        <f ca="1">VLOOKUP($Y1806,Departments!$A:$B,2,FALSE)</f>
        <v>Finance</v>
      </c>
      <c r="AA1806" s="6">
        <f t="shared" ca="1" si="286"/>
        <v>11</v>
      </c>
      <c r="AB1806" s="7" t="str">
        <f ca="1">VLOOKUP($AA1806,Roles!$A:$B,2,FALSE)</f>
        <v>Analyst</v>
      </c>
      <c r="AC1806" s="6">
        <f t="shared" ca="1" si="287"/>
        <v>5</v>
      </c>
      <c r="AD1806" s="7" t="str">
        <f ca="1" xml:space="preserve">
IF($AC1806 &lt;&gt; "",
    VLOOKUP($AC1806,Levels!$A:$B,2,FALSE),
    ""
)</f>
        <v>Junior</v>
      </c>
      <c r="AE1806" s="8">
        <f t="shared" ca="1" si="288"/>
        <v>42453</v>
      </c>
      <c r="AF1806" s="6">
        <f ca="1">RANDBETWEEN(5,COUNTA('Recruitment source'!$A:$A) + 1)</f>
        <v>15</v>
      </c>
      <c r="AG1806" s="6" t="str">
        <f ca="1">VLOOKUP($AF1806,'Recruitment source'!$A:$B,2,FALSE)</f>
        <v>Website</v>
      </c>
      <c r="AH1806" s="8"/>
      <c r="AI1806" s="1">
        <f t="shared" ca="1" si="280"/>
        <v>3000</v>
      </c>
      <c r="AJ1806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1802, 1, 'Ana Júlia Almeida Barros', 'F', 6, '21/03/1985', 8, 7, 11, 5, 3000);</v>
      </c>
    </row>
    <row r="1807" spans="1:36" ht="14.25" customHeight="1" x14ac:dyDescent="0.2">
      <c r="A1807" s="7" cm="1">
        <f t="array" aca="1" ref="A1807" ca="1">INDEX(Companies!$A:$A,RANDBETWEEN(5,COUNTA(Companies!$A:$A) + 1),1)</f>
        <v>5</v>
      </c>
      <c r="B1807" s="7" t="str">
        <f ca="1">VLOOKUP($A1807,Companies!$A:$B,2,FALSE)</f>
        <v>ACME Corporation</v>
      </c>
      <c r="C1807" s="5">
        <f t="shared" si="281"/>
        <v>1803</v>
      </c>
      <c r="D1807" s="5" t="str" cm="1">
        <f t="array" ref="D1807">SHA1HASH($C1807)</f>
        <v>176b1b0ef1b284f707225ced782648f4d0025ac9</v>
      </c>
      <c r="E1807" s="6">
        <v>1</v>
      </c>
      <c r="F1807" s="7">
        <f ca="1">IF($C1807 = 1 + N("Presidente"),
    127,
    IF($C1807 = 2 + N("Vice-Presidente"),
        72,
        IF($C1807 = 3 + N("Secretária bilíngue"),
            13,
            RANDBETWEEN(5,COUNT(Name!$A:$A) + 1)
        )
    )
)</f>
        <v>74</v>
      </c>
      <c r="G1807" s="7" t="str">
        <f ca="1">VLOOKUP($F1807,Name!$A:$B,2,FALSE)</f>
        <v>Brenda</v>
      </c>
      <c r="H1807" s="7">
        <f ca="1" xml:space="preserve">
IF($C1807 = 1,
    0,
    RANDBETWEEN(5,COUNT('Last name'!$A:$A) + 1)
)</f>
        <v>51</v>
      </c>
      <c r="I1807" s="7" t="str">
        <f ca="1" xml:space="preserve">
IF($C1807 = 1 + N("Presidente"),
    "de Orléans e Bragança",
    VLOOKUP($H1807,'Last name'!$A:$B,2,FALSE) &amp; " " &amp; VLOOKUP(RANDBETWEEN(5,COUNT('Last name'!$A:$A) + 1),'Last name'!$A:$B,2,FALSE)
)</f>
        <v>Café Braga</v>
      </c>
      <c r="J1807" s="7" t="str">
        <f t="shared" ca="1" si="282"/>
        <v>Brenda Café Braga</v>
      </c>
      <c r="K1807" s="7" t="str" cm="1">
        <f t="array" aca="1" ref="K1807" ca="1">SHA1HASH($J1807)</f>
        <v>5b71f7306dd3518dcd95ce93cad234451fedbf23</v>
      </c>
      <c r="L1807" s="7" cm="1">
        <f t="array" aca="1" ref="L1807" ca="1">INDEX(States!$A:$A,N1807,1)</f>
        <v>5</v>
      </c>
      <c r="M1807" s="7" t="str">
        <f ca="1">VLOOKUP($L1807,Countries!$A:$B,2,FALSE)</f>
        <v>Portugal</v>
      </c>
      <c r="N1807" s="7" cm="1">
        <f t="array" aca="1" ref="N1807" ca="1">INDEX(States!$C:$C,RANDBETWEEN(5,COUNTA(States!$A:$A) + 1),1)</f>
        <v>17</v>
      </c>
      <c r="O1807" s="7" t="str">
        <f ca="1">VLOOKUP($N1807,States!$C:$D,2,FALSE)</f>
        <v>Viseu</v>
      </c>
      <c r="P1807" s="7" t="str">
        <f ca="1">VLOOKUP($F1807,Name!$A:$C,3,FALSE)</f>
        <v>F</v>
      </c>
      <c r="Q1807" s="7" t="str">
        <f ca="1">VLOOKUP($P1807,Genders!$B:$C,2,FALSE)</f>
        <v>Female</v>
      </c>
      <c r="R1807" s="7" cm="1">
        <f t="array" aca="1" ref="R1807" ca="1">INDEX('Marital status'!$A:$A,RANDBETWEEN(5,COUNTA('Marital status'!$A:$A) + 1),1)</f>
        <v>7</v>
      </c>
      <c r="S1807" s="7" t="str">
        <f ca="1">VLOOKUP($R1807,'Marital status'!$A:$B,2,FALSE)</f>
        <v xml:space="preserve">Widowed </v>
      </c>
      <c r="T1807" s="7">
        <f t="shared" ca="1" si="283"/>
        <v>5</v>
      </c>
      <c r="U1807" s="7" t="str">
        <f ca="1">VLOOKUP($T1807,Ethnicities!$A:$B,2,FALSE)</f>
        <v xml:space="preserve"> white</v>
      </c>
      <c r="V1807" s="8">
        <f t="shared" ca="1" si="284"/>
        <v>20786</v>
      </c>
      <c r="W1807" s="6">
        <f t="shared" ca="1" si="285"/>
        <v>7</v>
      </c>
      <c r="X1807" s="8" t="str">
        <f ca="1">VLOOKUP($W1807,'Background education'!$A:$B,2,FALSE)</f>
        <v>Undergraduate degree</v>
      </c>
      <c r="Y1807" s="7">
        <f ca="1" xml:space="preserve">
  IF(OR($AA1807 = 5, $AA1807 = 6, $AA1807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07" s="7" t="str">
        <f ca="1">VLOOKUP($Y1807,Departments!$A:$B,2,FALSE)</f>
        <v>Audit</v>
      </c>
      <c r="AA1807" s="6">
        <f t="shared" ca="1" si="286"/>
        <v>10</v>
      </c>
      <c r="AB1807" s="7" t="str">
        <f ca="1">VLOOKUP($AA1807,Roles!$A:$B,2,FALSE)</f>
        <v>Trainee</v>
      </c>
      <c r="AC1807" s="6" t="str">
        <f t="shared" ca="1" si="287"/>
        <v/>
      </c>
      <c r="AD1807" s="7" t="str">
        <f ca="1" xml:space="preserve">
IF($AC1807 &lt;&gt; "",
    VLOOKUP($AC1807,Levels!$A:$B,2,FALSE),
    ""
)</f>
        <v/>
      </c>
      <c r="AE1807" s="8">
        <f t="shared" ca="1" si="288"/>
        <v>37990</v>
      </c>
      <c r="AF1807" s="6">
        <f ca="1">RANDBETWEEN(5,COUNTA('Recruitment source'!$A:$A) + 1)</f>
        <v>15</v>
      </c>
      <c r="AG1807" s="6" t="str">
        <f ca="1">VLOOKUP($AF1807,'Recruitment source'!$A:$B,2,FALSE)</f>
        <v>Website</v>
      </c>
      <c r="AH1807" s="8"/>
      <c r="AI1807" s="1">
        <f t="shared" ca="1" si="280"/>
        <v>1305</v>
      </c>
      <c r="AJ1807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1803, 1, 'Brenda Café Braga', 'F', 5, '27/11/1956', 7, 13, 10, NULL, 1305);</v>
      </c>
    </row>
    <row r="1808" spans="1:36" ht="14.25" customHeight="1" x14ac:dyDescent="0.2">
      <c r="A1808" s="7" cm="1">
        <f t="array" aca="1" ref="A1808" ca="1">INDEX(Companies!$A:$A,RANDBETWEEN(5,COUNTA(Companies!$A:$A) + 1),1)</f>
        <v>5</v>
      </c>
      <c r="B1808" s="7" t="str">
        <f ca="1">VLOOKUP($A1808,Companies!$A:$B,2,FALSE)</f>
        <v>ACME Corporation</v>
      </c>
      <c r="C1808" s="5">
        <f t="shared" si="281"/>
        <v>1804</v>
      </c>
      <c r="D1808" s="5" t="str" cm="1">
        <f t="array" ref="D1808">SHA1HASH($C1808)</f>
        <v>0f8eabfc55ec13950d6abb0e03e8f539eb8d0629</v>
      </c>
      <c r="E1808" s="6">
        <v>1</v>
      </c>
      <c r="F1808" s="7">
        <f ca="1">IF($C1808 = 1 + N("Presidente"),
    127,
    IF($C1808 = 2 + N("Vice-Presidente"),
        72,
        IF($C1808 = 3 + N("Secretária bilíngue"),
            13,
            RANDBETWEEN(5,COUNT(Name!$A:$A) + 1)
        )
    )
)</f>
        <v>299</v>
      </c>
      <c r="G1808" s="7" t="str">
        <f ca="1">VLOOKUP($F1808,Name!$A:$B,2,FALSE)</f>
        <v>Mirella</v>
      </c>
      <c r="H1808" s="7">
        <f ca="1" xml:space="preserve">
IF($C1808 = 1,
    0,
    RANDBETWEEN(5,COUNT('Last name'!$A:$A) + 1)
)</f>
        <v>121</v>
      </c>
      <c r="I1808" s="7" t="str">
        <f ca="1" xml:space="preserve">
IF($C1808 = 1 + N("Presidente"),
    "de Orléans e Bragança",
    VLOOKUP($H1808,'Last name'!$A:$B,2,FALSE) &amp; " " &amp; VLOOKUP(RANDBETWEEN(5,COUNT('Last name'!$A:$A) + 1),'Last name'!$A:$B,2,FALSE)
)</f>
        <v>Martinelli Rocha</v>
      </c>
      <c r="J1808" s="7" t="str">
        <f t="shared" ca="1" si="282"/>
        <v>Mirella Martinelli Rocha</v>
      </c>
      <c r="K1808" s="7" t="str" cm="1">
        <f t="array" aca="1" ref="K1808" ca="1">SHA1HASH($J1808)</f>
        <v>8dc06b553033e953ea9453a23d3d9437a845a56a</v>
      </c>
      <c r="L1808" s="7" cm="1">
        <f t="array" aca="1" ref="L1808" ca="1">INDEX(States!$A:$A,N1808,1)</f>
        <v>5</v>
      </c>
      <c r="M1808" s="7" t="str">
        <f ca="1">VLOOKUP($L1808,Countries!$A:$B,2,FALSE)</f>
        <v>Portugal</v>
      </c>
      <c r="N1808" s="7" cm="1">
        <f t="array" aca="1" ref="N1808" ca="1">INDEX(States!$C:$C,RANDBETWEEN(5,COUNTA(States!$A:$A) + 1),1)</f>
        <v>23</v>
      </c>
      <c r="O1808" s="7" t="str">
        <f ca="1">VLOOKUP($N1808,States!$C:$D,2,FALSE)</f>
        <v>Viana do Castelo</v>
      </c>
      <c r="P1808" s="7" t="str">
        <f ca="1">VLOOKUP($F1808,Name!$A:$C,3,FALSE)</f>
        <v>F</v>
      </c>
      <c r="Q1808" s="7" t="str">
        <f ca="1">VLOOKUP($P1808,Genders!$B:$C,2,FALSE)</f>
        <v>Female</v>
      </c>
      <c r="R1808" s="7" cm="1">
        <f t="array" aca="1" ref="R1808" ca="1">INDEX('Marital status'!$A:$A,RANDBETWEEN(5,COUNTA('Marital status'!$A:$A) + 1),1)</f>
        <v>7</v>
      </c>
      <c r="S1808" s="7" t="str">
        <f ca="1">VLOOKUP($R1808,'Marital status'!$A:$B,2,FALSE)</f>
        <v xml:space="preserve">Widowed </v>
      </c>
      <c r="T1808" s="7">
        <f t="shared" ca="1" si="283"/>
        <v>5</v>
      </c>
      <c r="U1808" s="7" t="str">
        <f ca="1">VLOOKUP($T1808,Ethnicities!$A:$B,2,FALSE)</f>
        <v xml:space="preserve"> white</v>
      </c>
      <c r="V1808" s="8">
        <f t="shared" ca="1" si="284"/>
        <v>25610</v>
      </c>
      <c r="W1808" s="6">
        <f t="shared" ca="1" si="285"/>
        <v>8</v>
      </c>
      <c r="X1808" s="8" t="str">
        <f ca="1">VLOOKUP($W1808,'Background education'!$A:$B,2,FALSE)</f>
        <v>Graduate school</v>
      </c>
      <c r="Y1808" s="7">
        <f ca="1" xml:space="preserve">
  IF(OR($AA1808 = 5, $AA1808 = 6, $AA1808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08" s="7" t="str">
        <f ca="1">VLOOKUP($Y1808,Departments!$A:$B,2,FALSE)</f>
        <v xml:space="preserve"> Commercial</v>
      </c>
      <c r="AA1808" s="6">
        <f t="shared" ca="1" si="286"/>
        <v>11</v>
      </c>
      <c r="AB1808" s="7" t="str">
        <f ca="1">VLOOKUP($AA1808,Roles!$A:$B,2,FALSE)</f>
        <v>Analyst</v>
      </c>
      <c r="AC1808" s="6">
        <f t="shared" ca="1" si="287"/>
        <v>5</v>
      </c>
      <c r="AD1808" s="7" t="str">
        <f ca="1" xml:space="preserve">
IF($AC1808 &lt;&gt; "",
    VLOOKUP($AC1808,Levels!$A:$B,2,FALSE),
    ""
)</f>
        <v>Junior</v>
      </c>
      <c r="AE1808" s="8">
        <f t="shared" ca="1" si="288"/>
        <v>39165</v>
      </c>
      <c r="AF1808" s="6">
        <f ca="1">RANDBETWEEN(5,COUNTA('Recruitment source'!$A:$A) + 1)</f>
        <v>10</v>
      </c>
      <c r="AG1808" s="6" t="str">
        <f ca="1">VLOOKUP($AF1808,'Recruitment source'!$A:$B,2,FALSE)</f>
        <v>Jobs in Lisbon</v>
      </c>
      <c r="AH1808" s="8"/>
      <c r="AI1808" s="1">
        <f t="shared" ca="1" si="280"/>
        <v>3080</v>
      </c>
      <c r="AJ1808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1804, 1, 'Mirella Martinelli Rocha', 'F', 5, '11/02/1970', 8, 9, 11, 5, 3080);</v>
      </c>
    </row>
    <row r="1809" spans="1:36" ht="14.25" customHeight="1" x14ac:dyDescent="0.2">
      <c r="A1809" s="7" cm="1">
        <f t="array" aca="1" ref="A1809" ca="1">INDEX(Companies!$A:$A,RANDBETWEEN(5,COUNTA(Companies!$A:$A) + 1),1)</f>
        <v>5</v>
      </c>
      <c r="B1809" s="7" t="str">
        <f ca="1">VLOOKUP($A1809,Companies!$A:$B,2,FALSE)</f>
        <v>ACME Corporation</v>
      </c>
      <c r="C1809" s="5">
        <f t="shared" si="281"/>
        <v>1805</v>
      </c>
      <c r="D1809" s="5" t="str" cm="1">
        <f t="array" ref="D1809">SHA1HASH($C1809)</f>
        <v>d00b7f27256c942edda2d5ae87a5968201442ea8</v>
      </c>
      <c r="E1809" s="6">
        <v>1</v>
      </c>
      <c r="F1809" s="7">
        <f ca="1">IF($C1809 = 1 + N("Presidente"),
    127,
    IF($C1809 = 2 + N("Vice-Presidente"),
        72,
        IF($C1809 = 3 + N("Secretária bilíngue"),
            13,
            RANDBETWEEN(5,COUNT(Name!$A:$A) + 1)
        )
    )
)</f>
        <v>329</v>
      </c>
      <c r="G1809" s="7" t="str">
        <f ca="1">VLOOKUP($F1809,Name!$A:$B,2,FALSE)</f>
        <v>Rebeca</v>
      </c>
      <c r="H1809" s="7">
        <f ca="1" xml:space="preserve">
IF($C1809 = 1,
    0,
    RANDBETWEEN(5,COUNT('Last name'!$A:$A) + 1)
)</f>
        <v>167</v>
      </c>
      <c r="I1809" s="7" t="str">
        <f ca="1" xml:space="preserve">
IF($C1809 = 1 + N("Presidente"),
    "de Orléans e Bragança",
    VLOOKUP($H1809,'Last name'!$A:$B,2,FALSE) &amp; " " &amp; VLOOKUP(RANDBETWEEN(5,COUNT('Last name'!$A:$A) + 1),'Last name'!$A:$B,2,FALSE)
)</f>
        <v>Romano Pellegrini</v>
      </c>
      <c r="J1809" s="7" t="str">
        <f t="shared" ca="1" si="282"/>
        <v>Rebeca Romano Pellegrini</v>
      </c>
      <c r="K1809" s="7" t="str" cm="1">
        <f t="array" aca="1" ref="K1809" ca="1">SHA1HASH($J1809)</f>
        <v>9a49513863b70045f877f141baa5ca3bc2128bf4</v>
      </c>
      <c r="L1809" s="7" cm="1">
        <f t="array" aca="1" ref="L1809" ca="1">INDEX(States!$A:$A,N1809,1)</f>
        <v>5</v>
      </c>
      <c r="M1809" s="7" t="str">
        <f ca="1">VLOOKUP($L1809,Countries!$A:$B,2,FALSE)</f>
        <v>Portugal</v>
      </c>
      <c r="N1809" s="7" cm="1">
        <f t="array" aca="1" ref="N1809" ca="1">INDEX(States!$C:$C,RANDBETWEEN(5,COUNTA(States!$A:$A) + 1),1)</f>
        <v>6</v>
      </c>
      <c r="O1809" s="7" t="str">
        <f ca="1">VLOOKUP($N1809,States!$C:$D,2,FALSE)</f>
        <v>PORTO</v>
      </c>
      <c r="P1809" s="7" t="str">
        <f ca="1">VLOOKUP($F1809,Name!$A:$C,3,FALSE)</f>
        <v>F</v>
      </c>
      <c r="Q1809" s="7" t="str">
        <f ca="1">VLOOKUP($P1809,Genders!$B:$C,2,FALSE)</f>
        <v>Female</v>
      </c>
      <c r="R1809" s="7" cm="1">
        <f t="array" aca="1" ref="R1809" ca="1">INDEX('Marital status'!$A:$A,RANDBETWEEN(5,COUNTA('Marital status'!$A:$A) + 1),1)</f>
        <v>7</v>
      </c>
      <c r="S1809" s="7" t="str">
        <f ca="1">VLOOKUP($R1809,'Marital status'!$A:$B,2,FALSE)</f>
        <v xml:space="preserve">Widowed </v>
      </c>
      <c r="T1809" s="7">
        <f t="shared" ca="1" si="283"/>
        <v>5</v>
      </c>
      <c r="U1809" s="7" t="str">
        <f ca="1">VLOOKUP($T1809,Ethnicities!$A:$B,2,FALSE)</f>
        <v xml:space="preserve"> white</v>
      </c>
      <c r="V1809" s="8">
        <f t="shared" ca="1" si="284"/>
        <v>21906</v>
      </c>
      <c r="W1809" s="6">
        <f t="shared" ca="1" si="285"/>
        <v>7</v>
      </c>
      <c r="X1809" s="8" t="str">
        <f ca="1">VLOOKUP($W1809,'Background education'!$A:$B,2,FALSE)</f>
        <v>Undergraduate degree</v>
      </c>
      <c r="Y1809" s="7">
        <f ca="1" xml:space="preserve">
  IF(OR($AA1809 = 5, $AA1809 = 6, $AA1809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09" s="7" t="str">
        <f ca="1">VLOOKUP($Y1809,Departments!$A:$B,2,FALSE)</f>
        <v>Communication &amp; Marketing</v>
      </c>
      <c r="AA1809" s="6">
        <f t="shared" ca="1" si="286"/>
        <v>9</v>
      </c>
      <c r="AB1809" s="7" t="str">
        <f ca="1">VLOOKUP($AA1809,Roles!$A:$B,2,FALSE)</f>
        <v>Intern</v>
      </c>
      <c r="AC1809" s="6" t="str">
        <f t="shared" ca="1" si="287"/>
        <v/>
      </c>
      <c r="AD1809" s="7" t="str">
        <f ca="1" xml:space="preserve">
IF($AC1809 &lt;&gt; "",
    VLOOKUP($AC1809,Levels!$A:$B,2,FALSE),
    ""
)</f>
        <v/>
      </c>
      <c r="AE1809" s="8">
        <f t="shared" ca="1" si="288"/>
        <v>39205</v>
      </c>
      <c r="AF1809" s="6">
        <f ca="1">RANDBETWEEN(5,COUNTA('Recruitment source'!$A:$A) + 1)</f>
        <v>9</v>
      </c>
      <c r="AG1809" s="6" t="str">
        <f ca="1">VLOOKUP($AF1809,'Recruitment source'!$A:$B,2,FALSE)</f>
        <v>Empregos Online</v>
      </c>
      <c r="AH1809" s="8"/>
      <c r="AI1809" s="1">
        <f t="shared" ca="1" si="280"/>
        <v>1285</v>
      </c>
      <c r="AJ180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1805, 1, 'Rebeca Romano Pellegrini', 'F', 5, '22/12/1959', 7, 11, 9, NULL, 1285);</v>
      </c>
    </row>
    <row r="1810" spans="1:36" ht="14.25" customHeight="1" x14ac:dyDescent="0.2">
      <c r="A1810" s="7" cm="1">
        <f t="array" aca="1" ref="A1810" ca="1">INDEX(Companies!$A:$A,RANDBETWEEN(5,COUNTA(Companies!$A:$A) + 1),1)</f>
        <v>5</v>
      </c>
      <c r="B1810" s="7" t="str">
        <f ca="1">VLOOKUP($A1810,Companies!$A:$B,2,FALSE)</f>
        <v>ACME Corporation</v>
      </c>
      <c r="C1810" s="5">
        <f t="shared" si="281"/>
        <v>1806</v>
      </c>
      <c r="D1810" s="5" t="str" cm="1">
        <f t="array" ref="D1810">SHA1HASH($C1810)</f>
        <v>adefdf1d5af74d813709062bc4c8260df5b485f7</v>
      </c>
      <c r="E1810" s="6">
        <v>1</v>
      </c>
      <c r="F1810" s="7">
        <f ca="1">IF($C1810 = 1 + N("Presidente"),
    127,
    IF($C1810 = 2 + N("Vice-Presidente"),
        72,
        IF($C1810 = 3 + N("Secretária bilíngue"),
            13,
            RANDBETWEEN(5,COUNT(Name!$A:$A) + 1)
        )
    )
)</f>
        <v>265</v>
      </c>
      <c r="G1810" s="7" t="str">
        <f ca="1">VLOOKUP($F1810,Name!$A:$B,2,FALSE)</f>
        <v>Maria Glória</v>
      </c>
      <c r="H1810" s="7">
        <f ca="1" xml:space="preserve">
IF($C1810 = 1,
    0,
    RANDBETWEEN(5,COUNT('Last name'!$A:$A) + 1)
)</f>
        <v>80</v>
      </c>
      <c r="I1810" s="7" t="str">
        <f ca="1" xml:space="preserve">
IF($C1810 = 1 + N("Presidente"),
    "de Orléans e Bragança",
    VLOOKUP($H1810,'Last name'!$A:$B,2,FALSE) &amp; " " &amp; VLOOKUP(RANDBETWEEN(5,COUNT('Last name'!$A:$A) + 1),'Last name'!$A:$B,2,FALSE)
)</f>
        <v>Faria Alvaregna</v>
      </c>
      <c r="J1810" s="7" t="str">
        <f t="shared" ca="1" si="282"/>
        <v>Maria Glória Faria Alvaregna</v>
      </c>
      <c r="K1810" s="7" t="str" cm="1">
        <f t="array" aca="1" ref="K1810" ca="1">SHA1HASH($J1810)</f>
        <v>221f09b4d9eec9c2e1f12b28128584716e86d970</v>
      </c>
      <c r="L1810" s="7" cm="1">
        <f t="array" aca="1" ref="L1810" ca="1">INDEX(States!$A:$A,N1810,1)</f>
        <v>5</v>
      </c>
      <c r="M1810" s="7" t="str">
        <f ca="1">VLOOKUP($L1810,Countries!$A:$B,2,FALSE)</f>
        <v>Portugal</v>
      </c>
      <c r="N1810" s="7" cm="1">
        <f t="array" aca="1" ref="N1810" ca="1">INDEX(States!$C:$C,RANDBETWEEN(5,COUNTA(States!$A:$A) + 1),1)</f>
        <v>23</v>
      </c>
      <c r="O1810" s="7" t="str">
        <f ca="1">VLOOKUP($N1810,States!$C:$D,2,FALSE)</f>
        <v>Viana do Castelo</v>
      </c>
      <c r="P1810" s="7" t="str">
        <f ca="1">VLOOKUP($F1810,Name!$A:$C,3,FALSE)</f>
        <v>F</v>
      </c>
      <c r="Q1810" s="7" t="str">
        <f ca="1">VLOOKUP($P1810,Genders!$B:$C,2,FALSE)</f>
        <v>Female</v>
      </c>
      <c r="R1810" s="7" cm="1">
        <f t="array" aca="1" ref="R1810" ca="1">INDEX('Marital status'!$A:$A,RANDBETWEEN(5,COUNTA('Marital status'!$A:$A) + 1),1)</f>
        <v>6</v>
      </c>
      <c r="S1810" s="7" t="str">
        <f ca="1">VLOOKUP($R1810,'Marital status'!$A:$B,2,FALSE)</f>
        <v>MarrieD</v>
      </c>
      <c r="T1810" s="7">
        <f t="shared" ca="1" si="283"/>
        <v>5</v>
      </c>
      <c r="U1810" s="7" t="str">
        <f ca="1">VLOOKUP($T1810,Ethnicities!$A:$B,2,FALSE)</f>
        <v xml:space="preserve"> white</v>
      </c>
      <c r="V1810" s="8">
        <f t="shared" ca="1" si="284"/>
        <v>27999</v>
      </c>
      <c r="W1810" s="6">
        <f t="shared" ca="1" si="285"/>
        <v>8</v>
      </c>
      <c r="X1810" s="8" t="str">
        <f ca="1">VLOOKUP($W1810,'Background education'!$A:$B,2,FALSE)</f>
        <v>Graduate school</v>
      </c>
      <c r="Y1810" s="7">
        <f ca="1" xml:space="preserve">
  IF(OR($AA1810 = 5, $AA1810 = 6, $AA1810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10" s="7" t="str">
        <f ca="1">VLOOKUP($Y1810,Departments!$A:$B,2,FALSE)</f>
        <v>Operations</v>
      </c>
      <c r="AA1810" s="6">
        <f t="shared" ca="1" si="286"/>
        <v>11</v>
      </c>
      <c r="AB1810" s="7" t="str">
        <f ca="1">VLOOKUP($AA1810,Roles!$A:$B,2,FALSE)</f>
        <v>Analyst</v>
      </c>
      <c r="AC1810" s="6">
        <f t="shared" ca="1" si="287"/>
        <v>5</v>
      </c>
      <c r="AD1810" s="7" t="str">
        <f ca="1" xml:space="preserve">
IF($AC1810 &lt;&gt; "",
    VLOOKUP($AC1810,Levels!$A:$B,2,FALSE),
    ""
)</f>
        <v>Junior</v>
      </c>
      <c r="AE1810" s="8">
        <f t="shared" ca="1" si="288"/>
        <v>39064</v>
      </c>
      <c r="AF1810" s="6">
        <f ca="1">RANDBETWEEN(5,COUNTA('Recruitment source'!$A:$A) + 1)</f>
        <v>9</v>
      </c>
      <c r="AG1810" s="6" t="str">
        <f ca="1">VLOOKUP($AF1810,'Recruitment source'!$A:$B,2,FALSE)</f>
        <v>Empregos Online</v>
      </c>
      <c r="AH1810" s="8"/>
      <c r="AI1810" s="1">
        <f t="shared" ca="1" si="280"/>
        <v>3000</v>
      </c>
      <c r="AJ181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1806, 1, 'Maria Glória Faria Alvaregna', 'F', 5, '27/08/1976', 8, 10, 11, 5, 3000);</v>
      </c>
    </row>
    <row r="1811" spans="1:36" ht="14.25" customHeight="1" x14ac:dyDescent="0.2">
      <c r="A1811" s="7" cm="1">
        <f t="array" aca="1" ref="A1811" ca="1">INDEX(Companies!$A:$A,RANDBETWEEN(5,COUNTA(Companies!$A:$A) + 1),1)</f>
        <v>5</v>
      </c>
      <c r="B1811" s="7" t="str">
        <f ca="1">VLOOKUP($A1811,Companies!$A:$B,2,FALSE)</f>
        <v>ACME Corporation</v>
      </c>
      <c r="C1811" s="5">
        <f t="shared" si="281"/>
        <v>1807</v>
      </c>
      <c r="D1811" s="5" t="str" cm="1">
        <f t="array" ref="D1811">SHA1HASH($C1811)</f>
        <v>e6316ce57bdfb11ad5505c16d4769c846a54e34c</v>
      </c>
      <c r="E1811" s="6">
        <v>1</v>
      </c>
      <c r="F1811" s="7">
        <f ca="1">IF($C1811 = 1 + N("Presidente"),
    127,
    IF($C1811 = 2 + N("Vice-Presidente"),
        72,
        IF($C1811 = 3 + N("Secretária bilíngue"),
            13,
            RANDBETWEEN(5,COUNT(Name!$A:$A) + 1)
        )
    )
)</f>
        <v>286</v>
      </c>
      <c r="G1811" s="7" t="str">
        <f ca="1">VLOOKUP($F1811,Name!$A:$B,2,FALSE)</f>
        <v>Mateus</v>
      </c>
      <c r="H1811" s="7">
        <f ca="1" xml:space="preserve">
IF($C1811 = 1,
    0,
    RANDBETWEEN(5,COUNT('Last name'!$A:$A) + 1)
)</f>
        <v>60</v>
      </c>
      <c r="I1811" s="7" t="str">
        <f ca="1" xml:space="preserve">
IF($C1811 = 1 + N("Presidente"),
    "de Orléans e Bragança",
    VLOOKUP($H1811,'Last name'!$A:$B,2,FALSE) &amp; " " &amp; VLOOKUP(RANDBETWEEN(5,COUNT('Last name'!$A:$A) + 1),'Last name'!$A:$B,2,FALSE)
)</f>
        <v>Carneiro Carvalho</v>
      </c>
      <c r="J1811" s="7" t="str">
        <f t="shared" ca="1" si="282"/>
        <v>Mateus Carneiro Carvalho</v>
      </c>
      <c r="K1811" s="7" t="str" cm="1">
        <f t="array" aca="1" ref="K1811" ca="1">SHA1HASH($J1811)</f>
        <v>fdd82070b92ee40cdc37445765941878c57f0065</v>
      </c>
      <c r="L1811" s="7" cm="1">
        <f t="array" aca="1" ref="L1811" ca="1">INDEX(States!$A:$A,N1811,1)</f>
        <v>5</v>
      </c>
      <c r="M1811" s="7" t="str">
        <f ca="1">VLOOKUP($L1811,Countries!$A:$B,2,FALSE)</f>
        <v>Portugal</v>
      </c>
      <c r="N1811" s="7" cm="1">
        <f t="array" aca="1" ref="N1811" ca="1">INDEX(States!$C:$C,RANDBETWEEN(5,COUNTA(States!$A:$A) + 1),1)</f>
        <v>12</v>
      </c>
      <c r="O1811" s="7" t="str">
        <f ca="1">VLOOKUP($N1811,States!$C:$D,2,FALSE)</f>
        <v>Leiria</v>
      </c>
      <c r="P1811" s="7" t="str">
        <f ca="1">VLOOKUP($F1811,Name!$A:$C,3,FALSE)</f>
        <v>M</v>
      </c>
      <c r="Q1811" s="7" t="str">
        <f ca="1">VLOOKUP($P1811,Genders!$B:$C,2,FALSE)</f>
        <v>Male</v>
      </c>
      <c r="R1811" s="7" cm="1">
        <f t="array" aca="1" ref="R1811" ca="1">INDEX('Marital status'!$A:$A,RANDBETWEEN(5,COUNTA('Marital status'!$A:$A) + 1),1)</f>
        <v>6</v>
      </c>
      <c r="S1811" s="7" t="str">
        <f ca="1">VLOOKUP($R1811,'Marital status'!$A:$B,2,FALSE)</f>
        <v>MarrieD</v>
      </c>
      <c r="T1811" s="7">
        <f t="shared" ca="1" si="283"/>
        <v>5</v>
      </c>
      <c r="U1811" s="7" t="str">
        <f ca="1">VLOOKUP($T1811,Ethnicities!$A:$B,2,FALSE)</f>
        <v xml:space="preserve"> white</v>
      </c>
      <c r="V1811" s="8">
        <f t="shared" ca="1" si="284"/>
        <v>33755</v>
      </c>
      <c r="W1811" s="6">
        <f t="shared" ca="1" si="285"/>
        <v>7</v>
      </c>
      <c r="X1811" s="8" t="str">
        <f ca="1">VLOOKUP($W1811,'Background education'!$A:$B,2,FALSE)</f>
        <v>Undergraduate degree</v>
      </c>
      <c r="Y1811" s="7">
        <f ca="1" xml:space="preserve">
  IF(OR($AA1811 = 5, $AA1811 = 6, $AA1811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11" s="7" t="str">
        <f ca="1">VLOOKUP($Y1811,Departments!$A:$B,2,FALSE)</f>
        <v>Finance</v>
      </c>
      <c r="AA1811" s="6">
        <f t="shared" ca="1" si="286"/>
        <v>10</v>
      </c>
      <c r="AB1811" s="7" t="str">
        <f ca="1">VLOOKUP($AA1811,Roles!$A:$B,2,FALSE)</f>
        <v>Trainee</v>
      </c>
      <c r="AC1811" s="6" t="str">
        <f t="shared" ca="1" si="287"/>
        <v/>
      </c>
      <c r="AD1811" s="7" t="str">
        <f ca="1" xml:space="preserve">
IF($AC1811 &lt;&gt; "",
    VLOOKUP($AC1811,Levels!$A:$B,2,FALSE),
    ""
)</f>
        <v/>
      </c>
      <c r="AE1811" s="8">
        <f t="shared" ca="1" si="288"/>
        <v>41010</v>
      </c>
      <c r="AF1811" s="6">
        <f ca="1">RANDBETWEEN(5,COUNTA('Recruitment source'!$A:$A) + 1)</f>
        <v>6</v>
      </c>
      <c r="AG1811" s="6" t="str">
        <f ca="1">VLOOKUP($AF1811,'Recruitment source'!$A:$B,2,FALSE)</f>
        <v>Learn4Good</v>
      </c>
      <c r="AH1811" s="8"/>
      <c r="AI1811" s="1">
        <f t="shared" ca="1" si="280"/>
        <v>1305</v>
      </c>
      <c r="AJ181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1807, 1, 'Mateus Carneiro Carvalho', 'M', 5, '31/05/1992', 7, 7, 10, NULL, 1305);</v>
      </c>
    </row>
    <row r="1812" spans="1:36" ht="14.25" customHeight="1" x14ac:dyDescent="0.2">
      <c r="A1812" s="7" cm="1">
        <f t="array" aca="1" ref="A1812" ca="1">INDEX(Companies!$A:$A,RANDBETWEEN(5,COUNTA(Companies!$A:$A) + 1),1)</f>
        <v>5</v>
      </c>
      <c r="B1812" s="7" t="str">
        <f ca="1">VLOOKUP($A1812,Companies!$A:$B,2,FALSE)</f>
        <v>ACME Corporation</v>
      </c>
      <c r="C1812" s="5">
        <f t="shared" si="281"/>
        <v>1808</v>
      </c>
      <c r="D1812" s="5" t="str" cm="1">
        <f t="array" ref="D1812">SHA1HASH($C1812)</f>
        <v>68f64f0401af7dbe4bc3a5dc99955cdaf23c3150</v>
      </c>
      <c r="E1812" s="6">
        <v>1</v>
      </c>
      <c r="F1812" s="7">
        <f ca="1">IF($C1812 = 1 + N("Presidente"),
    127,
    IF($C1812 = 2 + N("Vice-Presidente"),
        72,
        IF($C1812 = 3 + N("Secretária bilíngue"),
            13,
            RANDBETWEEN(5,COUNT(Name!$A:$A) + 1)
        )
    )
)</f>
        <v>112</v>
      </c>
      <c r="G1812" s="7" t="str">
        <f ca="1">VLOOKUP($F1812,Name!$A:$B,2,FALSE)</f>
        <v>Deborah</v>
      </c>
      <c r="H1812" s="7">
        <f ca="1" xml:space="preserve">
IF($C1812 = 1,
    0,
    RANDBETWEEN(5,COUNT('Last name'!$A:$A) + 1)
)</f>
        <v>162</v>
      </c>
      <c r="I1812" s="7" t="str">
        <f ca="1" xml:space="preserve">
IF($C1812 = 1 + N("Presidente"),
    "de Orléans e Bragança",
    VLOOKUP($H1812,'Last name'!$A:$B,2,FALSE) &amp; " " &amp; VLOOKUP(RANDBETWEEN(5,COUNT('Last name'!$A:$A) + 1),'Last name'!$A:$B,2,FALSE)
)</f>
        <v>Ricci Longo</v>
      </c>
      <c r="J1812" s="7" t="str">
        <f t="shared" ca="1" si="282"/>
        <v>Deborah Ricci Longo</v>
      </c>
      <c r="K1812" s="7" t="str" cm="1">
        <f t="array" aca="1" ref="K1812" ca="1">SHA1HASH($J1812)</f>
        <v>ab3644c20fb6960e0df9d9c5c10914375361777c</v>
      </c>
      <c r="L1812" s="7" cm="1">
        <f t="array" aca="1" ref="L1812" ca="1">INDEX(States!$A:$A,N1812,1)</f>
        <v>5</v>
      </c>
      <c r="M1812" s="7" t="str">
        <f ca="1">VLOOKUP($L1812,Countries!$A:$B,2,FALSE)</f>
        <v>Portugal</v>
      </c>
      <c r="N1812" s="7" cm="1">
        <f t="array" aca="1" ref="N1812" ca="1">INDEX(States!$C:$C,RANDBETWEEN(5,COUNTA(States!$A:$A) + 1),1)</f>
        <v>22</v>
      </c>
      <c r="O1812" s="7" t="str">
        <f ca="1">VLOOKUP($N1812,States!$C:$D,2,FALSE)</f>
        <v>Vila Real</v>
      </c>
      <c r="P1812" s="7" t="str">
        <f ca="1">VLOOKUP($F1812,Name!$A:$C,3,FALSE)</f>
        <v>F</v>
      </c>
      <c r="Q1812" s="7" t="str">
        <f ca="1">VLOOKUP($P1812,Genders!$B:$C,2,FALSE)</f>
        <v>Female</v>
      </c>
      <c r="R1812" s="7" cm="1">
        <f t="array" aca="1" ref="R1812" ca="1">INDEX('Marital status'!$A:$A,RANDBETWEEN(5,COUNTA('Marital status'!$A:$A) + 1),1)</f>
        <v>9</v>
      </c>
      <c r="S1812" s="7" t="str">
        <f ca="1">VLOOKUP($R1812,'Marital status'!$A:$B,2,FALSE)</f>
        <v>DIVORCED</v>
      </c>
      <c r="T1812" s="7">
        <f t="shared" ca="1" si="283"/>
        <v>5</v>
      </c>
      <c r="U1812" s="7" t="str">
        <f ca="1">VLOOKUP($T1812,Ethnicities!$A:$B,2,FALSE)</f>
        <v xml:space="preserve"> white</v>
      </c>
      <c r="V1812" s="8">
        <f t="shared" ca="1" si="284"/>
        <v>31302</v>
      </c>
      <c r="W1812" s="6">
        <f t="shared" ca="1" si="285"/>
        <v>8</v>
      </c>
      <c r="X1812" s="8" t="str">
        <f ca="1">VLOOKUP($W1812,'Background education'!$A:$B,2,FALSE)</f>
        <v>Graduate school</v>
      </c>
      <c r="Y1812" s="7">
        <f ca="1" xml:space="preserve">
  IF(OR($AA1812 = 5, $AA1812 = 6, $AA1812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12" s="7" t="str">
        <f ca="1">VLOOKUP($Y1812,Departments!$A:$B,2,FALSE)</f>
        <v>Communication &amp; Marketing</v>
      </c>
      <c r="AA1812" s="6">
        <f t="shared" ca="1" si="286"/>
        <v>11</v>
      </c>
      <c r="AB1812" s="7" t="str">
        <f ca="1">VLOOKUP($AA1812,Roles!$A:$B,2,FALSE)</f>
        <v>Analyst</v>
      </c>
      <c r="AC1812" s="6">
        <f t="shared" ca="1" si="287"/>
        <v>7</v>
      </c>
      <c r="AD1812" s="7" t="str">
        <f ca="1" xml:space="preserve">
IF($AC1812 &lt;&gt; "",
    VLOOKUP($AC1812,Levels!$A:$B,2,FALSE),
    ""
)</f>
        <v>Senior</v>
      </c>
      <c r="AE1812" s="8">
        <f t="shared" ca="1" si="288"/>
        <v>44388</v>
      </c>
      <c r="AF1812" s="6">
        <f ca="1">RANDBETWEEN(5,COUNTA('Recruitment source'!$A:$A) + 1)</f>
        <v>7</v>
      </c>
      <c r="AG1812" s="6" t="str">
        <f ca="1">VLOOKUP($AF1812,'Recruitment source'!$A:$B,2,FALSE)</f>
        <v>SAPO Emprego</v>
      </c>
      <c r="AH1812" s="8"/>
      <c r="AI1812" s="1">
        <f t="shared" ca="1" si="280"/>
        <v>3080</v>
      </c>
      <c r="AJ1812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1808, 1, 'Deborah Ricci Longo', 'F', 5, '12/09/1985', 8, 11, 11, 7, 3080);</v>
      </c>
    </row>
    <row r="1813" spans="1:36" ht="14.25" customHeight="1" x14ac:dyDescent="0.2">
      <c r="A1813" s="7" cm="1">
        <f t="array" aca="1" ref="A1813" ca="1">INDEX(Companies!$A:$A,RANDBETWEEN(5,COUNTA(Companies!$A:$A) + 1),1)</f>
        <v>5</v>
      </c>
      <c r="B1813" s="7" t="str">
        <f ca="1">VLOOKUP($A1813,Companies!$A:$B,2,FALSE)</f>
        <v>ACME Corporation</v>
      </c>
      <c r="C1813" s="5">
        <f t="shared" si="281"/>
        <v>1809</v>
      </c>
      <c r="D1813" s="5" t="str" cm="1">
        <f t="array" ref="D1813">SHA1HASH($C1813)</f>
        <v>52e39965d37749903ced91c49d41d01e5f292fbb</v>
      </c>
      <c r="E1813" s="6">
        <v>1</v>
      </c>
      <c r="F1813" s="7">
        <f ca="1">IF($C1813 = 1 + N("Presidente"),
    127,
    IF($C1813 = 2 + N("Vice-Presidente"),
        72,
        IF($C1813 = 3 + N("Secretária bilíngue"),
            13,
            RANDBETWEEN(5,COUNT(Name!$A:$A) + 1)
        )
    )
)</f>
        <v>141</v>
      </c>
      <c r="G1813" s="7" t="str">
        <f ca="1">VLOOKUP($F1813,Name!$A:$B,2,FALSE)</f>
        <v>Filipe</v>
      </c>
      <c r="H1813" s="7">
        <f ca="1" xml:space="preserve">
IF($C1813 = 1,
    0,
    RANDBETWEEN(5,COUNT('Last name'!$A:$A) + 1)
)</f>
        <v>154</v>
      </c>
      <c r="I1813" s="7" t="str">
        <f ca="1" xml:space="preserve">
IF($C1813 = 1 + N("Presidente"),
    "de Orléans e Bragança",
    VLOOKUP($H1813,'Last name'!$A:$B,2,FALSE) &amp; " " &amp; VLOOKUP(RANDBETWEEN(5,COUNT('Last name'!$A:$A) + 1),'Last name'!$A:$B,2,FALSE)
)</f>
        <v>Pinheiro Cardozo</v>
      </c>
      <c r="J1813" s="7" t="str">
        <f t="shared" ca="1" si="282"/>
        <v>Filipe Pinheiro Cardozo</v>
      </c>
      <c r="K1813" s="7" t="str" cm="1">
        <f t="array" aca="1" ref="K1813" ca="1">SHA1HASH($J1813)</f>
        <v>7751d00a640053f549c30a8f328c7f507a57e6a8</v>
      </c>
      <c r="L1813" s="7" cm="1">
        <f t="array" aca="1" ref="L1813" ca="1">INDEX(States!$A:$A,N1813,1)</f>
        <v>5</v>
      </c>
      <c r="M1813" s="7" t="str">
        <f ca="1">VLOOKUP($L1813,Countries!$A:$B,2,FALSE)</f>
        <v>Portugal</v>
      </c>
      <c r="N1813" s="7" cm="1">
        <f t="array" aca="1" ref="N1813" ca="1">INDEX(States!$C:$C,RANDBETWEEN(5,COUNTA(States!$A:$A) + 1),1)</f>
        <v>7</v>
      </c>
      <c r="O1813" s="7" t="str">
        <f ca="1">VLOOKUP($N1813,States!$C:$D,2,FALSE)</f>
        <v xml:space="preserve"> Setúbal </v>
      </c>
      <c r="P1813" s="7" t="str">
        <f ca="1">VLOOKUP($F1813,Name!$A:$C,3,FALSE)</f>
        <v>M</v>
      </c>
      <c r="Q1813" s="7" t="str">
        <f ca="1">VLOOKUP($P1813,Genders!$B:$C,2,FALSE)</f>
        <v>Male</v>
      </c>
      <c r="R1813" s="7" cm="1">
        <f t="array" aca="1" ref="R1813" ca="1">INDEX('Marital status'!$A:$A,RANDBETWEEN(5,COUNTA('Marital status'!$A:$A) + 1),1)</f>
        <v>9</v>
      </c>
      <c r="S1813" s="7" t="str">
        <f ca="1">VLOOKUP($R1813,'Marital status'!$A:$B,2,FALSE)</f>
        <v>DIVORCED</v>
      </c>
      <c r="T1813" s="7">
        <f t="shared" ca="1" si="283"/>
        <v>6</v>
      </c>
      <c r="U1813" s="7" t="str">
        <f ca="1">VLOOKUP($T1813,Ethnicities!$A:$B,2,FALSE)</f>
        <v>Black or African American</v>
      </c>
      <c r="V1813" s="8">
        <f t="shared" ca="1" si="284"/>
        <v>17951</v>
      </c>
      <c r="W1813" s="6">
        <f t="shared" ca="1" si="285"/>
        <v>7</v>
      </c>
      <c r="X1813" s="8" t="str">
        <f ca="1">VLOOKUP($W1813,'Background education'!$A:$B,2,FALSE)</f>
        <v>Undergraduate degree</v>
      </c>
      <c r="Y1813" s="7">
        <f ca="1" xml:space="preserve">
  IF(OR($AA1813 = 5, $AA1813 = 6, $AA1813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13" s="7" t="str">
        <f ca="1">VLOOKUP($Y1813,Departments!$A:$B,2,FALSE)</f>
        <v>Audit</v>
      </c>
      <c r="AA1813" s="6">
        <f t="shared" ca="1" si="286"/>
        <v>10</v>
      </c>
      <c r="AB1813" s="7" t="str">
        <f ca="1">VLOOKUP($AA1813,Roles!$A:$B,2,FALSE)</f>
        <v>Trainee</v>
      </c>
      <c r="AC1813" s="6" t="str">
        <f t="shared" ca="1" si="287"/>
        <v/>
      </c>
      <c r="AD1813" s="7" t="str">
        <f ca="1" xml:space="preserve">
IF($AC1813 &lt;&gt; "",
    VLOOKUP($AC1813,Levels!$A:$B,2,FALSE),
    ""
)</f>
        <v/>
      </c>
      <c r="AE1813" s="8">
        <f t="shared" ca="1" si="288"/>
        <v>41113</v>
      </c>
      <c r="AF1813" s="6">
        <f ca="1">RANDBETWEEN(5,COUNTA('Recruitment source'!$A:$A) + 1)</f>
        <v>6</v>
      </c>
      <c r="AG1813" s="6" t="str">
        <f ca="1">VLOOKUP($AF1813,'Recruitment source'!$A:$B,2,FALSE)</f>
        <v>Learn4Good</v>
      </c>
      <c r="AH1813" s="8"/>
      <c r="AI1813" s="1">
        <f t="shared" ca="1" si="280"/>
        <v>1305</v>
      </c>
      <c r="AJ1813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1809, 1, 'Filipe Pinheiro Cardozo', 'M', 6, '22/02/1949', 7, 13, 10, NULL, 1305);</v>
      </c>
    </row>
    <row r="1814" spans="1:36" ht="14.25" customHeight="1" x14ac:dyDescent="0.2">
      <c r="A1814" s="7" cm="1">
        <f t="array" aca="1" ref="A1814" ca="1">INDEX(Companies!$A:$A,RANDBETWEEN(5,COUNTA(Companies!$A:$A) + 1),1)</f>
        <v>5</v>
      </c>
      <c r="B1814" s="7" t="str">
        <f ca="1">VLOOKUP($A1814,Companies!$A:$B,2,FALSE)</f>
        <v>ACME Corporation</v>
      </c>
      <c r="C1814" s="5">
        <f t="shared" si="281"/>
        <v>1810</v>
      </c>
      <c r="D1814" s="5" t="str" cm="1">
        <f t="array" ref="D1814">SHA1HASH($C1814)</f>
        <v>129629539ae5981a45a62f44189fdd13df871bb4</v>
      </c>
      <c r="E1814" s="6">
        <v>1</v>
      </c>
      <c r="F1814" s="7">
        <f ca="1">IF($C1814 = 1 + N("Presidente"),
    127,
    IF($C1814 = 2 + N("Vice-Presidente"),
        72,
        IF($C1814 = 3 + N("Secretária bilíngue"),
            13,
            RANDBETWEEN(5,COUNT(Name!$A:$A) + 1)
        )
    )
)</f>
        <v>253</v>
      </c>
      <c r="G1814" s="7" t="str">
        <f ca="1">VLOOKUP($F1814,Name!$A:$B,2,FALSE)</f>
        <v>Malu</v>
      </c>
      <c r="H1814" s="7">
        <f ca="1" xml:space="preserve">
IF($C1814 = 1,
    0,
    RANDBETWEEN(5,COUNT('Last name'!$A:$A) + 1)
)</f>
        <v>118</v>
      </c>
      <c r="I1814" s="7" t="str">
        <f ca="1" xml:space="preserve">
IF($C1814 = 1 + N("Presidente"),
    "de Orléans e Bragança",
    VLOOKUP($H1814,'Last name'!$A:$B,2,FALSE) &amp; " " &amp; VLOOKUP(RANDBETWEEN(5,COUNT('Last name'!$A:$A) + 1),'Last name'!$A:$B,2,FALSE)
)</f>
        <v>Mariani Morato</v>
      </c>
      <c r="J1814" s="7" t="str">
        <f t="shared" ca="1" si="282"/>
        <v>Malu Mariani Morato</v>
      </c>
      <c r="K1814" s="7" t="str" cm="1">
        <f t="array" aca="1" ref="K1814" ca="1">SHA1HASH($J1814)</f>
        <v>6059c07d86440c487e7370ad87606f03bc80cf43</v>
      </c>
      <c r="L1814" s="7" cm="1">
        <f t="array" aca="1" ref="L1814" ca="1">INDEX(States!$A:$A,N1814,1)</f>
        <v>5</v>
      </c>
      <c r="M1814" s="7" t="str">
        <f ca="1">VLOOKUP($L1814,Countries!$A:$B,2,FALSE)</f>
        <v>Portugal</v>
      </c>
      <c r="N1814" s="7" cm="1">
        <f t="array" aca="1" ref="N1814" ca="1">INDEX(States!$C:$C,RANDBETWEEN(5,COUNTA(States!$A:$A) + 1),1)</f>
        <v>8</v>
      </c>
      <c r="O1814" s="7" t="str">
        <f ca="1">VLOOKUP($N1814,States!$C:$D,2,FALSE)</f>
        <v>AveirO</v>
      </c>
      <c r="P1814" s="7" t="str">
        <f ca="1">VLOOKUP($F1814,Name!$A:$C,3,FALSE)</f>
        <v>F</v>
      </c>
      <c r="Q1814" s="7" t="str">
        <f ca="1">VLOOKUP($P1814,Genders!$B:$C,2,FALSE)</f>
        <v>Female</v>
      </c>
      <c r="R1814" s="7" cm="1">
        <f t="array" aca="1" ref="R1814" ca="1">INDEX('Marital status'!$A:$A,RANDBETWEEN(5,COUNTA('Marital status'!$A:$A) + 1),1)</f>
        <v>7</v>
      </c>
      <c r="S1814" s="7" t="str">
        <f ca="1">VLOOKUP($R1814,'Marital status'!$A:$B,2,FALSE)</f>
        <v xml:space="preserve">Widowed </v>
      </c>
      <c r="T1814" s="7">
        <f t="shared" ca="1" si="283"/>
        <v>5</v>
      </c>
      <c r="U1814" s="7" t="str">
        <f ca="1">VLOOKUP($T1814,Ethnicities!$A:$B,2,FALSE)</f>
        <v xml:space="preserve"> white</v>
      </c>
      <c r="V1814" s="8">
        <f t="shared" ca="1" si="284"/>
        <v>21846</v>
      </c>
      <c r="W1814" s="6">
        <f t="shared" ca="1" si="285"/>
        <v>8</v>
      </c>
      <c r="X1814" s="8" t="str">
        <f ca="1">VLOOKUP($W1814,'Background education'!$A:$B,2,FALSE)</f>
        <v>Graduate school</v>
      </c>
      <c r="Y1814" s="7">
        <f ca="1" xml:space="preserve">
  IF(OR($AA1814 = 5, $AA1814 = 6, $AA1814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14" s="7" t="str">
        <f ca="1">VLOOKUP($Y1814,Departments!$A:$B,2,FALSE)</f>
        <v>Human Resource</v>
      </c>
      <c r="AA1814" s="6">
        <f t="shared" ca="1" si="286"/>
        <v>11</v>
      </c>
      <c r="AB1814" s="7" t="str">
        <f ca="1">VLOOKUP($AA1814,Roles!$A:$B,2,FALSE)</f>
        <v>Analyst</v>
      </c>
      <c r="AC1814" s="6">
        <f t="shared" ca="1" si="287"/>
        <v>7</v>
      </c>
      <c r="AD1814" s="7" t="str">
        <f ca="1" xml:space="preserve">
IF($AC1814 &lt;&gt; "",
    VLOOKUP($AC1814,Levels!$A:$B,2,FALSE),
    ""
)</f>
        <v>Senior</v>
      </c>
      <c r="AE1814" s="8">
        <f t="shared" ca="1" si="288"/>
        <v>44795</v>
      </c>
      <c r="AF1814" s="6">
        <f ca="1">RANDBETWEEN(5,COUNTA('Recruitment source'!$A:$A) + 1)</f>
        <v>14</v>
      </c>
      <c r="AG1814" s="6" t="str">
        <f ca="1">VLOOKUP($AF1814,'Recruitment source'!$A:$B,2,FALSE)</f>
        <v>LinkedIn</v>
      </c>
      <c r="AH1814" s="8"/>
      <c r="AI1814" s="1">
        <f t="shared" ca="1" si="280"/>
        <v>3080</v>
      </c>
      <c r="AJ1814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1810, 1, 'Malu Mariani Morato', 'F', 5, '23/10/1959', 8, 8, 11, 7, 3080);</v>
      </c>
    </row>
    <row r="1815" spans="1:36" ht="14.25" customHeight="1" x14ac:dyDescent="0.2">
      <c r="A1815" s="7" cm="1">
        <f t="array" aca="1" ref="A1815" ca="1">INDEX(Companies!$A:$A,RANDBETWEEN(5,COUNTA(Companies!$A:$A) + 1),1)</f>
        <v>5</v>
      </c>
      <c r="B1815" s="7" t="str">
        <f ca="1">VLOOKUP($A1815,Companies!$A:$B,2,FALSE)</f>
        <v>ACME Corporation</v>
      </c>
      <c r="C1815" s="5">
        <f t="shared" si="281"/>
        <v>1811</v>
      </c>
      <c r="D1815" s="5" t="str" cm="1">
        <f t="array" ref="D1815">SHA1HASH($C1815)</f>
        <v>a03545739971fa135e4a7f2453da55c7fb6f0575</v>
      </c>
      <c r="E1815" s="6">
        <v>1</v>
      </c>
      <c r="F1815" s="7">
        <f ca="1">IF($C1815 = 1 + N("Presidente"),
    127,
    IF($C1815 = 2 + N("Vice-Presidente"),
        72,
        IF($C1815 = 3 + N("Secretária bilíngue"),
            13,
            RANDBETWEEN(5,COUNT(Name!$A:$A) + 1)
        )
    )
)</f>
        <v>213</v>
      </c>
      <c r="G1815" s="7" t="str">
        <f ca="1">VLOOKUP($F1815,Name!$A:$B,2,FALSE)</f>
        <v>Kelvin</v>
      </c>
      <c r="H1815" s="7">
        <f ca="1" xml:space="preserve">
IF($C1815 = 1,
    0,
    RANDBETWEEN(5,COUNT('Last name'!$A:$A) + 1)
)</f>
        <v>176</v>
      </c>
      <c r="I1815" s="7" t="str">
        <f ca="1" xml:space="preserve">
IF($C1815 = 1 + N("Presidente"),
    "de Orléans e Bragança",
    VLOOKUP($H1815,'Last name'!$A:$B,2,FALSE) &amp; " " &amp; VLOOKUP(RANDBETWEEN(5,COUNT('Last name'!$A:$A) + 1),'Last name'!$A:$B,2,FALSE)
)</f>
        <v>Santos Melo</v>
      </c>
      <c r="J1815" s="7" t="str">
        <f t="shared" ca="1" si="282"/>
        <v>Kelvin Santos Melo</v>
      </c>
      <c r="K1815" s="7" t="str" cm="1">
        <f t="array" aca="1" ref="K1815" ca="1">SHA1HASH($J1815)</f>
        <v>224643488898fff3b2e05fe8b2a818934ac0e2fe</v>
      </c>
      <c r="L1815" s="7" cm="1">
        <f t="array" aca="1" ref="L1815" ca="1">INDEX(States!$A:$A,N1815,1)</f>
        <v>5</v>
      </c>
      <c r="M1815" s="7" t="str">
        <f ca="1">VLOOKUP($L1815,Countries!$A:$B,2,FALSE)</f>
        <v>Portugal</v>
      </c>
      <c r="N1815" s="7" cm="1">
        <f t="array" aca="1" ref="N1815" ca="1">INDEX(States!$C:$C,RANDBETWEEN(5,COUNTA(States!$A:$A) + 1),1)</f>
        <v>16</v>
      </c>
      <c r="O1815" s="7" t="str">
        <f ca="1">VLOOKUP($N1815,States!$C:$D,2,FALSE)</f>
        <v>Azores</v>
      </c>
      <c r="P1815" s="7" t="str">
        <f ca="1">VLOOKUP($F1815,Name!$A:$C,3,FALSE)</f>
        <v>M</v>
      </c>
      <c r="Q1815" s="7" t="str">
        <f ca="1">VLOOKUP($P1815,Genders!$B:$C,2,FALSE)</f>
        <v>Male</v>
      </c>
      <c r="R1815" s="7" cm="1">
        <f t="array" aca="1" ref="R1815" ca="1">INDEX('Marital status'!$A:$A,RANDBETWEEN(5,COUNTA('Marital status'!$A:$A) + 1),1)</f>
        <v>8</v>
      </c>
      <c r="S1815" s="7" t="str">
        <f ca="1">VLOOKUP($R1815,'Marital status'!$A:$B,2,FALSE)</f>
        <v xml:space="preserve"> Separated </v>
      </c>
      <c r="T1815" s="7">
        <f t="shared" ca="1" si="283"/>
        <v>7</v>
      </c>
      <c r="U1815" s="7" t="str">
        <f ca="1">VLOOKUP($T1815,Ethnicities!$A:$B,2,FALSE)</f>
        <v xml:space="preserve">  Hispanic or LATINO</v>
      </c>
      <c r="V1815" s="8">
        <f t="shared" ca="1" si="284"/>
        <v>30196</v>
      </c>
      <c r="W1815" s="6">
        <f t="shared" ca="1" si="285"/>
        <v>7</v>
      </c>
      <c r="X1815" s="8" t="str">
        <f ca="1">VLOOKUP($W1815,'Background education'!$A:$B,2,FALSE)</f>
        <v>Undergraduate degree</v>
      </c>
      <c r="Y1815" s="7">
        <f ca="1" xml:space="preserve">
  IF(OR($AA1815 = 5, $AA1815 = 6, $AA1815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15" s="7" t="str">
        <f ca="1">VLOOKUP($Y1815,Departments!$A:$B,2,FALSE)</f>
        <v>Audit</v>
      </c>
      <c r="AA1815" s="6">
        <f t="shared" ca="1" si="286"/>
        <v>9</v>
      </c>
      <c r="AB1815" s="7" t="str">
        <f ca="1">VLOOKUP($AA1815,Roles!$A:$B,2,FALSE)</f>
        <v>Intern</v>
      </c>
      <c r="AC1815" s="6" t="str">
        <f t="shared" ca="1" si="287"/>
        <v/>
      </c>
      <c r="AD1815" s="7" t="str">
        <f ca="1" xml:space="preserve">
IF($AC1815 &lt;&gt; "",
    VLOOKUP($AC1815,Levels!$A:$B,2,FALSE),
    ""
)</f>
        <v/>
      </c>
      <c r="AE1815" s="8">
        <f t="shared" ca="1" si="288"/>
        <v>36681</v>
      </c>
      <c r="AF1815" s="6">
        <f ca="1">RANDBETWEEN(5,COUNTA('Recruitment source'!$A:$A) + 1)</f>
        <v>6</v>
      </c>
      <c r="AG1815" s="6" t="str">
        <f ca="1">VLOOKUP($AF1815,'Recruitment source'!$A:$B,2,FALSE)</f>
        <v>Learn4Good</v>
      </c>
      <c r="AH1815" s="8"/>
      <c r="AI1815" s="1">
        <f t="shared" ca="1" si="280"/>
        <v>1205</v>
      </c>
      <c r="AJ1815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1811, 1, 'Kelvin Santos Melo', 'M', 7, '02/09/1982', 7, 13, 9, NULL, 1205);</v>
      </c>
    </row>
    <row r="1816" spans="1:36" ht="14.25" customHeight="1" x14ac:dyDescent="0.2">
      <c r="A1816" s="7" cm="1">
        <f t="array" aca="1" ref="A1816" ca="1">INDEX(Companies!$A:$A,RANDBETWEEN(5,COUNTA(Companies!$A:$A) + 1),1)</f>
        <v>5</v>
      </c>
      <c r="B1816" s="7" t="str">
        <f ca="1">VLOOKUP($A1816,Companies!$A:$B,2,FALSE)</f>
        <v>ACME Corporation</v>
      </c>
      <c r="C1816" s="5">
        <f t="shared" si="281"/>
        <v>1812</v>
      </c>
      <c r="D1816" s="5" t="str" cm="1">
        <f t="array" ref="D1816">SHA1HASH($C1816)</f>
        <v>4fe7a90daaaa084605f6f37eef527a50276887d2</v>
      </c>
      <c r="E1816" s="6">
        <v>1</v>
      </c>
      <c r="F1816" s="7">
        <f ca="1">IF($C1816 = 1 + N("Presidente"),
    127,
    IF($C1816 = 2 + N("Vice-Presidente"),
        72,
        IF($C1816 = 3 + N("Secretária bilíngue"),
            13,
            RANDBETWEEN(5,COUNT(Name!$A:$A) + 1)
        )
    )
)</f>
        <v>103</v>
      </c>
      <c r="G1816" s="7" t="str">
        <f ca="1">VLOOKUP($F1816,Name!$A:$B,2,FALSE)</f>
        <v>Danniel</v>
      </c>
      <c r="H1816" s="7">
        <f ca="1" xml:space="preserve">
IF($C1816 = 1,
    0,
    RANDBETWEEN(5,COUNT('Last name'!$A:$A) + 1)
)</f>
        <v>60</v>
      </c>
      <c r="I1816" s="7" t="str">
        <f ca="1" xml:space="preserve">
IF($C1816 = 1 + N("Presidente"),
    "de Orléans e Bragança",
    VLOOKUP($H1816,'Last name'!$A:$B,2,FALSE) &amp; " " &amp; VLOOKUP(RANDBETWEEN(5,COUNT('Last name'!$A:$A) + 1),'Last name'!$A:$B,2,FALSE)
)</f>
        <v>Carneiro Trindade</v>
      </c>
      <c r="J1816" s="7" t="str">
        <f t="shared" ca="1" si="282"/>
        <v>Danniel Carneiro Trindade</v>
      </c>
      <c r="K1816" s="7" t="str" cm="1">
        <f t="array" aca="1" ref="K1816" ca="1">SHA1HASH($J1816)</f>
        <v>24233dfbbc14b03a949e277d50237257fc3b79fe</v>
      </c>
      <c r="L1816" s="7" cm="1">
        <f t="array" aca="1" ref="L1816" ca="1">INDEX(States!$A:$A,N1816,1)</f>
        <v>5</v>
      </c>
      <c r="M1816" s="7" t="str">
        <f ca="1">VLOOKUP($L1816,Countries!$A:$B,2,FALSE)</f>
        <v>Portugal</v>
      </c>
      <c r="N1816" s="7" cm="1">
        <f t="array" aca="1" ref="N1816" ca="1">INDEX(States!$C:$C,RANDBETWEEN(5,COUNTA(States!$A:$A) + 1),1)</f>
        <v>6</v>
      </c>
      <c r="O1816" s="7" t="str">
        <f ca="1">VLOOKUP($N1816,States!$C:$D,2,FALSE)</f>
        <v>PORTO</v>
      </c>
      <c r="P1816" s="7" t="str">
        <f ca="1">VLOOKUP($F1816,Name!$A:$C,3,FALSE)</f>
        <v>M</v>
      </c>
      <c r="Q1816" s="7" t="str">
        <f ca="1">VLOOKUP($P1816,Genders!$B:$C,2,FALSE)</f>
        <v>Male</v>
      </c>
      <c r="R1816" s="7" cm="1">
        <f t="array" aca="1" ref="R1816" ca="1">INDEX('Marital status'!$A:$A,RANDBETWEEN(5,COUNTA('Marital status'!$A:$A) + 1),1)</f>
        <v>8</v>
      </c>
      <c r="S1816" s="7" t="str">
        <f ca="1">VLOOKUP($R1816,'Marital status'!$A:$B,2,FALSE)</f>
        <v xml:space="preserve"> Separated </v>
      </c>
      <c r="T1816" s="7">
        <f t="shared" ca="1" si="283"/>
        <v>5</v>
      </c>
      <c r="U1816" s="7" t="str">
        <f ca="1">VLOOKUP($T1816,Ethnicities!$A:$B,2,FALSE)</f>
        <v xml:space="preserve"> white</v>
      </c>
      <c r="V1816" s="8">
        <f t="shared" ca="1" si="284"/>
        <v>22452</v>
      </c>
      <c r="W1816" s="6">
        <f t="shared" ca="1" si="285"/>
        <v>7</v>
      </c>
      <c r="X1816" s="8" t="str">
        <f ca="1">VLOOKUP($W1816,'Background education'!$A:$B,2,FALSE)</f>
        <v>Undergraduate degree</v>
      </c>
      <c r="Y1816" s="7">
        <f ca="1" xml:space="preserve">
  IF(OR($AA1816 = 5, $AA1816 = 6, $AA1816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16" s="7" t="str">
        <f ca="1">VLOOKUP($Y1816,Departments!$A:$B,2,FALSE)</f>
        <v>Audit</v>
      </c>
      <c r="AA1816" s="6">
        <f t="shared" ca="1" si="286"/>
        <v>11</v>
      </c>
      <c r="AB1816" s="7" t="str">
        <f ca="1">VLOOKUP($AA1816,Roles!$A:$B,2,FALSE)</f>
        <v>Analyst</v>
      </c>
      <c r="AC1816" s="6">
        <f t="shared" ca="1" si="287"/>
        <v>5</v>
      </c>
      <c r="AD1816" s="7" t="str">
        <f ca="1" xml:space="preserve">
IF($AC1816 &lt;&gt; "",
    VLOOKUP($AC1816,Levels!$A:$B,2,FALSE),
    ""
)</f>
        <v>Junior</v>
      </c>
      <c r="AE1816" s="8">
        <f t="shared" ca="1" si="288"/>
        <v>37336</v>
      </c>
      <c r="AF1816" s="6">
        <f ca="1">RANDBETWEEN(5,COUNTA('Recruitment source'!$A:$A) + 1)</f>
        <v>7</v>
      </c>
      <c r="AG1816" s="6" t="str">
        <f ca="1">VLOOKUP($AF1816,'Recruitment source'!$A:$B,2,FALSE)</f>
        <v>SAPO Emprego</v>
      </c>
      <c r="AH1816" s="8"/>
      <c r="AI1816" s="1">
        <f t="shared" ca="1" si="280"/>
        <v>2500</v>
      </c>
      <c r="AJ1816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1812, 1, 'Danniel Carneiro Trindade', 'M', 5, '20/06/1961', 7, 13, 11, 5, 2500);</v>
      </c>
    </row>
    <row r="1817" spans="1:36" ht="14.25" customHeight="1" x14ac:dyDescent="0.2">
      <c r="A1817" s="7" cm="1">
        <f t="array" aca="1" ref="A1817" ca="1">INDEX(Companies!$A:$A,RANDBETWEEN(5,COUNTA(Companies!$A:$A) + 1),1)</f>
        <v>5</v>
      </c>
      <c r="B1817" s="7" t="str">
        <f ca="1">VLOOKUP($A1817,Companies!$A:$B,2,FALSE)</f>
        <v>ACME Corporation</v>
      </c>
      <c r="C1817" s="5">
        <f t="shared" si="281"/>
        <v>1813</v>
      </c>
      <c r="D1817" s="5" t="str" cm="1">
        <f t="array" ref="D1817">SHA1HASH($C1817)</f>
        <v>ae8867d461059391372a8a86f2eeecbf79233f8d</v>
      </c>
      <c r="E1817" s="6">
        <v>1</v>
      </c>
      <c r="F1817" s="7">
        <f ca="1">IF($C1817 = 1 + N("Presidente"),
    127,
    IF($C1817 = 2 + N("Vice-Presidente"),
        72,
        IF($C1817 = 3 + N("Secretária bilíngue"),
            13,
            RANDBETWEEN(5,COUNT(Name!$A:$A) + 1)
        )
    )
)</f>
        <v>108</v>
      </c>
      <c r="G1817" s="7" t="str">
        <f ca="1">VLOOKUP($F1817,Name!$A:$B,2,FALSE)</f>
        <v>Davi Luccas</v>
      </c>
      <c r="H1817" s="7">
        <f ca="1" xml:space="preserve">
IF($C1817 = 1,
    0,
    RANDBETWEEN(5,COUNT('Last name'!$A:$A) + 1)
)</f>
        <v>14</v>
      </c>
      <c r="I1817" s="7" t="str">
        <f ca="1" xml:space="preserve">
IF($C1817 = 1 + N("Presidente"),
    "de Orléans e Bragança",
    VLOOKUP($H1817,'Last name'!$A:$B,2,FALSE) &amp; " " &amp; VLOOKUP(RANDBETWEEN(5,COUNT('Last name'!$A:$A) + 1),'Last name'!$A:$B,2,FALSE)
)</f>
        <v>Alves Peçanha</v>
      </c>
      <c r="J1817" s="7" t="str">
        <f t="shared" ca="1" si="282"/>
        <v>Davi Luccas Alves Peçanha</v>
      </c>
      <c r="K1817" s="7" t="str" cm="1">
        <f t="array" aca="1" ref="K1817" ca="1">SHA1HASH($J1817)</f>
        <v>9ad7bbf1b4e34397cab27af1c9cc45a2f8889f10</v>
      </c>
      <c r="L1817" s="7" cm="1">
        <f t="array" aca="1" ref="L1817" ca="1">INDEX(States!$A:$A,N1817,1)</f>
        <v>5</v>
      </c>
      <c r="M1817" s="7" t="str">
        <f ca="1">VLOOKUP($L1817,Countries!$A:$B,2,FALSE)</f>
        <v>Portugal</v>
      </c>
      <c r="N1817" s="7" cm="1">
        <f t="array" aca="1" ref="N1817" ca="1">INDEX(States!$C:$C,RANDBETWEEN(5,COUNTA(States!$A:$A) + 1),1)</f>
        <v>13</v>
      </c>
      <c r="O1817" s="7" t="str">
        <f ca="1">VLOOKUP($N1817,States!$C:$D,2,FALSE)</f>
        <v>Coimbra</v>
      </c>
      <c r="P1817" s="7" t="str">
        <f ca="1">VLOOKUP($F1817,Name!$A:$C,3,FALSE)</f>
        <v>M</v>
      </c>
      <c r="Q1817" s="7" t="str">
        <f ca="1">VLOOKUP($P1817,Genders!$B:$C,2,FALSE)</f>
        <v>Male</v>
      </c>
      <c r="R1817" s="7" cm="1">
        <f t="array" aca="1" ref="R1817" ca="1">INDEX('Marital status'!$A:$A,RANDBETWEEN(5,COUNTA('Marital status'!$A:$A) + 1),1)</f>
        <v>8</v>
      </c>
      <c r="S1817" s="7" t="str">
        <f ca="1">VLOOKUP($R1817,'Marital status'!$A:$B,2,FALSE)</f>
        <v xml:space="preserve"> Separated </v>
      </c>
      <c r="T1817" s="7">
        <f t="shared" ca="1" si="283"/>
        <v>5</v>
      </c>
      <c r="U1817" s="7" t="str">
        <f ca="1">VLOOKUP($T1817,Ethnicities!$A:$B,2,FALSE)</f>
        <v xml:space="preserve"> white</v>
      </c>
      <c r="V1817" s="8">
        <f t="shared" ca="1" si="284"/>
        <v>30202</v>
      </c>
      <c r="W1817" s="6">
        <f t="shared" ca="1" si="285"/>
        <v>7</v>
      </c>
      <c r="X1817" s="8" t="str">
        <f ca="1">VLOOKUP($W1817,'Background education'!$A:$B,2,FALSE)</f>
        <v>Undergraduate degree</v>
      </c>
      <c r="Y1817" s="7">
        <f ca="1" xml:space="preserve">
  IF(OR($AA1817 = 5, $AA1817 = 6, $AA1817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17" s="7" t="str">
        <f ca="1">VLOOKUP($Y1817,Departments!$A:$B,2,FALSE)</f>
        <v xml:space="preserve"> Presidency</v>
      </c>
      <c r="AA1817" s="6">
        <f t="shared" ca="1" si="286"/>
        <v>10</v>
      </c>
      <c r="AB1817" s="7" t="str">
        <f ca="1">VLOOKUP($AA1817,Roles!$A:$B,2,FALSE)</f>
        <v>Trainee</v>
      </c>
      <c r="AC1817" s="6" t="str">
        <f t="shared" ca="1" si="287"/>
        <v/>
      </c>
      <c r="AD1817" s="7" t="str">
        <f ca="1" xml:space="preserve">
IF($AC1817 &lt;&gt; "",
    VLOOKUP($AC1817,Levels!$A:$B,2,FALSE),
    ""
)</f>
        <v/>
      </c>
      <c r="AE1817" s="8">
        <f t="shared" ca="1" si="288"/>
        <v>44763</v>
      </c>
      <c r="AF1817" s="6">
        <f ca="1">RANDBETWEEN(5,COUNTA('Recruitment source'!$A:$A) + 1)</f>
        <v>5</v>
      </c>
      <c r="AG1817" s="6" t="str">
        <f ca="1">VLOOKUP($AF1817,'Recruitment source'!$A:$B,2,FALSE)</f>
        <v>Indeed</v>
      </c>
      <c r="AH1817" s="8"/>
      <c r="AI1817" s="1">
        <f t="shared" ca="1" si="280"/>
        <v>1305</v>
      </c>
      <c r="AJ1817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1813, 1, 'Davi Luccas Alves Peçanha', 'M', 5, '08/09/1982', 7, 5, 10, NULL, 1305);</v>
      </c>
    </row>
    <row r="1818" spans="1:36" ht="14.25" customHeight="1" x14ac:dyDescent="0.2">
      <c r="A1818" s="7" cm="1">
        <f t="array" aca="1" ref="A1818" ca="1">INDEX(Companies!$A:$A,RANDBETWEEN(5,COUNTA(Companies!$A:$A) + 1),1)</f>
        <v>5</v>
      </c>
      <c r="B1818" s="7" t="str">
        <f ca="1">VLOOKUP($A1818,Companies!$A:$B,2,FALSE)</f>
        <v>ACME Corporation</v>
      </c>
      <c r="C1818" s="5">
        <f t="shared" si="281"/>
        <v>1814</v>
      </c>
      <c r="D1818" s="5" t="str" cm="1">
        <f t="array" ref="D1818">SHA1HASH($C1818)</f>
        <v>d42f809cafe06a2a03452ca07ab273a110e75314</v>
      </c>
      <c r="E1818" s="6">
        <v>1</v>
      </c>
      <c r="F1818" s="7">
        <f ca="1">IF($C1818 = 1 + N("Presidente"),
    127,
    IF($C1818 = 2 + N("Vice-Presidente"),
        72,
        IF($C1818 = 3 + N("Secretária bilíngue"),
            13,
            RANDBETWEEN(5,COUNT(Name!$A:$A) + 1)
        )
    )
)</f>
        <v>119</v>
      </c>
      <c r="G1818" s="7" t="str">
        <f ca="1">VLOOKUP($F1818,Name!$A:$B,2,FALSE)</f>
        <v>Elisa</v>
      </c>
      <c r="H1818" s="7">
        <f ca="1" xml:space="preserve">
IF($C1818 = 1,
    0,
    RANDBETWEEN(5,COUNT('Last name'!$A:$A) + 1)
)</f>
        <v>146</v>
      </c>
      <c r="I1818" s="7" t="str">
        <f ca="1" xml:space="preserve">
IF($C1818 = 1 + N("Presidente"),
    "de Orléans e Bragança",
    VLOOKUP($H1818,'Last name'!$A:$B,2,FALSE) &amp; " " &amp; VLOOKUP(RANDBETWEEN(5,COUNT('Last name'!$A:$A) + 1),'Last name'!$A:$B,2,FALSE)
)</f>
        <v>Paulista Testa</v>
      </c>
      <c r="J1818" s="7" t="str">
        <f t="shared" ca="1" si="282"/>
        <v>Elisa Paulista Testa</v>
      </c>
      <c r="K1818" s="7" t="str" cm="1">
        <f t="array" aca="1" ref="K1818" ca="1">SHA1HASH($J1818)</f>
        <v>9abaaf4cdb90de96362cd419fd5c63ceba9500f4</v>
      </c>
      <c r="L1818" s="7" cm="1">
        <f t="array" aca="1" ref="L1818" ca="1">INDEX(States!$A:$A,N1818,1)</f>
        <v>5</v>
      </c>
      <c r="M1818" s="7" t="str">
        <f ca="1">VLOOKUP($L1818,Countries!$A:$B,2,FALSE)</f>
        <v>Portugal</v>
      </c>
      <c r="N1818" s="7" cm="1">
        <f t="array" aca="1" ref="N1818" ca="1">INDEX(States!$C:$C,RANDBETWEEN(5,COUNTA(States!$A:$A) + 1),1)</f>
        <v>7</v>
      </c>
      <c r="O1818" s="7" t="str">
        <f ca="1">VLOOKUP($N1818,States!$C:$D,2,FALSE)</f>
        <v xml:space="preserve"> Setúbal </v>
      </c>
      <c r="P1818" s="7" t="str">
        <f ca="1">VLOOKUP($F1818,Name!$A:$C,3,FALSE)</f>
        <v>F</v>
      </c>
      <c r="Q1818" s="7" t="str">
        <f ca="1">VLOOKUP($P1818,Genders!$B:$C,2,FALSE)</f>
        <v>Female</v>
      </c>
      <c r="R1818" s="7" cm="1">
        <f t="array" aca="1" ref="R1818" ca="1">INDEX('Marital status'!$A:$A,RANDBETWEEN(5,COUNTA('Marital status'!$A:$A) + 1),1)</f>
        <v>6</v>
      </c>
      <c r="S1818" s="7" t="str">
        <f ca="1">VLOOKUP($R1818,'Marital status'!$A:$B,2,FALSE)</f>
        <v>MarrieD</v>
      </c>
      <c r="T1818" s="7">
        <f t="shared" ca="1" si="283"/>
        <v>5</v>
      </c>
      <c r="U1818" s="7" t="str">
        <f ca="1">VLOOKUP($T1818,Ethnicities!$A:$B,2,FALSE)</f>
        <v xml:space="preserve"> white</v>
      </c>
      <c r="V1818" s="8">
        <f t="shared" ca="1" si="284"/>
        <v>17920</v>
      </c>
      <c r="W1818" s="6">
        <f t="shared" ca="1" si="285"/>
        <v>8</v>
      </c>
      <c r="X1818" s="8" t="str">
        <f ca="1">VLOOKUP($W1818,'Background education'!$A:$B,2,FALSE)</f>
        <v>Graduate school</v>
      </c>
      <c r="Y1818" s="7">
        <f ca="1" xml:space="preserve">
  IF(OR($AA1818 = 5, $AA1818 = 6, $AA1818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18" s="7" t="str">
        <f ca="1">VLOOKUP($Y1818,Departments!$A:$B,2,FALSE)</f>
        <v xml:space="preserve"> Presidency</v>
      </c>
      <c r="AA1818" s="6">
        <f t="shared" ca="1" si="286"/>
        <v>11</v>
      </c>
      <c r="AB1818" s="7" t="str">
        <f ca="1">VLOOKUP($AA1818,Roles!$A:$B,2,FALSE)</f>
        <v>Analyst</v>
      </c>
      <c r="AC1818" s="6">
        <f t="shared" ca="1" si="287"/>
        <v>6</v>
      </c>
      <c r="AD1818" s="7" t="str">
        <f ca="1" xml:space="preserve">
IF($AC1818 &lt;&gt; "",
    VLOOKUP($AC1818,Levels!$A:$B,2,FALSE),
    ""
)</f>
        <v>Pleno</v>
      </c>
      <c r="AE1818" s="8">
        <f t="shared" ca="1" si="288"/>
        <v>42748</v>
      </c>
      <c r="AF1818" s="6">
        <f ca="1">RANDBETWEEN(5,COUNTA('Recruitment source'!$A:$A) + 1)</f>
        <v>11</v>
      </c>
      <c r="AG1818" s="6" t="str">
        <f ca="1">VLOOKUP($AF1818,'Recruitment source'!$A:$B,2,FALSE)</f>
        <v>Next Station</v>
      </c>
      <c r="AH1818" s="8"/>
      <c r="AI1818" s="1">
        <f t="shared" ca="1" si="280"/>
        <v>3000</v>
      </c>
      <c r="AJ1818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1814, 1, 'Elisa Paulista Testa', 'F', 5, '22/01/1949', 8, 5, 11, 6, 3000);</v>
      </c>
    </row>
    <row r="1819" spans="1:36" ht="14.25" customHeight="1" x14ac:dyDescent="0.2">
      <c r="A1819" s="7" cm="1">
        <f t="array" aca="1" ref="A1819" ca="1">INDEX(Companies!$A:$A,RANDBETWEEN(5,COUNTA(Companies!$A:$A) + 1),1)</f>
        <v>5</v>
      </c>
      <c r="B1819" s="7" t="str">
        <f ca="1">VLOOKUP($A1819,Companies!$A:$B,2,FALSE)</f>
        <v>ACME Corporation</v>
      </c>
      <c r="C1819" s="5">
        <f t="shared" si="281"/>
        <v>1815</v>
      </c>
      <c r="D1819" s="5" t="str" cm="1">
        <f t="array" ref="D1819">SHA1HASH($C1819)</f>
        <v>0a3f49ae46653bab4a1192a615ac49b183764919</v>
      </c>
      <c r="E1819" s="6">
        <v>1</v>
      </c>
      <c r="F1819" s="7">
        <f ca="1">IF($C1819 = 1 + N("Presidente"),
    127,
    IF($C1819 = 2 + N("Vice-Presidente"),
        72,
        IF($C1819 = 3 + N("Secretária bilíngue"),
            13,
            RANDBETWEEN(5,COUNT(Name!$A:$A) + 1)
        )
    )
)</f>
        <v>165</v>
      </c>
      <c r="G1819" s="7" t="str">
        <f ca="1">VLOOKUP($F1819,Name!$A:$B,2,FALSE)</f>
        <v>Heloise</v>
      </c>
      <c r="H1819" s="7">
        <f ca="1" xml:space="preserve">
IF($C1819 = 1,
    0,
    RANDBETWEEN(5,COUNT('Last name'!$A:$A) + 1)
)</f>
        <v>116</v>
      </c>
      <c r="I1819" s="7" t="str">
        <f ca="1" xml:space="preserve">
IF($C1819 = 1 + N("Presidente"),
    "de Orléans e Bragança",
    VLOOKUP($H1819,'Last name'!$A:$B,2,FALSE) &amp; " " &amp; VLOOKUP(RANDBETWEEN(5,COUNT('Last name'!$A:$A) + 1),'Last name'!$A:$B,2,FALSE)
)</f>
        <v>Malafaia Paulista</v>
      </c>
      <c r="J1819" s="7" t="str">
        <f t="shared" ca="1" si="282"/>
        <v>Heloise Malafaia Paulista</v>
      </c>
      <c r="K1819" s="7" t="str" cm="1">
        <f t="array" aca="1" ref="K1819" ca="1">SHA1HASH($J1819)</f>
        <v>0ed607968a492731bfa4a748b80544004989e652</v>
      </c>
      <c r="L1819" s="7" cm="1">
        <f t="array" aca="1" ref="L1819" ca="1">INDEX(States!$A:$A,N1819,1)</f>
        <v>5</v>
      </c>
      <c r="M1819" s="7" t="str">
        <f ca="1">VLOOKUP($L1819,Countries!$A:$B,2,FALSE)</f>
        <v>Portugal</v>
      </c>
      <c r="N1819" s="7" cm="1">
        <f t="array" aca="1" ref="N1819" ca="1">INDEX(States!$C:$C,RANDBETWEEN(5,COUNTA(States!$A:$A) + 1),1)</f>
        <v>16</v>
      </c>
      <c r="O1819" s="7" t="str">
        <f ca="1">VLOOKUP($N1819,States!$C:$D,2,FALSE)</f>
        <v>Azores</v>
      </c>
      <c r="P1819" s="7" t="str">
        <f ca="1">VLOOKUP($F1819,Name!$A:$C,3,FALSE)</f>
        <v>F</v>
      </c>
      <c r="Q1819" s="7" t="str">
        <f ca="1">VLOOKUP($P1819,Genders!$B:$C,2,FALSE)</f>
        <v>Female</v>
      </c>
      <c r="R1819" s="7" cm="1">
        <f t="array" aca="1" ref="R1819" ca="1">INDEX('Marital status'!$A:$A,RANDBETWEEN(5,COUNTA('Marital status'!$A:$A) + 1),1)</f>
        <v>5</v>
      </c>
      <c r="S1819" s="7" t="str">
        <f ca="1">VLOOKUP($R1819,'Marital status'!$A:$B,2,FALSE)</f>
        <v>single</v>
      </c>
      <c r="T1819" s="7">
        <f t="shared" ca="1" si="283"/>
        <v>5</v>
      </c>
      <c r="U1819" s="7" t="str">
        <f ca="1">VLOOKUP($T1819,Ethnicities!$A:$B,2,FALSE)</f>
        <v xml:space="preserve"> white</v>
      </c>
      <c r="V1819" s="8">
        <f t="shared" ca="1" si="284"/>
        <v>25588</v>
      </c>
      <c r="W1819" s="6">
        <f t="shared" ca="1" si="285"/>
        <v>7</v>
      </c>
      <c r="X1819" s="8" t="str">
        <f ca="1">VLOOKUP($W1819,'Background education'!$A:$B,2,FALSE)</f>
        <v>Undergraduate degree</v>
      </c>
      <c r="Y1819" s="7">
        <f ca="1" xml:space="preserve">
  IF(OR($AA1819 = 5, $AA1819 = 6, $AA1819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19" s="7" t="str">
        <f ca="1">VLOOKUP($Y1819,Departments!$A:$B,2,FALSE)</f>
        <v>Audit</v>
      </c>
      <c r="AA1819" s="6">
        <f t="shared" ca="1" si="286"/>
        <v>9</v>
      </c>
      <c r="AB1819" s="7" t="str">
        <f ca="1">VLOOKUP($AA1819,Roles!$A:$B,2,FALSE)</f>
        <v>Intern</v>
      </c>
      <c r="AC1819" s="6" t="str">
        <f t="shared" ca="1" si="287"/>
        <v/>
      </c>
      <c r="AD1819" s="7" t="str">
        <f ca="1" xml:space="preserve">
IF($AC1819 &lt;&gt; "",
    VLOOKUP($AC1819,Levels!$A:$B,2,FALSE),
    ""
)</f>
        <v/>
      </c>
      <c r="AE1819" s="8">
        <f t="shared" ca="1" si="288"/>
        <v>38197</v>
      </c>
      <c r="AF1819" s="6">
        <f ca="1">RANDBETWEEN(5,COUNTA('Recruitment source'!$A:$A) + 1)</f>
        <v>6</v>
      </c>
      <c r="AG1819" s="6" t="str">
        <f ca="1">VLOOKUP($AF1819,'Recruitment source'!$A:$B,2,FALSE)</f>
        <v>Learn4Good</v>
      </c>
      <c r="AH1819" s="8"/>
      <c r="AI1819" s="1">
        <f t="shared" ca="1" si="280"/>
        <v>1205</v>
      </c>
      <c r="AJ181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1815, 1, 'Heloise Malafaia Paulista', 'F', 5, '20/01/1970', 7, 13, 9, NULL, 1205);</v>
      </c>
    </row>
    <row r="1820" spans="1:36" ht="14.25" customHeight="1" x14ac:dyDescent="0.2">
      <c r="A1820" s="7" cm="1">
        <f t="array" aca="1" ref="A1820" ca="1">INDEX(Companies!$A:$A,RANDBETWEEN(5,COUNTA(Companies!$A:$A) + 1),1)</f>
        <v>5</v>
      </c>
      <c r="B1820" s="7" t="str">
        <f ca="1">VLOOKUP($A1820,Companies!$A:$B,2,FALSE)</f>
        <v>ACME Corporation</v>
      </c>
      <c r="C1820" s="5">
        <f t="shared" si="281"/>
        <v>1816</v>
      </c>
      <c r="D1820" s="5" t="str" cm="1">
        <f t="array" ref="D1820">SHA1HASH($C1820)</f>
        <v>628c93ade9c87e05109b872dc1a50d6724fbb2e9</v>
      </c>
      <c r="E1820" s="6">
        <v>1</v>
      </c>
      <c r="F1820" s="7">
        <f ca="1">IF($C1820 = 1 + N("Presidente"),
    127,
    IF($C1820 = 2 + N("Vice-Presidente"),
        72,
        IF($C1820 = 3 + N("Secretária bilíngue"),
            13,
            RANDBETWEEN(5,COUNT(Name!$A:$A) + 1)
        )
    )
)</f>
        <v>338</v>
      </c>
      <c r="G1820" s="7" t="str">
        <f ca="1">VLOOKUP($F1820,Name!$A:$B,2,FALSE)</f>
        <v>Sophia</v>
      </c>
      <c r="H1820" s="7">
        <f ca="1" xml:space="preserve">
IF($C1820 = 1,
    0,
    RANDBETWEEN(5,COUNT('Last name'!$A:$A) + 1)
)</f>
        <v>147</v>
      </c>
      <c r="I1820" s="7" t="str">
        <f ca="1" xml:space="preserve">
IF($C1820 = 1 + N("Presidente"),
    "de Orléans e Bragança",
    VLOOKUP($H1820,'Last name'!$A:$B,2,FALSE) &amp; " " &amp; VLOOKUP(RANDBETWEEN(5,COUNT('Last name'!$A:$A) + 1),'Last name'!$A:$B,2,FALSE)
)</f>
        <v>Peçanha Negrão</v>
      </c>
      <c r="J1820" s="7" t="str">
        <f t="shared" ca="1" si="282"/>
        <v>Sophia Peçanha Negrão</v>
      </c>
      <c r="K1820" s="7" t="str" cm="1">
        <f t="array" aca="1" ref="K1820" ca="1">SHA1HASH($J1820)</f>
        <v>6b8fd808b8155620be47075d8671a7cca437e18b</v>
      </c>
      <c r="L1820" s="7" cm="1">
        <f t="array" aca="1" ref="L1820" ca="1">INDEX(States!$A:$A,N1820,1)</f>
        <v>5</v>
      </c>
      <c r="M1820" s="7" t="str">
        <f ca="1">VLOOKUP($L1820,Countries!$A:$B,2,FALSE)</f>
        <v>Portugal</v>
      </c>
      <c r="N1820" s="7" cm="1">
        <f t="array" aca="1" ref="N1820" ca="1">INDEX(States!$C:$C,RANDBETWEEN(5,COUNTA(States!$A:$A) + 1),1)</f>
        <v>6</v>
      </c>
      <c r="O1820" s="7" t="str">
        <f ca="1">VLOOKUP($N1820,States!$C:$D,2,FALSE)</f>
        <v>PORTO</v>
      </c>
      <c r="P1820" s="7" t="str">
        <f ca="1">VLOOKUP($F1820,Name!$A:$C,3,FALSE)</f>
        <v>F</v>
      </c>
      <c r="Q1820" s="7" t="str">
        <f ca="1">VLOOKUP($P1820,Genders!$B:$C,2,FALSE)</f>
        <v>Female</v>
      </c>
      <c r="R1820" s="7" cm="1">
        <f t="array" aca="1" ref="R1820" ca="1">INDEX('Marital status'!$A:$A,RANDBETWEEN(5,COUNTA('Marital status'!$A:$A) + 1),1)</f>
        <v>6</v>
      </c>
      <c r="S1820" s="7" t="str">
        <f ca="1">VLOOKUP($R1820,'Marital status'!$A:$B,2,FALSE)</f>
        <v>MarrieD</v>
      </c>
      <c r="T1820" s="7">
        <f t="shared" ca="1" si="283"/>
        <v>6</v>
      </c>
      <c r="U1820" s="7" t="str">
        <f ca="1">VLOOKUP($T1820,Ethnicities!$A:$B,2,FALSE)</f>
        <v>Black or African American</v>
      </c>
      <c r="V1820" s="8">
        <f t="shared" ca="1" si="284"/>
        <v>22527</v>
      </c>
      <c r="W1820" s="6">
        <f t="shared" ca="1" si="285"/>
        <v>8</v>
      </c>
      <c r="X1820" s="8" t="str">
        <f ca="1">VLOOKUP($W1820,'Background education'!$A:$B,2,FALSE)</f>
        <v>Graduate school</v>
      </c>
      <c r="Y1820" s="7">
        <f ca="1" xml:space="preserve">
  IF(OR($AA1820 = 5, $AA1820 = 6, $AA1820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20" s="7" t="str">
        <f ca="1">VLOOKUP($Y1820,Departments!$A:$B,2,FALSE)</f>
        <v>Controlling</v>
      </c>
      <c r="AA1820" s="6">
        <f t="shared" ca="1" si="286"/>
        <v>11</v>
      </c>
      <c r="AB1820" s="7" t="str">
        <f ca="1">VLOOKUP($AA1820,Roles!$A:$B,2,FALSE)</f>
        <v>Analyst</v>
      </c>
      <c r="AC1820" s="6">
        <f t="shared" ca="1" si="287"/>
        <v>7</v>
      </c>
      <c r="AD1820" s="7" t="str">
        <f ca="1" xml:space="preserve">
IF($AC1820 &lt;&gt; "",
    VLOOKUP($AC1820,Levels!$A:$B,2,FALSE),
    ""
)</f>
        <v>Senior</v>
      </c>
      <c r="AE1820" s="8">
        <f t="shared" ca="1" si="288"/>
        <v>40042</v>
      </c>
      <c r="AF1820" s="6">
        <f ca="1">RANDBETWEEN(5,COUNTA('Recruitment source'!$A:$A) + 1)</f>
        <v>11</v>
      </c>
      <c r="AG1820" s="6" t="str">
        <f ca="1">VLOOKUP($AF1820,'Recruitment source'!$A:$B,2,FALSE)</f>
        <v>Next Station</v>
      </c>
      <c r="AH1820" s="8"/>
      <c r="AI1820" s="1">
        <f t="shared" ca="1" si="280"/>
        <v>3000</v>
      </c>
      <c r="AJ182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1816, 1, 'Sophia Peçanha Negrão', 'F', 6, '03/09/1961', 8, 12, 11, 7, 3000);</v>
      </c>
    </row>
    <row r="1821" spans="1:36" ht="14.25" customHeight="1" x14ac:dyDescent="0.2">
      <c r="A1821" s="7" cm="1">
        <f t="array" aca="1" ref="A1821" ca="1">INDEX(Companies!$A:$A,RANDBETWEEN(5,COUNTA(Companies!$A:$A) + 1),1)</f>
        <v>5</v>
      </c>
      <c r="B1821" s="7" t="str">
        <f ca="1">VLOOKUP($A1821,Companies!$A:$B,2,FALSE)</f>
        <v>ACME Corporation</v>
      </c>
      <c r="C1821" s="5">
        <f t="shared" si="281"/>
        <v>1817</v>
      </c>
      <c r="D1821" s="5" t="str" cm="1">
        <f t="array" ref="D1821">SHA1HASH($C1821)</f>
        <v>0ec37ec6de83fe1e3939766876eac5afb9b01ddf</v>
      </c>
      <c r="E1821" s="6">
        <v>1</v>
      </c>
      <c r="F1821" s="7">
        <f ca="1">IF($C1821 = 1 + N("Presidente"),
    127,
    IF($C1821 = 2 + N("Vice-Presidente"),
        72,
        IF($C1821 = 3 + N("Secretária bilíngue"),
            13,
            RANDBETWEEN(5,COUNT(Name!$A:$A) + 1)
        )
    )
)</f>
        <v>223</v>
      </c>
      <c r="G1821" s="7" t="str">
        <f ca="1">VLOOKUP($F1821,Name!$A:$B,2,FALSE)</f>
        <v>Leonardo</v>
      </c>
      <c r="H1821" s="7">
        <f ca="1" xml:space="preserve">
IF($C1821 = 1,
    0,
    RANDBETWEEN(5,COUNT('Last name'!$A:$A) + 1)
)</f>
        <v>11</v>
      </c>
      <c r="I1821" s="7" t="str">
        <f ca="1" xml:space="preserve">
IF($C1821 = 1 + N("Presidente"),
    "de Orléans e Bragança",
    VLOOKUP($H1821,'Last name'!$A:$B,2,FALSE) &amp; " " &amp; VLOOKUP(RANDBETWEEN(5,COUNT('Last name'!$A:$A) + 1),'Last name'!$A:$B,2,FALSE)
)</f>
        <v>Almeida Borges</v>
      </c>
      <c r="J1821" s="7" t="str">
        <f t="shared" ca="1" si="282"/>
        <v>Leonardo Almeida Borges</v>
      </c>
      <c r="K1821" s="7" t="str" cm="1">
        <f t="array" aca="1" ref="K1821" ca="1">SHA1HASH($J1821)</f>
        <v>5b1085938c1e76355d1f62ce841b599d0cb85ae1</v>
      </c>
      <c r="L1821" s="7" cm="1">
        <f t="array" aca="1" ref="L1821" ca="1">INDEX(States!$A:$A,N1821,1)</f>
        <v>5</v>
      </c>
      <c r="M1821" s="7" t="str">
        <f ca="1">VLOOKUP($L1821,Countries!$A:$B,2,FALSE)</f>
        <v>Portugal</v>
      </c>
      <c r="N1821" s="7" cm="1">
        <f t="array" aca="1" ref="N1821" ca="1">INDEX(States!$C:$C,RANDBETWEEN(5,COUNTA(States!$A:$A) + 1),1)</f>
        <v>20</v>
      </c>
      <c r="O1821" s="7" t="str">
        <f ca="1">VLOOKUP($N1821,States!$C:$D,2,FALSE)</f>
        <v>Portalegre</v>
      </c>
      <c r="P1821" s="7" t="str">
        <f ca="1">VLOOKUP($F1821,Name!$A:$C,3,FALSE)</f>
        <v>M</v>
      </c>
      <c r="Q1821" s="7" t="str">
        <f ca="1">VLOOKUP($P1821,Genders!$B:$C,2,FALSE)</f>
        <v>Male</v>
      </c>
      <c r="R1821" s="7" cm="1">
        <f t="array" aca="1" ref="R1821" ca="1">INDEX('Marital status'!$A:$A,RANDBETWEEN(5,COUNTA('Marital status'!$A:$A) + 1),1)</f>
        <v>9</v>
      </c>
      <c r="S1821" s="7" t="str">
        <f ca="1">VLOOKUP($R1821,'Marital status'!$A:$B,2,FALSE)</f>
        <v>DIVORCED</v>
      </c>
      <c r="T1821" s="7">
        <f t="shared" ca="1" si="283"/>
        <v>5</v>
      </c>
      <c r="U1821" s="7" t="str">
        <f ca="1">VLOOKUP($T1821,Ethnicities!$A:$B,2,FALSE)</f>
        <v xml:space="preserve"> white</v>
      </c>
      <c r="V1821" s="8">
        <f t="shared" ca="1" si="284"/>
        <v>23333</v>
      </c>
      <c r="W1821" s="6">
        <f t="shared" ca="1" si="285"/>
        <v>7</v>
      </c>
      <c r="X1821" s="8" t="str">
        <f ca="1">VLOOKUP($W1821,'Background education'!$A:$B,2,FALSE)</f>
        <v>Undergraduate degree</v>
      </c>
      <c r="Y1821" s="7">
        <f ca="1" xml:space="preserve">
  IF(OR($AA1821 = 5, $AA1821 = 6, $AA1821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21" s="7" t="str">
        <f ca="1">VLOOKUP($Y1821,Departments!$A:$B,2,FALSE)</f>
        <v>Administration</v>
      </c>
      <c r="AA1821" s="6">
        <f t="shared" ca="1" si="286"/>
        <v>10</v>
      </c>
      <c r="AB1821" s="7" t="str">
        <f ca="1">VLOOKUP($AA1821,Roles!$A:$B,2,FALSE)</f>
        <v>Trainee</v>
      </c>
      <c r="AC1821" s="6" t="str">
        <f t="shared" ca="1" si="287"/>
        <v/>
      </c>
      <c r="AD1821" s="7" t="str">
        <f ca="1" xml:space="preserve">
IF($AC1821 &lt;&gt; "",
    VLOOKUP($AC1821,Levels!$A:$B,2,FALSE),
    ""
)</f>
        <v/>
      </c>
      <c r="AE1821" s="8">
        <f t="shared" ca="1" si="288"/>
        <v>37899</v>
      </c>
      <c r="AF1821" s="6">
        <f ca="1">RANDBETWEEN(5,COUNTA('Recruitment source'!$A:$A) + 1)</f>
        <v>5</v>
      </c>
      <c r="AG1821" s="6" t="str">
        <f ca="1">VLOOKUP($AF1821,'Recruitment source'!$A:$B,2,FALSE)</f>
        <v>Indeed</v>
      </c>
      <c r="AH1821" s="8"/>
      <c r="AI1821" s="1">
        <f t="shared" ca="1" si="280"/>
        <v>1305</v>
      </c>
      <c r="AJ182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1817, 1, 'Leonardo Almeida Borges', 'M', 5, '18/11/1963', 7, 6, 10, NULL, 1305);</v>
      </c>
    </row>
    <row r="1822" spans="1:36" ht="14.25" customHeight="1" x14ac:dyDescent="0.2">
      <c r="A1822" s="7" cm="1">
        <f t="array" aca="1" ref="A1822" ca="1">INDEX(Companies!$A:$A,RANDBETWEEN(5,COUNTA(Companies!$A:$A) + 1),1)</f>
        <v>5</v>
      </c>
      <c r="B1822" s="7" t="str">
        <f ca="1">VLOOKUP($A1822,Companies!$A:$B,2,FALSE)</f>
        <v>ACME Corporation</v>
      </c>
      <c r="C1822" s="5">
        <f t="shared" si="281"/>
        <v>1818</v>
      </c>
      <c r="D1822" s="5" t="str" cm="1">
        <f t="array" ref="D1822">SHA1HASH($C1822)</f>
        <v>fe6339fdc0faac2b63f7a7d8fb16a47151c3989d</v>
      </c>
      <c r="E1822" s="6">
        <v>1</v>
      </c>
      <c r="F1822" s="7">
        <f ca="1">IF($C1822 = 1 + N("Presidente"),
    127,
    IF($C1822 = 2 + N("Vice-Presidente"),
        72,
        IF($C1822 = 3 + N("Secretária bilíngue"),
            13,
            RANDBETWEEN(5,COUNT(Name!$A:$A) + 1)
        )
    )
)</f>
        <v>36</v>
      </c>
      <c r="G1822" s="7" t="str">
        <f ca="1">VLOOKUP($F1822,Name!$A:$B,2,FALSE)</f>
        <v>Ana Sophia</v>
      </c>
      <c r="H1822" s="7">
        <f ca="1" xml:space="preserve">
IF($C1822 = 1,
    0,
    RANDBETWEEN(5,COUNT('Last name'!$A:$A) + 1)
)</f>
        <v>58</v>
      </c>
      <c r="I1822" s="7" t="str">
        <f ca="1" xml:space="preserve">
IF($C1822 = 1 + N("Presidente"),
    "de Orléans e Bragança",
    VLOOKUP($H1822,'Last name'!$A:$B,2,FALSE) &amp; " " &amp; VLOOKUP(RANDBETWEEN(5,COUNT('Last name'!$A:$A) + 1),'Last name'!$A:$B,2,FALSE)
)</f>
        <v>Cardoso Lima</v>
      </c>
      <c r="J1822" s="7" t="str">
        <f t="shared" ca="1" si="282"/>
        <v>Ana Sophia Cardoso Lima</v>
      </c>
      <c r="K1822" s="7" t="str" cm="1">
        <f t="array" aca="1" ref="K1822" ca="1">SHA1HASH($J1822)</f>
        <v>7541a460438d9e2ecd4941e07ec816187318ca34</v>
      </c>
      <c r="L1822" s="7" cm="1">
        <f t="array" aca="1" ref="L1822" ca="1">INDEX(States!$A:$A,N1822,1)</f>
        <v>5</v>
      </c>
      <c r="M1822" s="7" t="str">
        <f ca="1">VLOOKUP($L1822,Countries!$A:$B,2,FALSE)</f>
        <v>Portugal</v>
      </c>
      <c r="N1822" s="7" cm="1">
        <f t="array" aca="1" ref="N1822" ca="1">INDEX(States!$C:$C,RANDBETWEEN(5,COUNTA(States!$A:$A) + 1),1)</f>
        <v>5</v>
      </c>
      <c r="O1822" s="7" t="str">
        <f ca="1">VLOOKUP($N1822,States!$C:$D,2,FALSE)</f>
        <v xml:space="preserve"> Lisboa</v>
      </c>
      <c r="P1822" s="7" t="str">
        <f ca="1">VLOOKUP($F1822,Name!$A:$C,3,FALSE)</f>
        <v>F</v>
      </c>
      <c r="Q1822" s="7" t="str">
        <f ca="1">VLOOKUP($P1822,Genders!$B:$C,2,FALSE)</f>
        <v>Female</v>
      </c>
      <c r="R1822" s="7" cm="1">
        <f t="array" aca="1" ref="R1822" ca="1">INDEX('Marital status'!$A:$A,RANDBETWEEN(5,COUNTA('Marital status'!$A:$A) + 1),1)</f>
        <v>9</v>
      </c>
      <c r="S1822" s="7" t="str">
        <f ca="1">VLOOKUP($R1822,'Marital status'!$A:$B,2,FALSE)</f>
        <v>DIVORCED</v>
      </c>
      <c r="T1822" s="7">
        <f t="shared" ca="1" si="283"/>
        <v>5</v>
      </c>
      <c r="U1822" s="7" t="str">
        <f ca="1">VLOOKUP($T1822,Ethnicities!$A:$B,2,FALSE)</f>
        <v xml:space="preserve"> white</v>
      </c>
      <c r="V1822" s="8">
        <f t="shared" ca="1" si="284"/>
        <v>24724</v>
      </c>
      <c r="W1822" s="6">
        <f t="shared" ca="1" si="285"/>
        <v>7</v>
      </c>
      <c r="X1822" s="8" t="str">
        <f ca="1">VLOOKUP($W1822,'Background education'!$A:$B,2,FALSE)</f>
        <v>Undergraduate degree</v>
      </c>
      <c r="Y1822" s="7">
        <f ca="1" xml:space="preserve">
  IF(OR($AA1822 = 5, $AA1822 = 6, $AA1822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22" s="7" t="str">
        <f ca="1">VLOOKUP($Y1822,Departments!$A:$B,2,FALSE)</f>
        <v>Human Resource</v>
      </c>
      <c r="AA1822" s="6">
        <f t="shared" ca="1" si="286"/>
        <v>11</v>
      </c>
      <c r="AB1822" s="7" t="str">
        <f ca="1">VLOOKUP($AA1822,Roles!$A:$B,2,FALSE)</f>
        <v>Analyst</v>
      </c>
      <c r="AC1822" s="6">
        <f t="shared" ca="1" si="287"/>
        <v>6</v>
      </c>
      <c r="AD1822" s="7" t="str">
        <f ca="1" xml:space="preserve">
IF($AC1822 &lt;&gt; "",
    VLOOKUP($AC1822,Levels!$A:$B,2,FALSE),
    ""
)</f>
        <v>Pleno</v>
      </c>
      <c r="AE1822" s="8">
        <f t="shared" ca="1" si="288"/>
        <v>41141</v>
      </c>
      <c r="AF1822" s="6">
        <f ca="1">RANDBETWEEN(5,COUNTA('Recruitment source'!$A:$A) + 1)</f>
        <v>12</v>
      </c>
      <c r="AG1822" s="6" t="str">
        <f ca="1">VLOOKUP($AF1822,'Recruitment source'!$A:$B,2,FALSE)</f>
        <v xml:space="preserve"> recommendation of employee</v>
      </c>
      <c r="AH1822" s="8"/>
      <c r="AI1822" s="1">
        <f t="shared" ca="1" si="280"/>
        <v>2580</v>
      </c>
      <c r="AJ1822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1818, 1, 'Ana Sophia Cardoso Lima', 'F', 5, '09/09/1967', 7, 8, 11, 6, 2580);</v>
      </c>
    </row>
    <row r="1823" spans="1:36" ht="14.25" customHeight="1" x14ac:dyDescent="0.2">
      <c r="A1823" s="7" cm="1">
        <f t="array" aca="1" ref="A1823" ca="1">INDEX(Companies!$A:$A,RANDBETWEEN(5,COUNTA(Companies!$A:$A) + 1),1)</f>
        <v>5</v>
      </c>
      <c r="B1823" s="7" t="str">
        <f ca="1">VLOOKUP($A1823,Companies!$A:$B,2,FALSE)</f>
        <v>ACME Corporation</v>
      </c>
      <c r="C1823" s="5">
        <f t="shared" si="281"/>
        <v>1819</v>
      </c>
      <c r="D1823" s="5" t="str" cm="1">
        <f t="array" ref="D1823">SHA1HASH($C1823)</f>
        <v>91540dc9914a46549ad0f91e39f3e0e3cc187476</v>
      </c>
      <c r="E1823" s="6">
        <v>1</v>
      </c>
      <c r="F1823" s="7">
        <f ca="1">IF($C1823 = 1 + N("Presidente"),
    127,
    IF($C1823 = 2 + N("Vice-Presidente"),
        72,
        IF($C1823 = 3 + N("Secretária bilíngue"),
            13,
            RANDBETWEEN(5,COUNT(Name!$A:$A) + 1)
        )
    )
)</f>
        <v>157</v>
      </c>
      <c r="G1823" s="7" t="str">
        <f ca="1">VLOOKUP($F1823,Name!$A:$B,2,FALSE)</f>
        <v>Guilherme</v>
      </c>
      <c r="H1823" s="7">
        <f ca="1" xml:space="preserve">
IF($C1823 = 1,
    0,
    RANDBETWEEN(5,COUNT('Last name'!$A:$A) + 1)
)</f>
        <v>134</v>
      </c>
      <c r="I1823" s="7" t="str">
        <f ca="1" xml:space="preserve">
IF($C1823 = 1 + N("Presidente"),
    "de Orléans e Bragança",
    VLOOKUP($H1823,'Last name'!$A:$B,2,FALSE) &amp; " " &amp; VLOOKUP(RANDBETWEEN(5,COUNT('Last name'!$A:$A) + 1),'Last name'!$A:$B,2,FALSE)
)</f>
        <v>Morato Pedrosa</v>
      </c>
      <c r="J1823" s="7" t="str">
        <f t="shared" ca="1" si="282"/>
        <v>Guilherme Morato Pedrosa</v>
      </c>
      <c r="K1823" s="7" t="str" cm="1">
        <f t="array" aca="1" ref="K1823" ca="1">SHA1HASH($J1823)</f>
        <v>0f90a1f530c8e670af0eb93eb64493a8e9f3a771</v>
      </c>
      <c r="L1823" s="7" cm="1">
        <f t="array" aca="1" ref="L1823" ca="1">INDEX(States!$A:$A,N1823,1)</f>
        <v>5</v>
      </c>
      <c r="M1823" s="7" t="str">
        <f ca="1">VLOOKUP($L1823,Countries!$A:$B,2,FALSE)</f>
        <v>Portugal</v>
      </c>
      <c r="N1823" s="7" cm="1">
        <f t="array" aca="1" ref="N1823" ca="1">INDEX(States!$C:$C,RANDBETWEEN(5,COUNTA(States!$A:$A) + 1),1)</f>
        <v>7</v>
      </c>
      <c r="O1823" s="7" t="str">
        <f ca="1">VLOOKUP($N1823,States!$C:$D,2,FALSE)</f>
        <v xml:space="preserve"> Setúbal </v>
      </c>
      <c r="P1823" s="7" t="str">
        <f ca="1">VLOOKUP($F1823,Name!$A:$C,3,FALSE)</f>
        <v>M</v>
      </c>
      <c r="Q1823" s="7" t="str">
        <f ca="1">VLOOKUP($P1823,Genders!$B:$C,2,FALSE)</f>
        <v>Male</v>
      </c>
      <c r="R1823" s="7" cm="1">
        <f t="array" aca="1" ref="R1823" ca="1">INDEX('Marital status'!$A:$A,RANDBETWEEN(5,COUNTA('Marital status'!$A:$A) + 1),1)</f>
        <v>6</v>
      </c>
      <c r="S1823" s="7" t="str">
        <f ca="1">VLOOKUP($R1823,'Marital status'!$A:$B,2,FALSE)</f>
        <v>MarrieD</v>
      </c>
      <c r="T1823" s="7">
        <f t="shared" ca="1" si="283"/>
        <v>5</v>
      </c>
      <c r="U1823" s="7" t="str">
        <f ca="1">VLOOKUP($T1823,Ethnicities!$A:$B,2,FALSE)</f>
        <v xml:space="preserve"> white</v>
      </c>
      <c r="V1823" s="8">
        <f t="shared" ca="1" si="284"/>
        <v>22625</v>
      </c>
      <c r="W1823" s="6">
        <f t="shared" ca="1" si="285"/>
        <v>7</v>
      </c>
      <c r="X1823" s="8" t="str">
        <f ca="1">VLOOKUP($W1823,'Background education'!$A:$B,2,FALSE)</f>
        <v>Undergraduate degree</v>
      </c>
      <c r="Y1823" s="7">
        <f ca="1" xml:space="preserve">
  IF(OR($AA1823 = 5, $AA1823 = 6, $AA1823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23" s="7" t="str">
        <f ca="1">VLOOKUP($Y1823,Departments!$A:$B,2,FALSE)</f>
        <v>Human Resource</v>
      </c>
      <c r="AA1823" s="6">
        <f t="shared" ca="1" si="286"/>
        <v>10</v>
      </c>
      <c r="AB1823" s="7" t="str">
        <f ca="1">VLOOKUP($AA1823,Roles!$A:$B,2,FALSE)</f>
        <v>Trainee</v>
      </c>
      <c r="AC1823" s="6" t="str">
        <f t="shared" ca="1" si="287"/>
        <v/>
      </c>
      <c r="AD1823" s="7" t="str">
        <f ca="1" xml:space="preserve">
IF($AC1823 &lt;&gt; "",
    VLOOKUP($AC1823,Levels!$A:$B,2,FALSE),
    ""
)</f>
        <v/>
      </c>
      <c r="AE1823" s="8">
        <f t="shared" ca="1" si="288"/>
        <v>41326</v>
      </c>
      <c r="AF1823" s="6">
        <f ca="1">RANDBETWEEN(5,COUNTA('Recruitment source'!$A:$A) + 1)</f>
        <v>9</v>
      </c>
      <c r="AG1823" s="6" t="str">
        <f ca="1">VLOOKUP($AF1823,'Recruitment source'!$A:$B,2,FALSE)</f>
        <v>Empregos Online</v>
      </c>
      <c r="AH1823" s="8"/>
      <c r="AI1823" s="1">
        <f t="shared" ca="1" si="280"/>
        <v>1385</v>
      </c>
      <c r="AJ1823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1819, 1, 'Guilherme Morato Pedrosa', 'M', 5, '10/12/1961', 7, 8, 10, NULL, 1385);</v>
      </c>
    </row>
    <row r="1824" spans="1:36" ht="14.25" customHeight="1" x14ac:dyDescent="0.2">
      <c r="A1824" s="7" cm="1">
        <f t="array" aca="1" ref="A1824" ca="1">INDEX(Companies!$A:$A,RANDBETWEEN(5,COUNTA(Companies!$A:$A) + 1),1)</f>
        <v>5</v>
      </c>
      <c r="B1824" s="7" t="str">
        <f ca="1">VLOOKUP($A1824,Companies!$A:$B,2,FALSE)</f>
        <v>ACME Corporation</v>
      </c>
      <c r="C1824" s="5">
        <f t="shared" si="281"/>
        <v>1820</v>
      </c>
      <c r="D1824" s="5" t="str" cm="1">
        <f t="array" ref="D1824">SHA1HASH($C1824)</f>
        <v>c9fd5824570a8776cd58a2a873319baf011ff686</v>
      </c>
      <c r="E1824" s="6">
        <v>1</v>
      </c>
      <c r="F1824" s="7">
        <f ca="1">IF($C1824 = 1 + N("Presidente"),
    127,
    IF($C1824 = 2 + N("Vice-Presidente"),
        72,
        IF($C1824 = 3 + N("Secretária bilíngue"),
            13,
            RANDBETWEEN(5,COUNT(Name!$A:$A) + 1)
        )
    )
)</f>
        <v>33</v>
      </c>
      <c r="G1824" s="7" t="str">
        <f ca="1">VLOOKUP($F1824,Name!$A:$B,2,FALSE)</f>
        <v>Ana Lívia</v>
      </c>
      <c r="H1824" s="7">
        <f ca="1" xml:space="preserve">
IF($C1824 = 1,
    0,
    RANDBETWEEN(5,COUNT('Last name'!$A:$A) + 1)
)</f>
        <v>151</v>
      </c>
      <c r="I1824" s="7" t="str">
        <f ca="1" xml:space="preserve">
IF($C1824 = 1 + N("Presidente"),
    "de Orléans e Bragança",
    VLOOKUP($H1824,'Last name'!$A:$B,2,FALSE) &amp; " " &amp; VLOOKUP(RANDBETWEEN(5,COUNT('Last name'!$A:$A) + 1),'Last name'!$A:$B,2,FALSE)
)</f>
        <v>Pereira Santana</v>
      </c>
      <c r="J1824" s="7" t="str">
        <f t="shared" ca="1" si="282"/>
        <v>Ana Lívia Pereira Santana</v>
      </c>
      <c r="K1824" s="7" t="str" cm="1">
        <f t="array" aca="1" ref="K1824" ca="1">SHA1HASH($J1824)</f>
        <v>02478c0311607854c1ab6062dd119f13db4d7f23</v>
      </c>
      <c r="L1824" s="7" cm="1">
        <f t="array" aca="1" ref="L1824" ca="1">INDEX(States!$A:$A,N1824,1)</f>
        <v>5</v>
      </c>
      <c r="M1824" s="7" t="str">
        <f ca="1">VLOOKUP($L1824,Countries!$A:$B,2,FALSE)</f>
        <v>Portugal</v>
      </c>
      <c r="N1824" s="7" cm="1">
        <f t="array" aca="1" ref="N1824" ca="1">INDEX(States!$C:$C,RANDBETWEEN(5,COUNTA(States!$A:$A) + 1),1)</f>
        <v>24</v>
      </c>
      <c r="O1824" s="7" t="str">
        <f ca="1">VLOOKUP($N1824,States!$C:$D,2,FALSE)</f>
        <v>Brangança</v>
      </c>
      <c r="P1824" s="7" t="str">
        <f ca="1">VLOOKUP($F1824,Name!$A:$C,3,FALSE)</f>
        <v>F</v>
      </c>
      <c r="Q1824" s="7" t="str">
        <f ca="1">VLOOKUP($P1824,Genders!$B:$C,2,FALSE)</f>
        <v>Female</v>
      </c>
      <c r="R1824" s="7" cm="1">
        <f t="array" aca="1" ref="R1824" ca="1">INDEX('Marital status'!$A:$A,RANDBETWEEN(5,COUNTA('Marital status'!$A:$A) + 1),1)</f>
        <v>9</v>
      </c>
      <c r="S1824" s="7" t="str">
        <f ca="1">VLOOKUP($R1824,'Marital status'!$A:$B,2,FALSE)</f>
        <v>DIVORCED</v>
      </c>
      <c r="T1824" s="7">
        <f t="shared" ca="1" si="283"/>
        <v>8</v>
      </c>
      <c r="U1824" s="7" t="str">
        <f ca="1">VLOOKUP($T1824,Ethnicities!$A:$B,2,FALSE)</f>
        <v>ASIAN</v>
      </c>
      <c r="V1824" s="8">
        <f t="shared" ca="1" si="284"/>
        <v>27423</v>
      </c>
      <c r="W1824" s="6">
        <f t="shared" ca="1" si="285"/>
        <v>8</v>
      </c>
      <c r="X1824" s="8" t="str">
        <f ca="1">VLOOKUP($W1824,'Background education'!$A:$B,2,FALSE)</f>
        <v>Graduate school</v>
      </c>
      <c r="Y1824" s="7">
        <f ca="1" xml:space="preserve">
  IF(OR($AA1824 = 5, $AA1824 = 6, $AA1824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24" s="7" t="str">
        <f ca="1">VLOOKUP($Y1824,Departments!$A:$B,2,FALSE)</f>
        <v>Operations</v>
      </c>
      <c r="AA1824" s="6">
        <f t="shared" ca="1" si="286"/>
        <v>11</v>
      </c>
      <c r="AB1824" s="7" t="str">
        <f ca="1">VLOOKUP($AA1824,Roles!$A:$B,2,FALSE)</f>
        <v>Analyst</v>
      </c>
      <c r="AC1824" s="6">
        <f t="shared" ca="1" si="287"/>
        <v>5</v>
      </c>
      <c r="AD1824" s="7" t="str">
        <f ca="1" xml:space="preserve">
IF($AC1824 &lt;&gt; "",
    VLOOKUP($AC1824,Levels!$A:$B,2,FALSE),
    ""
)</f>
        <v>Junior</v>
      </c>
      <c r="AE1824" s="8">
        <f t="shared" ca="1" si="288"/>
        <v>36221</v>
      </c>
      <c r="AF1824" s="6">
        <f ca="1">RANDBETWEEN(5,COUNTA('Recruitment source'!$A:$A) + 1)</f>
        <v>10</v>
      </c>
      <c r="AG1824" s="6" t="str">
        <f ca="1">VLOOKUP($AF1824,'Recruitment source'!$A:$B,2,FALSE)</f>
        <v>Jobs in Lisbon</v>
      </c>
      <c r="AH1824" s="8"/>
      <c r="AI1824" s="1">
        <f t="shared" ca="1" si="280"/>
        <v>3000</v>
      </c>
      <c r="AJ1824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1820, 1, 'Ana Lívia Pereira Santana', 'F', 8, '29/01/1975', 8, 10, 11, 5, 3000);</v>
      </c>
    </row>
    <row r="1825" spans="1:36" ht="14.25" customHeight="1" x14ac:dyDescent="0.2">
      <c r="A1825" s="7" cm="1">
        <f t="array" aca="1" ref="A1825" ca="1">INDEX(Companies!$A:$A,RANDBETWEEN(5,COUNTA(Companies!$A:$A) + 1),1)</f>
        <v>5</v>
      </c>
      <c r="B1825" s="7" t="str">
        <f ca="1">VLOOKUP($A1825,Companies!$A:$B,2,FALSE)</f>
        <v>ACME Corporation</v>
      </c>
      <c r="C1825" s="5">
        <f t="shared" si="281"/>
        <v>1821</v>
      </c>
      <c r="D1825" s="5" t="str" cm="1">
        <f t="array" ref="D1825">SHA1HASH($C1825)</f>
        <v>3104741f3794bcbf404adf10a65313eaba6aca3e</v>
      </c>
      <c r="E1825" s="6">
        <v>1</v>
      </c>
      <c r="F1825" s="7">
        <f ca="1">IF($C1825 = 1 + N("Presidente"),
    127,
    IF($C1825 = 2 + N("Vice-Presidente"),
        72,
        IF($C1825 = 3 + N("Secretária bilíngue"),
            13,
            RANDBETWEEN(5,COUNT(Name!$A:$A) + 1)
        )
    )
)</f>
        <v>340</v>
      </c>
      <c r="G1825" s="7" t="str">
        <f ca="1">VLOOKUP($F1825,Name!$A:$B,2,FALSE)</f>
        <v>Stella</v>
      </c>
      <c r="H1825" s="7">
        <f ca="1" xml:space="preserve">
IF($C1825 = 1,
    0,
    RANDBETWEEN(5,COUNT('Last name'!$A:$A) + 1)
)</f>
        <v>123</v>
      </c>
      <c r="I1825" s="7" t="str">
        <f ca="1" xml:space="preserve">
IF($C1825 = 1 + N("Presidente"),
    "de Orléans e Bragança",
    VLOOKUP($H1825,'Last name'!$A:$B,2,FALSE) &amp; " " &amp; VLOOKUP(RANDBETWEEN(5,COUNT('Last name'!$A:$A) + 1),'Last name'!$A:$B,2,FALSE)
)</f>
        <v>Martins Borges</v>
      </c>
      <c r="J1825" s="7" t="str">
        <f t="shared" ca="1" si="282"/>
        <v>Stella Martins Borges</v>
      </c>
      <c r="K1825" s="7" t="str" cm="1">
        <f t="array" aca="1" ref="K1825" ca="1">SHA1HASH($J1825)</f>
        <v>d65ff3cfebd33ce2e0413d64e02d2f7a31d26703</v>
      </c>
      <c r="L1825" s="7" cm="1">
        <f t="array" aca="1" ref="L1825" ca="1">INDEX(States!$A:$A,N1825,1)</f>
        <v>5</v>
      </c>
      <c r="M1825" s="7" t="str">
        <f ca="1">VLOOKUP($L1825,Countries!$A:$B,2,FALSE)</f>
        <v>Portugal</v>
      </c>
      <c r="N1825" s="7" cm="1">
        <f t="array" aca="1" ref="N1825" ca="1">INDEX(States!$C:$C,RANDBETWEEN(5,COUNTA(States!$A:$A) + 1),1)</f>
        <v>8</v>
      </c>
      <c r="O1825" s="7" t="str">
        <f ca="1">VLOOKUP($N1825,States!$C:$D,2,FALSE)</f>
        <v>AveirO</v>
      </c>
      <c r="P1825" s="7" t="str">
        <f ca="1">VLOOKUP($F1825,Name!$A:$C,3,FALSE)</f>
        <v>F</v>
      </c>
      <c r="Q1825" s="7" t="str">
        <f ca="1">VLOOKUP($P1825,Genders!$B:$C,2,FALSE)</f>
        <v>Female</v>
      </c>
      <c r="R1825" s="7" cm="1">
        <f t="array" aca="1" ref="R1825" ca="1">INDEX('Marital status'!$A:$A,RANDBETWEEN(5,COUNTA('Marital status'!$A:$A) + 1),1)</f>
        <v>9</v>
      </c>
      <c r="S1825" s="7" t="str">
        <f ca="1">VLOOKUP($R1825,'Marital status'!$A:$B,2,FALSE)</f>
        <v>DIVORCED</v>
      </c>
      <c r="T1825" s="7">
        <f t="shared" ca="1" si="283"/>
        <v>5</v>
      </c>
      <c r="U1825" s="7" t="str">
        <f ca="1">VLOOKUP($T1825,Ethnicities!$A:$B,2,FALSE)</f>
        <v xml:space="preserve"> white</v>
      </c>
      <c r="V1825" s="8">
        <f t="shared" ca="1" si="284"/>
        <v>17934</v>
      </c>
      <c r="W1825" s="6">
        <f t="shared" ca="1" si="285"/>
        <v>7</v>
      </c>
      <c r="X1825" s="8" t="str">
        <f ca="1">VLOOKUP($W1825,'Background education'!$A:$B,2,FALSE)</f>
        <v>Undergraduate degree</v>
      </c>
      <c r="Y1825" s="7">
        <f ca="1" xml:space="preserve">
  IF(OR($AA1825 = 5, $AA1825 = 6, $AA1825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25" s="7" t="str">
        <f ca="1">VLOOKUP($Y1825,Departments!$A:$B,2,FALSE)</f>
        <v>Operations</v>
      </c>
      <c r="AA1825" s="6">
        <f t="shared" ca="1" si="286"/>
        <v>10</v>
      </c>
      <c r="AB1825" s="7" t="str">
        <f ca="1">VLOOKUP($AA1825,Roles!$A:$B,2,FALSE)</f>
        <v>Trainee</v>
      </c>
      <c r="AC1825" s="6" t="str">
        <f t="shared" ca="1" si="287"/>
        <v/>
      </c>
      <c r="AD1825" s="7" t="str">
        <f ca="1" xml:space="preserve">
IF($AC1825 &lt;&gt; "",
    VLOOKUP($AC1825,Levels!$A:$B,2,FALSE),
    ""
)</f>
        <v/>
      </c>
      <c r="AE1825" s="8">
        <f t="shared" ca="1" si="288"/>
        <v>42415</v>
      </c>
      <c r="AF1825" s="6">
        <f ca="1">RANDBETWEEN(5,COUNTA('Recruitment source'!$A:$A) + 1)</f>
        <v>15</v>
      </c>
      <c r="AG1825" s="6" t="str">
        <f ca="1">VLOOKUP($AF1825,'Recruitment source'!$A:$B,2,FALSE)</f>
        <v>Website</v>
      </c>
      <c r="AH1825" s="8"/>
      <c r="AI1825" s="1">
        <f t="shared" ca="1" si="280"/>
        <v>1305</v>
      </c>
      <c r="AJ1825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1821, 1, 'Stella Martins Borges', 'F', 5, '05/02/1949', 7, 10, 10, NULL, 1305);</v>
      </c>
    </row>
    <row r="1826" spans="1:36" ht="14.25" customHeight="1" x14ac:dyDescent="0.2">
      <c r="A1826" s="7" cm="1">
        <f t="array" aca="1" ref="A1826" ca="1">INDEX(Companies!$A:$A,RANDBETWEEN(5,COUNTA(Companies!$A:$A) + 1),1)</f>
        <v>5</v>
      </c>
      <c r="B1826" s="7" t="str">
        <f ca="1">VLOOKUP($A1826,Companies!$A:$B,2,FALSE)</f>
        <v>ACME Corporation</v>
      </c>
      <c r="C1826" s="5">
        <f t="shared" si="281"/>
        <v>1822</v>
      </c>
      <c r="D1826" s="5" t="str" cm="1">
        <f t="array" ref="D1826">SHA1HASH($C1826)</f>
        <v>26174f32dc06a3a1da63f599279723a15be2a422</v>
      </c>
      <c r="E1826" s="6">
        <v>1</v>
      </c>
      <c r="F1826" s="7">
        <f ca="1">IF($C1826 = 1 + N("Presidente"),
    127,
    IF($C1826 = 2 + N("Vice-Presidente"),
        72,
        IF($C1826 = 3 + N("Secretária bilíngue"),
            13,
            RANDBETWEEN(5,COUNT(Name!$A:$A) + 1)
        )
    )
)</f>
        <v>85</v>
      </c>
      <c r="G1826" s="7" t="str">
        <f ca="1">VLOOKUP($F1826,Name!$A:$B,2,FALSE)</f>
        <v>Carlos Eduardo</v>
      </c>
      <c r="H1826" s="7">
        <f ca="1" xml:space="preserve">
IF($C1826 = 1,
    0,
    RANDBETWEEN(5,COUNT('Last name'!$A:$A) + 1)
)</f>
        <v>169</v>
      </c>
      <c r="I1826" s="7" t="str">
        <f ca="1" xml:space="preserve">
IF($C1826 = 1 + N("Presidente"),
    "de Orléans e Bragança",
    VLOOKUP($H1826,'Last name'!$A:$B,2,FALSE) &amp; " " &amp; VLOOKUP(RANDBETWEEN(5,COUNT('Last name'!$A:$A) + 1),'Last name'!$A:$B,2,FALSE)
)</f>
        <v>Russo Carvalho</v>
      </c>
      <c r="J1826" s="7" t="str">
        <f t="shared" ca="1" si="282"/>
        <v>Carlos Eduardo Russo Carvalho</v>
      </c>
      <c r="K1826" s="7" t="str" cm="1">
        <f t="array" aca="1" ref="K1826" ca="1">SHA1HASH($J1826)</f>
        <v>b84228db55fdf5dd5d2ad45948ed69d78b877336</v>
      </c>
      <c r="L1826" s="7" cm="1">
        <f t="array" aca="1" ref="L1826" ca="1">INDEX(States!$A:$A,N1826,1)</f>
        <v>5</v>
      </c>
      <c r="M1826" s="7" t="str">
        <f ca="1">VLOOKUP($L1826,Countries!$A:$B,2,FALSE)</f>
        <v>Portugal</v>
      </c>
      <c r="N1826" s="7" cm="1">
        <f t="array" aca="1" ref="N1826" ca="1">INDEX(States!$C:$C,RANDBETWEEN(5,COUNTA(States!$A:$A) + 1),1)</f>
        <v>22</v>
      </c>
      <c r="O1826" s="7" t="str">
        <f ca="1">VLOOKUP($N1826,States!$C:$D,2,FALSE)</f>
        <v>Vila Real</v>
      </c>
      <c r="P1826" s="7" t="str">
        <f ca="1">VLOOKUP($F1826,Name!$A:$C,3,FALSE)</f>
        <v>M</v>
      </c>
      <c r="Q1826" s="7" t="str">
        <f ca="1">VLOOKUP($P1826,Genders!$B:$C,2,FALSE)</f>
        <v>Male</v>
      </c>
      <c r="R1826" s="7" cm="1">
        <f t="array" aca="1" ref="R1826" ca="1">INDEX('Marital status'!$A:$A,RANDBETWEEN(5,COUNTA('Marital status'!$A:$A) + 1),1)</f>
        <v>8</v>
      </c>
      <c r="S1826" s="7" t="str">
        <f ca="1">VLOOKUP($R1826,'Marital status'!$A:$B,2,FALSE)</f>
        <v xml:space="preserve"> Separated </v>
      </c>
      <c r="T1826" s="7">
        <f t="shared" ca="1" si="283"/>
        <v>7</v>
      </c>
      <c r="U1826" s="7" t="str">
        <f ca="1">VLOOKUP($T1826,Ethnicities!$A:$B,2,FALSE)</f>
        <v xml:space="preserve">  Hispanic or LATINO</v>
      </c>
      <c r="V1826" s="8">
        <f t="shared" ca="1" si="284"/>
        <v>29944</v>
      </c>
      <c r="W1826" s="6">
        <f t="shared" ca="1" si="285"/>
        <v>7</v>
      </c>
      <c r="X1826" s="8" t="str">
        <f ca="1">VLOOKUP($W1826,'Background education'!$A:$B,2,FALSE)</f>
        <v>Undergraduate degree</v>
      </c>
      <c r="Y1826" s="7">
        <f ca="1" xml:space="preserve">
  IF(OR($AA1826 = 5, $AA1826 = 6, $AA1826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26" s="7" t="str">
        <f ca="1">VLOOKUP($Y1826,Departments!$A:$B,2,FALSE)</f>
        <v>Controlling</v>
      </c>
      <c r="AA1826" s="6">
        <f t="shared" ca="1" si="286"/>
        <v>11</v>
      </c>
      <c r="AB1826" s="7" t="str">
        <f ca="1">VLOOKUP($AA1826,Roles!$A:$B,2,FALSE)</f>
        <v>Analyst</v>
      </c>
      <c r="AC1826" s="6">
        <f t="shared" ca="1" si="287"/>
        <v>5</v>
      </c>
      <c r="AD1826" s="7" t="str">
        <f ca="1" xml:space="preserve">
IF($AC1826 &lt;&gt; "",
    VLOOKUP($AC1826,Levels!$A:$B,2,FALSE),
    ""
)</f>
        <v>Junior</v>
      </c>
      <c r="AE1826" s="8">
        <f t="shared" ca="1" si="288"/>
        <v>38058</v>
      </c>
      <c r="AF1826" s="6">
        <f ca="1">RANDBETWEEN(5,COUNTA('Recruitment source'!$A:$A) + 1)</f>
        <v>10</v>
      </c>
      <c r="AG1826" s="6" t="str">
        <f ca="1">VLOOKUP($AF1826,'Recruitment source'!$A:$B,2,FALSE)</f>
        <v>Jobs in Lisbon</v>
      </c>
      <c r="AH1826" s="8"/>
      <c r="AI1826" s="1">
        <f t="shared" ca="1" si="280"/>
        <v>2500</v>
      </c>
      <c r="AJ1826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1822, 1, 'Carlos Eduardo Russo Carvalho', 'M', 7, '24/12/1981', 7, 12, 11, 5, 2500);</v>
      </c>
    </row>
    <row r="1827" spans="1:36" ht="14.25" customHeight="1" x14ac:dyDescent="0.2">
      <c r="A1827" s="7" cm="1">
        <f t="array" aca="1" ref="A1827" ca="1">INDEX(Companies!$A:$A,RANDBETWEEN(5,COUNTA(Companies!$A:$A) + 1),1)</f>
        <v>5</v>
      </c>
      <c r="B1827" s="7" t="str">
        <f ca="1">VLOOKUP($A1827,Companies!$A:$B,2,FALSE)</f>
        <v>ACME Corporation</v>
      </c>
      <c r="C1827" s="5">
        <f t="shared" si="281"/>
        <v>1823</v>
      </c>
      <c r="D1827" s="5" t="str" cm="1">
        <f t="array" ref="D1827">SHA1HASH($C1827)</f>
        <v>6f8d8f210854c162dca2dee85c455b93ca4df625</v>
      </c>
      <c r="E1827" s="6">
        <v>1</v>
      </c>
      <c r="F1827" s="7">
        <f ca="1">IF($C1827 = 1 + N("Presidente"),
    127,
    IF($C1827 = 2 + N("Vice-Presidente"),
        72,
        IF($C1827 = 3 + N("Secretária bilíngue"),
            13,
            RANDBETWEEN(5,COUNT(Name!$A:$A) + 1)
        )
    )
)</f>
        <v>120</v>
      </c>
      <c r="G1827" s="7" t="str">
        <f ca="1">VLOOKUP($F1827,Name!$A:$B,2,FALSE)</f>
        <v>Eliza</v>
      </c>
      <c r="H1827" s="7">
        <f ca="1" xml:space="preserve">
IF($C1827 = 1,
    0,
    RANDBETWEEN(5,COUNT('Last name'!$A:$A) + 1)
)</f>
        <v>93</v>
      </c>
      <c r="I1827" s="7" t="str">
        <f ca="1" xml:space="preserve">
IF($C1827 = 1 + N("Presidente"),
    "de Orléans e Bragança",
    VLOOKUP($H1827,'Last name'!$A:$B,2,FALSE) &amp; " " &amp; VLOOKUP(RANDBETWEEN(5,COUNT('Last name'!$A:$A) + 1),'Last name'!$A:$B,2,FALSE)
)</f>
        <v>Frois Luz</v>
      </c>
      <c r="J1827" s="7" t="str">
        <f t="shared" ca="1" si="282"/>
        <v>Eliza Frois Luz</v>
      </c>
      <c r="K1827" s="7" t="str" cm="1">
        <f t="array" aca="1" ref="K1827" ca="1">SHA1HASH($J1827)</f>
        <v>74c4d88dbb56c082a854d612bce286f32ec2442a</v>
      </c>
      <c r="L1827" s="7" cm="1">
        <f t="array" aca="1" ref="L1827" ca="1">INDEX(States!$A:$A,N1827,1)</f>
        <v>5</v>
      </c>
      <c r="M1827" s="7" t="str">
        <f ca="1">VLOOKUP($L1827,Countries!$A:$B,2,FALSE)</f>
        <v>Portugal</v>
      </c>
      <c r="N1827" s="7" cm="1">
        <f t="array" aca="1" ref="N1827" ca="1">INDEX(States!$C:$C,RANDBETWEEN(5,COUNTA(States!$A:$A) + 1),1)</f>
        <v>14</v>
      </c>
      <c r="O1827" s="7" t="str">
        <f ca="1">VLOOKUP($N1827,States!$C:$D,2,FALSE)</f>
        <v>Madeira</v>
      </c>
      <c r="P1827" s="7" t="str">
        <f ca="1">VLOOKUP($F1827,Name!$A:$C,3,FALSE)</f>
        <v>F</v>
      </c>
      <c r="Q1827" s="7" t="str">
        <f ca="1">VLOOKUP($P1827,Genders!$B:$C,2,FALSE)</f>
        <v>Female</v>
      </c>
      <c r="R1827" s="7" cm="1">
        <f t="array" aca="1" ref="R1827" ca="1">INDEX('Marital status'!$A:$A,RANDBETWEEN(5,COUNTA('Marital status'!$A:$A) + 1),1)</f>
        <v>6</v>
      </c>
      <c r="S1827" s="7" t="str">
        <f ca="1">VLOOKUP($R1827,'Marital status'!$A:$B,2,FALSE)</f>
        <v>MarrieD</v>
      </c>
      <c r="T1827" s="7">
        <f t="shared" ca="1" si="283"/>
        <v>6</v>
      </c>
      <c r="U1827" s="7" t="str">
        <f ca="1">VLOOKUP($T1827,Ethnicities!$A:$B,2,FALSE)</f>
        <v>Black or African American</v>
      </c>
      <c r="V1827" s="8">
        <f t="shared" ca="1" si="284"/>
        <v>19537</v>
      </c>
      <c r="W1827" s="6">
        <f t="shared" ca="1" si="285"/>
        <v>7</v>
      </c>
      <c r="X1827" s="8" t="str">
        <f ca="1">VLOOKUP($W1827,'Background education'!$A:$B,2,FALSE)</f>
        <v>Undergraduate degree</v>
      </c>
      <c r="Y1827" s="7">
        <f ca="1" xml:space="preserve">
  IF(OR($AA1827 = 5, $AA1827 = 6, $AA1827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27" s="7" t="str">
        <f ca="1">VLOOKUP($Y1827,Departments!$A:$B,2,FALSE)</f>
        <v>Operations</v>
      </c>
      <c r="AA1827" s="6">
        <f t="shared" ca="1" si="286"/>
        <v>10</v>
      </c>
      <c r="AB1827" s="7" t="str">
        <f ca="1">VLOOKUP($AA1827,Roles!$A:$B,2,FALSE)</f>
        <v>Trainee</v>
      </c>
      <c r="AC1827" s="6" t="str">
        <f t="shared" ca="1" si="287"/>
        <v/>
      </c>
      <c r="AD1827" s="7" t="str">
        <f ca="1" xml:space="preserve">
IF($AC1827 &lt;&gt; "",
    VLOOKUP($AC1827,Levels!$A:$B,2,FALSE),
    ""
)</f>
        <v/>
      </c>
      <c r="AE1827" s="8">
        <f t="shared" ca="1" si="288"/>
        <v>40858</v>
      </c>
      <c r="AF1827" s="6">
        <f ca="1">RANDBETWEEN(5,COUNTA('Recruitment source'!$A:$A) + 1)</f>
        <v>11</v>
      </c>
      <c r="AG1827" s="6" t="str">
        <f ca="1">VLOOKUP($AF1827,'Recruitment source'!$A:$B,2,FALSE)</f>
        <v>Next Station</v>
      </c>
      <c r="AH1827" s="8"/>
      <c r="AI1827" s="1">
        <f t="shared" ca="1" si="280"/>
        <v>1305</v>
      </c>
      <c r="AJ1827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1823, 1, 'Eliza Frois Luz', 'F', 6, '27/06/1953', 7, 10, 10, NULL, 1305);</v>
      </c>
    </row>
    <row r="1828" spans="1:36" ht="14.25" customHeight="1" x14ac:dyDescent="0.2">
      <c r="A1828" s="7" cm="1">
        <f t="array" aca="1" ref="A1828" ca="1">INDEX(Companies!$A:$A,RANDBETWEEN(5,COUNTA(Companies!$A:$A) + 1),1)</f>
        <v>5</v>
      </c>
      <c r="B1828" s="7" t="str">
        <f ca="1">VLOOKUP($A1828,Companies!$A:$B,2,FALSE)</f>
        <v>ACME Corporation</v>
      </c>
      <c r="C1828" s="5">
        <f t="shared" si="281"/>
        <v>1824</v>
      </c>
      <c r="D1828" s="5" t="str" cm="1">
        <f t="array" ref="D1828">SHA1HASH($C1828)</f>
        <v>4317a76b6738764a515dad56742256445181e485</v>
      </c>
      <c r="E1828" s="6">
        <v>1</v>
      </c>
      <c r="F1828" s="7">
        <f ca="1">IF($C1828 = 1 + N("Presidente"),
    127,
    IF($C1828 = 2 + N("Vice-Presidente"),
        72,
        IF($C1828 = 3 + N("Secretária bilíngue"),
            13,
            RANDBETWEEN(5,COUNT(Name!$A:$A) + 1)
        )
    )
)</f>
        <v>65</v>
      </c>
      <c r="G1828" s="7" t="str">
        <f ca="1">VLOOKUP($F1828,Name!$A:$B,2,FALSE)</f>
        <v>Bárbara</v>
      </c>
      <c r="H1828" s="7">
        <f ca="1" xml:space="preserve">
IF($C1828 = 1,
    0,
    RANDBETWEEN(5,COUNT('Last name'!$A:$A) + 1)
)</f>
        <v>157</v>
      </c>
      <c r="I1828" s="7" t="str">
        <f ca="1" xml:space="preserve">
IF($C1828 = 1 + N("Presidente"),
    "de Orléans e Bragança",
    VLOOKUP($H1828,'Last name'!$A:$B,2,FALSE) &amp; " " &amp; VLOOKUP(RANDBETWEEN(5,COUNT('Last name'!$A:$A) + 1),'Last name'!$A:$B,2,FALSE)
)</f>
        <v>Ramos Simões</v>
      </c>
      <c r="J1828" s="7" t="str">
        <f t="shared" ca="1" si="282"/>
        <v>Bárbara Ramos Simões</v>
      </c>
      <c r="K1828" s="7" t="str" cm="1">
        <f t="array" aca="1" ref="K1828" ca="1">SHA1HASH($J1828)</f>
        <v>4e6e69a4d9aa0240588ed05965f651a75438f7d0</v>
      </c>
      <c r="L1828" s="7" cm="1">
        <f t="array" aca="1" ref="L1828" ca="1">INDEX(States!$A:$A,N1828,1)</f>
        <v>5</v>
      </c>
      <c r="M1828" s="7" t="str">
        <f ca="1">VLOOKUP($L1828,Countries!$A:$B,2,FALSE)</f>
        <v>Portugal</v>
      </c>
      <c r="N1828" s="7" cm="1">
        <f t="array" aca="1" ref="N1828" ca="1">INDEX(States!$C:$C,RANDBETWEEN(5,COUNTA(States!$A:$A) + 1),1)</f>
        <v>17</v>
      </c>
      <c r="O1828" s="7" t="str">
        <f ca="1">VLOOKUP($N1828,States!$C:$D,2,FALSE)</f>
        <v>Viseu</v>
      </c>
      <c r="P1828" s="7" t="str">
        <f ca="1">VLOOKUP($F1828,Name!$A:$C,3,FALSE)</f>
        <v>F</v>
      </c>
      <c r="Q1828" s="7" t="str">
        <f ca="1">VLOOKUP($P1828,Genders!$B:$C,2,FALSE)</f>
        <v>Female</v>
      </c>
      <c r="R1828" s="7" cm="1">
        <f t="array" aca="1" ref="R1828" ca="1">INDEX('Marital status'!$A:$A,RANDBETWEEN(5,COUNTA('Marital status'!$A:$A) + 1),1)</f>
        <v>7</v>
      </c>
      <c r="S1828" s="7" t="str">
        <f ca="1">VLOOKUP($R1828,'Marital status'!$A:$B,2,FALSE)</f>
        <v xml:space="preserve">Widowed </v>
      </c>
      <c r="T1828" s="7">
        <f t="shared" ca="1" si="283"/>
        <v>5</v>
      </c>
      <c r="U1828" s="7" t="str">
        <f ca="1">VLOOKUP($T1828,Ethnicities!$A:$B,2,FALSE)</f>
        <v xml:space="preserve"> white</v>
      </c>
      <c r="V1828" s="8">
        <f t="shared" ca="1" si="284"/>
        <v>22398</v>
      </c>
      <c r="W1828" s="6">
        <f t="shared" ca="1" si="285"/>
        <v>8</v>
      </c>
      <c r="X1828" s="8" t="str">
        <f ca="1">VLOOKUP($W1828,'Background education'!$A:$B,2,FALSE)</f>
        <v>Graduate school</v>
      </c>
      <c r="Y1828" s="7">
        <f ca="1" xml:space="preserve">
  IF(OR($AA1828 = 5, $AA1828 = 6, $AA1828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28" s="7" t="str">
        <f ca="1">VLOOKUP($Y1828,Departments!$A:$B,2,FALSE)</f>
        <v xml:space="preserve"> Commercial</v>
      </c>
      <c r="AA1828" s="6">
        <f t="shared" ca="1" si="286"/>
        <v>11</v>
      </c>
      <c r="AB1828" s="7" t="str">
        <f ca="1">VLOOKUP($AA1828,Roles!$A:$B,2,FALSE)</f>
        <v>Analyst</v>
      </c>
      <c r="AC1828" s="6">
        <f t="shared" ca="1" si="287"/>
        <v>6</v>
      </c>
      <c r="AD1828" s="7" t="str">
        <f ca="1" xml:space="preserve">
IF($AC1828 &lt;&gt; "",
    VLOOKUP($AC1828,Levels!$A:$B,2,FALSE),
    ""
)</f>
        <v>Pleno</v>
      </c>
      <c r="AE1828" s="8">
        <f t="shared" ca="1" si="288"/>
        <v>41402</v>
      </c>
      <c r="AF1828" s="6">
        <f ca="1">RANDBETWEEN(5,COUNTA('Recruitment source'!$A:$A) + 1)</f>
        <v>6</v>
      </c>
      <c r="AG1828" s="6" t="str">
        <f ca="1">VLOOKUP($AF1828,'Recruitment source'!$A:$B,2,FALSE)</f>
        <v>Learn4Good</v>
      </c>
      <c r="AH1828" s="8"/>
      <c r="AI1828" s="1">
        <f t="shared" ca="1" si="280"/>
        <v>3080</v>
      </c>
      <c r="AJ1828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1824, 1, 'Bárbara Ramos Simões', 'F', 5, '27/04/1961', 8, 9, 11, 6, 3080);</v>
      </c>
    </row>
    <row r="1829" spans="1:36" ht="14.25" customHeight="1" x14ac:dyDescent="0.2">
      <c r="A1829" s="7" cm="1">
        <f t="array" aca="1" ref="A1829" ca="1">INDEX(Companies!$A:$A,RANDBETWEEN(5,COUNTA(Companies!$A:$A) + 1),1)</f>
        <v>5</v>
      </c>
      <c r="B1829" s="7" t="str">
        <f ca="1">VLOOKUP($A1829,Companies!$A:$B,2,FALSE)</f>
        <v>ACME Corporation</v>
      </c>
      <c r="C1829" s="5">
        <f t="shared" si="281"/>
        <v>1825</v>
      </c>
      <c r="D1829" s="5" t="str" cm="1">
        <f t="array" ref="D1829">SHA1HASH($C1829)</f>
        <v>74c8aab11c14f69a22bcbe2f4bfb0d4d4577459d</v>
      </c>
      <c r="E1829" s="6">
        <v>1</v>
      </c>
      <c r="F1829" s="7">
        <f ca="1">IF($C1829 = 1 + N("Presidente"),
    127,
    IF($C1829 = 2 + N("Vice-Presidente"),
        72,
        IF($C1829 = 3 + N("Secretária bilíngue"),
            13,
            RANDBETWEEN(5,COUNT(Name!$A:$A) + 1)
        )
    )
)</f>
        <v>273</v>
      </c>
      <c r="G1829" s="7" t="str">
        <f ca="1">VLOOKUP($F1829,Name!$A:$B,2,FALSE)</f>
        <v>Maria Sophia</v>
      </c>
      <c r="H1829" s="7">
        <f ca="1" xml:space="preserve">
IF($C1829 = 1,
    0,
    RANDBETWEEN(5,COUNT('Last name'!$A:$A) + 1)
)</f>
        <v>74</v>
      </c>
      <c r="I1829" s="7" t="str">
        <f ca="1" xml:space="preserve">
IF($C1829 = 1 + N("Presidente"),
    "de Orléans e Bragança",
    VLOOKUP($H1829,'Last name'!$A:$B,2,FALSE) &amp; " " &amp; VLOOKUP(RANDBETWEEN(5,COUNT('Last name'!$A:$A) + 1),'Last name'!$A:$B,2,FALSE)
)</f>
        <v>Dias Ferrão</v>
      </c>
      <c r="J1829" s="7" t="str">
        <f t="shared" ca="1" si="282"/>
        <v>Maria Sophia Dias Ferrão</v>
      </c>
      <c r="K1829" s="7" t="str" cm="1">
        <f t="array" aca="1" ref="K1829" ca="1">SHA1HASH($J1829)</f>
        <v>a8d2a73a46d44e9e8cef3502baea66f5ec63a24c</v>
      </c>
      <c r="L1829" s="7" cm="1">
        <f t="array" aca="1" ref="L1829" ca="1">INDEX(States!$A:$A,N1829,1)</f>
        <v>5</v>
      </c>
      <c r="M1829" s="7" t="str">
        <f ca="1">VLOOKUP($L1829,Countries!$A:$B,2,FALSE)</f>
        <v>Portugal</v>
      </c>
      <c r="N1829" s="7" cm="1">
        <f t="array" aca="1" ref="N1829" ca="1">INDEX(States!$C:$C,RANDBETWEEN(5,COUNTA(States!$A:$A) + 1),1)</f>
        <v>20</v>
      </c>
      <c r="O1829" s="7" t="str">
        <f ca="1">VLOOKUP($N1829,States!$C:$D,2,FALSE)</f>
        <v>Portalegre</v>
      </c>
      <c r="P1829" s="7" t="str">
        <f ca="1">VLOOKUP($F1829,Name!$A:$C,3,FALSE)</f>
        <v>F</v>
      </c>
      <c r="Q1829" s="7" t="str">
        <f ca="1">VLOOKUP($P1829,Genders!$B:$C,2,FALSE)</f>
        <v>Female</v>
      </c>
      <c r="R1829" s="7" cm="1">
        <f t="array" aca="1" ref="R1829" ca="1">INDEX('Marital status'!$A:$A,RANDBETWEEN(5,COUNTA('Marital status'!$A:$A) + 1),1)</f>
        <v>7</v>
      </c>
      <c r="S1829" s="7" t="str">
        <f ca="1">VLOOKUP($R1829,'Marital status'!$A:$B,2,FALSE)</f>
        <v xml:space="preserve">Widowed </v>
      </c>
      <c r="T1829" s="7">
        <f t="shared" ca="1" si="283"/>
        <v>5</v>
      </c>
      <c r="U1829" s="7" t="str">
        <f ca="1">VLOOKUP($T1829,Ethnicities!$A:$B,2,FALSE)</f>
        <v xml:space="preserve"> white</v>
      </c>
      <c r="V1829" s="8">
        <f t="shared" ca="1" si="284"/>
        <v>27288</v>
      </c>
      <c r="W1829" s="6">
        <f t="shared" ca="1" si="285"/>
        <v>7</v>
      </c>
      <c r="X1829" s="8" t="str">
        <f ca="1">VLOOKUP($W1829,'Background education'!$A:$B,2,FALSE)</f>
        <v>Undergraduate degree</v>
      </c>
      <c r="Y1829" s="7">
        <f ca="1" xml:space="preserve">
  IF(OR($AA1829 = 5, $AA1829 = 6, $AA1829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29" s="7" t="str">
        <f ca="1">VLOOKUP($Y1829,Departments!$A:$B,2,FALSE)</f>
        <v>Communication &amp; Marketing</v>
      </c>
      <c r="AA1829" s="6">
        <f t="shared" ca="1" si="286"/>
        <v>9</v>
      </c>
      <c r="AB1829" s="7" t="str">
        <f ca="1">VLOOKUP($AA1829,Roles!$A:$B,2,FALSE)</f>
        <v>Intern</v>
      </c>
      <c r="AC1829" s="6" t="str">
        <f t="shared" ca="1" si="287"/>
        <v/>
      </c>
      <c r="AD1829" s="7" t="str">
        <f ca="1" xml:space="preserve">
IF($AC1829 &lt;&gt; "",
    VLOOKUP($AC1829,Levels!$A:$B,2,FALSE),
    ""
)</f>
        <v/>
      </c>
      <c r="AE1829" s="8">
        <f t="shared" ca="1" si="288"/>
        <v>40487</v>
      </c>
      <c r="AF1829" s="6">
        <f ca="1">RANDBETWEEN(5,COUNTA('Recruitment source'!$A:$A) + 1)</f>
        <v>12</v>
      </c>
      <c r="AG1829" s="6" t="str">
        <f ca="1">VLOOKUP($AF1829,'Recruitment source'!$A:$B,2,FALSE)</f>
        <v xml:space="preserve"> recommendation of employee</v>
      </c>
      <c r="AH1829" s="8"/>
      <c r="AI1829" s="1">
        <f t="shared" ca="1" si="280"/>
        <v>1285</v>
      </c>
      <c r="AJ182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1825, 1, 'Maria Sophia Dias Ferrão', 'F', 5, '16/09/1974', 7, 11, 9, NULL, 1285);</v>
      </c>
    </row>
    <row r="1830" spans="1:36" ht="14.25" customHeight="1" x14ac:dyDescent="0.2">
      <c r="A1830" s="7" cm="1">
        <f t="array" aca="1" ref="A1830" ca="1">INDEX(Companies!$A:$A,RANDBETWEEN(5,COUNTA(Companies!$A:$A) + 1),1)</f>
        <v>5</v>
      </c>
      <c r="B1830" s="7" t="str">
        <f ca="1">VLOOKUP($A1830,Companies!$A:$B,2,FALSE)</f>
        <v>ACME Corporation</v>
      </c>
      <c r="C1830" s="5">
        <f t="shared" si="281"/>
        <v>1826</v>
      </c>
      <c r="D1830" s="5" t="str" cm="1">
        <f t="array" ref="D1830">SHA1HASH($C1830)</f>
        <v>ab2a1808f6efbae0bbf812bd1b951255c0f14057</v>
      </c>
      <c r="E1830" s="6">
        <v>1</v>
      </c>
      <c r="F1830" s="7">
        <f ca="1">IF($C1830 = 1 + N("Presidente"),
    127,
    IF($C1830 = 2 + N("Vice-Presidente"),
        72,
        IF($C1830 = 3 + N("Secretária bilíngue"),
            13,
            RANDBETWEEN(5,COUNT(Name!$A:$A) + 1)
        )
    )
)</f>
        <v>7</v>
      </c>
      <c r="G1830" s="7" t="str">
        <f ca="1">VLOOKUP($F1830,Name!$A:$B,2,FALSE)</f>
        <v>Adelaide</v>
      </c>
      <c r="H1830" s="7">
        <f ca="1" xml:space="preserve">
IF($C1830 = 1,
    0,
    RANDBETWEEN(5,COUNT('Last name'!$A:$A) + 1)
)</f>
        <v>110</v>
      </c>
      <c r="I1830" s="7" t="str">
        <f ca="1" xml:space="preserve">
IF($C1830 = 1 + N("Presidente"),
    "de Orléans e Bragança",
    VLOOKUP($H1830,'Last name'!$A:$B,2,FALSE) &amp; " " &amp; VLOOKUP(RANDBETWEEN(5,COUNT('Last name'!$A:$A) + 1),'Last name'!$A:$B,2,FALSE)
)</f>
        <v>Lombardi Serra</v>
      </c>
      <c r="J1830" s="7" t="str">
        <f t="shared" ca="1" si="282"/>
        <v>Adelaide Lombardi Serra</v>
      </c>
      <c r="K1830" s="7" t="str" cm="1">
        <f t="array" aca="1" ref="K1830" ca="1">SHA1HASH($J1830)</f>
        <v>d3063058d6e06446b2c089c5ddae4697dc24677c</v>
      </c>
      <c r="L1830" s="7" cm="1">
        <f t="array" aca="1" ref="L1830" ca="1">INDEX(States!$A:$A,N1830,1)</f>
        <v>5</v>
      </c>
      <c r="M1830" s="7" t="str">
        <f ca="1">VLOOKUP($L1830,Countries!$A:$B,2,FALSE)</f>
        <v>Portugal</v>
      </c>
      <c r="N1830" s="7" cm="1">
        <f t="array" aca="1" ref="N1830" ca="1">INDEX(States!$C:$C,RANDBETWEEN(5,COUNTA(States!$A:$A) + 1),1)</f>
        <v>16</v>
      </c>
      <c r="O1830" s="7" t="str">
        <f ca="1">VLOOKUP($N1830,States!$C:$D,2,FALSE)</f>
        <v>Azores</v>
      </c>
      <c r="P1830" s="7" t="str">
        <f ca="1">VLOOKUP($F1830,Name!$A:$C,3,FALSE)</f>
        <v>F</v>
      </c>
      <c r="Q1830" s="7" t="str">
        <f ca="1">VLOOKUP($P1830,Genders!$B:$C,2,FALSE)</f>
        <v>Female</v>
      </c>
      <c r="R1830" s="7" cm="1">
        <f t="array" aca="1" ref="R1830" ca="1">INDEX('Marital status'!$A:$A,RANDBETWEEN(5,COUNTA('Marital status'!$A:$A) + 1),1)</f>
        <v>9</v>
      </c>
      <c r="S1830" s="7" t="str">
        <f ca="1">VLOOKUP($R1830,'Marital status'!$A:$B,2,FALSE)</f>
        <v>DIVORCED</v>
      </c>
      <c r="T1830" s="7">
        <f t="shared" ca="1" si="283"/>
        <v>5</v>
      </c>
      <c r="U1830" s="7" t="str">
        <f ca="1">VLOOKUP($T1830,Ethnicities!$A:$B,2,FALSE)</f>
        <v xml:space="preserve"> white</v>
      </c>
      <c r="V1830" s="8">
        <f t="shared" ca="1" si="284"/>
        <v>20654</v>
      </c>
      <c r="W1830" s="6">
        <f t="shared" ca="1" si="285"/>
        <v>7</v>
      </c>
      <c r="X1830" s="8" t="str">
        <f ca="1">VLOOKUP($W1830,'Background education'!$A:$B,2,FALSE)</f>
        <v>Undergraduate degree</v>
      </c>
      <c r="Y1830" s="7">
        <f ca="1" xml:space="preserve">
  IF(OR($AA1830 = 5, $AA1830 = 6, $AA1830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30" s="7" t="str">
        <f ca="1">VLOOKUP($Y1830,Departments!$A:$B,2,FALSE)</f>
        <v>Operations</v>
      </c>
      <c r="AA1830" s="6">
        <f t="shared" ca="1" si="286"/>
        <v>11</v>
      </c>
      <c r="AB1830" s="7" t="str">
        <f ca="1">VLOOKUP($AA1830,Roles!$A:$B,2,FALSE)</f>
        <v>Analyst</v>
      </c>
      <c r="AC1830" s="6">
        <f t="shared" ca="1" si="287"/>
        <v>7</v>
      </c>
      <c r="AD1830" s="7" t="str">
        <f ca="1" xml:space="preserve">
IF($AC1830 &lt;&gt; "",
    VLOOKUP($AC1830,Levels!$A:$B,2,FALSE),
    ""
)</f>
        <v>Senior</v>
      </c>
      <c r="AE1830" s="8">
        <f t="shared" ca="1" si="288"/>
        <v>43147</v>
      </c>
      <c r="AF1830" s="6">
        <f ca="1">RANDBETWEEN(5,COUNTA('Recruitment source'!$A:$A) + 1)</f>
        <v>6</v>
      </c>
      <c r="AG1830" s="6" t="str">
        <f ca="1">VLOOKUP($AF1830,'Recruitment source'!$A:$B,2,FALSE)</f>
        <v>Learn4Good</v>
      </c>
      <c r="AH1830" s="8"/>
      <c r="AI1830" s="1">
        <f t="shared" ca="1" si="280"/>
        <v>2500</v>
      </c>
      <c r="AJ183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1826, 1, 'Adelaide Lombardi Serra', 'F', 5, '18/07/1956', 7, 10, 11, 7, 2500);</v>
      </c>
    </row>
    <row r="1831" spans="1:36" ht="14.25" customHeight="1" x14ac:dyDescent="0.2">
      <c r="A1831" s="7" cm="1">
        <f t="array" aca="1" ref="A1831" ca="1">INDEX(Companies!$A:$A,RANDBETWEEN(5,COUNTA(Companies!$A:$A) + 1),1)</f>
        <v>5</v>
      </c>
      <c r="B1831" s="7" t="str">
        <f ca="1">VLOOKUP($A1831,Companies!$A:$B,2,FALSE)</f>
        <v>ACME Corporation</v>
      </c>
      <c r="C1831" s="5">
        <f t="shared" si="281"/>
        <v>1827</v>
      </c>
      <c r="D1831" s="5" t="str" cm="1">
        <f t="array" ref="D1831">SHA1HASH($C1831)</f>
        <v>53a6593ea063a3cda52a0e5ef1ec89326dd75176</v>
      </c>
      <c r="E1831" s="6">
        <v>1</v>
      </c>
      <c r="F1831" s="7">
        <f ca="1">IF($C1831 = 1 + N("Presidente"),
    127,
    IF($C1831 = 2 + N("Vice-Presidente"),
        72,
        IF($C1831 = 3 + N("Secretária bilíngue"),
            13,
            RANDBETWEEN(5,COUNT(Name!$A:$A) + 1)
        )
    )
)</f>
        <v>143</v>
      </c>
      <c r="G1831" s="7" t="str">
        <f ca="1">VLOOKUP($F1831,Name!$A:$B,2,FALSE)</f>
        <v>Flavio</v>
      </c>
      <c r="H1831" s="7">
        <f ca="1" xml:space="preserve">
IF($C1831 = 1,
    0,
    RANDBETWEEN(5,COUNT('Last name'!$A:$A) + 1)
)</f>
        <v>147</v>
      </c>
      <c r="I1831" s="7" t="str">
        <f ca="1" xml:space="preserve">
IF($C1831 = 1 + N("Presidente"),
    "de Orléans e Bragança",
    VLOOKUP($H1831,'Last name'!$A:$B,2,FALSE) &amp; " " &amp; VLOOKUP(RANDBETWEEN(5,COUNT('Last name'!$A:$A) + 1),'Last name'!$A:$B,2,FALSE)
)</f>
        <v>Peçanha Alves</v>
      </c>
      <c r="J1831" s="7" t="str">
        <f t="shared" ca="1" si="282"/>
        <v>Flavio Peçanha Alves</v>
      </c>
      <c r="K1831" s="7" t="str" cm="1">
        <f t="array" aca="1" ref="K1831" ca="1">SHA1HASH($J1831)</f>
        <v>5c39483bbf233e1bd5c3cac6d7acb38b19bcfaa2</v>
      </c>
      <c r="L1831" s="7" cm="1">
        <f t="array" aca="1" ref="L1831" ca="1">INDEX(States!$A:$A,N1831,1)</f>
        <v>5</v>
      </c>
      <c r="M1831" s="7" t="str">
        <f ca="1">VLOOKUP($L1831,Countries!$A:$B,2,FALSE)</f>
        <v>Portugal</v>
      </c>
      <c r="N1831" s="7" cm="1">
        <f t="array" aca="1" ref="N1831" ca="1">INDEX(States!$C:$C,RANDBETWEEN(5,COUNTA(States!$A:$A) + 1),1)</f>
        <v>21</v>
      </c>
      <c r="O1831" s="7" t="str">
        <f ca="1">VLOOKUP($N1831,States!$C:$D,2,FALSE)</f>
        <v>Guarda</v>
      </c>
      <c r="P1831" s="7" t="str">
        <f ca="1">VLOOKUP($F1831,Name!$A:$C,3,FALSE)</f>
        <v>M</v>
      </c>
      <c r="Q1831" s="7" t="str">
        <f ca="1">VLOOKUP($P1831,Genders!$B:$C,2,FALSE)</f>
        <v>Male</v>
      </c>
      <c r="R1831" s="7" cm="1">
        <f t="array" aca="1" ref="R1831" ca="1">INDEX('Marital status'!$A:$A,RANDBETWEEN(5,COUNTA('Marital status'!$A:$A) + 1),1)</f>
        <v>5</v>
      </c>
      <c r="S1831" s="7" t="str">
        <f ca="1">VLOOKUP($R1831,'Marital status'!$A:$B,2,FALSE)</f>
        <v>single</v>
      </c>
      <c r="T1831" s="7">
        <f t="shared" ca="1" si="283"/>
        <v>5</v>
      </c>
      <c r="U1831" s="7" t="str">
        <f ca="1">VLOOKUP($T1831,Ethnicities!$A:$B,2,FALSE)</f>
        <v xml:space="preserve"> white</v>
      </c>
      <c r="V1831" s="8">
        <f t="shared" ca="1" si="284"/>
        <v>28464</v>
      </c>
      <c r="W1831" s="6">
        <f t="shared" ca="1" si="285"/>
        <v>7</v>
      </c>
      <c r="X1831" s="8" t="str">
        <f ca="1">VLOOKUP($W1831,'Background education'!$A:$B,2,FALSE)</f>
        <v>Undergraduate degree</v>
      </c>
      <c r="Y1831" s="7">
        <f ca="1" xml:space="preserve">
  IF(OR($AA1831 = 5, $AA1831 = 6, $AA1831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31" s="7" t="str">
        <f ca="1">VLOOKUP($Y1831,Departments!$A:$B,2,FALSE)</f>
        <v>Operations</v>
      </c>
      <c r="AA1831" s="6">
        <f t="shared" ca="1" si="286"/>
        <v>10</v>
      </c>
      <c r="AB1831" s="7" t="str">
        <f ca="1">VLOOKUP($AA1831,Roles!$A:$B,2,FALSE)</f>
        <v>Trainee</v>
      </c>
      <c r="AC1831" s="6" t="str">
        <f t="shared" ca="1" si="287"/>
        <v/>
      </c>
      <c r="AD1831" s="7" t="str">
        <f ca="1" xml:space="preserve">
IF($AC1831 &lt;&gt; "",
    VLOOKUP($AC1831,Levels!$A:$B,2,FALSE),
    ""
)</f>
        <v/>
      </c>
      <c r="AE1831" s="8">
        <f t="shared" ca="1" si="288"/>
        <v>39363</v>
      </c>
      <c r="AF1831" s="6">
        <f ca="1">RANDBETWEEN(5,COUNTA('Recruitment source'!$A:$A) + 1)</f>
        <v>12</v>
      </c>
      <c r="AG1831" s="6" t="str">
        <f ca="1">VLOOKUP($AF1831,'Recruitment source'!$A:$B,2,FALSE)</f>
        <v xml:space="preserve"> recommendation of employee</v>
      </c>
      <c r="AH1831" s="8"/>
      <c r="AI1831" s="1">
        <f t="shared" ca="1" si="280"/>
        <v>1305</v>
      </c>
      <c r="AJ183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1827, 1, 'Flavio Peçanha Alves', 'M', 5, '05/12/1977', 7, 10, 10, NULL, 1305);</v>
      </c>
    </row>
    <row r="1832" spans="1:36" ht="14.25" customHeight="1" x14ac:dyDescent="0.2">
      <c r="A1832" s="7" cm="1">
        <f t="array" aca="1" ref="A1832" ca="1">INDEX(Companies!$A:$A,RANDBETWEEN(5,COUNTA(Companies!$A:$A) + 1),1)</f>
        <v>5</v>
      </c>
      <c r="B1832" s="7" t="str">
        <f ca="1">VLOOKUP($A1832,Companies!$A:$B,2,FALSE)</f>
        <v>ACME Corporation</v>
      </c>
      <c r="C1832" s="5">
        <f t="shared" si="281"/>
        <v>1828</v>
      </c>
      <c r="D1832" s="5" t="str" cm="1">
        <f t="array" ref="D1832">SHA1HASH($C1832)</f>
        <v>f9db519c97dc5f0cdf3a6ee0d574c9cd36fb1c61</v>
      </c>
      <c r="E1832" s="6">
        <v>1</v>
      </c>
      <c r="F1832" s="7">
        <f ca="1">IF($C1832 = 1 + N("Presidente"),
    127,
    IF($C1832 = 2 + N("Vice-Presidente"),
        72,
        IF($C1832 = 3 + N("Secretária bilíngue"),
            13,
            RANDBETWEEN(5,COUNT(Name!$A:$A) + 1)
        )
    )
)</f>
        <v>275</v>
      </c>
      <c r="G1832" s="7" t="str">
        <f ca="1">VLOOKUP($F1832,Name!$A:$B,2,FALSE)</f>
        <v>Maria Vitória</v>
      </c>
      <c r="H1832" s="7">
        <f ca="1" xml:space="preserve">
IF($C1832 = 1,
    0,
    RANDBETWEEN(5,COUNT('Last name'!$A:$A) + 1)
)</f>
        <v>158</v>
      </c>
      <c r="I1832" s="7" t="str">
        <f ca="1" xml:space="preserve">
IF($C1832 = 1 + N("Presidente"),
    "de Orléans e Bragança",
    VLOOKUP($H1832,'Last name'!$A:$B,2,FALSE) &amp; " " &amp; VLOOKUP(RANDBETWEEN(5,COUNT('Last name'!$A:$A) + 1),'Last name'!$A:$B,2,FALSE)
)</f>
        <v>Rangel Longo</v>
      </c>
      <c r="J1832" s="7" t="str">
        <f t="shared" ca="1" si="282"/>
        <v>Maria Vitória Rangel Longo</v>
      </c>
      <c r="K1832" s="7" t="str" cm="1">
        <f t="array" aca="1" ref="K1832" ca="1">SHA1HASH($J1832)</f>
        <v>049a7bf47d8e789cf5b6656f67c0f76639b0c61d</v>
      </c>
      <c r="L1832" s="7" cm="1">
        <f t="array" aca="1" ref="L1832" ca="1">INDEX(States!$A:$A,N1832,1)</f>
        <v>5</v>
      </c>
      <c r="M1832" s="7" t="str">
        <f ca="1">VLOOKUP($L1832,Countries!$A:$B,2,FALSE)</f>
        <v>Portugal</v>
      </c>
      <c r="N1832" s="7" cm="1">
        <f t="array" aca="1" ref="N1832" ca="1">INDEX(States!$C:$C,RANDBETWEEN(5,COUNTA(States!$A:$A) + 1),1)</f>
        <v>6</v>
      </c>
      <c r="O1832" s="7" t="str">
        <f ca="1">VLOOKUP($N1832,States!$C:$D,2,FALSE)</f>
        <v>PORTO</v>
      </c>
      <c r="P1832" s="7" t="str">
        <f ca="1">VLOOKUP($F1832,Name!$A:$C,3,FALSE)</f>
        <v>F</v>
      </c>
      <c r="Q1832" s="7" t="str">
        <f ca="1">VLOOKUP($P1832,Genders!$B:$C,2,FALSE)</f>
        <v>Female</v>
      </c>
      <c r="R1832" s="7" cm="1">
        <f t="array" aca="1" ref="R1832" ca="1">INDEX('Marital status'!$A:$A,RANDBETWEEN(5,COUNTA('Marital status'!$A:$A) + 1),1)</f>
        <v>6</v>
      </c>
      <c r="S1832" s="7" t="str">
        <f ca="1">VLOOKUP($R1832,'Marital status'!$A:$B,2,FALSE)</f>
        <v>MarrieD</v>
      </c>
      <c r="T1832" s="7">
        <f t="shared" ca="1" si="283"/>
        <v>5</v>
      </c>
      <c r="U1832" s="7" t="str">
        <f ca="1">VLOOKUP($T1832,Ethnicities!$A:$B,2,FALSE)</f>
        <v xml:space="preserve"> white</v>
      </c>
      <c r="V1832" s="8">
        <f t="shared" ca="1" si="284"/>
        <v>19136</v>
      </c>
      <c r="W1832" s="6">
        <f t="shared" ca="1" si="285"/>
        <v>8</v>
      </c>
      <c r="X1832" s="8" t="str">
        <f ca="1">VLOOKUP($W1832,'Background education'!$A:$B,2,FALSE)</f>
        <v>Graduate school</v>
      </c>
      <c r="Y1832" s="7">
        <f ca="1" xml:space="preserve">
  IF(OR($AA1832 = 5, $AA1832 = 6, $AA1832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32" s="7" t="str">
        <f ca="1">VLOOKUP($Y1832,Departments!$A:$B,2,FALSE)</f>
        <v>Operations</v>
      </c>
      <c r="AA1832" s="6">
        <f t="shared" ca="1" si="286"/>
        <v>11</v>
      </c>
      <c r="AB1832" s="7" t="str">
        <f ca="1">VLOOKUP($AA1832,Roles!$A:$B,2,FALSE)</f>
        <v>Analyst</v>
      </c>
      <c r="AC1832" s="6">
        <f t="shared" ca="1" si="287"/>
        <v>7</v>
      </c>
      <c r="AD1832" s="7" t="str">
        <f ca="1" xml:space="preserve">
IF($AC1832 &lt;&gt; "",
    VLOOKUP($AC1832,Levels!$A:$B,2,FALSE),
    ""
)</f>
        <v>Senior</v>
      </c>
      <c r="AE1832" s="8">
        <f t="shared" ca="1" si="288"/>
        <v>38612</v>
      </c>
      <c r="AF1832" s="6">
        <f ca="1">RANDBETWEEN(5,COUNTA('Recruitment source'!$A:$A) + 1)</f>
        <v>6</v>
      </c>
      <c r="AG1832" s="6" t="str">
        <f ca="1">VLOOKUP($AF1832,'Recruitment source'!$A:$B,2,FALSE)</f>
        <v>Learn4Good</v>
      </c>
      <c r="AH1832" s="8"/>
      <c r="AI1832" s="1">
        <f t="shared" ca="1" si="280"/>
        <v>3000</v>
      </c>
      <c r="AJ1832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1828, 1, 'Maria Vitória Rangel Longo', 'F', 5, '22/05/1952', 8, 10, 11, 7, 3000);</v>
      </c>
    </row>
    <row r="1833" spans="1:36" ht="14.25" customHeight="1" x14ac:dyDescent="0.2">
      <c r="A1833" s="7" cm="1">
        <f t="array" aca="1" ref="A1833" ca="1">INDEX(Companies!$A:$A,RANDBETWEEN(5,COUNTA(Companies!$A:$A) + 1),1)</f>
        <v>5</v>
      </c>
      <c r="B1833" s="7" t="str">
        <f ca="1">VLOOKUP($A1833,Companies!$A:$B,2,FALSE)</f>
        <v>ACME Corporation</v>
      </c>
      <c r="C1833" s="5">
        <f t="shared" si="281"/>
        <v>1829</v>
      </c>
      <c r="D1833" s="5" t="str" cm="1">
        <f t="array" ref="D1833">SHA1HASH($C1833)</f>
        <v>ef632290ee4f46327a7d0faac6c032378101477f</v>
      </c>
      <c r="E1833" s="6">
        <v>1</v>
      </c>
      <c r="F1833" s="7">
        <f ca="1">IF($C1833 = 1 + N("Presidente"),
    127,
    IF($C1833 = 2 + N("Vice-Presidente"),
        72,
        IF($C1833 = 3 + N("Secretária bilíngue"),
            13,
            RANDBETWEEN(5,COUNT(Name!$A:$A) + 1)
        )
    )
)</f>
        <v>270</v>
      </c>
      <c r="G1833" s="7" t="str">
        <f ca="1">VLOOKUP($F1833,Name!$A:$B,2,FALSE)</f>
        <v>Maria Laura</v>
      </c>
      <c r="H1833" s="7">
        <f ca="1" xml:space="preserve">
IF($C1833 = 1,
    0,
    RANDBETWEEN(5,COUNT('Last name'!$A:$A) + 1)
)</f>
        <v>89</v>
      </c>
      <c r="I1833" s="7" t="str">
        <f ca="1" xml:space="preserve">
IF($C1833 = 1 + N("Presidente"),
    "de Orléans e Bragança",
    VLOOKUP($H1833,'Last name'!$A:$B,2,FALSE) &amp; " " &amp; VLOOKUP(RANDBETWEEN(5,COUNT('Last name'!$A:$A) + 1),'Last name'!$A:$B,2,FALSE)
)</f>
        <v>Figo Greco</v>
      </c>
      <c r="J1833" s="7" t="str">
        <f t="shared" ca="1" si="282"/>
        <v>Maria Laura Figo Greco</v>
      </c>
      <c r="K1833" s="7" t="str" cm="1">
        <f t="array" aca="1" ref="K1833" ca="1">SHA1HASH($J1833)</f>
        <v>37af19748aee3f3ab47c94b2cc89b0a1b7d9959c</v>
      </c>
      <c r="L1833" s="7" cm="1">
        <f t="array" aca="1" ref="L1833" ca="1">INDEX(States!$A:$A,N1833,1)</f>
        <v>5</v>
      </c>
      <c r="M1833" s="7" t="str">
        <f ca="1">VLOOKUP($L1833,Countries!$A:$B,2,FALSE)</f>
        <v>Portugal</v>
      </c>
      <c r="N1833" s="7" cm="1">
        <f t="array" aca="1" ref="N1833" ca="1">INDEX(States!$C:$C,RANDBETWEEN(5,COUNTA(States!$A:$A) + 1),1)</f>
        <v>6</v>
      </c>
      <c r="O1833" s="7" t="str">
        <f ca="1">VLOOKUP($N1833,States!$C:$D,2,FALSE)</f>
        <v>PORTO</v>
      </c>
      <c r="P1833" s="7" t="str">
        <f ca="1">VLOOKUP($F1833,Name!$A:$C,3,FALSE)</f>
        <v>F</v>
      </c>
      <c r="Q1833" s="7" t="str">
        <f ca="1">VLOOKUP($P1833,Genders!$B:$C,2,FALSE)</f>
        <v>Female</v>
      </c>
      <c r="R1833" s="7" cm="1">
        <f t="array" aca="1" ref="R1833" ca="1">INDEX('Marital status'!$A:$A,RANDBETWEEN(5,COUNTA('Marital status'!$A:$A) + 1),1)</f>
        <v>5</v>
      </c>
      <c r="S1833" s="7" t="str">
        <f ca="1">VLOOKUP($R1833,'Marital status'!$A:$B,2,FALSE)</f>
        <v>single</v>
      </c>
      <c r="T1833" s="7">
        <f t="shared" ca="1" si="283"/>
        <v>5</v>
      </c>
      <c r="U1833" s="7" t="str">
        <f ca="1">VLOOKUP($T1833,Ethnicities!$A:$B,2,FALSE)</f>
        <v xml:space="preserve"> white</v>
      </c>
      <c r="V1833" s="8">
        <f t="shared" ca="1" si="284"/>
        <v>19217</v>
      </c>
      <c r="W1833" s="6">
        <f t="shared" ca="1" si="285"/>
        <v>7</v>
      </c>
      <c r="X1833" s="8" t="str">
        <f ca="1">VLOOKUP($W1833,'Background education'!$A:$B,2,FALSE)</f>
        <v>Undergraduate degree</v>
      </c>
      <c r="Y1833" s="7">
        <f ca="1" xml:space="preserve">
  IF(OR($AA1833 = 5, $AA1833 = 6, $AA1833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33" s="7" t="str">
        <f ca="1">VLOOKUP($Y1833,Departments!$A:$B,2,FALSE)</f>
        <v>Administration</v>
      </c>
      <c r="AA1833" s="6">
        <f t="shared" ca="1" si="286"/>
        <v>10</v>
      </c>
      <c r="AB1833" s="7" t="str">
        <f ca="1">VLOOKUP($AA1833,Roles!$A:$B,2,FALSE)</f>
        <v>Trainee</v>
      </c>
      <c r="AC1833" s="6" t="str">
        <f t="shared" ca="1" si="287"/>
        <v/>
      </c>
      <c r="AD1833" s="7" t="str">
        <f ca="1" xml:space="preserve">
IF($AC1833 &lt;&gt; "",
    VLOOKUP($AC1833,Levels!$A:$B,2,FALSE),
    ""
)</f>
        <v/>
      </c>
      <c r="AE1833" s="8">
        <f t="shared" ca="1" si="288"/>
        <v>40615</v>
      </c>
      <c r="AF1833" s="6">
        <f ca="1">RANDBETWEEN(5,COUNTA('Recruitment source'!$A:$A) + 1)</f>
        <v>6</v>
      </c>
      <c r="AG1833" s="6" t="str">
        <f ca="1">VLOOKUP($AF1833,'Recruitment source'!$A:$B,2,FALSE)</f>
        <v>Learn4Good</v>
      </c>
      <c r="AH1833" s="8"/>
      <c r="AI1833" s="1">
        <f t="shared" ca="1" si="280"/>
        <v>1305</v>
      </c>
      <c r="AJ1833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1829, 1, 'Maria Laura Figo Greco', 'F', 5, '11/08/1952', 7, 6, 10, NULL, 1305);</v>
      </c>
    </row>
    <row r="1834" spans="1:36" ht="14.25" customHeight="1" x14ac:dyDescent="0.2">
      <c r="A1834" s="7" cm="1">
        <f t="array" aca="1" ref="A1834" ca="1">INDEX(Companies!$A:$A,RANDBETWEEN(5,COUNTA(Companies!$A:$A) + 1),1)</f>
        <v>5</v>
      </c>
      <c r="B1834" s="7" t="str">
        <f ca="1">VLOOKUP($A1834,Companies!$A:$B,2,FALSE)</f>
        <v>ACME Corporation</v>
      </c>
      <c r="C1834" s="5">
        <f t="shared" si="281"/>
        <v>1830</v>
      </c>
      <c r="D1834" s="5" t="str" cm="1">
        <f t="array" ref="D1834">SHA1HASH($C1834)</f>
        <v>2f0754431c5344d65b57d33acf35e6151dd17aee</v>
      </c>
      <c r="E1834" s="6">
        <v>1</v>
      </c>
      <c r="F1834" s="7">
        <f ca="1">IF($C1834 = 1 + N("Presidente"),
    127,
    IF($C1834 = 2 + N("Vice-Presidente"),
        72,
        IF($C1834 = 3 + N("Secretária bilíngue"),
            13,
            RANDBETWEEN(5,COUNT(Name!$A:$A) + 1)
        )
    )
)</f>
        <v>302</v>
      </c>
      <c r="G1834" s="7" t="str">
        <f ca="1">VLOOKUP($F1834,Name!$A:$B,2,FALSE)</f>
        <v>Natália</v>
      </c>
      <c r="H1834" s="7">
        <f ca="1" xml:space="preserve">
IF($C1834 = 1,
    0,
    RANDBETWEEN(5,COUNT('Last name'!$A:$A) + 1)
)</f>
        <v>33</v>
      </c>
      <c r="I1834" s="7" t="str">
        <f ca="1" xml:space="preserve">
IF($C1834 = 1 + N("Presidente"),
    "de Orléans e Bragança",
    VLOOKUP($H1834,'Last name'!$A:$B,2,FALSE) &amp; " " &amp; VLOOKUP(RANDBETWEEN(5,COUNT('Last name'!$A:$A) + 1),'Last name'!$A:$B,2,FALSE)
)</f>
        <v>Barreto Albuquerque</v>
      </c>
      <c r="J1834" s="7" t="str">
        <f t="shared" ca="1" si="282"/>
        <v>Natália Barreto Albuquerque</v>
      </c>
      <c r="K1834" s="7" t="str" cm="1">
        <f t="array" aca="1" ref="K1834" ca="1">SHA1HASH($J1834)</f>
        <v>8900fac11588b4e8e56dc90701de61eb1391f6d6</v>
      </c>
      <c r="L1834" s="7" cm="1">
        <f t="array" aca="1" ref="L1834" ca="1">INDEX(States!$A:$A,N1834,1)</f>
        <v>5</v>
      </c>
      <c r="M1834" s="7" t="str">
        <f ca="1">VLOOKUP($L1834,Countries!$A:$B,2,FALSE)</f>
        <v>Portugal</v>
      </c>
      <c r="N1834" s="7" cm="1">
        <f t="array" aca="1" ref="N1834" ca="1">INDEX(States!$C:$C,RANDBETWEEN(5,COUNTA(States!$A:$A) + 1),1)</f>
        <v>9</v>
      </c>
      <c r="O1834" s="7" t="str">
        <f ca="1">VLOOKUP($N1834,States!$C:$D,2,FALSE)</f>
        <v>braga</v>
      </c>
      <c r="P1834" s="7" t="str">
        <f ca="1">VLOOKUP($F1834,Name!$A:$C,3,FALSE)</f>
        <v>F</v>
      </c>
      <c r="Q1834" s="7" t="str">
        <f ca="1">VLOOKUP($P1834,Genders!$B:$C,2,FALSE)</f>
        <v>Female</v>
      </c>
      <c r="R1834" s="7" cm="1">
        <f t="array" aca="1" ref="R1834" ca="1">INDEX('Marital status'!$A:$A,RANDBETWEEN(5,COUNTA('Marital status'!$A:$A) + 1),1)</f>
        <v>6</v>
      </c>
      <c r="S1834" s="7" t="str">
        <f ca="1">VLOOKUP($R1834,'Marital status'!$A:$B,2,FALSE)</f>
        <v>MarrieD</v>
      </c>
      <c r="T1834" s="7">
        <f t="shared" ca="1" si="283"/>
        <v>6</v>
      </c>
      <c r="U1834" s="7" t="str">
        <f ca="1">VLOOKUP($T1834,Ethnicities!$A:$B,2,FALSE)</f>
        <v>Black or African American</v>
      </c>
      <c r="V1834" s="8">
        <f t="shared" ca="1" si="284"/>
        <v>20506</v>
      </c>
      <c r="W1834" s="6">
        <f t="shared" ca="1" si="285"/>
        <v>8</v>
      </c>
      <c r="X1834" s="8" t="str">
        <f ca="1">VLOOKUP($W1834,'Background education'!$A:$B,2,FALSE)</f>
        <v>Graduate school</v>
      </c>
      <c r="Y1834" s="7">
        <f ca="1" xml:space="preserve">
  IF(OR($AA1834 = 5, $AA1834 = 6, $AA1834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34" s="7" t="str">
        <f ca="1">VLOOKUP($Y1834,Departments!$A:$B,2,FALSE)</f>
        <v xml:space="preserve"> Presidency</v>
      </c>
      <c r="AA1834" s="6">
        <f t="shared" ca="1" si="286"/>
        <v>11</v>
      </c>
      <c r="AB1834" s="7" t="str">
        <f ca="1">VLOOKUP($AA1834,Roles!$A:$B,2,FALSE)</f>
        <v>Analyst</v>
      </c>
      <c r="AC1834" s="6">
        <f t="shared" ca="1" si="287"/>
        <v>5</v>
      </c>
      <c r="AD1834" s="7" t="str">
        <f ca="1" xml:space="preserve">
IF($AC1834 &lt;&gt; "",
    VLOOKUP($AC1834,Levels!$A:$B,2,FALSE),
    ""
)</f>
        <v>Junior</v>
      </c>
      <c r="AE1834" s="8">
        <f t="shared" ca="1" si="288"/>
        <v>40217</v>
      </c>
      <c r="AF1834" s="6">
        <f ca="1">RANDBETWEEN(5,COUNTA('Recruitment source'!$A:$A) + 1)</f>
        <v>9</v>
      </c>
      <c r="AG1834" s="6" t="str">
        <f ca="1">VLOOKUP($AF1834,'Recruitment source'!$A:$B,2,FALSE)</f>
        <v>Empregos Online</v>
      </c>
      <c r="AH1834" s="8"/>
      <c r="AI1834" s="1">
        <f t="shared" ca="1" si="280"/>
        <v>3000</v>
      </c>
      <c r="AJ1834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1830, 1, 'Natália Barreto Albuquerque', 'F', 6, '21/02/1956', 8, 5, 11, 5, 3000);</v>
      </c>
    </row>
    <row r="1835" spans="1:36" ht="14.25" customHeight="1" x14ac:dyDescent="0.2">
      <c r="A1835" s="7" cm="1">
        <f t="array" aca="1" ref="A1835" ca="1">INDEX(Companies!$A:$A,RANDBETWEEN(5,COUNTA(Companies!$A:$A) + 1),1)</f>
        <v>5</v>
      </c>
      <c r="B1835" s="7" t="str">
        <f ca="1">VLOOKUP($A1835,Companies!$A:$B,2,FALSE)</f>
        <v>ACME Corporation</v>
      </c>
      <c r="C1835" s="5">
        <f t="shared" si="281"/>
        <v>1831</v>
      </c>
      <c r="D1835" s="5" t="str" cm="1">
        <f t="array" ref="D1835">SHA1HASH($C1835)</f>
        <v>65f40c35951d7d0091c8a15af636d4b4c31ab168</v>
      </c>
      <c r="E1835" s="6">
        <v>1</v>
      </c>
      <c r="F1835" s="7">
        <f ca="1">IF($C1835 = 1 + N("Presidente"),
    127,
    IF($C1835 = 2 + N("Vice-Presidente"),
        72,
        IF($C1835 = 3 + N("Secretária bilíngue"),
            13,
            RANDBETWEEN(5,COUNT(Name!$A:$A) + 1)
        )
    )
)</f>
        <v>241</v>
      </c>
      <c r="G1835" s="7" t="str">
        <f ca="1">VLOOKUP($F1835,Name!$A:$B,2,FALSE)</f>
        <v>Luccas</v>
      </c>
      <c r="H1835" s="7">
        <f ca="1" xml:space="preserve">
IF($C1835 = 1,
    0,
    RANDBETWEEN(5,COUNT('Last name'!$A:$A) + 1)
)</f>
        <v>130</v>
      </c>
      <c r="I1835" s="7" t="str">
        <f ca="1" xml:space="preserve">
IF($C1835 = 1 + N("Presidente"),
    "de Orléans e Bragança",
    VLOOKUP($H1835,'Last name'!$A:$B,2,FALSE) &amp; " " &amp; VLOOKUP(RANDBETWEEN(5,COUNT('Last name'!$A:$A) + 1),'Last name'!$A:$B,2,FALSE)
)</f>
        <v>Monteiro Brito</v>
      </c>
      <c r="J1835" s="7" t="str">
        <f t="shared" ca="1" si="282"/>
        <v>Luccas Monteiro Brito</v>
      </c>
      <c r="K1835" s="7" t="str" cm="1">
        <f t="array" aca="1" ref="K1835" ca="1">SHA1HASH($J1835)</f>
        <v>83ce72bc3f365bd200fd6e5354f8b534027ea548</v>
      </c>
      <c r="L1835" s="7" cm="1">
        <f t="array" aca="1" ref="L1835" ca="1">INDEX(States!$A:$A,N1835,1)</f>
        <v>5</v>
      </c>
      <c r="M1835" s="7" t="str">
        <f ca="1">VLOOKUP($L1835,Countries!$A:$B,2,FALSE)</f>
        <v>Portugal</v>
      </c>
      <c r="N1835" s="7" cm="1">
        <f t="array" aca="1" ref="N1835" ca="1">INDEX(States!$C:$C,RANDBETWEEN(5,COUNTA(States!$A:$A) + 1),1)</f>
        <v>22</v>
      </c>
      <c r="O1835" s="7" t="str">
        <f ca="1">VLOOKUP($N1835,States!$C:$D,2,FALSE)</f>
        <v>Vila Real</v>
      </c>
      <c r="P1835" s="7" t="str">
        <f ca="1">VLOOKUP($F1835,Name!$A:$C,3,FALSE)</f>
        <v>M</v>
      </c>
      <c r="Q1835" s="7" t="str">
        <f ca="1">VLOOKUP($P1835,Genders!$B:$C,2,FALSE)</f>
        <v>Male</v>
      </c>
      <c r="R1835" s="7" cm="1">
        <f t="array" aca="1" ref="R1835" ca="1">INDEX('Marital status'!$A:$A,RANDBETWEEN(5,COUNTA('Marital status'!$A:$A) + 1),1)</f>
        <v>5</v>
      </c>
      <c r="S1835" s="7" t="str">
        <f ca="1">VLOOKUP($R1835,'Marital status'!$A:$B,2,FALSE)</f>
        <v>single</v>
      </c>
      <c r="T1835" s="7">
        <f t="shared" ca="1" si="283"/>
        <v>5</v>
      </c>
      <c r="U1835" s="7" t="str">
        <f ca="1">VLOOKUP($T1835,Ethnicities!$A:$B,2,FALSE)</f>
        <v xml:space="preserve"> white</v>
      </c>
      <c r="V1835" s="8">
        <f t="shared" ca="1" si="284"/>
        <v>31888</v>
      </c>
      <c r="W1835" s="6">
        <f t="shared" ca="1" si="285"/>
        <v>7</v>
      </c>
      <c r="X1835" s="8" t="str">
        <f ca="1">VLOOKUP($W1835,'Background education'!$A:$B,2,FALSE)</f>
        <v>Undergraduate degree</v>
      </c>
      <c r="Y1835" s="7">
        <f ca="1" xml:space="preserve">
  IF(OR($AA1835 = 5, $AA1835 = 6, $AA1835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35" s="7" t="str">
        <f ca="1">VLOOKUP($Y1835,Departments!$A:$B,2,FALSE)</f>
        <v>Human Resource</v>
      </c>
      <c r="AA1835" s="6">
        <f t="shared" ca="1" si="286"/>
        <v>10</v>
      </c>
      <c r="AB1835" s="7" t="str">
        <f ca="1">VLOOKUP($AA1835,Roles!$A:$B,2,FALSE)</f>
        <v>Trainee</v>
      </c>
      <c r="AC1835" s="6" t="str">
        <f t="shared" ca="1" si="287"/>
        <v/>
      </c>
      <c r="AD1835" s="7" t="str">
        <f ca="1" xml:space="preserve">
IF($AC1835 &lt;&gt; "",
    VLOOKUP($AC1835,Levels!$A:$B,2,FALSE),
    ""
)</f>
        <v/>
      </c>
      <c r="AE1835" s="8">
        <f t="shared" ca="1" si="288"/>
        <v>42817</v>
      </c>
      <c r="AF1835" s="6">
        <f ca="1">RANDBETWEEN(5,COUNTA('Recruitment source'!$A:$A) + 1)</f>
        <v>7</v>
      </c>
      <c r="AG1835" s="6" t="str">
        <f ca="1">VLOOKUP($AF1835,'Recruitment source'!$A:$B,2,FALSE)</f>
        <v>SAPO Emprego</v>
      </c>
      <c r="AH1835" s="8"/>
      <c r="AI1835" s="1">
        <f t="shared" ca="1" si="280"/>
        <v>1385</v>
      </c>
      <c r="AJ1835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1831, 1, 'Luccas Monteiro Brito', 'M', 5, '21/04/1987', 7, 8, 10, NULL, 1385);</v>
      </c>
    </row>
    <row r="1836" spans="1:36" ht="14.25" customHeight="1" x14ac:dyDescent="0.2">
      <c r="A1836" s="7" cm="1">
        <f t="array" aca="1" ref="A1836" ca="1">INDEX(Companies!$A:$A,RANDBETWEEN(5,COUNTA(Companies!$A:$A) + 1),1)</f>
        <v>5</v>
      </c>
      <c r="B1836" s="7" t="str">
        <f ca="1">VLOOKUP($A1836,Companies!$A:$B,2,FALSE)</f>
        <v>ACME Corporation</v>
      </c>
      <c r="C1836" s="5">
        <f t="shared" si="281"/>
        <v>1832</v>
      </c>
      <c r="D1836" s="5" t="str" cm="1">
        <f t="array" ref="D1836">SHA1HASH($C1836)</f>
        <v>ab58d3c10c516b8495c8953a61f22576d18599ac</v>
      </c>
      <c r="E1836" s="6">
        <v>1</v>
      </c>
      <c r="F1836" s="7">
        <f ca="1">IF($C1836 = 1 + N("Presidente"),
    127,
    IF($C1836 = 2 + N("Vice-Presidente"),
        72,
        IF($C1836 = 3 + N("Secretária bilíngue"),
            13,
            RANDBETWEEN(5,COUNT(Name!$A:$A) + 1)
        )
    )
)</f>
        <v>252</v>
      </c>
      <c r="G1836" s="7" t="str">
        <f ca="1">VLOOKUP($F1836,Name!$A:$B,2,FALSE)</f>
        <v>Malco</v>
      </c>
      <c r="H1836" s="7">
        <f ca="1" xml:space="preserve">
IF($C1836 = 1,
    0,
    RANDBETWEEN(5,COUNT('Last name'!$A:$A) + 1)
)</f>
        <v>104</v>
      </c>
      <c r="I1836" s="7" t="str">
        <f ca="1" xml:space="preserve">
IF($C1836 = 1 + N("Presidente"),
    "de Orléans e Bragança",
    VLOOKUP($H1836,'Last name'!$A:$B,2,FALSE) &amp; " " &amp; VLOOKUP(RANDBETWEEN(5,COUNT('Last name'!$A:$A) + 1),'Last name'!$A:$B,2,FALSE)
)</f>
        <v>Ildelfonso Pedroso</v>
      </c>
      <c r="J1836" s="7" t="str">
        <f t="shared" ca="1" si="282"/>
        <v>Malco Ildelfonso Pedroso</v>
      </c>
      <c r="K1836" s="7" t="str" cm="1">
        <f t="array" aca="1" ref="K1836" ca="1">SHA1HASH($J1836)</f>
        <v>27e15d08eb034032e2432d6591d93194b77dbbcd</v>
      </c>
      <c r="L1836" s="7" cm="1">
        <f t="array" aca="1" ref="L1836" ca="1">INDEX(States!$A:$A,N1836,1)</f>
        <v>5</v>
      </c>
      <c r="M1836" s="7" t="str">
        <f ca="1">VLOOKUP($L1836,Countries!$A:$B,2,FALSE)</f>
        <v>Portugal</v>
      </c>
      <c r="N1836" s="7" cm="1">
        <f t="array" aca="1" ref="N1836" ca="1">INDEX(States!$C:$C,RANDBETWEEN(5,COUNTA(States!$A:$A) + 1),1)</f>
        <v>13</v>
      </c>
      <c r="O1836" s="7" t="str">
        <f ca="1">VLOOKUP($N1836,States!$C:$D,2,FALSE)</f>
        <v>Coimbra</v>
      </c>
      <c r="P1836" s="7" t="str">
        <f ca="1">VLOOKUP($F1836,Name!$A:$C,3,FALSE)</f>
        <v>M</v>
      </c>
      <c r="Q1836" s="7" t="str">
        <f ca="1">VLOOKUP($P1836,Genders!$B:$C,2,FALSE)</f>
        <v>Male</v>
      </c>
      <c r="R1836" s="7" cm="1">
        <f t="array" aca="1" ref="R1836" ca="1">INDEX('Marital status'!$A:$A,RANDBETWEEN(5,COUNTA('Marital status'!$A:$A) + 1),1)</f>
        <v>6</v>
      </c>
      <c r="S1836" s="7" t="str">
        <f ca="1">VLOOKUP($R1836,'Marital status'!$A:$B,2,FALSE)</f>
        <v>MarrieD</v>
      </c>
      <c r="T1836" s="7">
        <f t="shared" ca="1" si="283"/>
        <v>5</v>
      </c>
      <c r="U1836" s="7" t="str">
        <f ca="1">VLOOKUP($T1836,Ethnicities!$A:$B,2,FALSE)</f>
        <v xml:space="preserve"> white</v>
      </c>
      <c r="V1836" s="8">
        <f t="shared" ca="1" si="284"/>
        <v>20710</v>
      </c>
      <c r="W1836" s="6">
        <f t="shared" ca="1" si="285"/>
        <v>8</v>
      </c>
      <c r="X1836" s="8" t="str">
        <f ca="1">VLOOKUP($W1836,'Background education'!$A:$B,2,FALSE)</f>
        <v>Graduate school</v>
      </c>
      <c r="Y1836" s="7">
        <f ca="1" xml:space="preserve">
  IF(OR($AA1836 = 5, $AA1836 = 6, $AA1836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36" s="7" t="str">
        <f ca="1">VLOOKUP($Y1836,Departments!$A:$B,2,FALSE)</f>
        <v>Controlling</v>
      </c>
      <c r="AA1836" s="6">
        <f t="shared" ca="1" si="286"/>
        <v>11</v>
      </c>
      <c r="AB1836" s="7" t="str">
        <f ca="1">VLOOKUP($AA1836,Roles!$A:$B,2,FALSE)</f>
        <v>Analyst</v>
      </c>
      <c r="AC1836" s="6">
        <f t="shared" ca="1" si="287"/>
        <v>5</v>
      </c>
      <c r="AD1836" s="7" t="str">
        <f ca="1" xml:space="preserve">
IF($AC1836 &lt;&gt; "",
    VLOOKUP($AC1836,Levels!$A:$B,2,FALSE),
    ""
)</f>
        <v>Junior</v>
      </c>
      <c r="AE1836" s="8">
        <f t="shared" ca="1" si="288"/>
        <v>42849</v>
      </c>
      <c r="AF1836" s="6">
        <f ca="1">RANDBETWEEN(5,COUNTA('Recruitment source'!$A:$A) + 1)</f>
        <v>14</v>
      </c>
      <c r="AG1836" s="6" t="str">
        <f ca="1">VLOOKUP($AF1836,'Recruitment source'!$A:$B,2,FALSE)</f>
        <v>LinkedIn</v>
      </c>
      <c r="AH1836" s="8"/>
      <c r="AI1836" s="1">
        <f t="shared" ca="1" si="280"/>
        <v>3000</v>
      </c>
      <c r="AJ1836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1832, 1, 'Malco Ildelfonso Pedroso', 'M', 5, '12/09/1956', 8, 12, 11, 5, 3000);</v>
      </c>
    </row>
    <row r="1837" spans="1:36" ht="14.25" customHeight="1" x14ac:dyDescent="0.2">
      <c r="A1837" s="7" cm="1">
        <f t="array" aca="1" ref="A1837" ca="1">INDEX(Companies!$A:$A,RANDBETWEEN(5,COUNTA(Companies!$A:$A) + 1),1)</f>
        <v>5</v>
      </c>
      <c r="B1837" s="7" t="str">
        <f ca="1">VLOOKUP($A1837,Companies!$A:$B,2,FALSE)</f>
        <v>ACME Corporation</v>
      </c>
      <c r="C1837" s="5">
        <f t="shared" si="281"/>
        <v>1833</v>
      </c>
      <c r="D1837" s="5" t="str" cm="1">
        <f t="array" ref="D1837">SHA1HASH($C1837)</f>
        <v>e9e977a7ce0aafc668f052d2664a42d25f677e00</v>
      </c>
      <c r="E1837" s="6">
        <v>1</v>
      </c>
      <c r="F1837" s="7">
        <f ca="1">IF($C1837 = 1 + N("Presidente"),
    127,
    IF($C1837 = 2 + N("Vice-Presidente"),
        72,
        IF($C1837 = 3 + N("Secretária bilíngue"),
            13,
            RANDBETWEEN(5,COUNT(Name!$A:$A) + 1)
        )
    )
)</f>
        <v>311</v>
      </c>
      <c r="G1837" s="7" t="str">
        <f ca="1">VLOOKUP($F1837,Name!$A:$B,2,FALSE)</f>
        <v>Olívia</v>
      </c>
      <c r="H1837" s="7">
        <f ca="1" xml:space="preserve">
IF($C1837 = 1,
    0,
    RANDBETWEEN(5,COUNT('Last name'!$A:$A) + 1)
)</f>
        <v>175</v>
      </c>
      <c r="I1837" s="7" t="str">
        <f ca="1" xml:space="preserve">
IF($C1837 = 1 + N("Presidente"),
    "de Orléans e Bragança",
    VLOOKUP($H1837,'Last name'!$A:$B,2,FALSE) &amp; " " &amp; VLOOKUP(RANDBETWEEN(5,COUNT('Last name'!$A:$A) + 1),'Last name'!$A:$B,2,FALSE)
)</f>
        <v>Santoro Gonçalves</v>
      </c>
      <c r="J1837" s="7" t="str">
        <f t="shared" ca="1" si="282"/>
        <v>Olívia Santoro Gonçalves</v>
      </c>
      <c r="K1837" s="7" t="str" cm="1">
        <f t="array" aca="1" ref="K1837" ca="1">SHA1HASH($J1837)</f>
        <v>9a06b038faf52641620376189151e809df99a1ab</v>
      </c>
      <c r="L1837" s="7" cm="1">
        <f t="array" aca="1" ref="L1837" ca="1">INDEX(States!$A:$A,N1837,1)</f>
        <v>5</v>
      </c>
      <c r="M1837" s="7" t="str">
        <f ca="1">VLOOKUP($L1837,Countries!$A:$B,2,FALSE)</f>
        <v>Portugal</v>
      </c>
      <c r="N1837" s="7" cm="1">
        <f t="array" aca="1" ref="N1837" ca="1">INDEX(States!$C:$C,RANDBETWEEN(5,COUNTA(States!$A:$A) + 1),1)</f>
        <v>15</v>
      </c>
      <c r="O1837" s="7" t="str">
        <f ca="1">VLOOKUP($N1837,States!$C:$D,2,FALSE)</f>
        <v xml:space="preserve"> ÉVORA</v>
      </c>
      <c r="P1837" s="7" t="str">
        <f ca="1">VLOOKUP($F1837,Name!$A:$C,3,FALSE)</f>
        <v>F</v>
      </c>
      <c r="Q1837" s="7" t="str">
        <f ca="1">VLOOKUP($P1837,Genders!$B:$C,2,FALSE)</f>
        <v>Female</v>
      </c>
      <c r="R1837" s="7" cm="1">
        <f t="array" aca="1" ref="R1837" ca="1">INDEX('Marital status'!$A:$A,RANDBETWEEN(5,COUNTA('Marital status'!$A:$A) + 1),1)</f>
        <v>9</v>
      </c>
      <c r="S1837" s="7" t="str">
        <f ca="1">VLOOKUP($R1837,'Marital status'!$A:$B,2,FALSE)</f>
        <v>DIVORCED</v>
      </c>
      <c r="T1837" s="7">
        <f t="shared" ca="1" si="283"/>
        <v>7</v>
      </c>
      <c r="U1837" s="7" t="str">
        <f ca="1">VLOOKUP($T1837,Ethnicities!$A:$B,2,FALSE)</f>
        <v xml:space="preserve">  Hispanic or LATINO</v>
      </c>
      <c r="V1837" s="8">
        <f t="shared" ca="1" si="284"/>
        <v>33243</v>
      </c>
      <c r="W1837" s="6">
        <f t="shared" ca="1" si="285"/>
        <v>7</v>
      </c>
      <c r="X1837" s="8" t="str">
        <f ca="1">VLOOKUP($W1837,'Background education'!$A:$B,2,FALSE)</f>
        <v>Undergraduate degree</v>
      </c>
      <c r="Y1837" s="7">
        <f ca="1" xml:space="preserve">
  IF(OR($AA1837 = 5, $AA1837 = 6, $AA1837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37" s="7" t="str">
        <f ca="1">VLOOKUP($Y1837,Departments!$A:$B,2,FALSE)</f>
        <v>Finance</v>
      </c>
      <c r="AA1837" s="6">
        <f t="shared" ca="1" si="286"/>
        <v>9</v>
      </c>
      <c r="AB1837" s="7" t="str">
        <f ca="1">VLOOKUP($AA1837,Roles!$A:$B,2,FALSE)</f>
        <v>Intern</v>
      </c>
      <c r="AC1837" s="6" t="str">
        <f t="shared" ca="1" si="287"/>
        <v/>
      </c>
      <c r="AD1837" s="7" t="str">
        <f ca="1" xml:space="preserve">
IF($AC1837 &lt;&gt; "",
    VLOOKUP($AC1837,Levels!$A:$B,2,FALSE),
    ""
)</f>
        <v/>
      </c>
      <c r="AE1837" s="8">
        <f t="shared" ca="1" si="288"/>
        <v>41902</v>
      </c>
      <c r="AF1837" s="6">
        <f ca="1">RANDBETWEEN(5,COUNTA('Recruitment source'!$A:$A) + 1)</f>
        <v>5</v>
      </c>
      <c r="AG1837" s="6" t="str">
        <f ca="1">VLOOKUP($AF1837,'Recruitment source'!$A:$B,2,FALSE)</f>
        <v>Indeed</v>
      </c>
      <c r="AH1837" s="8"/>
      <c r="AI1837" s="1">
        <f t="shared" ca="1" si="280"/>
        <v>1205</v>
      </c>
      <c r="AJ1837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1833, 1, 'Olívia Santoro Gonçalves', 'F', 7, '05/01/1991', 7, 7, 9, NULL, 1205);</v>
      </c>
    </row>
    <row r="1838" spans="1:36" ht="14.25" customHeight="1" x14ac:dyDescent="0.2">
      <c r="A1838" s="7" cm="1">
        <f t="array" aca="1" ref="A1838" ca="1">INDEX(Companies!$A:$A,RANDBETWEEN(5,COUNTA(Companies!$A:$A) + 1),1)</f>
        <v>5</v>
      </c>
      <c r="B1838" s="7" t="str">
        <f ca="1">VLOOKUP($A1838,Companies!$A:$B,2,FALSE)</f>
        <v>ACME Corporation</v>
      </c>
      <c r="C1838" s="5">
        <f t="shared" si="281"/>
        <v>1834</v>
      </c>
      <c r="D1838" s="5" t="str" cm="1">
        <f t="array" ref="D1838">SHA1HASH($C1838)</f>
        <v>8da83ccf430ee7eef2d965c4218617950bad70af</v>
      </c>
      <c r="E1838" s="6">
        <v>1</v>
      </c>
      <c r="F1838" s="7">
        <f ca="1">IF($C1838 = 1 + N("Presidente"),
    127,
    IF($C1838 = 2 + N("Vice-Presidente"),
        72,
        IF($C1838 = 3 + N("Secretária bilíngue"),
            13,
            RANDBETWEEN(5,COUNT(Name!$A:$A) + 1)
        )
    )
)</f>
        <v>326</v>
      </c>
      <c r="G1838" s="7" t="str">
        <f ca="1">VLOOKUP($F1838,Name!$A:$B,2,FALSE)</f>
        <v>Rainah</v>
      </c>
      <c r="H1838" s="7">
        <f ca="1" xml:space="preserve">
IF($C1838 = 1,
    0,
    RANDBETWEEN(5,COUNT('Last name'!$A:$A) + 1)
)</f>
        <v>103</v>
      </c>
      <c r="I1838" s="7" t="str">
        <f ca="1" xml:space="preserve">
IF($C1838 = 1 + N("Presidente"),
    "de Orléans e Bragança",
    VLOOKUP($H1838,'Last name'!$A:$B,2,FALSE) &amp; " " &amp; VLOOKUP(RANDBETWEEN(5,COUNT('Last name'!$A:$A) + 1),'Last name'!$A:$B,2,FALSE)
)</f>
        <v>Holanda Russo</v>
      </c>
      <c r="J1838" s="7" t="str">
        <f t="shared" ca="1" si="282"/>
        <v>Rainah Holanda Russo</v>
      </c>
      <c r="K1838" s="7" t="str" cm="1">
        <f t="array" aca="1" ref="K1838" ca="1">SHA1HASH($J1838)</f>
        <v>4cc991d66db2e1f6131e1a38633fc40052524ad1</v>
      </c>
      <c r="L1838" s="7" cm="1">
        <f t="array" aca="1" ref="L1838" ca="1">INDEX(States!$A:$A,N1838,1)</f>
        <v>5</v>
      </c>
      <c r="M1838" s="7" t="str">
        <f ca="1">VLOOKUP($L1838,Countries!$A:$B,2,FALSE)</f>
        <v>Portugal</v>
      </c>
      <c r="N1838" s="7" cm="1">
        <f t="array" aca="1" ref="N1838" ca="1">INDEX(States!$C:$C,RANDBETWEEN(5,COUNTA(States!$A:$A) + 1),1)</f>
        <v>16</v>
      </c>
      <c r="O1838" s="7" t="str">
        <f ca="1">VLOOKUP($N1838,States!$C:$D,2,FALSE)</f>
        <v>Azores</v>
      </c>
      <c r="P1838" s="7" t="str">
        <f ca="1">VLOOKUP($F1838,Name!$A:$C,3,FALSE)</f>
        <v>F</v>
      </c>
      <c r="Q1838" s="7" t="str">
        <f ca="1">VLOOKUP($P1838,Genders!$B:$C,2,FALSE)</f>
        <v>Female</v>
      </c>
      <c r="R1838" s="7" cm="1">
        <f t="array" aca="1" ref="R1838" ca="1">INDEX('Marital status'!$A:$A,RANDBETWEEN(5,COUNTA('Marital status'!$A:$A) + 1),1)</f>
        <v>8</v>
      </c>
      <c r="S1838" s="7" t="str">
        <f ca="1">VLOOKUP($R1838,'Marital status'!$A:$B,2,FALSE)</f>
        <v xml:space="preserve"> Separated </v>
      </c>
      <c r="T1838" s="7">
        <f t="shared" ca="1" si="283"/>
        <v>5</v>
      </c>
      <c r="U1838" s="7" t="str">
        <f ca="1">VLOOKUP($T1838,Ethnicities!$A:$B,2,FALSE)</f>
        <v xml:space="preserve"> white</v>
      </c>
      <c r="V1838" s="8">
        <f t="shared" ca="1" si="284"/>
        <v>22921</v>
      </c>
      <c r="W1838" s="6">
        <f t="shared" ca="1" si="285"/>
        <v>8</v>
      </c>
      <c r="X1838" s="8" t="str">
        <f ca="1">VLOOKUP($W1838,'Background education'!$A:$B,2,FALSE)</f>
        <v>Graduate school</v>
      </c>
      <c r="Y1838" s="7">
        <f ca="1" xml:space="preserve">
  IF(OR($AA1838 = 5, $AA1838 = 6, $AA1838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38" s="7" t="str">
        <f ca="1">VLOOKUP($Y1838,Departments!$A:$B,2,FALSE)</f>
        <v>Human Resource</v>
      </c>
      <c r="AA1838" s="6">
        <f t="shared" ca="1" si="286"/>
        <v>11</v>
      </c>
      <c r="AB1838" s="7" t="str">
        <f ca="1">VLOOKUP($AA1838,Roles!$A:$B,2,FALSE)</f>
        <v>Analyst</v>
      </c>
      <c r="AC1838" s="6">
        <f t="shared" ca="1" si="287"/>
        <v>6</v>
      </c>
      <c r="AD1838" s="7" t="str">
        <f ca="1" xml:space="preserve">
IF($AC1838 &lt;&gt; "",
    VLOOKUP($AC1838,Levels!$A:$B,2,FALSE),
    ""
)</f>
        <v>Pleno</v>
      </c>
      <c r="AE1838" s="8">
        <f t="shared" ca="1" si="288"/>
        <v>38856</v>
      </c>
      <c r="AF1838" s="6">
        <f ca="1">RANDBETWEEN(5,COUNTA('Recruitment source'!$A:$A) + 1)</f>
        <v>8</v>
      </c>
      <c r="AG1838" s="6" t="str">
        <f ca="1">VLOOKUP($AF1838,'Recruitment source'!$A:$B,2,FALSE)</f>
        <v>Net Empregos</v>
      </c>
      <c r="AH1838" s="8"/>
      <c r="AI1838" s="1">
        <f t="shared" ca="1" si="280"/>
        <v>3080</v>
      </c>
      <c r="AJ1838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1834, 1, 'Rainah Holanda Russo', 'F', 5, '02/10/1962', 8, 8, 11, 6, 3080);</v>
      </c>
    </row>
    <row r="1839" spans="1:36" ht="14.25" customHeight="1" x14ac:dyDescent="0.2">
      <c r="A1839" s="7" cm="1">
        <f t="array" aca="1" ref="A1839" ca="1">INDEX(Companies!$A:$A,RANDBETWEEN(5,COUNTA(Companies!$A:$A) + 1),1)</f>
        <v>5</v>
      </c>
      <c r="B1839" s="7" t="str">
        <f ca="1">VLOOKUP($A1839,Companies!$A:$B,2,FALSE)</f>
        <v>ACME Corporation</v>
      </c>
      <c r="C1839" s="5">
        <f t="shared" si="281"/>
        <v>1835</v>
      </c>
      <c r="D1839" s="5" t="str" cm="1">
        <f t="array" ref="D1839">SHA1HASH($C1839)</f>
        <v>bc0020db5d85275f0cb522aa112eb3e7df2d1dd9</v>
      </c>
      <c r="E1839" s="6">
        <v>1</v>
      </c>
      <c r="F1839" s="7">
        <f ca="1">IF($C1839 = 1 + N("Presidente"),
    127,
    IF($C1839 = 2 + N("Vice-Presidente"),
        72,
        IF($C1839 = 3 + N("Secretária bilíngue"),
            13,
            RANDBETWEEN(5,COUNT(Name!$A:$A) + 1)
        )
    )
)</f>
        <v>33</v>
      </c>
      <c r="G1839" s="7" t="str">
        <f ca="1">VLOOKUP($F1839,Name!$A:$B,2,FALSE)</f>
        <v>Ana Lívia</v>
      </c>
      <c r="H1839" s="7">
        <f ca="1" xml:space="preserve">
IF($C1839 = 1,
    0,
    RANDBETWEEN(5,COUNT('Last name'!$A:$A) + 1)
)</f>
        <v>32</v>
      </c>
      <c r="I1839" s="7" t="str">
        <f ca="1" xml:space="preserve">
IF($C1839 = 1 + N("Presidente"),
    "de Orléans e Bragança",
    VLOOKUP($H1839,'Last name'!$A:$B,2,FALSE) &amp; " " &amp; VLOOKUP(RANDBETWEEN(5,COUNT('Last name'!$A:$A) + 1),'Last name'!$A:$B,2,FALSE)
)</f>
        <v>Barboza Santoro</v>
      </c>
      <c r="J1839" s="7" t="str">
        <f t="shared" ca="1" si="282"/>
        <v>Ana Lívia Barboza Santoro</v>
      </c>
      <c r="K1839" s="7" t="str" cm="1">
        <f t="array" aca="1" ref="K1839" ca="1">SHA1HASH($J1839)</f>
        <v>873811d4c1a3ec02cdfcd18d8a51c0e6820b3d5e</v>
      </c>
      <c r="L1839" s="7" cm="1">
        <f t="array" aca="1" ref="L1839" ca="1">INDEX(States!$A:$A,N1839,1)</f>
        <v>5</v>
      </c>
      <c r="M1839" s="7" t="str">
        <f ca="1">VLOOKUP($L1839,Countries!$A:$B,2,FALSE)</f>
        <v>Portugal</v>
      </c>
      <c r="N1839" s="7" cm="1">
        <f t="array" aca="1" ref="N1839" ca="1">INDEX(States!$C:$C,RANDBETWEEN(5,COUNTA(States!$A:$A) + 1),1)</f>
        <v>10</v>
      </c>
      <c r="O1839" s="7" t="str">
        <f ca="1">VLOOKUP($N1839,States!$C:$D,2,FALSE)</f>
        <v>Faro</v>
      </c>
      <c r="P1839" s="7" t="str">
        <f ca="1">VLOOKUP($F1839,Name!$A:$C,3,FALSE)</f>
        <v>F</v>
      </c>
      <c r="Q1839" s="7" t="str">
        <f ca="1">VLOOKUP($P1839,Genders!$B:$C,2,FALSE)</f>
        <v>Female</v>
      </c>
      <c r="R1839" s="7" cm="1">
        <f t="array" aca="1" ref="R1839" ca="1">INDEX('Marital status'!$A:$A,RANDBETWEEN(5,COUNTA('Marital status'!$A:$A) + 1),1)</f>
        <v>8</v>
      </c>
      <c r="S1839" s="7" t="str">
        <f ca="1">VLOOKUP($R1839,'Marital status'!$A:$B,2,FALSE)</f>
        <v xml:space="preserve"> Separated </v>
      </c>
      <c r="T1839" s="7">
        <f t="shared" ca="1" si="283"/>
        <v>5</v>
      </c>
      <c r="U1839" s="7" t="str">
        <f ca="1">VLOOKUP($T1839,Ethnicities!$A:$B,2,FALSE)</f>
        <v xml:space="preserve"> white</v>
      </c>
      <c r="V1839" s="8">
        <f t="shared" ca="1" si="284"/>
        <v>29946</v>
      </c>
      <c r="W1839" s="6">
        <f t="shared" ca="1" si="285"/>
        <v>7</v>
      </c>
      <c r="X1839" s="8" t="str">
        <f ca="1">VLOOKUP($W1839,'Background education'!$A:$B,2,FALSE)</f>
        <v>Undergraduate degree</v>
      </c>
      <c r="Y1839" s="7">
        <f ca="1" xml:space="preserve">
  IF(OR($AA1839 = 5, $AA1839 = 6, $AA1839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39" s="7" t="str">
        <f ca="1">VLOOKUP($Y1839,Departments!$A:$B,2,FALSE)</f>
        <v>Communication &amp; Marketing</v>
      </c>
      <c r="AA1839" s="6">
        <f t="shared" ca="1" si="286"/>
        <v>10</v>
      </c>
      <c r="AB1839" s="7" t="str">
        <f ca="1">VLOOKUP($AA1839,Roles!$A:$B,2,FALSE)</f>
        <v>Trainee</v>
      </c>
      <c r="AC1839" s="6" t="str">
        <f t="shared" ca="1" si="287"/>
        <v/>
      </c>
      <c r="AD1839" s="7" t="str">
        <f ca="1" xml:space="preserve">
IF($AC1839 &lt;&gt; "",
    VLOOKUP($AC1839,Levels!$A:$B,2,FALSE),
    ""
)</f>
        <v/>
      </c>
      <c r="AE1839" s="8">
        <f t="shared" ca="1" si="288"/>
        <v>38836</v>
      </c>
      <c r="AF1839" s="6">
        <f ca="1">RANDBETWEEN(5,COUNTA('Recruitment source'!$A:$A) + 1)</f>
        <v>15</v>
      </c>
      <c r="AG1839" s="6" t="str">
        <f ca="1">VLOOKUP($AF1839,'Recruitment source'!$A:$B,2,FALSE)</f>
        <v>Website</v>
      </c>
      <c r="AH1839" s="8"/>
      <c r="AI1839" s="1">
        <f t="shared" ca="1" si="280"/>
        <v>1385</v>
      </c>
      <c r="AJ183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1835, 1, 'Ana Lívia Barboza Santoro', 'F', 5, '26/12/1981', 7, 11, 10, NULL, 1385);</v>
      </c>
    </row>
    <row r="1840" spans="1:36" ht="14.25" customHeight="1" x14ac:dyDescent="0.2">
      <c r="A1840" s="7" cm="1">
        <f t="array" aca="1" ref="A1840" ca="1">INDEX(Companies!$A:$A,RANDBETWEEN(5,COUNTA(Companies!$A:$A) + 1),1)</f>
        <v>5</v>
      </c>
      <c r="B1840" s="7" t="str">
        <f ca="1">VLOOKUP($A1840,Companies!$A:$B,2,FALSE)</f>
        <v>ACME Corporation</v>
      </c>
      <c r="C1840" s="5">
        <f t="shared" si="281"/>
        <v>1836</v>
      </c>
      <c r="D1840" s="5" t="str" cm="1">
        <f t="array" ref="D1840">SHA1HASH($C1840)</f>
        <v>026db829052e2ac392765a7c1d324dc1e217ea01</v>
      </c>
      <c r="E1840" s="6">
        <v>1</v>
      </c>
      <c r="F1840" s="7">
        <f ca="1">IF($C1840 = 1 + N("Presidente"),
    127,
    IF($C1840 = 2 + N("Vice-Presidente"),
        72,
        IF($C1840 = 3 + N("Secretária bilíngue"),
            13,
            RANDBETWEEN(5,COUNT(Name!$A:$A) + 1)
        )
    )
)</f>
        <v>100</v>
      </c>
      <c r="G1840" s="7" t="str">
        <f ca="1">VLOOKUP($F1840,Name!$A:$B,2,FALSE)</f>
        <v>Cristóvão</v>
      </c>
      <c r="H1840" s="7">
        <f ca="1" xml:space="preserve">
IF($C1840 = 1,
    0,
    RANDBETWEEN(5,COUNT('Last name'!$A:$A) + 1)
)</f>
        <v>38</v>
      </c>
      <c r="I1840" s="7" t="str">
        <f ca="1" xml:space="preserve">
IF($C1840 = 1 + N("Presidente"),
    "de Orléans e Bragança",
    VLOOKUP($H1840,'Last name'!$A:$B,2,FALSE) &amp; " " &amp; VLOOKUP(RANDBETWEEN(5,COUNT('Last name'!$A:$A) + 1),'Last name'!$A:$B,2,FALSE)
)</f>
        <v>Bermudes Melo</v>
      </c>
      <c r="J1840" s="7" t="str">
        <f t="shared" ca="1" si="282"/>
        <v>Cristóvão Bermudes Melo</v>
      </c>
      <c r="K1840" s="7" t="str" cm="1">
        <f t="array" aca="1" ref="K1840" ca="1">SHA1HASH($J1840)</f>
        <v>172372806079380ccb90eed64632bf313c940046</v>
      </c>
      <c r="L1840" s="7" cm="1">
        <f t="array" aca="1" ref="L1840" ca="1">INDEX(States!$A:$A,N1840,1)</f>
        <v>5</v>
      </c>
      <c r="M1840" s="7" t="str">
        <f ca="1">VLOOKUP($L1840,Countries!$A:$B,2,FALSE)</f>
        <v>Portugal</v>
      </c>
      <c r="N1840" s="7" cm="1">
        <f t="array" aca="1" ref="N1840" ca="1">INDEX(States!$C:$C,RANDBETWEEN(5,COUNTA(States!$A:$A) + 1),1)</f>
        <v>19</v>
      </c>
      <c r="O1840" s="7" t="str">
        <f ca="1">VLOOKUP($N1840,States!$C:$D,2,FALSE)</f>
        <v>Beja</v>
      </c>
      <c r="P1840" s="7" t="str">
        <f ca="1">VLOOKUP($F1840,Name!$A:$C,3,FALSE)</f>
        <v>M</v>
      </c>
      <c r="Q1840" s="7" t="str">
        <f ca="1">VLOOKUP($P1840,Genders!$B:$C,2,FALSE)</f>
        <v>Male</v>
      </c>
      <c r="R1840" s="7" cm="1">
        <f t="array" aca="1" ref="R1840" ca="1">INDEX('Marital status'!$A:$A,RANDBETWEEN(5,COUNTA('Marital status'!$A:$A) + 1),1)</f>
        <v>7</v>
      </c>
      <c r="S1840" s="7" t="str">
        <f ca="1">VLOOKUP($R1840,'Marital status'!$A:$B,2,FALSE)</f>
        <v xml:space="preserve">Widowed </v>
      </c>
      <c r="T1840" s="7">
        <f t="shared" ca="1" si="283"/>
        <v>5</v>
      </c>
      <c r="U1840" s="7" t="str">
        <f ca="1">VLOOKUP($T1840,Ethnicities!$A:$B,2,FALSE)</f>
        <v xml:space="preserve"> white</v>
      </c>
      <c r="V1840" s="8">
        <f t="shared" ca="1" si="284"/>
        <v>30477</v>
      </c>
      <c r="W1840" s="6">
        <f t="shared" ca="1" si="285"/>
        <v>8</v>
      </c>
      <c r="X1840" s="8" t="str">
        <f ca="1">VLOOKUP($W1840,'Background education'!$A:$B,2,FALSE)</f>
        <v>Graduate school</v>
      </c>
      <c r="Y1840" s="7">
        <f ca="1" xml:space="preserve">
  IF(OR($AA1840 = 5, $AA1840 = 6, $AA1840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40" s="7" t="str">
        <f ca="1">VLOOKUP($Y1840,Departments!$A:$B,2,FALSE)</f>
        <v>Human Resource</v>
      </c>
      <c r="AA1840" s="6">
        <f t="shared" ca="1" si="286"/>
        <v>11</v>
      </c>
      <c r="AB1840" s="7" t="str">
        <f ca="1">VLOOKUP($AA1840,Roles!$A:$B,2,FALSE)</f>
        <v>Analyst</v>
      </c>
      <c r="AC1840" s="6">
        <f t="shared" ca="1" si="287"/>
        <v>7</v>
      </c>
      <c r="AD1840" s="7" t="str">
        <f ca="1" xml:space="preserve">
IF($AC1840 &lt;&gt; "",
    VLOOKUP($AC1840,Levels!$A:$B,2,FALSE),
    ""
)</f>
        <v>Senior</v>
      </c>
      <c r="AE1840" s="8">
        <f t="shared" ca="1" si="288"/>
        <v>41863</v>
      </c>
      <c r="AF1840" s="6">
        <f ca="1">RANDBETWEEN(5,COUNTA('Recruitment source'!$A:$A) + 1)</f>
        <v>5</v>
      </c>
      <c r="AG1840" s="6" t="str">
        <f ca="1">VLOOKUP($AF1840,'Recruitment source'!$A:$B,2,FALSE)</f>
        <v>Indeed</v>
      </c>
      <c r="AH1840" s="8"/>
      <c r="AI1840" s="1">
        <f t="shared" ca="1" si="280"/>
        <v>3080</v>
      </c>
      <c r="AJ184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1836, 1, 'Cristóvão Bermudes Melo', 'M', 5, '10/06/1983', 8, 8, 11, 7, 3080);</v>
      </c>
    </row>
    <row r="1841" spans="1:36" ht="14.25" customHeight="1" x14ac:dyDescent="0.2">
      <c r="A1841" s="7" cm="1">
        <f t="array" aca="1" ref="A1841" ca="1">INDEX(Companies!$A:$A,RANDBETWEEN(5,COUNTA(Companies!$A:$A) + 1),1)</f>
        <v>5</v>
      </c>
      <c r="B1841" s="7" t="str">
        <f ca="1">VLOOKUP($A1841,Companies!$A:$B,2,FALSE)</f>
        <v>ACME Corporation</v>
      </c>
      <c r="C1841" s="5">
        <f t="shared" si="281"/>
        <v>1837</v>
      </c>
      <c r="D1841" s="5" t="str" cm="1">
        <f t="array" ref="D1841">SHA1HASH($C1841)</f>
        <v>cbc5e52c4aff08f8ebba09df4beb67ba3bacc05f</v>
      </c>
      <c r="E1841" s="6">
        <v>1</v>
      </c>
      <c r="F1841" s="7">
        <f ca="1">IF($C1841 = 1 + N("Presidente"),
    127,
    IF($C1841 = 2 + N("Vice-Presidente"),
        72,
        IF($C1841 = 3 + N("Secretária bilíngue"),
            13,
            RANDBETWEEN(5,COUNT(Name!$A:$A) + 1)
        )
    )
)</f>
        <v>33</v>
      </c>
      <c r="G1841" s="7" t="str">
        <f ca="1">VLOOKUP($F1841,Name!$A:$B,2,FALSE)</f>
        <v>Ana Lívia</v>
      </c>
      <c r="H1841" s="7">
        <f ca="1" xml:space="preserve">
IF($C1841 = 1,
    0,
    RANDBETWEEN(5,COUNT('Last name'!$A:$A) + 1)
)</f>
        <v>92</v>
      </c>
      <c r="I1841" s="7" t="str">
        <f ca="1" xml:space="preserve">
IF($C1841 = 1 + N("Presidente"),
    "de Orléans e Bragança",
    VLOOKUP($H1841,'Last name'!$A:$B,2,FALSE) &amp; " " &amp; VLOOKUP(RANDBETWEEN(5,COUNT('Last name'!$A:$A) + 1),'Last name'!$A:$B,2,FALSE)
)</f>
        <v>Freitas Ildelfonso</v>
      </c>
      <c r="J1841" s="7" t="str">
        <f t="shared" ca="1" si="282"/>
        <v>Ana Lívia Freitas Ildelfonso</v>
      </c>
      <c r="K1841" s="7" t="str" cm="1">
        <f t="array" aca="1" ref="K1841" ca="1">SHA1HASH($J1841)</f>
        <v>eb8ada1becf27191143c49f6287f3963938258b9</v>
      </c>
      <c r="L1841" s="7" cm="1">
        <f t="array" aca="1" ref="L1841" ca="1">INDEX(States!$A:$A,N1841,1)</f>
        <v>5</v>
      </c>
      <c r="M1841" s="7" t="str">
        <f ca="1">VLOOKUP($L1841,Countries!$A:$B,2,FALSE)</f>
        <v>Portugal</v>
      </c>
      <c r="N1841" s="7" cm="1">
        <f t="array" aca="1" ref="N1841" ca="1">INDEX(States!$C:$C,RANDBETWEEN(5,COUNTA(States!$A:$A) + 1),1)</f>
        <v>16</v>
      </c>
      <c r="O1841" s="7" t="str">
        <f ca="1">VLOOKUP($N1841,States!$C:$D,2,FALSE)</f>
        <v>Azores</v>
      </c>
      <c r="P1841" s="7" t="str">
        <f ca="1">VLOOKUP($F1841,Name!$A:$C,3,FALSE)</f>
        <v>F</v>
      </c>
      <c r="Q1841" s="7" t="str">
        <f ca="1">VLOOKUP($P1841,Genders!$B:$C,2,FALSE)</f>
        <v>Female</v>
      </c>
      <c r="R1841" s="7" cm="1">
        <f t="array" aca="1" ref="R1841" ca="1">INDEX('Marital status'!$A:$A,RANDBETWEEN(5,COUNTA('Marital status'!$A:$A) + 1),1)</f>
        <v>9</v>
      </c>
      <c r="S1841" s="7" t="str">
        <f ca="1">VLOOKUP($R1841,'Marital status'!$A:$B,2,FALSE)</f>
        <v>DIVORCED</v>
      </c>
      <c r="T1841" s="7">
        <f t="shared" ca="1" si="283"/>
        <v>6</v>
      </c>
      <c r="U1841" s="7" t="str">
        <f ca="1">VLOOKUP($T1841,Ethnicities!$A:$B,2,FALSE)</f>
        <v>Black or African American</v>
      </c>
      <c r="V1841" s="8">
        <f t="shared" ca="1" si="284"/>
        <v>22179</v>
      </c>
      <c r="W1841" s="6">
        <f t="shared" ca="1" si="285"/>
        <v>7</v>
      </c>
      <c r="X1841" s="8" t="str">
        <f ca="1">VLOOKUP($W1841,'Background education'!$A:$B,2,FALSE)</f>
        <v>Undergraduate degree</v>
      </c>
      <c r="Y1841" s="7">
        <f ca="1" xml:space="preserve">
  IF(OR($AA1841 = 5, $AA1841 = 6, $AA1841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41" s="7" t="str">
        <f ca="1">VLOOKUP($Y1841,Departments!$A:$B,2,FALSE)</f>
        <v>Audit</v>
      </c>
      <c r="AA1841" s="6">
        <f t="shared" ca="1" si="286"/>
        <v>9</v>
      </c>
      <c r="AB1841" s="7" t="str">
        <f ca="1">VLOOKUP($AA1841,Roles!$A:$B,2,FALSE)</f>
        <v>Intern</v>
      </c>
      <c r="AC1841" s="6" t="str">
        <f t="shared" ca="1" si="287"/>
        <v/>
      </c>
      <c r="AD1841" s="7" t="str">
        <f ca="1" xml:space="preserve">
IF($AC1841 &lt;&gt; "",
    VLOOKUP($AC1841,Levels!$A:$B,2,FALSE),
    ""
)</f>
        <v/>
      </c>
      <c r="AE1841" s="8">
        <f t="shared" ca="1" si="288"/>
        <v>41766</v>
      </c>
      <c r="AF1841" s="6">
        <f ca="1">RANDBETWEEN(5,COUNTA('Recruitment source'!$A:$A) + 1)</f>
        <v>6</v>
      </c>
      <c r="AG1841" s="6" t="str">
        <f ca="1">VLOOKUP($AF1841,'Recruitment source'!$A:$B,2,FALSE)</f>
        <v>Learn4Good</v>
      </c>
      <c r="AH1841" s="8"/>
      <c r="AI1841" s="1">
        <f t="shared" ca="1" si="280"/>
        <v>1205</v>
      </c>
      <c r="AJ184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1837, 1, 'Ana Lívia Freitas Ildelfonso', 'F', 6, '20/09/1960', 7, 13, 9, NULL, 1205);</v>
      </c>
    </row>
    <row r="1842" spans="1:36" ht="14.25" customHeight="1" x14ac:dyDescent="0.2">
      <c r="A1842" s="7" cm="1">
        <f t="array" aca="1" ref="A1842" ca="1">INDEX(Companies!$A:$A,RANDBETWEEN(5,COUNTA(Companies!$A:$A) + 1),1)</f>
        <v>5</v>
      </c>
      <c r="B1842" s="7" t="str">
        <f ca="1">VLOOKUP($A1842,Companies!$A:$B,2,FALSE)</f>
        <v>ACME Corporation</v>
      </c>
      <c r="C1842" s="5">
        <f t="shared" si="281"/>
        <v>1838</v>
      </c>
      <c r="D1842" s="5" t="str" cm="1">
        <f t="array" ref="D1842">SHA1HASH($C1842)</f>
        <v>bc12d83eaae55aa090c7026f0dd3e2ebcccd95cf</v>
      </c>
      <c r="E1842" s="6">
        <v>1</v>
      </c>
      <c r="F1842" s="7">
        <f ca="1">IF($C1842 = 1 + N("Presidente"),
    127,
    IF($C1842 = 2 + N("Vice-Presidente"),
        72,
        IF($C1842 = 3 + N("Secretária bilíngue"),
            13,
            RANDBETWEEN(5,COUNT(Name!$A:$A) + 1)
        )
    )
)</f>
        <v>224</v>
      </c>
      <c r="G1842" s="7" t="str">
        <f ca="1">VLOOKUP($F1842,Name!$A:$B,2,FALSE)</f>
        <v>Letícia</v>
      </c>
      <c r="H1842" s="7">
        <f ca="1" xml:space="preserve">
IF($C1842 = 1,
    0,
    RANDBETWEEN(5,COUNT('Last name'!$A:$A) + 1)
)</f>
        <v>50</v>
      </c>
      <c r="I1842" s="7" t="str">
        <f ca="1" xml:space="preserve">
IF($C1842 = 1 + N("Presidente"),
    "de Orléans e Bragança",
    VLOOKUP($H1842,'Last name'!$A:$B,2,FALSE) &amp; " " &amp; VLOOKUP(RANDBETWEEN(5,COUNT('Last name'!$A:$A) + 1),'Last name'!$A:$B,2,FALSE)
)</f>
        <v>Cabral Silva</v>
      </c>
      <c r="J1842" s="7" t="str">
        <f t="shared" ca="1" si="282"/>
        <v>Letícia Cabral Silva</v>
      </c>
      <c r="K1842" s="7" t="str" cm="1">
        <f t="array" aca="1" ref="K1842" ca="1">SHA1HASH($J1842)</f>
        <v>df87dc021f63e97ecb379beb1125d68a65269a67</v>
      </c>
      <c r="L1842" s="7" cm="1">
        <f t="array" aca="1" ref="L1842" ca="1">INDEX(States!$A:$A,N1842,1)</f>
        <v>5</v>
      </c>
      <c r="M1842" s="7" t="str">
        <f ca="1">VLOOKUP($L1842,Countries!$A:$B,2,FALSE)</f>
        <v>Portugal</v>
      </c>
      <c r="N1842" s="7" cm="1">
        <f t="array" aca="1" ref="N1842" ca="1">INDEX(States!$C:$C,RANDBETWEEN(5,COUNTA(States!$A:$A) + 1),1)</f>
        <v>24</v>
      </c>
      <c r="O1842" s="7" t="str">
        <f ca="1">VLOOKUP($N1842,States!$C:$D,2,FALSE)</f>
        <v>Brangança</v>
      </c>
      <c r="P1842" s="7" t="str">
        <f ca="1">VLOOKUP($F1842,Name!$A:$C,3,FALSE)</f>
        <v>F</v>
      </c>
      <c r="Q1842" s="7" t="str">
        <f ca="1">VLOOKUP($P1842,Genders!$B:$C,2,FALSE)</f>
        <v>Female</v>
      </c>
      <c r="R1842" s="7" cm="1">
        <f t="array" aca="1" ref="R1842" ca="1">INDEX('Marital status'!$A:$A,RANDBETWEEN(5,COUNTA('Marital status'!$A:$A) + 1),1)</f>
        <v>7</v>
      </c>
      <c r="S1842" s="7" t="str">
        <f ca="1">VLOOKUP($R1842,'Marital status'!$A:$B,2,FALSE)</f>
        <v xml:space="preserve">Widowed </v>
      </c>
      <c r="T1842" s="7">
        <f t="shared" ca="1" si="283"/>
        <v>5</v>
      </c>
      <c r="U1842" s="7" t="str">
        <f ca="1">VLOOKUP($T1842,Ethnicities!$A:$B,2,FALSE)</f>
        <v xml:space="preserve"> white</v>
      </c>
      <c r="V1842" s="8">
        <f t="shared" ca="1" si="284"/>
        <v>29692</v>
      </c>
      <c r="W1842" s="6">
        <f t="shared" ca="1" si="285"/>
        <v>7</v>
      </c>
      <c r="X1842" s="8" t="str">
        <f ca="1">VLOOKUP($W1842,'Background education'!$A:$B,2,FALSE)</f>
        <v>Undergraduate degree</v>
      </c>
      <c r="Y1842" s="7">
        <f ca="1" xml:space="preserve">
  IF(OR($AA1842 = 5, $AA1842 = 6, $AA1842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42" s="7" t="str">
        <f ca="1">VLOOKUP($Y1842,Departments!$A:$B,2,FALSE)</f>
        <v>Communication &amp; Marketing</v>
      </c>
      <c r="AA1842" s="6">
        <f t="shared" ca="1" si="286"/>
        <v>11</v>
      </c>
      <c r="AB1842" s="7" t="str">
        <f ca="1">VLOOKUP($AA1842,Roles!$A:$B,2,FALSE)</f>
        <v>Analyst</v>
      </c>
      <c r="AC1842" s="6">
        <f t="shared" ca="1" si="287"/>
        <v>7</v>
      </c>
      <c r="AD1842" s="7" t="str">
        <f ca="1" xml:space="preserve">
IF($AC1842 &lt;&gt; "",
    VLOOKUP($AC1842,Levels!$A:$B,2,FALSE),
    ""
)</f>
        <v>Senior</v>
      </c>
      <c r="AE1842" s="8">
        <f t="shared" ca="1" si="288"/>
        <v>38076</v>
      </c>
      <c r="AF1842" s="6">
        <f ca="1">RANDBETWEEN(5,COUNTA('Recruitment source'!$A:$A) + 1)</f>
        <v>11</v>
      </c>
      <c r="AG1842" s="6" t="str">
        <f ca="1">VLOOKUP($AF1842,'Recruitment source'!$A:$B,2,FALSE)</f>
        <v>Next Station</v>
      </c>
      <c r="AH1842" s="8"/>
      <c r="AI1842" s="1">
        <f t="shared" ca="1" si="280"/>
        <v>2580</v>
      </c>
      <c r="AJ1842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1838, 1, 'Letícia Cabral Silva', 'F', 5, '16/04/1981', 7, 11, 11, 7, 2580);</v>
      </c>
    </row>
    <row r="1843" spans="1:36" ht="14.25" customHeight="1" x14ac:dyDescent="0.2">
      <c r="A1843" s="7" cm="1">
        <f t="array" aca="1" ref="A1843" ca="1">INDEX(Companies!$A:$A,RANDBETWEEN(5,COUNTA(Companies!$A:$A) + 1),1)</f>
        <v>5</v>
      </c>
      <c r="B1843" s="7" t="str">
        <f ca="1">VLOOKUP($A1843,Companies!$A:$B,2,FALSE)</f>
        <v>ACME Corporation</v>
      </c>
      <c r="C1843" s="5">
        <f t="shared" si="281"/>
        <v>1839</v>
      </c>
      <c r="D1843" s="5" t="str" cm="1">
        <f t="array" ref="D1843">SHA1HASH($C1843)</f>
        <v>d23380bd9bd354fca89fc0f4049360047da3f62d</v>
      </c>
      <c r="E1843" s="6">
        <v>1</v>
      </c>
      <c r="F1843" s="7">
        <f ca="1">IF($C1843 = 1 + N("Presidente"),
    127,
    IF($C1843 = 2 + N("Vice-Presidente"),
        72,
        IF($C1843 = 3 + N("Secretária bilíngue"),
            13,
            RANDBETWEEN(5,COUNT(Name!$A:$A) + 1)
        )
    )
)</f>
        <v>111</v>
      </c>
      <c r="G1843" s="7" t="str">
        <f ca="1">VLOOKUP($F1843,Name!$A:$B,2,FALSE)</f>
        <v>Débora</v>
      </c>
      <c r="H1843" s="7">
        <f ca="1" xml:space="preserve">
IF($C1843 = 1,
    0,
    RANDBETWEEN(5,COUNT('Last name'!$A:$A) + 1)
)</f>
        <v>44</v>
      </c>
      <c r="I1843" s="7" t="str">
        <f ca="1" xml:space="preserve">
IF($C1843 = 1 + N("Presidente"),
    "de Orléans e Bragança",
    VLOOKUP($H1843,'Last name'!$A:$B,2,FALSE) &amp; " " &amp; VLOOKUP(RANDBETWEEN(5,COUNT('Last name'!$A:$A) + 1),'Last name'!$A:$B,2,FALSE)
)</f>
        <v>Botelho Alvaregna</v>
      </c>
      <c r="J1843" s="7" t="str">
        <f t="shared" ca="1" si="282"/>
        <v>Débora Botelho Alvaregna</v>
      </c>
      <c r="K1843" s="7" t="str" cm="1">
        <f t="array" aca="1" ref="K1843" ca="1">SHA1HASH($J1843)</f>
        <v>e44c93ed9ad2db8dd920b541c74a7f3c2fc165ec</v>
      </c>
      <c r="L1843" s="7" cm="1">
        <f t="array" aca="1" ref="L1843" ca="1">INDEX(States!$A:$A,N1843,1)</f>
        <v>5</v>
      </c>
      <c r="M1843" s="7" t="str">
        <f ca="1">VLOOKUP($L1843,Countries!$A:$B,2,FALSE)</f>
        <v>Portugal</v>
      </c>
      <c r="N1843" s="7" cm="1">
        <f t="array" aca="1" ref="N1843" ca="1">INDEX(States!$C:$C,RANDBETWEEN(5,COUNTA(States!$A:$A) + 1),1)</f>
        <v>23</v>
      </c>
      <c r="O1843" s="7" t="str">
        <f ca="1">VLOOKUP($N1843,States!$C:$D,2,FALSE)</f>
        <v>Viana do Castelo</v>
      </c>
      <c r="P1843" s="7" t="str">
        <f ca="1">VLOOKUP($F1843,Name!$A:$C,3,FALSE)</f>
        <v>F</v>
      </c>
      <c r="Q1843" s="7" t="str">
        <f ca="1">VLOOKUP($P1843,Genders!$B:$C,2,FALSE)</f>
        <v>Female</v>
      </c>
      <c r="R1843" s="7" cm="1">
        <f t="array" aca="1" ref="R1843" ca="1">INDEX('Marital status'!$A:$A,RANDBETWEEN(5,COUNTA('Marital status'!$A:$A) + 1),1)</f>
        <v>6</v>
      </c>
      <c r="S1843" s="7" t="str">
        <f ca="1">VLOOKUP($R1843,'Marital status'!$A:$B,2,FALSE)</f>
        <v>MarrieD</v>
      </c>
      <c r="T1843" s="7">
        <f t="shared" ca="1" si="283"/>
        <v>8</v>
      </c>
      <c r="U1843" s="7" t="str">
        <f ca="1">VLOOKUP($T1843,Ethnicities!$A:$B,2,FALSE)</f>
        <v>ASIAN</v>
      </c>
      <c r="V1843" s="8">
        <f t="shared" ca="1" si="284"/>
        <v>31465</v>
      </c>
      <c r="W1843" s="6">
        <f t="shared" ca="1" si="285"/>
        <v>7</v>
      </c>
      <c r="X1843" s="8" t="str">
        <f ca="1">VLOOKUP($W1843,'Background education'!$A:$B,2,FALSE)</f>
        <v>Undergraduate degree</v>
      </c>
      <c r="Y1843" s="7">
        <f ca="1" xml:space="preserve">
  IF(OR($AA1843 = 5, $AA1843 = 6, $AA1843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43" s="7" t="str">
        <f ca="1">VLOOKUP($Y1843,Departments!$A:$B,2,FALSE)</f>
        <v>Administration</v>
      </c>
      <c r="AA1843" s="6">
        <f t="shared" ca="1" si="286"/>
        <v>9</v>
      </c>
      <c r="AB1843" s="7" t="str">
        <f ca="1">VLOOKUP($AA1843,Roles!$A:$B,2,FALSE)</f>
        <v>Intern</v>
      </c>
      <c r="AC1843" s="6" t="str">
        <f t="shared" ca="1" si="287"/>
        <v/>
      </c>
      <c r="AD1843" s="7" t="str">
        <f ca="1" xml:space="preserve">
IF($AC1843 &lt;&gt; "",
    VLOOKUP($AC1843,Levels!$A:$B,2,FALSE),
    ""
)</f>
        <v/>
      </c>
      <c r="AE1843" s="8">
        <f t="shared" ca="1" si="288"/>
        <v>37521</v>
      </c>
      <c r="AF1843" s="6">
        <f ca="1">RANDBETWEEN(5,COUNTA('Recruitment source'!$A:$A) + 1)</f>
        <v>13</v>
      </c>
      <c r="AG1843" s="6" t="str">
        <f ca="1">VLOOKUP($AF1843,'Recruitment source'!$A:$B,2,FALSE)</f>
        <v>Google</v>
      </c>
      <c r="AH1843" s="8"/>
      <c r="AI1843" s="1">
        <f t="shared" ca="1" si="280"/>
        <v>1205</v>
      </c>
      <c r="AJ1843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1839, 1, 'Débora Botelho Alvaregna', 'F', 8, '22/02/1986', 7, 6, 9, NULL, 1205);</v>
      </c>
    </row>
    <row r="1844" spans="1:36" ht="14.25" customHeight="1" x14ac:dyDescent="0.2">
      <c r="A1844" s="7" cm="1">
        <f t="array" aca="1" ref="A1844" ca="1">INDEX(Companies!$A:$A,RANDBETWEEN(5,COUNTA(Companies!$A:$A) + 1),1)</f>
        <v>5</v>
      </c>
      <c r="B1844" s="7" t="str">
        <f ca="1">VLOOKUP($A1844,Companies!$A:$B,2,FALSE)</f>
        <v>ACME Corporation</v>
      </c>
      <c r="C1844" s="5">
        <f t="shared" si="281"/>
        <v>1840</v>
      </c>
      <c r="D1844" s="5" t="str" cm="1">
        <f t="array" ref="D1844">SHA1HASH($C1844)</f>
        <v>7e366650c36240ef21f2f8f095c99444db199924</v>
      </c>
      <c r="E1844" s="6">
        <v>1</v>
      </c>
      <c r="F1844" s="7">
        <f ca="1">IF($C1844 = 1 + N("Presidente"),
    127,
    IF($C1844 = 2 + N("Vice-Presidente"),
        72,
        IF($C1844 = 3 + N("Secretária bilíngue"),
            13,
            RANDBETWEEN(5,COUNT(Name!$A:$A) + 1)
        )
    )
)</f>
        <v>161</v>
      </c>
      <c r="G1844" s="7" t="str">
        <f ca="1">VLOOKUP($F1844,Name!$A:$B,2,FALSE)</f>
        <v>Heitor</v>
      </c>
      <c r="H1844" s="7">
        <f ca="1" xml:space="preserve">
IF($C1844 = 1,
    0,
    RANDBETWEEN(5,COUNT('Last name'!$A:$A) + 1)
)</f>
        <v>100</v>
      </c>
      <c r="I1844" s="7" t="str">
        <f ca="1" xml:space="preserve">
IF($C1844 = 1 + N("Presidente"),
    "de Orléans e Bragança",
    VLOOKUP($H1844,'Last name'!$A:$B,2,FALSE) &amp; " " &amp; VLOOKUP(RANDBETWEEN(5,COUNT('Last name'!$A:$A) + 1),'Last name'!$A:$B,2,FALSE)
)</f>
        <v>Gonçalves Garcia</v>
      </c>
      <c r="J1844" s="7" t="str">
        <f t="shared" ca="1" si="282"/>
        <v>Heitor Gonçalves Garcia</v>
      </c>
      <c r="K1844" s="7" t="str" cm="1">
        <f t="array" aca="1" ref="K1844" ca="1">SHA1HASH($J1844)</f>
        <v>4705dc3aaad09a1f5677778b539dd121cf31e838</v>
      </c>
      <c r="L1844" s="7" cm="1">
        <f t="array" aca="1" ref="L1844" ca="1">INDEX(States!$A:$A,N1844,1)</f>
        <v>5</v>
      </c>
      <c r="M1844" s="7" t="str">
        <f ca="1">VLOOKUP($L1844,Countries!$A:$B,2,FALSE)</f>
        <v>Portugal</v>
      </c>
      <c r="N1844" s="7" cm="1">
        <f t="array" aca="1" ref="N1844" ca="1">INDEX(States!$C:$C,RANDBETWEEN(5,COUNTA(States!$A:$A) + 1),1)</f>
        <v>21</v>
      </c>
      <c r="O1844" s="7" t="str">
        <f ca="1">VLOOKUP($N1844,States!$C:$D,2,FALSE)</f>
        <v>Guarda</v>
      </c>
      <c r="P1844" s="7" t="str">
        <f ca="1">VLOOKUP($F1844,Name!$A:$C,3,FALSE)</f>
        <v>M</v>
      </c>
      <c r="Q1844" s="7" t="str">
        <f ca="1">VLOOKUP($P1844,Genders!$B:$C,2,FALSE)</f>
        <v>Male</v>
      </c>
      <c r="R1844" s="7" cm="1">
        <f t="array" aca="1" ref="R1844" ca="1">INDEX('Marital status'!$A:$A,RANDBETWEEN(5,COUNTA('Marital status'!$A:$A) + 1),1)</f>
        <v>7</v>
      </c>
      <c r="S1844" s="7" t="str">
        <f ca="1">VLOOKUP($R1844,'Marital status'!$A:$B,2,FALSE)</f>
        <v xml:space="preserve">Widowed </v>
      </c>
      <c r="T1844" s="7">
        <f t="shared" ca="1" si="283"/>
        <v>5</v>
      </c>
      <c r="U1844" s="7" t="str">
        <f ca="1">VLOOKUP($T1844,Ethnicities!$A:$B,2,FALSE)</f>
        <v xml:space="preserve"> white</v>
      </c>
      <c r="V1844" s="8">
        <f t="shared" ca="1" si="284"/>
        <v>21593</v>
      </c>
      <c r="W1844" s="6">
        <f t="shared" ca="1" si="285"/>
        <v>7</v>
      </c>
      <c r="X1844" s="8" t="str">
        <f ca="1">VLOOKUP($W1844,'Background education'!$A:$B,2,FALSE)</f>
        <v>Undergraduate degree</v>
      </c>
      <c r="Y1844" s="7">
        <f ca="1" xml:space="preserve">
  IF(OR($AA1844 = 5, $AA1844 = 6, $AA1844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44" s="7" t="str">
        <f ca="1">VLOOKUP($Y1844,Departments!$A:$B,2,FALSE)</f>
        <v>Human Resource</v>
      </c>
      <c r="AA1844" s="6">
        <f t="shared" ca="1" si="286"/>
        <v>11</v>
      </c>
      <c r="AB1844" s="7" t="str">
        <f ca="1">VLOOKUP($AA1844,Roles!$A:$B,2,FALSE)</f>
        <v>Analyst</v>
      </c>
      <c r="AC1844" s="6">
        <f t="shared" ca="1" si="287"/>
        <v>6</v>
      </c>
      <c r="AD1844" s="7" t="str">
        <f ca="1" xml:space="preserve">
IF($AC1844 &lt;&gt; "",
    VLOOKUP($AC1844,Levels!$A:$B,2,FALSE),
    ""
)</f>
        <v>Pleno</v>
      </c>
      <c r="AE1844" s="8">
        <f t="shared" ca="1" si="288"/>
        <v>38067</v>
      </c>
      <c r="AF1844" s="6">
        <f ca="1">RANDBETWEEN(5,COUNTA('Recruitment source'!$A:$A) + 1)</f>
        <v>8</v>
      </c>
      <c r="AG1844" s="6" t="str">
        <f ca="1">VLOOKUP($AF1844,'Recruitment source'!$A:$B,2,FALSE)</f>
        <v>Net Empregos</v>
      </c>
      <c r="AH1844" s="8"/>
      <c r="AI1844" s="1">
        <f t="shared" ca="1" si="280"/>
        <v>2580</v>
      </c>
      <c r="AJ1844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1840, 1, 'Heitor Gonçalves Garcia', 'M', 5, '12/02/1959', 7, 8, 11, 6, 2580);</v>
      </c>
    </row>
    <row r="1845" spans="1:36" ht="14.25" customHeight="1" x14ac:dyDescent="0.2">
      <c r="A1845" s="7" cm="1">
        <f t="array" aca="1" ref="A1845" ca="1">INDEX(Companies!$A:$A,RANDBETWEEN(5,COUNTA(Companies!$A:$A) + 1),1)</f>
        <v>5</v>
      </c>
      <c r="B1845" s="7" t="str">
        <f ca="1">VLOOKUP($A1845,Companies!$A:$B,2,FALSE)</f>
        <v>ACME Corporation</v>
      </c>
      <c r="C1845" s="5">
        <f t="shared" si="281"/>
        <v>1841</v>
      </c>
      <c r="D1845" s="5" t="str" cm="1">
        <f t="array" ref="D1845">SHA1HASH($C1845)</f>
        <v>b64b34db6b0bccc0a3efb43d0d0fb014e40dccb7</v>
      </c>
      <c r="E1845" s="6">
        <v>1</v>
      </c>
      <c r="F1845" s="7">
        <f ca="1">IF($C1845 = 1 + N("Presidente"),
    127,
    IF($C1845 = 2 + N("Vice-Presidente"),
        72,
        IF($C1845 = 3 + N("Secretária bilíngue"),
            13,
            RANDBETWEEN(5,COUNT(Name!$A:$A) + 1)
        )
    )
)</f>
        <v>91</v>
      </c>
      <c r="G1845" s="7" t="str">
        <f ca="1">VLOOKUP($F1845,Name!$A:$B,2,FALSE)</f>
        <v>Cecilia</v>
      </c>
      <c r="H1845" s="7">
        <f ca="1" xml:space="preserve">
IF($C1845 = 1,
    0,
    RANDBETWEEN(5,COUNT('Last name'!$A:$A) + 1)
)</f>
        <v>126</v>
      </c>
      <c r="I1845" s="7" t="str">
        <f ca="1" xml:space="preserve">
IF($C1845 = 1 + N("Presidente"),
    "de Orléans e Bragança",
    VLOOKUP($H1845,'Last name'!$A:$B,2,FALSE) &amp; " " &amp; VLOOKUP(RANDBETWEEN(5,COUNT('Last name'!$A:$A) + 1),'Last name'!$A:$B,2,FALSE)
)</f>
        <v>Mello Sousa</v>
      </c>
      <c r="J1845" s="7" t="str">
        <f t="shared" ca="1" si="282"/>
        <v>Cecilia Mello Sousa</v>
      </c>
      <c r="K1845" s="7" t="str" cm="1">
        <f t="array" aca="1" ref="K1845" ca="1">SHA1HASH($J1845)</f>
        <v>c49bc37121549e9f717869b39ea3443df88be6d7</v>
      </c>
      <c r="L1845" s="7" cm="1">
        <f t="array" aca="1" ref="L1845" ca="1">INDEX(States!$A:$A,N1845,1)</f>
        <v>5</v>
      </c>
      <c r="M1845" s="7" t="str">
        <f ca="1">VLOOKUP($L1845,Countries!$A:$B,2,FALSE)</f>
        <v>Portugal</v>
      </c>
      <c r="N1845" s="7" cm="1">
        <f t="array" aca="1" ref="N1845" ca="1">INDEX(States!$C:$C,RANDBETWEEN(5,COUNTA(States!$A:$A) + 1),1)</f>
        <v>10</v>
      </c>
      <c r="O1845" s="7" t="str">
        <f ca="1">VLOOKUP($N1845,States!$C:$D,2,FALSE)</f>
        <v>Faro</v>
      </c>
      <c r="P1845" s="7" t="str">
        <f ca="1">VLOOKUP($F1845,Name!$A:$C,3,FALSE)</f>
        <v>F</v>
      </c>
      <c r="Q1845" s="7" t="str">
        <f ca="1">VLOOKUP($P1845,Genders!$B:$C,2,FALSE)</f>
        <v>Female</v>
      </c>
      <c r="R1845" s="7" cm="1">
        <f t="array" aca="1" ref="R1845" ca="1">INDEX('Marital status'!$A:$A,RANDBETWEEN(5,COUNTA('Marital status'!$A:$A) + 1),1)</f>
        <v>5</v>
      </c>
      <c r="S1845" s="7" t="str">
        <f ca="1">VLOOKUP($R1845,'Marital status'!$A:$B,2,FALSE)</f>
        <v>single</v>
      </c>
      <c r="T1845" s="7">
        <f t="shared" ca="1" si="283"/>
        <v>5</v>
      </c>
      <c r="U1845" s="7" t="str">
        <f ca="1">VLOOKUP($T1845,Ethnicities!$A:$B,2,FALSE)</f>
        <v xml:space="preserve"> white</v>
      </c>
      <c r="V1845" s="8">
        <f t="shared" ca="1" si="284"/>
        <v>28686</v>
      </c>
      <c r="W1845" s="6">
        <f t="shared" ca="1" si="285"/>
        <v>7</v>
      </c>
      <c r="X1845" s="8" t="str">
        <f ca="1">VLOOKUP($W1845,'Background education'!$A:$B,2,FALSE)</f>
        <v>Undergraduate degree</v>
      </c>
      <c r="Y1845" s="7">
        <f ca="1" xml:space="preserve">
  IF(OR($AA1845 = 5, $AA1845 = 6, $AA1845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45" s="7" t="str">
        <f ca="1">VLOOKUP($Y1845,Departments!$A:$B,2,FALSE)</f>
        <v>Human Resource</v>
      </c>
      <c r="AA1845" s="6">
        <f t="shared" ca="1" si="286"/>
        <v>10</v>
      </c>
      <c r="AB1845" s="7" t="str">
        <f ca="1">VLOOKUP($AA1845,Roles!$A:$B,2,FALSE)</f>
        <v>Trainee</v>
      </c>
      <c r="AC1845" s="6" t="str">
        <f t="shared" ca="1" si="287"/>
        <v/>
      </c>
      <c r="AD1845" s="7" t="str">
        <f ca="1" xml:space="preserve">
IF($AC1845 &lt;&gt; "",
    VLOOKUP($AC1845,Levels!$A:$B,2,FALSE),
    ""
)</f>
        <v/>
      </c>
      <c r="AE1845" s="8">
        <f t="shared" ca="1" si="288"/>
        <v>37413</v>
      </c>
      <c r="AF1845" s="6">
        <f ca="1">RANDBETWEEN(5,COUNTA('Recruitment source'!$A:$A) + 1)</f>
        <v>14</v>
      </c>
      <c r="AG1845" s="6" t="str">
        <f ca="1">VLOOKUP($AF1845,'Recruitment source'!$A:$B,2,FALSE)</f>
        <v>LinkedIn</v>
      </c>
      <c r="AH1845" s="8"/>
      <c r="AI1845" s="1">
        <f t="shared" ca="1" si="280"/>
        <v>1385</v>
      </c>
      <c r="AJ1845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1841, 1, 'Cecilia Mello Sousa', 'F', 5, '15/07/1978', 7, 8, 10, NULL, 1385);</v>
      </c>
    </row>
    <row r="1846" spans="1:36" ht="14.25" customHeight="1" x14ac:dyDescent="0.2">
      <c r="A1846" s="7" cm="1">
        <f t="array" aca="1" ref="A1846" ca="1">INDEX(Companies!$A:$A,RANDBETWEEN(5,COUNTA(Companies!$A:$A) + 1),1)</f>
        <v>5</v>
      </c>
      <c r="B1846" s="7" t="str">
        <f ca="1">VLOOKUP($A1846,Companies!$A:$B,2,FALSE)</f>
        <v>ACME Corporation</v>
      </c>
      <c r="C1846" s="5">
        <f t="shared" si="281"/>
        <v>1842</v>
      </c>
      <c r="D1846" s="5" t="str" cm="1">
        <f t="array" ref="D1846">SHA1HASH($C1846)</f>
        <v>d28fdba5604a23df8cbd2a0e74ee168107f060bd</v>
      </c>
      <c r="E1846" s="6">
        <v>1</v>
      </c>
      <c r="F1846" s="7">
        <f ca="1">IF($C1846 = 1 + N("Presidente"),
    127,
    IF($C1846 = 2 + N("Vice-Presidente"),
        72,
        IF($C1846 = 3 + N("Secretária bilíngue"),
            13,
            RANDBETWEEN(5,COUNT(Name!$A:$A) + 1)
        )
    )
)</f>
        <v>246</v>
      </c>
      <c r="G1846" s="7" t="str">
        <f ca="1">VLOOKUP($F1846,Name!$A:$B,2,FALSE)</f>
        <v>Luiz Miguel</v>
      </c>
      <c r="H1846" s="7">
        <f ca="1" xml:space="preserve">
IF($C1846 = 1,
    0,
    RANDBETWEEN(5,COUNT('Last name'!$A:$A) + 1)
)</f>
        <v>47</v>
      </c>
      <c r="I1846" s="7" t="str">
        <f ca="1" xml:space="preserve">
IF($C1846 = 1 + N("Presidente"),
    "de Orléans e Bragança",
    VLOOKUP($H1846,'Last name'!$A:$B,2,FALSE) &amp; " " &amp; VLOOKUP(RANDBETWEEN(5,COUNT('Last name'!$A:$A) + 1),'Last name'!$A:$B,2,FALSE)
)</f>
        <v>Brasão Tavares</v>
      </c>
      <c r="J1846" s="7" t="str">
        <f t="shared" ca="1" si="282"/>
        <v>Luiz Miguel Brasão Tavares</v>
      </c>
      <c r="K1846" s="7" t="str" cm="1">
        <f t="array" aca="1" ref="K1846" ca="1">SHA1HASH($J1846)</f>
        <v>5c51c1965f97cddfe3e675b60250980a4aca7ecf</v>
      </c>
      <c r="L1846" s="7" cm="1">
        <f t="array" aca="1" ref="L1846" ca="1">INDEX(States!$A:$A,N1846,1)</f>
        <v>5</v>
      </c>
      <c r="M1846" s="7" t="str">
        <f ca="1">VLOOKUP($L1846,Countries!$A:$B,2,FALSE)</f>
        <v>Portugal</v>
      </c>
      <c r="N1846" s="7" cm="1">
        <f t="array" aca="1" ref="N1846" ca="1">INDEX(States!$C:$C,RANDBETWEEN(5,COUNTA(States!$A:$A) + 1),1)</f>
        <v>14</v>
      </c>
      <c r="O1846" s="7" t="str">
        <f ca="1">VLOOKUP($N1846,States!$C:$D,2,FALSE)</f>
        <v>Madeira</v>
      </c>
      <c r="P1846" s="7" t="str">
        <f ca="1">VLOOKUP($F1846,Name!$A:$C,3,FALSE)</f>
        <v>M</v>
      </c>
      <c r="Q1846" s="7" t="str">
        <f ca="1">VLOOKUP($P1846,Genders!$B:$C,2,FALSE)</f>
        <v>Male</v>
      </c>
      <c r="R1846" s="7" cm="1">
        <f t="array" aca="1" ref="R1846" ca="1">INDEX('Marital status'!$A:$A,RANDBETWEEN(5,COUNTA('Marital status'!$A:$A) + 1),1)</f>
        <v>9</v>
      </c>
      <c r="S1846" s="7" t="str">
        <f ca="1">VLOOKUP($R1846,'Marital status'!$A:$B,2,FALSE)</f>
        <v>DIVORCED</v>
      </c>
      <c r="T1846" s="7">
        <f t="shared" ca="1" si="283"/>
        <v>5</v>
      </c>
      <c r="U1846" s="7" t="str">
        <f ca="1">VLOOKUP($T1846,Ethnicities!$A:$B,2,FALSE)</f>
        <v xml:space="preserve"> white</v>
      </c>
      <c r="V1846" s="8">
        <f t="shared" ca="1" si="284"/>
        <v>19219</v>
      </c>
      <c r="W1846" s="6">
        <f t="shared" ca="1" si="285"/>
        <v>7</v>
      </c>
      <c r="X1846" s="8" t="str">
        <f ca="1">VLOOKUP($W1846,'Background education'!$A:$B,2,FALSE)</f>
        <v>Undergraduate degree</v>
      </c>
      <c r="Y1846" s="7">
        <f ca="1" xml:space="preserve">
  IF(OR($AA1846 = 5, $AA1846 = 6, $AA1846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46" s="7" t="str">
        <f ca="1">VLOOKUP($Y1846,Departments!$A:$B,2,FALSE)</f>
        <v>Audit</v>
      </c>
      <c r="AA1846" s="6">
        <f t="shared" ca="1" si="286"/>
        <v>11</v>
      </c>
      <c r="AB1846" s="7" t="str">
        <f ca="1">VLOOKUP($AA1846,Roles!$A:$B,2,FALSE)</f>
        <v>Analyst</v>
      </c>
      <c r="AC1846" s="6">
        <f t="shared" ca="1" si="287"/>
        <v>6</v>
      </c>
      <c r="AD1846" s="7" t="str">
        <f ca="1" xml:space="preserve">
IF($AC1846 &lt;&gt; "",
    VLOOKUP($AC1846,Levels!$A:$B,2,FALSE),
    ""
)</f>
        <v>Pleno</v>
      </c>
      <c r="AE1846" s="8">
        <f t="shared" ca="1" si="288"/>
        <v>43743</v>
      </c>
      <c r="AF1846" s="6">
        <f ca="1">RANDBETWEEN(5,COUNTA('Recruitment source'!$A:$A) + 1)</f>
        <v>7</v>
      </c>
      <c r="AG1846" s="6" t="str">
        <f ca="1">VLOOKUP($AF1846,'Recruitment source'!$A:$B,2,FALSE)</f>
        <v>SAPO Emprego</v>
      </c>
      <c r="AH1846" s="8"/>
      <c r="AI1846" s="1">
        <f t="shared" ca="1" si="280"/>
        <v>2500</v>
      </c>
      <c r="AJ1846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1842, 1, 'Luiz Miguel Brasão Tavares', 'M', 5, '13/08/1952', 7, 13, 11, 6, 2500);</v>
      </c>
    </row>
    <row r="1847" spans="1:36" ht="14.25" customHeight="1" x14ac:dyDescent="0.2">
      <c r="A1847" s="7" cm="1">
        <f t="array" aca="1" ref="A1847" ca="1">INDEX(Companies!$A:$A,RANDBETWEEN(5,COUNTA(Companies!$A:$A) + 1),1)</f>
        <v>5</v>
      </c>
      <c r="B1847" s="7" t="str">
        <f ca="1">VLOOKUP($A1847,Companies!$A:$B,2,FALSE)</f>
        <v>ACME Corporation</v>
      </c>
      <c r="C1847" s="5">
        <f t="shared" si="281"/>
        <v>1843</v>
      </c>
      <c r="D1847" s="5" t="str" cm="1">
        <f t="array" ref="D1847">SHA1HASH($C1847)</f>
        <v>c77be4d776f1eb0b0653d3d825d5cedb6950c1e9</v>
      </c>
      <c r="E1847" s="6">
        <v>1</v>
      </c>
      <c r="F1847" s="7">
        <f ca="1">IF($C1847 = 1 + N("Presidente"),
    127,
    IF($C1847 = 2 + N("Vice-Presidente"),
        72,
        IF($C1847 = 3 + N("Secretária bilíngue"),
            13,
            RANDBETWEEN(5,COUNT(Name!$A:$A) + 1)
        )
    )
)</f>
        <v>6</v>
      </c>
      <c r="G1847" s="7" t="str">
        <f ca="1">VLOOKUP($F1847,Name!$A:$B,2,FALSE)</f>
        <v>Abigail</v>
      </c>
      <c r="H1847" s="7">
        <f ca="1" xml:space="preserve">
IF($C1847 = 1,
    0,
    RANDBETWEEN(5,COUNT('Last name'!$A:$A) + 1)
)</f>
        <v>6</v>
      </c>
      <c r="I1847" s="7" t="str">
        <f ca="1" xml:space="preserve">
IF($C1847 = 1 + N("Presidente"),
    "de Orléans e Bragança",
    VLOOKUP($H1847,'Last name'!$A:$B,2,FALSE) &amp; " " &amp; VLOOKUP(RANDBETWEEN(5,COUNT('Last name'!$A:$A) + 1),'Last name'!$A:$B,2,FALSE)
)</f>
        <v>Aguiar Amor</v>
      </c>
      <c r="J1847" s="7" t="str">
        <f t="shared" ca="1" si="282"/>
        <v>Abigail Aguiar Amor</v>
      </c>
      <c r="K1847" s="7" t="str" cm="1">
        <f t="array" aca="1" ref="K1847" ca="1">SHA1HASH($J1847)</f>
        <v>c02d8949552a2372572c567a90eb354f5053802f</v>
      </c>
      <c r="L1847" s="7" cm="1">
        <f t="array" aca="1" ref="L1847" ca="1">INDEX(States!$A:$A,N1847,1)</f>
        <v>5</v>
      </c>
      <c r="M1847" s="7" t="str">
        <f ca="1">VLOOKUP($L1847,Countries!$A:$B,2,FALSE)</f>
        <v>Portugal</v>
      </c>
      <c r="N1847" s="7" cm="1">
        <f t="array" aca="1" ref="N1847" ca="1">INDEX(States!$C:$C,RANDBETWEEN(5,COUNTA(States!$A:$A) + 1),1)</f>
        <v>24</v>
      </c>
      <c r="O1847" s="7" t="str">
        <f ca="1">VLOOKUP($N1847,States!$C:$D,2,FALSE)</f>
        <v>Brangança</v>
      </c>
      <c r="P1847" s="7" t="str">
        <f ca="1">VLOOKUP($F1847,Name!$A:$C,3,FALSE)</f>
        <v>F</v>
      </c>
      <c r="Q1847" s="7" t="str">
        <f ca="1">VLOOKUP($P1847,Genders!$B:$C,2,FALSE)</f>
        <v>Female</v>
      </c>
      <c r="R1847" s="7" cm="1">
        <f t="array" aca="1" ref="R1847" ca="1">INDEX('Marital status'!$A:$A,RANDBETWEEN(5,COUNTA('Marital status'!$A:$A) + 1),1)</f>
        <v>6</v>
      </c>
      <c r="S1847" s="7" t="str">
        <f ca="1">VLOOKUP($R1847,'Marital status'!$A:$B,2,FALSE)</f>
        <v>MarrieD</v>
      </c>
      <c r="T1847" s="7">
        <f t="shared" ca="1" si="283"/>
        <v>5</v>
      </c>
      <c r="U1847" s="7" t="str">
        <f ca="1">VLOOKUP($T1847,Ethnicities!$A:$B,2,FALSE)</f>
        <v xml:space="preserve"> white</v>
      </c>
      <c r="V1847" s="8">
        <f t="shared" ca="1" si="284"/>
        <v>31816</v>
      </c>
      <c r="W1847" s="6">
        <f t="shared" ca="1" si="285"/>
        <v>7</v>
      </c>
      <c r="X1847" s="8" t="str">
        <f ca="1">VLOOKUP($W1847,'Background education'!$A:$B,2,FALSE)</f>
        <v>Undergraduate degree</v>
      </c>
      <c r="Y1847" s="7">
        <f ca="1" xml:space="preserve">
  IF(OR($AA1847 = 5, $AA1847 = 6, $AA1847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47" s="7" t="str">
        <f ca="1">VLOOKUP($Y1847,Departments!$A:$B,2,FALSE)</f>
        <v>Operations</v>
      </c>
      <c r="AA1847" s="6">
        <f t="shared" ca="1" si="286"/>
        <v>10</v>
      </c>
      <c r="AB1847" s="7" t="str">
        <f ca="1">VLOOKUP($AA1847,Roles!$A:$B,2,FALSE)</f>
        <v>Trainee</v>
      </c>
      <c r="AC1847" s="6" t="str">
        <f t="shared" ca="1" si="287"/>
        <v/>
      </c>
      <c r="AD1847" s="7" t="str">
        <f ca="1" xml:space="preserve">
IF($AC1847 &lt;&gt; "",
    VLOOKUP($AC1847,Levels!$A:$B,2,FALSE),
    ""
)</f>
        <v/>
      </c>
      <c r="AE1847" s="8">
        <f t="shared" ca="1" si="288"/>
        <v>41968</v>
      </c>
      <c r="AF1847" s="6">
        <f ca="1">RANDBETWEEN(5,COUNTA('Recruitment source'!$A:$A) + 1)</f>
        <v>12</v>
      </c>
      <c r="AG1847" s="6" t="str">
        <f ca="1">VLOOKUP($AF1847,'Recruitment source'!$A:$B,2,FALSE)</f>
        <v xml:space="preserve"> recommendation of employee</v>
      </c>
      <c r="AH1847" s="8"/>
      <c r="AI1847" s="1">
        <f t="shared" ca="1" si="280"/>
        <v>1305</v>
      </c>
      <c r="AJ1847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1843, 1, 'Abigail Aguiar Amor', 'F', 5, '08/02/1987', 7, 10, 10, NULL, 1305);</v>
      </c>
    </row>
    <row r="1848" spans="1:36" ht="14.25" customHeight="1" x14ac:dyDescent="0.2">
      <c r="A1848" s="7" cm="1">
        <f t="array" aca="1" ref="A1848" ca="1">INDEX(Companies!$A:$A,RANDBETWEEN(5,COUNTA(Companies!$A:$A) + 1),1)</f>
        <v>5</v>
      </c>
      <c r="B1848" s="7" t="str">
        <f ca="1">VLOOKUP($A1848,Companies!$A:$B,2,FALSE)</f>
        <v>ACME Corporation</v>
      </c>
      <c r="C1848" s="5">
        <f t="shared" si="281"/>
        <v>1844</v>
      </c>
      <c r="D1848" s="5" t="str" cm="1">
        <f t="array" ref="D1848">SHA1HASH($C1848)</f>
        <v>0ef17a0aeec9b581c548c779cecac2cf176cf2eb</v>
      </c>
      <c r="E1848" s="6">
        <v>1</v>
      </c>
      <c r="F1848" s="7">
        <f ca="1">IF($C1848 = 1 + N("Presidente"),
    127,
    IF($C1848 = 2 + N("Vice-Presidente"),
        72,
        IF($C1848 = 3 + N("Secretária bilíngue"),
            13,
            RANDBETWEEN(5,COUNT(Name!$A:$A) + 1)
        )
    )
)</f>
        <v>343</v>
      </c>
      <c r="G1848" s="7" t="str">
        <f ca="1">VLOOKUP($F1848,Name!$A:$B,2,FALSE)</f>
        <v>Thiago</v>
      </c>
      <c r="H1848" s="7">
        <f ca="1" xml:space="preserve">
IF($C1848 = 1,
    0,
    RANDBETWEEN(5,COUNT('Last name'!$A:$A) + 1)
)</f>
        <v>44</v>
      </c>
      <c r="I1848" s="7" t="str">
        <f ca="1" xml:space="preserve">
IF($C1848 = 1 + N("Presidente"),
    "de Orléans e Bragança",
    VLOOKUP($H1848,'Last name'!$A:$B,2,FALSE) &amp; " " &amp; VLOOKUP(RANDBETWEEN(5,COUNT('Last name'!$A:$A) + 1),'Last name'!$A:$B,2,FALSE)
)</f>
        <v>Botelho Colombo</v>
      </c>
      <c r="J1848" s="7" t="str">
        <f t="shared" ca="1" si="282"/>
        <v>Thiago Botelho Colombo</v>
      </c>
      <c r="K1848" s="7" t="str" cm="1">
        <f t="array" aca="1" ref="K1848" ca="1">SHA1HASH($J1848)</f>
        <v>f3f779786b2b9869aadfe8b9c8c6899cb4d719b4</v>
      </c>
      <c r="L1848" s="7" cm="1">
        <f t="array" aca="1" ref="L1848" ca="1">INDEX(States!$A:$A,N1848,1)</f>
        <v>5</v>
      </c>
      <c r="M1848" s="7" t="str">
        <f ca="1">VLOOKUP($L1848,Countries!$A:$B,2,FALSE)</f>
        <v>Portugal</v>
      </c>
      <c r="N1848" s="7" cm="1">
        <f t="array" aca="1" ref="N1848" ca="1">INDEX(States!$C:$C,RANDBETWEEN(5,COUNTA(States!$A:$A) + 1),1)</f>
        <v>13</v>
      </c>
      <c r="O1848" s="7" t="str">
        <f ca="1">VLOOKUP($N1848,States!$C:$D,2,FALSE)</f>
        <v>Coimbra</v>
      </c>
      <c r="P1848" s="7" t="str">
        <f ca="1">VLOOKUP($F1848,Name!$A:$C,3,FALSE)</f>
        <v>M</v>
      </c>
      <c r="Q1848" s="7" t="str">
        <f ca="1">VLOOKUP($P1848,Genders!$B:$C,2,FALSE)</f>
        <v>Male</v>
      </c>
      <c r="R1848" s="7" cm="1">
        <f t="array" aca="1" ref="R1848" ca="1">INDEX('Marital status'!$A:$A,RANDBETWEEN(5,COUNTA('Marital status'!$A:$A) + 1),1)</f>
        <v>6</v>
      </c>
      <c r="S1848" s="7" t="str">
        <f ca="1">VLOOKUP($R1848,'Marital status'!$A:$B,2,FALSE)</f>
        <v>MarrieD</v>
      </c>
      <c r="T1848" s="7">
        <f t="shared" ca="1" si="283"/>
        <v>7</v>
      </c>
      <c r="U1848" s="7" t="str">
        <f ca="1">VLOOKUP($T1848,Ethnicities!$A:$B,2,FALSE)</f>
        <v xml:space="preserve">  Hispanic or LATINO</v>
      </c>
      <c r="V1848" s="8">
        <f t="shared" ca="1" si="284"/>
        <v>21393</v>
      </c>
      <c r="W1848" s="6">
        <f t="shared" ca="1" si="285"/>
        <v>8</v>
      </c>
      <c r="X1848" s="8" t="str">
        <f ca="1">VLOOKUP($W1848,'Background education'!$A:$B,2,FALSE)</f>
        <v>Graduate school</v>
      </c>
      <c r="Y1848" s="7">
        <f ca="1" xml:space="preserve">
  IF(OR($AA1848 = 5, $AA1848 = 6, $AA1848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48" s="7" t="str">
        <f ca="1">VLOOKUP($Y1848,Departments!$A:$B,2,FALSE)</f>
        <v>Controlling</v>
      </c>
      <c r="AA1848" s="6">
        <f t="shared" ca="1" si="286"/>
        <v>11</v>
      </c>
      <c r="AB1848" s="7" t="str">
        <f ca="1">VLOOKUP($AA1848,Roles!$A:$B,2,FALSE)</f>
        <v>Analyst</v>
      </c>
      <c r="AC1848" s="6">
        <f t="shared" ca="1" si="287"/>
        <v>6</v>
      </c>
      <c r="AD1848" s="7" t="str">
        <f ca="1" xml:space="preserve">
IF($AC1848 &lt;&gt; "",
    VLOOKUP($AC1848,Levels!$A:$B,2,FALSE),
    ""
)</f>
        <v>Pleno</v>
      </c>
      <c r="AE1848" s="8">
        <f t="shared" ca="1" si="288"/>
        <v>37036</v>
      </c>
      <c r="AF1848" s="6">
        <f ca="1">RANDBETWEEN(5,COUNTA('Recruitment source'!$A:$A) + 1)</f>
        <v>14</v>
      </c>
      <c r="AG1848" s="6" t="str">
        <f ca="1">VLOOKUP($AF1848,'Recruitment source'!$A:$B,2,FALSE)</f>
        <v>LinkedIn</v>
      </c>
      <c r="AH1848" s="8"/>
      <c r="AI1848" s="1">
        <f t="shared" ca="1" si="280"/>
        <v>3000</v>
      </c>
      <c r="AJ1848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1844, 1, 'Thiago Botelho Colombo', 'M', 7, '27/07/1958', 8, 12, 11, 6, 3000);</v>
      </c>
    </row>
    <row r="1849" spans="1:36" ht="14.25" customHeight="1" x14ac:dyDescent="0.2">
      <c r="A1849" s="7" cm="1">
        <f t="array" aca="1" ref="A1849" ca="1">INDEX(Companies!$A:$A,RANDBETWEEN(5,COUNTA(Companies!$A:$A) + 1),1)</f>
        <v>5</v>
      </c>
      <c r="B1849" s="7" t="str">
        <f ca="1">VLOOKUP($A1849,Companies!$A:$B,2,FALSE)</f>
        <v>ACME Corporation</v>
      </c>
      <c r="C1849" s="5">
        <f t="shared" si="281"/>
        <v>1845</v>
      </c>
      <c r="D1849" s="5" t="str" cm="1">
        <f t="array" ref="D1849">SHA1HASH($C1849)</f>
        <v>ce81e9fd4e07b2b70c750eab2c853f56f83d2163</v>
      </c>
      <c r="E1849" s="6">
        <v>1</v>
      </c>
      <c r="F1849" s="7">
        <f ca="1">IF($C1849 = 1 + N("Presidente"),
    127,
    IF($C1849 = 2 + N("Vice-Presidente"),
        72,
        IF($C1849 = 3 + N("Secretária bilíngue"),
            13,
            RANDBETWEEN(5,COUNT(Name!$A:$A) + 1)
        )
    )
)</f>
        <v>318</v>
      </c>
      <c r="G1849" s="7" t="str">
        <f ca="1">VLOOKUP($F1849,Name!$A:$B,2,FALSE)</f>
        <v>Pedro Lucas</v>
      </c>
      <c r="H1849" s="7">
        <f ca="1" xml:space="preserve">
IF($C1849 = 1,
    0,
    RANDBETWEEN(5,COUNT('Last name'!$A:$A) + 1)
)</f>
        <v>169</v>
      </c>
      <c r="I1849" s="7" t="str">
        <f ca="1" xml:space="preserve">
IF($C1849 = 1 + N("Presidente"),
    "de Orléans e Bragança",
    VLOOKUP($H1849,'Last name'!$A:$B,2,FALSE) &amp; " " &amp; VLOOKUP(RANDBETWEEN(5,COUNT('Last name'!$A:$A) + 1),'Last name'!$A:$B,2,FALSE)
)</f>
        <v>Russo Gouveia</v>
      </c>
      <c r="J1849" s="7" t="str">
        <f t="shared" ca="1" si="282"/>
        <v>Pedro Lucas Russo Gouveia</v>
      </c>
      <c r="K1849" s="7" t="str" cm="1">
        <f t="array" aca="1" ref="K1849" ca="1">SHA1HASH($J1849)</f>
        <v>a38158613b53949a41fd430a6b4dd31f1518cf1f</v>
      </c>
      <c r="L1849" s="7" cm="1">
        <f t="array" aca="1" ref="L1849" ca="1">INDEX(States!$A:$A,N1849,1)</f>
        <v>5</v>
      </c>
      <c r="M1849" s="7" t="str">
        <f ca="1">VLOOKUP($L1849,Countries!$A:$B,2,FALSE)</f>
        <v>Portugal</v>
      </c>
      <c r="N1849" s="7" cm="1">
        <f t="array" aca="1" ref="N1849" ca="1">INDEX(States!$C:$C,RANDBETWEEN(5,COUNTA(States!$A:$A) + 1),1)</f>
        <v>23</v>
      </c>
      <c r="O1849" s="7" t="str">
        <f ca="1">VLOOKUP($N1849,States!$C:$D,2,FALSE)</f>
        <v>Viana do Castelo</v>
      </c>
      <c r="P1849" s="7" t="str">
        <f ca="1">VLOOKUP($F1849,Name!$A:$C,3,FALSE)</f>
        <v>M</v>
      </c>
      <c r="Q1849" s="7" t="str">
        <f ca="1">VLOOKUP($P1849,Genders!$B:$C,2,FALSE)</f>
        <v>Male</v>
      </c>
      <c r="R1849" s="7" cm="1">
        <f t="array" aca="1" ref="R1849" ca="1">INDEX('Marital status'!$A:$A,RANDBETWEEN(5,COUNTA('Marital status'!$A:$A) + 1),1)</f>
        <v>7</v>
      </c>
      <c r="S1849" s="7" t="str">
        <f ca="1">VLOOKUP($R1849,'Marital status'!$A:$B,2,FALSE)</f>
        <v xml:space="preserve">Widowed </v>
      </c>
      <c r="T1849" s="7">
        <f t="shared" ca="1" si="283"/>
        <v>5</v>
      </c>
      <c r="U1849" s="7" t="str">
        <f ca="1">VLOOKUP($T1849,Ethnicities!$A:$B,2,FALSE)</f>
        <v xml:space="preserve"> white</v>
      </c>
      <c r="V1849" s="8">
        <f t="shared" ca="1" si="284"/>
        <v>24099</v>
      </c>
      <c r="W1849" s="6">
        <f t="shared" ca="1" si="285"/>
        <v>7</v>
      </c>
      <c r="X1849" s="8" t="str">
        <f ca="1">VLOOKUP($W1849,'Background education'!$A:$B,2,FALSE)</f>
        <v>Undergraduate degree</v>
      </c>
      <c r="Y1849" s="7">
        <f ca="1" xml:space="preserve">
  IF(OR($AA1849 = 5, $AA1849 = 6, $AA1849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49" s="7" t="str">
        <f ca="1">VLOOKUP($Y1849,Departments!$A:$B,2,FALSE)</f>
        <v>Administration</v>
      </c>
      <c r="AA1849" s="6">
        <f t="shared" ca="1" si="286"/>
        <v>10</v>
      </c>
      <c r="AB1849" s="7" t="str">
        <f ca="1">VLOOKUP($AA1849,Roles!$A:$B,2,FALSE)</f>
        <v>Trainee</v>
      </c>
      <c r="AC1849" s="6" t="str">
        <f t="shared" ca="1" si="287"/>
        <v/>
      </c>
      <c r="AD1849" s="7" t="str">
        <f ca="1" xml:space="preserve">
IF($AC1849 &lt;&gt; "",
    VLOOKUP($AC1849,Levels!$A:$B,2,FALSE),
    ""
)</f>
        <v/>
      </c>
      <c r="AE1849" s="8">
        <f t="shared" ca="1" si="288"/>
        <v>42841</v>
      </c>
      <c r="AF1849" s="6">
        <f ca="1">RANDBETWEEN(5,COUNTA('Recruitment source'!$A:$A) + 1)</f>
        <v>13</v>
      </c>
      <c r="AG1849" s="6" t="str">
        <f ca="1">VLOOKUP($AF1849,'Recruitment source'!$A:$B,2,FALSE)</f>
        <v>Google</v>
      </c>
      <c r="AH1849" s="8"/>
      <c r="AI1849" s="1">
        <f t="shared" ca="1" si="280"/>
        <v>1305</v>
      </c>
      <c r="AJ184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1845, 1, 'Pedro Lucas Russo Gouveia', 'M', 5, '23/12/1965', 7, 6, 10, NULL, 1305);</v>
      </c>
    </row>
    <row r="1850" spans="1:36" ht="14.25" customHeight="1" x14ac:dyDescent="0.2">
      <c r="A1850" s="7" cm="1">
        <f t="array" aca="1" ref="A1850" ca="1">INDEX(Companies!$A:$A,RANDBETWEEN(5,COUNTA(Companies!$A:$A) + 1),1)</f>
        <v>5</v>
      </c>
      <c r="B1850" s="7" t="str">
        <f ca="1">VLOOKUP($A1850,Companies!$A:$B,2,FALSE)</f>
        <v>ACME Corporation</v>
      </c>
      <c r="C1850" s="5">
        <f t="shared" si="281"/>
        <v>1846</v>
      </c>
      <c r="D1850" s="5" t="str" cm="1">
        <f t="array" ref="D1850">SHA1HASH($C1850)</f>
        <v>76cb595736d531896022bea69f9ca2c755c32ce2</v>
      </c>
      <c r="E1850" s="6">
        <v>1</v>
      </c>
      <c r="F1850" s="7">
        <f ca="1">IF($C1850 = 1 + N("Presidente"),
    127,
    IF($C1850 = 2 + N("Vice-Presidente"),
        72,
        IF($C1850 = 3 + N("Secretária bilíngue"),
            13,
            RANDBETWEEN(5,COUNT(Name!$A:$A) + 1)
        )
    )
)</f>
        <v>145</v>
      </c>
      <c r="G1850" s="7" t="str">
        <f ca="1">VLOOKUP($F1850,Name!$A:$B,2,FALSE)</f>
        <v>Francisca</v>
      </c>
      <c r="H1850" s="7">
        <f ca="1" xml:space="preserve">
IF($C1850 = 1,
    0,
    RANDBETWEEN(5,COUNT('Last name'!$A:$A) + 1)
)</f>
        <v>95</v>
      </c>
      <c r="I1850" s="7" t="str">
        <f ca="1" xml:space="preserve">
IF($C1850 = 1 + N("Presidente"),
    "de Orléans e Bragança",
    VLOOKUP($H1850,'Last name'!$A:$B,2,FALSE) &amp; " " &amp; VLOOKUP(RANDBETWEEN(5,COUNT('Last name'!$A:$A) + 1),'Last name'!$A:$B,2,FALSE)
)</f>
        <v>Galli Pedroso</v>
      </c>
      <c r="J1850" s="7" t="str">
        <f t="shared" ca="1" si="282"/>
        <v>Francisca Galli Pedroso</v>
      </c>
      <c r="K1850" s="7" t="str" cm="1">
        <f t="array" aca="1" ref="K1850" ca="1">SHA1HASH($J1850)</f>
        <v>a2b6202ffa1b41e3221c66cbb273e8a7719abe48</v>
      </c>
      <c r="L1850" s="7" cm="1">
        <f t="array" aca="1" ref="L1850" ca="1">INDEX(States!$A:$A,N1850,1)</f>
        <v>5</v>
      </c>
      <c r="M1850" s="7" t="str">
        <f ca="1">VLOOKUP($L1850,Countries!$A:$B,2,FALSE)</f>
        <v>Portugal</v>
      </c>
      <c r="N1850" s="7" cm="1">
        <f t="array" aca="1" ref="N1850" ca="1">INDEX(States!$C:$C,RANDBETWEEN(5,COUNTA(States!$A:$A) + 1),1)</f>
        <v>18</v>
      </c>
      <c r="O1850" s="7" t="str">
        <f ca="1">VLOOKUP($N1850,States!$C:$D,2,FALSE)</f>
        <v>Castelo Branco</v>
      </c>
      <c r="P1850" s="7" t="str">
        <f ca="1">VLOOKUP($F1850,Name!$A:$C,3,FALSE)</f>
        <v>F</v>
      </c>
      <c r="Q1850" s="7" t="str">
        <f ca="1">VLOOKUP($P1850,Genders!$B:$C,2,FALSE)</f>
        <v>Female</v>
      </c>
      <c r="R1850" s="7" cm="1">
        <f t="array" aca="1" ref="R1850" ca="1">INDEX('Marital status'!$A:$A,RANDBETWEEN(5,COUNTA('Marital status'!$A:$A) + 1),1)</f>
        <v>8</v>
      </c>
      <c r="S1850" s="7" t="str">
        <f ca="1">VLOOKUP($R1850,'Marital status'!$A:$B,2,FALSE)</f>
        <v xml:space="preserve"> Separated </v>
      </c>
      <c r="T1850" s="7">
        <f t="shared" ca="1" si="283"/>
        <v>5</v>
      </c>
      <c r="U1850" s="7" t="str">
        <f ca="1">VLOOKUP($T1850,Ethnicities!$A:$B,2,FALSE)</f>
        <v xml:space="preserve"> white</v>
      </c>
      <c r="V1850" s="8">
        <f t="shared" ca="1" si="284"/>
        <v>31613</v>
      </c>
      <c r="W1850" s="6">
        <f t="shared" ca="1" si="285"/>
        <v>8</v>
      </c>
      <c r="X1850" s="8" t="str">
        <f ca="1">VLOOKUP($W1850,'Background education'!$A:$B,2,FALSE)</f>
        <v>Graduate school</v>
      </c>
      <c r="Y1850" s="7">
        <f ca="1" xml:space="preserve">
  IF(OR($AA1850 = 5, $AA1850 = 6, $AA1850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50" s="7" t="str">
        <f ca="1">VLOOKUP($Y1850,Departments!$A:$B,2,FALSE)</f>
        <v>Operations</v>
      </c>
      <c r="AA1850" s="6">
        <f t="shared" ca="1" si="286"/>
        <v>11</v>
      </c>
      <c r="AB1850" s="7" t="str">
        <f ca="1">VLOOKUP($AA1850,Roles!$A:$B,2,FALSE)</f>
        <v>Analyst</v>
      </c>
      <c r="AC1850" s="6">
        <f t="shared" ca="1" si="287"/>
        <v>7</v>
      </c>
      <c r="AD1850" s="7" t="str">
        <f ca="1" xml:space="preserve">
IF($AC1850 &lt;&gt; "",
    VLOOKUP($AC1850,Levels!$A:$B,2,FALSE),
    ""
)</f>
        <v>Senior</v>
      </c>
      <c r="AE1850" s="8">
        <f t="shared" ca="1" si="288"/>
        <v>42865</v>
      </c>
      <c r="AF1850" s="6">
        <f ca="1">RANDBETWEEN(5,COUNTA('Recruitment source'!$A:$A) + 1)</f>
        <v>8</v>
      </c>
      <c r="AG1850" s="6" t="str">
        <f ca="1">VLOOKUP($AF1850,'Recruitment source'!$A:$B,2,FALSE)</f>
        <v>Net Empregos</v>
      </c>
      <c r="AH1850" s="8"/>
      <c r="AI1850" s="1">
        <f t="shared" ca="1" si="280"/>
        <v>3000</v>
      </c>
      <c r="AJ185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1846, 1, 'Francisca Galli Pedroso', 'F', 5, '20/07/1986', 8, 10, 11, 7, 3000);</v>
      </c>
    </row>
    <row r="1851" spans="1:36" ht="14.25" customHeight="1" x14ac:dyDescent="0.2">
      <c r="A1851" s="7" cm="1">
        <f t="array" aca="1" ref="A1851" ca="1">INDEX(Companies!$A:$A,RANDBETWEEN(5,COUNTA(Companies!$A:$A) + 1),1)</f>
        <v>5</v>
      </c>
      <c r="B1851" s="7" t="str">
        <f ca="1">VLOOKUP($A1851,Companies!$A:$B,2,FALSE)</f>
        <v>ACME Corporation</v>
      </c>
      <c r="C1851" s="5">
        <f t="shared" si="281"/>
        <v>1847</v>
      </c>
      <c r="D1851" s="5" t="str" cm="1">
        <f t="array" ref="D1851">SHA1HASH($C1851)</f>
        <v>1b268018fe7300ce41c5413e41dd1a18b7726bf4</v>
      </c>
      <c r="E1851" s="6">
        <v>1</v>
      </c>
      <c r="F1851" s="7">
        <f ca="1">IF($C1851 = 1 + N("Presidente"),
    127,
    IF($C1851 = 2 + N("Vice-Presidente"),
        72,
        IF($C1851 = 3 + N("Secretária bilíngue"),
            13,
            RANDBETWEEN(5,COUNT(Name!$A:$A) + 1)
        )
    )
)</f>
        <v>317</v>
      </c>
      <c r="G1851" s="7" t="str">
        <f ca="1">VLOOKUP($F1851,Name!$A:$B,2,FALSE)</f>
        <v>Pedro Henrique</v>
      </c>
      <c r="H1851" s="7">
        <f ca="1" xml:space="preserve">
IF($C1851 = 1,
    0,
    RANDBETWEEN(5,COUNT('Last name'!$A:$A) + 1)
)</f>
        <v>47</v>
      </c>
      <c r="I1851" s="7" t="str">
        <f ca="1" xml:space="preserve">
IF($C1851 = 1 + N("Presidente"),
    "de Orléans e Bragança",
    VLOOKUP($H1851,'Last name'!$A:$B,2,FALSE) &amp; " " &amp; VLOOKUP(RANDBETWEEN(5,COUNT('Last name'!$A:$A) + 1),'Last name'!$A:$B,2,FALSE)
)</f>
        <v>Brasão Colombo</v>
      </c>
      <c r="J1851" s="7" t="str">
        <f t="shared" ca="1" si="282"/>
        <v>Pedro Henrique Brasão Colombo</v>
      </c>
      <c r="K1851" s="7" t="str" cm="1">
        <f t="array" aca="1" ref="K1851" ca="1">SHA1HASH($J1851)</f>
        <v>8e820910bbcecafda9c6ced4bb6f8255acb5ab3f</v>
      </c>
      <c r="L1851" s="7" cm="1">
        <f t="array" aca="1" ref="L1851" ca="1">INDEX(States!$A:$A,N1851,1)</f>
        <v>5</v>
      </c>
      <c r="M1851" s="7" t="str">
        <f ca="1">VLOOKUP($L1851,Countries!$A:$B,2,FALSE)</f>
        <v>Portugal</v>
      </c>
      <c r="N1851" s="7" cm="1">
        <f t="array" aca="1" ref="N1851" ca="1">INDEX(States!$C:$C,RANDBETWEEN(5,COUNTA(States!$A:$A) + 1),1)</f>
        <v>8</v>
      </c>
      <c r="O1851" s="7" t="str">
        <f ca="1">VLOOKUP($N1851,States!$C:$D,2,FALSE)</f>
        <v>AveirO</v>
      </c>
      <c r="P1851" s="7" t="str">
        <f ca="1">VLOOKUP($F1851,Name!$A:$C,3,FALSE)</f>
        <v>M</v>
      </c>
      <c r="Q1851" s="7" t="str">
        <f ca="1">VLOOKUP($P1851,Genders!$B:$C,2,FALSE)</f>
        <v>Male</v>
      </c>
      <c r="R1851" s="7" cm="1">
        <f t="array" aca="1" ref="R1851" ca="1">INDEX('Marital status'!$A:$A,RANDBETWEEN(5,COUNTA('Marital status'!$A:$A) + 1),1)</f>
        <v>8</v>
      </c>
      <c r="S1851" s="7" t="str">
        <f ca="1">VLOOKUP($R1851,'Marital status'!$A:$B,2,FALSE)</f>
        <v xml:space="preserve"> Separated </v>
      </c>
      <c r="T1851" s="7">
        <f t="shared" ca="1" si="283"/>
        <v>5</v>
      </c>
      <c r="U1851" s="7" t="str">
        <f ca="1">VLOOKUP($T1851,Ethnicities!$A:$B,2,FALSE)</f>
        <v xml:space="preserve"> white</v>
      </c>
      <c r="V1851" s="8">
        <f t="shared" ca="1" si="284"/>
        <v>30119</v>
      </c>
      <c r="W1851" s="6">
        <f t="shared" ca="1" si="285"/>
        <v>7</v>
      </c>
      <c r="X1851" s="8" t="str">
        <f ca="1">VLOOKUP($W1851,'Background education'!$A:$B,2,FALSE)</f>
        <v>Undergraduate degree</v>
      </c>
      <c r="Y1851" s="7">
        <f ca="1" xml:space="preserve">
  IF(OR($AA1851 = 5, $AA1851 = 6, $AA1851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51" s="7" t="str">
        <f ca="1">VLOOKUP($Y1851,Departments!$A:$B,2,FALSE)</f>
        <v xml:space="preserve"> Commercial</v>
      </c>
      <c r="AA1851" s="6">
        <f t="shared" ca="1" si="286"/>
        <v>9</v>
      </c>
      <c r="AB1851" s="7" t="str">
        <f ca="1">VLOOKUP($AA1851,Roles!$A:$B,2,FALSE)</f>
        <v>Intern</v>
      </c>
      <c r="AC1851" s="6" t="str">
        <f t="shared" ca="1" si="287"/>
        <v/>
      </c>
      <c r="AD1851" s="7" t="str">
        <f ca="1" xml:space="preserve">
IF($AC1851 &lt;&gt; "",
    VLOOKUP($AC1851,Levels!$A:$B,2,FALSE),
    ""
)</f>
        <v/>
      </c>
      <c r="AE1851" s="8">
        <f t="shared" ca="1" si="288"/>
        <v>37749</v>
      </c>
      <c r="AF1851" s="6">
        <f ca="1">RANDBETWEEN(5,COUNTA('Recruitment source'!$A:$A) + 1)</f>
        <v>14</v>
      </c>
      <c r="AG1851" s="6" t="str">
        <f ca="1">VLOOKUP($AF1851,'Recruitment source'!$A:$B,2,FALSE)</f>
        <v>LinkedIn</v>
      </c>
      <c r="AH1851" s="8"/>
      <c r="AI1851" s="1">
        <f t="shared" ca="1" si="280"/>
        <v>1285</v>
      </c>
      <c r="AJ185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1847, 1, 'Pedro Henrique Brasão Colombo', 'M', 5, '17/06/1982', 7, 9, 9, NULL, 1285);</v>
      </c>
    </row>
    <row r="1852" spans="1:36" ht="14.25" customHeight="1" x14ac:dyDescent="0.2">
      <c r="A1852" s="7" cm="1">
        <f t="array" aca="1" ref="A1852" ca="1">INDEX(Companies!$A:$A,RANDBETWEEN(5,COUNTA(Companies!$A:$A) + 1),1)</f>
        <v>5</v>
      </c>
      <c r="B1852" s="7" t="str">
        <f ca="1">VLOOKUP($A1852,Companies!$A:$B,2,FALSE)</f>
        <v>ACME Corporation</v>
      </c>
      <c r="C1852" s="5">
        <f t="shared" si="281"/>
        <v>1848</v>
      </c>
      <c r="D1852" s="5" t="str" cm="1">
        <f t="array" ref="D1852">SHA1HASH($C1852)</f>
        <v>08d67b9f9f6e2794fd86fd4b7e70e8360ccdbead</v>
      </c>
      <c r="E1852" s="6">
        <v>1</v>
      </c>
      <c r="F1852" s="7">
        <f ca="1">IF($C1852 = 1 + N("Presidente"),
    127,
    IF($C1852 = 2 + N("Vice-Presidente"),
        72,
        IF($C1852 = 3 + N("Secretária bilíngue"),
            13,
            RANDBETWEEN(5,COUNT(Name!$A:$A) + 1)
        )
    )
)</f>
        <v>213</v>
      </c>
      <c r="G1852" s="7" t="str">
        <f ca="1">VLOOKUP($F1852,Name!$A:$B,2,FALSE)</f>
        <v>Kelvin</v>
      </c>
      <c r="H1852" s="7">
        <f ca="1" xml:space="preserve">
IF($C1852 = 1,
    0,
    RANDBETWEEN(5,COUNT('Last name'!$A:$A) + 1)
)</f>
        <v>11</v>
      </c>
      <c r="I1852" s="7" t="str">
        <f ca="1" xml:space="preserve">
IF($C1852 = 1 + N("Presidente"),
    "de Orléans e Bragança",
    VLOOKUP($H1852,'Last name'!$A:$B,2,FALSE) &amp; " " &amp; VLOOKUP(RANDBETWEEN(5,COUNT('Last name'!$A:$A) + 1),'Last name'!$A:$B,2,FALSE)
)</f>
        <v>Almeida Dantas</v>
      </c>
      <c r="J1852" s="7" t="str">
        <f t="shared" ca="1" si="282"/>
        <v>Kelvin Almeida Dantas</v>
      </c>
      <c r="K1852" s="7" t="str" cm="1">
        <f t="array" aca="1" ref="K1852" ca="1">SHA1HASH($J1852)</f>
        <v>60cca1340568522be5bc36f9bf4ee4e4032048ff</v>
      </c>
      <c r="L1852" s="7" cm="1">
        <f t="array" aca="1" ref="L1852" ca="1">INDEX(States!$A:$A,N1852,1)</f>
        <v>5</v>
      </c>
      <c r="M1852" s="7" t="str">
        <f ca="1">VLOOKUP($L1852,Countries!$A:$B,2,FALSE)</f>
        <v>Portugal</v>
      </c>
      <c r="N1852" s="7" cm="1">
        <f t="array" aca="1" ref="N1852" ca="1">INDEX(States!$C:$C,RANDBETWEEN(5,COUNTA(States!$A:$A) + 1),1)</f>
        <v>6</v>
      </c>
      <c r="O1852" s="7" t="str">
        <f ca="1">VLOOKUP($N1852,States!$C:$D,2,FALSE)</f>
        <v>PORTO</v>
      </c>
      <c r="P1852" s="7" t="str">
        <f ca="1">VLOOKUP($F1852,Name!$A:$C,3,FALSE)</f>
        <v>M</v>
      </c>
      <c r="Q1852" s="7" t="str">
        <f ca="1">VLOOKUP($P1852,Genders!$B:$C,2,FALSE)</f>
        <v>Male</v>
      </c>
      <c r="R1852" s="7" cm="1">
        <f t="array" aca="1" ref="R1852" ca="1">INDEX('Marital status'!$A:$A,RANDBETWEEN(5,COUNTA('Marital status'!$A:$A) + 1),1)</f>
        <v>7</v>
      </c>
      <c r="S1852" s="7" t="str">
        <f ca="1">VLOOKUP($R1852,'Marital status'!$A:$B,2,FALSE)</f>
        <v xml:space="preserve">Widowed </v>
      </c>
      <c r="T1852" s="7">
        <f t="shared" ca="1" si="283"/>
        <v>5</v>
      </c>
      <c r="U1852" s="7" t="str">
        <f ca="1">VLOOKUP($T1852,Ethnicities!$A:$B,2,FALSE)</f>
        <v xml:space="preserve"> white</v>
      </c>
      <c r="V1852" s="8">
        <f t="shared" ca="1" si="284"/>
        <v>26984</v>
      </c>
      <c r="W1852" s="6">
        <f t="shared" ca="1" si="285"/>
        <v>8</v>
      </c>
      <c r="X1852" s="8" t="str">
        <f ca="1">VLOOKUP($W1852,'Background education'!$A:$B,2,FALSE)</f>
        <v>Graduate school</v>
      </c>
      <c r="Y1852" s="7">
        <f ca="1" xml:space="preserve">
  IF(OR($AA1852 = 5, $AA1852 = 6, $AA1852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52" s="7" t="str">
        <f ca="1">VLOOKUP($Y1852,Departments!$A:$B,2,FALSE)</f>
        <v>Finance</v>
      </c>
      <c r="AA1852" s="6">
        <f t="shared" ca="1" si="286"/>
        <v>11</v>
      </c>
      <c r="AB1852" s="7" t="str">
        <f ca="1">VLOOKUP($AA1852,Roles!$A:$B,2,FALSE)</f>
        <v>Analyst</v>
      </c>
      <c r="AC1852" s="6">
        <f t="shared" ca="1" si="287"/>
        <v>7</v>
      </c>
      <c r="AD1852" s="7" t="str">
        <f ca="1" xml:space="preserve">
IF($AC1852 &lt;&gt; "",
    VLOOKUP($AC1852,Levels!$A:$B,2,FALSE),
    ""
)</f>
        <v>Senior</v>
      </c>
      <c r="AE1852" s="8">
        <f t="shared" ca="1" si="288"/>
        <v>38349</v>
      </c>
      <c r="AF1852" s="6">
        <f ca="1">RANDBETWEEN(5,COUNTA('Recruitment source'!$A:$A) + 1)</f>
        <v>14</v>
      </c>
      <c r="AG1852" s="6" t="str">
        <f ca="1">VLOOKUP($AF1852,'Recruitment source'!$A:$B,2,FALSE)</f>
        <v>LinkedIn</v>
      </c>
      <c r="AH1852" s="8"/>
      <c r="AI1852" s="1">
        <f t="shared" ca="1" si="280"/>
        <v>3000</v>
      </c>
      <c r="AJ1852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1848, 1, 'Kelvin Almeida Dantas', 'M', 5, '16/11/1973', 8, 7, 11, 7, 3000);</v>
      </c>
    </row>
    <row r="1853" spans="1:36" ht="14.25" customHeight="1" x14ac:dyDescent="0.2">
      <c r="A1853" s="7" cm="1">
        <f t="array" aca="1" ref="A1853" ca="1">INDEX(Companies!$A:$A,RANDBETWEEN(5,COUNTA(Companies!$A:$A) + 1),1)</f>
        <v>5</v>
      </c>
      <c r="B1853" s="7" t="str">
        <f ca="1">VLOOKUP($A1853,Companies!$A:$B,2,FALSE)</f>
        <v>ACME Corporation</v>
      </c>
      <c r="C1853" s="5">
        <f t="shared" si="281"/>
        <v>1849</v>
      </c>
      <c r="D1853" s="5" t="str" cm="1">
        <f t="array" ref="D1853">SHA1HASH($C1853)</f>
        <v>6be9baa486fde758d06f9d1a007d047334df6f5d</v>
      </c>
      <c r="E1853" s="6">
        <v>1</v>
      </c>
      <c r="F1853" s="7">
        <f ca="1">IF($C1853 = 1 + N("Presidente"),
    127,
    IF($C1853 = 2 + N("Vice-Presidente"),
        72,
        IF($C1853 = 3 + N("Secretária bilíngue"),
            13,
            RANDBETWEEN(5,COUNT(Name!$A:$A) + 1)
        )
    )
)</f>
        <v>348</v>
      </c>
      <c r="G1853" s="7" t="str">
        <f ca="1">VLOOKUP($F1853,Name!$A:$B,2,FALSE)</f>
        <v>Vagner</v>
      </c>
      <c r="H1853" s="7">
        <f ca="1" xml:space="preserve">
IF($C1853 = 1,
    0,
    RANDBETWEEN(5,COUNT('Last name'!$A:$A) + 1)
)</f>
        <v>153</v>
      </c>
      <c r="I1853" s="7" t="str">
        <f ca="1" xml:space="preserve">
IF($C1853 = 1 + N("Presidente"),
    "de Orléans e Bragança",
    VLOOKUP($H1853,'Last name'!$A:$B,2,FALSE) &amp; " " &amp; VLOOKUP(RANDBETWEEN(5,COUNT('Last name'!$A:$A) + 1),'Last name'!$A:$B,2,FALSE)
)</f>
        <v>Pimentel Ribeiro</v>
      </c>
      <c r="J1853" s="7" t="str">
        <f t="shared" ca="1" si="282"/>
        <v>Vagner Pimentel Ribeiro</v>
      </c>
      <c r="K1853" s="7" t="str" cm="1">
        <f t="array" aca="1" ref="K1853" ca="1">SHA1HASH($J1853)</f>
        <v>f0ffadd0f4f9ec5ee5a047d2f47550910340230a</v>
      </c>
      <c r="L1853" s="7" cm="1">
        <f t="array" aca="1" ref="L1853" ca="1">INDEX(States!$A:$A,N1853,1)</f>
        <v>5</v>
      </c>
      <c r="M1853" s="7" t="str">
        <f ca="1">VLOOKUP($L1853,Countries!$A:$B,2,FALSE)</f>
        <v>Portugal</v>
      </c>
      <c r="N1853" s="7" cm="1">
        <f t="array" aca="1" ref="N1853" ca="1">INDEX(States!$C:$C,RANDBETWEEN(5,COUNTA(States!$A:$A) + 1),1)</f>
        <v>5</v>
      </c>
      <c r="O1853" s="7" t="str">
        <f ca="1">VLOOKUP($N1853,States!$C:$D,2,FALSE)</f>
        <v xml:space="preserve"> Lisboa</v>
      </c>
      <c r="P1853" s="7" t="str">
        <f ca="1">VLOOKUP($F1853,Name!$A:$C,3,FALSE)</f>
        <v>M</v>
      </c>
      <c r="Q1853" s="7" t="str">
        <f ca="1">VLOOKUP($P1853,Genders!$B:$C,2,FALSE)</f>
        <v>Male</v>
      </c>
      <c r="R1853" s="7" cm="1">
        <f t="array" aca="1" ref="R1853" ca="1">INDEX('Marital status'!$A:$A,RANDBETWEEN(5,COUNTA('Marital status'!$A:$A) + 1),1)</f>
        <v>6</v>
      </c>
      <c r="S1853" s="7" t="str">
        <f ca="1">VLOOKUP($R1853,'Marital status'!$A:$B,2,FALSE)</f>
        <v>MarrieD</v>
      </c>
      <c r="T1853" s="7">
        <f t="shared" ca="1" si="283"/>
        <v>5</v>
      </c>
      <c r="U1853" s="7" t="str">
        <f ca="1">VLOOKUP($T1853,Ethnicities!$A:$B,2,FALSE)</f>
        <v xml:space="preserve"> white</v>
      </c>
      <c r="V1853" s="8">
        <f t="shared" ca="1" si="284"/>
        <v>28610</v>
      </c>
      <c r="W1853" s="6">
        <f t="shared" ca="1" si="285"/>
        <v>7</v>
      </c>
      <c r="X1853" s="8" t="str">
        <f ca="1">VLOOKUP($W1853,'Background education'!$A:$B,2,FALSE)</f>
        <v>Undergraduate degree</v>
      </c>
      <c r="Y1853" s="7">
        <f ca="1" xml:space="preserve">
  IF(OR($AA1853 = 5, $AA1853 = 6, $AA1853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53" s="7" t="str">
        <f ca="1">VLOOKUP($Y1853,Departments!$A:$B,2,FALSE)</f>
        <v>Human Resource</v>
      </c>
      <c r="AA1853" s="6">
        <f t="shared" ca="1" si="286"/>
        <v>9</v>
      </c>
      <c r="AB1853" s="7" t="str">
        <f ca="1">VLOOKUP($AA1853,Roles!$A:$B,2,FALSE)</f>
        <v>Intern</v>
      </c>
      <c r="AC1853" s="6" t="str">
        <f t="shared" ca="1" si="287"/>
        <v/>
      </c>
      <c r="AD1853" s="7" t="str">
        <f ca="1" xml:space="preserve">
IF($AC1853 &lt;&gt; "",
    VLOOKUP($AC1853,Levels!$A:$B,2,FALSE),
    ""
)</f>
        <v/>
      </c>
      <c r="AE1853" s="8">
        <f t="shared" ca="1" si="288"/>
        <v>38339</v>
      </c>
      <c r="AF1853" s="6">
        <f ca="1">RANDBETWEEN(5,COUNTA('Recruitment source'!$A:$A) + 1)</f>
        <v>8</v>
      </c>
      <c r="AG1853" s="6" t="str">
        <f ca="1">VLOOKUP($AF1853,'Recruitment source'!$A:$B,2,FALSE)</f>
        <v>Net Empregos</v>
      </c>
      <c r="AH1853" s="8"/>
      <c r="AI1853" s="1">
        <f t="shared" ca="1" si="280"/>
        <v>1285</v>
      </c>
      <c r="AJ1853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1849, 1, 'Vagner Pimentel Ribeiro', 'M', 5, '30/04/1978', 7, 8, 9, NULL, 1285);</v>
      </c>
    </row>
    <row r="1854" spans="1:36" ht="14.25" customHeight="1" x14ac:dyDescent="0.2">
      <c r="A1854" s="7" cm="1">
        <f t="array" aca="1" ref="A1854" ca="1">INDEX(Companies!$A:$A,RANDBETWEEN(5,COUNTA(Companies!$A:$A) + 1),1)</f>
        <v>5</v>
      </c>
      <c r="B1854" s="7" t="str">
        <f ca="1">VLOOKUP($A1854,Companies!$A:$B,2,FALSE)</f>
        <v>ACME Corporation</v>
      </c>
      <c r="C1854" s="5">
        <f t="shared" si="281"/>
        <v>1850</v>
      </c>
      <c r="D1854" s="5" t="str" cm="1">
        <f t="array" ref="D1854">SHA1HASH($C1854)</f>
        <v>7870b1fe00687e3a9b7366fdd490cd5f9c928615</v>
      </c>
      <c r="E1854" s="6">
        <v>1</v>
      </c>
      <c r="F1854" s="7">
        <f ca="1">IF($C1854 = 1 + N("Presidente"),
    127,
    IF($C1854 = 2 + N("Vice-Presidente"),
        72,
        IF($C1854 = 3 + N("Secretária bilíngue"),
            13,
            RANDBETWEEN(5,COUNT(Name!$A:$A) + 1)
        )
    )
)</f>
        <v>72</v>
      </c>
      <c r="G1854" s="7" t="str">
        <f ca="1">VLOOKUP($F1854,Name!$A:$B,2,FALSE)</f>
        <v>Bernnardo</v>
      </c>
      <c r="H1854" s="7">
        <f ca="1" xml:space="preserve">
IF($C1854 = 1,
    0,
    RANDBETWEEN(5,COUNT('Last name'!$A:$A) + 1)
)</f>
        <v>21</v>
      </c>
      <c r="I1854" s="7" t="str">
        <f ca="1" xml:space="preserve">
IF($C1854 = 1 + N("Presidente"),
    "de Orléans e Bragança",
    VLOOKUP($H1854,'Last name'!$A:$B,2,FALSE) &amp; " " &amp; VLOOKUP(RANDBETWEEN(5,COUNT('Last name'!$A:$A) + 1),'Last name'!$A:$B,2,FALSE)
)</f>
        <v>Aragão Moretti</v>
      </c>
      <c r="J1854" s="7" t="str">
        <f t="shared" ca="1" si="282"/>
        <v>Bernnardo Aragão Moretti</v>
      </c>
      <c r="K1854" s="7" t="str" cm="1">
        <f t="array" aca="1" ref="K1854" ca="1">SHA1HASH($J1854)</f>
        <v>dea2db5b38acedcd78763770276d7251648b2d83</v>
      </c>
      <c r="L1854" s="7" cm="1">
        <f t="array" aca="1" ref="L1854" ca="1">INDEX(States!$A:$A,N1854,1)</f>
        <v>5</v>
      </c>
      <c r="M1854" s="7" t="str">
        <f ca="1">VLOOKUP($L1854,Countries!$A:$B,2,FALSE)</f>
        <v>Portugal</v>
      </c>
      <c r="N1854" s="7" cm="1">
        <f t="array" aca="1" ref="N1854" ca="1">INDEX(States!$C:$C,RANDBETWEEN(5,COUNTA(States!$A:$A) + 1),1)</f>
        <v>11</v>
      </c>
      <c r="O1854" s="7" t="str">
        <f ca="1">VLOOKUP($N1854,States!$C:$D,2,FALSE)</f>
        <v>Santarém</v>
      </c>
      <c r="P1854" s="7" t="str">
        <f ca="1">VLOOKUP($F1854,Name!$A:$C,3,FALSE)</f>
        <v>M</v>
      </c>
      <c r="Q1854" s="7" t="str">
        <f ca="1">VLOOKUP($P1854,Genders!$B:$C,2,FALSE)</f>
        <v>Male</v>
      </c>
      <c r="R1854" s="7" cm="1">
        <f t="array" aca="1" ref="R1854" ca="1">INDEX('Marital status'!$A:$A,RANDBETWEEN(5,COUNTA('Marital status'!$A:$A) + 1),1)</f>
        <v>9</v>
      </c>
      <c r="S1854" s="7" t="str">
        <f ca="1">VLOOKUP($R1854,'Marital status'!$A:$B,2,FALSE)</f>
        <v>DIVORCED</v>
      </c>
      <c r="T1854" s="7">
        <f t="shared" ca="1" si="283"/>
        <v>5</v>
      </c>
      <c r="U1854" s="7" t="str">
        <f ca="1">VLOOKUP($T1854,Ethnicities!$A:$B,2,FALSE)</f>
        <v xml:space="preserve"> white</v>
      </c>
      <c r="V1854" s="8">
        <f t="shared" ca="1" si="284"/>
        <v>31711</v>
      </c>
      <c r="W1854" s="6">
        <f t="shared" ca="1" si="285"/>
        <v>7</v>
      </c>
      <c r="X1854" s="8" t="str">
        <f ca="1">VLOOKUP($W1854,'Background education'!$A:$B,2,FALSE)</f>
        <v>Undergraduate degree</v>
      </c>
      <c r="Y1854" s="7">
        <f ca="1" xml:space="preserve">
  IF(OR($AA1854 = 5, $AA1854 = 6, $AA1854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54" s="7" t="str">
        <f ca="1">VLOOKUP($Y1854,Departments!$A:$B,2,FALSE)</f>
        <v>Communication &amp; Marketing</v>
      </c>
      <c r="AA1854" s="6">
        <f t="shared" ca="1" si="286"/>
        <v>11</v>
      </c>
      <c r="AB1854" s="7" t="str">
        <f ca="1">VLOOKUP($AA1854,Roles!$A:$B,2,FALSE)</f>
        <v>Analyst</v>
      </c>
      <c r="AC1854" s="6">
        <f t="shared" ca="1" si="287"/>
        <v>6</v>
      </c>
      <c r="AD1854" s="7" t="str">
        <f ca="1" xml:space="preserve">
IF($AC1854 &lt;&gt; "",
    VLOOKUP($AC1854,Levels!$A:$B,2,FALSE),
    ""
)</f>
        <v>Pleno</v>
      </c>
      <c r="AE1854" s="8">
        <f t="shared" ca="1" si="288"/>
        <v>44501</v>
      </c>
      <c r="AF1854" s="6">
        <f ca="1">RANDBETWEEN(5,COUNTA('Recruitment source'!$A:$A) + 1)</f>
        <v>12</v>
      </c>
      <c r="AG1854" s="6" t="str">
        <f ca="1">VLOOKUP($AF1854,'Recruitment source'!$A:$B,2,FALSE)</f>
        <v xml:space="preserve"> recommendation of employee</v>
      </c>
      <c r="AH1854" s="8"/>
      <c r="AI1854" s="1">
        <f t="shared" ca="1" si="280"/>
        <v>2580</v>
      </c>
      <c r="AJ1854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1850, 1, 'Bernnardo Aragão Moretti', 'M', 5, '26/10/1986', 7, 11, 11, 6, 2580);</v>
      </c>
    </row>
    <row r="1855" spans="1:36" ht="14.25" customHeight="1" x14ac:dyDescent="0.2">
      <c r="A1855" s="7" cm="1">
        <f t="array" aca="1" ref="A1855" ca="1">INDEX(Companies!$A:$A,RANDBETWEEN(5,COUNTA(Companies!$A:$A) + 1),1)</f>
        <v>5</v>
      </c>
      <c r="B1855" s="7" t="str">
        <f ca="1">VLOOKUP($A1855,Companies!$A:$B,2,FALSE)</f>
        <v>ACME Corporation</v>
      </c>
      <c r="C1855" s="5">
        <f t="shared" si="281"/>
        <v>1851</v>
      </c>
      <c r="D1855" s="5" t="str" cm="1">
        <f t="array" ref="D1855">SHA1HASH($C1855)</f>
        <v>f4807e7bc0ab85a61203b6e384806efeb08177af</v>
      </c>
      <c r="E1855" s="6">
        <v>1</v>
      </c>
      <c r="F1855" s="7">
        <f ca="1">IF($C1855 = 1 + N("Presidente"),
    127,
    IF($C1855 = 2 + N("Vice-Presidente"),
        72,
        IF($C1855 = 3 + N("Secretária bilíngue"),
            13,
            RANDBETWEEN(5,COUNT(Name!$A:$A) + 1)
        )
    )
)</f>
        <v>34</v>
      </c>
      <c r="G1855" s="7" t="str">
        <f ca="1">VLOOKUP($F1855,Name!$A:$B,2,FALSE)</f>
        <v>Ana Liz</v>
      </c>
      <c r="H1855" s="7">
        <f ca="1" xml:space="preserve">
IF($C1855 = 1,
    0,
    RANDBETWEEN(5,COUNT('Last name'!$A:$A) + 1)
)</f>
        <v>58</v>
      </c>
      <c r="I1855" s="7" t="str">
        <f ca="1" xml:space="preserve">
IF($C1855 = 1 + N("Presidente"),
    "de Orléans e Bragança",
    VLOOKUP($H1855,'Last name'!$A:$B,2,FALSE) &amp; " " &amp; VLOOKUP(RANDBETWEEN(5,COUNT('Last name'!$A:$A) + 1),'Last name'!$A:$B,2,FALSE)
)</f>
        <v>Cardoso Negrão</v>
      </c>
      <c r="J1855" s="7" t="str">
        <f t="shared" ca="1" si="282"/>
        <v>Ana Liz Cardoso Negrão</v>
      </c>
      <c r="K1855" s="7" t="str" cm="1">
        <f t="array" aca="1" ref="K1855" ca="1">SHA1HASH($J1855)</f>
        <v>308f9f8db4825ac20e5414a1e874d9428b8a2286</v>
      </c>
      <c r="L1855" s="7" cm="1">
        <f t="array" aca="1" ref="L1855" ca="1">INDEX(States!$A:$A,N1855,1)</f>
        <v>5</v>
      </c>
      <c r="M1855" s="7" t="str">
        <f ca="1">VLOOKUP($L1855,Countries!$A:$B,2,FALSE)</f>
        <v>Portugal</v>
      </c>
      <c r="N1855" s="7" cm="1">
        <f t="array" aca="1" ref="N1855" ca="1">INDEX(States!$C:$C,RANDBETWEEN(5,COUNTA(States!$A:$A) + 1),1)</f>
        <v>16</v>
      </c>
      <c r="O1855" s="7" t="str">
        <f ca="1">VLOOKUP($N1855,States!$C:$D,2,FALSE)</f>
        <v>Azores</v>
      </c>
      <c r="P1855" s="7" t="str">
        <f ca="1">VLOOKUP($F1855,Name!$A:$C,3,FALSE)</f>
        <v>F</v>
      </c>
      <c r="Q1855" s="7" t="str">
        <f ca="1">VLOOKUP($P1855,Genders!$B:$C,2,FALSE)</f>
        <v>Female</v>
      </c>
      <c r="R1855" s="7" cm="1">
        <f t="array" aca="1" ref="R1855" ca="1">INDEX('Marital status'!$A:$A,RANDBETWEEN(5,COUNTA('Marital status'!$A:$A) + 1),1)</f>
        <v>6</v>
      </c>
      <c r="S1855" s="7" t="str">
        <f ca="1">VLOOKUP($R1855,'Marital status'!$A:$B,2,FALSE)</f>
        <v>MarrieD</v>
      </c>
      <c r="T1855" s="7">
        <f t="shared" ca="1" si="283"/>
        <v>6</v>
      </c>
      <c r="U1855" s="7" t="str">
        <f ca="1">VLOOKUP($T1855,Ethnicities!$A:$B,2,FALSE)</f>
        <v>Black or African American</v>
      </c>
      <c r="V1855" s="8">
        <f t="shared" ca="1" si="284"/>
        <v>21236</v>
      </c>
      <c r="W1855" s="6">
        <f t="shared" ca="1" si="285"/>
        <v>7</v>
      </c>
      <c r="X1855" s="8" t="str">
        <f ca="1">VLOOKUP($W1855,'Background education'!$A:$B,2,FALSE)</f>
        <v>Undergraduate degree</v>
      </c>
      <c r="Y1855" s="7">
        <f ca="1" xml:space="preserve">
  IF(OR($AA1855 = 5, $AA1855 = 6, $AA1855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55" s="7" t="str">
        <f ca="1">VLOOKUP($Y1855,Departments!$A:$B,2,FALSE)</f>
        <v>Human Resource</v>
      </c>
      <c r="AA1855" s="6">
        <f t="shared" ca="1" si="286"/>
        <v>9</v>
      </c>
      <c r="AB1855" s="7" t="str">
        <f ca="1">VLOOKUP($AA1855,Roles!$A:$B,2,FALSE)</f>
        <v>Intern</v>
      </c>
      <c r="AC1855" s="6" t="str">
        <f t="shared" ca="1" si="287"/>
        <v/>
      </c>
      <c r="AD1855" s="7" t="str">
        <f ca="1" xml:space="preserve">
IF($AC1855 &lt;&gt; "",
    VLOOKUP($AC1855,Levels!$A:$B,2,FALSE),
    ""
)</f>
        <v/>
      </c>
      <c r="AE1855" s="8">
        <f t="shared" ca="1" si="288"/>
        <v>43975</v>
      </c>
      <c r="AF1855" s="6">
        <f ca="1">RANDBETWEEN(5,COUNTA('Recruitment source'!$A:$A) + 1)</f>
        <v>10</v>
      </c>
      <c r="AG1855" s="6" t="str">
        <f ca="1">VLOOKUP($AF1855,'Recruitment source'!$A:$B,2,FALSE)</f>
        <v>Jobs in Lisbon</v>
      </c>
      <c r="AH1855" s="8"/>
      <c r="AI1855" s="1">
        <f t="shared" ca="1" si="280"/>
        <v>1285</v>
      </c>
      <c r="AJ1855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1851, 1, 'Ana Liz Cardoso Negrão', 'F', 6, '20/02/1958', 7, 8, 9, NULL, 1285);</v>
      </c>
    </row>
    <row r="1856" spans="1:36" ht="14.25" customHeight="1" x14ac:dyDescent="0.2">
      <c r="A1856" s="7" cm="1">
        <f t="array" aca="1" ref="A1856" ca="1">INDEX(Companies!$A:$A,RANDBETWEEN(5,COUNTA(Companies!$A:$A) + 1),1)</f>
        <v>5</v>
      </c>
      <c r="B1856" s="7" t="str">
        <f ca="1">VLOOKUP($A1856,Companies!$A:$B,2,FALSE)</f>
        <v>ACME Corporation</v>
      </c>
      <c r="C1856" s="5">
        <f t="shared" si="281"/>
        <v>1852</v>
      </c>
      <c r="D1856" s="5" t="str" cm="1">
        <f t="array" ref="D1856">SHA1HASH($C1856)</f>
        <v>4ffba05e292341e54f6b149967cf0e728d4f11e8</v>
      </c>
      <c r="E1856" s="6">
        <v>1</v>
      </c>
      <c r="F1856" s="7">
        <f ca="1">IF($C1856 = 1 + N("Presidente"),
    127,
    IF($C1856 = 2 + N("Vice-Presidente"),
        72,
        IF($C1856 = 3 + N("Secretária bilíngue"),
            13,
            RANDBETWEEN(5,COUNT(Name!$A:$A) + 1)
        )
    )
)</f>
        <v>328</v>
      </c>
      <c r="G1856" s="7" t="str">
        <f ca="1">VLOOKUP($F1856,Name!$A:$B,2,FALSE)</f>
        <v>Raul</v>
      </c>
      <c r="H1856" s="7">
        <f ca="1" xml:space="preserve">
IF($C1856 = 1,
    0,
    RANDBETWEEN(5,COUNT('Last name'!$A:$A) + 1)
)</f>
        <v>126</v>
      </c>
      <c r="I1856" s="7" t="str">
        <f ca="1" xml:space="preserve">
IF($C1856 = 1 + N("Presidente"),
    "de Orléans e Bragança",
    VLOOKUP($H1856,'Last name'!$A:$B,2,FALSE) &amp; " " &amp; VLOOKUP(RANDBETWEEN(5,COUNT('Last name'!$A:$A) + 1),'Last name'!$A:$B,2,FALSE)
)</f>
        <v>Mello Barbosa</v>
      </c>
      <c r="J1856" s="7" t="str">
        <f t="shared" ca="1" si="282"/>
        <v>Raul Mello Barbosa</v>
      </c>
      <c r="K1856" s="7" t="str" cm="1">
        <f t="array" aca="1" ref="K1856" ca="1">SHA1HASH($J1856)</f>
        <v>638f25b6243cf067173a447105dcf8020540876d</v>
      </c>
      <c r="L1856" s="7" cm="1">
        <f t="array" aca="1" ref="L1856" ca="1">INDEX(States!$A:$A,N1856,1)</f>
        <v>5</v>
      </c>
      <c r="M1856" s="7" t="str">
        <f ca="1">VLOOKUP($L1856,Countries!$A:$B,2,FALSE)</f>
        <v>Portugal</v>
      </c>
      <c r="N1856" s="7" cm="1">
        <f t="array" aca="1" ref="N1856" ca="1">INDEX(States!$C:$C,RANDBETWEEN(5,COUNTA(States!$A:$A) + 1),1)</f>
        <v>21</v>
      </c>
      <c r="O1856" s="7" t="str">
        <f ca="1">VLOOKUP($N1856,States!$C:$D,2,FALSE)</f>
        <v>Guarda</v>
      </c>
      <c r="P1856" s="7" t="str">
        <f ca="1">VLOOKUP($F1856,Name!$A:$C,3,FALSE)</f>
        <v>M</v>
      </c>
      <c r="Q1856" s="7" t="str">
        <f ca="1">VLOOKUP($P1856,Genders!$B:$C,2,FALSE)</f>
        <v>Male</v>
      </c>
      <c r="R1856" s="7" cm="1">
        <f t="array" aca="1" ref="R1856" ca="1">INDEX('Marital status'!$A:$A,RANDBETWEEN(5,COUNTA('Marital status'!$A:$A) + 1),1)</f>
        <v>8</v>
      </c>
      <c r="S1856" s="7" t="str">
        <f ca="1">VLOOKUP($R1856,'Marital status'!$A:$B,2,FALSE)</f>
        <v xml:space="preserve"> Separated </v>
      </c>
      <c r="T1856" s="7">
        <f t="shared" ca="1" si="283"/>
        <v>5</v>
      </c>
      <c r="U1856" s="7" t="str">
        <f ca="1">VLOOKUP($T1856,Ethnicities!$A:$B,2,FALSE)</f>
        <v xml:space="preserve"> white</v>
      </c>
      <c r="V1856" s="8">
        <f t="shared" ca="1" si="284"/>
        <v>26426</v>
      </c>
      <c r="W1856" s="6">
        <f t="shared" ca="1" si="285"/>
        <v>8</v>
      </c>
      <c r="X1856" s="8" t="str">
        <f ca="1">VLOOKUP($W1856,'Background education'!$A:$B,2,FALSE)</f>
        <v>Graduate school</v>
      </c>
      <c r="Y1856" s="7">
        <f ca="1" xml:space="preserve">
  IF(OR($AA1856 = 5, $AA1856 = 6, $AA1856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56" s="7" t="str">
        <f ca="1">VLOOKUP($Y1856,Departments!$A:$B,2,FALSE)</f>
        <v>Administration</v>
      </c>
      <c r="AA1856" s="6">
        <f t="shared" ca="1" si="286"/>
        <v>11</v>
      </c>
      <c r="AB1856" s="7" t="str">
        <f ca="1">VLOOKUP($AA1856,Roles!$A:$B,2,FALSE)</f>
        <v>Analyst</v>
      </c>
      <c r="AC1856" s="6">
        <f t="shared" ca="1" si="287"/>
        <v>5</v>
      </c>
      <c r="AD1856" s="7" t="str">
        <f ca="1" xml:space="preserve">
IF($AC1856 &lt;&gt; "",
    VLOOKUP($AC1856,Levels!$A:$B,2,FALSE),
    ""
)</f>
        <v>Junior</v>
      </c>
      <c r="AE1856" s="8">
        <f t="shared" ca="1" si="288"/>
        <v>37540</v>
      </c>
      <c r="AF1856" s="6">
        <f ca="1">RANDBETWEEN(5,COUNTA('Recruitment source'!$A:$A) + 1)</f>
        <v>6</v>
      </c>
      <c r="AG1856" s="6" t="str">
        <f ca="1">VLOOKUP($AF1856,'Recruitment source'!$A:$B,2,FALSE)</f>
        <v>Learn4Good</v>
      </c>
      <c r="AH1856" s="8"/>
      <c r="AI1856" s="1">
        <f t="shared" ca="1" si="280"/>
        <v>3000</v>
      </c>
      <c r="AJ1856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1852, 1, 'Raul Mello Barbosa', 'M', 5, '07/05/1972', 8, 6, 11, 5, 3000);</v>
      </c>
    </row>
    <row r="1857" spans="1:36" ht="14.25" customHeight="1" x14ac:dyDescent="0.2">
      <c r="A1857" s="7" cm="1">
        <f t="array" aca="1" ref="A1857" ca="1">INDEX(Companies!$A:$A,RANDBETWEEN(5,COUNTA(Companies!$A:$A) + 1),1)</f>
        <v>5</v>
      </c>
      <c r="B1857" s="7" t="str">
        <f ca="1">VLOOKUP($A1857,Companies!$A:$B,2,FALSE)</f>
        <v>ACME Corporation</v>
      </c>
      <c r="C1857" s="5">
        <f t="shared" si="281"/>
        <v>1853</v>
      </c>
      <c r="D1857" s="5" t="str" cm="1">
        <f t="array" ref="D1857">SHA1HASH($C1857)</f>
        <v>bcd011e13bca1e1a0fdc4c8e2000bcabd52e74ec</v>
      </c>
      <c r="E1857" s="6">
        <v>1</v>
      </c>
      <c r="F1857" s="7">
        <f ca="1">IF($C1857 = 1 + N("Presidente"),
    127,
    IF($C1857 = 2 + N("Vice-Presidente"),
        72,
        IF($C1857 = 3 + N("Secretária bilíngue"),
            13,
            RANDBETWEEN(5,COUNT(Name!$A:$A) + 1)
        )
    )
)</f>
        <v>39</v>
      </c>
      <c r="G1857" s="7" t="str">
        <f ca="1">VLOOKUP($F1857,Name!$A:$B,2,FALSE)</f>
        <v>Ananda</v>
      </c>
      <c r="H1857" s="7">
        <f ca="1" xml:space="preserve">
IF($C1857 = 1,
    0,
    RANDBETWEEN(5,COUNT('Last name'!$A:$A) + 1)
)</f>
        <v>112</v>
      </c>
      <c r="I1857" s="7" t="str">
        <f ca="1" xml:space="preserve">
IF($C1857 = 1 + N("Presidente"),
    "de Orléans e Bragança",
    VLOOKUP($H1857,'Last name'!$A:$B,2,FALSE) &amp; " " &amp; VLOOKUP(RANDBETWEEN(5,COUNT('Last name'!$A:$A) + 1),'Last name'!$A:$B,2,FALSE)
)</f>
        <v>Lopes Auth</v>
      </c>
      <c r="J1857" s="7" t="str">
        <f t="shared" ca="1" si="282"/>
        <v>Ananda Lopes Auth</v>
      </c>
      <c r="K1857" s="7" t="str" cm="1">
        <f t="array" aca="1" ref="K1857" ca="1">SHA1HASH($J1857)</f>
        <v>8ec72f0dbbf4bfefb5eaddc477817cae45849a89</v>
      </c>
      <c r="L1857" s="7" cm="1">
        <f t="array" aca="1" ref="L1857" ca="1">INDEX(States!$A:$A,N1857,1)</f>
        <v>5</v>
      </c>
      <c r="M1857" s="7" t="str">
        <f ca="1">VLOOKUP($L1857,Countries!$A:$B,2,FALSE)</f>
        <v>Portugal</v>
      </c>
      <c r="N1857" s="7" cm="1">
        <f t="array" aca="1" ref="N1857" ca="1">INDEX(States!$C:$C,RANDBETWEEN(5,COUNTA(States!$A:$A) + 1),1)</f>
        <v>7</v>
      </c>
      <c r="O1857" s="7" t="str">
        <f ca="1">VLOOKUP($N1857,States!$C:$D,2,FALSE)</f>
        <v xml:space="preserve"> Setúbal </v>
      </c>
      <c r="P1857" s="7" t="str">
        <f ca="1">VLOOKUP($F1857,Name!$A:$C,3,FALSE)</f>
        <v>F</v>
      </c>
      <c r="Q1857" s="7" t="str">
        <f ca="1">VLOOKUP($P1857,Genders!$B:$C,2,FALSE)</f>
        <v>Female</v>
      </c>
      <c r="R1857" s="7" cm="1">
        <f t="array" aca="1" ref="R1857" ca="1">INDEX('Marital status'!$A:$A,RANDBETWEEN(5,COUNTA('Marital status'!$A:$A) + 1),1)</f>
        <v>9</v>
      </c>
      <c r="S1857" s="7" t="str">
        <f ca="1">VLOOKUP($R1857,'Marital status'!$A:$B,2,FALSE)</f>
        <v>DIVORCED</v>
      </c>
      <c r="T1857" s="7">
        <f t="shared" ca="1" si="283"/>
        <v>5</v>
      </c>
      <c r="U1857" s="7" t="str">
        <f ca="1">VLOOKUP($T1857,Ethnicities!$A:$B,2,FALSE)</f>
        <v xml:space="preserve"> white</v>
      </c>
      <c r="V1857" s="8">
        <f t="shared" ca="1" si="284"/>
        <v>33577</v>
      </c>
      <c r="W1857" s="6">
        <f t="shared" ca="1" si="285"/>
        <v>7</v>
      </c>
      <c r="X1857" s="8" t="str">
        <f ca="1">VLOOKUP($W1857,'Background education'!$A:$B,2,FALSE)</f>
        <v>Undergraduate degree</v>
      </c>
      <c r="Y1857" s="7">
        <f ca="1" xml:space="preserve">
  IF(OR($AA1857 = 5, $AA1857 = 6, $AA1857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57" s="7" t="str">
        <f ca="1">VLOOKUP($Y1857,Departments!$A:$B,2,FALSE)</f>
        <v>Controlling</v>
      </c>
      <c r="AA1857" s="6">
        <f t="shared" ca="1" si="286"/>
        <v>9</v>
      </c>
      <c r="AB1857" s="7" t="str">
        <f ca="1">VLOOKUP($AA1857,Roles!$A:$B,2,FALSE)</f>
        <v>Intern</v>
      </c>
      <c r="AC1857" s="6" t="str">
        <f t="shared" ca="1" si="287"/>
        <v/>
      </c>
      <c r="AD1857" s="7" t="str">
        <f ca="1" xml:space="preserve">
IF($AC1857 &lt;&gt; "",
    VLOOKUP($AC1857,Levels!$A:$B,2,FALSE),
    ""
)</f>
        <v/>
      </c>
      <c r="AE1857" s="8">
        <f t="shared" ca="1" si="288"/>
        <v>42978</v>
      </c>
      <c r="AF1857" s="6">
        <f ca="1">RANDBETWEEN(5,COUNTA('Recruitment source'!$A:$A) + 1)</f>
        <v>7</v>
      </c>
      <c r="AG1857" s="6" t="str">
        <f ca="1">VLOOKUP($AF1857,'Recruitment source'!$A:$B,2,FALSE)</f>
        <v>SAPO Emprego</v>
      </c>
      <c r="AH1857" s="8"/>
      <c r="AI1857" s="1">
        <f t="shared" ca="1" si="280"/>
        <v>1205</v>
      </c>
      <c r="AJ1857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1853, 1, 'Ananda Lopes Auth', 'F', 5, '05/12/1991', 7, 12, 9, NULL, 1205);</v>
      </c>
    </row>
    <row r="1858" spans="1:36" ht="14.25" customHeight="1" x14ac:dyDescent="0.2">
      <c r="A1858" s="7" cm="1">
        <f t="array" aca="1" ref="A1858" ca="1">INDEX(Companies!$A:$A,RANDBETWEEN(5,COUNTA(Companies!$A:$A) + 1),1)</f>
        <v>5</v>
      </c>
      <c r="B1858" s="7" t="str">
        <f ca="1">VLOOKUP($A1858,Companies!$A:$B,2,FALSE)</f>
        <v>ACME Corporation</v>
      </c>
      <c r="C1858" s="5">
        <f t="shared" si="281"/>
        <v>1854</v>
      </c>
      <c r="D1858" s="5" t="str" cm="1">
        <f t="array" ref="D1858">SHA1HASH($C1858)</f>
        <v>cf1e1438434b030fc25a11342fd9a53966de1181</v>
      </c>
      <c r="E1858" s="6">
        <v>1</v>
      </c>
      <c r="F1858" s="7">
        <f ca="1">IF($C1858 = 1 + N("Presidente"),
    127,
    IF($C1858 = 2 + N("Vice-Presidente"),
        72,
        IF($C1858 = 3 + N("Secretária bilíngue"),
            13,
            RANDBETWEEN(5,COUNT(Name!$A:$A) + 1)
        )
    )
)</f>
        <v>70</v>
      </c>
      <c r="G1858" s="7" t="str">
        <f ca="1">VLOOKUP($F1858,Name!$A:$B,2,FALSE)</f>
        <v>Bento</v>
      </c>
      <c r="H1858" s="7">
        <f ca="1" xml:space="preserve">
IF($C1858 = 1,
    0,
    RANDBETWEEN(5,COUNT('Last name'!$A:$A) + 1)
)</f>
        <v>179</v>
      </c>
      <c r="I1858" s="7" t="str">
        <f ca="1" xml:space="preserve">
IF($C1858 = 1 + N("Presidente"),
    "de Orléans e Bragança",
    VLOOKUP($H1858,'Last name'!$A:$B,2,FALSE) &amp; " " &amp; VLOOKUP(RANDBETWEEN(5,COUNT('Last name'!$A:$A) + 1),'Last name'!$A:$B,2,FALSE)
)</f>
        <v>Serra Barros</v>
      </c>
      <c r="J1858" s="7" t="str">
        <f t="shared" ca="1" si="282"/>
        <v>Bento Serra Barros</v>
      </c>
      <c r="K1858" s="7" t="str" cm="1">
        <f t="array" aca="1" ref="K1858" ca="1">SHA1HASH($J1858)</f>
        <v>e2db487cee8f74f24c1558bf794c9f822d56ea73</v>
      </c>
      <c r="L1858" s="7" cm="1">
        <f t="array" aca="1" ref="L1858" ca="1">INDEX(States!$A:$A,N1858,1)</f>
        <v>5</v>
      </c>
      <c r="M1858" s="7" t="str">
        <f ca="1">VLOOKUP($L1858,Countries!$A:$B,2,FALSE)</f>
        <v>Portugal</v>
      </c>
      <c r="N1858" s="7" cm="1">
        <f t="array" aca="1" ref="N1858" ca="1">INDEX(States!$C:$C,RANDBETWEEN(5,COUNTA(States!$A:$A) + 1),1)</f>
        <v>5</v>
      </c>
      <c r="O1858" s="7" t="str">
        <f ca="1">VLOOKUP($N1858,States!$C:$D,2,FALSE)</f>
        <v xml:space="preserve"> Lisboa</v>
      </c>
      <c r="P1858" s="7" t="str">
        <f ca="1">VLOOKUP($F1858,Name!$A:$C,3,FALSE)</f>
        <v>M</v>
      </c>
      <c r="Q1858" s="7" t="str">
        <f ca="1">VLOOKUP($P1858,Genders!$B:$C,2,FALSE)</f>
        <v>Male</v>
      </c>
      <c r="R1858" s="7" cm="1">
        <f t="array" aca="1" ref="R1858" ca="1">INDEX('Marital status'!$A:$A,RANDBETWEEN(5,COUNTA('Marital status'!$A:$A) + 1),1)</f>
        <v>6</v>
      </c>
      <c r="S1858" s="7" t="str">
        <f ca="1">VLOOKUP($R1858,'Marital status'!$A:$B,2,FALSE)</f>
        <v>MarrieD</v>
      </c>
      <c r="T1858" s="7">
        <f t="shared" ca="1" si="283"/>
        <v>5</v>
      </c>
      <c r="U1858" s="7" t="str">
        <f ca="1">VLOOKUP($T1858,Ethnicities!$A:$B,2,FALSE)</f>
        <v xml:space="preserve"> white</v>
      </c>
      <c r="V1858" s="8">
        <f t="shared" ca="1" si="284"/>
        <v>31050</v>
      </c>
      <c r="W1858" s="6">
        <f t="shared" ca="1" si="285"/>
        <v>8</v>
      </c>
      <c r="X1858" s="8" t="str">
        <f ca="1">VLOOKUP($W1858,'Background education'!$A:$B,2,FALSE)</f>
        <v>Graduate school</v>
      </c>
      <c r="Y1858" s="7">
        <f ca="1" xml:space="preserve">
  IF(OR($AA1858 = 5, $AA1858 = 6, $AA1858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58" s="7" t="str">
        <f ca="1">VLOOKUP($Y1858,Departments!$A:$B,2,FALSE)</f>
        <v>Audit</v>
      </c>
      <c r="AA1858" s="6">
        <f t="shared" ca="1" si="286"/>
        <v>11</v>
      </c>
      <c r="AB1858" s="7" t="str">
        <f ca="1">VLOOKUP($AA1858,Roles!$A:$B,2,FALSE)</f>
        <v>Analyst</v>
      </c>
      <c r="AC1858" s="6">
        <f t="shared" ca="1" si="287"/>
        <v>6</v>
      </c>
      <c r="AD1858" s="7" t="str">
        <f ca="1" xml:space="preserve">
IF($AC1858 &lt;&gt; "",
    VLOOKUP($AC1858,Levels!$A:$B,2,FALSE),
    ""
)</f>
        <v>Pleno</v>
      </c>
      <c r="AE1858" s="8">
        <f t="shared" ca="1" si="288"/>
        <v>44083</v>
      </c>
      <c r="AF1858" s="6">
        <f ca="1">RANDBETWEEN(5,COUNTA('Recruitment source'!$A:$A) + 1)</f>
        <v>10</v>
      </c>
      <c r="AG1858" s="6" t="str">
        <f ca="1">VLOOKUP($AF1858,'Recruitment source'!$A:$B,2,FALSE)</f>
        <v>Jobs in Lisbon</v>
      </c>
      <c r="AH1858" s="8"/>
      <c r="AI1858" s="1">
        <f t="shared" ca="1" si="280"/>
        <v>3000</v>
      </c>
      <c r="AJ1858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1854, 1, 'Bento Serra Barros', 'M', 5, '03/01/1985', 8, 13, 11, 6, 3000);</v>
      </c>
    </row>
    <row r="1859" spans="1:36" ht="14.25" customHeight="1" x14ac:dyDescent="0.2">
      <c r="A1859" s="7" cm="1">
        <f t="array" aca="1" ref="A1859" ca="1">INDEX(Companies!$A:$A,RANDBETWEEN(5,COUNTA(Companies!$A:$A) + 1),1)</f>
        <v>5</v>
      </c>
      <c r="B1859" s="7" t="str">
        <f ca="1">VLOOKUP($A1859,Companies!$A:$B,2,FALSE)</f>
        <v>ACME Corporation</v>
      </c>
      <c r="C1859" s="5">
        <f t="shared" si="281"/>
        <v>1855</v>
      </c>
      <c r="D1859" s="5" t="str" cm="1">
        <f t="array" ref="D1859">SHA1HASH($C1859)</f>
        <v>6d400b9aec194fd0ea123061c6710c794a9bd517</v>
      </c>
      <c r="E1859" s="6">
        <v>1</v>
      </c>
      <c r="F1859" s="7">
        <f ca="1">IF($C1859 = 1 + N("Presidente"),
    127,
    IF($C1859 = 2 + N("Vice-Presidente"),
        72,
        IF($C1859 = 3 + N("Secretária bilíngue"),
            13,
            RANDBETWEEN(5,COUNT(Name!$A:$A) + 1)
        )
    )
)</f>
        <v>211</v>
      </c>
      <c r="G1859" s="7" t="str">
        <f ca="1">VLOOKUP($F1859,Name!$A:$B,2,FALSE)</f>
        <v>Kauê</v>
      </c>
      <c r="H1859" s="7">
        <f ca="1" xml:space="preserve">
IF($C1859 = 1,
    0,
    RANDBETWEEN(5,COUNT('Last name'!$A:$A) + 1)
)</f>
        <v>166</v>
      </c>
      <c r="I1859" s="7" t="str">
        <f ca="1" xml:space="preserve">
IF($C1859 = 1 + N("Presidente"),
    "de Orléans e Bragança",
    VLOOKUP($H1859,'Last name'!$A:$B,2,FALSE) &amp; " " &amp; VLOOKUP(RANDBETWEEN(5,COUNT('Last name'!$A:$A) + 1),'Last name'!$A:$B,2,FALSE)
)</f>
        <v>Rodrigues Ricci</v>
      </c>
      <c r="J1859" s="7" t="str">
        <f t="shared" ca="1" si="282"/>
        <v>Kauê Rodrigues Ricci</v>
      </c>
      <c r="K1859" s="7" t="str" cm="1">
        <f t="array" aca="1" ref="K1859" ca="1">SHA1HASH($J1859)</f>
        <v>c477ff8aacccd32fac7c64f1a41d2826753c194e</v>
      </c>
      <c r="L1859" s="7" cm="1">
        <f t="array" aca="1" ref="L1859" ca="1">INDEX(States!$A:$A,N1859,1)</f>
        <v>5</v>
      </c>
      <c r="M1859" s="7" t="str">
        <f ca="1">VLOOKUP($L1859,Countries!$A:$B,2,FALSE)</f>
        <v>Portugal</v>
      </c>
      <c r="N1859" s="7" cm="1">
        <f t="array" aca="1" ref="N1859" ca="1">INDEX(States!$C:$C,RANDBETWEEN(5,COUNTA(States!$A:$A) + 1),1)</f>
        <v>10</v>
      </c>
      <c r="O1859" s="7" t="str">
        <f ca="1">VLOOKUP($N1859,States!$C:$D,2,FALSE)</f>
        <v>Faro</v>
      </c>
      <c r="P1859" s="7" t="str">
        <f ca="1">VLOOKUP($F1859,Name!$A:$C,3,FALSE)</f>
        <v>M</v>
      </c>
      <c r="Q1859" s="7" t="str">
        <f ca="1">VLOOKUP($P1859,Genders!$B:$C,2,FALSE)</f>
        <v>Male</v>
      </c>
      <c r="R1859" s="7" cm="1">
        <f t="array" aca="1" ref="R1859" ca="1">INDEX('Marital status'!$A:$A,RANDBETWEEN(5,COUNTA('Marital status'!$A:$A) + 1),1)</f>
        <v>8</v>
      </c>
      <c r="S1859" s="7" t="str">
        <f ca="1">VLOOKUP($R1859,'Marital status'!$A:$B,2,FALSE)</f>
        <v xml:space="preserve"> Separated </v>
      </c>
      <c r="T1859" s="7">
        <f t="shared" ca="1" si="283"/>
        <v>7</v>
      </c>
      <c r="U1859" s="7" t="str">
        <f ca="1">VLOOKUP($T1859,Ethnicities!$A:$B,2,FALSE)</f>
        <v xml:space="preserve">  Hispanic or LATINO</v>
      </c>
      <c r="V1859" s="8">
        <f t="shared" ca="1" si="284"/>
        <v>31776</v>
      </c>
      <c r="W1859" s="6">
        <f t="shared" ca="1" si="285"/>
        <v>7</v>
      </c>
      <c r="X1859" s="8" t="str">
        <f ca="1">VLOOKUP($W1859,'Background education'!$A:$B,2,FALSE)</f>
        <v>Undergraduate degree</v>
      </c>
      <c r="Y1859" s="7">
        <f ca="1" xml:space="preserve">
  IF(OR($AA1859 = 5, $AA1859 = 6, $AA1859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59" s="7" t="str">
        <f ca="1">VLOOKUP($Y1859,Departments!$A:$B,2,FALSE)</f>
        <v xml:space="preserve"> Presidency</v>
      </c>
      <c r="AA1859" s="6">
        <f t="shared" ca="1" si="286"/>
        <v>10</v>
      </c>
      <c r="AB1859" s="7" t="str">
        <f ca="1">VLOOKUP($AA1859,Roles!$A:$B,2,FALSE)</f>
        <v>Trainee</v>
      </c>
      <c r="AC1859" s="6" t="str">
        <f t="shared" ca="1" si="287"/>
        <v/>
      </c>
      <c r="AD1859" s="7" t="str">
        <f ca="1" xml:space="preserve">
IF($AC1859 &lt;&gt; "",
    VLOOKUP($AC1859,Levels!$A:$B,2,FALSE),
    ""
)</f>
        <v/>
      </c>
      <c r="AE1859" s="8">
        <f t="shared" ca="1" si="288"/>
        <v>39488</v>
      </c>
      <c r="AF1859" s="6">
        <f ca="1">RANDBETWEEN(5,COUNTA('Recruitment source'!$A:$A) + 1)</f>
        <v>14</v>
      </c>
      <c r="AG1859" s="6" t="str">
        <f ca="1">VLOOKUP($AF1859,'Recruitment source'!$A:$B,2,FALSE)</f>
        <v>LinkedIn</v>
      </c>
      <c r="AH1859" s="8"/>
      <c r="AI1859" s="1">
        <f t="shared" ca="1" si="280"/>
        <v>1305</v>
      </c>
      <c r="AJ1859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1855, 1, 'Kauê Rodrigues Ricci', 'M', 7, '30/12/1986', 7, 5, 10, NULL, 1305);</v>
      </c>
    </row>
    <row r="1860" spans="1:36" ht="14.25" customHeight="1" x14ac:dyDescent="0.2">
      <c r="A1860" s="7" cm="1">
        <f t="array" aca="1" ref="A1860" ca="1">INDEX(Companies!$A:$A,RANDBETWEEN(5,COUNTA(Companies!$A:$A) + 1),1)</f>
        <v>5</v>
      </c>
      <c r="B1860" s="7" t="str">
        <f ca="1">VLOOKUP($A1860,Companies!$A:$B,2,FALSE)</f>
        <v>ACME Corporation</v>
      </c>
      <c r="C1860" s="5">
        <f t="shared" si="281"/>
        <v>1856</v>
      </c>
      <c r="D1860" s="5" t="str" cm="1">
        <f t="array" ref="D1860">SHA1HASH($C1860)</f>
        <v>47645afb7b2eb5d062ac3c73b57ddad7bc3a7541</v>
      </c>
      <c r="E1860" s="6">
        <v>1</v>
      </c>
      <c r="F1860" s="7">
        <f ca="1">IF($C1860 = 1 + N("Presidente"),
    127,
    IF($C1860 = 2 + N("Vice-Presidente"),
        72,
        IF($C1860 = 3 + N("Secretária bilíngue"),
            13,
            RANDBETWEEN(5,COUNT(Name!$A:$A) + 1)
        )
    )
)</f>
        <v>259</v>
      </c>
      <c r="G1860" s="7" t="str">
        <f ca="1">VLOOKUP($F1860,Name!$A:$B,2,FALSE)</f>
        <v>Maria Carolina</v>
      </c>
      <c r="H1860" s="7">
        <f ca="1" xml:space="preserve">
IF($C1860 = 1,
    0,
    RANDBETWEEN(5,COUNT('Last name'!$A:$A) + 1)
)</f>
        <v>129</v>
      </c>
      <c r="I1860" s="7" t="str">
        <f ca="1" xml:space="preserve">
IF($C1860 = 1 + N("Presidente"),
    "de Orléans e Bragança",
    VLOOKUP($H1860,'Last name'!$A:$B,2,FALSE) &amp; " " &amp; VLOOKUP(RANDBETWEEN(5,COUNT('Last name'!$A:$A) + 1),'Last name'!$A:$B,2,FALSE)
)</f>
        <v>Miranda Aragão</v>
      </c>
      <c r="J1860" s="7" t="str">
        <f t="shared" ca="1" si="282"/>
        <v>Maria Carolina Miranda Aragão</v>
      </c>
      <c r="K1860" s="7" t="str" cm="1">
        <f t="array" aca="1" ref="K1860" ca="1">SHA1HASH($J1860)</f>
        <v>44466acaa39ca60c3bf2018dd6aa8512da7a504c</v>
      </c>
      <c r="L1860" s="7" cm="1">
        <f t="array" aca="1" ref="L1860" ca="1">INDEX(States!$A:$A,N1860,1)</f>
        <v>5</v>
      </c>
      <c r="M1860" s="7" t="str">
        <f ca="1">VLOOKUP($L1860,Countries!$A:$B,2,FALSE)</f>
        <v>Portugal</v>
      </c>
      <c r="N1860" s="7" cm="1">
        <f t="array" aca="1" ref="N1860" ca="1">INDEX(States!$C:$C,RANDBETWEEN(5,COUNTA(States!$A:$A) + 1),1)</f>
        <v>21</v>
      </c>
      <c r="O1860" s="7" t="str">
        <f ca="1">VLOOKUP($N1860,States!$C:$D,2,FALSE)</f>
        <v>Guarda</v>
      </c>
      <c r="P1860" s="7" t="str">
        <f ca="1">VLOOKUP($F1860,Name!$A:$C,3,FALSE)</f>
        <v>F</v>
      </c>
      <c r="Q1860" s="7" t="str">
        <f ca="1">VLOOKUP($P1860,Genders!$B:$C,2,FALSE)</f>
        <v>Female</v>
      </c>
      <c r="R1860" s="7" cm="1">
        <f t="array" aca="1" ref="R1860" ca="1">INDEX('Marital status'!$A:$A,RANDBETWEEN(5,COUNTA('Marital status'!$A:$A) + 1),1)</f>
        <v>5</v>
      </c>
      <c r="S1860" s="7" t="str">
        <f ca="1">VLOOKUP($R1860,'Marital status'!$A:$B,2,FALSE)</f>
        <v>single</v>
      </c>
      <c r="T1860" s="7">
        <f t="shared" ca="1" si="283"/>
        <v>5</v>
      </c>
      <c r="U1860" s="7" t="str">
        <f ca="1">VLOOKUP($T1860,Ethnicities!$A:$B,2,FALSE)</f>
        <v xml:space="preserve"> white</v>
      </c>
      <c r="V1860" s="8">
        <f t="shared" ca="1" si="284"/>
        <v>17516</v>
      </c>
      <c r="W1860" s="6">
        <f t="shared" ca="1" si="285"/>
        <v>8</v>
      </c>
      <c r="X1860" s="8" t="str">
        <f ca="1">VLOOKUP($W1860,'Background education'!$A:$B,2,FALSE)</f>
        <v>Graduate school</v>
      </c>
      <c r="Y1860" s="7">
        <f ca="1" xml:space="preserve">
  IF(OR($AA1860 = 5, $AA1860 = 6, $AA1860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60" s="7" t="str">
        <f ca="1">VLOOKUP($Y1860,Departments!$A:$B,2,FALSE)</f>
        <v xml:space="preserve"> Commercial</v>
      </c>
      <c r="AA1860" s="6">
        <f t="shared" ca="1" si="286"/>
        <v>11</v>
      </c>
      <c r="AB1860" s="7" t="str">
        <f ca="1">VLOOKUP($AA1860,Roles!$A:$B,2,FALSE)</f>
        <v>Analyst</v>
      </c>
      <c r="AC1860" s="6">
        <f t="shared" ca="1" si="287"/>
        <v>7</v>
      </c>
      <c r="AD1860" s="7" t="str">
        <f ca="1" xml:space="preserve">
IF($AC1860 &lt;&gt; "",
    VLOOKUP($AC1860,Levels!$A:$B,2,FALSE),
    ""
)</f>
        <v>Senior</v>
      </c>
      <c r="AE1860" s="8">
        <f t="shared" ca="1" si="288"/>
        <v>44802</v>
      </c>
      <c r="AF1860" s="6">
        <f ca="1">RANDBETWEEN(5,COUNTA('Recruitment source'!$A:$A) + 1)</f>
        <v>12</v>
      </c>
      <c r="AG1860" s="6" t="str">
        <f ca="1">VLOOKUP($AF1860,'Recruitment source'!$A:$B,2,FALSE)</f>
        <v xml:space="preserve"> recommendation of employee</v>
      </c>
      <c r="AH1860" s="8"/>
      <c r="AI1860" s="1">
        <f t="shared" ca="1" si="280"/>
        <v>3080</v>
      </c>
      <c r="AJ1860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1856, 1, 'Maria Carolina Miranda Aragão', 'F', 5, '15/12/1947', 8, 9, 11, 7, 3080);</v>
      </c>
    </row>
    <row r="1861" spans="1:36" ht="14.25" customHeight="1" x14ac:dyDescent="0.2">
      <c r="A1861" s="7" cm="1">
        <f t="array" aca="1" ref="A1861" ca="1">INDEX(Companies!$A:$A,RANDBETWEEN(5,COUNTA(Companies!$A:$A) + 1),1)</f>
        <v>5</v>
      </c>
      <c r="B1861" s="7" t="str">
        <f ca="1">VLOOKUP($A1861,Companies!$A:$B,2,FALSE)</f>
        <v>ACME Corporation</v>
      </c>
      <c r="C1861" s="5">
        <f t="shared" si="281"/>
        <v>1857</v>
      </c>
      <c r="D1861" s="5" t="str" cm="1">
        <f t="array" ref="D1861">SHA1HASH($C1861)</f>
        <v>dfe0d2c4c0351b872340f99241fa89b95b66901d</v>
      </c>
      <c r="E1861" s="6">
        <v>1</v>
      </c>
      <c r="F1861" s="7">
        <f ca="1">IF($C1861 = 1 + N("Presidente"),
    127,
    IF($C1861 = 2 + N("Vice-Presidente"),
        72,
        IF($C1861 = 3 + N("Secretária bilíngue"),
            13,
            RANDBETWEEN(5,COUNT(Name!$A:$A) + 1)
        )
    )
)</f>
        <v>340</v>
      </c>
      <c r="G1861" s="7" t="str">
        <f ca="1">VLOOKUP($F1861,Name!$A:$B,2,FALSE)</f>
        <v>Stella</v>
      </c>
      <c r="H1861" s="7">
        <f ca="1" xml:space="preserve">
IF($C1861 = 1,
    0,
    RANDBETWEEN(5,COUNT('Last name'!$A:$A) + 1)
)</f>
        <v>143</v>
      </c>
      <c r="I1861" s="7" t="str">
        <f ca="1" xml:space="preserve">
IF($C1861 = 1 + N("Presidente"),
    "de Orléans e Bragança",
    VLOOKUP($H1861,'Last name'!$A:$B,2,FALSE) &amp; " " &amp; VLOOKUP(RANDBETWEEN(5,COUNT('Last name'!$A:$A) + 1),'Last name'!$A:$B,2,FALSE)
)</f>
        <v>Oliveira Anunciação</v>
      </c>
      <c r="J1861" s="7" t="str">
        <f t="shared" ca="1" si="282"/>
        <v>Stella Oliveira Anunciação</v>
      </c>
      <c r="K1861" s="7" t="str" cm="1">
        <f t="array" aca="1" ref="K1861" ca="1">SHA1HASH($J1861)</f>
        <v>e0b491e868f6826c1629038e8f1307397e30dc21</v>
      </c>
      <c r="L1861" s="7" cm="1">
        <f t="array" aca="1" ref="L1861" ca="1">INDEX(States!$A:$A,N1861,1)</f>
        <v>5</v>
      </c>
      <c r="M1861" s="7" t="str">
        <f ca="1">VLOOKUP($L1861,Countries!$A:$B,2,FALSE)</f>
        <v>Portugal</v>
      </c>
      <c r="N1861" s="7" cm="1">
        <f t="array" aca="1" ref="N1861" ca="1">INDEX(States!$C:$C,RANDBETWEEN(5,COUNTA(States!$A:$A) + 1),1)</f>
        <v>21</v>
      </c>
      <c r="O1861" s="7" t="str">
        <f ca="1">VLOOKUP($N1861,States!$C:$D,2,FALSE)</f>
        <v>Guarda</v>
      </c>
      <c r="P1861" s="7" t="str">
        <f ca="1">VLOOKUP($F1861,Name!$A:$C,3,FALSE)</f>
        <v>F</v>
      </c>
      <c r="Q1861" s="7" t="str">
        <f ca="1">VLOOKUP($P1861,Genders!$B:$C,2,FALSE)</f>
        <v>Female</v>
      </c>
      <c r="R1861" s="7" cm="1">
        <f t="array" aca="1" ref="R1861" ca="1">INDEX('Marital status'!$A:$A,RANDBETWEEN(5,COUNTA('Marital status'!$A:$A) + 1),1)</f>
        <v>6</v>
      </c>
      <c r="S1861" s="7" t="str">
        <f ca="1">VLOOKUP($R1861,'Marital status'!$A:$B,2,FALSE)</f>
        <v>MarrieD</v>
      </c>
      <c r="T1861" s="7">
        <f t="shared" ca="1" si="283"/>
        <v>5</v>
      </c>
      <c r="U1861" s="7" t="str">
        <f ca="1">VLOOKUP($T1861,Ethnicities!$A:$B,2,FALSE)</f>
        <v xml:space="preserve"> white</v>
      </c>
      <c r="V1861" s="8">
        <f t="shared" ca="1" si="284"/>
        <v>31704</v>
      </c>
      <c r="W1861" s="6">
        <f t="shared" ca="1" si="285"/>
        <v>7</v>
      </c>
      <c r="X1861" s="8" t="str">
        <f ca="1">VLOOKUP($W1861,'Background education'!$A:$B,2,FALSE)</f>
        <v>Undergraduate degree</v>
      </c>
      <c r="Y1861" s="7">
        <f ca="1" xml:space="preserve">
  IF(OR($AA1861 = 5, $AA1861 = 6, $AA1861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61" s="7" t="str">
        <f ca="1">VLOOKUP($Y1861,Departments!$A:$B,2,FALSE)</f>
        <v xml:space="preserve"> Commercial</v>
      </c>
      <c r="AA1861" s="6">
        <f t="shared" ca="1" si="286"/>
        <v>10</v>
      </c>
      <c r="AB1861" s="7" t="str">
        <f ca="1">VLOOKUP($AA1861,Roles!$A:$B,2,FALSE)</f>
        <v>Trainee</v>
      </c>
      <c r="AC1861" s="6" t="str">
        <f t="shared" ca="1" si="287"/>
        <v/>
      </c>
      <c r="AD1861" s="7" t="str">
        <f ca="1" xml:space="preserve">
IF($AC1861 &lt;&gt; "",
    VLOOKUP($AC1861,Levels!$A:$B,2,FALSE),
    ""
)</f>
        <v/>
      </c>
      <c r="AE1861" s="8">
        <f t="shared" ca="1" si="288"/>
        <v>36540</v>
      </c>
      <c r="AF1861" s="6">
        <f ca="1">RANDBETWEEN(5,COUNTA('Recruitment source'!$A:$A) + 1)</f>
        <v>9</v>
      </c>
      <c r="AG1861" s="6" t="str">
        <f ca="1">VLOOKUP($AF1861,'Recruitment source'!$A:$B,2,FALSE)</f>
        <v>Empregos Online</v>
      </c>
      <c r="AH1861" s="8"/>
      <c r="AI1861" s="1">
        <f t="shared" ref="AI1861:AI1924" ca="1" si="290" xml:space="preserve">
IF($AA1861 = 5 + N("Presidente"),
    27000,
    IF($AA1861 = 6 + N("Vice-presidente"),
        23000,
        IF(OR($AA1861 = 8, $AA1861= 13, $AA1861 = 12) + N("Secretária bilíngue ou coordenador ou especialista"),
            8000,
            IF($AA1861 = 7 + N("Diretor"),
                15000,
                IF($AA1861 = 14 + N("Gerente"),
                    12000,
                    IF($AA1861 = 9 + N("Estagiário"),
                        705,
                        IF($AA1861 = 10 + N("Trainee"),
                            805,
                            IF($AA1861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IF($W1861 = 7,
  500,
  IF($W1861 = 8,
    1000,
    IF($W1861 = 9,
      1500,
      IF($W1861 = 10,
        2000,
        0
      )
    )
  )
)
+
N("Adicional no salário por área")
+
IF($Y1861 = 14 + N("Tecnologia da Informação"),
  120,
  IF($Y1861 = 16 + N("Vendas"),
    110,
    IF($Y1861 = 15 + N("Jurídico"),
      100,
      IF(OR($Y1861 = 8, $Y1861 = 9, $Y1861 = 11) + N("Recursos humanos ou comercial ou comunicação e marketing"),
        80,
        0
      )
    )
  )
)
+
N("Adicionando pegadinha")
+
IF(AND($Y1861 = 16, $W1861 = 9, $AA1861 = 11, $AC1861 = 5) + N("Se for de vendas, com mestrado, analista sênior"),
  IF($T1861 = 5,
    100,
    0
  )
  +
  IF($P1861 = "M",
    200,
    0
  ),
  0
)</f>
        <v>1385</v>
      </c>
      <c r="AJ1861" s="12" t="str">
        <f t="shared" ca="1" si="289"/>
        <v>INSERT INTO bi4all.fac_employees (id_company_fk, id_employee_pk, flg_active, employee_name, id_gender_fk, id_race_fk, birthday, id_schooling_fk, id_department_fk, id_role_fk, id_level_fk, actual_salary) VALUES (5, 1857, 1, 'Stella Oliveira Anunciação', 'F', 5, '19/10/1986', 7, 9, 10, NULL, 1385);</v>
      </c>
    </row>
    <row r="1862" spans="1:36" ht="14.25" customHeight="1" x14ac:dyDescent="0.2">
      <c r="A1862" s="7" cm="1">
        <f t="array" aca="1" ref="A1862" ca="1">INDEX(Companies!$A:$A,RANDBETWEEN(5,COUNTA(Companies!$A:$A) + 1),1)</f>
        <v>5</v>
      </c>
      <c r="B1862" s="7" t="str">
        <f ca="1">VLOOKUP($A1862,Companies!$A:$B,2,FALSE)</f>
        <v>ACME Corporation</v>
      </c>
      <c r="C1862" s="5">
        <f t="shared" ref="C1862:C1925" si="291">ROW() - 4</f>
        <v>1858</v>
      </c>
      <c r="D1862" s="5" t="str" cm="1">
        <f t="array" ref="D1862">SHA1HASH($C1862)</f>
        <v>2105578f30afd2a04f4265ef60c31ced74807bd2</v>
      </c>
      <c r="E1862" s="6">
        <v>1</v>
      </c>
      <c r="F1862" s="7">
        <f ca="1">IF($C1862 = 1 + N("Presidente"),
    127,
    IF($C1862 = 2 + N("Vice-Presidente"),
        72,
        IF($C1862 = 3 + N("Secretária bilíngue"),
            13,
            RANDBETWEEN(5,COUNT(Name!$A:$A) + 1)
        )
    )
)</f>
        <v>264</v>
      </c>
      <c r="G1862" s="7" t="str">
        <f ca="1">VLOOKUP($F1862,Name!$A:$B,2,FALSE)</f>
        <v>Maria Flor</v>
      </c>
      <c r="H1862" s="7">
        <f ca="1" xml:space="preserve">
IF($C1862 = 1,
    0,
    RANDBETWEEN(5,COUNT('Last name'!$A:$A) + 1)
)</f>
        <v>11</v>
      </c>
      <c r="I1862" s="7" t="str">
        <f ca="1" xml:space="preserve">
IF($C1862 = 1 + N("Presidente"),
    "de Orléans e Bragança",
    VLOOKUP($H1862,'Last name'!$A:$B,2,FALSE) &amp; " " &amp; VLOOKUP(RANDBETWEEN(5,COUNT('Last name'!$A:$A) + 1),'Last name'!$A:$B,2,FALSE)
)</f>
        <v>Almeida Testa</v>
      </c>
      <c r="J1862" s="7" t="str">
        <f t="shared" ref="J1862:J1925" ca="1" si="292">$G1862 &amp; " " &amp; $I1862</f>
        <v>Maria Flor Almeida Testa</v>
      </c>
      <c r="K1862" s="7" t="str" cm="1">
        <f t="array" aca="1" ref="K1862" ca="1">SHA1HASH($J1862)</f>
        <v>807cc54f95a0215450cb63d9eb1adcbf267d3acd</v>
      </c>
      <c r="L1862" s="7" cm="1">
        <f t="array" aca="1" ref="L1862" ca="1">INDEX(States!$A:$A,N1862,1)</f>
        <v>5</v>
      </c>
      <c r="M1862" s="7" t="str">
        <f ca="1">VLOOKUP($L1862,Countries!$A:$B,2,FALSE)</f>
        <v>Portugal</v>
      </c>
      <c r="N1862" s="7" cm="1">
        <f t="array" aca="1" ref="N1862" ca="1">INDEX(States!$C:$C,RANDBETWEEN(5,COUNTA(States!$A:$A) + 1),1)</f>
        <v>9</v>
      </c>
      <c r="O1862" s="7" t="str">
        <f ca="1">VLOOKUP($N1862,States!$C:$D,2,FALSE)</f>
        <v>braga</v>
      </c>
      <c r="P1862" s="7" t="str">
        <f ca="1">VLOOKUP($F1862,Name!$A:$C,3,FALSE)</f>
        <v>F</v>
      </c>
      <c r="Q1862" s="7" t="str">
        <f ca="1">VLOOKUP($P1862,Genders!$B:$C,2,FALSE)</f>
        <v>Female</v>
      </c>
      <c r="R1862" s="7" cm="1">
        <f t="array" aca="1" ref="R1862" ca="1">INDEX('Marital status'!$A:$A,RANDBETWEEN(5,COUNTA('Marital status'!$A:$A) + 1),1)</f>
        <v>6</v>
      </c>
      <c r="S1862" s="7" t="str">
        <f ca="1">VLOOKUP($R1862,'Marital status'!$A:$B,2,FALSE)</f>
        <v>MarrieD</v>
      </c>
      <c r="T1862" s="7">
        <f t="shared" ref="T1862:T1925" ca="1" si="293" xml:space="preserve">
IF(AND($AA1862 &gt;= 5, $AA1862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8</v>
      </c>
      <c r="U1862" s="7" t="str">
        <f ca="1">VLOOKUP($T1862,Ethnicities!$A:$B,2,FALSE)</f>
        <v>ASIAN</v>
      </c>
      <c r="V1862" s="8">
        <f t="shared" ref="V1862:V1925" ca="1" si="294" xml:space="preserve">
IF($AA1862 = 5 + N("CEO"),
    TODAY() - 16340,
    IF($AA1862 = 8 + N("Secretary"),
        RANDBETWEEN(TODAY() - 12418.5, TODAY()-6574.5),
        IF(OR($AA1862 = 7, $AA1862 = 14),
            RANDBETWEEN(TODAY() - 16071, TODAY() - 8766),
            IF(OR($AA1862 = 13, $AA1862 = 12, $AA1862 = 11),
                RANDBETWEEN(TODAY() - 27393.75, TODAY() - 12783.75),
                RANDBETWEEN(TODAY() - 27393.75, TODAY()-10957.5)
            )
        )
    )
)</f>
        <v>29657</v>
      </c>
      <c r="W1862" s="6">
        <f t="shared" ref="W1862:W1925" ca="1" si="295" xml:space="preserve">
IF(OR($AA1862 = 5, $AA1862 = 6) + N("Se for presidente ou vice-presidente"),
    10 + N("Doutor"),
    IF($AA1862 = 7 + N("Se for diretor"),
        RANDBETWEEN(8,10) + N("Graduate school or Master’s degree or Doctorate"),
        IF($AA1862 = 14 + N("If a manager"),
            RANDBETWEEN(7,9),
            IF(OR($AA1862 = 13, $AA1862 = 12, $AA1862 = 11) + N("If coordinator or specialist or analyst"),
                RANDBETWEEN(7,8),
                7
            )
        )
    )
)</f>
        <v>7</v>
      </c>
      <c r="X1862" s="8" t="str">
        <f ca="1">VLOOKUP($W1862,'Background education'!$A:$B,2,FALSE)</f>
        <v>Undergraduate degree</v>
      </c>
      <c r="Y1862" s="7">
        <f ca="1" xml:space="preserve">
  IF(OR($AA1862 = 5, $AA1862 = 6, $AA1862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62" s="7" t="str">
        <f ca="1">VLOOKUP($Y1862,Departments!$A:$B,2,FALSE)</f>
        <v>Operations</v>
      </c>
      <c r="AA1862" s="6">
        <f t="shared" ref="AA1862:AA1925" ca="1" si="296" xml:space="preserve">
IF($C1862 = 1 + N("Se matrícula for 1"),
  5 + N("Presidente"),
  IF($C1862 = 2 + N("Se matrícula for 2"),
    6 + N("Vice-presidente"),
    IF($C1862 = 3 + N("Se matrícula for 3"),
      8 + N("Secretária bilíngue"),
      IF(AND($C1862 &gt;= 4, $C1862 &lt;=14),
        7 + N("Diretor"),
        IF(AND($C1862 &gt;= 15, $C1862 &lt;= 25),
          14 + N("Manager"),
          IF(AND($C1862 &gt;= 26, $C1862 &lt;= 36),
            13 + N("Coordinador"),
            IF(AND($C1862 &gt;= 37, $C1862 &lt;= 47),
              12 + N("Especialista"),
                IF(MOD($C1862,2) = 0,
                  11 + N("Analista"),
                  RANDBETWEEN(9,10) + N("Estagiário ou Trainee")
                )
            )
          )
        )
      )
    )
  )
)</f>
        <v>11</v>
      </c>
      <c r="AB1862" s="7" t="str">
        <f ca="1">VLOOKUP($AA1862,Roles!$A:$B,2,FALSE)</f>
        <v>Analyst</v>
      </c>
      <c r="AC1862" s="6">
        <f t="shared" ref="AC1862:AC1925" ca="1" si="297" xml:space="preserve">
IF($AA1862 = 11 + N("Analyst"),
    RANDBETWEEN(5, 7) + N("Jr, Pleno, Sr"),
    ""
)</f>
        <v>6</v>
      </c>
      <c r="AD1862" s="7" t="str">
        <f ca="1" xml:space="preserve">
IF($AC1862 &lt;&gt; "",
    VLOOKUP($AC1862,Levels!$A:$B,2,FALSE),
    ""
)</f>
        <v>Pleno</v>
      </c>
      <c r="AE1862" s="8">
        <f t="shared" ref="AE1862:AE1925" ca="1" si="298" xml:space="preserve">
IF(
  OR(
    $AA1862=5,$AA1862=6,$AA1862=7,$AA1862=8,$AA1862=14
  ),
  36161,
  IF(
     (
      (TODAY() - $V1862) / 365
     ) &lt; 19,
      TODAY(),
      RANDBETWEEN(36161,TODAY())
  )
)</f>
        <v>39523</v>
      </c>
      <c r="AF1862" s="6">
        <f ca="1">RANDBETWEEN(5,COUNTA('Recruitment source'!$A:$A) + 1)</f>
        <v>11</v>
      </c>
      <c r="AG1862" s="6" t="str">
        <f ca="1">VLOOKUP($AF1862,'Recruitment source'!$A:$B,2,FALSE)</f>
        <v>Next Station</v>
      </c>
      <c r="AH1862" s="8"/>
      <c r="AI1862" s="1">
        <f t="shared" ca="1" si="290"/>
        <v>2500</v>
      </c>
      <c r="AJ1862" s="12" t="str">
        <f t="shared" ref="AJ1862:AJ1925" ca="1" si="29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$A1862  &amp; ", "   &amp;
$C1862  &amp; ", "   &amp;
$E1862  &amp; ", '"  &amp;
$J1862  &amp; "', '" &amp;
$P1862  &amp; "', "  &amp;
$T1862  &amp; ", '"  &amp;
TEXT($V1862,"dd/mm/aaaa")  &amp; "', "   &amp;
$W1862  &amp; ", "   &amp;
$Y1862  &amp; ", "   &amp;
$AA1862  &amp; ", "   &amp;
IF($AC1862 &lt;&gt; "", $AC1862, "NULL")  &amp; ", "   &amp;
$AI1862  &amp; ");"</f>
        <v>INSERT INTO bi4all.fac_employees (id_company_fk, id_employee_pk, flg_active, employee_name, id_gender_fk, id_race_fk, birthday, id_schooling_fk, id_department_fk, id_role_fk, id_level_fk, actual_salary) VALUES (5, 1858, 1, 'Maria Flor Almeida Testa', 'F', 8, '12/03/1981', 7, 10, 11, 6, 2500);</v>
      </c>
    </row>
    <row r="1863" spans="1:36" ht="14.25" customHeight="1" x14ac:dyDescent="0.2">
      <c r="A1863" s="7" cm="1">
        <f t="array" aca="1" ref="A1863" ca="1">INDEX(Companies!$A:$A,RANDBETWEEN(5,COUNTA(Companies!$A:$A) + 1),1)</f>
        <v>5</v>
      </c>
      <c r="B1863" s="7" t="str">
        <f ca="1">VLOOKUP($A1863,Companies!$A:$B,2,FALSE)</f>
        <v>ACME Corporation</v>
      </c>
      <c r="C1863" s="5">
        <f t="shared" si="291"/>
        <v>1859</v>
      </c>
      <c r="D1863" s="5" t="str" cm="1">
        <f t="array" ref="D1863">SHA1HASH($C1863)</f>
        <v>4d4163643b19f6e4ae350328277ee35f26cdb1d5</v>
      </c>
      <c r="E1863" s="6">
        <v>1</v>
      </c>
      <c r="F1863" s="7">
        <f ca="1">IF($C1863 = 1 + N("Presidente"),
    127,
    IF($C1863 = 2 + N("Vice-Presidente"),
        72,
        IF($C1863 = 3 + N("Secretária bilíngue"),
            13,
            RANDBETWEEN(5,COUNT(Name!$A:$A) + 1)
        )
    )
)</f>
        <v>146</v>
      </c>
      <c r="G1863" s="7" t="str">
        <f ca="1">VLOOKUP($F1863,Name!$A:$B,2,FALSE)</f>
        <v>Francisco</v>
      </c>
      <c r="H1863" s="7">
        <f ca="1" xml:space="preserve">
IF($C1863 = 1,
    0,
    RANDBETWEEN(5,COUNT('Last name'!$A:$A) + 1)
)</f>
        <v>188</v>
      </c>
      <c r="I1863" s="7" t="str">
        <f ca="1" xml:space="preserve">
IF($C1863 = 1 + N("Presidente"),
    "de Orléans e Bragança",
    VLOOKUP($H1863,'Last name'!$A:$B,2,FALSE) &amp; " " &amp; VLOOKUP(RANDBETWEEN(5,COUNT('Last name'!$A:$A) + 1),'Last name'!$A:$B,2,FALSE)
)</f>
        <v>Tavarez Galli</v>
      </c>
      <c r="J1863" s="7" t="str">
        <f t="shared" ca="1" si="292"/>
        <v>Francisco Tavarez Galli</v>
      </c>
      <c r="K1863" s="7" t="str" cm="1">
        <f t="array" aca="1" ref="K1863" ca="1">SHA1HASH($J1863)</f>
        <v>bdf73f9509d48b4b7f60d79c8187fbd97bda34ff</v>
      </c>
      <c r="L1863" s="7" cm="1">
        <f t="array" aca="1" ref="L1863" ca="1">INDEX(States!$A:$A,N1863,1)</f>
        <v>5</v>
      </c>
      <c r="M1863" s="7" t="str">
        <f ca="1">VLOOKUP($L1863,Countries!$A:$B,2,FALSE)</f>
        <v>Portugal</v>
      </c>
      <c r="N1863" s="7" cm="1">
        <f t="array" aca="1" ref="N1863" ca="1">INDEX(States!$C:$C,RANDBETWEEN(5,COUNTA(States!$A:$A) + 1),1)</f>
        <v>8</v>
      </c>
      <c r="O1863" s="7" t="str">
        <f ca="1">VLOOKUP($N1863,States!$C:$D,2,FALSE)</f>
        <v>AveirO</v>
      </c>
      <c r="P1863" s="7" t="str">
        <f ca="1">VLOOKUP($F1863,Name!$A:$C,3,FALSE)</f>
        <v>M</v>
      </c>
      <c r="Q1863" s="7" t="str">
        <f ca="1">VLOOKUP($P1863,Genders!$B:$C,2,FALSE)</f>
        <v>Male</v>
      </c>
      <c r="R1863" s="7" cm="1">
        <f t="array" aca="1" ref="R1863" ca="1">INDEX('Marital status'!$A:$A,RANDBETWEEN(5,COUNTA('Marital status'!$A:$A) + 1),1)</f>
        <v>5</v>
      </c>
      <c r="S1863" s="7" t="str">
        <f ca="1">VLOOKUP($R1863,'Marital status'!$A:$B,2,FALSE)</f>
        <v>single</v>
      </c>
      <c r="T1863" s="7">
        <f t="shared" ca="1" si="293"/>
        <v>5</v>
      </c>
      <c r="U1863" s="7" t="str">
        <f ca="1">VLOOKUP($T1863,Ethnicities!$A:$B,2,FALSE)</f>
        <v xml:space="preserve"> white</v>
      </c>
      <c r="V1863" s="8">
        <f t="shared" ca="1" si="294"/>
        <v>17679</v>
      </c>
      <c r="W1863" s="6">
        <f t="shared" ca="1" si="295"/>
        <v>7</v>
      </c>
      <c r="X1863" s="8" t="str">
        <f ca="1">VLOOKUP($W1863,'Background education'!$A:$B,2,FALSE)</f>
        <v>Undergraduate degree</v>
      </c>
      <c r="Y1863" s="7">
        <f ca="1" xml:space="preserve">
  IF(OR($AA1863 = 5, $AA1863 = 6, $AA1863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63" s="7" t="str">
        <f ca="1">VLOOKUP($Y1863,Departments!$A:$B,2,FALSE)</f>
        <v>Audit</v>
      </c>
      <c r="AA1863" s="6">
        <f t="shared" ca="1" si="296"/>
        <v>10</v>
      </c>
      <c r="AB1863" s="7" t="str">
        <f ca="1">VLOOKUP($AA1863,Roles!$A:$B,2,FALSE)</f>
        <v>Trainee</v>
      </c>
      <c r="AC1863" s="6" t="str">
        <f t="shared" ca="1" si="297"/>
        <v/>
      </c>
      <c r="AD1863" s="7" t="str">
        <f ca="1" xml:space="preserve">
IF($AC1863 &lt;&gt; "",
    VLOOKUP($AC1863,Levels!$A:$B,2,FALSE),
    ""
)</f>
        <v/>
      </c>
      <c r="AE1863" s="8">
        <f t="shared" ca="1" si="298"/>
        <v>36910</v>
      </c>
      <c r="AF1863" s="6">
        <f ca="1">RANDBETWEEN(5,COUNTA('Recruitment source'!$A:$A) + 1)</f>
        <v>12</v>
      </c>
      <c r="AG1863" s="6" t="str">
        <f ca="1">VLOOKUP($AF1863,'Recruitment source'!$A:$B,2,FALSE)</f>
        <v xml:space="preserve"> recommendation of employee</v>
      </c>
      <c r="AH1863" s="8"/>
      <c r="AI1863" s="1">
        <f t="shared" ca="1" si="290"/>
        <v>1305</v>
      </c>
      <c r="AJ186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1859, 1, 'Francisco Tavarez Galli', 'M', 5, '26/05/1948', 7, 13, 10, NULL, 1305);</v>
      </c>
    </row>
    <row r="1864" spans="1:36" ht="14.25" customHeight="1" x14ac:dyDescent="0.2">
      <c r="A1864" s="7" cm="1">
        <f t="array" aca="1" ref="A1864" ca="1">INDEX(Companies!$A:$A,RANDBETWEEN(5,COUNTA(Companies!$A:$A) + 1),1)</f>
        <v>5</v>
      </c>
      <c r="B1864" s="7" t="str">
        <f ca="1">VLOOKUP($A1864,Companies!$A:$B,2,FALSE)</f>
        <v>ACME Corporation</v>
      </c>
      <c r="C1864" s="5">
        <f t="shared" si="291"/>
        <v>1860</v>
      </c>
      <c r="D1864" s="5" t="str" cm="1">
        <f t="array" ref="D1864">SHA1HASH($C1864)</f>
        <v>a3e5f3c62891d323b901c9aadab40c33eb576c83</v>
      </c>
      <c r="E1864" s="6">
        <v>1</v>
      </c>
      <c r="F1864" s="7">
        <f ca="1">IF($C1864 = 1 + N("Presidente"),
    127,
    IF($C1864 = 2 + N("Vice-Presidente"),
        72,
        IF($C1864 = 3 + N("Secretária bilíngue"),
            13,
            RANDBETWEEN(5,COUNT(Name!$A:$A) + 1)
        )
    )
)</f>
        <v>167</v>
      </c>
      <c r="G1864" s="7" t="str">
        <f ca="1">VLOOKUP($F1864,Name!$A:$B,2,FALSE)</f>
        <v>Henrique</v>
      </c>
      <c r="H1864" s="7">
        <f ca="1" xml:space="preserve">
IF($C1864 = 1,
    0,
    RANDBETWEEN(5,COUNT('Last name'!$A:$A) + 1)
)</f>
        <v>163</v>
      </c>
      <c r="I1864" s="7" t="str">
        <f ca="1" xml:space="preserve">
IF($C1864 = 1 + N("Presidente"),
    "de Orléans e Bragança",
    VLOOKUP($H1864,'Last name'!$A:$B,2,FALSE) &amp; " " &amp; VLOOKUP(RANDBETWEEN(5,COUNT('Last name'!$A:$A) + 1),'Last name'!$A:$B,2,FALSE)
)</f>
        <v>Rinaldi Bragança</v>
      </c>
      <c r="J1864" s="7" t="str">
        <f t="shared" ca="1" si="292"/>
        <v>Henrique Rinaldi Bragança</v>
      </c>
      <c r="K1864" s="7" t="str" cm="1">
        <f t="array" aca="1" ref="K1864" ca="1">SHA1HASH($J1864)</f>
        <v>564df154c48a0156a29ebfa4cc9b222c70af1b94</v>
      </c>
      <c r="L1864" s="7" cm="1">
        <f t="array" aca="1" ref="L1864" ca="1">INDEX(States!$A:$A,N1864,1)</f>
        <v>5</v>
      </c>
      <c r="M1864" s="7" t="str">
        <f ca="1">VLOOKUP($L1864,Countries!$A:$B,2,FALSE)</f>
        <v>Portugal</v>
      </c>
      <c r="N1864" s="7" cm="1">
        <f t="array" aca="1" ref="N1864" ca="1">INDEX(States!$C:$C,RANDBETWEEN(5,COUNTA(States!$A:$A) + 1),1)</f>
        <v>11</v>
      </c>
      <c r="O1864" s="7" t="str">
        <f ca="1">VLOOKUP($N1864,States!$C:$D,2,FALSE)</f>
        <v>Santarém</v>
      </c>
      <c r="P1864" s="7" t="str">
        <f ca="1">VLOOKUP($F1864,Name!$A:$C,3,FALSE)</f>
        <v>M</v>
      </c>
      <c r="Q1864" s="7" t="str">
        <f ca="1">VLOOKUP($P1864,Genders!$B:$C,2,FALSE)</f>
        <v>Male</v>
      </c>
      <c r="R1864" s="7" cm="1">
        <f t="array" aca="1" ref="R1864" ca="1">INDEX('Marital status'!$A:$A,RANDBETWEEN(5,COUNTA('Marital status'!$A:$A) + 1),1)</f>
        <v>8</v>
      </c>
      <c r="S1864" s="7" t="str">
        <f ca="1">VLOOKUP($R1864,'Marital status'!$A:$B,2,FALSE)</f>
        <v xml:space="preserve"> Separated </v>
      </c>
      <c r="T1864" s="7">
        <f t="shared" ca="1" si="293"/>
        <v>5</v>
      </c>
      <c r="U1864" s="7" t="str">
        <f ca="1">VLOOKUP($T1864,Ethnicities!$A:$B,2,FALSE)</f>
        <v xml:space="preserve"> white</v>
      </c>
      <c r="V1864" s="8">
        <f t="shared" ca="1" si="294"/>
        <v>20945</v>
      </c>
      <c r="W1864" s="6">
        <f t="shared" ca="1" si="295"/>
        <v>7</v>
      </c>
      <c r="X1864" s="8" t="str">
        <f ca="1">VLOOKUP($W1864,'Background education'!$A:$B,2,FALSE)</f>
        <v>Undergraduate degree</v>
      </c>
      <c r="Y1864" s="7">
        <f ca="1" xml:space="preserve">
  IF(OR($AA1864 = 5, $AA1864 = 6, $AA1864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64" s="7" t="str">
        <f ca="1">VLOOKUP($Y1864,Departments!$A:$B,2,FALSE)</f>
        <v xml:space="preserve"> Presidency</v>
      </c>
      <c r="AA1864" s="6">
        <f t="shared" ca="1" si="296"/>
        <v>11</v>
      </c>
      <c r="AB1864" s="7" t="str">
        <f ca="1">VLOOKUP($AA1864,Roles!$A:$B,2,FALSE)</f>
        <v>Analyst</v>
      </c>
      <c r="AC1864" s="6">
        <f t="shared" ca="1" si="297"/>
        <v>7</v>
      </c>
      <c r="AD1864" s="7" t="str">
        <f ca="1" xml:space="preserve">
IF($AC1864 &lt;&gt; "",
    VLOOKUP($AC1864,Levels!$A:$B,2,FALSE),
    ""
)</f>
        <v>Senior</v>
      </c>
      <c r="AE1864" s="8">
        <f t="shared" ca="1" si="298"/>
        <v>39612</v>
      </c>
      <c r="AF1864" s="6">
        <f ca="1">RANDBETWEEN(5,COUNTA('Recruitment source'!$A:$A) + 1)</f>
        <v>12</v>
      </c>
      <c r="AG1864" s="6" t="str">
        <f ca="1">VLOOKUP($AF1864,'Recruitment source'!$A:$B,2,FALSE)</f>
        <v xml:space="preserve"> recommendation of employee</v>
      </c>
      <c r="AH1864" s="8"/>
      <c r="AI1864" s="1">
        <f t="shared" ca="1" si="290"/>
        <v>2500</v>
      </c>
      <c r="AJ186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1860, 1, 'Henrique Rinaldi Bragança', 'M', 5, '05/05/1957', 7, 5, 11, 7, 2500);</v>
      </c>
    </row>
    <row r="1865" spans="1:36" ht="14.25" customHeight="1" x14ac:dyDescent="0.2">
      <c r="A1865" s="7" cm="1">
        <f t="array" aca="1" ref="A1865" ca="1">INDEX(Companies!$A:$A,RANDBETWEEN(5,COUNTA(Companies!$A:$A) + 1),1)</f>
        <v>5</v>
      </c>
      <c r="B1865" s="7" t="str">
        <f ca="1">VLOOKUP($A1865,Companies!$A:$B,2,FALSE)</f>
        <v>ACME Corporation</v>
      </c>
      <c r="C1865" s="5">
        <f t="shared" si="291"/>
        <v>1861</v>
      </c>
      <c r="D1865" s="5" t="str" cm="1">
        <f t="array" ref="D1865">SHA1HASH($C1865)</f>
        <v>fc3ca194f61509ee7259ee3d8b4a6452ab081836</v>
      </c>
      <c r="E1865" s="6">
        <v>1</v>
      </c>
      <c r="F1865" s="7">
        <f ca="1">IF($C1865 = 1 + N("Presidente"),
    127,
    IF($C1865 = 2 + N("Vice-Presidente"),
        72,
        IF($C1865 = 3 + N("Secretária bilíngue"),
            13,
            RANDBETWEEN(5,COUNT(Name!$A:$A) + 1)
        )
    )
)</f>
        <v>327</v>
      </c>
      <c r="G1865" s="7" t="str">
        <f ca="1">VLOOKUP($F1865,Name!$A:$B,2,FALSE)</f>
        <v>Raquel</v>
      </c>
      <c r="H1865" s="7">
        <f ca="1" xml:space="preserve">
IF($C1865 = 1,
    0,
    RANDBETWEEN(5,COUNT('Last name'!$A:$A) + 1)
)</f>
        <v>174</v>
      </c>
      <c r="I1865" s="7" t="str">
        <f ca="1" xml:space="preserve">
IF($C1865 = 1 + N("Presidente"),
    "de Orléans e Bragança",
    VLOOKUP($H1865,'Last name'!$A:$B,2,FALSE) &amp; " " &amp; VLOOKUP(RANDBETWEEN(5,COUNT('Last name'!$A:$A) + 1),'Last name'!$A:$B,2,FALSE)
)</f>
        <v>Santana Borges</v>
      </c>
      <c r="J1865" s="7" t="str">
        <f t="shared" ca="1" si="292"/>
        <v>Raquel Santana Borges</v>
      </c>
      <c r="K1865" s="7" t="str" cm="1">
        <f t="array" aca="1" ref="K1865" ca="1">SHA1HASH($J1865)</f>
        <v>7bcb633f0b3ddf9c998d968a579aa79534cadebf</v>
      </c>
      <c r="L1865" s="7" cm="1">
        <f t="array" aca="1" ref="L1865" ca="1">INDEX(States!$A:$A,N1865,1)</f>
        <v>5</v>
      </c>
      <c r="M1865" s="7" t="str">
        <f ca="1">VLOOKUP($L1865,Countries!$A:$B,2,FALSE)</f>
        <v>Portugal</v>
      </c>
      <c r="N1865" s="7" cm="1">
        <f t="array" aca="1" ref="N1865" ca="1">INDEX(States!$C:$C,RANDBETWEEN(5,COUNTA(States!$A:$A) + 1),1)</f>
        <v>10</v>
      </c>
      <c r="O1865" s="7" t="str">
        <f ca="1">VLOOKUP($N1865,States!$C:$D,2,FALSE)</f>
        <v>Faro</v>
      </c>
      <c r="P1865" s="7" t="str">
        <f ca="1">VLOOKUP($F1865,Name!$A:$C,3,FALSE)</f>
        <v>F</v>
      </c>
      <c r="Q1865" s="7" t="str">
        <f ca="1">VLOOKUP($P1865,Genders!$B:$C,2,FALSE)</f>
        <v>Female</v>
      </c>
      <c r="R1865" s="7" cm="1">
        <f t="array" aca="1" ref="R1865" ca="1">INDEX('Marital status'!$A:$A,RANDBETWEEN(5,COUNTA('Marital status'!$A:$A) + 1),1)</f>
        <v>5</v>
      </c>
      <c r="S1865" s="7" t="str">
        <f ca="1">VLOOKUP($R1865,'Marital status'!$A:$B,2,FALSE)</f>
        <v>single</v>
      </c>
      <c r="T1865" s="7">
        <f t="shared" ca="1" si="293"/>
        <v>5</v>
      </c>
      <c r="U1865" s="7" t="str">
        <f ca="1">VLOOKUP($T1865,Ethnicities!$A:$B,2,FALSE)</f>
        <v xml:space="preserve"> white</v>
      </c>
      <c r="V1865" s="8">
        <f t="shared" ca="1" si="294"/>
        <v>20909</v>
      </c>
      <c r="W1865" s="6">
        <f t="shared" ca="1" si="295"/>
        <v>7</v>
      </c>
      <c r="X1865" s="8" t="str">
        <f ca="1">VLOOKUP($W1865,'Background education'!$A:$B,2,FALSE)</f>
        <v>Undergraduate degree</v>
      </c>
      <c r="Y1865" s="7">
        <f ca="1" xml:space="preserve">
  IF(OR($AA1865 = 5, $AA1865 = 6, $AA1865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65" s="7" t="str">
        <f ca="1">VLOOKUP($Y1865,Departments!$A:$B,2,FALSE)</f>
        <v xml:space="preserve"> Commercial</v>
      </c>
      <c r="AA1865" s="6">
        <f t="shared" ca="1" si="296"/>
        <v>9</v>
      </c>
      <c r="AB1865" s="7" t="str">
        <f ca="1">VLOOKUP($AA1865,Roles!$A:$B,2,FALSE)</f>
        <v>Intern</v>
      </c>
      <c r="AC1865" s="6" t="str">
        <f t="shared" ca="1" si="297"/>
        <v/>
      </c>
      <c r="AD1865" s="7" t="str">
        <f ca="1" xml:space="preserve">
IF($AC1865 &lt;&gt; "",
    VLOOKUP($AC1865,Levels!$A:$B,2,FALSE),
    ""
)</f>
        <v/>
      </c>
      <c r="AE1865" s="8">
        <f t="shared" ca="1" si="298"/>
        <v>39474</v>
      </c>
      <c r="AF1865" s="6">
        <f ca="1">RANDBETWEEN(5,COUNTA('Recruitment source'!$A:$A) + 1)</f>
        <v>11</v>
      </c>
      <c r="AG1865" s="6" t="str">
        <f ca="1">VLOOKUP($AF1865,'Recruitment source'!$A:$B,2,FALSE)</f>
        <v>Next Station</v>
      </c>
      <c r="AH1865" s="8"/>
      <c r="AI1865" s="1">
        <f t="shared" ca="1" si="290"/>
        <v>1285</v>
      </c>
      <c r="AJ186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1861, 1, 'Raquel Santana Borges', 'F', 5, '30/03/1957', 7, 9, 9, NULL, 1285);</v>
      </c>
    </row>
    <row r="1866" spans="1:36" ht="14.25" customHeight="1" x14ac:dyDescent="0.2">
      <c r="A1866" s="7" cm="1">
        <f t="array" aca="1" ref="A1866" ca="1">INDEX(Companies!$A:$A,RANDBETWEEN(5,COUNTA(Companies!$A:$A) + 1),1)</f>
        <v>5</v>
      </c>
      <c r="B1866" s="7" t="str">
        <f ca="1">VLOOKUP($A1866,Companies!$A:$B,2,FALSE)</f>
        <v>ACME Corporation</v>
      </c>
      <c r="C1866" s="5">
        <f t="shared" si="291"/>
        <v>1862</v>
      </c>
      <c r="D1866" s="5" t="str" cm="1">
        <f t="array" ref="D1866">SHA1HASH($C1866)</f>
        <v>567a54aeb7f8987bfc2607b7f3723cba99163cb5</v>
      </c>
      <c r="E1866" s="6">
        <v>1</v>
      </c>
      <c r="F1866" s="7">
        <f ca="1">IF($C1866 = 1 + N("Presidente"),
    127,
    IF($C1866 = 2 + N("Vice-Presidente"),
        72,
        IF($C1866 = 3 + N("Secretária bilíngue"),
            13,
            RANDBETWEEN(5,COUNT(Name!$A:$A) + 1)
        )
    )
)</f>
        <v>189</v>
      </c>
      <c r="G1866" s="7" t="str">
        <f ca="1">VLOOKUP($F1866,Name!$A:$B,2,FALSE)</f>
        <v>João Luccas</v>
      </c>
      <c r="H1866" s="7">
        <f ca="1" xml:space="preserve">
IF($C1866 = 1,
    0,
    RANDBETWEEN(5,COUNT('Last name'!$A:$A) + 1)
)</f>
        <v>144</v>
      </c>
      <c r="I1866" s="7" t="str">
        <f ca="1" xml:space="preserve">
IF($C1866 = 1 + N("Presidente"),
    "de Orléans e Bragança",
    VLOOKUP($H1866,'Last name'!$A:$B,2,FALSE) &amp; " " &amp; VLOOKUP(RANDBETWEEN(5,COUNT('Last name'!$A:$A) + 1),'Last name'!$A:$B,2,FALSE)
)</f>
        <v>Padrão Galli</v>
      </c>
      <c r="J1866" s="7" t="str">
        <f t="shared" ca="1" si="292"/>
        <v>João Luccas Padrão Galli</v>
      </c>
      <c r="K1866" s="7" t="str" cm="1">
        <f t="array" aca="1" ref="K1866" ca="1">SHA1HASH($J1866)</f>
        <v>34ce6c845c30ea11b7376c58db5d4bbcb52b49d1</v>
      </c>
      <c r="L1866" s="7" cm="1">
        <f t="array" aca="1" ref="L1866" ca="1">INDEX(States!$A:$A,N1866,1)</f>
        <v>5</v>
      </c>
      <c r="M1866" s="7" t="str">
        <f ca="1">VLOOKUP($L1866,Countries!$A:$B,2,FALSE)</f>
        <v>Portugal</v>
      </c>
      <c r="N1866" s="7" cm="1">
        <f t="array" aca="1" ref="N1866" ca="1">INDEX(States!$C:$C,RANDBETWEEN(5,COUNTA(States!$A:$A) + 1),1)</f>
        <v>16</v>
      </c>
      <c r="O1866" s="7" t="str">
        <f ca="1">VLOOKUP($N1866,States!$C:$D,2,FALSE)</f>
        <v>Azores</v>
      </c>
      <c r="P1866" s="7" t="str">
        <f ca="1">VLOOKUP($F1866,Name!$A:$C,3,FALSE)</f>
        <v>M</v>
      </c>
      <c r="Q1866" s="7" t="str">
        <f ca="1">VLOOKUP($P1866,Genders!$B:$C,2,FALSE)</f>
        <v>Male</v>
      </c>
      <c r="R1866" s="7" cm="1">
        <f t="array" aca="1" ref="R1866" ca="1">INDEX('Marital status'!$A:$A,RANDBETWEEN(5,COUNTA('Marital status'!$A:$A) + 1),1)</f>
        <v>6</v>
      </c>
      <c r="S1866" s="7" t="str">
        <f ca="1">VLOOKUP($R1866,'Marital status'!$A:$B,2,FALSE)</f>
        <v>MarrieD</v>
      </c>
      <c r="T1866" s="7">
        <f t="shared" ca="1" si="293"/>
        <v>5</v>
      </c>
      <c r="U1866" s="7" t="str">
        <f ca="1">VLOOKUP($T1866,Ethnicities!$A:$B,2,FALSE)</f>
        <v xml:space="preserve"> white</v>
      </c>
      <c r="V1866" s="8">
        <f t="shared" ca="1" si="294"/>
        <v>18337</v>
      </c>
      <c r="W1866" s="6">
        <f t="shared" ca="1" si="295"/>
        <v>7</v>
      </c>
      <c r="X1866" s="8" t="str">
        <f ca="1">VLOOKUP($W1866,'Background education'!$A:$B,2,FALSE)</f>
        <v>Undergraduate degree</v>
      </c>
      <c r="Y1866" s="7">
        <f ca="1" xml:space="preserve">
  IF(OR($AA1866 = 5, $AA1866 = 6, $AA1866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66" s="7" t="str">
        <f ca="1">VLOOKUP($Y1866,Departments!$A:$B,2,FALSE)</f>
        <v xml:space="preserve"> Presidency</v>
      </c>
      <c r="AA1866" s="6">
        <f t="shared" ca="1" si="296"/>
        <v>11</v>
      </c>
      <c r="AB1866" s="7" t="str">
        <f ca="1">VLOOKUP($AA1866,Roles!$A:$B,2,FALSE)</f>
        <v>Analyst</v>
      </c>
      <c r="AC1866" s="6">
        <f t="shared" ca="1" si="297"/>
        <v>7</v>
      </c>
      <c r="AD1866" s="7" t="str">
        <f ca="1" xml:space="preserve">
IF($AC1866 &lt;&gt; "",
    VLOOKUP($AC1866,Levels!$A:$B,2,FALSE),
    ""
)</f>
        <v>Senior</v>
      </c>
      <c r="AE1866" s="8">
        <f t="shared" ca="1" si="298"/>
        <v>36212</v>
      </c>
      <c r="AF1866" s="6">
        <f ca="1">RANDBETWEEN(5,COUNTA('Recruitment source'!$A:$A) + 1)</f>
        <v>12</v>
      </c>
      <c r="AG1866" s="6" t="str">
        <f ca="1">VLOOKUP($AF1866,'Recruitment source'!$A:$B,2,FALSE)</f>
        <v xml:space="preserve"> recommendation of employee</v>
      </c>
      <c r="AH1866" s="8"/>
      <c r="AI1866" s="1">
        <f t="shared" ca="1" si="290"/>
        <v>2500</v>
      </c>
      <c r="AJ1866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1862, 1, 'João Luccas Padrão Galli', 'M', 5, '15/03/1950', 7, 5, 11, 7, 2500);</v>
      </c>
    </row>
    <row r="1867" spans="1:36" ht="14.25" customHeight="1" x14ac:dyDescent="0.2">
      <c r="A1867" s="7" cm="1">
        <f t="array" aca="1" ref="A1867" ca="1">INDEX(Companies!$A:$A,RANDBETWEEN(5,COUNTA(Companies!$A:$A) + 1),1)</f>
        <v>5</v>
      </c>
      <c r="B1867" s="7" t="str">
        <f ca="1">VLOOKUP($A1867,Companies!$A:$B,2,FALSE)</f>
        <v>ACME Corporation</v>
      </c>
      <c r="C1867" s="5">
        <f t="shared" si="291"/>
        <v>1863</v>
      </c>
      <c r="D1867" s="5" t="str" cm="1">
        <f t="array" ref="D1867">SHA1HASH($C1867)</f>
        <v>df888673f6bfc49d0e84ea4f29e1dfecd8f6a767</v>
      </c>
      <c r="E1867" s="6">
        <v>1</v>
      </c>
      <c r="F1867" s="7">
        <f ca="1">IF($C1867 = 1 + N("Presidente"),
    127,
    IF($C1867 = 2 + N("Vice-Presidente"),
        72,
        IF($C1867 = 3 + N("Secretária bilíngue"),
            13,
            RANDBETWEEN(5,COUNT(Name!$A:$A) + 1)
        )
    )
)</f>
        <v>208</v>
      </c>
      <c r="G1867" s="7" t="str">
        <f ca="1">VLOOKUP($F1867,Name!$A:$B,2,FALSE)</f>
        <v>Katarina</v>
      </c>
      <c r="H1867" s="7">
        <f ca="1" xml:space="preserve">
IF($C1867 = 1,
    0,
    RANDBETWEEN(5,COUNT('Last name'!$A:$A) + 1)
)</f>
        <v>167</v>
      </c>
      <c r="I1867" s="7" t="str">
        <f ca="1" xml:space="preserve">
IF($C1867 = 1 + N("Presidente"),
    "de Orléans e Bragança",
    VLOOKUP($H1867,'Last name'!$A:$B,2,FALSE) &amp; " " &amp; VLOOKUP(RANDBETWEEN(5,COUNT('Last name'!$A:$A) + 1),'Last name'!$A:$B,2,FALSE)
)</f>
        <v>Romano Mariani</v>
      </c>
      <c r="J1867" s="7" t="str">
        <f t="shared" ca="1" si="292"/>
        <v>Katarina Romano Mariani</v>
      </c>
      <c r="K1867" s="7" t="str" cm="1">
        <f t="array" aca="1" ref="K1867" ca="1">SHA1HASH($J1867)</f>
        <v>90e4e61f6386e0f629546a4e01896c7d972469a1</v>
      </c>
      <c r="L1867" s="7" cm="1">
        <f t="array" aca="1" ref="L1867" ca="1">INDEX(States!$A:$A,N1867,1)</f>
        <v>5</v>
      </c>
      <c r="M1867" s="7" t="str">
        <f ca="1">VLOOKUP($L1867,Countries!$A:$B,2,FALSE)</f>
        <v>Portugal</v>
      </c>
      <c r="N1867" s="7" cm="1">
        <f t="array" aca="1" ref="N1867" ca="1">INDEX(States!$C:$C,RANDBETWEEN(5,COUNTA(States!$A:$A) + 1),1)</f>
        <v>5</v>
      </c>
      <c r="O1867" s="7" t="str">
        <f ca="1">VLOOKUP($N1867,States!$C:$D,2,FALSE)</f>
        <v xml:space="preserve"> Lisboa</v>
      </c>
      <c r="P1867" s="7" t="str">
        <f ca="1">VLOOKUP($F1867,Name!$A:$C,3,FALSE)</f>
        <v>F</v>
      </c>
      <c r="Q1867" s="7" t="str">
        <f ca="1">VLOOKUP($P1867,Genders!$B:$C,2,FALSE)</f>
        <v>Female</v>
      </c>
      <c r="R1867" s="7" cm="1">
        <f t="array" aca="1" ref="R1867" ca="1">INDEX('Marital status'!$A:$A,RANDBETWEEN(5,COUNTA('Marital status'!$A:$A) + 1),1)</f>
        <v>6</v>
      </c>
      <c r="S1867" s="7" t="str">
        <f ca="1">VLOOKUP($R1867,'Marital status'!$A:$B,2,FALSE)</f>
        <v>MarrieD</v>
      </c>
      <c r="T1867" s="7">
        <f t="shared" ca="1" si="293"/>
        <v>5</v>
      </c>
      <c r="U1867" s="7" t="str">
        <f ca="1">VLOOKUP($T1867,Ethnicities!$A:$B,2,FALSE)</f>
        <v xml:space="preserve"> white</v>
      </c>
      <c r="V1867" s="8">
        <f t="shared" ca="1" si="294"/>
        <v>20613</v>
      </c>
      <c r="W1867" s="6">
        <f t="shared" ca="1" si="295"/>
        <v>7</v>
      </c>
      <c r="X1867" s="8" t="str">
        <f ca="1">VLOOKUP($W1867,'Background education'!$A:$B,2,FALSE)</f>
        <v>Undergraduate degree</v>
      </c>
      <c r="Y1867" s="7">
        <f ca="1" xml:space="preserve">
  IF(OR($AA1867 = 5, $AA1867 = 6, $AA1867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67" s="7" t="str">
        <f ca="1">VLOOKUP($Y1867,Departments!$A:$B,2,FALSE)</f>
        <v>Operations</v>
      </c>
      <c r="AA1867" s="6">
        <f t="shared" ca="1" si="296"/>
        <v>10</v>
      </c>
      <c r="AB1867" s="7" t="str">
        <f ca="1">VLOOKUP($AA1867,Roles!$A:$B,2,FALSE)</f>
        <v>Trainee</v>
      </c>
      <c r="AC1867" s="6" t="str">
        <f t="shared" ca="1" si="297"/>
        <v/>
      </c>
      <c r="AD1867" s="7" t="str">
        <f ca="1" xml:space="preserve">
IF($AC1867 &lt;&gt; "",
    VLOOKUP($AC1867,Levels!$A:$B,2,FALSE),
    ""
)</f>
        <v/>
      </c>
      <c r="AE1867" s="8">
        <f t="shared" ca="1" si="298"/>
        <v>38567</v>
      </c>
      <c r="AF1867" s="6">
        <f ca="1">RANDBETWEEN(5,COUNTA('Recruitment source'!$A:$A) + 1)</f>
        <v>8</v>
      </c>
      <c r="AG1867" s="6" t="str">
        <f ca="1">VLOOKUP($AF1867,'Recruitment source'!$A:$B,2,FALSE)</f>
        <v>Net Empregos</v>
      </c>
      <c r="AH1867" s="8"/>
      <c r="AI1867" s="1">
        <f t="shared" ca="1" si="290"/>
        <v>1305</v>
      </c>
      <c r="AJ1867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1863, 1, 'Katarina Romano Mariani', 'F', 5, '07/06/1956', 7, 10, 10, NULL, 1305);</v>
      </c>
    </row>
    <row r="1868" spans="1:36" ht="14.25" customHeight="1" x14ac:dyDescent="0.2">
      <c r="A1868" s="7" cm="1">
        <f t="array" aca="1" ref="A1868" ca="1">INDEX(Companies!$A:$A,RANDBETWEEN(5,COUNTA(Companies!$A:$A) + 1),1)</f>
        <v>5</v>
      </c>
      <c r="B1868" s="7" t="str">
        <f ca="1">VLOOKUP($A1868,Companies!$A:$B,2,FALSE)</f>
        <v>ACME Corporation</v>
      </c>
      <c r="C1868" s="5">
        <f t="shared" si="291"/>
        <v>1864</v>
      </c>
      <c r="D1868" s="5" t="str" cm="1">
        <f t="array" ref="D1868">SHA1HASH($C1868)</f>
        <v>83bd152984e8deb8aa512ed17b1614a1f215eea8</v>
      </c>
      <c r="E1868" s="6">
        <v>1</v>
      </c>
      <c r="F1868" s="7">
        <f ca="1">IF($C1868 = 1 + N("Presidente"),
    127,
    IF($C1868 = 2 + N("Vice-Presidente"),
        72,
        IF($C1868 = 3 + N("Secretária bilíngue"),
            13,
            RANDBETWEEN(5,COUNT(Name!$A:$A) + 1)
        )
    )
)</f>
        <v>324</v>
      </c>
      <c r="G1868" s="7" t="str">
        <f ca="1">VLOOKUP($F1868,Name!$A:$B,2,FALSE)</f>
        <v>Rafael</v>
      </c>
      <c r="H1868" s="7">
        <f ca="1" xml:space="preserve">
IF($C1868 = 1,
    0,
    RANDBETWEEN(5,COUNT('Last name'!$A:$A) + 1)
)</f>
        <v>66</v>
      </c>
      <c r="I1868" s="7" t="str">
        <f ca="1" xml:space="preserve">
IF($C1868 = 1 + N("Presidente"),
    "de Orléans e Bragança",
    VLOOKUP($H1868,'Last name'!$A:$B,2,FALSE) &amp; " " &amp; VLOOKUP(RANDBETWEEN(5,COUNT('Last name'!$A:$A) + 1),'Last name'!$A:$B,2,FALSE)
)</f>
        <v>Colombo Azeredo</v>
      </c>
      <c r="J1868" s="7" t="str">
        <f t="shared" ca="1" si="292"/>
        <v>Rafael Colombo Azeredo</v>
      </c>
      <c r="K1868" s="7" t="str" cm="1">
        <f t="array" aca="1" ref="K1868" ca="1">SHA1HASH($J1868)</f>
        <v>40312a79233e9c1f41b755c17ff15dd9441dd94a</v>
      </c>
      <c r="L1868" s="7" cm="1">
        <f t="array" aca="1" ref="L1868" ca="1">INDEX(States!$A:$A,N1868,1)</f>
        <v>5</v>
      </c>
      <c r="M1868" s="7" t="str">
        <f ca="1">VLOOKUP($L1868,Countries!$A:$B,2,FALSE)</f>
        <v>Portugal</v>
      </c>
      <c r="N1868" s="7" cm="1">
        <f t="array" aca="1" ref="N1868" ca="1">INDEX(States!$C:$C,RANDBETWEEN(5,COUNTA(States!$A:$A) + 1),1)</f>
        <v>22</v>
      </c>
      <c r="O1868" s="7" t="str">
        <f ca="1">VLOOKUP($N1868,States!$C:$D,2,FALSE)</f>
        <v>Vila Real</v>
      </c>
      <c r="P1868" s="7" t="str">
        <f ca="1">VLOOKUP($F1868,Name!$A:$C,3,FALSE)</f>
        <v>M</v>
      </c>
      <c r="Q1868" s="7" t="str">
        <f ca="1">VLOOKUP($P1868,Genders!$B:$C,2,FALSE)</f>
        <v>Male</v>
      </c>
      <c r="R1868" s="7" cm="1">
        <f t="array" aca="1" ref="R1868" ca="1">INDEX('Marital status'!$A:$A,RANDBETWEEN(5,COUNTA('Marital status'!$A:$A) + 1),1)</f>
        <v>7</v>
      </c>
      <c r="S1868" s="7" t="str">
        <f ca="1">VLOOKUP($R1868,'Marital status'!$A:$B,2,FALSE)</f>
        <v xml:space="preserve">Widowed </v>
      </c>
      <c r="T1868" s="7">
        <f t="shared" ca="1" si="293"/>
        <v>5</v>
      </c>
      <c r="U1868" s="7" t="str">
        <f ca="1">VLOOKUP($T1868,Ethnicities!$A:$B,2,FALSE)</f>
        <v xml:space="preserve"> white</v>
      </c>
      <c r="V1868" s="8">
        <f t="shared" ca="1" si="294"/>
        <v>28095</v>
      </c>
      <c r="W1868" s="6">
        <f t="shared" ca="1" si="295"/>
        <v>7</v>
      </c>
      <c r="X1868" s="8" t="str">
        <f ca="1">VLOOKUP($W1868,'Background education'!$A:$B,2,FALSE)</f>
        <v>Undergraduate degree</v>
      </c>
      <c r="Y1868" s="7">
        <f ca="1" xml:space="preserve">
  IF(OR($AA1868 = 5, $AA1868 = 6, $AA1868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868" s="7" t="str">
        <f ca="1">VLOOKUP($Y1868,Departments!$A:$B,2,FALSE)</f>
        <v>Human Resource</v>
      </c>
      <c r="AA1868" s="6">
        <f t="shared" ca="1" si="296"/>
        <v>11</v>
      </c>
      <c r="AB1868" s="7" t="str">
        <f ca="1">VLOOKUP($AA1868,Roles!$A:$B,2,FALSE)</f>
        <v>Analyst</v>
      </c>
      <c r="AC1868" s="6">
        <f t="shared" ca="1" si="297"/>
        <v>7</v>
      </c>
      <c r="AD1868" s="7" t="str">
        <f ca="1" xml:space="preserve">
IF($AC1868 &lt;&gt; "",
    VLOOKUP($AC1868,Levels!$A:$B,2,FALSE),
    ""
)</f>
        <v>Senior</v>
      </c>
      <c r="AE1868" s="8">
        <f t="shared" ca="1" si="298"/>
        <v>36527</v>
      </c>
      <c r="AF1868" s="6">
        <f ca="1">RANDBETWEEN(5,COUNTA('Recruitment source'!$A:$A) + 1)</f>
        <v>10</v>
      </c>
      <c r="AG1868" s="6" t="str">
        <f ca="1">VLOOKUP($AF1868,'Recruitment source'!$A:$B,2,FALSE)</f>
        <v>Jobs in Lisbon</v>
      </c>
      <c r="AH1868" s="8"/>
      <c r="AI1868" s="1">
        <f t="shared" ca="1" si="290"/>
        <v>2580</v>
      </c>
      <c r="AJ1868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1864, 1, 'Rafael Colombo Azeredo', 'M', 5, '01/12/1976', 7, 8, 11, 7, 2580);</v>
      </c>
    </row>
    <row r="1869" spans="1:36" ht="14.25" customHeight="1" x14ac:dyDescent="0.2">
      <c r="A1869" s="7" cm="1">
        <f t="array" aca="1" ref="A1869" ca="1">INDEX(Companies!$A:$A,RANDBETWEEN(5,COUNTA(Companies!$A:$A) + 1),1)</f>
        <v>5</v>
      </c>
      <c r="B1869" s="7" t="str">
        <f ca="1">VLOOKUP($A1869,Companies!$A:$B,2,FALSE)</f>
        <v>ACME Corporation</v>
      </c>
      <c r="C1869" s="5">
        <f t="shared" si="291"/>
        <v>1865</v>
      </c>
      <c r="D1869" s="5" t="str" cm="1">
        <f t="array" ref="D1869">SHA1HASH($C1869)</f>
        <v>1db74d1e7956e5f896cc6754bb2bda796eecf09c</v>
      </c>
      <c r="E1869" s="6">
        <v>1</v>
      </c>
      <c r="F1869" s="7">
        <f ca="1">IF($C1869 = 1 + N("Presidente"),
    127,
    IF($C1869 = 2 + N("Vice-Presidente"),
        72,
        IF($C1869 = 3 + N("Secretária bilíngue"),
            13,
            RANDBETWEEN(5,COUNT(Name!$A:$A) + 1)
        )
    )
)</f>
        <v>33</v>
      </c>
      <c r="G1869" s="7" t="str">
        <f ca="1">VLOOKUP($F1869,Name!$A:$B,2,FALSE)</f>
        <v>Ana Lívia</v>
      </c>
      <c r="H1869" s="7">
        <f ca="1" xml:space="preserve">
IF($C1869 = 1,
    0,
    RANDBETWEEN(5,COUNT('Last name'!$A:$A) + 1)
)</f>
        <v>151</v>
      </c>
      <c r="I1869" s="7" t="str">
        <f ca="1" xml:space="preserve">
IF($C1869 = 1 + N("Presidente"),
    "de Orléans e Bragança",
    VLOOKUP($H1869,'Last name'!$A:$B,2,FALSE) &amp; " " &amp; VLOOKUP(RANDBETWEEN(5,COUNT('Last name'!$A:$A) + 1),'Last name'!$A:$B,2,FALSE)
)</f>
        <v>Pereira Martins</v>
      </c>
      <c r="J1869" s="7" t="str">
        <f t="shared" ca="1" si="292"/>
        <v>Ana Lívia Pereira Martins</v>
      </c>
      <c r="K1869" s="7" t="str" cm="1">
        <f t="array" aca="1" ref="K1869" ca="1">SHA1HASH($J1869)</f>
        <v>9eaf909e0b3b712827918d9d685c73473af136d2</v>
      </c>
      <c r="L1869" s="7" cm="1">
        <f t="array" aca="1" ref="L1869" ca="1">INDEX(States!$A:$A,N1869,1)</f>
        <v>5</v>
      </c>
      <c r="M1869" s="7" t="str">
        <f ca="1">VLOOKUP($L1869,Countries!$A:$B,2,FALSE)</f>
        <v>Portugal</v>
      </c>
      <c r="N1869" s="7" cm="1">
        <f t="array" aca="1" ref="N1869" ca="1">INDEX(States!$C:$C,RANDBETWEEN(5,COUNTA(States!$A:$A) + 1),1)</f>
        <v>8</v>
      </c>
      <c r="O1869" s="7" t="str">
        <f ca="1">VLOOKUP($N1869,States!$C:$D,2,FALSE)</f>
        <v>AveirO</v>
      </c>
      <c r="P1869" s="7" t="str">
        <f ca="1">VLOOKUP($F1869,Name!$A:$C,3,FALSE)</f>
        <v>F</v>
      </c>
      <c r="Q1869" s="7" t="str">
        <f ca="1">VLOOKUP($P1869,Genders!$B:$C,2,FALSE)</f>
        <v>Female</v>
      </c>
      <c r="R1869" s="7" cm="1">
        <f t="array" aca="1" ref="R1869" ca="1">INDEX('Marital status'!$A:$A,RANDBETWEEN(5,COUNTA('Marital status'!$A:$A) + 1),1)</f>
        <v>5</v>
      </c>
      <c r="S1869" s="7" t="str">
        <f ca="1">VLOOKUP($R1869,'Marital status'!$A:$B,2,FALSE)</f>
        <v>single</v>
      </c>
      <c r="T1869" s="7">
        <f t="shared" ca="1" si="293"/>
        <v>6</v>
      </c>
      <c r="U1869" s="7" t="str">
        <f ca="1">VLOOKUP($T1869,Ethnicities!$A:$B,2,FALSE)</f>
        <v>Black or African American</v>
      </c>
      <c r="V1869" s="8">
        <f t="shared" ca="1" si="294"/>
        <v>19417</v>
      </c>
      <c r="W1869" s="6">
        <f t="shared" ca="1" si="295"/>
        <v>7</v>
      </c>
      <c r="X1869" s="8" t="str">
        <f ca="1">VLOOKUP($W1869,'Background education'!$A:$B,2,FALSE)</f>
        <v>Undergraduate degree</v>
      </c>
      <c r="Y1869" s="7">
        <f ca="1" xml:space="preserve">
  IF(OR($AA1869 = 5, $AA1869 = 6, $AA1869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69" s="7" t="str">
        <f ca="1">VLOOKUP($Y1869,Departments!$A:$B,2,FALSE)</f>
        <v xml:space="preserve"> Commercial</v>
      </c>
      <c r="AA1869" s="6">
        <f t="shared" ca="1" si="296"/>
        <v>10</v>
      </c>
      <c r="AB1869" s="7" t="str">
        <f ca="1">VLOOKUP($AA1869,Roles!$A:$B,2,FALSE)</f>
        <v>Trainee</v>
      </c>
      <c r="AC1869" s="6" t="str">
        <f t="shared" ca="1" si="297"/>
        <v/>
      </c>
      <c r="AD1869" s="7" t="str">
        <f ca="1" xml:space="preserve">
IF($AC1869 &lt;&gt; "",
    VLOOKUP($AC1869,Levels!$A:$B,2,FALSE),
    ""
)</f>
        <v/>
      </c>
      <c r="AE1869" s="8">
        <f t="shared" ca="1" si="298"/>
        <v>36987</v>
      </c>
      <c r="AF1869" s="6">
        <f ca="1">RANDBETWEEN(5,COUNTA('Recruitment source'!$A:$A) + 1)</f>
        <v>15</v>
      </c>
      <c r="AG1869" s="6" t="str">
        <f ca="1">VLOOKUP($AF1869,'Recruitment source'!$A:$B,2,FALSE)</f>
        <v>Website</v>
      </c>
      <c r="AH1869" s="8"/>
      <c r="AI1869" s="1">
        <f t="shared" ca="1" si="290"/>
        <v>1385</v>
      </c>
      <c r="AJ1869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1865, 1, 'Ana Lívia Pereira Martins', 'F', 6, '27/02/1953', 7, 9, 10, NULL, 1385);</v>
      </c>
    </row>
    <row r="1870" spans="1:36" ht="14.25" customHeight="1" x14ac:dyDescent="0.2">
      <c r="A1870" s="7" cm="1">
        <f t="array" aca="1" ref="A1870" ca="1">INDEX(Companies!$A:$A,RANDBETWEEN(5,COUNTA(Companies!$A:$A) + 1),1)</f>
        <v>5</v>
      </c>
      <c r="B1870" s="7" t="str">
        <f ca="1">VLOOKUP($A1870,Companies!$A:$B,2,FALSE)</f>
        <v>ACME Corporation</v>
      </c>
      <c r="C1870" s="5">
        <f t="shared" si="291"/>
        <v>1866</v>
      </c>
      <c r="D1870" s="5" t="str" cm="1">
        <f t="array" ref="D1870">SHA1HASH($C1870)</f>
        <v>260dcc7b5b2c83de295dd43f7fbc75bc39f857b9</v>
      </c>
      <c r="E1870" s="6">
        <v>1</v>
      </c>
      <c r="F1870" s="7">
        <f ca="1">IF($C1870 = 1 + N("Presidente"),
    127,
    IF($C1870 = 2 + N("Vice-Presidente"),
        72,
        IF($C1870 = 3 + N("Secretária bilíngue"),
            13,
            RANDBETWEEN(5,COUNT(Name!$A:$A) + 1)
        )
    )
)</f>
        <v>215</v>
      </c>
      <c r="G1870" s="7" t="str">
        <f ca="1">VLOOKUP($F1870,Name!$A:$B,2,FALSE)</f>
        <v>Kloe</v>
      </c>
      <c r="H1870" s="7">
        <f ca="1" xml:space="preserve">
IF($C1870 = 1,
    0,
    RANDBETWEEN(5,COUNT('Last name'!$A:$A) + 1)
)</f>
        <v>163</v>
      </c>
      <c r="I1870" s="7" t="str">
        <f ca="1" xml:space="preserve">
IF($C1870 = 1 + N("Presidente"),
    "de Orléans e Bragança",
    VLOOKUP($H1870,'Last name'!$A:$B,2,FALSE) &amp; " " &amp; VLOOKUP(RANDBETWEEN(5,COUNT('Last name'!$A:$A) + 1),'Last name'!$A:$B,2,FALSE)
)</f>
        <v>Rinaldi Braga</v>
      </c>
      <c r="J1870" s="7" t="str">
        <f t="shared" ca="1" si="292"/>
        <v>Kloe Rinaldi Braga</v>
      </c>
      <c r="K1870" s="7" t="str" cm="1">
        <f t="array" aca="1" ref="K1870" ca="1">SHA1HASH($J1870)</f>
        <v>eeac475685ea4d33fc4ce163acc337cedea5c917</v>
      </c>
      <c r="L1870" s="7" cm="1">
        <f t="array" aca="1" ref="L1870" ca="1">INDEX(States!$A:$A,N1870,1)</f>
        <v>5</v>
      </c>
      <c r="M1870" s="7" t="str">
        <f ca="1">VLOOKUP($L1870,Countries!$A:$B,2,FALSE)</f>
        <v>Portugal</v>
      </c>
      <c r="N1870" s="7" cm="1">
        <f t="array" aca="1" ref="N1870" ca="1">INDEX(States!$C:$C,RANDBETWEEN(5,COUNTA(States!$A:$A) + 1),1)</f>
        <v>13</v>
      </c>
      <c r="O1870" s="7" t="str">
        <f ca="1">VLOOKUP($N1870,States!$C:$D,2,FALSE)</f>
        <v>Coimbra</v>
      </c>
      <c r="P1870" s="7" t="str">
        <f ca="1">VLOOKUP($F1870,Name!$A:$C,3,FALSE)</f>
        <v>F</v>
      </c>
      <c r="Q1870" s="7" t="str">
        <f ca="1">VLOOKUP($P1870,Genders!$B:$C,2,FALSE)</f>
        <v>Female</v>
      </c>
      <c r="R1870" s="7" cm="1">
        <f t="array" aca="1" ref="R1870" ca="1">INDEX('Marital status'!$A:$A,RANDBETWEEN(5,COUNTA('Marital status'!$A:$A) + 1),1)</f>
        <v>7</v>
      </c>
      <c r="S1870" s="7" t="str">
        <f ca="1">VLOOKUP($R1870,'Marital status'!$A:$B,2,FALSE)</f>
        <v xml:space="preserve">Widowed </v>
      </c>
      <c r="T1870" s="7">
        <f t="shared" ca="1" si="293"/>
        <v>7</v>
      </c>
      <c r="U1870" s="7" t="str">
        <f ca="1">VLOOKUP($T1870,Ethnicities!$A:$B,2,FALSE)</f>
        <v xml:space="preserve">  Hispanic or LATINO</v>
      </c>
      <c r="V1870" s="8">
        <f t="shared" ca="1" si="294"/>
        <v>22770</v>
      </c>
      <c r="W1870" s="6">
        <f t="shared" ca="1" si="295"/>
        <v>7</v>
      </c>
      <c r="X1870" s="8" t="str">
        <f ca="1">VLOOKUP($W1870,'Background education'!$A:$B,2,FALSE)</f>
        <v>Undergraduate degree</v>
      </c>
      <c r="Y1870" s="7">
        <f ca="1" xml:space="preserve">
  IF(OR($AA1870 = 5, $AA1870 = 6, $AA1870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70" s="7" t="str">
        <f ca="1">VLOOKUP($Y1870,Departments!$A:$B,2,FALSE)</f>
        <v xml:space="preserve"> Presidency</v>
      </c>
      <c r="AA1870" s="6">
        <f t="shared" ca="1" si="296"/>
        <v>11</v>
      </c>
      <c r="AB1870" s="7" t="str">
        <f ca="1">VLOOKUP($AA1870,Roles!$A:$B,2,FALSE)</f>
        <v>Analyst</v>
      </c>
      <c r="AC1870" s="6">
        <f t="shared" ca="1" si="297"/>
        <v>7</v>
      </c>
      <c r="AD1870" s="7" t="str">
        <f ca="1" xml:space="preserve">
IF($AC1870 &lt;&gt; "",
    VLOOKUP($AC1870,Levels!$A:$B,2,FALSE),
    ""
)</f>
        <v>Senior</v>
      </c>
      <c r="AE1870" s="8">
        <f t="shared" ca="1" si="298"/>
        <v>42969</v>
      </c>
      <c r="AF1870" s="6">
        <f ca="1">RANDBETWEEN(5,COUNTA('Recruitment source'!$A:$A) + 1)</f>
        <v>5</v>
      </c>
      <c r="AG1870" s="6" t="str">
        <f ca="1">VLOOKUP($AF1870,'Recruitment source'!$A:$B,2,FALSE)</f>
        <v>Indeed</v>
      </c>
      <c r="AH1870" s="8"/>
      <c r="AI1870" s="1">
        <f t="shared" ca="1" si="290"/>
        <v>2500</v>
      </c>
      <c r="AJ1870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1866, 1, 'Kloe Rinaldi Braga', 'F', 7, '04/05/1962', 7, 5, 11, 7, 2500);</v>
      </c>
    </row>
    <row r="1871" spans="1:36" ht="14.25" customHeight="1" x14ac:dyDescent="0.2">
      <c r="A1871" s="7" cm="1">
        <f t="array" aca="1" ref="A1871" ca="1">INDEX(Companies!$A:$A,RANDBETWEEN(5,COUNTA(Companies!$A:$A) + 1),1)</f>
        <v>5</v>
      </c>
      <c r="B1871" s="7" t="str">
        <f ca="1">VLOOKUP($A1871,Companies!$A:$B,2,FALSE)</f>
        <v>ACME Corporation</v>
      </c>
      <c r="C1871" s="5">
        <f t="shared" si="291"/>
        <v>1867</v>
      </c>
      <c r="D1871" s="5" t="str" cm="1">
        <f t="array" ref="D1871">SHA1HASH($C1871)</f>
        <v>2e535d26c2afb570eccc98eb68713eba4358ca6e</v>
      </c>
      <c r="E1871" s="6">
        <v>1</v>
      </c>
      <c r="F1871" s="7">
        <f ca="1">IF($C1871 = 1 + N("Presidente"),
    127,
    IF($C1871 = 2 + N("Vice-Presidente"),
        72,
        IF($C1871 = 3 + N("Secretária bilíngue"),
            13,
            RANDBETWEEN(5,COUNT(Name!$A:$A) + 1)
        )
    )
)</f>
        <v>344</v>
      </c>
      <c r="G1871" s="7" t="str">
        <f ca="1">VLOOKUP($F1871,Name!$A:$B,2,FALSE)</f>
        <v>Thomas</v>
      </c>
      <c r="H1871" s="7">
        <f ca="1" xml:space="preserve">
IF($C1871 = 1,
    0,
    RANDBETWEEN(5,COUNT('Last name'!$A:$A) + 1)
)</f>
        <v>137</v>
      </c>
      <c r="I1871" s="7" t="str">
        <f ca="1" xml:space="preserve">
IF($C1871 = 1 + N("Presidente"),
    "de Orléans e Bragança",
    VLOOKUP($H1871,'Last name'!$A:$B,2,FALSE) &amp; " " &amp; VLOOKUP(RANDBETWEEN(5,COUNT('Last name'!$A:$A) + 1),'Last name'!$A:$B,2,FALSE)
)</f>
        <v>Moura Botelho</v>
      </c>
      <c r="J1871" s="7" t="str">
        <f t="shared" ca="1" si="292"/>
        <v>Thomas Moura Botelho</v>
      </c>
      <c r="K1871" s="7" t="str" cm="1">
        <f t="array" aca="1" ref="K1871" ca="1">SHA1HASH($J1871)</f>
        <v>131a2aabe96ddf5ca1956edf5399c86f366c2d67</v>
      </c>
      <c r="L1871" s="7" cm="1">
        <f t="array" aca="1" ref="L1871" ca="1">INDEX(States!$A:$A,N1871,1)</f>
        <v>5</v>
      </c>
      <c r="M1871" s="7" t="str">
        <f ca="1">VLOOKUP($L1871,Countries!$A:$B,2,FALSE)</f>
        <v>Portugal</v>
      </c>
      <c r="N1871" s="7" cm="1">
        <f t="array" aca="1" ref="N1871" ca="1">INDEX(States!$C:$C,RANDBETWEEN(5,COUNTA(States!$A:$A) + 1),1)</f>
        <v>22</v>
      </c>
      <c r="O1871" s="7" t="str">
        <f ca="1">VLOOKUP($N1871,States!$C:$D,2,FALSE)</f>
        <v>Vila Real</v>
      </c>
      <c r="P1871" s="7" t="str">
        <f ca="1">VLOOKUP($F1871,Name!$A:$C,3,FALSE)</f>
        <v>M</v>
      </c>
      <c r="Q1871" s="7" t="str">
        <f ca="1">VLOOKUP($P1871,Genders!$B:$C,2,FALSE)</f>
        <v>Male</v>
      </c>
      <c r="R1871" s="7" cm="1">
        <f t="array" aca="1" ref="R1871" ca="1">INDEX('Marital status'!$A:$A,RANDBETWEEN(5,COUNTA('Marital status'!$A:$A) + 1),1)</f>
        <v>9</v>
      </c>
      <c r="S1871" s="7" t="str">
        <f ca="1">VLOOKUP($R1871,'Marital status'!$A:$B,2,FALSE)</f>
        <v>DIVORCED</v>
      </c>
      <c r="T1871" s="7">
        <f t="shared" ca="1" si="293"/>
        <v>5</v>
      </c>
      <c r="U1871" s="7" t="str">
        <f ca="1">VLOOKUP($T1871,Ethnicities!$A:$B,2,FALSE)</f>
        <v xml:space="preserve"> white</v>
      </c>
      <c r="V1871" s="8">
        <f t="shared" ca="1" si="294"/>
        <v>18602</v>
      </c>
      <c r="W1871" s="6">
        <f t="shared" ca="1" si="295"/>
        <v>7</v>
      </c>
      <c r="X1871" s="8" t="str">
        <f ca="1">VLOOKUP($W1871,'Background education'!$A:$B,2,FALSE)</f>
        <v>Undergraduate degree</v>
      </c>
      <c r="Y1871" s="7">
        <f ca="1" xml:space="preserve">
  IF(OR($AA1871 = 5, $AA1871 = 6, $AA1871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71" s="7" t="str">
        <f ca="1">VLOOKUP($Y1871,Departments!$A:$B,2,FALSE)</f>
        <v>Communication &amp; Marketing</v>
      </c>
      <c r="AA1871" s="6">
        <f t="shared" ca="1" si="296"/>
        <v>9</v>
      </c>
      <c r="AB1871" s="7" t="str">
        <f ca="1">VLOOKUP($AA1871,Roles!$A:$B,2,FALSE)</f>
        <v>Intern</v>
      </c>
      <c r="AC1871" s="6" t="str">
        <f t="shared" ca="1" si="297"/>
        <v/>
      </c>
      <c r="AD1871" s="7" t="str">
        <f ca="1" xml:space="preserve">
IF($AC1871 &lt;&gt; "",
    VLOOKUP($AC1871,Levels!$A:$B,2,FALSE),
    ""
)</f>
        <v/>
      </c>
      <c r="AE1871" s="8">
        <f t="shared" ca="1" si="298"/>
        <v>39253</v>
      </c>
      <c r="AF1871" s="6">
        <f ca="1">RANDBETWEEN(5,COUNTA('Recruitment source'!$A:$A) + 1)</f>
        <v>14</v>
      </c>
      <c r="AG1871" s="6" t="str">
        <f ca="1">VLOOKUP($AF1871,'Recruitment source'!$A:$B,2,FALSE)</f>
        <v>LinkedIn</v>
      </c>
      <c r="AH1871" s="8"/>
      <c r="AI1871" s="1">
        <f t="shared" ca="1" si="290"/>
        <v>1285</v>
      </c>
      <c r="AJ1871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1867, 1, 'Thomas Moura Botelho', 'M', 5, '05/12/1950', 7, 11, 9, NULL, 1285);</v>
      </c>
    </row>
    <row r="1872" spans="1:36" ht="14.25" customHeight="1" x14ac:dyDescent="0.2">
      <c r="A1872" s="7" cm="1">
        <f t="array" aca="1" ref="A1872" ca="1">INDEX(Companies!$A:$A,RANDBETWEEN(5,COUNTA(Companies!$A:$A) + 1),1)</f>
        <v>5</v>
      </c>
      <c r="B1872" s="7" t="str">
        <f ca="1">VLOOKUP($A1872,Companies!$A:$B,2,FALSE)</f>
        <v>ACME Corporation</v>
      </c>
      <c r="C1872" s="5">
        <f t="shared" si="291"/>
        <v>1868</v>
      </c>
      <c r="D1872" s="5" t="str" cm="1">
        <f t="array" ref="D1872">SHA1HASH($C1872)</f>
        <v>7d96c64fe787fd03b289ac6f792269648348fab1</v>
      </c>
      <c r="E1872" s="6">
        <v>1</v>
      </c>
      <c r="F1872" s="7">
        <f ca="1">IF($C1872 = 1 + N("Presidente"),
    127,
    IF($C1872 = 2 + N("Vice-Presidente"),
        72,
        IF($C1872 = 3 + N("Secretária bilíngue"),
            13,
            RANDBETWEEN(5,COUNT(Name!$A:$A) + 1)
        )
    )
)</f>
        <v>227</v>
      </c>
      <c r="G1872" s="7" t="str">
        <f ca="1">VLOOKUP($F1872,Name!$A:$B,2,FALSE)</f>
        <v>Lia</v>
      </c>
      <c r="H1872" s="7">
        <f ca="1" xml:space="preserve">
IF($C1872 = 1,
    0,
    RANDBETWEEN(5,COUNT('Last name'!$A:$A) + 1)
)</f>
        <v>73</v>
      </c>
      <c r="I1872" s="7" t="str">
        <f ca="1" xml:space="preserve">
IF($C1872 = 1 + N("Presidente"),
    "de Orléans e Bragança",
    VLOOKUP($H1872,'Last name'!$A:$B,2,FALSE) &amp; " " &amp; VLOOKUP(RANDBETWEEN(5,COUNT('Last name'!$A:$A) + 1),'Last name'!$A:$B,2,FALSE)
)</f>
        <v>de Oliveira Romano</v>
      </c>
      <c r="J1872" s="7" t="str">
        <f t="shared" ca="1" si="292"/>
        <v>Lia de Oliveira Romano</v>
      </c>
      <c r="K1872" s="7" t="str" cm="1">
        <f t="array" aca="1" ref="K1872" ca="1">SHA1HASH($J1872)</f>
        <v>918a081739cae3cd4fe389df101f49c8f6c5b6f7</v>
      </c>
      <c r="L1872" s="7" cm="1">
        <f t="array" aca="1" ref="L1872" ca="1">INDEX(States!$A:$A,N1872,1)</f>
        <v>5</v>
      </c>
      <c r="M1872" s="7" t="str">
        <f ca="1">VLOOKUP($L1872,Countries!$A:$B,2,FALSE)</f>
        <v>Portugal</v>
      </c>
      <c r="N1872" s="7" cm="1">
        <f t="array" aca="1" ref="N1872" ca="1">INDEX(States!$C:$C,RANDBETWEEN(5,COUNTA(States!$A:$A) + 1),1)</f>
        <v>15</v>
      </c>
      <c r="O1872" s="7" t="str">
        <f ca="1">VLOOKUP($N1872,States!$C:$D,2,FALSE)</f>
        <v xml:space="preserve"> ÉVORA</v>
      </c>
      <c r="P1872" s="7" t="str">
        <f ca="1">VLOOKUP($F1872,Name!$A:$C,3,FALSE)</f>
        <v>F</v>
      </c>
      <c r="Q1872" s="7" t="str">
        <f ca="1">VLOOKUP($P1872,Genders!$B:$C,2,FALSE)</f>
        <v>Female</v>
      </c>
      <c r="R1872" s="7" cm="1">
        <f t="array" aca="1" ref="R1872" ca="1">INDEX('Marital status'!$A:$A,RANDBETWEEN(5,COUNTA('Marital status'!$A:$A) + 1),1)</f>
        <v>8</v>
      </c>
      <c r="S1872" s="7" t="str">
        <f ca="1">VLOOKUP($R1872,'Marital status'!$A:$B,2,FALSE)</f>
        <v xml:space="preserve"> Separated </v>
      </c>
      <c r="T1872" s="7">
        <f t="shared" ca="1" si="293"/>
        <v>5</v>
      </c>
      <c r="U1872" s="7" t="str">
        <f ca="1">VLOOKUP($T1872,Ethnicities!$A:$B,2,FALSE)</f>
        <v xml:space="preserve"> white</v>
      </c>
      <c r="V1872" s="8">
        <f t="shared" ca="1" si="294"/>
        <v>23752</v>
      </c>
      <c r="W1872" s="6">
        <f t="shared" ca="1" si="295"/>
        <v>7</v>
      </c>
      <c r="X1872" s="8" t="str">
        <f ca="1">VLOOKUP($W1872,'Background education'!$A:$B,2,FALSE)</f>
        <v>Undergraduate degree</v>
      </c>
      <c r="Y1872" s="7">
        <f ca="1" xml:space="preserve">
  IF(OR($AA1872 = 5, $AA1872 = 6, $AA1872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72" s="7" t="str">
        <f ca="1">VLOOKUP($Y1872,Departments!$A:$B,2,FALSE)</f>
        <v xml:space="preserve"> Commercial</v>
      </c>
      <c r="AA1872" s="6">
        <f t="shared" ca="1" si="296"/>
        <v>11</v>
      </c>
      <c r="AB1872" s="7" t="str">
        <f ca="1">VLOOKUP($AA1872,Roles!$A:$B,2,FALSE)</f>
        <v>Analyst</v>
      </c>
      <c r="AC1872" s="6">
        <f t="shared" ca="1" si="297"/>
        <v>6</v>
      </c>
      <c r="AD1872" s="7" t="str">
        <f ca="1" xml:space="preserve">
IF($AC1872 &lt;&gt; "",
    VLOOKUP($AC1872,Levels!$A:$B,2,FALSE),
    ""
)</f>
        <v>Pleno</v>
      </c>
      <c r="AE1872" s="8">
        <f t="shared" ca="1" si="298"/>
        <v>39551</v>
      </c>
      <c r="AF1872" s="6">
        <f ca="1">RANDBETWEEN(5,COUNTA('Recruitment source'!$A:$A) + 1)</f>
        <v>12</v>
      </c>
      <c r="AG1872" s="6" t="str">
        <f ca="1">VLOOKUP($AF1872,'Recruitment source'!$A:$B,2,FALSE)</f>
        <v xml:space="preserve"> recommendation of employee</v>
      </c>
      <c r="AH1872" s="8"/>
      <c r="AI1872" s="1">
        <f t="shared" ca="1" si="290"/>
        <v>2580</v>
      </c>
      <c r="AJ1872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1868, 1, 'Lia de Oliveira Romano', 'F', 5, '10/01/1965', 7, 9, 11, 6, 2580);</v>
      </c>
    </row>
    <row r="1873" spans="1:36" ht="14.25" customHeight="1" x14ac:dyDescent="0.2">
      <c r="A1873" s="7" cm="1">
        <f t="array" aca="1" ref="A1873" ca="1">INDEX(Companies!$A:$A,RANDBETWEEN(5,COUNTA(Companies!$A:$A) + 1),1)</f>
        <v>5</v>
      </c>
      <c r="B1873" s="7" t="str">
        <f ca="1">VLOOKUP($A1873,Companies!$A:$B,2,FALSE)</f>
        <v>ACME Corporation</v>
      </c>
      <c r="C1873" s="5">
        <f t="shared" si="291"/>
        <v>1869</v>
      </c>
      <c r="D1873" s="5" t="str" cm="1">
        <f t="array" ref="D1873">SHA1HASH($C1873)</f>
        <v>8102ceb46f25c5ae762a7a7d6dbe15ddbf870d90</v>
      </c>
      <c r="E1873" s="6">
        <v>1</v>
      </c>
      <c r="F1873" s="7">
        <f ca="1">IF($C1873 = 1 + N("Presidente"),
    127,
    IF($C1873 = 2 + N("Vice-Presidente"),
        72,
        IF($C1873 = 3 + N("Secretária bilíngue"),
            13,
            RANDBETWEEN(5,COUNT(Name!$A:$A) + 1)
        )
    )
)</f>
        <v>357</v>
      </c>
      <c r="G1873" s="7" t="str">
        <f ca="1">VLOOKUP($F1873,Name!$A:$B,2,FALSE)</f>
        <v>Vinicios</v>
      </c>
      <c r="H1873" s="7">
        <f ca="1" xml:space="preserve">
IF($C1873 = 1,
    0,
    RANDBETWEEN(5,COUNT('Last name'!$A:$A) + 1)
)</f>
        <v>137</v>
      </c>
      <c r="I1873" s="7" t="str">
        <f ca="1" xml:space="preserve">
IF($C1873 = 1 + N("Presidente"),
    "de Orléans e Bragança",
    VLOOKUP($H1873,'Last name'!$A:$B,2,FALSE) &amp; " " &amp; VLOOKUP(RANDBETWEEN(5,COUNT('Last name'!$A:$A) + 1),'Last name'!$A:$B,2,FALSE)
)</f>
        <v>Moura Barreto</v>
      </c>
      <c r="J1873" s="7" t="str">
        <f t="shared" ca="1" si="292"/>
        <v>Vinicios Moura Barreto</v>
      </c>
      <c r="K1873" s="7" t="str" cm="1">
        <f t="array" aca="1" ref="K1873" ca="1">SHA1HASH($J1873)</f>
        <v>b5032e2da0d909c7b4c0d1cac817b8cdbfc81fd3</v>
      </c>
      <c r="L1873" s="7" cm="1">
        <f t="array" aca="1" ref="L1873" ca="1">INDEX(States!$A:$A,N1873,1)</f>
        <v>5</v>
      </c>
      <c r="M1873" s="7" t="str">
        <f ca="1">VLOOKUP($L1873,Countries!$A:$B,2,FALSE)</f>
        <v>Portugal</v>
      </c>
      <c r="N1873" s="7" cm="1">
        <f t="array" aca="1" ref="N1873" ca="1">INDEX(States!$C:$C,RANDBETWEEN(5,COUNTA(States!$A:$A) + 1),1)</f>
        <v>10</v>
      </c>
      <c r="O1873" s="7" t="str">
        <f ca="1">VLOOKUP($N1873,States!$C:$D,2,FALSE)</f>
        <v>Faro</v>
      </c>
      <c r="P1873" s="7" t="str">
        <f ca="1">VLOOKUP($F1873,Name!$A:$C,3,FALSE)</f>
        <v>M</v>
      </c>
      <c r="Q1873" s="7" t="str">
        <f ca="1">VLOOKUP($P1873,Genders!$B:$C,2,FALSE)</f>
        <v>Male</v>
      </c>
      <c r="R1873" s="7" cm="1">
        <f t="array" aca="1" ref="R1873" ca="1">INDEX('Marital status'!$A:$A,RANDBETWEEN(5,COUNTA('Marital status'!$A:$A) + 1),1)</f>
        <v>5</v>
      </c>
      <c r="S1873" s="7" t="str">
        <f ca="1">VLOOKUP($R1873,'Marital status'!$A:$B,2,FALSE)</f>
        <v>single</v>
      </c>
      <c r="T1873" s="7">
        <f t="shared" ca="1" si="293"/>
        <v>5</v>
      </c>
      <c r="U1873" s="7" t="str">
        <f ca="1">VLOOKUP($T1873,Ethnicities!$A:$B,2,FALSE)</f>
        <v xml:space="preserve"> white</v>
      </c>
      <c r="V1873" s="8">
        <f t="shared" ca="1" si="294"/>
        <v>33653</v>
      </c>
      <c r="W1873" s="6">
        <f t="shared" ca="1" si="295"/>
        <v>7</v>
      </c>
      <c r="X1873" s="8" t="str">
        <f ca="1">VLOOKUP($W1873,'Background education'!$A:$B,2,FALSE)</f>
        <v>Undergraduate degree</v>
      </c>
      <c r="Y1873" s="7">
        <f ca="1" xml:space="preserve">
  IF(OR($AA1873 = 5, $AA1873 = 6, $AA1873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73" s="7" t="str">
        <f ca="1">VLOOKUP($Y1873,Departments!$A:$B,2,FALSE)</f>
        <v xml:space="preserve"> Commercial</v>
      </c>
      <c r="AA1873" s="6">
        <f t="shared" ca="1" si="296"/>
        <v>10</v>
      </c>
      <c r="AB1873" s="7" t="str">
        <f ca="1">VLOOKUP($AA1873,Roles!$A:$B,2,FALSE)</f>
        <v>Trainee</v>
      </c>
      <c r="AC1873" s="6" t="str">
        <f t="shared" ca="1" si="297"/>
        <v/>
      </c>
      <c r="AD1873" s="7" t="str">
        <f ca="1" xml:space="preserve">
IF($AC1873 &lt;&gt; "",
    VLOOKUP($AC1873,Levels!$A:$B,2,FALSE),
    ""
)</f>
        <v/>
      </c>
      <c r="AE1873" s="8">
        <f t="shared" ca="1" si="298"/>
        <v>43157</v>
      </c>
      <c r="AF1873" s="6">
        <f ca="1">RANDBETWEEN(5,COUNTA('Recruitment source'!$A:$A) + 1)</f>
        <v>12</v>
      </c>
      <c r="AG1873" s="6" t="str">
        <f ca="1">VLOOKUP($AF1873,'Recruitment source'!$A:$B,2,FALSE)</f>
        <v xml:space="preserve"> recommendation of employee</v>
      </c>
      <c r="AH1873" s="8"/>
      <c r="AI1873" s="1">
        <f t="shared" ca="1" si="290"/>
        <v>1385</v>
      </c>
      <c r="AJ187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1869, 1, 'Vinicios Moura Barreto', 'M', 5, '19/02/1992', 7, 9, 10, NULL, 1385);</v>
      </c>
    </row>
    <row r="1874" spans="1:36" ht="14.25" customHeight="1" x14ac:dyDescent="0.2">
      <c r="A1874" s="7" cm="1">
        <f t="array" aca="1" ref="A1874" ca="1">INDEX(Companies!$A:$A,RANDBETWEEN(5,COUNTA(Companies!$A:$A) + 1),1)</f>
        <v>5</v>
      </c>
      <c r="B1874" s="7" t="str">
        <f ca="1">VLOOKUP($A1874,Companies!$A:$B,2,FALSE)</f>
        <v>ACME Corporation</v>
      </c>
      <c r="C1874" s="5">
        <f t="shared" si="291"/>
        <v>1870</v>
      </c>
      <c r="D1874" s="5" t="str" cm="1">
        <f t="array" ref="D1874">SHA1HASH($C1874)</f>
        <v>bde4486be322f15dc57542e392d3db42a4575c3d</v>
      </c>
      <c r="E1874" s="6">
        <v>1</v>
      </c>
      <c r="F1874" s="7">
        <f ca="1">IF($C1874 = 1 + N("Presidente"),
    127,
    IF($C1874 = 2 + N("Vice-Presidente"),
        72,
        IF($C1874 = 3 + N("Secretária bilíngue"),
            13,
            RANDBETWEEN(5,COUNT(Name!$A:$A) + 1)
        )
    )
)</f>
        <v>154</v>
      </c>
      <c r="G1874" s="7" t="str">
        <f ca="1">VLOOKUP($F1874,Name!$A:$B,2,FALSE)</f>
        <v>Giovanna</v>
      </c>
      <c r="H1874" s="7">
        <f ca="1" xml:space="preserve">
IF($C1874 = 1,
    0,
    RANDBETWEEN(5,COUNT('Last name'!$A:$A) + 1)
)</f>
        <v>76</v>
      </c>
      <c r="I1874" s="7" t="str">
        <f ca="1" xml:space="preserve">
IF($C1874 = 1 + N("Presidente"),
    "de Orléans e Bragança",
    VLOOKUP($H1874,'Last name'!$A:$B,2,FALSE) &amp; " " &amp; VLOOKUP(RANDBETWEEN(5,COUNT('Last name'!$A:$A) + 1),'Last name'!$A:$B,2,FALSE)
)</f>
        <v>Duarte Cardozo</v>
      </c>
      <c r="J1874" s="7" t="str">
        <f t="shared" ca="1" si="292"/>
        <v>Giovanna Duarte Cardozo</v>
      </c>
      <c r="K1874" s="7" t="str" cm="1">
        <f t="array" aca="1" ref="K1874" ca="1">SHA1HASH($J1874)</f>
        <v>ad6c37f7706ff9d263df7b820ab78f67b27915af</v>
      </c>
      <c r="L1874" s="7" cm="1">
        <f t="array" aca="1" ref="L1874" ca="1">INDEX(States!$A:$A,N1874,1)</f>
        <v>5</v>
      </c>
      <c r="M1874" s="7" t="str">
        <f ca="1">VLOOKUP($L1874,Countries!$A:$B,2,FALSE)</f>
        <v>Portugal</v>
      </c>
      <c r="N1874" s="7" cm="1">
        <f t="array" aca="1" ref="N1874" ca="1">INDEX(States!$C:$C,RANDBETWEEN(5,COUNTA(States!$A:$A) + 1),1)</f>
        <v>11</v>
      </c>
      <c r="O1874" s="7" t="str">
        <f ca="1">VLOOKUP($N1874,States!$C:$D,2,FALSE)</f>
        <v>Santarém</v>
      </c>
      <c r="P1874" s="7" t="str">
        <f ca="1">VLOOKUP($F1874,Name!$A:$C,3,FALSE)</f>
        <v>F</v>
      </c>
      <c r="Q1874" s="7" t="str">
        <f ca="1">VLOOKUP($P1874,Genders!$B:$C,2,FALSE)</f>
        <v>Female</v>
      </c>
      <c r="R1874" s="7" cm="1">
        <f t="array" aca="1" ref="R1874" ca="1">INDEX('Marital status'!$A:$A,RANDBETWEEN(5,COUNTA('Marital status'!$A:$A) + 1),1)</f>
        <v>7</v>
      </c>
      <c r="S1874" s="7" t="str">
        <f ca="1">VLOOKUP($R1874,'Marital status'!$A:$B,2,FALSE)</f>
        <v xml:space="preserve">Widowed </v>
      </c>
      <c r="T1874" s="7">
        <f t="shared" ca="1" si="293"/>
        <v>5</v>
      </c>
      <c r="U1874" s="7" t="str">
        <f ca="1">VLOOKUP($T1874,Ethnicities!$A:$B,2,FALSE)</f>
        <v xml:space="preserve"> white</v>
      </c>
      <c r="V1874" s="8">
        <f t="shared" ca="1" si="294"/>
        <v>28357</v>
      </c>
      <c r="W1874" s="6">
        <f t="shared" ca="1" si="295"/>
        <v>7</v>
      </c>
      <c r="X1874" s="8" t="str">
        <f ca="1">VLOOKUP($W1874,'Background education'!$A:$B,2,FALSE)</f>
        <v>Undergraduate degree</v>
      </c>
      <c r="Y1874" s="7">
        <f ca="1" xml:space="preserve">
  IF(OR($AA1874 = 5, $AA1874 = 6, $AA1874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74" s="7" t="str">
        <f ca="1">VLOOKUP($Y1874,Departments!$A:$B,2,FALSE)</f>
        <v xml:space="preserve"> Presidency</v>
      </c>
      <c r="AA1874" s="6">
        <f t="shared" ca="1" si="296"/>
        <v>11</v>
      </c>
      <c r="AB1874" s="7" t="str">
        <f ca="1">VLOOKUP($AA1874,Roles!$A:$B,2,FALSE)</f>
        <v>Analyst</v>
      </c>
      <c r="AC1874" s="6">
        <f t="shared" ca="1" si="297"/>
        <v>7</v>
      </c>
      <c r="AD1874" s="7" t="str">
        <f ca="1" xml:space="preserve">
IF($AC1874 &lt;&gt; "",
    VLOOKUP($AC1874,Levels!$A:$B,2,FALSE),
    ""
)</f>
        <v>Senior</v>
      </c>
      <c r="AE1874" s="8">
        <f t="shared" ca="1" si="298"/>
        <v>36803</v>
      </c>
      <c r="AF1874" s="6">
        <f ca="1">RANDBETWEEN(5,COUNTA('Recruitment source'!$A:$A) + 1)</f>
        <v>10</v>
      </c>
      <c r="AG1874" s="6" t="str">
        <f ca="1">VLOOKUP($AF1874,'Recruitment source'!$A:$B,2,FALSE)</f>
        <v>Jobs in Lisbon</v>
      </c>
      <c r="AH1874" s="8"/>
      <c r="AI1874" s="1">
        <f t="shared" ca="1" si="290"/>
        <v>2500</v>
      </c>
      <c r="AJ187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1870, 1, 'Giovanna Duarte Cardozo', 'F', 5, '20/08/1977', 7, 5, 11, 7, 2500);</v>
      </c>
    </row>
    <row r="1875" spans="1:36" ht="14.25" customHeight="1" x14ac:dyDescent="0.2">
      <c r="A1875" s="7" cm="1">
        <f t="array" aca="1" ref="A1875" ca="1">INDEX(Companies!$A:$A,RANDBETWEEN(5,COUNTA(Companies!$A:$A) + 1),1)</f>
        <v>5</v>
      </c>
      <c r="B1875" s="7" t="str">
        <f ca="1">VLOOKUP($A1875,Companies!$A:$B,2,FALSE)</f>
        <v>ACME Corporation</v>
      </c>
      <c r="C1875" s="5">
        <f t="shared" si="291"/>
        <v>1871</v>
      </c>
      <c r="D1875" s="5" t="str" cm="1">
        <f t="array" ref="D1875">SHA1HASH($C1875)</f>
        <v>7026d0f189b40a2ab2815aa592f49c2e0997bd3a</v>
      </c>
      <c r="E1875" s="6">
        <v>1</v>
      </c>
      <c r="F1875" s="7">
        <f ca="1">IF($C1875 = 1 + N("Presidente"),
    127,
    IF($C1875 = 2 + N("Vice-Presidente"),
        72,
        IF($C1875 = 3 + N("Secretária bilíngue"),
            13,
            RANDBETWEEN(5,COUNT(Name!$A:$A) + 1)
        )
    )
)</f>
        <v>309</v>
      </c>
      <c r="G1875" s="7" t="str">
        <f ca="1">VLOOKUP($F1875,Name!$A:$B,2,FALSE)</f>
        <v>Octávio</v>
      </c>
      <c r="H1875" s="7">
        <f ca="1" xml:space="preserve">
IF($C1875 = 1,
    0,
    RANDBETWEEN(5,COUNT('Last name'!$A:$A) + 1)
)</f>
        <v>67</v>
      </c>
      <c r="I1875" s="7" t="str">
        <f ca="1" xml:space="preserve">
IF($C1875 = 1 + N("Presidente"),
    "de Orléans e Bragança",
    VLOOKUP($H1875,'Last name'!$A:$B,2,FALSE) &amp; " " &amp; VLOOKUP(RANDBETWEEN(5,COUNT('Last name'!$A:$A) + 1),'Last name'!$A:$B,2,FALSE)
)</f>
        <v>Conti Seixas</v>
      </c>
      <c r="J1875" s="7" t="str">
        <f t="shared" ca="1" si="292"/>
        <v>Octávio Conti Seixas</v>
      </c>
      <c r="K1875" s="7" t="str" cm="1">
        <f t="array" aca="1" ref="K1875" ca="1">SHA1HASH($J1875)</f>
        <v>1d359d84ffd718094e1e7ee078dd19cae677abe3</v>
      </c>
      <c r="L1875" s="7" cm="1">
        <f t="array" aca="1" ref="L1875" ca="1">INDEX(States!$A:$A,N1875,1)</f>
        <v>5</v>
      </c>
      <c r="M1875" s="7" t="str">
        <f ca="1">VLOOKUP($L1875,Countries!$A:$B,2,FALSE)</f>
        <v>Portugal</v>
      </c>
      <c r="N1875" s="7" cm="1">
        <f t="array" aca="1" ref="N1875" ca="1">INDEX(States!$C:$C,RANDBETWEEN(5,COUNTA(States!$A:$A) + 1),1)</f>
        <v>5</v>
      </c>
      <c r="O1875" s="7" t="str">
        <f ca="1">VLOOKUP($N1875,States!$C:$D,2,FALSE)</f>
        <v xml:space="preserve"> Lisboa</v>
      </c>
      <c r="P1875" s="7" t="str">
        <f ca="1">VLOOKUP($F1875,Name!$A:$C,3,FALSE)</f>
        <v>M</v>
      </c>
      <c r="Q1875" s="7" t="str">
        <f ca="1">VLOOKUP($P1875,Genders!$B:$C,2,FALSE)</f>
        <v>Male</v>
      </c>
      <c r="R1875" s="7" cm="1">
        <f t="array" aca="1" ref="R1875" ca="1">INDEX('Marital status'!$A:$A,RANDBETWEEN(5,COUNTA('Marital status'!$A:$A) + 1),1)</f>
        <v>9</v>
      </c>
      <c r="S1875" s="7" t="str">
        <f ca="1">VLOOKUP($R1875,'Marital status'!$A:$B,2,FALSE)</f>
        <v>DIVORCED</v>
      </c>
      <c r="T1875" s="7">
        <f t="shared" ca="1" si="293"/>
        <v>5</v>
      </c>
      <c r="U1875" s="7" t="str">
        <f ca="1">VLOOKUP($T1875,Ethnicities!$A:$B,2,FALSE)</f>
        <v xml:space="preserve"> white</v>
      </c>
      <c r="V1875" s="8">
        <f t="shared" ca="1" si="294"/>
        <v>32260</v>
      </c>
      <c r="W1875" s="6">
        <f t="shared" ca="1" si="295"/>
        <v>7</v>
      </c>
      <c r="X1875" s="8" t="str">
        <f ca="1">VLOOKUP($W1875,'Background education'!$A:$B,2,FALSE)</f>
        <v>Undergraduate degree</v>
      </c>
      <c r="Y1875" s="7">
        <f ca="1" xml:space="preserve">
  IF(OR($AA1875 = 5, $AA1875 = 6, $AA1875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75" s="7" t="str">
        <f ca="1">VLOOKUP($Y1875,Departments!$A:$B,2,FALSE)</f>
        <v>Controlling</v>
      </c>
      <c r="AA1875" s="6">
        <f t="shared" ca="1" si="296"/>
        <v>10</v>
      </c>
      <c r="AB1875" s="7" t="str">
        <f ca="1">VLOOKUP($AA1875,Roles!$A:$B,2,FALSE)</f>
        <v>Trainee</v>
      </c>
      <c r="AC1875" s="6" t="str">
        <f t="shared" ca="1" si="297"/>
        <v/>
      </c>
      <c r="AD1875" s="7" t="str">
        <f ca="1" xml:space="preserve">
IF($AC1875 &lt;&gt; "",
    VLOOKUP($AC1875,Levels!$A:$B,2,FALSE),
    ""
)</f>
        <v/>
      </c>
      <c r="AE1875" s="8">
        <f t="shared" ca="1" si="298"/>
        <v>36582</v>
      </c>
      <c r="AF1875" s="6">
        <f ca="1">RANDBETWEEN(5,COUNTA('Recruitment source'!$A:$A) + 1)</f>
        <v>7</v>
      </c>
      <c r="AG1875" s="6" t="str">
        <f ca="1">VLOOKUP($AF1875,'Recruitment source'!$A:$B,2,FALSE)</f>
        <v>SAPO Emprego</v>
      </c>
      <c r="AH1875" s="8"/>
      <c r="AI1875" s="1">
        <f t="shared" ca="1" si="290"/>
        <v>1305</v>
      </c>
      <c r="AJ187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1871, 1, 'Octávio Conti Seixas', 'M', 5, '27/04/1988', 7, 12, 10, NULL, 1305);</v>
      </c>
    </row>
    <row r="1876" spans="1:36" ht="14.25" customHeight="1" x14ac:dyDescent="0.2">
      <c r="A1876" s="7" cm="1">
        <f t="array" aca="1" ref="A1876" ca="1">INDEX(Companies!$A:$A,RANDBETWEEN(5,COUNTA(Companies!$A:$A) + 1),1)</f>
        <v>5</v>
      </c>
      <c r="B1876" s="7" t="str">
        <f ca="1">VLOOKUP($A1876,Companies!$A:$B,2,FALSE)</f>
        <v>ACME Corporation</v>
      </c>
      <c r="C1876" s="5">
        <f t="shared" si="291"/>
        <v>1872</v>
      </c>
      <c r="D1876" s="5" t="str" cm="1">
        <f t="array" ref="D1876">SHA1HASH($C1876)</f>
        <v>70a03573b4213ad472c25e91f4ced5ce3a308e88</v>
      </c>
      <c r="E1876" s="6">
        <v>1</v>
      </c>
      <c r="F1876" s="7">
        <f ca="1">IF($C1876 = 1 + N("Presidente"),
    127,
    IF($C1876 = 2 + N("Vice-Presidente"),
        72,
        IF($C1876 = 3 + N("Secretária bilíngue"),
            13,
            RANDBETWEEN(5,COUNT(Name!$A:$A) + 1)
        )
    )
)</f>
        <v>275</v>
      </c>
      <c r="G1876" s="7" t="str">
        <f ca="1">VLOOKUP($F1876,Name!$A:$B,2,FALSE)</f>
        <v>Maria Vitória</v>
      </c>
      <c r="H1876" s="7">
        <f ca="1" xml:space="preserve">
IF($C1876 = 1,
    0,
    RANDBETWEEN(5,COUNT('Last name'!$A:$A) + 1)
)</f>
        <v>122</v>
      </c>
      <c r="I1876" s="7" t="str">
        <f ca="1" xml:space="preserve">
IF($C1876 = 1 + N("Presidente"),
    "de Orléans e Bragança",
    VLOOKUP($H1876,'Last name'!$A:$B,2,FALSE) &amp; " " &amp; VLOOKUP(RANDBETWEEN(5,COUNT('Last name'!$A:$A) + 1),'Last name'!$A:$B,2,FALSE)
)</f>
        <v>Martini Morato</v>
      </c>
      <c r="J1876" s="7" t="str">
        <f t="shared" ca="1" si="292"/>
        <v>Maria Vitória Martini Morato</v>
      </c>
      <c r="K1876" s="7" t="str" cm="1">
        <f t="array" aca="1" ref="K1876" ca="1">SHA1HASH($J1876)</f>
        <v>7be7c9fa98a06d13c5584b856aae55bbed255dc9</v>
      </c>
      <c r="L1876" s="7" cm="1">
        <f t="array" aca="1" ref="L1876" ca="1">INDEX(States!$A:$A,N1876,1)</f>
        <v>5</v>
      </c>
      <c r="M1876" s="7" t="str">
        <f ca="1">VLOOKUP($L1876,Countries!$A:$B,2,FALSE)</f>
        <v>Portugal</v>
      </c>
      <c r="N1876" s="7" cm="1">
        <f t="array" aca="1" ref="N1876" ca="1">INDEX(States!$C:$C,RANDBETWEEN(5,COUNTA(States!$A:$A) + 1),1)</f>
        <v>22</v>
      </c>
      <c r="O1876" s="7" t="str">
        <f ca="1">VLOOKUP($N1876,States!$C:$D,2,FALSE)</f>
        <v>Vila Real</v>
      </c>
      <c r="P1876" s="7" t="str">
        <f ca="1">VLOOKUP($F1876,Name!$A:$C,3,FALSE)</f>
        <v>F</v>
      </c>
      <c r="Q1876" s="7" t="str">
        <f ca="1">VLOOKUP($P1876,Genders!$B:$C,2,FALSE)</f>
        <v>Female</v>
      </c>
      <c r="R1876" s="7" cm="1">
        <f t="array" aca="1" ref="R1876" ca="1">INDEX('Marital status'!$A:$A,RANDBETWEEN(5,COUNTA('Marital status'!$A:$A) + 1),1)</f>
        <v>5</v>
      </c>
      <c r="S1876" s="7" t="str">
        <f ca="1">VLOOKUP($R1876,'Marital status'!$A:$B,2,FALSE)</f>
        <v>single</v>
      </c>
      <c r="T1876" s="7">
        <f t="shared" ca="1" si="293"/>
        <v>6</v>
      </c>
      <c r="U1876" s="7" t="str">
        <f ca="1">VLOOKUP($T1876,Ethnicities!$A:$B,2,FALSE)</f>
        <v>Black or African American</v>
      </c>
      <c r="V1876" s="8">
        <f t="shared" ca="1" si="294"/>
        <v>24040</v>
      </c>
      <c r="W1876" s="6">
        <f t="shared" ca="1" si="295"/>
        <v>8</v>
      </c>
      <c r="X1876" s="8" t="str">
        <f ca="1">VLOOKUP($W1876,'Background education'!$A:$B,2,FALSE)</f>
        <v>Graduate school</v>
      </c>
      <c r="Y1876" s="7">
        <f ca="1" xml:space="preserve">
  IF(OR($AA1876 = 5, $AA1876 = 6, $AA1876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76" s="7" t="str">
        <f ca="1">VLOOKUP($Y1876,Departments!$A:$B,2,FALSE)</f>
        <v xml:space="preserve"> Presidency</v>
      </c>
      <c r="AA1876" s="6">
        <f t="shared" ca="1" si="296"/>
        <v>11</v>
      </c>
      <c r="AB1876" s="7" t="str">
        <f ca="1">VLOOKUP($AA1876,Roles!$A:$B,2,FALSE)</f>
        <v>Analyst</v>
      </c>
      <c r="AC1876" s="6">
        <f t="shared" ca="1" si="297"/>
        <v>6</v>
      </c>
      <c r="AD1876" s="7" t="str">
        <f ca="1" xml:space="preserve">
IF($AC1876 &lt;&gt; "",
    VLOOKUP($AC1876,Levels!$A:$B,2,FALSE),
    ""
)</f>
        <v>Pleno</v>
      </c>
      <c r="AE1876" s="8">
        <f t="shared" ca="1" si="298"/>
        <v>36231</v>
      </c>
      <c r="AF1876" s="6">
        <f ca="1">RANDBETWEEN(5,COUNTA('Recruitment source'!$A:$A) + 1)</f>
        <v>14</v>
      </c>
      <c r="AG1876" s="6" t="str">
        <f ca="1">VLOOKUP($AF1876,'Recruitment source'!$A:$B,2,FALSE)</f>
        <v>LinkedIn</v>
      </c>
      <c r="AH1876" s="8"/>
      <c r="AI1876" s="1">
        <f t="shared" ca="1" si="290"/>
        <v>3000</v>
      </c>
      <c r="AJ1876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1872, 1, 'Maria Vitória Martini Morato', 'F', 6, '25/10/1965', 8, 5, 11, 6, 3000);</v>
      </c>
    </row>
    <row r="1877" spans="1:36" ht="14.25" customHeight="1" x14ac:dyDescent="0.2">
      <c r="A1877" s="7" cm="1">
        <f t="array" aca="1" ref="A1877" ca="1">INDEX(Companies!$A:$A,RANDBETWEEN(5,COUNTA(Companies!$A:$A) + 1),1)</f>
        <v>5</v>
      </c>
      <c r="B1877" s="7" t="str">
        <f ca="1">VLOOKUP($A1877,Companies!$A:$B,2,FALSE)</f>
        <v>ACME Corporation</v>
      </c>
      <c r="C1877" s="5">
        <f t="shared" si="291"/>
        <v>1873</v>
      </c>
      <c r="D1877" s="5" t="str" cm="1">
        <f t="array" ref="D1877">SHA1HASH($C1877)</f>
        <v>363078bca524b616d7944784f13556d3312630ef</v>
      </c>
      <c r="E1877" s="6">
        <v>1</v>
      </c>
      <c r="F1877" s="7">
        <f ca="1">IF($C1877 = 1 + N("Presidente"),
    127,
    IF($C1877 = 2 + N("Vice-Presidente"),
        72,
        IF($C1877 = 3 + N("Secretária bilíngue"),
            13,
            RANDBETWEEN(5,COUNT(Name!$A:$A) + 1)
        )
    )
)</f>
        <v>339</v>
      </c>
      <c r="G1877" s="7" t="str">
        <f ca="1">VLOOKUP($F1877,Name!$A:$B,2,FALSE)</f>
        <v>Sophie</v>
      </c>
      <c r="H1877" s="7">
        <f ca="1" xml:space="preserve">
IF($C1877 = 1,
    0,
    RANDBETWEEN(5,COUNT('Last name'!$A:$A) + 1)
)</f>
        <v>190</v>
      </c>
      <c r="I1877" s="7" t="str">
        <f ca="1" xml:space="preserve">
IF($C1877 = 1 + N("Presidente"),
    "de Orléans e Bragança",
    VLOOKUP($H1877,'Last name'!$A:$B,2,FALSE) &amp; " " &amp; VLOOKUP(RANDBETWEEN(5,COUNT('Last name'!$A:$A) + 1),'Last name'!$A:$B,2,FALSE)
)</f>
        <v>Testa Asvilla</v>
      </c>
      <c r="J1877" s="7" t="str">
        <f t="shared" ca="1" si="292"/>
        <v>Sophie Testa Asvilla</v>
      </c>
      <c r="K1877" s="7" t="str" cm="1">
        <f t="array" aca="1" ref="K1877" ca="1">SHA1HASH($J1877)</f>
        <v>a0879fc2f91ced5db8aaf4217ed79494f001a93f</v>
      </c>
      <c r="L1877" s="7" cm="1">
        <f t="array" aca="1" ref="L1877" ca="1">INDEX(States!$A:$A,N1877,1)</f>
        <v>5</v>
      </c>
      <c r="M1877" s="7" t="str">
        <f ca="1">VLOOKUP($L1877,Countries!$A:$B,2,FALSE)</f>
        <v>Portugal</v>
      </c>
      <c r="N1877" s="7" cm="1">
        <f t="array" aca="1" ref="N1877" ca="1">INDEX(States!$C:$C,RANDBETWEEN(5,COUNTA(States!$A:$A) + 1),1)</f>
        <v>19</v>
      </c>
      <c r="O1877" s="7" t="str">
        <f ca="1">VLOOKUP($N1877,States!$C:$D,2,FALSE)</f>
        <v>Beja</v>
      </c>
      <c r="P1877" s="7" t="str">
        <f ca="1">VLOOKUP($F1877,Name!$A:$C,3,FALSE)</f>
        <v>F</v>
      </c>
      <c r="Q1877" s="7" t="str">
        <f ca="1">VLOOKUP($P1877,Genders!$B:$C,2,FALSE)</f>
        <v>Female</v>
      </c>
      <c r="R1877" s="7" cm="1">
        <f t="array" aca="1" ref="R1877" ca="1">INDEX('Marital status'!$A:$A,RANDBETWEEN(5,COUNTA('Marital status'!$A:$A) + 1),1)</f>
        <v>6</v>
      </c>
      <c r="S1877" s="7" t="str">
        <f ca="1">VLOOKUP($R1877,'Marital status'!$A:$B,2,FALSE)</f>
        <v>MarrieD</v>
      </c>
      <c r="T1877" s="7">
        <f t="shared" ca="1" si="293"/>
        <v>5</v>
      </c>
      <c r="U1877" s="7" t="str">
        <f ca="1">VLOOKUP($T1877,Ethnicities!$A:$B,2,FALSE)</f>
        <v xml:space="preserve"> white</v>
      </c>
      <c r="V1877" s="8">
        <f t="shared" ca="1" si="294"/>
        <v>26323</v>
      </c>
      <c r="W1877" s="6">
        <f t="shared" ca="1" si="295"/>
        <v>7</v>
      </c>
      <c r="X1877" s="8" t="str">
        <f ca="1">VLOOKUP($W1877,'Background education'!$A:$B,2,FALSE)</f>
        <v>Undergraduate degree</v>
      </c>
      <c r="Y1877" s="7">
        <f ca="1" xml:space="preserve">
  IF(OR($AA1877 = 5, $AA1877 = 6, $AA1877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77" s="7" t="str">
        <f ca="1">VLOOKUP($Y1877,Departments!$A:$B,2,FALSE)</f>
        <v>Controlling</v>
      </c>
      <c r="AA1877" s="6">
        <f t="shared" ca="1" si="296"/>
        <v>10</v>
      </c>
      <c r="AB1877" s="7" t="str">
        <f ca="1">VLOOKUP($AA1877,Roles!$A:$B,2,FALSE)</f>
        <v>Trainee</v>
      </c>
      <c r="AC1877" s="6" t="str">
        <f t="shared" ca="1" si="297"/>
        <v/>
      </c>
      <c r="AD1877" s="7" t="str">
        <f ca="1" xml:space="preserve">
IF($AC1877 &lt;&gt; "",
    VLOOKUP($AC1877,Levels!$A:$B,2,FALSE),
    ""
)</f>
        <v/>
      </c>
      <c r="AE1877" s="8">
        <f t="shared" ca="1" si="298"/>
        <v>44605</v>
      </c>
      <c r="AF1877" s="6">
        <f ca="1">RANDBETWEEN(5,COUNTA('Recruitment source'!$A:$A) + 1)</f>
        <v>7</v>
      </c>
      <c r="AG1877" s="6" t="str">
        <f ca="1">VLOOKUP($AF1877,'Recruitment source'!$A:$B,2,FALSE)</f>
        <v>SAPO Emprego</v>
      </c>
      <c r="AH1877" s="8"/>
      <c r="AI1877" s="1">
        <f t="shared" ca="1" si="290"/>
        <v>1305</v>
      </c>
      <c r="AJ1877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1873, 1, 'Sophie Testa Asvilla', 'F', 5, '25/01/1972', 7, 12, 10, NULL, 1305);</v>
      </c>
    </row>
    <row r="1878" spans="1:36" ht="14.25" customHeight="1" x14ac:dyDescent="0.2">
      <c r="A1878" s="7" cm="1">
        <f t="array" aca="1" ref="A1878" ca="1">INDEX(Companies!$A:$A,RANDBETWEEN(5,COUNTA(Companies!$A:$A) + 1),1)</f>
        <v>5</v>
      </c>
      <c r="B1878" s="7" t="str">
        <f ca="1">VLOOKUP($A1878,Companies!$A:$B,2,FALSE)</f>
        <v>ACME Corporation</v>
      </c>
      <c r="C1878" s="5">
        <f t="shared" si="291"/>
        <v>1874</v>
      </c>
      <c r="D1878" s="5" t="str" cm="1">
        <f t="array" ref="D1878">SHA1HASH($C1878)</f>
        <v>eb7d962ee05b55754e0d3fad066b71b5cfc6e4ab</v>
      </c>
      <c r="E1878" s="6">
        <v>1</v>
      </c>
      <c r="F1878" s="7">
        <f ca="1">IF($C1878 = 1 + N("Presidente"),
    127,
    IF($C1878 = 2 + N("Vice-Presidente"),
        72,
        IF($C1878 = 3 + N("Secretária bilíngue"),
            13,
            RANDBETWEEN(5,COUNT(Name!$A:$A) + 1)
        )
    )
)</f>
        <v>215</v>
      </c>
      <c r="G1878" s="7" t="str">
        <f ca="1">VLOOKUP($F1878,Name!$A:$B,2,FALSE)</f>
        <v>Kloe</v>
      </c>
      <c r="H1878" s="7">
        <f ca="1" xml:space="preserve">
IF($C1878 = 1,
    0,
    RANDBETWEEN(5,COUNT('Last name'!$A:$A) + 1)
)</f>
        <v>116</v>
      </c>
      <c r="I1878" s="7" t="str">
        <f ca="1" xml:space="preserve">
IF($C1878 = 1 + N("Presidente"),
    "de Orléans e Bragança",
    VLOOKUP($H1878,'Last name'!$A:$B,2,FALSE) &amp; " " &amp; VLOOKUP(RANDBETWEEN(5,COUNT('Last name'!$A:$A) + 1),'Last name'!$A:$B,2,FALSE)
)</f>
        <v>Malafaia Cabral</v>
      </c>
      <c r="J1878" s="7" t="str">
        <f t="shared" ca="1" si="292"/>
        <v>Kloe Malafaia Cabral</v>
      </c>
      <c r="K1878" s="7" t="str" cm="1">
        <f t="array" aca="1" ref="K1878" ca="1">SHA1HASH($J1878)</f>
        <v>65afa9fa9ae967e98be96722f4028c69a8e37171</v>
      </c>
      <c r="L1878" s="7" cm="1">
        <f t="array" aca="1" ref="L1878" ca="1">INDEX(States!$A:$A,N1878,1)</f>
        <v>5</v>
      </c>
      <c r="M1878" s="7" t="str">
        <f ca="1">VLOOKUP($L1878,Countries!$A:$B,2,FALSE)</f>
        <v>Portugal</v>
      </c>
      <c r="N1878" s="7" cm="1">
        <f t="array" aca="1" ref="N1878" ca="1">INDEX(States!$C:$C,RANDBETWEEN(5,COUNTA(States!$A:$A) + 1),1)</f>
        <v>17</v>
      </c>
      <c r="O1878" s="7" t="str">
        <f ca="1">VLOOKUP($N1878,States!$C:$D,2,FALSE)</f>
        <v>Viseu</v>
      </c>
      <c r="P1878" s="7" t="str">
        <f ca="1">VLOOKUP($F1878,Name!$A:$C,3,FALSE)</f>
        <v>F</v>
      </c>
      <c r="Q1878" s="7" t="str">
        <f ca="1">VLOOKUP($P1878,Genders!$B:$C,2,FALSE)</f>
        <v>Female</v>
      </c>
      <c r="R1878" s="7" cm="1">
        <f t="array" aca="1" ref="R1878" ca="1">INDEX('Marital status'!$A:$A,RANDBETWEEN(5,COUNTA('Marital status'!$A:$A) + 1),1)</f>
        <v>9</v>
      </c>
      <c r="S1878" s="7" t="str">
        <f ca="1">VLOOKUP($R1878,'Marital status'!$A:$B,2,FALSE)</f>
        <v>DIVORCED</v>
      </c>
      <c r="T1878" s="7">
        <f t="shared" ca="1" si="293"/>
        <v>5</v>
      </c>
      <c r="U1878" s="7" t="str">
        <f ca="1">VLOOKUP($T1878,Ethnicities!$A:$B,2,FALSE)</f>
        <v xml:space="preserve"> white</v>
      </c>
      <c r="V1878" s="8">
        <f t="shared" ca="1" si="294"/>
        <v>25749</v>
      </c>
      <c r="W1878" s="6">
        <f t="shared" ca="1" si="295"/>
        <v>8</v>
      </c>
      <c r="X1878" s="8" t="str">
        <f ca="1">VLOOKUP($W1878,'Background education'!$A:$B,2,FALSE)</f>
        <v>Graduate school</v>
      </c>
      <c r="Y1878" s="7">
        <f ca="1" xml:space="preserve">
  IF(OR($AA1878 = 5, $AA1878 = 6, $AA1878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78" s="7" t="str">
        <f ca="1">VLOOKUP($Y1878,Departments!$A:$B,2,FALSE)</f>
        <v xml:space="preserve"> Commercial</v>
      </c>
      <c r="AA1878" s="6">
        <f t="shared" ca="1" si="296"/>
        <v>11</v>
      </c>
      <c r="AB1878" s="7" t="str">
        <f ca="1">VLOOKUP($AA1878,Roles!$A:$B,2,FALSE)</f>
        <v>Analyst</v>
      </c>
      <c r="AC1878" s="6">
        <f t="shared" ca="1" si="297"/>
        <v>6</v>
      </c>
      <c r="AD1878" s="7" t="str">
        <f ca="1" xml:space="preserve">
IF($AC1878 &lt;&gt; "",
    VLOOKUP($AC1878,Levels!$A:$B,2,FALSE),
    ""
)</f>
        <v>Pleno</v>
      </c>
      <c r="AE1878" s="8">
        <f t="shared" ca="1" si="298"/>
        <v>44013</v>
      </c>
      <c r="AF1878" s="6">
        <f ca="1">RANDBETWEEN(5,COUNTA('Recruitment source'!$A:$A) + 1)</f>
        <v>10</v>
      </c>
      <c r="AG1878" s="6" t="str">
        <f ca="1">VLOOKUP($AF1878,'Recruitment source'!$A:$B,2,FALSE)</f>
        <v>Jobs in Lisbon</v>
      </c>
      <c r="AH1878" s="8"/>
      <c r="AI1878" s="1">
        <f t="shared" ca="1" si="290"/>
        <v>3080</v>
      </c>
      <c r="AJ1878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1874, 1, 'Kloe Malafaia Cabral', 'F', 5, '30/06/1970', 8, 9, 11, 6, 3080);</v>
      </c>
    </row>
    <row r="1879" spans="1:36" ht="14.25" customHeight="1" x14ac:dyDescent="0.2">
      <c r="A1879" s="7" cm="1">
        <f t="array" aca="1" ref="A1879" ca="1">INDEX(Companies!$A:$A,RANDBETWEEN(5,COUNTA(Companies!$A:$A) + 1),1)</f>
        <v>5</v>
      </c>
      <c r="B1879" s="7" t="str">
        <f ca="1">VLOOKUP($A1879,Companies!$A:$B,2,FALSE)</f>
        <v>ACME Corporation</v>
      </c>
      <c r="C1879" s="5">
        <f t="shared" si="291"/>
        <v>1875</v>
      </c>
      <c r="D1879" s="5" t="str" cm="1">
        <f t="array" ref="D1879">SHA1HASH($C1879)</f>
        <v>f0d579502820ee87140d20364532ce6a63a5ae33</v>
      </c>
      <c r="E1879" s="6">
        <v>1</v>
      </c>
      <c r="F1879" s="7">
        <f ca="1">IF($C1879 = 1 + N("Presidente"),
    127,
    IF($C1879 = 2 + N("Vice-Presidente"),
        72,
        IF($C1879 = 3 + N("Secretária bilíngue"),
            13,
            RANDBETWEEN(5,COUNT(Name!$A:$A) + 1)
        )
    )
)</f>
        <v>280</v>
      </c>
      <c r="G1879" s="7" t="str">
        <f ca="1">VLOOKUP($F1879,Name!$A:$B,2,FALSE)</f>
        <v>Marianna</v>
      </c>
      <c r="H1879" s="7">
        <f ca="1" xml:space="preserve">
IF($C1879 = 1,
    0,
    RANDBETWEEN(5,COUNT('Last name'!$A:$A) + 1)
)</f>
        <v>41</v>
      </c>
      <c r="I1879" s="7" t="str">
        <f ca="1" xml:space="preserve">
IF($C1879 = 1 + N("Presidente"),
    "de Orléans e Bragança",
    VLOOKUP($H1879,'Last name'!$A:$B,2,FALSE) &amp; " " &amp; VLOOKUP(RANDBETWEEN(5,COUNT('Last name'!$A:$A) + 1),'Last name'!$A:$B,2,FALSE)
)</f>
        <v>Bispo Aleluia</v>
      </c>
      <c r="J1879" s="7" t="str">
        <f t="shared" ca="1" si="292"/>
        <v>Marianna Bispo Aleluia</v>
      </c>
      <c r="K1879" s="7" t="str" cm="1">
        <f t="array" aca="1" ref="K1879" ca="1">SHA1HASH($J1879)</f>
        <v>460d7544bd83ecba54ad12d415b2b1c5ea434a42</v>
      </c>
      <c r="L1879" s="7" cm="1">
        <f t="array" aca="1" ref="L1879" ca="1">INDEX(States!$A:$A,N1879,1)</f>
        <v>5</v>
      </c>
      <c r="M1879" s="7" t="str">
        <f ca="1">VLOOKUP($L1879,Countries!$A:$B,2,FALSE)</f>
        <v>Portugal</v>
      </c>
      <c r="N1879" s="7" cm="1">
        <f t="array" aca="1" ref="N1879" ca="1">INDEX(States!$C:$C,RANDBETWEEN(5,COUNTA(States!$A:$A) + 1),1)</f>
        <v>21</v>
      </c>
      <c r="O1879" s="7" t="str">
        <f ca="1">VLOOKUP($N1879,States!$C:$D,2,FALSE)</f>
        <v>Guarda</v>
      </c>
      <c r="P1879" s="7" t="str">
        <f ca="1">VLOOKUP($F1879,Name!$A:$C,3,FALSE)</f>
        <v>F</v>
      </c>
      <c r="Q1879" s="7" t="str">
        <f ca="1">VLOOKUP($P1879,Genders!$B:$C,2,FALSE)</f>
        <v>Female</v>
      </c>
      <c r="R1879" s="7" cm="1">
        <f t="array" aca="1" ref="R1879" ca="1">INDEX('Marital status'!$A:$A,RANDBETWEEN(5,COUNTA('Marital status'!$A:$A) + 1),1)</f>
        <v>5</v>
      </c>
      <c r="S1879" s="7" t="str">
        <f ca="1">VLOOKUP($R1879,'Marital status'!$A:$B,2,FALSE)</f>
        <v>single</v>
      </c>
      <c r="T1879" s="7">
        <f t="shared" ca="1" si="293"/>
        <v>5</v>
      </c>
      <c r="U1879" s="7" t="str">
        <f ca="1">VLOOKUP($T1879,Ethnicities!$A:$B,2,FALSE)</f>
        <v xml:space="preserve"> white</v>
      </c>
      <c r="V1879" s="8">
        <f t="shared" ca="1" si="294"/>
        <v>22772</v>
      </c>
      <c r="W1879" s="6">
        <f t="shared" ca="1" si="295"/>
        <v>7</v>
      </c>
      <c r="X1879" s="8" t="str">
        <f ca="1">VLOOKUP($W1879,'Background education'!$A:$B,2,FALSE)</f>
        <v>Undergraduate degree</v>
      </c>
      <c r="Y1879" s="7">
        <f ca="1" xml:space="preserve">
  IF(OR($AA1879 = 5, $AA1879 = 6, $AA1879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79" s="7" t="str">
        <f ca="1">VLOOKUP($Y1879,Departments!$A:$B,2,FALSE)</f>
        <v>Finance</v>
      </c>
      <c r="AA1879" s="6">
        <f t="shared" ca="1" si="296"/>
        <v>10</v>
      </c>
      <c r="AB1879" s="7" t="str">
        <f ca="1">VLOOKUP($AA1879,Roles!$A:$B,2,FALSE)</f>
        <v>Trainee</v>
      </c>
      <c r="AC1879" s="6" t="str">
        <f t="shared" ca="1" si="297"/>
        <v/>
      </c>
      <c r="AD1879" s="7" t="str">
        <f ca="1" xml:space="preserve">
IF($AC1879 &lt;&gt; "",
    VLOOKUP($AC1879,Levels!$A:$B,2,FALSE),
    ""
)</f>
        <v/>
      </c>
      <c r="AE1879" s="8">
        <f t="shared" ca="1" si="298"/>
        <v>42535</v>
      </c>
      <c r="AF1879" s="6">
        <f ca="1">RANDBETWEEN(5,COUNTA('Recruitment source'!$A:$A) + 1)</f>
        <v>8</v>
      </c>
      <c r="AG1879" s="6" t="str">
        <f ca="1">VLOOKUP($AF1879,'Recruitment source'!$A:$B,2,FALSE)</f>
        <v>Net Empregos</v>
      </c>
      <c r="AH1879" s="8"/>
      <c r="AI1879" s="1">
        <f t="shared" ca="1" si="290"/>
        <v>1305</v>
      </c>
      <c r="AJ1879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1875, 1, 'Marianna Bispo Aleluia', 'F', 5, '06/05/1962', 7, 7, 10, NULL, 1305);</v>
      </c>
    </row>
    <row r="1880" spans="1:36" ht="14.25" customHeight="1" x14ac:dyDescent="0.2">
      <c r="A1880" s="7" cm="1">
        <f t="array" aca="1" ref="A1880" ca="1">INDEX(Companies!$A:$A,RANDBETWEEN(5,COUNTA(Companies!$A:$A) + 1),1)</f>
        <v>5</v>
      </c>
      <c r="B1880" s="7" t="str">
        <f ca="1">VLOOKUP($A1880,Companies!$A:$B,2,FALSE)</f>
        <v>ACME Corporation</v>
      </c>
      <c r="C1880" s="5">
        <f t="shared" si="291"/>
        <v>1876</v>
      </c>
      <c r="D1880" s="5" t="str" cm="1">
        <f t="array" ref="D1880">SHA1HASH($C1880)</f>
        <v>a7049815a37937d6372f1885a4fa7a75ebc425bc</v>
      </c>
      <c r="E1880" s="6">
        <v>1</v>
      </c>
      <c r="F1880" s="7">
        <f ca="1">IF($C1880 = 1 + N("Presidente"),
    127,
    IF($C1880 = 2 + N("Vice-Presidente"),
        72,
        IF($C1880 = 3 + N("Secretária bilíngue"),
            13,
            RANDBETWEEN(5,COUNT(Name!$A:$A) + 1)
        )
    )
)</f>
        <v>20</v>
      </c>
      <c r="G1880" s="7" t="str">
        <f ca="1">VLOOKUP($F1880,Name!$A:$B,2,FALSE)</f>
        <v>Alini</v>
      </c>
      <c r="H1880" s="7">
        <f ca="1" xml:space="preserve">
IF($C1880 = 1,
    0,
    RANDBETWEEN(5,COUNT('Last name'!$A:$A) + 1)
)</f>
        <v>18</v>
      </c>
      <c r="I1880" s="7" t="str">
        <f ca="1" xml:space="preserve">
IF($C1880 = 1 + N("Presidente"),
    "de Orléans e Bragança",
    VLOOKUP($H1880,'Last name'!$A:$B,2,FALSE) &amp; " " &amp; VLOOKUP(RANDBETWEEN(5,COUNT('Last name'!$A:$A) + 1),'Last name'!$A:$B,2,FALSE)
)</f>
        <v>Andrioli Campos</v>
      </c>
      <c r="J1880" s="7" t="str">
        <f t="shared" ca="1" si="292"/>
        <v>Alini Andrioli Campos</v>
      </c>
      <c r="K1880" s="7" t="str" cm="1">
        <f t="array" aca="1" ref="K1880" ca="1">SHA1HASH($J1880)</f>
        <v>d38563b67adc6c85614186defe81422c496b7880</v>
      </c>
      <c r="L1880" s="7" cm="1">
        <f t="array" aca="1" ref="L1880" ca="1">INDEX(States!$A:$A,N1880,1)</f>
        <v>5</v>
      </c>
      <c r="M1880" s="7" t="str">
        <f ca="1">VLOOKUP($L1880,Countries!$A:$B,2,FALSE)</f>
        <v>Portugal</v>
      </c>
      <c r="N1880" s="7" cm="1">
        <f t="array" aca="1" ref="N1880" ca="1">INDEX(States!$C:$C,RANDBETWEEN(5,COUNTA(States!$A:$A) + 1),1)</f>
        <v>8</v>
      </c>
      <c r="O1880" s="7" t="str">
        <f ca="1">VLOOKUP($N1880,States!$C:$D,2,FALSE)</f>
        <v>AveirO</v>
      </c>
      <c r="P1880" s="7" t="str">
        <f ca="1">VLOOKUP($F1880,Name!$A:$C,3,FALSE)</f>
        <v>F</v>
      </c>
      <c r="Q1880" s="7" t="str">
        <f ca="1">VLOOKUP($P1880,Genders!$B:$C,2,FALSE)</f>
        <v>Female</v>
      </c>
      <c r="R1880" s="7" cm="1">
        <f t="array" aca="1" ref="R1880" ca="1">INDEX('Marital status'!$A:$A,RANDBETWEEN(5,COUNTA('Marital status'!$A:$A) + 1),1)</f>
        <v>5</v>
      </c>
      <c r="S1880" s="7" t="str">
        <f ca="1">VLOOKUP($R1880,'Marital status'!$A:$B,2,FALSE)</f>
        <v>single</v>
      </c>
      <c r="T1880" s="7">
        <f t="shared" ca="1" si="293"/>
        <v>5</v>
      </c>
      <c r="U1880" s="7" t="str">
        <f ca="1">VLOOKUP($T1880,Ethnicities!$A:$B,2,FALSE)</f>
        <v xml:space="preserve"> white</v>
      </c>
      <c r="V1880" s="8">
        <f t="shared" ca="1" si="294"/>
        <v>31873</v>
      </c>
      <c r="W1880" s="6">
        <f t="shared" ca="1" si="295"/>
        <v>7</v>
      </c>
      <c r="X1880" s="8" t="str">
        <f ca="1">VLOOKUP($W1880,'Background education'!$A:$B,2,FALSE)</f>
        <v>Undergraduate degree</v>
      </c>
      <c r="Y1880" s="7">
        <f ca="1" xml:space="preserve">
  IF(OR($AA1880 = 5, $AA1880 = 6, $AA1880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80" s="7" t="str">
        <f ca="1">VLOOKUP($Y1880,Departments!$A:$B,2,FALSE)</f>
        <v>Communication &amp; Marketing</v>
      </c>
      <c r="AA1880" s="6">
        <f t="shared" ca="1" si="296"/>
        <v>11</v>
      </c>
      <c r="AB1880" s="7" t="str">
        <f ca="1">VLOOKUP($AA1880,Roles!$A:$B,2,FALSE)</f>
        <v>Analyst</v>
      </c>
      <c r="AC1880" s="6">
        <f t="shared" ca="1" si="297"/>
        <v>6</v>
      </c>
      <c r="AD1880" s="7" t="str">
        <f ca="1" xml:space="preserve">
IF($AC1880 &lt;&gt; "",
    VLOOKUP($AC1880,Levels!$A:$B,2,FALSE),
    ""
)</f>
        <v>Pleno</v>
      </c>
      <c r="AE1880" s="8">
        <f t="shared" ca="1" si="298"/>
        <v>43157</v>
      </c>
      <c r="AF1880" s="6">
        <f ca="1">RANDBETWEEN(5,COUNTA('Recruitment source'!$A:$A) + 1)</f>
        <v>6</v>
      </c>
      <c r="AG1880" s="6" t="str">
        <f ca="1">VLOOKUP($AF1880,'Recruitment source'!$A:$B,2,FALSE)</f>
        <v>Learn4Good</v>
      </c>
      <c r="AH1880" s="8"/>
      <c r="AI1880" s="1">
        <f t="shared" ca="1" si="290"/>
        <v>2580</v>
      </c>
      <c r="AJ1880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1876, 1, 'Alini Andrioli Campos', 'F', 5, '06/04/1987', 7, 11, 11, 6, 2580);</v>
      </c>
    </row>
    <row r="1881" spans="1:36" ht="14.25" customHeight="1" x14ac:dyDescent="0.2">
      <c r="A1881" s="7" cm="1">
        <f t="array" aca="1" ref="A1881" ca="1">INDEX(Companies!$A:$A,RANDBETWEEN(5,COUNTA(Companies!$A:$A) + 1),1)</f>
        <v>5</v>
      </c>
      <c r="B1881" s="7" t="str">
        <f ca="1">VLOOKUP($A1881,Companies!$A:$B,2,FALSE)</f>
        <v>ACME Corporation</v>
      </c>
      <c r="C1881" s="5">
        <f t="shared" si="291"/>
        <v>1877</v>
      </c>
      <c r="D1881" s="5" t="str" cm="1">
        <f t="array" ref="D1881">SHA1HASH($C1881)</f>
        <v>30c42489776bc0da0a780397d2a6f878c052cc3c</v>
      </c>
      <c r="E1881" s="6">
        <v>1</v>
      </c>
      <c r="F1881" s="7">
        <f ca="1">IF($C1881 = 1 + N("Presidente"),
    127,
    IF($C1881 = 2 + N("Vice-Presidente"),
        72,
        IF($C1881 = 3 + N("Secretária bilíngue"),
            13,
            RANDBETWEEN(5,COUNT(Name!$A:$A) + 1)
        )
    )
)</f>
        <v>305</v>
      </c>
      <c r="G1881" s="7" t="str">
        <f ca="1">VLOOKUP($F1881,Name!$A:$B,2,FALSE)</f>
        <v>Nathan</v>
      </c>
      <c r="H1881" s="7">
        <f ca="1" xml:space="preserve">
IF($C1881 = 1,
    0,
    RANDBETWEEN(5,COUNT('Last name'!$A:$A) + 1)
)</f>
        <v>30</v>
      </c>
      <c r="I1881" s="7" t="str">
        <f ca="1" xml:space="preserve">
IF($C1881 = 1 + N("Presidente"),
    "de Orléans e Bragança",
    VLOOKUP($H1881,'Last name'!$A:$B,2,FALSE) &amp; " " &amp; VLOOKUP(RANDBETWEEN(5,COUNT('Last name'!$A:$A) + 1),'Last name'!$A:$B,2,FALSE)
)</f>
        <v>Barbieri de Oliveira</v>
      </c>
      <c r="J1881" s="7" t="str">
        <f t="shared" ca="1" si="292"/>
        <v>Nathan Barbieri de Oliveira</v>
      </c>
      <c r="K1881" s="7" t="str" cm="1">
        <f t="array" aca="1" ref="K1881" ca="1">SHA1HASH($J1881)</f>
        <v>2ba33de200ec997e8413ee01358a5644aa145f12</v>
      </c>
      <c r="L1881" s="7" cm="1">
        <f t="array" aca="1" ref="L1881" ca="1">INDEX(States!$A:$A,N1881,1)</f>
        <v>5</v>
      </c>
      <c r="M1881" s="7" t="str">
        <f ca="1">VLOOKUP($L1881,Countries!$A:$B,2,FALSE)</f>
        <v>Portugal</v>
      </c>
      <c r="N1881" s="7" cm="1">
        <f t="array" aca="1" ref="N1881" ca="1">INDEX(States!$C:$C,RANDBETWEEN(5,COUNTA(States!$A:$A) + 1),1)</f>
        <v>10</v>
      </c>
      <c r="O1881" s="7" t="str">
        <f ca="1">VLOOKUP($N1881,States!$C:$D,2,FALSE)</f>
        <v>Faro</v>
      </c>
      <c r="P1881" s="7" t="str">
        <f ca="1">VLOOKUP($F1881,Name!$A:$C,3,FALSE)</f>
        <v>M</v>
      </c>
      <c r="Q1881" s="7" t="str">
        <f ca="1">VLOOKUP($P1881,Genders!$B:$C,2,FALSE)</f>
        <v>Male</v>
      </c>
      <c r="R1881" s="7" cm="1">
        <f t="array" aca="1" ref="R1881" ca="1">INDEX('Marital status'!$A:$A,RANDBETWEEN(5,COUNTA('Marital status'!$A:$A) + 1),1)</f>
        <v>6</v>
      </c>
      <c r="S1881" s="7" t="str">
        <f ca="1">VLOOKUP($R1881,'Marital status'!$A:$B,2,FALSE)</f>
        <v>MarrieD</v>
      </c>
      <c r="T1881" s="7">
        <f t="shared" ca="1" si="293"/>
        <v>8</v>
      </c>
      <c r="U1881" s="7" t="str">
        <f ca="1">VLOOKUP($T1881,Ethnicities!$A:$B,2,FALSE)</f>
        <v>ASIAN</v>
      </c>
      <c r="V1881" s="8">
        <f t="shared" ca="1" si="294"/>
        <v>17503</v>
      </c>
      <c r="W1881" s="6">
        <f t="shared" ca="1" si="295"/>
        <v>7</v>
      </c>
      <c r="X1881" s="8" t="str">
        <f ca="1">VLOOKUP($W1881,'Background education'!$A:$B,2,FALSE)</f>
        <v>Undergraduate degree</v>
      </c>
      <c r="Y1881" s="7">
        <f ca="1" xml:space="preserve">
  IF(OR($AA1881 = 5, $AA1881 = 6, $AA1881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81" s="7" t="str">
        <f ca="1">VLOOKUP($Y1881,Departments!$A:$B,2,FALSE)</f>
        <v xml:space="preserve"> Presidency</v>
      </c>
      <c r="AA1881" s="6">
        <f t="shared" ca="1" si="296"/>
        <v>9</v>
      </c>
      <c r="AB1881" s="7" t="str">
        <f ca="1">VLOOKUP($AA1881,Roles!$A:$B,2,FALSE)</f>
        <v>Intern</v>
      </c>
      <c r="AC1881" s="6" t="str">
        <f t="shared" ca="1" si="297"/>
        <v/>
      </c>
      <c r="AD1881" s="7" t="str">
        <f ca="1" xml:space="preserve">
IF($AC1881 &lt;&gt; "",
    VLOOKUP($AC1881,Levels!$A:$B,2,FALSE),
    ""
)</f>
        <v/>
      </c>
      <c r="AE1881" s="8">
        <f t="shared" ca="1" si="298"/>
        <v>43051</v>
      </c>
      <c r="AF1881" s="6">
        <f ca="1">RANDBETWEEN(5,COUNTA('Recruitment source'!$A:$A) + 1)</f>
        <v>6</v>
      </c>
      <c r="AG1881" s="6" t="str">
        <f ca="1">VLOOKUP($AF1881,'Recruitment source'!$A:$B,2,FALSE)</f>
        <v>Learn4Good</v>
      </c>
      <c r="AH1881" s="8"/>
      <c r="AI1881" s="1">
        <f t="shared" ca="1" si="290"/>
        <v>1205</v>
      </c>
      <c r="AJ1881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1877, 1, 'Nathan Barbieri de Oliveira', 'M', 8, '02/12/1947', 7, 5, 9, NULL, 1205);</v>
      </c>
    </row>
    <row r="1882" spans="1:36" ht="14.25" customHeight="1" x14ac:dyDescent="0.2">
      <c r="A1882" s="7" cm="1">
        <f t="array" aca="1" ref="A1882" ca="1">INDEX(Companies!$A:$A,RANDBETWEEN(5,COUNTA(Companies!$A:$A) + 1),1)</f>
        <v>5</v>
      </c>
      <c r="B1882" s="7" t="str">
        <f ca="1">VLOOKUP($A1882,Companies!$A:$B,2,FALSE)</f>
        <v>ACME Corporation</v>
      </c>
      <c r="C1882" s="5">
        <f t="shared" si="291"/>
        <v>1878</v>
      </c>
      <c r="D1882" s="5" t="str" cm="1">
        <f t="array" ref="D1882">SHA1HASH($C1882)</f>
        <v>f3881e12b389bb007064da68e4203a2f4507fcfb</v>
      </c>
      <c r="E1882" s="6">
        <v>1</v>
      </c>
      <c r="F1882" s="7">
        <f ca="1">IF($C1882 = 1 + N("Presidente"),
    127,
    IF($C1882 = 2 + N("Vice-Presidente"),
        72,
        IF($C1882 = 3 + N("Secretária bilíngue"),
            13,
            RANDBETWEEN(5,COUNT(Name!$A:$A) + 1)
        )
    )
)</f>
        <v>331</v>
      </c>
      <c r="G1882" s="7" t="str">
        <f ca="1">VLOOKUP($F1882,Name!$A:$B,2,FALSE)</f>
        <v>Renato</v>
      </c>
      <c r="H1882" s="7">
        <f ca="1" xml:space="preserve">
IF($C1882 = 1,
    0,
    RANDBETWEEN(5,COUNT('Last name'!$A:$A) + 1)
)</f>
        <v>18</v>
      </c>
      <c r="I1882" s="7" t="str">
        <f ca="1" xml:space="preserve">
IF($C1882 = 1 + N("Presidente"),
    "de Orléans e Bragança",
    VLOOKUP($H1882,'Last name'!$A:$B,2,FALSE) &amp; " " &amp; VLOOKUP(RANDBETWEEN(5,COUNT('Last name'!$A:$A) + 1),'Last name'!$A:$B,2,FALSE)
)</f>
        <v>Andrioli Martinelli</v>
      </c>
      <c r="J1882" s="7" t="str">
        <f t="shared" ca="1" si="292"/>
        <v>Renato Andrioli Martinelli</v>
      </c>
      <c r="K1882" s="7" t="str" cm="1">
        <f t="array" aca="1" ref="K1882" ca="1">SHA1HASH($J1882)</f>
        <v>4b8c7d225ac54d48387ce917918858ee60d12f14</v>
      </c>
      <c r="L1882" s="7" cm="1">
        <f t="array" aca="1" ref="L1882" ca="1">INDEX(States!$A:$A,N1882,1)</f>
        <v>5</v>
      </c>
      <c r="M1882" s="7" t="str">
        <f ca="1">VLOOKUP($L1882,Countries!$A:$B,2,FALSE)</f>
        <v>Portugal</v>
      </c>
      <c r="N1882" s="7" cm="1">
        <f t="array" aca="1" ref="N1882" ca="1">INDEX(States!$C:$C,RANDBETWEEN(5,COUNTA(States!$A:$A) + 1),1)</f>
        <v>12</v>
      </c>
      <c r="O1882" s="7" t="str">
        <f ca="1">VLOOKUP($N1882,States!$C:$D,2,FALSE)</f>
        <v>Leiria</v>
      </c>
      <c r="P1882" s="7" t="str">
        <f ca="1">VLOOKUP($F1882,Name!$A:$C,3,FALSE)</f>
        <v>M</v>
      </c>
      <c r="Q1882" s="7" t="str">
        <f ca="1">VLOOKUP($P1882,Genders!$B:$C,2,FALSE)</f>
        <v>Male</v>
      </c>
      <c r="R1882" s="7" cm="1">
        <f t="array" aca="1" ref="R1882" ca="1">INDEX('Marital status'!$A:$A,RANDBETWEEN(5,COUNTA('Marital status'!$A:$A) + 1),1)</f>
        <v>9</v>
      </c>
      <c r="S1882" s="7" t="str">
        <f ca="1">VLOOKUP($R1882,'Marital status'!$A:$B,2,FALSE)</f>
        <v>DIVORCED</v>
      </c>
      <c r="T1882" s="7">
        <f t="shared" ca="1" si="293"/>
        <v>5</v>
      </c>
      <c r="U1882" s="7" t="str">
        <f ca="1">VLOOKUP($T1882,Ethnicities!$A:$B,2,FALSE)</f>
        <v xml:space="preserve"> white</v>
      </c>
      <c r="V1882" s="8">
        <f t="shared" ca="1" si="294"/>
        <v>20116</v>
      </c>
      <c r="W1882" s="6">
        <f t="shared" ca="1" si="295"/>
        <v>7</v>
      </c>
      <c r="X1882" s="8" t="str">
        <f ca="1">VLOOKUP($W1882,'Background education'!$A:$B,2,FALSE)</f>
        <v>Undergraduate degree</v>
      </c>
      <c r="Y1882" s="7">
        <f ca="1" xml:space="preserve">
  IF(OR($AA1882 = 5, $AA1882 = 6, $AA1882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882" s="7" t="str">
        <f ca="1">VLOOKUP($Y1882,Departments!$A:$B,2,FALSE)</f>
        <v>Controlling</v>
      </c>
      <c r="AA1882" s="6">
        <f t="shared" ca="1" si="296"/>
        <v>11</v>
      </c>
      <c r="AB1882" s="7" t="str">
        <f ca="1">VLOOKUP($AA1882,Roles!$A:$B,2,FALSE)</f>
        <v>Analyst</v>
      </c>
      <c r="AC1882" s="6">
        <f t="shared" ca="1" si="297"/>
        <v>7</v>
      </c>
      <c r="AD1882" s="7" t="str">
        <f ca="1" xml:space="preserve">
IF($AC1882 &lt;&gt; "",
    VLOOKUP($AC1882,Levels!$A:$B,2,FALSE),
    ""
)</f>
        <v>Senior</v>
      </c>
      <c r="AE1882" s="8">
        <f t="shared" ca="1" si="298"/>
        <v>43858</v>
      </c>
      <c r="AF1882" s="6">
        <f ca="1">RANDBETWEEN(5,COUNTA('Recruitment source'!$A:$A) + 1)</f>
        <v>11</v>
      </c>
      <c r="AG1882" s="6" t="str">
        <f ca="1">VLOOKUP($AF1882,'Recruitment source'!$A:$B,2,FALSE)</f>
        <v>Next Station</v>
      </c>
      <c r="AH1882" s="8"/>
      <c r="AI1882" s="1">
        <f t="shared" ca="1" si="290"/>
        <v>2500</v>
      </c>
      <c r="AJ1882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1878, 1, 'Renato Andrioli Martinelli', 'M', 5, '27/01/1955', 7, 12, 11, 7, 2500);</v>
      </c>
    </row>
    <row r="1883" spans="1:36" ht="14.25" customHeight="1" x14ac:dyDescent="0.2">
      <c r="A1883" s="7" cm="1">
        <f t="array" aca="1" ref="A1883" ca="1">INDEX(Companies!$A:$A,RANDBETWEEN(5,COUNTA(Companies!$A:$A) + 1),1)</f>
        <v>5</v>
      </c>
      <c r="B1883" s="7" t="str">
        <f ca="1">VLOOKUP($A1883,Companies!$A:$B,2,FALSE)</f>
        <v>ACME Corporation</v>
      </c>
      <c r="C1883" s="5">
        <f t="shared" si="291"/>
        <v>1879</v>
      </c>
      <c r="D1883" s="5" t="str" cm="1">
        <f t="array" ref="D1883">SHA1HASH($C1883)</f>
        <v>143df602a55fa43b4454d778d1fe8555f9d162d0</v>
      </c>
      <c r="E1883" s="6">
        <v>1</v>
      </c>
      <c r="F1883" s="7">
        <f ca="1">IF($C1883 = 1 + N("Presidente"),
    127,
    IF($C1883 = 2 + N("Vice-Presidente"),
        72,
        IF($C1883 = 3 + N("Secretária bilíngue"),
            13,
            RANDBETWEEN(5,COUNT(Name!$A:$A) + 1)
        )
    )
)</f>
        <v>190</v>
      </c>
      <c r="G1883" s="7" t="str">
        <f ca="1">VLOOKUP($F1883,Name!$A:$B,2,FALSE)</f>
        <v>João Miguel</v>
      </c>
      <c r="H1883" s="7">
        <f ca="1" xml:space="preserve">
IF($C1883 = 1,
    0,
    RANDBETWEEN(5,COUNT('Last name'!$A:$A) + 1)
)</f>
        <v>31</v>
      </c>
      <c r="I1883" s="7" t="str">
        <f ca="1" xml:space="preserve">
IF($C1883 = 1 + N("Presidente"),
    "de Orléans e Bragança",
    VLOOKUP($H1883,'Last name'!$A:$B,2,FALSE) &amp; " " &amp; VLOOKUP(RANDBETWEEN(5,COUNT('Last name'!$A:$A) + 1),'Last name'!$A:$B,2,FALSE)
)</f>
        <v>Barbosa Cardoso</v>
      </c>
      <c r="J1883" s="7" t="str">
        <f t="shared" ca="1" si="292"/>
        <v>João Miguel Barbosa Cardoso</v>
      </c>
      <c r="K1883" s="7" t="str" cm="1">
        <f t="array" aca="1" ref="K1883" ca="1">SHA1HASH($J1883)</f>
        <v>c12eae6f79883ddaa3aa765ab3b7f63afbb12467</v>
      </c>
      <c r="L1883" s="7" cm="1">
        <f t="array" aca="1" ref="L1883" ca="1">INDEX(States!$A:$A,N1883,1)</f>
        <v>5</v>
      </c>
      <c r="M1883" s="7" t="str">
        <f ca="1">VLOOKUP($L1883,Countries!$A:$B,2,FALSE)</f>
        <v>Portugal</v>
      </c>
      <c r="N1883" s="7" cm="1">
        <f t="array" aca="1" ref="N1883" ca="1">INDEX(States!$C:$C,RANDBETWEEN(5,COUNTA(States!$A:$A) + 1),1)</f>
        <v>5</v>
      </c>
      <c r="O1883" s="7" t="str">
        <f ca="1">VLOOKUP($N1883,States!$C:$D,2,FALSE)</f>
        <v xml:space="preserve"> Lisboa</v>
      </c>
      <c r="P1883" s="7" t="str">
        <f ca="1">VLOOKUP($F1883,Name!$A:$C,3,FALSE)</f>
        <v>M</v>
      </c>
      <c r="Q1883" s="7" t="str">
        <f ca="1">VLOOKUP($P1883,Genders!$B:$C,2,FALSE)</f>
        <v>Male</v>
      </c>
      <c r="R1883" s="7" cm="1">
        <f t="array" aca="1" ref="R1883" ca="1">INDEX('Marital status'!$A:$A,RANDBETWEEN(5,COUNTA('Marital status'!$A:$A) + 1),1)</f>
        <v>8</v>
      </c>
      <c r="S1883" s="7" t="str">
        <f ca="1">VLOOKUP($R1883,'Marital status'!$A:$B,2,FALSE)</f>
        <v xml:space="preserve"> Separated </v>
      </c>
      <c r="T1883" s="7">
        <f t="shared" ca="1" si="293"/>
        <v>6</v>
      </c>
      <c r="U1883" s="7" t="str">
        <f ca="1">VLOOKUP($T1883,Ethnicities!$A:$B,2,FALSE)</f>
        <v>Black or African American</v>
      </c>
      <c r="V1883" s="8">
        <f t="shared" ca="1" si="294"/>
        <v>25550</v>
      </c>
      <c r="W1883" s="6">
        <f t="shared" ca="1" si="295"/>
        <v>7</v>
      </c>
      <c r="X1883" s="8" t="str">
        <f ca="1">VLOOKUP($W1883,'Background education'!$A:$B,2,FALSE)</f>
        <v>Undergraduate degree</v>
      </c>
      <c r="Y1883" s="7">
        <f ca="1" xml:space="preserve">
  IF(OR($AA1883 = 5, $AA1883 = 6, $AA1883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83" s="7" t="str">
        <f ca="1">VLOOKUP($Y1883,Departments!$A:$B,2,FALSE)</f>
        <v>Communication &amp; Marketing</v>
      </c>
      <c r="AA1883" s="6">
        <f t="shared" ca="1" si="296"/>
        <v>10</v>
      </c>
      <c r="AB1883" s="7" t="str">
        <f ca="1">VLOOKUP($AA1883,Roles!$A:$B,2,FALSE)</f>
        <v>Trainee</v>
      </c>
      <c r="AC1883" s="6" t="str">
        <f t="shared" ca="1" si="297"/>
        <v/>
      </c>
      <c r="AD1883" s="7" t="str">
        <f ca="1" xml:space="preserve">
IF($AC1883 &lt;&gt; "",
    VLOOKUP($AC1883,Levels!$A:$B,2,FALSE),
    ""
)</f>
        <v/>
      </c>
      <c r="AE1883" s="8">
        <f t="shared" ca="1" si="298"/>
        <v>39106</v>
      </c>
      <c r="AF1883" s="6">
        <f ca="1">RANDBETWEEN(5,COUNTA('Recruitment source'!$A:$A) + 1)</f>
        <v>12</v>
      </c>
      <c r="AG1883" s="6" t="str">
        <f ca="1">VLOOKUP($AF1883,'Recruitment source'!$A:$B,2,FALSE)</f>
        <v xml:space="preserve"> recommendation of employee</v>
      </c>
      <c r="AH1883" s="8"/>
      <c r="AI1883" s="1">
        <f t="shared" ca="1" si="290"/>
        <v>1385</v>
      </c>
      <c r="AJ188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1879, 1, 'João Miguel Barbosa Cardoso', 'M', 6, '13/12/1969', 7, 11, 10, NULL, 1385);</v>
      </c>
    </row>
    <row r="1884" spans="1:36" ht="14.25" customHeight="1" x14ac:dyDescent="0.2">
      <c r="A1884" s="7" cm="1">
        <f t="array" aca="1" ref="A1884" ca="1">INDEX(Companies!$A:$A,RANDBETWEEN(5,COUNTA(Companies!$A:$A) + 1),1)</f>
        <v>5</v>
      </c>
      <c r="B1884" s="7" t="str">
        <f ca="1">VLOOKUP($A1884,Companies!$A:$B,2,FALSE)</f>
        <v>ACME Corporation</v>
      </c>
      <c r="C1884" s="5">
        <f t="shared" si="291"/>
        <v>1880</v>
      </c>
      <c r="D1884" s="5" t="str" cm="1">
        <f t="array" ref="D1884">SHA1HASH($C1884)</f>
        <v>4ad4b85c23b825eafbeec5dcf84ff9b11c3b1c78</v>
      </c>
      <c r="E1884" s="6">
        <v>1</v>
      </c>
      <c r="F1884" s="7">
        <f ca="1">IF($C1884 = 1 + N("Presidente"),
    127,
    IF($C1884 = 2 + N("Vice-Presidente"),
        72,
        IF($C1884 = 3 + N("Secretária bilíngue"),
            13,
            RANDBETWEEN(5,COUNT(Name!$A:$A) + 1)
        )
    )
)</f>
        <v>6</v>
      </c>
      <c r="G1884" s="7" t="str">
        <f ca="1">VLOOKUP($F1884,Name!$A:$B,2,FALSE)</f>
        <v>Abigail</v>
      </c>
      <c r="H1884" s="7">
        <f ca="1" xml:space="preserve">
IF($C1884 = 1,
    0,
    RANDBETWEEN(5,COUNT('Last name'!$A:$A) + 1)
)</f>
        <v>114</v>
      </c>
      <c r="I1884" s="7" t="str">
        <f ca="1" xml:space="preserve">
IF($C1884 = 1 + N("Presidente"),
    "de Orléans e Bragança",
    VLOOKUP($H1884,'Last name'!$A:$B,2,FALSE) &amp; " " &amp; VLOOKUP(RANDBETWEEN(5,COUNT('Last name'!$A:$A) + 1),'Last name'!$A:$B,2,FALSE)
)</f>
        <v>Machado Anunciação</v>
      </c>
      <c r="J1884" s="7" t="str">
        <f t="shared" ca="1" si="292"/>
        <v>Abigail Machado Anunciação</v>
      </c>
      <c r="K1884" s="7" t="str" cm="1">
        <f t="array" aca="1" ref="K1884" ca="1">SHA1HASH($J1884)</f>
        <v>fc37ac46d80ce8b0c583ce55af95ba7c1ce3e8b4</v>
      </c>
      <c r="L1884" s="7" cm="1">
        <f t="array" aca="1" ref="L1884" ca="1">INDEX(States!$A:$A,N1884,1)</f>
        <v>5</v>
      </c>
      <c r="M1884" s="7" t="str">
        <f ca="1">VLOOKUP($L1884,Countries!$A:$B,2,FALSE)</f>
        <v>Portugal</v>
      </c>
      <c r="N1884" s="7" cm="1">
        <f t="array" aca="1" ref="N1884" ca="1">INDEX(States!$C:$C,RANDBETWEEN(5,COUNTA(States!$A:$A) + 1),1)</f>
        <v>10</v>
      </c>
      <c r="O1884" s="7" t="str">
        <f ca="1">VLOOKUP($N1884,States!$C:$D,2,FALSE)</f>
        <v>Faro</v>
      </c>
      <c r="P1884" s="7" t="str">
        <f ca="1">VLOOKUP($F1884,Name!$A:$C,3,FALSE)</f>
        <v>F</v>
      </c>
      <c r="Q1884" s="7" t="str">
        <f ca="1">VLOOKUP($P1884,Genders!$B:$C,2,FALSE)</f>
        <v>Female</v>
      </c>
      <c r="R1884" s="7" cm="1">
        <f t="array" aca="1" ref="R1884" ca="1">INDEX('Marital status'!$A:$A,RANDBETWEEN(5,COUNTA('Marital status'!$A:$A) + 1),1)</f>
        <v>9</v>
      </c>
      <c r="S1884" s="7" t="str">
        <f ca="1">VLOOKUP($R1884,'Marital status'!$A:$B,2,FALSE)</f>
        <v>DIVORCED</v>
      </c>
      <c r="T1884" s="7">
        <f t="shared" ca="1" si="293"/>
        <v>5</v>
      </c>
      <c r="U1884" s="7" t="str">
        <f ca="1">VLOOKUP($T1884,Ethnicities!$A:$B,2,FALSE)</f>
        <v xml:space="preserve"> white</v>
      </c>
      <c r="V1884" s="8">
        <f t="shared" ca="1" si="294"/>
        <v>21807</v>
      </c>
      <c r="W1884" s="6">
        <f t="shared" ca="1" si="295"/>
        <v>7</v>
      </c>
      <c r="X1884" s="8" t="str">
        <f ca="1">VLOOKUP($W1884,'Background education'!$A:$B,2,FALSE)</f>
        <v>Undergraduate degree</v>
      </c>
      <c r="Y1884" s="7">
        <f ca="1" xml:space="preserve">
  IF(OR($AA1884 = 5, $AA1884 = 6, $AA1884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884" s="7" t="str">
        <f ca="1">VLOOKUP($Y1884,Departments!$A:$B,2,FALSE)</f>
        <v>Finance</v>
      </c>
      <c r="AA1884" s="6">
        <f t="shared" ca="1" si="296"/>
        <v>11</v>
      </c>
      <c r="AB1884" s="7" t="str">
        <f ca="1">VLOOKUP($AA1884,Roles!$A:$B,2,FALSE)</f>
        <v>Analyst</v>
      </c>
      <c r="AC1884" s="6">
        <f t="shared" ca="1" si="297"/>
        <v>6</v>
      </c>
      <c r="AD1884" s="7" t="str">
        <f ca="1" xml:space="preserve">
IF($AC1884 &lt;&gt; "",
    VLOOKUP($AC1884,Levels!$A:$B,2,FALSE),
    ""
)</f>
        <v>Pleno</v>
      </c>
      <c r="AE1884" s="8">
        <f t="shared" ca="1" si="298"/>
        <v>37397</v>
      </c>
      <c r="AF1884" s="6">
        <f ca="1">RANDBETWEEN(5,COUNTA('Recruitment source'!$A:$A) + 1)</f>
        <v>10</v>
      </c>
      <c r="AG1884" s="6" t="str">
        <f ca="1">VLOOKUP($AF1884,'Recruitment source'!$A:$B,2,FALSE)</f>
        <v>Jobs in Lisbon</v>
      </c>
      <c r="AH1884" s="8"/>
      <c r="AI1884" s="1">
        <f t="shared" ca="1" si="290"/>
        <v>2500</v>
      </c>
      <c r="AJ188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1880, 1, 'Abigail Machado Anunciação', 'F', 5, '14/09/1959', 7, 7, 11, 6, 2500);</v>
      </c>
    </row>
    <row r="1885" spans="1:36" ht="14.25" customHeight="1" x14ac:dyDescent="0.2">
      <c r="A1885" s="7" cm="1">
        <f t="array" aca="1" ref="A1885" ca="1">INDEX(Companies!$A:$A,RANDBETWEEN(5,COUNTA(Companies!$A:$A) + 1),1)</f>
        <v>5</v>
      </c>
      <c r="B1885" s="7" t="str">
        <f ca="1">VLOOKUP($A1885,Companies!$A:$B,2,FALSE)</f>
        <v>ACME Corporation</v>
      </c>
      <c r="C1885" s="5">
        <f t="shared" si="291"/>
        <v>1881</v>
      </c>
      <c r="D1885" s="5" t="str" cm="1">
        <f t="array" ref="D1885">SHA1HASH($C1885)</f>
        <v>923f4073b14e10f425dc758e6847407fe08aeda2</v>
      </c>
      <c r="E1885" s="6">
        <v>1</v>
      </c>
      <c r="F1885" s="7">
        <f ca="1">IF($C1885 = 1 + N("Presidente"),
    127,
    IF($C1885 = 2 + N("Vice-Presidente"),
        72,
        IF($C1885 = 3 + N("Secretária bilíngue"),
            13,
            RANDBETWEEN(5,COUNT(Name!$A:$A) + 1)
        )
    )
)</f>
        <v>157</v>
      </c>
      <c r="G1885" s="7" t="str">
        <f ca="1">VLOOKUP($F1885,Name!$A:$B,2,FALSE)</f>
        <v>Guilherme</v>
      </c>
      <c r="H1885" s="7">
        <f ca="1" xml:space="preserve">
IF($C1885 = 1,
    0,
    RANDBETWEEN(5,COUNT('Last name'!$A:$A) + 1)
)</f>
        <v>166</v>
      </c>
      <c r="I1885" s="7" t="str">
        <f ca="1" xml:space="preserve">
IF($C1885 = 1 + N("Presidente"),
    "de Orléans e Bragança",
    VLOOKUP($H1885,'Last name'!$A:$B,2,FALSE) &amp; " " &amp; VLOOKUP(RANDBETWEEN(5,COUNT('Last name'!$A:$A) + 1),'Last name'!$A:$B,2,FALSE)
)</f>
        <v>Rodrigues Amor</v>
      </c>
      <c r="J1885" s="7" t="str">
        <f t="shared" ca="1" si="292"/>
        <v>Guilherme Rodrigues Amor</v>
      </c>
      <c r="K1885" s="7" t="str" cm="1">
        <f t="array" aca="1" ref="K1885" ca="1">SHA1HASH($J1885)</f>
        <v>58fe413753bad32e67a2013a83ea8e760f4bab58</v>
      </c>
      <c r="L1885" s="7" cm="1">
        <f t="array" aca="1" ref="L1885" ca="1">INDEX(States!$A:$A,N1885,1)</f>
        <v>5</v>
      </c>
      <c r="M1885" s="7" t="str">
        <f ca="1">VLOOKUP($L1885,Countries!$A:$B,2,FALSE)</f>
        <v>Portugal</v>
      </c>
      <c r="N1885" s="7" cm="1">
        <f t="array" aca="1" ref="N1885" ca="1">INDEX(States!$C:$C,RANDBETWEEN(5,COUNTA(States!$A:$A) + 1),1)</f>
        <v>22</v>
      </c>
      <c r="O1885" s="7" t="str">
        <f ca="1">VLOOKUP($N1885,States!$C:$D,2,FALSE)</f>
        <v>Vila Real</v>
      </c>
      <c r="P1885" s="7" t="str">
        <f ca="1">VLOOKUP($F1885,Name!$A:$C,3,FALSE)</f>
        <v>M</v>
      </c>
      <c r="Q1885" s="7" t="str">
        <f ca="1">VLOOKUP($P1885,Genders!$B:$C,2,FALSE)</f>
        <v>Male</v>
      </c>
      <c r="R1885" s="7" cm="1">
        <f t="array" aca="1" ref="R1885" ca="1">INDEX('Marital status'!$A:$A,RANDBETWEEN(5,COUNTA('Marital status'!$A:$A) + 1),1)</f>
        <v>9</v>
      </c>
      <c r="S1885" s="7" t="str">
        <f ca="1">VLOOKUP($R1885,'Marital status'!$A:$B,2,FALSE)</f>
        <v>DIVORCED</v>
      </c>
      <c r="T1885" s="7">
        <f t="shared" ca="1" si="293"/>
        <v>5</v>
      </c>
      <c r="U1885" s="7" t="str">
        <f ca="1">VLOOKUP($T1885,Ethnicities!$A:$B,2,FALSE)</f>
        <v xml:space="preserve"> white</v>
      </c>
      <c r="V1885" s="8">
        <f t="shared" ca="1" si="294"/>
        <v>29241</v>
      </c>
      <c r="W1885" s="6">
        <f t="shared" ca="1" si="295"/>
        <v>7</v>
      </c>
      <c r="X1885" s="8" t="str">
        <f ca="1">VLOOKUP($W1885,'Background education'!$A:$B,2,FALSE)</f>
        <v>Undergraduate degree</v>
      </c>
      <c r="Y1885" s="7">
        <f ca="1" xml:space="preserve">
  IF(OR($AA1885 = 5, $AA1885 = 6, $AA1885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85" s="7" t="str">
        <f ca="1">VLOOKUP($Y1885,Departments!$A:$B,2,FALSE)</f>
        <v xml:space="preserve"> Commercial</v>
      </c>
      <c r="AA1885" s="6">
        <f t="shared" ca="1" si="296"/>
        <v>10</v>
      </c>
      <c r="AB1885" s="7" t="str">
        <f ca="1">VLOOKUP($AA1885,Roles!$A:$B,2,FALSE)</f>
        <v>Trainee</v>
      </c>
      <c r="AC1885" s="6" t="str">
        <f t="shared" ca="1" si="297"/>
        <v/>
      </c>
      <c r="AD1885" s="7" t="str">
        <f ca="1" xml:space="preserve">
IF($AC1885 &lt;&gt; "",
    VLOOKUP($AC1885,Levels!$A:$B,2,FALSE),
    ""
)</f>
        <v/>
      </c>
      <c r="AE1885" s="8">
        <f t="shared" ca="1" si="298"/>
        <v>39311</v>
      </c>
      <c r="AF1885" s="6">
        <f ca="1">RANDBETWEEN(5,COUNTA('Recruitment source'!$A:$A) + 1)</f>
        <v>6</v>
      </c>
      <c r="AG1885" s="6" t="str">
        <f ca="1">VLOOKUP($AF1885,'Recruitment source'!$A:$B,2,FALSE)</f>
        <v>Learn4Good</v>
      </c>
      <c r="AH1885" s="8"/>
      <c r="AI1885" s="1">
        <f t="shared" ca="1" si="290"/>
        <v>1385</v>
      </c>
      <c r="AJ188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1881, 1, 'Guilherme Rodrigues Amor', 'M', 5, '21/01/1980', 7, 9, 10, NULL, 1385);</v>
      </c>
    </row>
    <row r="1886" spans="1:36" ht="14.25" customHeight="1" x14ac:dyDescent="0.2">
      <c r="A1886" s="7" cm="1">
        <f t="array" aca="1" ref="A1886" ca="1">INDEX(Companies!$A:$A,RANDBETWEEN(5,COUNTA(Companies!$A:$A) + 1),1)</f>
        <v>5</v>
      </c>
      <c r="B1886" s="7" t="str">
        <f ca="1">VLOOKUP($A1886,Companies!$A:$B,2,FALSE)</f>
        <v>ACME Corporation</v>
      </c>
      <c r="C1886" s="5">
        <f t="shared" si="291"/>
        <v>1882</v>
      </c>
      <c r="D1886" s="5" t="str" cm="1">
        <f t="array" ref="D1886">SHA1HASH($C1886)</f>
        <v>208113e77ca03938c765671f38ff9b84c06c9473</v>
      </c>
      <c r="E1886" s="6">
        <v>1</v>
      </c>
      <c r="F1886" s="7">
        <f ca="1">IF($C1886 = 1 + N("Presidente"),
    127,
    IF($C1886 = 2 + N("Vice-Presidente"),
        72,
        IF($C1886 = 3 + N("Secretária bilíngue"),
            13,
            RANDBETWEEN(5,COUNT(Name!$A:$A) + 1)
        )
    )
)</f>
        <v>169</v>
      </c>
      <c r="G1886" s="7" t="str">
        <f ca="1">VLOOKUP($F1886,Name!$A:$B,2,FALSE)</f>
        <v>Ian</v>
      </c>
      <c r="H1886" s="7">
        <f ca="1" xml:space="preserve">
IF($C1886 = 1,
    0,
    RANDBETWEEN(5,COUNT('Last name'!$A:$A) + 1)
)</f>
        <v>69</v>
      </c>
      <c r="I1886" s="7" t="str">
        <f ca="1" xml:space="preserve">
IF($C1886 = 1 + N("Presidente"),
    "de Orléans e Bragança",
    VLOOKUP($H1886,'Last name'!$A:$B,2,FALSE) &amp; " " &amp; VLOOKUP(RANDBETWEEN(5,COUNT('Last name'!$A:$A) + 1),'Last name'!$A:$B,2,FALSE)
)</f>
        <v>Costatini Monti</v>
      </c>
      <c r="J1886" s="7" t="str">
        <f t="shared" ca="1" si="292"/>
        <v>Ian Costatini Monti</v>
      </c>
      <c r="K1886" s="7" t="str" cm="1">
        <f t="array" aca="1" ref="K1886" ca="1">SHA1HASH($J1886)</f>
        <v>13ea3dfe5a8e53e091ffda563760a331e94b0dd6</v>
      </c>
      <c r="L1886" s="7" cm="1">
        <f t="array" aca="1" ref="L1886" ca="1">INDEX(States!$A:$A,N1886,1)</f>
        <v>5</v>
      </c>
      <c r="M1886" s="7" t="str">
        <f ca="1">VLOOKUP($L1886,Countries!$A:$B,2,FALSE)</f>
        <v>Portugal</v>
      </c>
      <c r="N1886" s="7" cm="1">
        <f t="array" aca="1" ref="N1886" ca="1">INDEX(States!$C:$C,RANDBETWEEN(5,COUNTA(States!$A:$A) + 1),1)</f>
        <v>17</v>
      </c>
      <c r="O1886" s="7" t="str">
        <f ca="1">VLOOKUP($N1886,States!$C:$D,2,FALSE)</f>
        <v>Viseu</v>
      </c>
      <c r="P1886" s="7" t="str">
        <f ca="1">VLOOKUP($F1886,Name!$A:$C,3,FALSE)</f>
        <v>M</v>
      </c>
      <c r="Q1886" s="7" t="str">
        <f ca="1">VLOOKUP($P1886,Genders!$B:$C,2,FALSE)</f>
        <v>Male</v>
      </c>
      <c r="R1886" s="7" cm="1">
        <f t="array" aca="1" ref="R1886" ca="1">INDEX('Marital status'!$A:$A,RANDBETWEEN(5,COUNTA('Marital status'!$A:$A) + 1),1)</f>
        <v>6</v>
      </c>
      <c r="S1886" s="7" t="str">
        <f ca="1">VLOOKUP($R1886,'Marital status'!$A:$B,2,FALSE)</f>
        <v>MarrieD</v>
      </c>
      <c r="T1886" s="7">
        <f t="shared" ca="1" si="293"/>
        <v>5</v>
      </c>
      <c r="U1886" s="7" t="str">
        <f ca="1">VLOOKUP($T1886,Ethnicities!$A:$B,2,FALSE)</f>
        <v xml:space="preserve"> white</v>
      </c>
      <c r="V1886" s="8">
        <f t="shared" ca="1" si="294"/>
        <v>22689</v>
      </c>
      <c r="W1886" s="6">
        <f t="shared" ca="1" si="295"/>
        <v>7</v>
      </c>
      <c r="X1886" s="8" t="str">
        <f ca="1">VLOOKUP($W1886,'Background education'!$A:$B,2,FALSE)</f>
        <v>Undergraduate degree</v>
      </c>
      <c r="Y1886" s="7">
        <f ca="1" xml:space="preserve">
  IF(OR($AA1886 = 5, $AA1886 = 6, $AA1886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86" s="7" t="str">
        <f ca="1">VLOOKUP($Y1886,Departments!$A:$B,2,FALSE)</f>
        <v>Operations</v>
      </c>
      <c r="AA1886" s="6">
        <f t="shared" ca="1" si="296"/>
        <v>11</v>
      </c>
      <c r="AB1886" s="7" t="str">
        <f ca="1">VLOOKUP($AA1886,Roles!$A:$B,2,FALSE)</f>
        <v>Analyst</v>
      </c>
      <c r="AC1886" s="6">
        <f t="shared" ca="1" si="297"/>
        <v>6</v>
      </c>
      <c r="AD1886" s="7" t="str">
        <f ca="1" xml:space="preserve">
IF($AC1886 &lt;&gt; "",
    VLOOKUP($AC1886,Levels!$A:$B,2,FALSE),
    ""
)</f>
        <v>Pleno</v>
      </c>
      <c r="AE1886" s="8">
        <f t="shared" ca="1" si="298"/>
        <v>44186</v>
      </c>
      <c r="AF1886" s="6">
        <f ca="1">RANDBETWEEN(5,COUNTA('Recruitment source'!$A:$A) + 1)</f>
        <v>12</v>
      </c>
      <c r="AG1886" s="6" t="str">
        <f ca="1">VLOOKUP($AF1886,'Recruitment source'!$A:$B,2,FALSE)</f>
        <v xml:space="preserve"> recommendation of employee</v>
      </c>
      <c r="AH1886" s="8"/>
      <c r="AI1886" s="1">
        <f t="shared" ca="1" si="290"/>
        <v>2500</v>
      </c>
      <c r="AJ1886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1882, 1, 'Ian Costatini Monti', 'M', 5, '12/02/1962', 7, 10, 11, 6, 2500);</v>
      </c>
    </row>
    <row r="1887" spans="1:36" ht="14.25" customHeight="1" x14ac:dyDescent="0.2">
      <c r="A1887" s="7" cm="1">
        <f t="array" aca="1" ref="A1887" ca="1">INDEX(Companies!$A:$A,RANDBETWEEN(5,COUNTA(Companies!$A:$A) + 1),1)</f>
        <v>5</v>
      </c>
      <c r="B1887" s="7" t="str">
        <f ca="1">VLOOKUP($A1887,Companies!$A:$B,2,FALSE)</f>
        <v>ACME Corporation</v>
      </c>
      <c r="C1887" s="5">
        <f t="shared" si="291"/>
        <v>1883</v>
      </c>
      <c r="D1887" s="5" t="str" cm="1">
        <f t="array" ref="D1887">SHA1HASH($C1887)</f>
        <v>de3944e4c911928d5e475ba817f1709044209f69</v>
      </c>
      <c r="E1887" s="6">
        <v>1</v>
      </c>
      <c r="F1887" s="7">
        <f ca="1">IF($C1887 = 1 + N("Presidente"),
    127,
    IF($C1887 = 2 + N("Vice-Presidente"),
        72,
        IF($C1887 = 3 + N("Secretária bilíngue"),
            13,
            RANDBETWEEN(5,COUNT(Name!$A:$A) + 1)
        )
    )
)</f>
        <v>98</v>
      </c>
      <c r="G1887" s="7" t="str">
        <f ca="1">VLOOKUP($F1887,Name!$A:$B,2,FALSE)</f>
        <v>Claudio</v>
      </c>
      <c r="H1887" s="7">
        <f ca="1" xml:space="preserve">
IF($C1887 = 1,
    0,
    RANDBETWEEN(5,COUNT('Last name'!$A:$A) + 1)
)</f>
        <v>46</v>
      </c>
      <c r="I1887" s="7" t="str">
        <f ca="1" xml:space="preserve">
IF($C1887 = 1 + N("Presidente"),
    "de Orléans e Bragança",
    VLOOKUP($H1887,'Last name'!$A:$B,2,FALSE) &amp; " " &amp; VLOOKUP(RANDBETWEEN(5,COUNT('Last name'!$A:$A) + 1),'Last name'!$A:$B,2,FALSE)
)</f>
        <v>Bragança Tavares</v>
      </c>
      <c r="J1887" s="7" t="str">
        <f t="shared" ca="1" si="292"/>
        <v>Claudio Bragança Tavares</v>
      </c>
      <c r="K1887" s="7" t="str" cm="1">
        <f t="array" aca="1" ref="K1887" ca="1">SHA1HASH($J1887)</f>
        <v>f40b74c55b6e23e1752a5ec449e631f2485d0795</v>
      </c>
      <c r="L1887" s="7" cm="1">
        <f t="array" aca="1" ref="L1887" ca="1">INDEX(States!$A:$A,N1887,1)</f>
        <v>5</v>
      </c>
      <c r="M1887" s="7" t="str">
        <f ca="1">VLOOKUP($L1887,Countries!$A:$B,2,FALSE)</f>
        <v>Portugal</v>
      </c>
      <c r="N1887" s="7" cm="1">
        <f t="array" aca="1" ref="N1887" ca="1">INDEX(States!$C:$C,RANDBETWEEN(5,COUNTA(States!$A:$A) + 1),1)</f>
        <v>10</v>
      </c>
      <c r="O1887" s="7" t="str">
        <f ca="1">VLOOKUP($N1887,States!$C:$D,2,FALSE)</f>
        <v>Faro</v>
      </c>
      <c r="P1887" s="7" t="str">
        <f ca="1">VLOOKUP($F1887,Name!$A:$C,3,FALSE)</f>
        <v>M</v>
      </c>
      <c r="Q1887" s="7" t="str">
        <f ca="1">VLOOKUP($P1887,Genders!$B:$C,2,FALSE)</f>
        <v>Male</v>
      </c>
      <c r="R1887" s="7" cm="1">
        <f t="array" aca="1" ref="R1887" ca="1">INDEX('Marital status'!$A:$A,RANDBETWEEN(5,COUNTA('Marital status'!$A:$A) + 1),1)</f>
        <v>5</v>
      </c>
      <c r="S1887" s="7" t="str">
        <f ca="1">VLOOKUP($R1887,'Marital status'!$A:$B,2,FALSE)</f>
        <v>single</v>
      </c>
      <c r="T1887" s="7">
        <f t="shared" ca="1" si="293"/>
        <v>5</v>
      </c>
      <c r="U1887" s="7" t="str">
        <f ca="1">VLOOKUP($T1887,Ethnicities!$A:$B,2,FALSE)</f>
        <v xml:space="preserve"> white</v>
      </c>
      <c r="V1887" s="8">
        <f t="shared" ca="1" si="294"/>
        <v>32743</v>
      </c>
      <c r="W1887" s="6">
        <f t="shared" ca="1" si="295"/>
        <v>7</v>
      </c>
      <c r="X1887" s="8" t="str">
        <f ca="1">VLOOKUP($W1887,'Background education'!$A:$B,2,FALSE)</f>
        <v>Undergraduate degree</v>
      </c>
      <c r="Y1887" s="7">
        <f ca="1" xml:space="preserve">
  IF(OR($AA1887 = 5, $AA1887 = 6, $AA1887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87" s="7" t="str">
        <f ca="1">VLOOKUP($Y1887,Departments!$A:$B,2,FALSE)</f>
        <v>Audit</v>
      </c>
      <c r="AA1887" s="6">
        <f t="shared" ca="1" si="296"/>
        <v>9</v>
      </c>
      <c r="AB1887" s="7" t="str">
        <f ca="1">VLOOKUP($AA1887,Roles!$A:$B,2,FALSE)</f>
        <v>Intern</v>
      </c>
      <c r="AC1887" s="6" t="str">
        <f t="shared" ca="1" si="297"/>
        <v/>
      </c>
      <c r="AD1887" s="7" t="str">
        <f ca="1" xml:space="preserve">
IF($AC1887 &lt;&gt; "",
    VLOOKUP($AC1887,Levels!$A:$B,2,FALSE),
    ""
)</f>
        <v/>
      </c>
      <c r="AE1887" s="8">
        <f t="shared" ca="1" si="298"/>
        <v>37625</v>
      </c>
      <c r="AF1887" s="6">
        <f ca="1">RANDBETWEEN(5,COUNTA('Recruitment source'!$A:$A) + 1)</f>
        <v>14</v>
      </c>
      <c r="AG1887" s="6" t="str">
        <f ca="1">VLOOKUP($AF1887,'Recruitment source'!$A:$B,2,FALSE)</f>
        <v>LinkedIn</v>
      </c>
      <c r="AH1887" s="8"/>
      <c r="AI1887" s="1">
        <f t="shared" ca="1" si="290"/>
        <v>1205</v>
      </c>
      <c r="AJ1887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1883, 1, 'Claudio Bragança Tavares', 'M', 5, '23/08/1989', 7, 13, 9, NULL, 1205);</v>
      </c>
    </row>
    <row r="1888" spans="1:36" ht="14.25" customHeight="1" x14ac:dyDescent="0.2">
      <c r="A1888" s="7" cm="1">
        <f t="array" aca="1" ref="A1888" ca="1">INDEX(Companies!$A:$A,RANDBETWEEN(5,COUNTA(Companies!$A:$A) + 1),1)</f>
        <v>5</v>
      </c>
      <c r="B1888" s="7" t="str">
        <f ca="1">VLOOKUP($A1888,Companies!$A:$B,2,FALSE)</f>
        <v>ACME Corporation</v>
      </c>
      <c r="C1888" s="5">
        <f t="shared" si="291"/>
        <v>1884</v>
      </c>
      <c r="D1888" s="5" t="str" cm="1">
        <f t="array" ref="D1888">SHA1HASH($C1888)</f>
        <v>f233e57f7a6fcd4dde48ab163bcb8f1d4e960300</v>
      </c>
      <c r="E1888" s="6">
        <v>1</v>
      </c>
      <c r="F1888" s="7">
        <f ca="1">IF($C1888 = 1 + N("Presidente"),
    127,
    IF($C1888 = 2 + N("Vice-Presidente"),
        72,
        IF($C1888 = 3 + N("Secretária bilíngue"),
            13,
            RANDBETWEEN(5,COUNT(Name!$A:$A) + 1)
        )
    )
)</f>
        <v>364</v>
      </c>
      <c r="G1888" s="7" t="str">
        <f ca="1">VLOOKUP($F1888,Name!$A:$B,2,FALSE)</f>
        <v>Yasmin</v>
      </c>
      <c r="H1888" s="7">
        <f ca="1" xml:space="preserve">
IF($C1888 = 1,
    0,
    RANDBETWEEN(5,COUNT('Last name'!$A:$A) + 1)
)</f>
        <v>184</v>
      </c>
      <c r="I1888" s="7" t="str">
        <f ca="1" xml:space="preserve">
IF($C1888 = 1 + N("Presidente"),
    "de Orléans e Bragança",
    VLOOKUP($H1888,'Last name'!$A:$B,2,FALSE) &amp; " " &amp; VLOOKUP(RANDBETWEEN(5,COUNT('Last name'!$A:$A) + 1),'Last name'!$A:$B,2,FALSE)
)</f>
        <v>sobrenome Santana</v>
      </c>
      <c r="J1888" s="7" t="str">
        <f t="shared" ca="1" si="292"/>
        <v>Yasmin sobrenome Santana</v>
      </c>
      <c r="K1888" s="7" t="str" cm="1">
        <f t="array" aca="1" ref="K1888" ca="1">SHA1HASH($J1888)</f>
        <v>4d9f231369c04366ba70513b076c6bc1072561b9</v>
      </c>
      <c r="L1888" s="7" cm="1">
        <f t="array" aca="1" ref="L1888" ca="1">INDEX(States!$A:$A,N1888,1)</f>
        <v>5</v>
      </c>
      <c r="M1888" s="7" t="str">
        <f ca="1">VLOOKUP($L1888,Countries!$A:$B,2,FALSE)</f>
        <v>Portugal</v>
      </c>
      <c r="N1888" s="7" cm="1">
        <f t="array" aca="1" ref="N1888" ca="1">INDEX(States!$C:$C,RANDBETWEEN(5,COUNTA(States!$A:$A) + 1),1)</f>
        <v>14</v>
      </c>
      <c r="O1888" s="7" t="str">
        <f ca="1">VLOOKUP($N1888,States!$C:$D,2,FALSE)</f>
        <v>Madeira</v>
      </c>
      <c r="P1888" s="7" t="str">
        <f ca="1">VLOOKUP($F1888,Name!$A:$C,3,FALSE)</f>
        <v>F</v>
      </c>
      <c r="Q1888" s="7" t="str">
        <f ca="1">VLOOKUP($P1888,Genders!$B:$C,2,FALSE)</f>
        <v>Female</v>
      </c>
      <c r="R1888" s="7" cm="1">
        <f t="array" aca="1" ref="R1888" ca="1">INDEX('Marital status'!$A:$A,RANDBETWEEN(5,COUNTA('Marital status'!$A:$A) + 1),1)</f>
        <v>5</v>
      </c>
      <c r="S1888" s="7" t="str">
        <f ca="1">VLOOKUP($R1888,'Marital status'!$A:$B,2,FALSE)</f>
        <v>single</v>
      </c>
      <c r="T1888" s="7">
        <f t="shared" ca="1" si="293"/>
        <v>5</v>
      </c>
      <c r="U1888" s="7" t="str">
        <f ca="1">VLOOKUP($T1888,Ethnicities!$A:$B,2,FALSE)</f>
        <v xml:space="preserve"> white</v>
      </c>
      <c r="V1888" s="8">
        <f t="shared" ca="1" si="294"/>
        <v>27524</v>
      </c>
      <c r="W1888" s="6">
        <f t="shared" ca="1" si="295"/>
        <v>7</v>
      </c>
      <c r="X1888" s="8" t="str">
        <f ca="1">VLOOKUP($W1888,'Background education'!$A:$B,2,FALSE)</f>
        <v>Undergraduate degree</v>
      </c>
      <c r="Y1888" s="7">
        <f ca="1" xml:space="preserve">
  IF(OR($AA1888 = 5, $AA1888 = 6, $AA1888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88" s="7" t="str">
        <f ca="1">VLOOKUP($Y1888,Departments!$A:$B,2,FALSE)</f>
        <v>Operations</v>
      </c>
      <c r="AA1888" s="6">
        <f t="shared" ca="1" si="296"/>
        <v>11</v>
      </c>
      <c r="AB1888" s="7" t="str">
        <f ca="1">VLOOKUP($AA1888,Roles!$A:$B,2,FALSE)</f>
        <v>Analyst</v>
      </c>
      <c r="AC1888" s="6">
        <f t="shared" ca="1" si="297"/>
        <v>5</v>
      </c>
      <c r="AD1888" s="7" t="str">
        <f ca="1" xml:space="preserve">
IF($AC1888 &lt;&gt; "",
    VLOOKUP($AC1888,Levels!$A:$B,2,FALSE),
    ""
)</f>
        <v>Junior</v>
      </c>
      <c r="AE1888" s="8">
        <f t="shared" ca="1" si="298"/>
        <v>44756</v>
      </c>
      <c r="AF1888" s="6">
        <f ca="1">RANDBETWEEN(5,COUNTA('Recruitment source'!$A:$A) + 1)</f>
        <v>8</v>
      </c>
      <c r="AG1888" s="6" t="str">
        <f ca="1">VLOOKUP($AF1888,'Recruitment source'!$A:$B,2,FALSE)</f>
        <v>Net Empregos</v>
      </c>
      <c r="AH1888" s="8"/>
      <c r="AI1888" s="1">
        <f t="shared" ca="1" si="290"/>
        <v>2500</v>
      </c>
      <c r="AJ1888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1884, 1, 'Yasmin sobrenome Santana', 'F', 5, '10/05/1975', 7, 10, 11, 5, 2500);</v>
      </c>
    </row>
    <row r="1889" spans="1:36" ht="14.25" customHeight="1" x14ac:dyDescent="0.2">
      <c r="A1889" s="7" cm="1">
        <f t="array" aca="1" ref="A1889" ca="1">INDEX(Companies!$A:$A,RANDBETWEEN(5,COUNTA(Companies!$A:$A) + 1),1)</f>
        <v>5</v>
      </c>
      <c r="B1889" s="7" t="str">
        <f ca="1">VLOOKUP($A1889,Companies!$A:$B,2,FALSE)</f>
        <v>ACME Corporation</v>
      </c>
      <c r="C1889" s="5">
        <f t="shared" si="291"/>
        <v>1885</v>
      </c>
      <c r="D1889" s="5" t="str" cm="1">
        <f t="array" ref="D1889">SHA1HASH($C1889)</f>
        <v>ab8c67e1a8127be1f25215e446085acbdd622297</v>
      </c>
      <c r="E1889" s="6">
        <v>1</v>
      </c>
      <c r="F1889" s="7">
        <f ca="1">IF($C1889 = 1 + N("Presidente"),
    127,
    IF($C1889 = 2 + N("Vice-Presidente"),
        72,
        IF($C1889 = 3 + N("Secretária bilíngue"),
            13,
            RANDBETWEEN(5,COUNT(Name!$A:$A) + 1)
        )
    )
)</f>
        <v>296</v>
      </c>
      <c r="G1889" s="7" t="str">
        <f ca="1">VLOOKUP($F1889,Name!$A:$B,2,FALSE)</f>
        <v>Miguel Henrique</v>
      </c>
      <c r="H1889" s="7">
        <f ca="1" xml:space="preserve">
IF($C1889 = 1,
    0,
    RANDBETWEEN(5,COUNT('Last name'!$A:$A) + 1)
)</f>
        <v>20</v>
      </c>
      <c r="I1889" s="7" t="str">
        <f ca="1" xml:space="preserve">
IF($C1889 = 1 + N("Presidente"),
    "de Orléans e Bragança",
    VLOOKUP($H1889,'Last name'!$A:$B,2,FALSE) &amp; " " &amp; VLOOKUP(RANDBETWEEN(5,COUNT('Last name'!$A:$A) + 1),'Last name'!$A:$B,2,FALSE)
)</f>
        <v>Anunciação Seixas</v>
      </c>
      <c r="J1889" s="7" t="str">
        <f t="shared" ca="1" si="292"/>
        <v>Miguel Henrique Anunciação Seixas</v>
      </c>
      <c r="K1889" s="7" t="str" cm="1">
        <f t="array" aca="1" ref="K1889" ca="1">SHA1HASH($J1889)</f>
        <v>a5f4ecf81cb62da69cd1dcd0a64d7a07bf16c47c</v>
      </c>
      <c r="L1889" s="7" cm="1">
        <f t="array" aca="1" ref="L1889" ca="1">INDEX(States!$A:$A,N1889,1)</f>
        <v>5</v>
      </c>
      <c r="M1889" s="7" t="str">
        <f ca="1">VLOOKUP($L1889,Countries!$A:$B,2,FALSE)</f>
        <v>Portugal</v>
      </c>
      <c r="N1889" s="7" cm="1">
        <f t="array" aca="1" ref="N1889" ca="1">INDEX(States!$C:$C,RANDBETWEEN(5,COUNTA(States!$A:$A) + 1),1)</f>
        <v>6</v>
      </c>
      <c r="O1889" s="7" t="str">
        <f ca="1">VLOOKUP($N1889,States!$C:$D,2,FALSE)</f>
        <v>PORTO</v>
      </c>
      <c r="P1889" s="7" t="str">
        <f ca="1">VLOOKUP($F1889,Name!$A:$C,3,FALSE)</f>
        <v>M</v>
      </c>
      <c r="Q1889" s="7" t="str">
        <f ca="1">VLOOKUP($P1889,Genders!$B:$C,2,FALSE)</f>
        <v>Male</v>
      </c>
      <c r="R1889" s="7" cm="1">
        <f t="array" aca="1" ref="R1889" ca="1">INDEX('Marital status'!$A:$A,RANDBETWEEN(5,COUNTA('Marital status'!$A:$A) + 1),1)</f>
        <v>6</v>
      </c>
      <c r="S1889" s="7" t="str">
        <f ca="1">VLOOKUP($R1889,'Marital status'!$A:$B,2,FALSE)</f>
        <v>MarrieD</v>
      </c>
      <c r="T1889" s="7">
        <f t="shared" ca="1" si="293"/>
        <v>5</v>
      </c>
      <c r="U1889" s="7" t="str">
        <f ca="1">VLOOKUP($T1889,Ethnicities!$A:$B,2,FALSE)</f>
        <v xml:space="preserve"> white</v>
      </c>
      <c r="V1889" s="8">
        <f t="shared" ca="1" si="294"/>
        <v>24271</v>
      </c>
      <c r="W1889" s="6">
        <f t="shared" ca="1" si="295"/>
        <v>7</v>
      </c>
      <c r="X1889" s="8" t="str">
        <f ca="1">VLOOKUP($W1889,'Background education'!$A:$B,2,FALSE)</f>
        <v>Undergraduate degree</v>
      </c>
      <c r="Y1889" s="7">
        <f ca="1" xml:space="preserve">
  IF(OR($AA1889 = 5, $AA1889 = 6, $AA1889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89" s="7" t="str">
        <f ca="1">VLOOKUP($Y1889,Departments!$A:$B,2,FALSE)</f>
        <v xml:space="preserve"> Commercial</v>
      </c>
      <c r="AA1889" s="6">
        <f t="shared" ca="1" si="296"/>
        <v>10</v>
      </c>
      <c r="AB1889" s="7" t="str">
        <f ca="1">VLOOKUP($AA1889,Roles!$A:$B,2,FALSE)</f>
        <v>Trainee</v>
      </c>
      <c r="AC1889" s="6" t="str">
        <f t="shared" ca="1" si="297"/>
        <v/>
      </c>
      <c r="AD1889" s="7" t="str">
        <f ca="1" xml:space="preserve">
IF($AC1889 &lt;&gt; "",
    VLOOKUP($AC1889,Levels!$A:$B,2,FALSE),
    ""
)</f>
        <v/>
      </c>
      <c r="AE1889" s="8">
        <f t="shared" ca="1" si="298"/>
        <v>43571</v>
      </c>
      <c r="AF1889" s="6">
        <f ca="1">RANDBETWEEN(5,COUNTA('Recruitment source'!$A:$A) + 1)</f>
        <v>10</v>
      </c>
      <c r="AG1889" s="6" t="str">
        <f ca="1">VLOOKUP($AF1889,'Recruitment source'!$A:$B,2,FALSE)</f>
        <v>Jobs in Lisbon</v>
      </c>
      <c r="AH1889" s="8"/>
      <c r="AI1889" s="1">
        <f t="shared" ca="1" si="290"/>
        <v>1385</v>
      </c>
      <c r="AJ1889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1885, 1, 'Miguel Henrique Anunciação Seixas', 'M', 5, '13/06/1966', 7, 9, 10, NULL, 1385);</v>
      </c>
    </row>
    <row r="1890" spans="1:36" ht="14.25" customHeight="1" x14ac:dyDescent="0.2">
      <c r="A1890" s="7" cm="1">
        <f t="array" aca="1" ref="A1890" ca="1">INDEX(Companies!$A:$A,RANDBETWEEN(5,COUNTA(Companies!$A:$A) + 1),1)</f>
        <v>5</v>
      </c>
      <c r="B1890" s="7" t="str">
        <f ca="1">VLOOKUP($A1890,Companies!$A:$B,2,FALSE)</f>
        <v>ACME Corporation</v>
      </c>
      <c r="C1890" s="5">
        <f t="shared" si="291"/>
        <v>1886</v>
      </c>
      <c r="D1890" s="5" t="str" cm="1">
        <f t="array" ref="D1890">SHA1HASH($C1890)</f>
        <v>d0f463ff1ea85e4c15ebc2635a7d8666a79aa2a7</v>
      </c>
      <c r="E1890" s="6">
        <v>1</v>
      </c>
      <c r="F1890" s="7">
        <f ca="1">IF($C1890 = 1 + N("Presidente"),
    127,
    IF($C1890 = 2 + N("Vice-Presidente"),
        72,
        IF($C1890 = 3 + N("Secretária bilíngue"),
            13,
            RANDBETWEEN(5,COUNT(Name!$A:$A) + 1)
        )
    )
)</f>
        <v>242</v>
      </c>
      <c r="G1890" s="7" t="str">
        <f ca="1">VLOOKUP($F1890,Name!$A:$B,2,FALSE)</f>
        <v>Luisa</v>
      </c>
      <c r="H1890" s="7">
        <f ca="1" xml:space="preserve">
IF($C1890 = 1,
    0,
    RANDBETWEEN(5,COUNT('Last name'!$A:$A) + 1)
)</f>
        <v>181</v>
      </c>
      <c r="I1890" s="7" t="str">
        <f ca="1" xml:space="preserve">
IF($C1890 = 1 + N("Presidente"),
    "de Orléans e Bragança",
    VLOOKUP($H1890,'Last name'!$A:$B,2,FALSE) &amp; " " &amp; VLOOKUP(RANDBETWEEN(5,COUNT('Last name'!$A:$A) + 1),'Last name'!$A:$B,2,FALSE)
)</f>
        <v>Simões Ferrão</v>
      </c>
      <c r="J1890" s="7" t="str">
        <f t="shared" ca="1" si="292"/>
        <v>Luisa Simões Ferrão</v>
      </c>
      <c r="K1890" s="7" t="str" cm="1">
        <f t="array" aca="1" ref="K1890" ca="1">SHA1HASH($J1890)</f>
        <v>39f08e24f5d7601fadfcba36fb264e0ef4e85391</v>
      </c>
      <c r="L1890" s="7" cm="1">
        <f t="array" aca="1" ref="L1890" ca="1">INDEX(States!$A:$A,N1890,1)</f>
        <v>5</v>
      </c>
      <c r="M1890" s="7" t="str">
        <f ca="1">VLOOKUP($L1890,Countries!$A:$B,2,FALSE)</f>
        <v>Portugal</v>
      </c>
      <c r="N1890" s="7" cm="1">
        <f t="array" aca="1" ref="N1890" ca="1">INDEX(States!$C:$C,RANDBETWEEN(5,COUNTA(States!$A:$A) + 1),1)</f>
        <v>12</v>
      </c>
      <c r="O1890" s="7" t="str">
        <f ca="1">VLOOKUP($N1890,States!$C:$D,2,FALSE)</f>
        <v>Leiria</v>
      </c>
      <c r="P1890" s="7" t="str">
        <f ca="1">VLOOKUP($F1890,Name!$A:$C,3,FALSE)</f>
        <v>F</v>
      </c>
      <c r="Q1890" s="7" t="str">
        <f ca="1">VLOOKUP($P1890,Genders!$B:$C,2,FALSE)</f>
        <v>Female</v>
      </c>
      <c r="R1890" s="7" cm="1">
        <f t="array" aca="1" ref="R1890" ca="1">INDEX('Marital status'!$A:$A,RANDBETWEEN(5,COUNTA('Marital status'!$A:$A) + 1),1)</f>
        <v>7</v>
      </c>
      <c r="S1890" s="7" t="str">
        <f ca="1">VLOOKUP($R1890,'Marital status'!$A:$B,2,FALSE)</f>
        <v xml:space="preserve">Widowed </v>
      </c>
      <c r="T1890" s="7">
        <f t="shared" ca="1" si="293"/>
        <v>6</v>
      </c>
      <c r="U1890" s="7" t="str">
        <f ca="1">VLOOKUP($T1890,Ethnicities!$A:$B,2,FALSE)</f>
        <v>Black or African American</v>
      </c>
      <c r="V1890" s="8">
        <f t="shared" ca="1" si="294"/>
        <v>22997</v>
      </c>
      <c r="W1890" s="6">
        <f t="shared" ca="1" si="295"/>
        <v>7</v>
      </c>
      <c r="X1890" s="8" t="str">
        <f ca="1">VLOOKUP($W1890,'Background education'!$A:$B,2,FALSE)</f>
        <v>Undergraduate degree</v>
      </c>
      <c r="Y1890" s="7">
        <f ca="1" xml:space="preserve">
  IF(OR($AA1890 = 5, $AA1890 = 6, $AA1890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90" s="7" t="str">
        <f ca="1">VLOOKUP($Y1890,Departments!$A:$B,2,FALSE)</f>
        <v>Audit</v>
      </c>
      <c r="AA1890" s="6">
        <f t="shared" ca="1" si="296"/>
        <v>11</v>
      </c>
      <c r="AB1890" s="7" t="str">
        <f ca="1">VLOOKUP($AA1890,Roles!$A:$B,2,FALSE)</f>
        <v>Analyst</v>
      </c>
      <c r="AC1890" s="6">
        <f t="shared" ca="1" si="297"/>
        <v>7</v>
      </c>
      <c r="AD1890" s="7" t="str">
        <f ca="1" xml:space="preserve">
IF($AC1890 &lt;&gt; "",
    VLOOKUP($AC1890,Levels!$A:$B,2,FALSE),
    ""
)</f>
        <v>Senior</v>
      </c>
      <c r="AE1890" s="8">
        <f t="shared" ca="1" si="298"/>
        <v>38707</v>
      </c>
      <c r="AF1890" s="6">
        <f ca="1">RANDBETWEEN(5,COUNTA('Recruitment source'!$A:$A) + 1)</f>
        <v>15</v>
      </c>
      <c r="AG1890" s="6" t="str">
        <f ca="1">VLOOKUP($AF1890,'Recruitment source'!$A:$B,2,FALSE)</f>
        <v>Website</v>
      </c>
      <c r="AH1890" s="8"/>
      <c r="AI1890" s="1">
        <f t="shared" ca="1" si="290"/>
        <v>2500</v>
      </c>
      <c r="AJ1890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1886, 1, 'Luisa Simões Ferrão', 'F', 6, '17/12/1962', 7, 13, 11, 7, 2500);</v>
      </c>
    </row>
    <row r="1891" spans="1:36" ht="14.25" customHeight="1" x14ac:dyDescent="0.2">
      <c r="A1891" s="7" cm="1">
        <f t="array" aca="1" ref="A1891" ca="1">INDEX(Companies!$A:$A,RANDBETWEEN(5,COUNTA(Companies!$A:$A) + 1),1)</f>
        <v>5</v>
      </c>
      <c r="B1891" s="7" t="str">
        <f ca="1">VLOOKUP($A1891,Companies!$A:$B,2,FALSE)</f>
        <v>ACME Corporation</v>
      </c>
      <c r="C1891" s="5">
        <f t="shared" si="291"/>
        <v>1887</v>
      </c>
      <c r="D1891" s="5" t="str" cm="1">
        <f t="array" ref="D1891">SHA1HASH($C1891)</f>
        <v>3dc75cb8c9ca64146ef7f8a63cc4b6e6f2658426</v>
      </c>
      <c r="E1891" s="6">
        <v>1</v>
      </c>
      <c r="F1891" s="7">
        <f ca="1">IF($C1891 = 1 + N("Presidente"),
    127,
    IF($C1891 = 2 + N("Vice-Presidente"),
        72,
        IF($C1891 = 3 + N("Secretária bilíngue"),
            13,
            RANDBETWEEN(5,COUNT(Name!$A:$A) + 1)
        )
    )
)</f>
        <v>302</v>
      </c>
      <c r="G1891" s="7" t="str">
        <f ca="1">VLOOKUP($F1891,Name!$A:$B,2,FALSE)</f>
        <v>Natália</v>
      </c>
      <c r="H1891" s="7">
        <f ca="1" xml:space="preserve">
IF($C1891 = 1,
    0,
    RANDBETWEEN(5,COUNT('Last name'!$A:$A) + 1)
)</f>
        <v>103</v>
      </c>
      <c r="I1891" s="7" t="str">
        <f ca="1" xml:space="preserve">
IF($C1891 = 1 + N("Presidente"),
    "de Orléans e Bragança",
    VLOOKUP($H1891,'Last name'!$A:$B,2,FALSE) &amp; " " &amp; VLOOKUP(RANDBETWEEN(5,COUNT('Last name'!$A:$A) + 1),'Last name'!$A:$B,2,FALSE)
)</f>
        <v>Holanda Braga</v>
      </c>
      <c r="J1891" s="7" t="str">
        <f t="shared" ca="1" si="292"/>
        <v>Natália Holanda Braga</v>
      </c>
      <c r="K1891" s="7" t="str" cm="1">
        <f t="array" aca="1" ref="K1891" ca="1">SHA1HASH($J1891)</f>
        <v>25447499a9e6577debf2d883e788c75f879a3c3a</v>
      </c>
      <c r="L1891" s="7" cm="1">
        <f t="array" aca="1" ref="L1891" ca="1">INDEX(States!$A:$A,N1891,1)</f>
        <v>5</v>
      </c>
      <c r="M1891" s="7" t="str">
        <f ca="1">VLOOKUP($L1891,Countries!$A:$B,2,FALSE)</f>
        <v>Portugal</v>
      </c>
      <c r="N1891" s="7" cm="1">
        <f t="array" aca="1" ref="N1891" ca="1">INDEX(States!$C:$C,RANDBETWEEN(5,COUNTA(States!$A:$A) + 1),1)</f>
        <v>20</v>
      </c>
      <c r="O1891" s="7" t="str">
        <f ca="1">VLOOKUP($N1891,States!$C:$D,2,FALSE)</f>
        <v>Portalegre</v>
      </c>
      <c r="P1891" s="7" t="str">
        <f ca="1">VLOOKUP($F1891,Name!$A:$C,3,FALSE)</f>
        <v>F</v>
      </c>
      <c r="Q1891" s="7" t="str">
        <f ca="1">VLOOKUP($P1891,Genders!$B:$C,2,FALSE)</f>
        <v>Female</v>
      </c>
      <c r="R1891" s="7" cm="1">
        <f t="array" aca="1" ref="R1891" ca="1">INDEX('Marital status'!$A:$A,RANDBETWEEN(5,COUNTA('Marital status'!$A:$A) + 1),1)</f>
        <v>9</v>
      </c>
      <c r="S1891" s="7" t="str">
        <f ca="1">VLOOKUP($R1891,'Marital status'!$A:$B,2,FALSE)</f>
        <v>DIVORCED</v>
      </c>
      <c r="T1891" s="7">
        <f t="shared" ca="1" si="293"/>
        <v>5</v>
      </c>
      <c r="U1891" s="7" t="str">
        <f ca="1">VLOOKUP($T1891,Ethnicities!$A:$B,2,FALSE)</f>
        <v xml:space="preserve"> white</v>
      </c>
      <c r="V1891" s="8">
        <f t="shared" ca="1" si="294"/>
        <v>22181</v>
      </c>
      <c r="W1891" s="6">
        <f t="shared" ca="1" si="295"/>
        <v>7</v>
      </c>
      <c r="X1891" s="8" t="str">
        <f ca="1">VLOOKUP($W1891,'Background education'!$A:$B,2,FALSE)</f>
        <v>Undergraduate degree</v>
      </c>
      <c r="Y1891" s="7">
        <f ca="1" xml:space="preserve">
  IF(OR($AA1891 = 5, $AA1891 = 6, $AA1891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91" s="7" t="str">
        <f ca="1">VLOOKUP($Y1891,Departments!$A:$B,2,FALSE)</f>
        <v>Administration</v>
      </c>
      <c r="AA1891" s="6">
        <f t="shared" ca="1" si="296"/>
        <v>10</v>
      </c>
      <c r="AB1891" s="7" t="str">
        <f ca="1">VLOOKUP($AA1891,Roles!$A:$B,2,FALSE)</f>
        <v>Trainee</v>
      </c>
      <c r="AC1891" s="6" t="str">
        <f t="shared" ca="1" si="297"/>
        <v/>
      </c>
      <c r="AD1891" s="7" t="str">
        <f ca="1" xml:space="preserve">
IF($AC1891 &lt;&gt; "",
    VLOOKUP($AC1891,Levels!$A:$B,2,FALSE),
    ""
)</f>
        <v/>
      </c>
      <c r="AE1891" s="8">
        <f t="shared" ca="1" si="298"/>
        <v>43049</v>
      </c>
      <c r="AF1891" s="6">
        <f ca="1">RANDBETWEEN(5,COUNTA('Recruitment source'!$A:$A) + 1)</f>
        <v>15</v>
      </c>
      <c r="AG1891" s="6" t="str">
        <f ca="1">VLOOKUP($AF1891,'Recruitment source'!$A:$B,2,FALSE)</f>
        <v>Website</v>
      </c>
      <c r="AH1891" s="8"/>
      <c r="AI1891" s="1">
        <f t="shared" ca="1" si="290"/>
        <v>1305</v>
      </c>
      <c r="AJ1891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1887, 1, 'Natália Holanda Braga', 'F', 5, '22/09/1960', 7, 6, 10, NULL, 1305);</v>
      </c>
    </row>
    <row r="1892" spans="1:36" ht="14.25" customHeight="1" x14ac:dyDescent="0.2">
      <c r="A1892" s="7" cm="1">
        <f t="array" aca="1" ref="A1892" ca="1">INDEX(Companies!$A:$A,RANDBETWEEN(5,COUNTA(Companies!$A:$A) + 1),1)</f>
        <v>5</v>
      </c>
      <c r="B1892" s="7" t="str">
        <f ca="1">VLOOKUP($A1892,Companies!$A:$B,2,FALSE)</f>
        <v>ACME Corporation</v>
      </c>
      <c r="C1892" s="5">
        <f t="shared" si="291"/>
        <v>1888</v>
      </c>
      <c r="D1892" s="5" t="str" cm="1">
        <f t="array" ref="D1892">SHA1HASH($C1892)</f>
        <v>41d04643dd4c86a9b8f41a64a0c15b50afc83b08</v>
      </c>
      <c r="E1892" s="6">
        <v>1</v>
      </c>
      <c r="F1892" s="7">
        <f ca="1">IF($C1892 = 1 + N("Presidente"),
    127,
    IF($C1892 = 2 + N("Vice-Presidente"),
        72,
        IF($C1892 = 3 + N("Secretária bilíngue"),
            13,
            RANDBETWEEN(5,COUNT(Name!$A:$A) + 1)
        )
    )
)</f>
        <v>117</v>
      </c>
      <c r="G1892" s="7" t="str">
        <f ca="1">VLOOKUP($F1892,Name!$A:$B,2,FALSE)</f>
        <v>Eduardo</v>
      </c>
      <c r="H1892" s="7">
        <f ca="1" xml:space="preserve">
IF($C1892 = 1,
    0,
    RANDBETWEEN(5,COUNT('Last name'!$A:$A) + 1)
)</f>
        <v>169</v>
      </c>
      <c r="I1892" s="7" t="str">
        <f ca="1" xml:space="preserve">
IF($C1892 = 1 + N("Presidente"),
    "de Orléans e Bragança",
    VLOOKUP($H1892,'Last name'!$A:$B,2,FALSE) &amp; " " &amp; VLOOKUP(RANDBETWEEN(5,COUNT('Last name'!$A:$A) + 1),'Last name'!$A:$B,2,FALSE)
)</f>
        <v>Russo Moraes</v>
      </c>
      <c r="J1892" s="7" t="str">
        <f t="shared" ca="1" si="292"/>
        <v>Eduardo Russo Moraes</v>
      </c>
      <c r="K1892" s="7" t="str" cm="1">
        <f t="array" aca="1" ref="K1892" ca="1">SHA1HASH($J1892)</f>
        <v>1338e8526b808850019db369c94fe9537e07cb67</v>
      </c>
      <c r="L1892" s="7" cm="1">
        <f t="array" aca="1" ref="L1892" ca="1">INDEX(States!$A:$A,N1892,1)</f>
        <v>5</v>
      </c>
      <c r="M1892" s="7" t="str">
        <f ca="1">VLOOKUP($L1892,Countries!$A:$B,2,FALSE)</f>
        <v>Portugal</v>
      </c>
      <c r="N1892" s="7" cm="1">
        <f t="array" aca="1" ref="N1892" ca="1">INDEX(States!$C:$C,RANDBETWEEN(5,COUNTA(States!$A:$A) + 1),1)</f>
        <v>9</v>
      </c>
      <c r="O1892" s="7" t="str">
        <f ca="1">VLOOKUP($N1892,States!$C:$D,2,FALSE)</f>
        <v>braga</v>
      </c>
      <c r="P1892" s="7" t="str">
        <f ca="1">VLOOKUP($F1892,Name!$A:$C,3,FALSE)</f>
        <v>M</v>
      </c>
      <c r="Q1892" s="7" t="str">
        <f ca="1">VLOOKUP($P1892,Genders!$B:$C,2,FALSE)</f>
        <v>Male</v>
      </c>
      <c r="R1892" s="7" cm="1">
        <f t="array" aca="1" ref="R1892" ca="1">INDEX('Marital status'!$A:$A,RANDBETWEEN(5,COUNTA('Marital status'!$A:$A) + 1),1)</f>
        <v>7</v>
      </c>
      <c r="S1892" s="7" t="str">
        <f ca="1">VLOOKUP($R1892,'Marital status'!$A:$B,2,FALSE)</f>
        <v xml:space="preserve">Widowed </v>
      </c>
      <c r="T1892" s="7">
        <f t="shared" ca="1" si="293"/>
        <v>7</v>
      </c>
      <c r="U1892" s="7" t="str">
        <f ca="1">VLOOKUP($T1892,Ethnicities!$A:$B,2,FALSE)</f>
        <v xml:space="preserve">  Hispanic or LATINO</v>
      </c>
      <c r="V1892" s="8">
        <f t="shared" ca="1" si="294"/>
        <v>18094</v>
      </c>
      <c r="W1892" s="6">
        <f t="shared" ca="1" si="295"/>
        <v>8</v>
      </c>
      <c r="X1892" s="8" t="str">
        <f ca="1">VLOOKUP($W1892,'Background education'!$A:$B,2,FALSE)</f>
        <v>Graduate school</v>
      </c>
      <c r="Y1892" s="7">
        <f ca="1" xml:space="preserve">
  IF(OR($AA1892 = 5, $AA1892 = 6, $AA1892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92" s="7" t="str">
        <f ca="1">VLOOKUP($Y1892,Departments!$A:$B,2,FALSE)</f>
        <v>Communication &amp; Marketing</v>
      </c>
      <c r="AA1892" s="6">
        <f t="shared" ca="1" si="296"/>
        <v>11</v>
      </c>
      <c r="AB1892" s="7" t="str">
        <f ca="1">VLOOKUP($AA1892,Roles!$A:$B,2,FALSE)</f>
        <v>Analyst</v>
      </c>
      <c r="AC1892" s="6">
        <f t="shared" ca="1" si="297"/>
        <v>7</v>
      </c>
      <c r="AD1892" s="7" t="str">
        <f ca="1" xml:space="preserve">
IF($AC1892 &lt;&gt; "",
    VLOOKUP($AC1892,Levels!$A:$B,2,FALSE),
    ""
)</f>
        <v>Senior</v>
      </c>
      <c r="AE1892" s="8">
        <f t="shared" ca="1" si="298"/>
        <v>44285</v>
      </c>
      <c r="AF1892" s="6">
        <f ca="1">RANDBETWEEN(5,COUNTA('Recruitment source'!$A:$A) + 1)</f>
        <v>11</v>
      </c>
      <c r="AG1892" s="6" t="str">
        <f ca="1">VLOOKUP($AF1892,'Recruitment source'!$A:$B,2,FALSE)</f>
        <v>Next Station</v>
      </c>
      <c r="AH1892" s="8"/>
      <c r="AI1892" s="1">
        <f t="shared" ca="1" si="290"/>
        <v>3080</v>
      </c>
      <c r="AJ1892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1888, 1, 'Eduardo Russo Moraes', 'M', 7, '15/07/1949', 8, 11, 11, 7, 3080);</v>
      </c>
    </row>
    <row r="1893" spans="1:36" ht="14.25" customHeight="1" x14ac:dyDescent="0.2">
      <c r="A1893" s="7" cm="1">
        <f t="array" aca="1" ref="A1893" ca="1">INDEX(Companies!$A:$A,RANDBETWEEN(5,COUNTA(Companies!$A:$A) + 1),1)</f>
        <v>5</v>
      </c>
      <c r="B1893" s="7" t="str">
        <f ca="1">VLOOKUP($A1893,Companies!$A:$B,2,FALSE)</f>
        <v>ACME Corporation</v>
      </c>
      <c r="C1893" s="5">
        <f t="shared" si="291"/>
        <v>1889</v>
      </c>
      <c r="D1893" s="5" t="str" cm="1">
        <f t="array" ref="D1893">SHA1HASH($C1893)</f>
        <v>01b201646fbcd5b4d5b54feb9ab0f9250ce6072a</v>
      </c>
      <c r="E1893" s="6">
        <v>1</v>
      </c>
      <c r="F1893" s="7">
        <f ca="1">IF($C1893 = 1 + N("Presidente"),
    127,
    IF($C1893 = 2 + N("Vice-Presidente"),
        72,
        IF($C1893 = 3 + N("Secretária bilíngue"),
            13,
            RANDBETWEEN(5,COUNT(Name!$A:$A) + 1)
        )
    )
)</f>
        <v>29</v>
      </c>
      <c r="G1893" s="7" t="str">
        <f ca="1">VLOOKUP($F1893,Name!$A:$B,2,FALSE)</f>
        <v>Ana Cecília</v>
      </c>
      <c r="H1893" s="7">
        <f ca="1" xml:space="preserve">
IF($C1893 = 1,
    0,
    RANDBETWEEN(5,COUNT('Last name'!$A:$A) + 1)
)</f>
        <v>92</v>
      </c>
      <c r="I1893" s="7" t="str">
        <f ca="1" xml:space="preserve">
IF($C1893 = 1 + N("Presidente"),
    "de Orléans e Bragança",
    VLOOKUP($H1893,'Last name'!$A:$B,2,FALSE) &amp; " " &amp; VLOOKUP(RANDBETWEEN(5,COUNT('Last name'!$A:$A) + 1),'Last name'!$A:$B,2,FALSE)
)</f>
        <v>Freitas Frasão</v>
      </c>
      <c r="J1893" s="7" t="str">
        <f t="shared" ca="1" si="292"/>
        <v>Ana Cecília Freitas Frasão</v>
      </c>
      <c r="K1893" s="7" t="str" cm="1">
        <f t="array" aca="1" ref="K1893" ca="1">SHA1HASH($J1893)</f>
        <v>a50a63e236c1d76e945d3b344eddf130b926ff63</v>
      </c>
      <c r="L1893" s="7" cm="1">
        <f t="array" aca="1" ref="L1893" ca="1">INDEX(States!$A:$A,N1893,1)</f>
        <v>5</v>
      </c>
      <c r="M1893" s="7" t="str">
        <f ca="1">VLOOKUP($L1893,Countries!$A:$B,2,FALSE)</f>
        <v>Portugal</v>
      </c>
      <c r="N1893" s="7" cm="1">
        <f t="array" aca="1" ref="N1893" ca="1">INDEX(States!$C:$C,RANDBETWEEN(5,COUNTA(States!$A:$A) + 1),1)</f>
        <v>20</v>
      </c>
      <c r="O1893" s="7" t="str">
        <f ca="1">VLOOKUP($N1893,States!$C:$D,2,FALSE)</f>
        <v>Portalegre</v>
      </c>
      <c r="P1893" s="7" t="str">
        <f ca="1">VLOOKUP($F1893,Name!$A:$C,3,FALSE)</f>
        <v>F</v>
      </c>
      <c r="Q1893" s="7" t="str">
        <f ca="1">VLOOKUP($P1893,Genders!$B:$C,2,FALSE)</f>
        <v>Female</v>
      </c>
      <c r="R1893" s="7" cm="1">
        <f t="array" aca="1" ref="R1893" ca="1">INDEX('Marital status'!$A:$A,RANDBETWEEN(5,COUNTA('Marital status'!$A:$A) + 1),1)</f>
        <v>8</v>
      </c>
      <c r="S1893" s="7" t="str">
        <f ca="1">VLOOKUP($R1893,'Marital status'!$A:$B,2,FALSE)</f>
        <v xml:space="preserve"> Separated </v>
      </c>
      <c r="T1893" s="7">
        <f t="shared" ca="1" si="293"/>
        <v>5</v>
      </c>
      <c r="U1893" s="7" t="str">
        <f ca="1">VLOOKUP($T1893,Ethnicities!$A:$B,2,FALSE)</f>
        <v xml:space="preserve"> white</v>
      </c>
      <c r="V1893" s="8">
        <f t="shared" ca="1" si="294"/>
        <v>18961</v>
      </c>
      <c r="W1893" s="6">
        <f t="shared" ca="1" si="295"/>
        <v>7</v>
      </c>
      <c r="X1893" s="8" t="str">
        <f ca="1">VLOOKUP($W1893,'Background education'!$A:$B,2,FALSE)</f>
        <v>Undergraduate degree</v>
      </c>
      <c r="Y1893" s="7">
        <f ca="1" xml:space="preserve">
  IF(OR($AA1893 = 5, $AA1893 = 6, $AA1893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893" s="7" t="str">
        <f ca="1">VLOOKUP($Y1893,Departments!$A:$B,2,FALSE)</f>
        <v>Operations</v>
      </c>
      <c r="AA1893" s="6">
        <f t="shared" ca="1" si="296"/>
        <v>10</v>
      </c>
      <c r="AB1893" s="7" t="str">
        <f ca="1">VLOOKUP($AA1893,Roles!$A:$B,2,FALSE)</f>
        <v>Trainee</v>
      </c>
      <c r="AC1893" s="6" t="str">
        <f t="shared" ca="1" si="297"/>
        <v/>
      </c>
      <c r="AD1893" s="7" t="str">
        <f ca="1" xml:space="preserve">
IF($AC1893 &lt;&gt; "",
    VLOOKUP($AC1893,Levels!$A:$B,2,FALSE),
    ""
)</f>
        <v/>
      </c>
      <c r="AE1893" s="8">
        <f t="shared" ca="1" si="298"/>
        <v>43832</v>
      </c>
      <c r="AF1893" s="6">
        <f ca="1">RANDBETWEEN(5,COUNTA('Recruitment source'!$A:$A) + 1)</f>
        <v>5</v>
      </c>
      <c r="AG1893" s="6" t="str">
        <f ca="1">VLOOKUP($AF1893,'Recruitment source'!$A:$B,2,FALSE)</f>
        <v>Indeed</v>
      </c>
      <c r="AH1893" s="8"/>
      <c r="AI1893" s="1">
        <f t="shared" ca="1" si="290"/>
        <v>1305</v>
      </c>
      <c r="AJ189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1889, 1, 'Ana Cecília Freitas Frasão', 'F', 5, '29/11/1951', 7, 10, 10, NULL, 1305);</v>
      </c>
    </row>
    <row r="1894" spans="1:36" ht="14.25" customHeight="1" x14ac:dyDescent="0.2">
      <c r="A1894" s="7" cm="1">
        <f t="array" aca="1" ref="A1894" ca="1">INDEX(Companies!$A:$A,RANDBETWEEN(5,COUNTA(Companies!$A:$A) + 1),1)</f>
        <v>5</v>
      </c>
      <c r="B1894" s="7" t="str">
        <f ca="1">VLOOKUP($A1894,Companies!$A:$B,2,FALSE)</f>
        <v>ACME Corporation</v>
      </c>
      <c r="C1894" s="5">
        <f t="shared" si="291"/>
        <v>1890</v>
      </c>
      <c r="D1894" s="5" t="str" cm="1">
        <f t="array" ref="D1894">SHA1HASH($C1894)</f>
        <v>6742ebb45229338ec88bed12ed0ef966979b6827</v>
      </c>
      <c r="E1894" s="6">
        <v>1</v>
      </c>
      <c r="F1894" s="7">
        <f ca="1">IF($C1894 = 1 + N("Presidente"),
    127,
    IF($C1894 = 2 + N("Vice-Presidente"),
        72,
        IF($C1894 = 3 + N("Secretária bilíngue"),
            13,
            RANDBETWEEN(5,COUNT(Name!$A:$A) + 1)
        )
    )
)</f>
        <v>254</v>
      </c>
      <c r="G1894" s="7" t="str">
        <f ca="1">VLOOKUP($F1894,Name!$A:$B,2,FALSE)</f>
        <v>Manuel</v>
      </c>
      <c r="H1894" s="7">
        <f ca="1" xml:space="preserve">
IF($C1894 = 1,
    0,
    RANDBETWEEN(5,COUNT('Last name'!$A:$A) + 1)
)</f>
        <v>92</v>
      </c>
      <c r="I1894" s="7" t="str">
        <f ca="1" xml:space="preserve">
IF($C1894 = 1 + N("Presidente"),
    "de Orléans e Bragança",
    VLOOKUP($H1894,'Last name'!$A:$B,2,FALSE) &amp; " " &amp; VLOOKUP(RANDBETWEEN(5,COUNT('Last name'!$A:$A) + 1),'Last name'!$A:$B,2,FALSE)
)</f>
        <v>Freitas Gouveia</v>
      </c>
      <c r="J1894" s="7" t="str">
        <f t="shared" ca="1" si="292"/>
        <v>Manuel Freitas Gouveia</v>
      </c>
      <c r="K1894" s="7" t="str" cm="1">
        <f t="array" aca="1" ref="K1894" ca="1">SHA1HASH($J1894)</f>
        <v>51bf67287ba2e50e5d5ad9b567ec74df63bc9fab</v>
      </c>
      <c r="L1894" s="7" cm="1">
        <f t="array" aca="1" ref="L1894" ca="1">INDEX(States!$A:$A,N1894,1)</f>
        <v>5</v>
      </c>
      <c r="M1894" s="7" t="str">
        <f ca="1">VLOOKUP($L1894,Countries!$A:$B,2,FALSE)</f>
        <v>Portugal</v>
      </c>
      <c r="N1894" s="7" cm="1">
        <f t="array" aca="1" ref="N1894" ca="1">INDEX(States!$C:$C,RANDBETWEEN(5,COUNTA(States!$A:$A) + 1),1)</f>
        <v>23</v>
      </c>
      <c r="O1894" s="7" t="str">
        <f ca="1">VLOOKUP($N1894,States!$C:$D,2,FALSE)</f>
        <v>Viana do Castelo</v>
      </c>
      <c r="P1894" s="7" t="str">
        <f ca="1">VLOOKUP($F1894,Name!$A:$C,3,FALSE)</f>
        <v>M</v>
      </c>
      <c r="Q1894" s="7" t="str">
        <f ca="1">VLOOKUP($P1894,Genders!$B:$C,2,FALSE)</f>
        <v>Male</v>
      </c>
      <c r="R1894" s="7" cm="1">
        <f t="array" aca="1" ref="R1894" ca="1">INDEX('Marital status'!$A:$A,RANDBETWEEN(5,COUNTA('Marital status'!$A:$A) + 1),1)</f>
        <v>9</v>
      </c>
      <c r="S1894" s="7" t="str">
        <f ca="1">VLOOKUP($R1894,'Marital status'!$A:$B,2,FALSE)</f>
        <v>DIVORCED</v>
      </c>
      <c r="T1894" s="7">
        <f t="shared" ca="1" si="293"/>
        <v>5</v>
      </c>
      <c r="U1894" s="7" t="str">
        <f ca="1">VLOOKUP($T1894,Ethnicities!$A:$B,2,FALSE)</f>
        <v xml:space="preserve"> white</v>
      </c>
      <c r="V1894" s="8">
        <f t="shared" ca="1" si="294"/>
        <v>31868</v>
      </c>
      <c r="W1894" s="6">
        <f t="shared" ca="1" si="295"/>
        <v>7</v>
      </c>
      <c r="X1894" s="8" t="str">
        <f ca="1">VLOOKUP($W1894,'Background education'!$A:$B,2,FALSE)</f>
        <v>Undergraduate degree</v>
      </c>
      <c r="Y1894" s="7">
        <f ca="1" xml:space="preserve">
  IF(OR($AA1894 = 5, $AA1894 = 6, $AA1894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94" s="7" t="str">
        <f ca="1">VLOOKUP($Y1894,Departments!$A:$B,2,FALSE)</f>
        <v>Audit</v>
      </c>
      <c r="AA1894" s="6">
        <f t="shared" ca="1" si="296"/>
        <v>11</v>
      </c>
      <c r="AB1894" s="7" t="str">
        <f ca="1">VLOOKUP($AA1894,Roles!$A:$B,2,FALSE)</f>
        <v>Analyst</v>
      </c>
      <c r="AC1894" s="6">
        <f t="shared" ca="1" si="297"/>
        <v>5</v>
      </c>
      <c r="AD1894" s="7" t="str">
        <f ca="1" xml:space="preserve">
IF($AC1894 &lt;&gt; "",
    VLOOKUP($AC1894,Levels!$A:$B,2,FALSE),
    ""
)</f>
        <v>Junior</v>
      </c>
      <c r="AE1894" s="8">
        <f t="shared" ca="1" si="298"/>
        <v>38976</v>
      </c>
      <c r="AF1894" s="6">
        <f ca="1">RANDBETWEEN(5,COUNTA('Recruitment source'!$A:$A) + 1)</f>
        <v>12</v>
      </c>
      <c r="AG1894" s="6" t="str">
        <f ca="1">VLOOKUP($AF1894,'Recruitment source'!$A:$B,2,FALSE)</f>
        <v xml:space="preserve"> recommendation of employee</v>
      </c>
      <c r="AH1894" s="8"/>
      <c r="AI1894" s="1">
        <f t="shared" ca="1" si="290"/>
        <v>2500</v>
      </c>
      <c r="AJ189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1890, 1, 'Manuel Freitas Gouveia', 'M', 5, '01/04/1987', 7, 13, 11, 5, 2500);</v>
      </c>
    </row>
    <row r="1895" spans="1:36" ht="14.25" customHeight="1" x14ac:dyDescent="0.2">
      <c r="A1895" s="7" cm="1">
        <f t="array" aca="1" ref="A1895" ca="1">INDEX(Companies!$A:$A,RANDBETWEEN(5,COUNTA(Companies!$A:$A) + 1),1)</f>
        <v>5</v>
      </c>
      <c r="B1895" s="7" t="str">
        <f ca="1">VLOOKUP($A1895,Companies!$A:$B,2,FALSE)</f>
        <v>ACME Corporation</v>
      </c>
      <c r="C1895" s="5">
        <f t="shared" si="291"/>
        <v>1891</v>
      </c>
      <c r="D1895" s="5" t="str" cm="1">
        <f t="array" ref="D1895">SHA1HASH($C1895)</f>
        <v>c747a57bf4405fbce591c994e928b00521f260e3</v>
      </c>
      <c r="E1895" s="6">
        <v>1</v>
      </c>
      <c r="F1895" s="7">
        <f ca="1">IF($C1895 = 1 + N("Presidente"),
    127,
    IF($C1895 = 2 + N("Vice-Presidente"),
        72,
        IF($C1895 = 3 + N("Secretária bilíngue"),
            13,
            RANDBETWEEN(5,COUNT(Name!$A:$A) + 1)
        )
    )
)</f>
        <v>33</v>
      </c>
      <c r="G1895" s="7" t="str">
        <f ca="1">VLOOKUP($F1895,Name!$A:$B,2,FALSE)</f>
        <v>Ana Lívia</v>
      </c>
      <c r="H1895" s="7">
        <f ca="1" xml:space="preserve">
IF($C1895 = 1,
    0,
    RANDBETWEEN(5,COUNT('Last name'!$A:$A) + 1)
)</f>
        <v>87</v>
      </c>
      <c r="I1895" s="7" t="str">
        <f ca="1" xml:space="preserve">
IF($C1895 = 1 + N("Presidente"),
    "de Orléans e Bragança",
    VLOOKUP($H1895,'Last name'!$A:$B,2,FALSE) &amp; " " &amp; VLOOKUP(RANDBETWEEN(5,COUNT('Last name'!$A:$A) + 1),'Last name'!$A:$B,2,FALSE)
)</f>
        <v>Ferrari Garcia</v>
      </c>
      <c r="J1895" s="7" t="str">
        <f t="shared" ca="1" si="292"/>
        <v>Ana Lívia Ferrari Garcia</v>
      </c>
      <c r="K1895" s="7" t="str" cm="1">
        <f t="array" aca="1" ref="K1895" ca="1">SHA1HASH($J1895)</f>
        <v>257df7420fe3f304e20f31e8d16137f99594058a</v>
      </c>
      <c r="L1895" s="7" cm="1">
        <f t="array" aca="1" ref="L1895" ca="1">INDEX(States!$A:$A,N1895,1)</f>
        <v>5</v>
      </c>
      <c r="M1895" s="7" t="str">
        <f ca="1">VLOOKUP($L1895,Countries!$A:$B,2,FALSE)</f>
        <v>Portugal</v>
      </c>
      <c r="N1895" s="7" cm="1">
        <f t="array" aca="1" ref="N1895" ca="1">INDEX(States!$C:$C,RANDBETWEEN(5,COUNTA(States!$A:$A) + 1),1)</f>
        <v>18</v>
      </c>
      <c r="O1895" s="7" t="str">
        <f ca="1">VLOOKUP($N1895,States!$C:$D,2,FALSE)</f>
        <v>Castelo Branco</v>
      </c>
      <c r="P1895" s="7" t="str">
        <f ca="1">VLOOKUP($F1895,Name!$A:$C,3,FALSE)</f>
        <v>F</v>
      </c>
      <c r="Q1895" s="7" t="str">
        <f ca="1">VLOOKUP($P1895,Genders!$B:$C,2,FALSE)</f>
        <v>Female</v>
      </c>
      <c r="R1895" s="7" cm="1">
        <f t="array" aca="1" ref="R1895" ca="1">INDEX('Marital status'!$A:$A,RANDBETWEEN(5,COUNTA('Marital status'!$A:$A) + 1),1)</f>
        <v>6</v>
      </c>
      <c r="S1895" s="7" t="str">
        <f ca="1">VLOOKUP($R1895,'Marital status'!$A:$B,2,FALSE)</f>
        <v>MarrieD</v>
      </c>
      <c r="T1895" s="7">
        <f t="shared" ca="1" si="293"/>
        <v>5</v>
      </c>
      <c r="U1895" s="7" t="str">
        <f ca="1">VLOOKUP($T1895,Ethnicities!$A:$B,2,FALSE)</f>
        <v xml:space="preserve"> white</v>
      </c>
      <c r="V1895" s="8">
        <f t="shared" ca="1" si="294"/>
        <v>25670</v>
      </c>
      <c r="W1895" s="6">
        <f t="shared" ca="1" si="295"/>
        <v>7</v>
      </c>
      <c r="X1895" s="8" t="str">
        <f ca="1">VLOOKUP($W1895,'Background education'!$A:$B,2,FALSE)</f>
        <v>Undergraduate degree</v>
      </c>
      <c r="Y1895" s="7">
        <f ca="1" xml:space="preserve">
  IF(OR($AA1895 = 5, $AA1895 = 6, $AA1895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895" s="7" t="str">
        <f ca="1">VLOOKUP($Y1895,Departments!$A:$B,2,FALSE)</f>
        <v>Communication &amp; Marketing</v>
      </c>
      <c r="AA1895" s="6">
        <f t="shared" ca="1" si="296"/>
        <v>10</v>
      </c>
      <c r="AB1895" s="7" t="str">
        <f ca="1">VLOOKUP($AA1895,Roles!$A:$B,2,FALSE)</f>
        <v>Trainee</v>
      </c>
      <c r="AC1895" s="6" t="str">
        <f t="shared" ca="1" si="297"/>
        <v/>
      </c>
      <c r="AD1895" s="7" t="str">
        <f ca="1" xml:space="preserve">
IF($AC1895 &lt;&gt; "",
    VLOOKUP($AC1895,Levels!$A:$B,2,FALSE),
    ""
)</f>
        <v/>
      </c>
      <c r="AE1895" s="8">
        <f t="shared" ca="1" si="298"/>
        <v>36666</v>
      </c>
      <c r="AF1895" s="6">
        <f ca="1">RANDBETWEEN(5,COUNTA('Recruitment source'!$A:$A) + 1)</f>
        <v>15</v>
      </c>
      <c r="AG1895" s="6" t="str">
        <f ca="1">VLOOKUP($AF1895,'Recruitment source'!$A:$B,2,FALSE)</f>
        <v>Website</v>
      </c>
      <c r="AH1895" s="8"/>
      <c r="AI1895" s="1">
        <f t="shared" ca="1" si="290"/>
        <v>1385</v>
      </c>
      <c r="AJ189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1891, 1, 'Ana Lívia Ferrari Garcia', 'F', 5, '12/04/1970', 7, 11, 10, NULL, 1385);</v>
      </c>
    </row>
    <row r="1896" spans="1:36" ht="14.25" customHeight="1" x14ac:dyDescent="0.2">
      <c r="A1896" s="7" cm="1">
        <f t="array" aca="1" ref="A1896" ca="1">INDEX(Companies!$A:$A,RANDBETWEEN(5,COUNTA(Companies!$A:$A) + 1),1)</f>
        <v>5</v>
      </c>
      <c r="B1896" s="7" t="str">
        <f ca="1">VLOOKUP($A1896,Companies!$A:$B,2,FALSE)</f>
        <v>ACME Corporation</v>
      </c>
      <c r="C1896" s="5">
        <f t="shared" si="291"/>
        <v>1892</v>
      </c>
      <c r="D1896" s="5" t="str" cm="1">
        <f t="array" ref="D1896">SHA1HASH($C1896)</f>
        <v>f312b677e35efb3cf69ea4a6a87e010d73e690e2</v>
      </c>
      <c r="E1896" s="6">
        <v>1</v>
      </c>
      <c r="F1896" s="7">
        <f ca="1">IF($C1896 = 1 + N("Presidente"),
    127,
    IF($C1896 = 2 + N("Vice-Presidente"),
        72,
        IF($C1896 = 3 + N("Secretária bilíngue"),
            13,
            RANDBETWEEN(5,COUNT(Name!$A:$A) + 1)
        )
    )
)</f>
        <v>159</v>
      </c>
      <c r="G1896" s="7" t="str">
        <f ca="1">VLOOKUP($F1896,Name!$A:$B,2,FALSE)</f>
        <v>Gustavo</v>
      </c>
      <c r="H1896" s="7">
        <f ca="1" xml:space="preserve">
IF($C1896 = 1,
    0,
    RANDBETWEEN(5,COUNT('Last name'!$A:$A) + 1)
)</f>
        <v>140</v>
      </c>
      <c r="I1896" s="7" t="str">
        <f ca="1" xml:space="preserve">
IF($C1896 = 1 + N("Presidente"),
    "de Orléans e Bragança",
    VLOOKUP($H1896,'Last name'!$A:$B,2,FALSE) &amp; " " &amp; VLOOKUP(RANDBETWEEN(5,COUNT('Last name'!$A:$A) + 1),'Last name'!$A:$B,2,FALSE)
)</f>
        <v>Negreiros Furtado</v>
      </c>
      <c r="J1896" s="7" t="str">
        <f t="shared" ca="1" si="292"/>
        <v>Gustavo Negreiros Furtado</v>
      </c>
      <c r="K1896" s="7" t="str" cm="1">
        <f t="array" aca="1" ref="K1896" ca="1">SHA1HASH($J1896)</f>
        <v>56afdc273f67e7e34dea93cd09d759159342b810</v>
      </c>
      <c r="L1896" s="7" cm="1">
        <f t="array" aca="1" ref="L1896" ca="1">INDEX(States!$A:$A,N1896,1)</f>
        <v>5</v>
      </c>
      <c r="M1896" s="7" t="str">
        <f ca="1">VLOOKUP($L1896,Countries!$A:$B,2,FALSE)</f>
        <v>Portugal</v>
      </c>
      <c r="N1896" s="7" cm="1">
        <f t="array" aca="1" ref="N1896" ca="1">INDEX(States!$C:$C,RANDBETWEEN(5,COUNTA(States!$A:$A) + 1),1)</f>
        <v>11</v>
      </c>
      <c r="O1896" s="7" t="str">
        <f ca="1">VLOOKUP($N1896,States!$C:$D,2,FALSE)</f>
        <v>Santarém</v>
      </c>
      <c r="P1896" s="7" t="str">
        <f ca="1">VLOOKUP($F1896,Name!$A:$C,3,FALSE)</f>
        <v>M</v>
      </c>
      <c r="Q1896" s="7" t="str">
        <f ca="1">VLOOKUP($P1896,Genders!$B:$C,2,FALSE)</f>
        <v>Male</v>
      </c>
      <c r="R1896" s="7" cm="1">
        <f t="array" aca="1" ref="R1896" ca="1">INDEX('Marital status'!$A:$A,RANDBETWEEN(5,COUNTA('Marital status'!$A:$A) + 1),1)</f>
        <v>6</v>
      </c>
      <c r="S1896" s="7" t="str">
        <f ca="1">VLOOKUP($R1896,'Marital status'!$A:$B,2,FALSE)</f>
        <v>MarrieD</v>
      </c>
      <c r="T1896" s="7">
        <f t="shared" ca="1" si="293"/>
        <v>5</v>
      </c>
      <c r="U1896" s="7" t="str">
        <f ca="1">VLOOKUP($T1896,Ethnicities!$A:$B,2,FALSE)</f>
        <v xml:space="preserve"> white</v>
      </c>
      <c r="V1896" s="8">
        <f t="shared" ca="1" si="294"/>
        <v>22824</v>
      </c>
      <c r="W1896" s="6">
        <f t="shared" ca="1" si="295"/>
        <v>7</v>
      </c>
      <c r="X1896" s="8" t="str">
        <f ca="1">VLOOKUP($W1896,'Background education'!$A:$B,2,FALSE)</f>
        <v>Undergraduate degree</v>
      </c>
      <c r="Y1896" s="7">
        <f ca="1" xml:space="preserve">
  IF(OR($AA1896 = 5, $AA1896 = 6, $AA1896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896" s="7" t="str">
        <f ca="1">VLOOKUP($Y1896,Departments!$A:$B,2,FALSE)</f>
        <v xml:space="preserve"> Commercial</v>
      </c>
      <c r="AA1896" s="6">
        <f t="shared" ca="1" si="296"/>
        <v>11</v>
      </c>
      <c r="AB1896" s="7" t="str">
        <f ca="1">VLOOKUP($AA1896,Roles!$A:$B,2,FALSE)</f>
        <v>Analyst</v>
      </c>
      <c r="AC1896" s="6">
        <f t="shared" ca="1" si="297"/>
        <v>6</v>
      </c>
      <c r="AD1896" s="7" t="str">
        <f ca="1" xml:space="preserve">
IF($AC1896 &lt;&gt; "",
    VLOOKUP($AC1896,Levels!$A:$B,2,FALSE),
    ""
)</f>
        <v>Pleno</v>
      </c>
      <c r="AE1896" s="8">
        <f t="shared" ca="1" si="298"/>
        <v>37536</v>
      </c>
      <c r="AF1896" s="6">
        <f ca="1">RANDBETWEEN(5,COUNTA('Recruitment source'!$A:$A) + 1)</f>
        <v>5</v>
      </c>
      <c r="AG1896" s="6" t="str">
        <f ca="1">VLOOKUP($AF1896,'Recruitment source'!$A:$B,2,FALSE)</f>
        <v>Indeed</v>
      </c>
      <c r="AH1896" s="8"/>
      <c r="AI1896" s="1">
        <f t="shared" ca="1" si="290"/>
        <v>2580</v>
      </c>
      <c r="AJ1896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1892, 1, 'Gustavo Negreiros Furtado', 'M', 5, '27/06/1962', 7, 9, 11, 6, 2580);</v>
      </c>
    </row>
    <row r="1897" spans="1:36" ht="14.25" customHeight="1" x14ac:dyDescent="0.2">
      <c r="A1897" s="7" cm="1">
        <f t="array" aca="1" ref="A1897" ca="1">INDEX(Companies!$A:$A,RANDBETWEEN(5,COUNTA(Companies!$A:$A) + 1),1)</f>
        <v>5</v>
      </c>
      <c r="B1897" s="7" t="str">
        <f ca="1">VLOOKUP($A1897,Companies!$A:$B,2,FALSE)</f>
        <v>ACME Corporation</v>
      </c>
      <c r="C1897" s="5">
        <f t="shared" si="291"/>
        <v>1893</v>
      </c>
      <c r="D1897" s="5" t="str" cm="1">
        <f t="array" ref="D1897">SHA1HASH($C1897)</f>
        <v>ad40574227a78e5f6b9325dbe59f22d0856a28ec</v>
      </c>
      <c r="E1897" s="6">
        <v>1</v>
      </c>
      <c r="F1897" s="7">
        <f ca="1">IF($C1897 = 1 + N("Presidente"),
    127,
    IF($C1897 = 2 + N("Vice-Presidente"),
        72,
        IF($C1897 = 3 + N("Secretária bilíngue"),
            13,
            RANDBETWEEN(5,COUNT(Name!$A:$A) + 1)
        )
    )
)</f>
        <v>40</v>
      </c>
      <c r="G1897" s="7" t="str">
        <f ca="1">VLOOKUP($F1897,Name!$A:$B,2,FALSE)</f>
        <v>André</v>
      </c>
      <c r="H1897" s="7">
        <f ca="1" xml:space="preserve">
IF($C1897 = 1,
    0,
    RANDBETWEEN(5,COUNT('Last name'!$A:$A) + 1)
)</f>
        <v>178</v>
      </c>
      <c r="I1897" s="7" t="str">
        <f ca="1" xml:space="preserve">
IF($C1897 = 1 + N("Presidente"),
    "de Orléans e Bragança",
    VLOOKUP($H1897,'Last name'!$A:$B,2,FALSE) &amp; " " &amp; VLOOKUP(RANDBETWEEN(5,COUNT('Last name'!$A:$A) + 1),'Last name'!$A:$B,2,FALSE)
)</f>
        <v>Seixas Simões</v>
      </c>
      <c r="J1897" s="7" t="str">
        <f t="shared" ca="1" si="292"/>
        <v>André Seixas Simões</v>
      </c>
      <c r="K1897" s="7" t="str" cm="1">
        <f t="array" aca="1" ref="K1897" ca="1">SHA1HASH($J1897)</f>
        <v>1cf97a4e5efed8bc76e0bafa20eb2622048bd494</v>
      </c>
      <c r="L1897" s="7" cm="1">
        <f t="array" aca="1" ref="L1897" ca="1">INDEX(States!$A:$A,N1897,1)</f>
        <v>5</v>
      </c>
      <c r="M1897" s="7" t="str">
        <f ca="1">VLOOKUP($L1897,Countries!$A:$B,2,FALSE)</f>
        <v>Portugal</v>
      </c>
      <c r="N1897" s="7" cm="1">
        <f t="array" aca="1" ref="N1897" ca="1">INDEX(States!$C:$C,RANDBETWEEN(5,COUNTA(States!$A:$A) + 1),1)</f>
        <v>15</v>
      </c>
      <c r="O1897" s="7" t="str">
        <f ca="1">VLOOKUP($N1897,States!$C:$D,2,FALSE)</f>
        <v xml:space="preserve"> ÉVORA</v>
      </c>
      <c r="P1897" s="7" t="str">
        <f ca="1">VLOOKUP($F1897,Name!$A:$C,3,FALSE)</f>
        <v>M</v>
      </c>
      <c r="Q1897" s="7" t="str">
        <f ca="1">VLOOKUP($P1897,Genders!$B:$C,2,FALSE)</f>
        <v>Male</v>
      </c>
      <c r="R1897" s="7" cm="1">
        <f t="array" aca="1" ref="R1897" ca="1">INDEX('Marital status'!$A:$A,RANDBETWEEN(5,COUNTA('Marital status'!$A:$A) + 1),1)</f>
        <v>5</v>
      </c>
      <c r="S1897" s="7" t="str">
        <f ca="1">VLOOKUP($R1897,'Marital status'!$A:$B,2,FALSE)</f>
        <v>single</v>
      </c>
      <c r="T1897" s="7">
        <f t="shared" ca="1" si="293"/>
        <v>6</v>
      </c>
      <c r="U1897" s="7" t="str">
        <f ca="1">VLOOKUP($T1897,Ethnicities!$A:$B,2,FALSE)</f>
        <v>Black or African American</v>
      </c>
      <c r="V1897" s="8">
        <f t="shared" ca="1" si="294"/>
        <v>22796</v>
      </c>
      <c r="W1897" s="6">
        <f t="shared" ca="1" si="295"/>
        <v>7</v>
      </c>
      <c r="X1897" s="8" t="str">
        <f ca="1">VLOOKUP($W1897,'Background education'!$A:$B,2,FALSE)</f>
        <v>Undergraduate degree</v>
      </c>
      <c r="Y1897" s="7">
        <f ca="1" xml:space="preserve">
  IF(OR($AA1897 = 5, $AA1897 = 6, $AA1897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897" s="7" t="str">
        <f ca="1">VLOOKUP($Y1897,Departments!$A:$B,2,FALSE)</f>
        <v>Audit</v>
      </c>
      <c r="AA1897" s="6">
        <f t="shared" ca="1" si="296"/>
        <v>10</v>
      </c>
      <c r="AB1897" s="7" t="str">
        <f ca="1">VLOOKUP($AA1897,Roles!$A:$B,2,FALSE)</f>
        <v>Trainee</v>
      </c>
      <c r="AC1897" s="6" t="str">
        <f t="shared" ca="1" si="297"/>
        <v/>
      </c>
      <c r="AD1897" s="7" t="str">
        <f ca="1" xml:space="preserve">
IF($AC1897 &lt;&gt; "",
    VLOOKUP($AC1897,Levels!$A:$B,2,FALSE),
    ""
)</f>
        <v/>
      </c>
      <c r="AE1897" s="8">
        <f t="shared" ca="1" si="298"/>
        <v>44492</v>
      </c>
      <c r="AF1897" s="6">
        <f ca="1">RANDBETWEEN(5,COUNTA('Recruitment source'!$A:$A) + 1)</f>
        <v>5</v>
      </c>
      <c r="AG1897" s="6" t="str">
        <f ca="1">VLOOKUP($AF1897,'Recruitment source'!$A:$B,2,FALSE)</f>
        <v>Indeed</v>
      </c>
      <c r="AH1897" s="8"/>
      <c r="AI1897" s="1">
        <f t="shared" ca="1" si="290"/>
        <v>1305</v>
      </c>
      <c r="AJ1897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1893, 1, 'André Seixas Simões', 'M', 6, '30/05/1962', 7, 13, 10, NULL, 1305);</v>
      </c>
    </row>
    <row r="1898" spans="1:36" ht="14.25" customHeight="1" x14ac:dyDescent="0.2">
      <c r="A1898" s="7" cm="1">
        <f t="array" aca="1" ref="A1898" ca="1">INDEX(Companies!$A:$A,RANDBETWEEN(5,COUNTA(Companies!$A:$A) + 1),1)</f>
        <v>5</v>
      </c>
      <c r="B1898" s="7" t="str">
        <f ca="1">VLOOKUP($A1898,Companies!$A:$B,2,FALSE)</f>
        <v>ACME Corporation</v>
      </c>
      <c r="C1898" s="5">
        <f t="shared" si="291"/>
        <v>1894</v>
      </c>
      <c r="D1898" s="5" t="str" cm="1">
        <f t="array" ref="D1898">SHA1HASH($C1898)</f>
        <v>458b8e1374ad25cd206027d912827671180f8306</v>
      </c>
      <c r="E1898" s="6">
        <v>1</v>
      </c>
      <c r="F1898" s="7">
        <f ca="1">IF($C1898 = 1 + N("Presidente"),
    127,
    IF($C1898 = 2 + N("Vice-Presidente"),
        72,
        IF($C1898 = 3 + N("Secretária bilíngue"),
            13,
            RANDBETWEEN(5,COUNT(Name!$A:$A) + 1)
        )
    )
)</f>
        <v>233</v>
      </c>
      <c r="G1898" s="7" t="str">
        <f ca="1">VLOOKUP($F1898,Name!$A:$B,2,FALSE)</f>
        <v>Lorenzo Augusto</v>
      </c>
      <c r="H1898" s="7">
        <f ca="1" xml:space="preserve">
IF($C1898 = 1,
    0,
    RANDBETWEEN(5,COUNT('Last name'!$A:$A) + 1)
)</f>
        <v>121</v>
      </c>
      <c r="I1898" s="7" t="str">
        <f ca="1" xml:space="preserve">
IF($C1898 = 1 + N("Presidente"),
    "de Orléans e Bragança",
    VLOOKUP($H1898,'Last name'!$A:$B,2,FALSE) &amp; " " &amp; VLOOKUP(RANDBETWEEN(5,COUNT('Last name'!$A:$A) + 1),'Last name'!$A:$B,2,FALSE)
)</f>
        <v>Martinelli Soares</v>
      </c>
      <c r="J1898" s="7" t="str">
        <f t="shared" ca="1" si="292"/>
        <v>Lorenzo Augusto Martinelli Soares</v>
      </c>
      <c r="K1898" s="7" t="str" cm="1">
        <f t="array" aca="1" ref="K1898" ca="1">SHA1HASH($J1898)</f>
        <v>3e587711724c9eb079a275232c5e0c92ca9a1970</v>
      </c>
      <c r="L1898" s="7" cm="1">
        <f t="array" aca="1" ref="L1898" ca="1">INDEX(States!$A:$A,N1898,1)</f>
        <v>5</v>
      </c>
      <c r="M1898" s="7" t="str">
        <f ca="1">VLOOKUP($L1898,Countries!$A:$B,2,FALSE)</f>
        <v>Portugal</v>
      </c>
      <c r="N1898" s="7" cm="1">
        <f t="array" aca="1" ref="N1898" ca="1">INDEX(States!$C:$C,RANDBETWEEN(5,COUNTA(States!$A:$A) + 1),1)</f>
        <v>16</v>
      </c>
      <c r="O1898" s="7" t="str">
        <f ca="1">VLOOKUP($N1898,States!$C:$D,2,FALSE)</f>
        <v>Azores</v>
      </c>
      <c r="P1898" s="7" t="str">
        <f ca="1">VLOOKUP($F1898,Name!$A:$C,3,FALSE)</f>
        <v>M</v>
      </c>
      <c r="Q1898" s="7" t="str">
        <f ca="1">VLOOKUP($P1898,Genders!$B:$C,2,FALSE)</f>
        <v>Male</v>
      </c>
      <c r="R1898" s="7" cm="1">
        <f t="array" aca="1" ref="R1898" ca="1">INDEX('Marital status'!$A:$A,RANDBETWEEN(5,COUNTA('Marital status'!$A:$A) + 1),1)</f>
        <v>9</v>
      </c>
      <c r="S1898" s="7" t="str">
        <f ca="1">VLOOKUP($R1898,'Marital status'!$A:$B,2,FALSE)</f>
        <v>DIVORCED</v>
      </c>
      <c r="T1898" s="7">
        <f t="shared" ca="1" si="293"/>
        <v>5</v>
      </c>
      <c r="U1898" s="7" t="str">
        <f ca="1">VLOOKUP($T1898,Ethnicities!$A:$B,2,FALSE)</f>
        <v xml:space="preserve"> white</v>
      </c>
      <c r="V1898" s="8">
        <f t="shared" ca="1" si="294"/>
        <v>25982</v>
      </c>
      <c r="W1898" s="6">
        <f t="shared" ca="1" si="295"/>
        <v>8</v>
      </c>
      <c r="X1898" s="8" t="str">
        <f ca="1">VLOOKUP($W1898,'Background education'!$A:$B,2,FALSE)</f>
        <v>Graduate school</v>
      </c>
      <c r="Y1898" s="7">
        <f ca="1" xml:space="preserve">
  IF(OR($AA1898 = 5, $AA1898 = 6, $AA1898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898" s="7" t="str">
        <f ca="1">VLOOKUP($Y1898,Departments!$A:$B,2,FALSE)</f>
        <v>Administration</v>
      </c>
      <c r="AA1898" s="6">
        <f t="shared" ca="1" si="296"/>
        <v>11</v>
      </c>
      <c r="AB1898" s="7" t="str">
        <f ca="1">VLOOKUP($AA1898,Roles!$A:$B,2,FALSE)</f>
        <v>Analyst</v>
      </c>
      <c r="AC1898" s="6">
        <f t="shared" ca="1" si="297"/>
        <v>6</v>
      </c>
      <c r="AD1898" s="7" t="str">
        <f ca="1" xml:space="preserve">
IF($AC1898 &lt;&gt; "",
    VLOOKUP($AC1898,Levels!$A:$B,2,FALSE),
    ""
)</f>
        <v>Pleno</v>
      </c>
      <c r="AE1898" s="8">
        <f t="shared" ca="1" si="298"/>
        <v>37544</v>
      </c>
      <c r="AF1898" s="6">
        <f ca="1">RANDBETWEEN(5,COUNTA('Recruitment source'!$A:$A) + 1)</f>
        <v>15</v>
      </c>
      <c r="AG1898" s="6" t="str">
        <f ca="1">VLOOKUP($AF1898,'Recruitment source'!$A:$B,2,FALSE)</f>
        <v>Website</v>
      </c>
      <c r="AH1898" s="8"/>
      <c r="AI1898" s="1">
        <f t="shared" ca="1" si="290"/>
        <v>3000</v>
      </c>
      <c r="AJ1898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1894, 1, 'Lorenzo Augusto Martinelli Soares', 'M', 5, '18/02/1971', 8, 6, 11, 6, 3000);</v>
      </c>
    </row>
    <row r="1899" spans="1:36" ht="14.25" customHeight="1" x14ac:dyDescent="0.2">
      <c r="A1899" s="7" cm="1">
        <f t="array" aca="1" ref="A1899" ca="1">INDEX(Companies!$A:$A,RANDBETWEEN(5,COUNTA(Companies!$A:$A) + 1),1)</f>
        <v>5</v>
      </c>
      <c r="B1899" s="7" t="str">
        <f ca="1">VLOOKUP($A1899,Companies!$A:$B,2,FALSE)</f>
        <v>ACME Corporation</v>
      </c>
      <c r="C1899" s="5">
        <f t="shared" si="291"/>
        <v>1895</v>
      </c>
      <c r="D1899" s="5" t="str" cm="1">
        <f t="array" ref="D1899">SHA1HASH($C1899)</f>
        <v>efb92532e2998f6520987d4b8f531d4aededc452</v>
      </c>
      <c r="E1899" s="6">
        <v>1</v>
      </c>
      <c r="F1899" s="7">
        <f ca="1">IF($C1899 = 1 + N("Presidente"),
    127,
    IF($C1899 = 2 + N("Vice-Presidente"),
        72,
        IF($C1899 = 3 + N("Secretária bilíngue"),
            13,
            RANDBETWEEN(5,COUNT(Name!$A:$A) + 1)
        )
    )
)</f>
        <v>313</v>
      </c>
      <c r="G1899" s="7" t="str">
        <f ca="1">VLOOKUP($F1899,Name!$A:$B,2,FALSE)</f>
        <v>Pablo</v>
      </c>
      <c r="H1899" s="7">
        <f ca="1" xml:space="preserve">
IF($C1899 = 1,
    0,
    RANDBETWEEN(5,COUNT('Last name'!$A:$A) + 1)
)</f>
        <v>51</v>
      </c>
      <c r="I1899" s="7" t="str">
        <f ca="1" xml:space="preserve">
IF($C1899 = 1 + N("Presidente"),
    "de Orléans e Bragança",
    VLOOKUP($H1899,'Last name'!$A:$B,2,FALSE) &amp; " " &amp; VLOOKUP(RANDBETWEEN(5,COUNT('Last name'!$A:$A) + 1),'Last name'!$A:$B,2,FALSE)
)</f>
        <v>Café Romano</v>
      </c>
      <c r="J1899" s="7" t="str">
        <f t="shared" ca="1" si="292"/>
        <v>Pablo Café Romano</v>
      </c>
      <c r="K1899" s="7" t="str" cm="1">
        <f t="array" aca="1" ref="K1899" ca="1">SHA1HASH($J1899)</f>
        <v>b82eb558b52a58765d562b6706de5b0ac21ae274</v>
      </c>
      <c r="L1899" s="7" cm="1">
        <f t="array" aca="1" ref="L1899" ca="1">INDEX(States!$A:$A,N1899,1)</f>
        <v>5</v>
      </c>
      <c r="M1899" s="7" t="str">
        <f ca="1">VLOOKUP($L1899,Countries!$A:$B,2,FALSE)</f>
        <v>Portugal</v>
      </c>
      <c r="N1899" s="7" cm="1">
        <f t="array" aca="1" ref="N1899" ca="1">INDEX(States!$C:$C,RANDBETWEEN(5,COUNTA(States!$A:$A) + 1),1)</f>
        <v>6</v>
      </c>
      <c r="O1899" s="7" t="str">
        <f ca="1">VLOOKUP($N1899,States!$C:$D,2,FALSE)</f>
        <v>PORTO</v>
      </c>
      <c r="P1899" s="7" t="str">
        <f ca="1">VLOOKUP($F1899,Name!$A:$C,3,FALSE)</f>
        <v>M</v>
      </c>
      <c r="Q1899" s="7" t="str">
        <f ca="1">VLOOKUP($P1899,Genders!$B:$C,2,FALSE)</f>
        <v>Male</v>
      </c>
      <c r="R1899" s="7" cm="1">
        <f t="array" aca="1" ref="R1899" ca="1">INDEX('Marital status'!$A:$A,RANDBETWEEN(5,COUNTA('Marital status'!$A:$A) + 1),1)</f>
        <v>5</v>
      </c>
      <c r="S1899" s="7" t="str">
        <f ca="1">VLOOKUP($R1899,'Marital status'!$A:$B,2,FALSE)</f>
        <v>single</v>
      </c>
      <c r="T1899" s="7">
        <f t="shared" ca="1" si="293"/>
        <v>5</v>
      </c>
      <c r="U1899" s="7" t="str">
        <f ca="1">VLOOKUP($T1899,Ethnicities!$A:$B,2,FALSE)</f>
        <v xml:space="preserve"> white</v>
      </c>
      <c r="V1899" s="8">
        <f t="shared" ca="1" si="294"/>
        <v>29317</v>
      </c>
      <c r="W1899" s="6">
        <f t="shared" ca="1" si="295"/>
        <v>7</v>
      </c>
      <c r="X1899" s="8" t="str">
        <f ca="1">VLOOKUP($W1899,'Background education'!$A:$B,2,FALSE)</f>
        <v>Undergraduate degree</v>
      </c>
      <c r="Y1899" s="7">
        <f ca="1" xml:space="preserve">
  IF(OR($AA1899 = 5, $AA1899 = 6, $AA1899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899" s="7" t="str">
        <f ca="1">VLOOKUP($Y1899,Departments!$A:$B,2,FALSE)</f>
        <v xml:space="preserve"> Presidency</v>
      </c>
      <c r="AA1899" s="6">
        <f t="shared" ca="1" si="296"/>
        <v>10</v>
      </c>
      <c r="AB1899" s="7" t="str">
        <f ca="1">VLOOKUP($AA1899,Roles!$A:$B,2,FALSE)</f>
        <v>Trainee</v>
      </c>
      <c r="AC1899" s="6" t="str">
        <f t="shared" ca="1" si="297"/>
        <v/>
      </c>
      <c r="AD1899" s="7" t="str">
        <f ca="1" xml:space="preserve">
IF($AC1899 &lt;&gt; "",
    VLOOKUP($AC1899,Levels!$A:$B,2,FALSE),
    ""
)</f>
        <v/>
      </c>
      <c r="AE1899" s="8">
        <f t="shared" ca="1" si="298"/>
        <v>40499</v>
      </c>
      <c r="AF1899" s="6">
        <f ca="1">RANDBETWEEN(5,COUNTA('Recruitment source'!$A:$A) + 1)</f>
        <v>11</v>
      </c>
      <c r="AG1899" s="6" t="str">
        <f ca="1">VLOOKUP($AF1899,'Recruitment source'!$A:$B,2,FALSE)</f>
        <v>Next Station</v>
      </c>
      <c r="AH1899" s="8"/>
      <c r="AI1899" s="1">
        <f t="shared" ca="1" si="290"/>
        <v>1305</v>
      </c>
      <c r="AJ1899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1895, 1, 'Pablo Café Romano', 'M', 5, '06/04/1980', 7, 5, 10, NULL, 1305);</v>
      </c>
    </row>
    <row r="1900" spans="1:36" ht="14.25" customHeight="1" x14ac:dyDescent="0.2">
      <c r="A1900" s="7" cm="1">
        <f t="array" aca="1" ref="A1900" ca="1">INDEX(Companies!$A:$A,RANDBETWEEN(5,COUNTA(Companies!$A:$A) + 1),1)</f>
        <v>5</v>
      </c>
      <c r="B1900" s="7" t="str">
        <f ca="1">VLOOKUP($A1900,Companies!$A:$B,2,FALSE)</f>
        <v>ACME Corporation</v>
      </c>
      <c r="C1900" s="5">
        <f t="shared" si="291"/>
        <v>1896</v>
      </c>
      <c r="D1900" s="5" t="str" cm="1">
        <f t="array" ref="D1900">SHA1HASH($C1900)</f>
        <v>1337657643fd0d52ac5e7876743a129134fb40a7</v>
      </c>
      <c r="E1900" s="6">
        <v>1</v>
      </c>
      <c r="F1900" s="7">
        <f ca="1">IF($C1900 = 1 + N("Presidente"),
    127,
    IF($C1900 = 2 + N("Vice-Presidente"),
        72,
        IF($C1900 = 3 + N("Secretária bilíngue"),
            13,
            RANDBETWEEN(5,COUNT(Name!$A:$A) + 1)
        )
    )
)</f>
        <v>25</v>
      </c>
      <c r="G1900" s="7" t="str">
        <f ca="1">VLOOKUP($F1900,Name!$A:$B,2,FALSE)</f>
        <v>Ana</v>
      </c>
      <c r="H1900" s="7">
        <f ca="1" xml:space="preserve">
IF($C1900 = 1,
    0,
    RANDBETWEEN(5,COUNT('Last name'!$A:$A) + 1)
)</f>
        <v>62</v>
      </c>
      <c r="I1900" s="7" t="str">
        <f ca="1" xml:space="preserve">
IF($C1900 = 1 + N("Presidente"),
    "de Orléans e Bragança",
    VLOOKUP($H1900,'Last name'!$A:$B,2,FALSE) &amp; " " &amp; VLOOKUP(RANDBETWEEN(5,COUNT('Last name'!$A:$A) + 1),'Last name'!$A:$B,2,FALSE)
)</f>
        <v>Carvalho Figo</v>
      </c>
      <c r="J1900" s="7" t="str">
        <f t="shared" ca="1" si="292"/>
        <v>Ana Carvalho Figo</v>
      </c>
      <c r="K1900" s="7" t="str" cm="1">
        <f t="array" aca="1" ref="K1900" ca="1">SHA1HASH($J1900)</f>
        <v>ebe7a1d72b953b5c4c1c758a71520c2bd2a53cca</v>
      </c>
      <c r="L1900" s="7" cm="1">
        <f t="array" aca="1" ref="L1900" ca="1">INDEX(States!$A:$A,N1900,1)</f>
        <v>5</v>
      </c>
      <c r="M1900" s="7" t="str">
        <f ca="1">VLOOKUP($L1900,Countries!$A:$B,2,FALSE)</f>
        <v>Portugal</v>
      </c>
      <c r="N1900" s="7" cm="1">
        <f t="array" aca="1" ref="N1900" ca="1">INDEX(States!$C:$C,RANDBETWEEN(5,COUNTA(States!$A:$A) + 1),1)</f>
        <v>14</v>
      </c>
      <c r="O1900" s="7" t="str">
        <f ca="1">VLOOKUP($N1900,States!$C:$D,2,FALSE)</f>
        <v>Madeira</v>
      </c>
      <c r="P1900" s="7" t="str">
        <f ca="1">VLOOKUP($F1900,Name!$A:$C,3,FALSE)</f>
        <v>F</v>
      </c>
      <c r="Q1900" s="7" t="str">
        <f ca="1">VLOOKUP($P1900,Genders!$B:$C,2,FALSE)</f>
        <v>Female</v>
      </c>
      <c r="R1900" s="7" cm="1">
        <f t="array" aca="1" ref="R1900" ca="1">INDEX('Marital status'!$A:$A,RANDBETWEEN(5,COUNTA('Marital status'!$A:$A) + 1),1)</f>
        <v>6</v>
      </c>
      <c r="S1900" s="7" t="str">
        <f ca="1">VLOOKUP($R1900,'Marital status'!$A:$B,2,FALSE)</f>
        <v>MarrieD</v>
      </c>
      <c r="T1900" s="7">
        <f t="shared" ca="1" si="293"/>
        <v>8</v>
      </c>
      <c r="U1900" s="7" t="str">
        <f ca="1">VLOOKUP($T1900,Ethnicities!$A:$B,2,FALSE)</f>
        <v>ASIAN</v>
      </c>
      <c r="V1900" s="8">
        <f t="shared" ca="1" si="294"/>
        <v>21122</v>
      </c>
      <c r="W1900" s="6">
        <f t="shared" ca="1" si="295"/>
        <v>8</v>
      </c>
      <c r="X1900" s="8" t="str">
        <f ca="1">VLOOKUP($W1900,'Background education'!$A:$B,2,FALSE)</f>
        <v>Graduate school</v>
      </c>
      <c r="Y1900" s="7">
        <f ca="1" xml:space="preserve">
  IF(OR($AA1900 = 5, $AA1900 = 6, $AA1900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00" s="7" t="str">
        <f ca="1">VLOOKUP($Y1900,Departments!$A:$B,2,FALSE)</f>
        <v xml:space="preserve"> Presidency</v>
      </c>
      <c r="AA1900" s="6">
        <f t="shared" ca="1" si="296"/>
        <v>11</v>
      </c>
      <c r="AB1900" s="7" t="str">
        <f ca="1">VLOOKUP($AA1900,Roles!$A:$B,2,FALSE)</f>
        <v>Analyst</v>
      </c>
      <c r="AC1900" s="6">
        <f t="shared" ca="1" si="297"/>
        <v>5</v>
      </c>
      <c r="AD1900" s="7" t="str">
        <f ca="1" xml:space="preserve">
IF($AC1900 &lt;&gt; "",
    VLOOKUP($AC1900,Levels!$A:$B,2,FALSE),
    ""
)</f>
        <v>Junior</v>
      </c>
      <c r="AE1900" s="8">
        <f t="shared" ca="1" si="298"/>
        <v>43055</v>
      </c>
      <c r="AF1900" s="6">
        <f ca="1">RANDBETWEEN(5,COUNTA('Recruitment source'!$A:$A) + 1)</f>
        <v>7</v>
      </c>
      <c r="AG1900" s="6" t="str">
        <f ca="1">VLOOKUP($AF1900,'Recruitment source'!$A:$B,2,FALSE)</f>
        <v>SAPO Emprego</v>
      </c>
      <c r="AH1900" s="8"/>
      <c r="AI1900" s="1">
        <f t="shared" ca="1" si="290"/>
        <v>3000</v>
      </c>
      <c r="AJ1900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1896, 1, 'Ana Carvalho Figo', 'F', 8, '29/10/1957', 8, 5, 11, 5, 3000);</v>
      </c>
    </row>
    <row r="1901" spans="1:36" ht="14.25" customHeight="1" x14ac:dyDescent="0.2">
      <c r="A1901" s="7" cm="1">
        <f t="array" aca="1" ref="A1901" ca="1">INDEX(Companies!$A:$A,RANDBETWEEN(5,COUNTA(Companies!$A:$A) + 1),1)</f>
        <v>5</v>
      </c>
      <c r="B1901" s="7" t="str">
        <f ca="1">VLOOKUP($A1901,Companies!$A:$B,2,FALSE)</f>
        <v>ACME Corporation</v>
      </c>
      <c r="C1901" s="5">
        <f t="shared" si="291"/>
        <v>1897</v>
      </c>
      <c r="D1901" s="5" t="str" cm="1">
        <f t="array" ref="D1901">SHA1HASH($C1901)</f>
        <v>a03f5951cdb65350425e26e8fdbd62bb0b23d4a7</v>
      </c>
      <c r="E1901" s="6">
        <v>1</v>
      </c>
      <c r="F1901" s="7">
        <f ca="1">IF($C1901 = 1 + N("Presidente"),
    127,
    IF($C1901 = 2 + N("Vice-Presidente"),
        72,
        IF($C1901 = 3 + N("Secretária bilíngue"),
            13,
            RANDBETWEEN(5,COUNT(Name!$A:$A) + 1)
        )
    )
)</f>
        <v>154</v>
      </c>
      <c r="G1901" s="7" t="str">
        <f ca="1">VLOOKUP($F1901,Name!$A:$B,2,FALSE)</f>
        <v>Giovanna</v>
      </c>
      <c r="H1901" s="7">
        <f ca="1" xml:space="preserve">
IF($C1901 = 1,
    0,
    RANDBETWEEN(5,COUNT('Last name'!$A:$A) + 1)
)</f>
        <v>128</v>
      </c>
      <c r="I1901" s="7" t="str">
        <f ca="1" xml:space="preserve">
IF($C1901 = 1 + N("Presidente"),
    "de Orléans e Bragança",
    VLOOKUP($H1901,'Last name'!$A:$B,2,FALSE) &amp; " " &amp; VLOOKUP(RANDBETWEEN(5,COUNT('Last name'!$A:$A) + 1),'Last name'!$A:$B,2,FALSE)
)</f>
        <v>Mendes Aleluia</v>
      </c>
      <c r="J1901" s="7" t="str">
        <f t="shared" ca="1" si="292"/>
        <v>Giovanna Mendes Aleluia</v>
      </c>
      <c r="K1901" s="7" t="str" cm="1">
        <f t="array" aca="1" ref="K1901" ca="1">SHA1HASH($J1901)</f>
        <v>075549ca80f910e60b69d0287aeb00fbd283a49b</v>
      </c>
      <c r="L1901" s="7" cm="1">
        <f t="array" aca="1" ref="L1901" ca="1">INDEX(States!$A:$A,N1901,1)</f>
        <v>5</v>
      </c>
      <c r="M1901" s="7" t="str">
        <f ca="1">VLOOKUP($L1901,Countries!$A:$B,2,FALSE)</f>
        <v>Portugal</v>
      </c>
      <c r="N1901" s="7" cm="1">
        <f t="array" aca="1" ref="N1901" ca="1">INDEX(States!$C:$C,RANDBETWEEN(5,COUNTA(States!$A:$A) + 1),1)</f>
        <v>23</v>
      </c>
      <c r="O1901" s="7" t="str">
        <f ca="1">VLOOKUP($N1901,States!$C:$D,2,FALSE)</f>
        <v>Viana do Castelo</v>
      </c>
      <c r="P1901" s="7" t="str">
        <f ca="1">VLOOKUP($F1901,Name!$A:$C,3,FALSE)</f>
        <v>F</v>
      </c>
      <c r="Q1901" s="7" t="str">
        <f ca="1">VLOOKUP($P1901,Genders!$B:$C,2,FALSE)</f>
        <v>Female</v>
      </c>
      <c r="R1901" s="7" cm="1">
        <f t="array" aca="1" ref="R1901" ca="1">INDEX('Marital status'!$A:$A,RANDBETWEEN(5,COUNTA('Marital status'!$A:$A) + 1),1)</f>
        <v>9</v>
      </c>
      <c r="S1901" s="7" t="str">
        <f ca="1">VLOOKUP($R1901,'Marital status'!$A:$B,2,FALSE)</f>
        <v>DIVORCED</v>
      </c>
      <c r="T1901" s="7">
        <f t="shared" ca="1" si="293"/>
        <v>5</v>
      </c>
      <c r="U1901" s="7" t="str">
        <f ca="1">VLOOKUP($T1901,Ethnicities!$A:$B,2,FALSE)</f>
        <v xml:space="preserve"> white</v>
      </c>
      <c r="V1901" s="8">
        <f t="shared" ca="1" si="294"/>
        <v>21952</v>
      </c>
      <c r="W1901" s="6">
        <f t="shared" ca="1" si="295"/>
        <v>7</v>
      </c>
      <c r="X1901" s="8" t="str">
        <f ca="1">VLOOKUP($W1901,'Background education'!$A:$B,2,FALSE)</f>
        <v>Undergraduate degree</v>
      </c>
      <c r="Y1901" s="7">
        <f ca="1" xml:space="preserve">
  IF(OR($AA1901 = 5, $AA1901 = 6, $AA1901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01" s="7" t="str">
        <f ca="1">VLOOKUP($Y1901,Departments!$A:$B,2,FALSE)</f>
        <v>Controlling</v>
      </c>
      <c r="AA1901" s="6">
        <f t="shared" ca="1" si="296"/>
        <v>10</v>
      </c>
      <c r="AB1901" s="7" t="str">
        <f ca="1">VLOOKUP($AA1901,Roles!$A:$B,2,FALSE)</f>
        <v>Trainee</v>
      </c>
      <c r="AC1901" s="6" t="str">
        <f t="shared" ca="1" si="297"/>
        <v/>
      </c>
      <c r="AD1901" s="7" t="str">
        <f ca="1" xml:space="preserve">
IF($AC1901 &lt;&gt; "",
    VLOOKUP($AC1901,Levels!$A:$B,2,FALSE),
    ""
)</f>
        <v/>
      </c>
      <c r="AE1901" s="8">
        <f t="shared" ca="1" si="298"/>
        <v>40687</v>
      </c>
      <c r="AF1901" s="6">
        <f ca="1">RANDBETWEEN(5,COUNTA('Recruitment source'!$A:$A) + 1)</f>
        <v>10</v>
      </c>
      <c r="AG1901" s="6" t="str">
        <f ca="1">VLOOKUP($AF1901,'Recruitment source'!$A:$B,2,FALSE)</f>
        <v>Jobs in Lisbon</v>
      </c>
      <c r="AH1901" s="8"/>
      <c r="AI1901" s="1">
        <f t="shared" ca="1" si="290"/>
        <v>1305</v>
      </c>
      <c r="AJ1901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1897, 1, 'Giovanna Mendes Aleluia', 'F', 5, '06/02/1960', 7, 12, 10, NULL, 1305);</v>
      </c>
    </row>
    <row r="1902" spans="1:36" ht="14.25" customHeight="1" x14ac:dyDescent="0.2">
      <c r="A1902" s="7" cm="1">
        <f t="array" aca="1" ref="A1902" ca="1">INDEX(Companies!$A:$A,RANDBETWEEN(5,COUNTA(Companies!$A:$A) + 1),1)</f>
        <v>5</v>
      </c>
      <c r="B1902" s="7" t="str">
        <f ca="1">VLOOKUP($A1902,Companies!$A:$B,2,FALSE)</f>
        <v>ACME Corporation</v>
      </c>
      <c r="C1902" s="5">
        <f t="shared" si="291"/>
        <v>1898</v>
      </c>
      <c r="D1902" s="5" t="str" cm="1">
        <f t="array" ref="D1902">SHA1HASH($C1902)</f>
        <v>582f6c0f51ddb73080e84ad30b121f98e6811fbf</v>
      </c>
      <c r="E1902" s="6">
        <v>1</v>
      </c>
      <c r="F1902" s="7">
        <f ca="1">IF($C1902 = 1 + N("Presidente"),
    127,
    IF($C1902 = 2 + N("Vice-Presidente"),
        72,
        IF($C1902 = 3 + N("Secretária bilíngue"),
            13,
            RANDBETWEEN(5,COUNT(Name!$A:$A) + 1)
        )
    )
)</f>
        <v>110</v>
      </c>
      <c r="G1902" s="7" t="str">
        <f ca="1">VLOOKUP($F1902,Name!$A:$B,2,FALSE)</f>
        <v>Davi Miguel</v>
      </c>
      <c r="H1902" s="7">
        <f ca="1" xml:space="preserve">
IF($C1902 = 1,
    0,
    RANDBETWEEN(5,COUNT('Last name'!$A:$A) + 1)
)</f>
        <v>187</v>
      </c>
      <c r="I1902" s="7" t="str">
        <f ca="1" xml:space="preserve">
IF($C1902 = 1 + N("Presidente"),
    "de Orléans e Bragança",
    VLOOKUP($H1902,'Last name'!$A:$B,2,FALSE) &amp; " " &amp; VLOOKUP(RANDBETWEEN(5,COUNT('Last name'!$A:$A) + 1),'Last name'!$A:$B,2,FALSE)
)</f>
        <v>Tavares Furtado</v>
      </c>
      <c r="J1902" s="7" t="str">
        <f t="shared" ca="1" si="292"/>
        <v>Davi Miguel Tavares Furtado</v>
      </c>
      <c r="K1902" s="7" t="str" cm="1">
        <f t="array" aca="1" ref="K1902" ca="1">SHA1HASH($J1902)</f>
        <v>79ebd93d81ae78a0648a2ecb914303805050fcd2</v>
      </c>
      <c r="L1902" s="7" cm="1">
        <f t="array" aca="1" ref="L1902" ca="1">INDEX(States!$A:$A,N1902,1)</f>
        <v>5</v>
      </c>
      <c r="M1902" s="7" t="str">
        <f ca="1">VLOOKUP($L1902,Countries!$A:$B,2,FALSE)</f>
        <v>Portugal</v>
      </c>
      <c r="N1902" s="7" cm="1">
        <f t="array" aca="1" ref="N1902" ca="1">INDEX(States!$C:$C,RANDBETWEEN(5,COUNTA(States!$A:$A) + 1),1)</f>
        <v>5</v>
      </c>
      <c r="O1902" s="7" t="str">
        <f ca="1">VLOOKUP($N1902,States!$C:$D,2,FALSE)</f>
        <v xml:space="preserve"> Lisboa</v>
      </c>
      <c r="P1902" s="7" t="str">
        <f ca="1">VLOOKUP($F1902,Name!$A:$C,3,FALSE)</f>
        <v>M</v>
      </c>
      <c r="Q1902" s="7" t="str">
        <f ca="1">VLOOKUP($P1902,Genders!$B:$C,2,FALSE)</f>
        <v>Male</v>
      </c>
      <c r="R1902" s="7" cm="1">
        <f t="array" aca="1" ref="R1902" ca="1">INDEX('Marital status'!$A:$A,RANDBETWEEN(5,COUNTA('Marital status'!$A:$A) + 1),1)</f>
        <v>7</v>
      </c>
      <c r="S1902" s="7" t="str">
        <f ca="1">VLOOKUP($R1902,'Marital status'!$A:$B,2,FALSE)</f>
        <v xml:space="preserve">Widowed </v>
      </c>
      <c r="T1902" s="7">
        <f t="shared" ca="1" si="293"/>
        <v>5</v>
      </c>
      <c r="U1902" s="7" t="str">
        <f ca="1">VLOOKUP($T1902,Ethnicities!$A:$B,2,FALSE)</f>
        <v xml:space="preserve"> white</v>
      </c>
      <c r="V1902" s="8">
        <f t="shared" ca="1" si="294"/>
        <v>28005</v>
      </c>
      <c r="W1902" s="6">
        <f t="shared" ca="1" si="295"/>
        <v>8</v>
      </c>
      <c r="X1902" s="8" t="str">
        <f ca="1">VLOOKUP($W1902,'Background education'!$A:$B,2,FALSE)</f>
        <v>Graduate school</v>
      </c>
      <c r="Y1902" s="7">
        <f ca="1" xml:space="preserve">
  IF(OR($AA1902 = 5, $AA1902 = 6, $AA1902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02" s="7" t="str">
        <f ca="1">VLOOKUP($Y1902,Departments!$A:$B,2,FALSE)</f>
        <v>Controlling</v>
      </c>
      <c r="AA1902" s="6">
        <f t="shared" ca="1" si="296"/>
        <v>11</v>
      </c>
      <c r="AB1902" s="7" t="str">
        <f ca="1">VLOOKUP($AA1902,Roles!$A:$B,2,FALSE)</f>
        <v>Analyst</v>
      </c>
      <c r="AC1902" s="6">
        <f t="shared" ca="1" si="297"/>
        <v>5</v>
      </c>
      <c r="AD1902" s="7" t="str">
        <f ca="1" xml:space="preserve">
IF($AC1902 &lt;&gt; "",
    VLOOKUP($AC1902,Levels!$A:$B,2,FALSE),
    ""
)</f>
        <v>Junior</v>
      </c>
      <c r="AE1902" s="8">
        <f t="shared" ca="1" si="298"/>
        <v>43764</v>
      </c>
      <c r="AF1902" s="6">
        <f ca="1">RANDBETWEEN(5,COUNTA('Recruitment source'!$A:$A) + 1)</f>
        <v>15</v>
      </c>
      <c r="AG1902" s="6" t="str">
        <f ca="1">VLOOKUP($AF1902,'Recruitment source'!$A:$B,2,FALSE)</f>
        <v>Website</v>
      </c>
      <c r="AH1902" s="8"/>
      <c r="AI1902" s="1">
        <f t="shared" ca="1" si="290"/>
        <v>3000</v>
      </c>
      <c r="AJ1902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1898, 1, 'Davi Miguel Tavares Furtado', 'M', 5, '02/09/1976', 8, 12, 11, 5, 3000);</v>
      </c>
    </row>
    <row r="1903" spans="1:36" ht="14.25" customHeight="1" x14ac:dyDescent="0.2">
      <c r="A1903" s="7" cm="1">
        <f t="array" aca="1" ref="A1903" ca="1">INDEX(Companies!$A:$A,RANDBETWEEN(5,COUNTA(Companies!$A:$A) + 1),1)</f>
        <v>5</v>
      </c>
      <c r="B1903" s="7" t="str">
        <f ca="1">VLOOKUP($A1903,Companies!$A:$B,2,FALSE)</f>
        <v>ACME Corporation</v>
      </c>
      <c r="C1903" s="5">
        <f t="shared" si="291"/>
        <v>1899</v>
      </c>
      <c r="D1903" s="5" t="str" cm="1">
        <f t="array" ref="D1903">SHA1HASH($C1903)</f>
        <v>78e089617753a75b9b6656dfe1ad311a4ca3af77</v>
      </c>
      <c r="E1903" s="6">
        <v>1</v>
      </c>
      <c r="F1903" s="7">
        <f ca="1">IF($C1903 = 1 + N("Presidente"),
    127,
    IF($C1903 = 2 + N("Vice-Presidente"),
        72,
        IF($C1903 = 3 + N("Secretária bilíngue"),
            13,
            RANDBETWEEN(5,COUNT(Name!$A:$A) + 1)
        )
    )
)</f>
        <v>152</v>
      </c>
      <c r="G1903" s="7" t="str">
        <f ca="1">VLOOKUP($F1903,Name!$A:$B,2,FALSE)</f>
        <v>Gael</v>
      </c>
      <c r="H1903" s="7">
        <f ca="1" xml:space="preserve">
IF($C1903 = 1,
    0,
    RANDBETWEEN(5,COUNT('Last name'!$A:$A) + 1)
)</f>
        <v>155</v>
      </c>
      <c r="I1903" s="7" t="str">
        <f ca="1" xml:space="preserve">
IF($C1903 = 1 + N("Presidente"),
    "de Orléans e Bragança",
    VLOOKUP($H1903,'Last name'!$A:$B,2,FALSE) &amp; " " &amp; VLOOKUP(RANDBETWEEN(5,COUNT('Last name'!$A:$A) + 1),'Last name'!$A:$B,2,FALSE)
)</f>
        <v>Pinto Moraes</v>
      </c>
      <c r="J1903" s="7" t="str">
        <f t="shared" ca="1" si="292"/>
        <v>Gael Pinto Moraes</v>
      </c>
      <c r="K1903" s="7" t="str" cm="1">
        <f t="array" aca="1" ref="K1903" ca="1">SHA1HASH($J1903)</f>
        <v>47c0cfeef38cdd9e240305549bea95f8c8dfc36c</v>
      </c>
      <c r="L1903" s="7" cm="1">
        <f t="array" aca="1" ref="L1903" ca="1">INDEX(States!$A:$A,N1903,1)</f>
        <v>5</v>
      </c>
      <c r="M1903" s="7" t="str">
        <f ca="1">VLOOKUP($L1903,Countries!$A:$B,2,FALSE)</f>
        <v>Portugal</v>
      </c>
      <c r="N1903" s="7" cm="1">
        <f t="array" aca="1" ref="N1903" ca="1">INDEX(States!$C:$C,RANDBETWEEN(5,COUNTA(States!$A:$A) + 1),1)</f>
        <v>5</v>
      </c>
      <c r="O1903" s="7" t="str">
        <f ca="1">VLOOKUP($N1903,States!$C:$D,2,FALSE)</f>
        <v xml:space="preserve"> Lisboa</v>
      </c>
      <c r="P1903" s="7" t="str">
        <f ca="1">VLOOKUP($F1903,Name!$A:$C,3,FALSE)</f>
        <v>M</v>
      </c>
      <c r="Q1903" s="7" t="str">
        <f ca="1">VLOOKUP($P1903,Genders!$B:$C,2,FALSE)</f>
        <v>Male</v>
      </c>
      <c r="R1903" s="7" cm="1">
        <f t="array" aca="1" ref="R1903" ca="1">INDEX('Marital status'!$A:$A,RANDBETWEEN(5,COUNTA('Marital status'!$A:$A) + 1),1)</f>
        <v>6</v>
      </c>
      <c r="S1903" s="7" t="str">
        <f ca="1">VLOOKUP($R1903,'Marital status'!$A:$B,2,FALSE)</f>
        <v>MarrieD</v>
      </c>
      <c r="T1903" s="7">
        <f t="shared" ca="1" si="293"/>
        <v>7</v>
      </c>
      <c r="U1903" s="7" t="str">
        <f ca="1">VLOOKUP($T1903,Ethnicities!$A:$B,2,FALSE)</f>
        <v xml:space="preserve">  Hispanic or LATINO</v>
      </c>
      <c r="V1903" s="8">
        <f t="shared" ca="1" si="294"/>
        <v>26586</v>
      </c>
      <c r="W1903" s="6">
        <f t="shared" ca="1" si="295"/>
        <v>7</v>
      </c>
      <c r="X1903" s="8" t="str">
        <f ca="1">VLOOKUP($W1903,'Background education'!$A:$B,2,FALSE)</f>
        <v>Undergraduate degree</v>
      </c>
      <c r="Y1903" s="7">
        <f ca="1" xml:space="preserve">
  IF(OR($AA1903 = 5, $AA1903 = 6, $AA1903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03" s="7" t="str">
        <f ca="1">VLOOKUP($Y1903,Departments!$A:$B,2,FALSE)</f>
        <v>Administration</v>
      </c>
      <c r="AA1903" s="6">
        <f t="shared" ca="1" si="296"/>
        <v>9</v>
      </c>
      <c r="AB1903" s="7" t="str">
        <f ca="1">VLOOKUP($AA1903,Roles!$A:$B,2,FALSE)</f>
        <v>Intern</v>
      </c>
      <c r="AC1903" s="6" t="str">
        <f t="shared" ca="1" si="297"/>
        <v/>
      </c>
      <c r="AD1903" s="7" t="str">
        <f ca="1" xml:space="preserve">
IF($AC1903 &lt;&gt; "",
    VLOOKUP($AC1903,Levels!$A:$B,2,FALSE),
    ""
)</f>
        <v/>
      </c>
      <c r="AE1903" s="8">
        <f t="shared" ca="1" si="298"/>
        <v>39393</v>
      </c>
      <c r="AF1903" s="6">
        <f ca="1">RANDBETWEEN(5,COUNTA('Recruitment source'!$A:$A) + 1)</f>
        <v>7</v>
      </c>
      <c r="AG1903" s="6" t="str">
        <f ca="1">VLOOKUP($AF1903,'Recruitment source'!$A:$B,2,FALSE)</f>
        <v>SAPO Emprego</v>
      </c>
      <c r="AH1903" s="8"/>
      <c r="AI1903" s="1">
        <f t="shared" ca="1" si="290"/>
        <v>1205</v>
      </c>
      <c r="AJ190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1899, 1, 'Gael Pinto Moraes', 'M', 7, '14/10/1972', 7, 6, 9, NULL, 1205);</v>
      </c>
    </row>
    <row r="1904" spans="1:36" ht="14.25" customHeight="1" x14ac:dyDescent="0.2">
      <c r="A1904" s="7" cm="1">
        <f t="array" aca="1" ref="A1904" ca="1">INDEX(Companies!$A:$A,RANDBETWEEN(5,COUNTA(Companies!$A:$A) + 1),1)</f>
        <v>5</v>
      </c>
      <c r="B1904" s="7" t="str">
        <f ca="1">VLOOKUP($A1904,Companies!$A:$B,2,FALSE)</f>
        <v>ACME Corporation</v>
      </c>
      <c r="C1904" s="5">
        <f t="shared" si="291"/>
        <v>1900</v>
      </c>
      <c r="D1904" s="5" t="str" cm="1">
        <f t="array" ref="D1904">SHA1HASH($C1904)</f>
        <v>259e58e1899790724f5bde68f6c687293fce64d1</v>
      </c>
      <c r="E1904" s="6">
        <v>1</v>
      </c>
      <c r="F1904" s="7">
        <f ca="1">IF($C1904 = 1 + N("Presidente"),
    127,
    IF($C1904 = 2 + N("Vice-Presidente"),
        72,
        IF($C1904 = 3 + N("Secretária bilíngue"),
            13,
            RANDBETWEEN(5,COUNT(Name!$A:$A) + 1)
        )
    )
)</f>
        <v>53</v>
      </c>
      <c r="G1904" s="7" t="str">
        <f ca="1">VLOOKUP($F1904,Name!$A:$B,2,FALSE)</f>
        <v>Aquiles</v>
      </c>
      <c r="H1904" s="7">
        <f ca="1" xml:space="preserve">
IF($C1904 = 1,
    0,
    RANDBETWEEN(5,COUNT('Last name'!$A:$A) + 1)
)</f>
        <v>190</v>
      </c>
      <c r="I1904" s="7" t="str">
        <f ca="1" xml:space="preserve">
IF($C1904 = 1 + N("Presidente"),
    "de Orléans e Bragança",
    VLOOKUP($H1904,'Last name'!$A:$B,2,FALSE) &amp; " " &amp; VLOOKUP(RANDBETWEEN(5,COUNT('Last name'!$A:$A) + 1),'Last name'!$A:$B,2,FALSE)
)</f>
        <v>Testa Auth</v>
      </c>
      <c r="J1904" s="7" t="str">
        <f t="shared" ca="1" si="292"/>
        <v>Aquiles Testa Auth</v>
      </c>
      <c r="K1904" s="7" t="str" cm="1">
        <f t="array" aca="1" ref="K1904" ca="1">SHA1HASH($J1904)</f>
        <v>2ee11fe0649f0501fc2d9abf765a83457146bd69</v>
      </c>
      <c r="L1904" s="7" cm="1">
        <f t="array" aca="1" ref="L1904" ca="1">INDEX(States!$A:$A,N1904,1)</f>
        <v>5</v>
      </c>
      <c r="M1904" s="7" t="str">
        <f ca="1">VLOOKUP($L1904,Countries!$A:$B,2,FALSE)</f>
        <v>Portugal</v>
      </c>
      <c r="N1904" s="7" cm="1">
        <f t="array" aca="1" ref="N1904" ca="1">INDEX(States!$C:$C,RANDBETWEEN(5,COUNTA(States!$A:$A) + 1),1)</f>
        <v>18</v>
      </c>
      <c r="O1904" s="7" t="str">
        <f ca="1">VLOOKUP($N1904,States!$C:$D,2,FALSE)</f>
        <v>Castelo Branco</v>
      </c>
      <c r="P1904" s="7" t="str">
        <f ca="1">VLOOKUP($F1904,Name!$A:$C,3,FALSE)</f>
        <v>M</v>
      </c>
      <c r="Q1904" s="7" t="str">
        <f ca="1">VLOOKUP($P1904,Genders!$B:$C,2,FALSE)</f>
        <v>Male</v>
      </c>
      <c r="R1904" s="7" cm="1">
        <f t="array" aca="1" ref="R1904" ca="1">INDEX('Marital status'!$A:$A,RANDBETWEEN(5,COUNTA('Marital status'!$A:$A) + 1),1)</f>
        <v>7</v>
      </c>
      <c r="S1904" s="7" t="str">
        <f ca="1">VLOOKUP($R1904,'Marital status'!$A:$B,2,FALSE)</f>
        <v xml:space="preserve">Widowed </v>
      </c>
      <c r="T1904" s="7">
        <f t="shared" ca="1" si="293"/>
        <v>6</v>
      </c>
      <c r="U1904" s="7" t="str">
        <f ca="1">VLOOKUP($T1904,Ethnicities!$A:$B,2,FALSE)</f>
        <v>Black or African American</v>
      </c>
      <c r="V1904" s="8">
        <f t="shared" ca="1" si="294"/>
        <v>26816</v>
      </c>
      <c r="W1904" s="6">
        <f t="shared" ca="1" si="295"/>
        <v>8</v>
      </c>
      <c r="X1904" s="8" t="str">
        <f ca="1">VLOOKUP($W1904,'Background education'!$A:$B,2,FALSE)</f>
        <v>Graduate school</v>
      </c>
      <c r="Y1904" s="7">
        <f ca="1" xml:space="preserve">
  IF(OR($AA1904 = 5, $AA1904 = 6, $AA1904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04" s="7" t="str">
        <f ca="1">VLOOKUP($Y1904,Departments!$A:$B,2,FALSE)</f>
        <v>Administration</v>
      </c>
      <c r="AA1904" s="6">
        <f t="shared" ca="1" si="296"/>
        <v>11</v>
      </c>
      <c r="AB1904" s="7" t="str">
        <f ca="1">VLOOKUP($AA1904,Roles!$A:$B,2,FALSE)</f>
        <v>Analyst</v>
      </c>
      <c r="AC1904" s="6">
        <f t="shared" ca="1" si="297"/>
        <v>6</v>
      </c>
      <c r="AD1904" s="7" t="str">
        <f ca="1" xml:space="preserve">
IF($AC1904 &lt;&gt; "",
    VLOOKUP($AC1904,Levels!$A:$B,2,FALSE),
    ""
)</f>
        <v>Pleno</v>
      </c>
      <c r="AE1904" s="8">
        <f t="shared" ca="1" si="298"/>
        <v>37627</v>
      </c>
      <c r="AF1904" s="6">
        <f ca="1">RANDBETWEEN(5,COUNTA('Recruitment source'!$A:$A) + 1)</f>
        <v>8</v>
      </c>
      <c r="AG1904" s="6" t="str">
        <f ca="1">VLOOKUP($AF1904,'Recruitment source'!$A:$B,2,FALSE)</f>
        <v>Net Empregos</v>
      </c>
      <c r="AH1904" s="8"/>
      <c r="AI1904" s="1">
        <f t="shared" ca="1" si="290"/>
        <v>3000</v>
      </c>
      <c r="AJ190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1900, 1, 'Aquiles Testa Auth', 'M', 6, '01/06/1973', 8, 6, 11, 6, 3000);</v>
      </c>
    </row>
    <row r="1905" spans="1:36" ht="14.25" customHeight="1" x14ac:dyDescent="0.2">
      <c r="A1905" s="7" cm="1">
        <f t="array" aca="1" ref="A1905" ca="1">INDEX(Companies!$A:$A,RANDBETWEEN(5,COUNTA(Companies!$A:$A) + 1),1)</f>
        <v>5</v>
      </c>
      <c r="B1905" s="7" t="str">
        <f ca="1">VLOOKUP($A1905,Companies!$A:$B,2,FALSE)</f>
        <v>ACME Corporation</v>
      </c>
      <c r="C1905" s="5">
        <f t="shared" si="291"/>
        <v>1901</v>
      </c>
      <c r="D1905" s="5" t="str" cm="1">
        <f t="array" ref="D1905">SHA1HASH($C1905)</f>
        <v>31fb9f38feb65b1accc25e0538d508d715d951bb</v>
      </c>
      <c r="E1905" s="6">
        <v>1</v>
      </c>
      <c r="F1905" s="7">
        <f ca="1">IF($C1905 = 1 + N("Presidente"),
    127,
    IF($C1905 = 2 + N("Vice-Presidente"),
        72,
        IF($C1905 = 3 + N("Secretária bilíngue"),
            13,
            RANDBETWEEN(5,COUNT(Name!$A:$A) + 1)
        )
    )
)</f>
        <v>360</v>
      </c>
      <c r="G1905" s="7" t="str">
        <f ca="1">VLOOKUP($F1905,Name!$A:$B,2,FALSE)</f>
        <v>Vitória</v>
      </c>
      <c r="H1905" s="7">
        <f ca="1" xml:space="preserve">
IF($C1905 = 1,
    0,
    RANDBETWEEN(5,COUNT('Last name'!$A:$A) + 1)
)</f>
        <v>7</v>
      </c>
      <c r="I1905" s="7" t="str">
        <f ca="1" xml:space="preserve">
IF($C1905 = 1 + N("Presidente"),
    "de Orléans e Bragança",
    VLOOKUP($H1905,'Last name'!$A:$B,2,FALSE) &amp; " " &amp; VLOOKUP(RANDBETWEEN(5,COUNT('Last name'!$A:$A) + 1),'Last name'!$A:$B,2,FALSE)
)</f>
        <v>Albuquerque Cunha</v>
      </c>
      <c r="J1905" s="7" t="str">
        <f t="shared" ca="1" si="292"/>
        <v>Vitória Albuquerque Cunha</v>
      </c>
      <c r="K1905" s="7" t="str" cm="1">
        <f t="array" aca="1" ref="K1905" ca="1">SHA1HASH($J1905)</f>
        <v>93b997bc0120aec292839864e9bd2c34150b26ff</v>
      </c>
      <c r="L1905" s="7" cm="1">
        <f t="array" aca="1" ref="L1905" ca="1">INDEX(States!$A:$A,N1905,1)</f>
        <v>5</v>
      </c>
      <c r="M1905" s="7" t="str">
        <f ca="1">VLOOKUP($L1905,Countries!$A:$B,2,FALSE)</f>
        <v>Portugal</v>
      </c>
      <c r="N1905" s="7" cm="1">
        <f t="array" aca="1" ref="N1905" ca="1">INDEX(States!$C:$C,RANDBETWEEN(5,COUNTA(States!$A:$A) + 1),1)</f>
        <v>19</v>
      </c>
      <c r="O1905" s="7" t="str">
        <f ca="1">VLOOKUP($N1905,States!$C:$D,2,FALSE)</f>
        <v>Beja</v>
      </c>
      <c r="P1905" s="7" t="str">
        <f ca="1">VLOOKUP($F1905,Name!$A:$C,3,FALSE)</f>
        <v>F</v>
      </c>
      <c r="Q1905" s="7" t="str">
        <f ca="1">VLOOKUP($P1905,Genders!$B:$C,2,FALSE)</f>
        <v>Female</v>
      </c>
      <c r="R1905" s="7" cm="1">
        <f t="array" aca="1" ref="R1905" ca="1">INDEX('Marital status'!$A:$A,RANDBETWEEN(5,COUNTA('Marital status'!$A:$A) + 1),1)</f>
        <v>5</v>
      </c>
      <c r="S1905" s="7" t="str">
        <f ca="1">VLOOKUP($R1905,'Marital status'!$A:$B,2,FALSE)</f>
        <v>single</v>
      </c>
      <c r="T1905" s="7">
        <f t="shared" ca="1" si="293"/>
        <v>5</v>
      </c>
      <c r="U1905" s="7" t="str">
        <f ca="1">VLOOKUP($T1905,Ethnicities!$A:$B,2,FALSE)</f>
        <v xml:space="preserve"> white</v>
      </c>
      <c r="V1905" s="8">
        <f t="shared" ca="1" si="294"/>
        <v>23496</v>
      </c>
      <c r="W1905" s="6">
        <f t="shared" ca="1" si="295"/>
        <v>7</v>
      </c>
      <c r="X1905" s="8" t="str">
        <f ca="1">VLOOKUP($W1905,'Background education'!$A:$B,2,FALSE)</f>
        <v>Undergraduate degree</v>
      </c>
      <c r="Y1905" s="7">
        <f ca="1" xml:space="preserve">
  IF(OR($AA1905 = 5, $AA1905 = 6, $AA1905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05" s="7" t="str">
        <f ca="1">VLOOKUP($Y1905,Departments!$A:$B,2,FALSE)</f>
        <v>Controlling</v>
      </c>
      <c r="AA1905" s="6">
        <f t="shared" ca="1" si="296"/>
        <v>9</v>
      </c>
      <c r="AB1905" s="7" t="str">
        <f ca="1">VLOOKUP($AA1905,Roles!$A:$B,2,FALSE)</f>
        <v>Intern</v>
      </c>
      <c r="AC1905" s="6" t="str">
        <f t="shared" ca="1" si="297"/>
        <v/>
      </c>
      <c r="AD1905" s="7" t="str">
        <f ca="1" xml:space="preserve">
IF($AC1905 &lt;&gt; "",
    VLOOKUP($AC1905,Levels!$A:$B,2,FALSE),
    ""
)</f>
        <v/>
      </c>
      <c r="AE1905" s="8">
        <f t="shared" ca="1" si="298"/>
        <v>39515</v>
      </c>
      <c r="AF1905" s="6">
        <f ca="1">RANDBETWEEN(5,COUNTA('Recruitment source'!$A:$A) + 1)</f>
        <v>7</v>
      </c>
      <c r="AG1905" s="6" t="str">
        <f ca="1">VLOOKUP($AF1905,'Recruitment source'!$A:$B,2,FALSE)</f>
        <v>SAPO Emprego</v>
      </c>
      <c r="AH1905" s="8"/>
      <c r="AI1905" s="1">
        <f t="shared" ca="1" si="290"/>
        <v>1205</v>
      </c>
      <c r="AJ190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1901, 1, 'Vitória Albuquerque Cunha', 'F', 5, '29/04/1964', 7, 12, 9, NULL, 1205);</v>
      </c>
    </row>
    <row r="1906" spans="1:36" ht="14.25" customHeight="1" x14ac:dyDescent="0.2">
      <c r="A1906" s="7" cm="1">
        <f t="array" aca="1" ref="A1906" ca="1">INDEX(Companies!$A:$A,RANDBETWEEN(5,COUNTA(Companies!$A:$A) + 1),1)</f>
        <v>5</v>
      </c>
      <c r="B1906" s="7" t="str">
        <f ca="1">VLOOKUP($A1906,Companies!$A:$B,2,FALSE)</f>
        <v>ACME Corporation</v>
      </c>
      <c r="C1906" s="5">
        <f t="shared" si="291"/>
        <v>1902</v>
      </c>
      <c r="D1906" s="5" t="str" cm="1">
        <f t="array" ref="D1906">SHA1HASH($C1906)</f>
        <v>30c9e2782e9f0c59a0da2da8666a32f545d05121</v>
      </c>
      <c r="E1906" s="6">
        <v>1</v>
      </c>
      <c r="F1906" s="7">
        <f ca="1">IF($C1906 = 1 + N("Presidente"),
    127,
    IF($C1906 = 2 + N("Vice-Presidente"),
        72,
        IF($C1906 = 3 + N("Secretária bilíngue"),
            13,
            RANDBETWEEN(5,COUNT(Name!$A:$A) + 1)
        )
    )
)</f>
        <v>84</v>
      </c>
      <c r="G1906" s="7" t="str">
        <f ca="1">VLOOKUP($F1906,Name!$A:$B,2,FALSE)</f>
        <v>Carlos</v>
      </c>
      <c r="H1906" s="7">
        <f ca="1" xml:space="preserve">
IF($C1906 = 1,
    0,
    RANDBETWEEN(5,COUNT('Last name'!$A:$A) + 1)
)</f>
        <v>30</v>
      </c>
      <c r="I1906" s="7" t="str">
        <f ca="1" xml:space="preserve">
IF($C1906 = 1 + N("Presidente"),
    "de Orléans e Bragança",
    VLOOKUP($H1906,'Last name'!$A:$B,2,FALSE) &amp; " " &amp; VLOOKUP(RANDBETWEEN(5,COUNT('Last name'!$A:$A) + 1),'Last name'!$A:$B,2,FALSE)
)</f>
        <v>Barbieri Pasquim</v>
      </c>
      <c r="J1906" s="7" t="str">
        <f t="shared" ca="1" si="292"/>
        <v>Carlos Barbieri Pasquim</v>
      </c>
      <c r="K1906" s="7" t="str" cm="1">
        <f t="array" aca="1" ref="K1906" ca="1">SHA1HASH($J1906)</f>
        <v>9b48efa4dee9d1465f8a166475d4d8ca41a2c063</v>
      </c>
      <c r="L1906" s="7" cm="1">
        <f t="array" aca="1" ref="L1906" ca="1">INDEX(States!$A:$A,N1906,1)</f>
        <v>5</v>
      </c>
      <c r="M1906" s="7" t="str">
        <f ca="1">VLOOKUP($L1906,Countries!$A:$B,2,FALSE)</f>
        <v>Portugal</v>
      </c>
      <c r="N1906" s="7" cm="1">
        <f t="array" aca="1" ref="N1906" ca="1">INDEX(States!$C:$C,RANDBETWEEN(5,COUNTA(States!$A:$A) + 1),1)</f>
        <v>21</v>
      </c>
      <c r="O1906" s="7" t="str">
        <f ca="1">VLOOKUP($N1906,States!$C:$D,2,FALSE)</f>
        <v>Guarda</v>
      </c>
      <c r="P1906" s="7" t="str">
        <f ca="1">VLOOKUP($F1906,Name!$A:$C,3,FALSE)</f>
        <v>M</v>
      </c>
      <c r="Q1906" s="7" t="str">
        <f ca="1">VLOOKUP($P1906,Genders!$B:$C,2,FALSE)</f>
        <v>Male</v>
      </c>
      <c r="R1906" s="7" cm="1">
        <f t="array" aca="1" ref="R1906" ca="1">INDEX('Marital status'!$A:$A,RANDBETWEEN(5,COUNTA('Marital status'!$A:$A) + 1),1)</f>
        <v>6</v>
      </c>
      <c r="S1906" s="7" t="str">
        <f ca="1">VLOOKUP($R1906,'Marital status'!$A:$B,2,FALSE)</f>
        <v>MarrieD</v>
      </c>
      <c r="T1906" s="7">
        <f t="shared" ca="1" si="293"/>
        <v>5</v>
      </c>
      <c r="U1906" s="7" t="str">
        <f ca="1">VLOOKUP($T1906,Ethnicities!$A:$B,2,FALSE)</f>
        <v xml:space="preserve"> white</v>
      </c>
      <c r="V1906" s="8">
        <f t="shared" ca="1" si="294"/>
        <v>22657</v>
      </c>
      <c r="W1906" s="6">
        <f t="shared" ca="1" si="295"/>
        <v>7</v>
      </c>
      <c r="X1906" s="8" t="str">
        <f ca="1">VLOOKUP($W1906,'Background education'!$A:$B,2,FALSE)</f>
        <v>Undergraduate degree</v>
      </c>
      <c r="Y1906" s="7">
        <f ca="1" xml:space="preserve">
  IF(OR($AA1906 = 5, $AA1906 = 6, $AA1906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06" s="7" t="str">
        <f ca="1">VLOOKUP($Y1906,Departments!$A:$B,2,FALSE)</f>
        <v>Finance</v>
      </c>
      <c r="AA1906" s="6">
        <f t="shared" ca="1" si="296"/>
        <v>11</v>
      </c>
      <c r="AB1906" s="7" t="str">
        <f ca="1">VLOOKUP($AA1906,Roles!$A:$B,2,FALSE)</f>
        <v>Analyst</v>
      </c>
      <c r="AC1906" s="6">
        <f t="shared" ca="1" si="297"/>
        <v>7</v>
      </c>
      <c r="AD1906" s="7" t="str">
        <f ca="1" xml:space="preserve">
IF($AC1906 &lt;&gt; "",
    VLOOKUP($AC1906,Levels!$A:$B,2,FALSE),
    ""
)</f>
        <v>Senior</v>
      </c>
      <c r="AE1906" s="8">
        <f t="shared" ca="1" si="298"/>
        <v>44274</v>
      </c>
      <c r="AF1906" s="6">
        <f ca="1">RANDBETWEEN(5,COUNTA('Recruitment source'!$A:$A) + 1)</f>
        <v>9</v>
      </c>
      <c r="AG1906" s="6" t="str">
        <f ca="1">VLOOKUP($AF1906,'Recruitment source'!$A:$B,2,FALSE)</f>
        <v>Empregos Online</v>
      </c>
      <c r="AH1906" s="8"/>
      <c r="AI1906" s="1">
        <f t="shared" ca="1" si="290"/>
        <v>2500</v>
      </c>
      <c r="AJ1906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1902, 1, 'Carlos Barbieri Pasquim', 'M', 5, '11/01/1962', 7, 7, 11, 7, 2500);</v>
      </c>
    </row>
    <row r="1907" spans="1:36" ht="14.25" customHeight="1" x14ac:dyDescent="0.2">
      <c r="A1907" s="7" cm="1">
        <f t="array" aca="1" ref="A1907" ca="1">INDEX(Companies!$A:$A,RANDBETWEEN(5,COUNTA(Companies!$A:$A) + 1),1)</f>
        <v>5</v>
      </c>
      <c r="B1907" s="7" t="str">
        <f ca="1">VLOOKUP($A1907,Companies!$A:$B,2,FALSE)</f>
        <v>ACME Corporation</v>
      </c>
      <c r="C1907" s="5">
        <f t="shared" si="291"/>
        <v>1903</v>
      </c>
      <c r="D1907" s="5" t="str" cm="1">
        <f t="array" ref="D1907">SHA1HASH($C1907)</f>
        <v>b2526c86bf863dec307a76fbebd94b9fcb72b490</v>
      </c>
      <c r="E1907" s="6">
        <v>1</v>
      </c>
      <c r="F1907" s="7">
        <f ca="1">IF($C1907 = 1 + N("Presidente"),
    127,
    IF($C1907 = 2 + N("Vice-Presidente"),
        72,
        IF($C1907 = 3 + N("Secretária bilíngue"),
            13,
            RANDBETWEEN(5,COUNT(Name!$A:$A) + 1)
        )
    )
)</f>
        <v>342</v>
      </c>
      <c r="G1907" s="7" t="str">
        <f ca="1">VLOOKUP($F1907,Name!$A:$B,2,FALSE)</f>
        <v>Théo</v>
      </c>
      <c r="H1907" s="7">
        <f ca="1" xml:space="preserve">
IF($C1907 = 1,
    0,
    RANDBETWEEN(5,COUNT('Last name'!$A:$A) + 1)
)</f>
        <v>100</v>
      </c>
      <c r="I1907" s="7" t="str">
        <f ca="1" xml:space="preserve">
IF($C1907 = 1 + N("Presidente"),
    "de Orléans e Bragança",
    VLOOKUP($H1907,'Last name'!$A:$B,2,FALSE) &amp; " " &amp; VLOOKUP(RANDBETWEEN(5,COUNT('Last name'!$A:$A) + 1),'Last name'!$A:$B,2,FALSE)
)</f>
        <v>Gonçalves Esteves</v>
      </c>
      <c r="J1907" s="7" t="str">
        <f t="shared" ca="1" si="292"/>
        <v>Théo Gonçalves Esteves</v>
      </c>
      <c r="K1907" s="7" t="str" cm="1">
        <f t="array" aca="1" ref="K1907" ca="1">SHA1HASH($J1907)</f>
        <v>60670c1b539550469c89b4a43360433e7522f62b</v>
      </c>
      <c r="L1907" s="7" cm="1">
        <f t="array" aca="1" ref="L1907" ca="1">INDEX(States!$A:$A,N1907,1)</f>
        <v>5</v>
      </c>
      <c r="M1907" s="7" t="str">
        <f ca="1">VLOOKUP($L1907,Countries!$A:$B,2,FALSE)</f>
        <v>Portugal</v>
      </c>
      <c r="N1907" s="7" cm="1">
        <f t="array" aca="1" ref="N1907" ca="1">INDEX(States!$C:$C,RANDBETWEEN(5,COUNTA(States!$A:$A) + 1),1)</f>
        <v>6</v>
      </c>
      <c r="O1907" s="7" t="str">
        <f ca="1">VLOOKUP($N1907,States!$C:$D,2,FALSE)</f>
        <v>PORTO</v>
      </c>
      <c r="P1907" s="7" t="str">
        <f ca="1">VLOOKUP($F1907,Name!$A:$C,3,FALSE)</f>
        <v>M</v>
      </c>
      <c r="Q1907" s="7" t="str">
        <f ca="1">VLOOKUP($P1907,Genders!$B:$C,2,FALSE)</f>
        <v>Male</v>
      </c>
      <c r="R1907" s="7" cm="1">
        <f t="array" aca="1" ref="R1907" ca="1">INDEX('Marital status'!$A:$A,RANDBETWEEN(5,COUNTA('Marital status'!$A:$A) + 1),1)</f>
        <v>5</v>
      </c>
      <c r="S1907" s="7" t="str">
        <f ca="1">VLOOKUP($R1907,'Marital status'!$A:$B,2,FALSE)</f>
        <v>single</v>
      </c>
      <c r="T1907" s="7">
        <f t="shared" ca="1" si="293"/>
        <v>5</v>
      </c>
      <c r="U1907" s="7" t="str">
        <f ca="1">VLOOKUP($T1907,Ethnicities!$A:$B,2,FALSE)</f>
        <v xml:space="preserve"> white</v>
      </c>
      <c r="V1907" s="8">
        <f t="shared" ca="1" si="294"/>
        <v>29337</v>
      </c>
      <c r="W1907" s="6">
        <f t="shared" ca="1" si="295"/>
        <v>7</v>
      </c>
      <c r="X1907" s="8" t="str">
        <f ca="1">VLOOKUP($W1907,'Background education'!$A:$B,2,FALSE)</f>
        <v>Undergraduate degree</v>
      </c>
      <c r="Y1907" s="7">
        <f ca="1" xml:space="preserve">
  IF(OR($AA1907 = 5, $AA1907 = 6, $AA1907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07" s="7" t="str">
        <f ca="1">VLOOKUP($Y1907,Departments!$A:$B,2,FALSE)</f>
        <v>Communication &amp; Marketing</v>
      </c>
      <c r="AA1907" s="6">
        <f t="shared" ca="1" si="296"/>
        <v>10</v>
      </c>
      <c r="AB1907" s="7" t="str">
        <f ca="1">VLOOKUP($AA1907,Roles!$A:$B,2,FALSE)</f>
        <v>Trainee</v>
      </c>
      <c r="AC1907" s="6" t="str">
        <f t="shared" ca="1" si="297"/>
        <v/>
      </c>
      <c r="AD1907" s="7" t="str">
        <f ca="1" xml:space="preserve">
IF($AC1907 &lt;&gt; "",
    VLOOKUP($AC1907,Levels!$A:$B,2,FALSE),
    ""
)</f>
        <v/>
      </c>
      <c r="AE1907" s="8">
        <f t="shared" ca="1" si="298"/>
        <v>38971</v>
      </c>
      <c r="AF1907" s="6">
        <f ca="1">RANDBETWEEN(5,COUNTA('Recruitment source'!$A:$A) + 1)</f>
        <v>12</v>
      </c>
      <c r="AG1907" s="6" t="str">
        <f ca="1">VLOOKUP($AF1907,'Recruitment source'!$A:$B,2,FALSE)</f>
        <v xml:space="preserve"> recommendation of employee</v>
      </c>
      <c r="AH1907" s="8"/>
      <c r="AI1907" s="1">
        <f t="shared" ca="1" si="290"/>
        <v>1385</v>
      </c>
      <c r="AJ1907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1903, 1, 'Théo Gonçalves Esteves', 'M', 5, '26/04/1980', 7, 11, 10, NULL, 1385);</v>
      </c>
    </row>
    <row r="1908" spans="1:36" ht="14.25" customHeight="1" x14ac:dyDescent="0.2">
      <c r="A1908" s="7" cm="1">
        <f t="array" aca="1" ref="A1908" ca="1">INDEX(Companies!$A:$A,RANDBETWEEN(5,COUNTA(Companies!$A:$A) + 1),1)</f>
        <v>5</v>
      </c>
      <c r="B1908" s="7" t="str">
        <f ca="1">VLOOKUP($A1908,Companies!$A:$B,2,FALSE)</f>
        <v>ACME Corporation</v>
      </c>
      <c r="C1908" s="5">
        <f t="shared" si="291"/>
        <v>1904</v>
      </c>
      <c r="D1908" s="5" t="str" cm="1">
        <f t="array" ref="D1908">SHA1HASH($C1908)</f>
        <v>a80a6678fa430121ecc291bf4dcf2d27ab283d06</v>
      </c>
      <c r="E1908" s="6">
        <v>1</v>
      </c>
      <c r="F1908" s="7">
        <f ca="1">IF($C1908 = 1 + N("Presidente"),
    127,
    IF($C1908 = 2 + N("Vice-Presidente"),
        72,
        IF($C1908 = 3 + N("Secretária bilíngue"),
            13,
            RANDBETWEEN(5,COUNT(Name!$A:$A) + 1)
        )
    )
)</f>
        <v>127</v>
      </c>
      <c r="G1908" s="7" t="str">
        <f ca="1">VLOOKUP($F1908,Name!$A:$B,2,FALSE)</f>
        <v>Enzo</v>
      </c>
      <c r="H1908" s="7">
        <f ca="1" xml:space="preserve">
IF($C1908 = 1,
    0,
    RANDBETWEEN(5,COUNT('Last name'!$A:$A) + 1)
)</f>
        <v>18</v>
      </c>
      <c r="I1908" s="7" t="str">
        <f ca="1" xml:space="preserve">
IF($C1908 = 1 + N("Presidente"),
    "de Orléans e Bragança",
    VLOOKUP($H1908,'Last name'!$A:$B,2,FALSE) &amp; " " &amp; VLOOKUP(RANDBETWEEN(5,COUNT('Last name'!$A:$A) + 1),'Last name'!$A:$B,2,FALSE)
)</f>
        <v>Andrioli Monteiro</v>
      </c>
      <c r="J1908" s="7" t="str">
        <f t="shared" ca="1" si="292"/>
        <v>Enzo Andrioli Monteiro</v>
      </c>
      <c r="K1908" s="7" t="str" cm="1">
        <f t="array" aca="1" ref="K1908" ca="1">SHA1HASH($J1908)</f>
        <v>87f0c0ec280b4bf699f364571c3139e8102ead56</v>
      </c>
      <c r="L1908" s="7" cm="1">
        <f t="array" aca="1" ref="L1908" ca="1">INDEX(States!$A:$A,N1908,1)</f>
        <v>5</v>
      </c>
      <c r="M1908" s="7" t="str">
        <f ca="1">VLOOKUP($L1908,Countries!$A:$B,2,FALSE)</f>
        <v>Portugal</v>
      </c>
      <c r="N1908" s="7" cm="1">
        <f t="array" aca="1" ref="N1908" ca="1">INDEX(States!$C:$C,RANDBETWEEN(5,COUNTA(States!$A:$A) + 1),1)</f>
        <v>6</v>
      </c>
      <c r="O1908" s="7" t="str">
        <f ca="1">VLOOKUP($N1908,States!$C:$D,2,FALSE)</f>
        <v>PORTO</v>
      </c>
      <c r="P1908" s="7" t="str">
        <f ca="1">VLOOKUP($F1908,Name!$A:$C,3,FALSE)</f>
        <v>M</v>
      </c>
      <c r="Q1908" s="7" t="str">
        <f ca="1">VLOOKUP($P1908,Genders!$B:$C,2,FALSE)</f>
        <v>Male</v>
      </c>
      <c r="R1908" s="7" cm="1">
        <f t="array" aca="1" ref="R1908" ca="1">INDEX('Marital status'!$A:$A,RANDBETWEEN(5,COUNTA('Marital status'!$A:$A) + 1),1)</f>
        <v>8</v>
      </c>
      <c r="S1908" s="7" t="str">
        <f ca="1">VLOOKUP($R1908,'Marital status'!$A:$B,2,FALSE)</f>
        <v xml:space="preserve"> Separated </v>
      </c>
      <c r="T1908" s="7">
        <f t="shared" ca="1" si="293"/>
        <v>5</v>
      </c>
      <c r="U1908" s="7" t="str">
        <f ca="1">VLOOKUP($T1908,Ethnicities!$A:$B,2,FALSE)</f>
        <v xml:space="preserve"> white</v>
      </c>
      <c r="V1908" s="8">
        <f t="shared" ca="1" si="294"/>
        <v>22120</v>
      </c>
      <c r="W1908" s="6">
        <f t="shared" ca="1" si="295"/>
        <v>8</v>
      </c>
      <c r="X1908" s="8" t="str">
        <f ca="1">VLOOKUP($W1908,'Background education'!$A:$B,2,FALSE)</f>
        <v>Graduate school</v>
      </c>
      <c r="Y1908" s="7">
        <f ca="1" xml:space="preserve">
  IF(OR($AA1908 = 5, $AA1908 = 6, $AA1908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08" s="7" t="str">
        <f ca="1">VLOOKUP($Y1908,Departments!$A:$B,2,FALSE)</f>
        <v>Operations</v>
      </c>
      <c r="AA1908" s="6">
        <f t="shared" ca="1" si="296"/>
        <v>11</v>
      </c>
      <c r="AB1908" s="7" t="str">
        <f ca="1">VLOOKUP($AA1908,Roles!$A:$B,2,FALSE)</f>
        <v>Analyst</v>
      </c>
      <c r="AC1908" s="6">
        <f t="shared" ca="1" si="297"/>
        <v>7</v>
      </c>
      <c r="AD1908" s="7" t="str">
        <f ca="1" xml:space="preserve">
IF($AC1908 &lt;&gt; "",
    VLOOKUP($AC1908,Levels!$A:$B,2,FALSE),
    ""
)</f>
        <v>Senior</v>
      </c>
      <c r="AE1908" s="8">
        <f t="shared" ca="1" si="298"/>
        <v>36479</v>
      </c>
      <c r="AF1908" s="6">
        <f ca="1">RANDBETWEEN(5,COUNTA('Recruitment source'!$A:$A) + 1)</f>
        <v>7</v>
      </c>
      <c r="AG1908" s="6" t="str">
        <f ca="1">VLOOKUP($AF1908,'Recruitment source'!$A:$B,2,FALSE)</f>
        <v>SAPO Emprego</v>
      </c>
      <c r="AH1908" s="8"/>
      <c r="AI1908" s="1">
        <f t="shared" ca="1" si="290"/>
        <v>3000</v>
      </c>
      <c r="AJ1908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1904, 1, 'Enzo Andrioli Monteiro', 'M', 5, '23/07/1960', 8, 10, 11, 7, 3000);</v>
      </c>
    </row>
    <row r="1909" spans="1:36" ht="14.25" customHeight="1" x14ac:dyDescent="0.2">
      <c r="A1909" s="7" cm="1">
        <f t="array" aca="1" ref="A1909" ca="1">INDEX(Companies!$A:$A,RANDBETWEEN(5,COUNTA(Companies!$A:$A) + 1),1)</f>
        <v>5</v>
      </c>
      <c r="B1909" s="7" t="str">
        <f ca="1">VLOOKUP($A1909,Companies!$A:$B,2,FALSE)</f>
        <v>ACME Corporation</v>
      </c>
      <c r="C1909" s="5">
        <f t="shared" si="291"/>
        <v>1905</v>
      </c>
      <c r="D1909" s="5" t="str" cm="1">
        <f t="array" ref="D1909">SHA1HASH($C1909)</f>
        <v>6d3211de24f545a8f6242f2e05961de09a7a65c9</v>
      </c>
      <c r="E1909" s="6">
        <v>1</v>
      </c>
      <c r="F1909" s="7">
        <f ca="1">IF($C1909 = 1 + N("Presidente"),
    127,
    IF($C1909 = 2 + N("Vice-Presidente"),
        72,
        IF($C1909 = 3 + N("Secretária bilíngue"),
            13,
            RANDBETWEEN(5,COUNT(Name!$A:$A) + 1)
        )
    )
)</f>
        <v>273</v>
      </c>
      <c r="G1909" s="7" t="str">
        <f ca="1">VLOOKUP($F1909,Name!$A:$B,2,FALSE)</f>
        <v>Maria Sophia</v>
      </c>
      <c r="H1909" s="7">
        <f ca="1" xml:space="preserve">
IF($C1909 = 1,
    0,
    RANDBETWEEN(5,COUNT('Last name'!$A:$A) + 1)
)</f>
        <v>60</v>
      </c>
      <c r="I1909" s="7" t="str">
        <f ca="1" xml:space="preserve">
IF($C1909 = 1 + N("Presidente"),
    "de Orléans e Bragança",
    VLOOKUP($H1909,'Last name'!$A:$B,2,FALSE) &amp; " " &amp; VLOOKUP(RANDBETWEEN(5,COUNT('Last name'!$A:$A) + 1),'Last name'!$A:$B,2,FALSE)
)</f>
        <v>Carneiro Junqueira</v>
      </c>
      <c r="J1909" s="7" t="str">
        <f t="shared" ca="1" si="292"/>
        <v>Maria Sophia Carneiro Junqueira</v>
      </c>
      <c r="K1909" s="7" t="str" cm="1">
        <f t="array" aca="1" ref="K1909" ca="1">SHA1HASH($J1909)</f>
        <v>85f190f84c80c9b3b4a87b8b0abf814287cf0e06</v>
      </c>
      <c r="L1909" s="7" cm="1">
        <f t="array" aca="1" ref="L1909" ca="1">INDEX(States!$A:$A,N1909,1)</f>
        <v>5</v>
      </c>
      <c r="M1909" s="7" t="str">
        <f ca="1">VLOOKUP($L1909,Countries!$A:$B,2,FALSE)</f>
        <v>Portugal</v>
      </c>
      <c r="N1909" s="7" cm="1">
        <f t="array" aca="1" ref="N1909" ca="1">INDEX(States!$C:$C,RANDBETWEEN(5,COUNTA(States!$A:$A) + 1),1)</f>
        <v>10</v>
      </c>
      <c r="O1909" s="7" t="str">
        <f ca="1">VLOOKUP($N1909,States!$C:$D,2,FALSE)</f>
        <v>Faro</v>
      </c>
      <c r="P1909" s="7" t="str">
        <f ca="1">VLOOKUP($F1909,Name!$A:$C,3,FALSE)</f>
        <v>F</v>
      </c>
      <c r="Q1909" s="7" t="str">
        <f ca="1">VLOOKUP($P1909,Genders!$B:$C,2,FALSE)</f>
        <v>Female</v>
      </c>
      <c r="R1909" s="7" cm="1">
        <f t="array" aca="1" ref="R1909" ca="1">INDEX('Marital status'!$A:$A,RANDBETWEEN(5,COUNTA('Marital status'!$A:$A) + 1),1)</f>
        <v>5</v>
      </c>
      <c r="S1909" s="7" t="str">
        <f ca="1">VLOOKUP($R1909,'Marital status'!$A:$B,2,FALSE)</f>
        <v>single</v>
      </c>
      <c r="T1909" s="7">
        <f t="shared" ca="1" si="293"/>
        <v>5</v>
      </c>
      <c r="U1909" s="7" t="str">
        <f ca="1">VLOOKUP($T1909,Ethnicities!$A:$B,2,FALSE)</f>
        <v xml:space="preserve"> white</v>
      </c>
      <c r="V1909" s="8">
        <f t="shared" ca="1" si="294"/>
        <v>29494</v>
      </c>
      <c r="W1909" s="6">
        <f t="shared" ca="1" si="295"/>
        <v>7</v>
      </c>
      <c r="X1909" s="8" t="str">
        <f ca="1">VLOOKUP($W1909,'Background education'!$A:$B,2,FALSE)</f>
        <v>Undergraduate degree</v>
      </c>
      <c r="Y1909" s="7">
        <f ca="1" xml:space="preserve">
  IF(OR($AA1909 = 5, $AA1909 = 6, $AA1909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09" s="7" t="str">
        <f ca="1">VLOOKUP($Y1909,Departments!$A:$B,2,FALSE)</f>
        <v>Audit</v>
      </c>
      <c r="AA1909" s="6">
        <f t="shared" ca="1" si="296"/>
        <v>10</v>
      </c>
      <c r="AB1909" s="7" t="str">
        <f ca="1">VLOOKUP($AA1909,Roles!$A:$B,2,FALSE)</f>
        <v>Trainee</v>
      </c>
      <c r="AC1909" s="6" t="str">
        <f t="shared" ca="1" si="297"/>
        <v/>
      </c>
      <c r="AD1909" s="7" t="str">
        <f ca="1" xml:space="preserve">
IF($AC1909 &lt;&gt; "",
    VLOOKUP($AC1909,Levels!$A:$B,2,FALSE),
    ""
)</f>
        <v/>
      </c>
      <c r="AE1909" s="8">
        <f t="shared" ca="1" si="298"/>
        <v>40965</v>
      </c>
      <c r="AF1909" s="6">
        <f ca="1">RANDBETWEEN(5,COUNTA('Recruitment source'!$A:$A) + 1)</f>
        <v>5</v>
      </c>
      <c r="AG1909" s="6" t="str">
        <f ca="1">VLOOKUP($AF1909,'Recruitment source'!$A:$B,2,FALSE)</f>
        <v>Indeed</v>
      </c>
      <c r="AH1909" s="8"/>
      <c r="AI1909" s="1">
        <f t="shared" ca="1" si="290"/>
        <v>1305</v>
      </c>
      <c r="AJ1909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1905, 1, 'Maria Sophia Carneiro Junqueira', 'F', 5, '30/09/1980', 7, 13, 10, NULL, 1305);</v>
      </c>
    </row>
    <row r="1910" spans="1:36" ht="14.25" customHeight="1" x14ac:dyDescent="0.2">
      <c r="A1910" s="7" cm="1">
        <f t="array" aca="1" ref="A1910" ca="1">INDEX(Companies!$A:$A,RANDBETWEEN(5,COUNTA(Companies!$A:$A) + 1),1)</f>
        <v>5</v>
      </c>
      <c r="B1910" s="7" t="str">
        <f ca="1">VLOOKUP($A1910,Companies!$A:$B,2,FALSE)</f>
        <v>ACME Corporation</v>
      </c>
      <c r="C1910" s="5">
        <f t="shared" si="291"/>
        <v>1906</v>
      </c>
      <c r="D1910" s="5" t="str" cm="1">
        <f t="array" ref="D1910">SHA1HASH($C1910)</f>
        <v>f58488d89546773dc573388dc1f754b42b49b026</v>
      </c>
      <c r="E1910" s="6">
        <v>1</v>
      </c>
      <c r="F1910" s="7">
        <f ca="1">IF($C1910 = 1 + N("Presidente"),
    127,
    IF($C1910 = 2 + N("Vice-Presidente"),
        72,
        IF($C1910 = 3 + N("Secretária bilíngue"),
            13,
            RANDBETWEEN(5,COUNT(Name!$A:$A) + 1)
        )
    )
)</f>
        <v>310</v>
      </c>
      <c r="G1910" s="7" t="str">
        <f ca="1">VLOOKUP($F1910,Name!$A:$B,2,FALSE)</f>
        <v>Oliver</v>
      </c>
      <c r="H1910" s="7">
        <f ca="1" xml:space="preserve">
IF($C1910 = 1,
    0,
    RANDBETWEEN(5,COUNT('Last name'!$A:$A) + 1)
)</f>
        <v>118</v>
      </c>
      <c r="I1910" s="7" t="str">
        <f ca="1" xml:space="preserve">
IF($C1910 = 1 + N("Presidente"),
    "de Orléans e Bragança",
    VLOOKUP($H1910,'Last name'!$A:$B,2,FALSE) &amp; " " &amp; VLOOKUP(RANDBETWEEN(5,COUNT('Last name'!$A:$A) + 1),'Last name'!$A:$B,2,FALSE)
)</f>
        <v>Mariani Machado</v>
      </c>
      <c r="J1910" s="7" t="str">
        <f t="shared" ca="1" si="292"/>
        <v>Oliver Mariani Machado</v>
      </c>
      <c r="K1910" s="7" t="str" cm="1">
        <f t="array" aca="1" ref="K1910" ca="1">SHA1HASH($J1910)</f>
        <v>32232f03d93139b832ead01723b5555779cd10e4</v>
      </c>
      <c r="L1910" s="7" cm="1">
        <f t="array" aca="1" ref="L1910" ca="1">INDEX(States!$A:$A,N1910,1)</f>
        <v>5</v>
      </c>
      <c r="M1910" s="7" t="str">
        <f ca="1">VLOOKUP($L1910,Countries!$A:$B,2,FALSE)</f>
        <v>Portugal</v>
      </c>
      <c r="N1910" s="7" cm="1">
        <f t="array" aca="1" ref="N1910" ca="1">INDEX(States!$C:$C,RANDBETWEEN(5,COUNTA(States!$A:$A) + 1),1)</f>
        <v>24</v>
      </c>
      <c r="O1910" s="7" t="str">
        <f ca="1">VLOOKUP($N1910,States!$C:$D,2,FALSE)</f>
        <v>Brangança</v>
      </c>
      <c r="P1910" s="7" t="str">
        <f ca="1">VLOOKUP($F1910,Name!$A:$C,3,FALSE)</f>
        <v>M</v>
      </c>
      <c r="Q1910" s="7" t="str">
        <f ca="1">VLOOKUP($P1910,Genders!$B:$C,2,FALSE)</f>
        <v>Male</v>
      </c>
      <c r="R1910" s="7" cm="1">
        <f t="array" aca="1" ref="R1910" ca="1">INDEX('Marital status'!$A:$A,RANDBETWEEN(5,COUNTA('Marital status'!$A:$A) + 1),1)</f>
        <v>9</v>
      </c>
      <c r="S1910" s="7" t="str">
        <f ca="1">VLOOKUP($R1910,'Marital status'!$A:$B,2,FALSE)</f>
        <v>DIVORCED</v>
      </c>
      <c r="T1910" s="7">
        <f t="shared" ca="1" si="293"/>
        <v>5</v>
      </c>
      <c r="U1910" s="7" t="str">
        <f ca="1">VLOOKUP($T1910,Ethnicities!$A:$B,2,FALSE)</f>
        <v xml:space="preserve"> white</v>
      </c>
      <c r="V1910" s="8">
        <f t="shared" ca="1" si="294"/>
        <v>17842</v>
      </c>
      <c r="W1910" s="6">
        <f t="shared" ca="1" si="295"/>
        <v>8</v>
      </c>
      <c r="X1910" s="8" t="str">
        <f ca="1">VLOOKUP($W1910,'Background education'!$A:$B,2,FALSE)</f>
        <v>Graduate school</v>
      </c>
      <c r="Y1910" s="7">
        <f ca="1" xml:space="preserve">
  IF(OR($AA1910 = 5, $AA1910 = 6, $AA1910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10" s="7" t="str">
        <f ca="1">VLOOKUP($Y1910,Departments!$A:$B,2,FALSE)</f>
        <v>Administration</v>
      </c>
      <c r="AA1910" s="6">
        <f t="shared" ca="1" si="296"/>
        <v>11</v>
      </c>
      <c r="AB1910" s="7" t="str">
        <f ca="1">VLOOKUP($AA1910,Roles!$A:$B,2,FALSE)</f>
        <v>Analyst</v>
      </c>
      <c r="AC1910" s="6">
        <f t="shared" ca="1" si="297"/>
        <v>5</v>
      </c>
      <c r="AD1910" s="7" t="str">
        <f ca="1" xml:space="preserve">
IF($AC1910 &lt;&gt; "",
    VLOOKUP($AC1910,Levels!$A:$B,2,FALSE),
    ""
)</f>
        <v>Junior</v>
      </c>
      <c r="AE1910" s="8">
        <f t="shared" ca="1" si="298"/>
        <v>41677</v>
      </c>
      <c r="AF1910" s="6">
        <f ca="1">RANDBETWEEN(5,COUNTA('Recruitment source'!$A:$A) + 1)</f>
        <v>15</v>
      </c>
      <c r="AG1910" s="6" t="str">
        <f ca="1">VLOOKUP($AF1910,'Recruitment source'!$A:$B,2,FALSE)</f>
        <v>Website</v>
      </c>
      <c r="AH1910" s="8"/>
      <c r="AI1910" s="1">
        <f t="shared" ca="1" si="290"/>
        <v>3000</v>
      </c>
      <c r="AJ1910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1906, 1, 'Oliver Mariani Machado', 'M', 5, '05/11/1948', 8, 6, 11, 5, 3000);</v>
      </c>
    </row>
    <row r="1911" spans="1:36" ht="14.25" customHeight="1" x14ac:dyDescent="0.2">
      <c r="A1911" s="7" cm="1">
        <f t="array" aca="1" ref="A1911" ca="1">INDEX(Companies!$A:$A,RANDBETWEEN(5,COUNTA(Companies!$A:$A) + 1),1)</f>
        <v>5</v>
      </c>
      <c r="B1911" s="7" t="str">
        <f ca="1">VLOOKUP($A1911,Companies!$A:$B,2,FALSE)</f>
        <v>ACME Corporation</v>
      </c>
      <c r="C1911" s="5">
        <f t="shared" si="291"/>
        <v>1907</v>
      </c>
      <c r="D1911" s="5" t="str" cm="1">
        <f t="array" ref="D1911">SHA1HASH($C1911)</f>
        <v>2b631272f3914ad68399ca37b2eeea714d2c6829</v>
      </c>
      <c r="E1911" s="6">
        <v>1</v>
      </c>
      <c r="F1911" s="7">
        <f ca="1">IF($C1911 = 1 + N("Presidente"),
    127,
    IF($C1911 = 2 + N("Vice-Presidente"),
        72,
        IF($C1911 = 3 + N("Secretária bilíngue"),
            13,
            RANDBETWEEN(5,COUNT(Name!$A:$A) + 1)
        )
    )
)</f>
        <v>121</v>
      </c>
      <c r="G1911" s="7" t="str">
        <f ca="1">VLOOKUP($F1911,Name!$A:$B,2,FALSE)</f>
        <v>Eloá</v>
      </c>
      <c r="H1911" s="7">
        <f ca="1" xml:space="preserve">
IF($C1911 = 1,
    0,
    RANDBETWEEN(5,COUNT('Last name'!$A:$A) + 1)
)</f>
        <v>163</v>
      </c>
      <c r="I1911" s="7" t="str">
        <f ca="1" xml:space="preserve">
IF($C1911 = 1 + N("Presidente"),
    "de Orléans e Bragança",
    VLOOKUP($H1911,'Last name'!$A:$B,2,FALSE) &amp; " " &amp; VLOOKUP(RANDBETWEEN(5,COUNT('Last name'!$A:$A) + 1),'Last name'!$A:$B,2,FALSE)
)</f>
        <v>Rinaldi Rossi</v>
      </c>
      <c r="J1911" s="7" t="str">
        <f t="shared" ca="1" si="292"/>
        <v>Eloá Rinaldi Rossi</v>
      </c>
      <c r="K1911" s="7" t="str" cm="1">
        <f t="array" aca="1" ref="K1911" ca="1">SHA1HASH($J1911)</f>
        <v>e2d4252de2b5dea87a12c2505d9270a6119abd26</v>
      </c>
      <c r="L1911" s="7" cm="1">
        <f t="array" aca="1" ref="L1911" ca="1">INDEX(States!$A:$A,N1911,1)</f>
        <v>5</v>
      </c>
      <c r="M1911" s="7" t="str">
        <f ca="1">VLOOKUP($L1911,Countries!$A:$B,2,FALSE)</f>
        <v>Portugal</v>
      </c>
      <c r="N1911" s="7" cm="1">
        <f t="array" aca="1" ref="N1911" ca="1">INDEX(States!$C:$C,RANDBETWEEN(5,COUNTA(States!$A:$A) + 1),1)</f>
        <v>23</v>
      </c>
      <c r="O1911" s="7" t="str">
        <f ca="1">VLOOKUP($N1911,States!$C:$D,2,FALSE)</f>
        <v>Viana do Castelo</v>
      </c>
      <c r="P1911" s="7" t="str">
        <f ca="1">VLOOKUP($F1911,Name!$A:$C,3,FALSE)</f>
        <v>F</v>
      </c>
      <c r="Q1911" s="7" t="str">
        <f ca="1">VLOOKUP($P1911,Genders!$B:$C,2,FALSE)</f>
        <v>Female</v>
      </c>
      <c r="R1911" s="7" cm="1">
        <f t="array" aca="1" ref="R1911" ca="1">INDEX('Marital status'!$A:$A,RANDBETWEEN(5,COUNTA('Marital status'!$A:$A) + 1),1)</f>
        <v>9</v>
      </c>
      <c r="S1911" s="7" t="str">
        <f ca="1">VLOOKUP($R1911,'Marital status'!$A:$B,2,FALSE)</f>
        <v>DIVORCED</v>
      </c>
      <c r="T1911" s="7">
        <f t="shared" ca="1" si="293"/>
        <v>6</v>
      </c>
      <c r="U1911" s="7" t="str">
        <f ca="1">VLOOKUP($T1911,Ethnicities!$A:$B,2,FALSE)</f>
        <v>Black or African American</v>
      </c>
      <c r="V1911" s="8">
        <f t="shared" ca="1" si="294"/>
        <v>30558</v>
      </c>
      <c r="W1911" s="6">
        <f t="shared" ca="1" si="295"/>
        <v>7</v>
      </c>
      <c r="X1911" s="8" t="str">
        <f ca="1">VLOOKUP($W1911,'Background education'!$A:$B,2,FALSE)</f>
        <v>Undergraduate degree</v>
      </c>
      <c r="Y1911" s="7">
        <f ca="1" xml:space="preserve">
  IF(OR($AA1911 = 5, $AA1911 = 6, $AA1911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11" s="7" t="str">
        <f ca="1">VLOOKUP($Y1911,Departments!$A:$B,2,FALSE)</f>
        <v>Controlling</v>
      </c>
      <c r="AA1911" s="6">
        <f t="shared" ca="1" si="296"/>
        <v>9</v>
      </c>
      <c r="AB1911" s="7" t="str">
        <f ca="1">VLOOKUP($AA1911,Roles!$A:$B,2,FALSE)</f>
        <v>Intern</v>
      </c>
      <c r="AC1911" s="6" t="str">
        <f t="shared" ca="1" si="297"/>
        <v/>
      </c>
      <c r="AD1911" s="7" t="str">
        <f ca="1" xml:space="preserve">
IF($AC1911 &lt;&gt; "",
    VLOOKUP($AC1911,Levels!$A:$B,2,FALSE),
    ""
)</f>
        <v/>
      </c>
      <c r="AE1911" s="8">
        <f t="shared" ca="1" si="298"/>
        <v>36213</v>
      </c>
      <c r="AF1911" s="6">
        <f ca="1">RANDBETWEEN(5,COUNTA('Recruitment source'!$A:$A) + 1)</f>
        <v>10</v>
      </c>
      <c r="AG1911" s="6" t="str">
        <f ca="1">VLOOKUP($AF1911,'Recruitment source'!$A:$B,2,FALSE)</f>
        <v>Jobs in Lisbon</v>
      </c>
      <c r="AH1911" s="8"/>
      <c r="AI1911" s="1">
        <f t="shared" ca="1" si="290"/>
        <v>1205</v>
      </c>
      <c r="AJ1911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1907, 1, 'Eloá Rinaldi Rossi', 'F', 6, '30/08/1983', 7, 12, 9, NULL, 1205);</v>
      </c>
    </row>
    <row r="1912" spans="1:36" ht="14.25" customHeight="1" x14ac:dyDescent="0.2">
      <c r="A1912" s="7" cm="1">
        <f t="array" aca="1" ref="A1912" ca="1">INDEX(Companies!$A:$A,RANDBETWEEN(5,COUNTA(Companies!$A:$A) + 1),1)</f>
        <v>5</v>
      </c>
      <c r="B1912" s="7" t="str">
        <f ca="1">VLOOKUP($A1912,Companies!$A:$B,2,FALSE)</f>
        <v>ACME Corporation</v>
      </c>
      <c r="C1912" s="5">
        <f t="shared" si="291"/>
        <v>1908</v>
      </c>
      <c r="D1912" s="5" t="str" cm="1">
        <f t="array" ref="D1912">SHA1HASH($C1912)</f>
        <v>8b92ebcc7520fe436156b99f7d2be8b4686a921d</v>
      </c>
      <c r="E1912" s="6">
        <v>1</v>
      </c>
      <c r="F1912" s="7">
        <f ca="1">IF($C1912 = 1 + N("Presidente"),
    127,
    IF($C1912 = 2 + N("Vice-Presidente"),
        72,
        IF($C1912 = 3 + N("Secretária bilíngue"),
            13,
            RANDBETWEEN(5,COUNT(Name!$A:$A) + 1)
        )
    )
)</f>
        <v>83</v>
      </c>
      <c r="G1912" s="7" t="str">
        <f ca="1">VLOOKUP($F1912,Name!$A:$B,2,FALSE)</f>
        <v>Camila</v>
      </c>
      <c r="H1912" s="7">
        <f ca="1" xml:space="preserve">
IF($C1912 = 1,
    0,
    RANDBETWEEN(5,COUNT('Last name'!$A:$A) + 1)
)</f>
        <v>109</v>
      </c>
      <c r="I1912" s="7" t="str">
        <f ca="1" xml:space="preserve">
IF($C1912 = 1 + N("Presidente"),
    "de Orléans e Bragança",
    VLOOKUP($H1912,'Last name'!$A:$B,2,FALSE) &amp; " " &amp; VLOOKUP(RANDBETWEEN(5,COUNT('Last name'!$A:$A) + 1),'Last name'!$A:$B,2,FALSE)
)</f>
        <v>Lima Marino</v>
      </c>
      <c r="J1912" s="7" t="str">
        <f t="shared" ca="1" si="292"/>
        <v>Camila Lima Marino</v>
      </c>
      <c r="K1912" s="7" t="str" cm="1">
        <f t="array" aca="1" ref="K1912" ca="1">SHA1HASH($J1912)</f>
        <v>8f21c1a6acc626221514ba0c01600c3a815d5869</v>
      </c>
      <c r="L1912" s="7" cm="1">
        <f t="array" aca="1" ref="L1912" ca="1">INDEX(States!$A:$A,N1912,1)</f>
        <v>5</v>
      </c>
      <c r="M1912" s="7" t="str">
        <f ca="1">VLOOKUP($L1912,Countries!$A:$B,2,FALSE)</f>
        <v>Portugal</v>
      </c>
      <c r="N1912" s="7" cm="1">
        <f t="array" aca="1" ref="N1912" ca="1">INDEX(States!$C:$C,RANDBETWEEN(5,COUNTA(States!$A:$A) + 1),1)</f>
        <v>8</v>
      </c>
      <c r="O1912" s="7" t="str">
        <f ca="1">VLOOKUP($N1912,States!$C:$D,2,FALSE)</f>
        <v>AveirO</v>
      </c>
      <c r="P1912" s="7" t="str">
        <f ca="1">VLOOKUP($F1912,Name!$A:$C,3,FALSE)</f>
        <v>F</v>
      </c>
      <c r="Q1912" s="7" t="str">
        <f ca="1">VLOOKUP($P1912,Genders!$B:$C,2,FALSE)</f>
        <v>Female</v>
      </c>
      <c r="R1912" s="7" cm="1">
        <f t="array" aca="1" ref="R1912" ca="1">INDEX('Marital status'!$A:$A,RANDBETWEEN(5,COUNTA('Marital status'!$A:$A) + 1),1)</f>
        <v>6</v>
      </c>
      <c r="S1912" s="7" t="str">
        <f ca="1">VLOOKUP($R1912,'Marital status'!$A:$B,2,FALSE)</f>
        <v>MarrieD</v>
      </c>
      <c r="T1912" s="7">
        <f t="shared" ca="1" si="293"/>
        <v>5</v>
      </c>
      <c r="U1912" s="7" t="str">
        <f ca="1">VLOOKUP($T1912,Ethnicities!$A:$B,2,FALSE)</f>
        <v xml:space="preserve"> white</v>
      </c>
      <c r="V1912" s="8">
        <f t="shared" ca="1" si="294"/>
        <v>18620</v>
      </c>
      <c r="W1912" s="6">
        <f t="shared" ca="1" si="295"/>
        <v>7</v>
      </c>
      <c r="X1912" s="8" t="str">
        <f ca="1">VLOOKUP($W1912,'Background education'!$A:$B,2,FALSE)</f>
        <v>Undergraduate degree</v>
      </c>
      <c r="Y1912" s="7">
        <f ca="1" xml:space="preserve">
  IF(OR($AA1912 = 5, $AA1912 = 6, $AA1912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12" s="7" t="str">
        <f ca="1">VLOOKUP($Y1912,Departments!$A:$B,2,FALSE)</f>
        <v>Controlling</v>
      </c>
      <c r="AA1912" s="6">
        <f t="shared" ca="1" si="296"/>
        <v>11</v>
      </c>
      <c r="AB1912" s="7" t="str">
        <f ca="1">VLOOKUP($AA1912,Roles!$A:$B,2,FALSE)</f>
        <v>Analyst</v>
      </c>
      <c r="AC1912" s="6">
        <f t="shared" ca="1" si="297"/>
        <v>7</v>
      </c>
      <c r="AD1912" s="7" t="str">
        <f ca="1" xml:space="preserve">
IF($AC1912 &lt;&gt; "",
    VLOOKUP($AC1912,Levels!$A:$B,2,FALSE),
    ""
)</f>
        <v>Senior</v>
      </c>
      <c r="AE1912" s="8">
        <f t="shared" ca="1" si="298"/>
        <v>44779</v>
      </c>
      <c r="AF1912" s="6">
        <f ca="1">RANDBETWEEN(5,COUNTA('Recruitment source'!$A:$A) + 1)</f>
        <v>6</v>
      </c>
      <c r="AG1912" s="6" t="str">
        <f ca="1">VLOOKUP($AF1912,'Recruitment source'!$A:$B,2,FALSE)</f>
        <v>Learn4Good</v>
      </c>
      <c r="AH1912" s="8"/>
      <c r="AI1912" s="1">
        <f t="shared" ca="1" si="290"/>
        <v>2500</v>
      </c>
      <c r="AJ1912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1908, 1, 'Camila Lima Marino', 'F', 5, '23/12/1950', 7, 12, 11, 7, 2500);</v>
      </c>
    </row>
    <row r="1913" spans="1:36" ht="14.25" customHeight="1" x14ac:dyDescent="0.2">
      <c r="A1913" s="7" cm="1">
        <f t="array" aca="1" ref="A1913" ca="1">INDEX(Companies!$A:$A,RANDBETWEEN(5,COUNTA(Companies!$A:$A) + 1),1)</f>
        <v>5</v>
      </c>
      <c r="B1913" s="7" t="str">
        <f ca="1">VLOOKUP($A1913,Companies!$A:$B,2,FALSE)</f>
        <v>ACME Corporation</v>
      </c>
      <c r="C1913" s="5">
        <f t="shared" si="291"/>
        <v>1909</v>
      </c>
      <c r="D1913" s="5" t="str" cm="1">
        <f t="array" ref="D1913">SHA1HASH($C1913)</f>
        <v>03c342a614e0fb0e7b273bb21c094392f520ac28</v>
      </c>
      <c r="E1913" s="6">
        <v>1</v>
      </c>
      <c r="F1913" s="7">
        <f ca="1">IF($C1913 = 1 + N("Presidente"),
    127,
    IF($C1913 = 2 + N("Vice-Presidente"),
        72,
        IF($C1913 = 3 + N("Secretária bilíngue"),
            13,
            RANDBETWEEN(5,COUNT(Name!$A:$A) + 1)
        )
    )
)</f>
        <v>44</v>
      </c>
      <c r="G1913" s="7" t="str">
        <f ca="1">VLOOKUP($F1913,Name!$A:$B,2,FALSE)</f>
        <v>Anna Carolina</v>
      </c>
      <c r="H1913" s="7">
        <f ca="1" xml:space="preserve">
IF($C1913 = 1,
    0,
    RANDBETWEEN(5,COUNT('Last name'!$A:$A) + 1)
)</f>
        <v>161</v>
      </c>
      <c r="I1913" s="7" t="str">
        <f ca="1" xml:space="preserve">
IF($C1913 = 1 + N("Presidente"),
    "de Orléans e Bragança",
    VLOOKUP($H1913,'Last name'!$A:$B,2,FALSE) &amp; " " &amp; VLOOKUP(RANDBETWEEN(5,COUNT('Last name'!$A:$A) + 1),'Last name'!$A:$B,2,FALSE)
)</f>
        <v>Ribeiro Siqueira</v>
      </c>
      <c r="J1913" s="7" t="str">
        <f t="shared" ca="1" si="292"/>
        <v>Anna Carolina Ribeiro Siqueira</v>
      </c>
      <c r="K1913" s="7" t="str" cm="1">
        <f t="array" aca="1" ref="K1913" ca="1">SHA1HASH($J1913)</f>
        <v>f67c1e956d503c253a83a0fad4962a41774be167</v>
      </c>
      <c r="L1913" s="7" cm="1">
        <f t="array" aca="1" ref="L1913" ca="1">INDEX(States!$A:$A,N1913,1)</f>
        <v>5</v>
      </c>
      <c r="M1913" s="7" t="str">
        <f ca="1">VLOOKUP($L1913,Countries!$A:$B,2,FALSE)</f>
        <v>Portugal</v>
      </c>
      <c r="N1913" s="7" cm="1">
        <f t="array" aca="1" ref="N1913" ca="1">INDEX(States!$C:$C,RANDBETWEEN(5,COUNTA(States!$A:$A) + 1),1)</f>
        <v>7</v>
      </c>
      <c r="O1913" s="7" t="str">
        <f ca="1">VLOOKUP($N1913,States!$C:$D,2,FALSE)</f>
        <v xml:space="preserve"> Setúbal </v>
      </c>
      <c r="P1913" s="7" t="str">
        <f ca="1">VLOOKUP($F1913,Name!$A:$C,3,FALSE)</f>
        <v>F</v>
      </c>
      <c r="Q1913" s="7" t="str">
        <f ca="1">VLOOKUP($P1913,Genders!$B:$C,2,FALSE)</f>
        <v>Female</v>
      </c>
      <c r="R1913" s="7" cm="1">
        <f t="array" aca="1" ref="R1913" ca="1">INDEX('Marital status'!$A:$A,RANDBETWEEN(5,COUNTA('Marital status'!$A:$A) + 1),1)</f>
        <v>5</v>
      </c>
      <c r="S1913" s="7" t="str">
        <f ca="1">VLOOKUP($R1913,'Marital status'!$A:$B,2,FALSE)</f>
        <v>single</v>
      </c>
      <c r="T1913" s="7">
        <f t="shared" ca="1" si="293"/>
        <v>5</v>
      </c>
      <c r="U1913" s="7" t="str">
        <f ca="1">VLOOKUP($T1913,Ethnicities!$A:$B,2,FALSE)</f>
        <v xml:space="preserve"> white</v>
      </c>
      <c r="V1913" s="8">
        <f t="shared" ca="1" si="294"/>
        <v>21193</v>
      </c>
      <c r="W1913" s="6">
        <f t="shared" ca="1" si="295"/>
        <v>7</v>
      </c>
      <c r="X1913" s="8" t="str">
        <f ca="1">VLOOKUP($W1913,'Background education'!$A:$B,2,FALSE)</f>
        <v>Undergraduate degree</v>
      </c>
      <c r="Y1913" s="7">
        <f ca="1" xml:space="preserve">
  IF(OR($AA1913 = 5, $AA1913 = 6, $AA1913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13" s="7" t="str">
        <f ca="1">VLOOKUP($Y1913,Departments!$A:$B,2,FALSE)</f>
        <v xml:space="preserve"> Commercial</v>
      </c>
      <c r="AA1913" s="6">
        <f t="shared" ca="1" si="296"/>
        <v>9</v>
      </c>
      <c r="AB1913" s="7" t="str">
        <f ca="1">VLOOKUP($AA1913,Roles!$A:$B,2,FALSE)</f>
        <v>Intern</v>
      </c>
      <c r="AC1913" s="6" t="str">
        <f t="shared" ca="1" si="297"/>
        <v/>
      </c>
      <c r="AD1913" s="7" t="str">
        <f ca="1" xml:space="preserve">
IF($AC1913 &lt;&gt; "",
    VLOOKUP($AC1913,Levels!$A:$B,2,FALSE),
    ""
)</f>
        <v/>
      </c>
      <c r="AE1913" s="8">
        <f t="shared" ca="1" si="298"/>
        <v>41783</v>
      </c>
      <c r="AF1913" s="6">
        <f ca="1">RANDBETWEEN(5,COUNTA('Recruitment source'!$A:$A) + 1)</f>
        <v>9</v>
      </c>
      <c r="AG1913" s="6" t="str">
        <f ca="1">VLOOKUP($AF1913,'Recruitment source'!$A:$B,2,FALSE)</f>
        <v>Empregos Online</v>
      </c>
      <c r="AH1913" s="8"/>
      <c r="AI1913" s="1">
        <f t="shared" ca="1" si="290"/>
        <v>1285</v>
      </c>
      <c r="AJ191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1909, 1, 'Anna Carolina Ribeiro Siqueira', 'F', 5, '08/01/1958', 7, 9, 9, NULL, 1285);</v>
      </c>
    </row>
    <row r="1914" spans="1:36" ht="14.25" customHeight="1" x14ac:dyDescent="0.2">
      <c r="A1914" s="7" cm="1">
        <f t="array" aca="1" ref="A1914" ca="1">INDEX(Companies!$A:$A,RANDBETWEEN(5,COUNTA(Companies!$A:$A) + 1),1)</f>
        <v>5</v>
      </c>
      <c r="B1914" s="7" t="str">
        <f ca="1">VLOOKUP($A1914,Companies!$A:$B,2,FALSE)</f>
        <v>ACME Corporation</v>
      </c>
      <c r="C1914" s="5">
        <f t="shared" si="291"/>
        <v>1910</v>
      </c>
      <c r="D1914" s="5" t="str" cm="1">
        <f t="array" ref="D1914">SHA1HASH($C1914)</f>
        <v>aebb269f1793d570326faf896380ca3fb1e4fb9b</v>
      </c>
      <c r="E1914" s="6">
        <v>1</v>
      </c>
      <c r="F1914" s="7">
        <f ca="1">IF($C1914 = 1 + N("Presidente"),
    127,
    IF($C1914 = 2 + N("Vice-Presidente"),
        72,
        IF($C1914 = 3 + N("Secretária bilíngue"),
            13,
            RANDBETWEEN(5,COUNT(Name!$A:$A) + 1)
        )
    )
)</f>
        <v>134</v>
      </c>
      <c r="G1914" s="7" t="str">
        <f ca="1">VLOOKUP($F1914,Name!$A:$B,2,FALSE)</f>
        <v>Eva</v>
      </c>
      <c r="H1914" s="7">
        <f ca="1" xml:space="preserve">
IF($C1914 = 1,
    0,
    RANDBETWEEN(5,COUNT('Last name'!$A:$A) + 1)
)</f>
        <v>148</v>
      </c>
      <c r="I1914" s="7" t="str">
        <f ca="1" xml:space="preserve">
IF($C1914 = 1 + N("Presidente"),
    "de Orléans e Bragança",
    VLOOKUP($H1914,'Last name'!$A:$B,2,FALSE) &amp; " " &amp; VLOOKUP(RANDBETWEEN(5,COUNT('Last name'!$A:$A) + 1),'Last name'!$A:$B,2,FALSE)
)</f>
        <v>Pedrosa Melo</v>
      </c>
      <c r="J1914" s="7" t="str">
        <f t="shared" ca="1" si="292"/>
        <v>Eva Pedrosa Melo</v>
      </c>
      <c r="K1914" s="7" t="str" cm="1">
        <f t="array" aca="1" ref="K1914" ca="1">SHA1HASH($J1914)</f>
        <v>6d3af259cafa559b44cc185a0fc186a808d4c7c7</v>
      </c>
      <c r="L1914" s="7" cm="1">
        <f t="array" aca="1" ref="L1914" ca="1">INDEX(States!$A:$A,N1914,1)</f>
        <v>5</v>
      </c>
      <c r="M1914" s="7" t="str">
        <f ca="1">VLOOKUP($L1914,Countries!$A:$B,2,FALSE)</f>
        <v>Portugal</v>
      </c>
      <c r="N1914" s="7" cm="1">
        <f t="array" aca="1" ref="N1914" ca="1">INDEX(States!$C:$C,RANDBETWEEN(5,COUNTA(States!$A:$A) + 1),1)</f>
        <v>15</v>
      </c>
      <c r="O1914" s="7" t="str">
        <f ca="1">VLOOKUP($N1914,States!$C:$D,2,FALSE)</f>
        <v xml:space="preserve"> ÉVORA</v>
      </c>
      <c r="P1914" s="7" t="str">
        <f ca="1">VLOOKUP($F1914,Name!$A:$C,3,FALSE)</f>
        <v>F</v>
      </c>
      <c r="Q1914" s="7" t="str">
        <f ca="1">VLOOKUP($P1914,Genders!$B:$C,2,FALSE)</f>
        <v>Female</v>
      </c>
      <c r="R1914" s="7" cm="1">
        <f t="array" aca="1" ref="R1914" ca="1">INDEX('Marital status'!$A:$A,RANDBETWEEN(5,COUNTA('Marital status'!$A:$A) + 1),1)</f>
        <v>8</v>
      </c>
      <c r="S1914" s="7" t="str">
        <f ca="1">VLOOKUP($R1914,'Marital status'!$A:$B,2,FALSE)</f>
        <v xml:space="preserve"> Separated </v>
      </c>
      <c r="T1914" s="7">
        <f t="shared" ca="1" si="293"/>
        <v>7</v>
      </c>
      <c r="U1914" s="7" t="str">
        <f ca="1">VLOOKUP($T1914,Ethnicities!$A:$B,2,FALSE)</f>
        <v xml:space="preserve">  Hispanic or LATINO</v>
      </c>
      <c r="V1914" s="8">
        <f t="shared" ca="1" si="294"/>
        <v>17457</v>
      </c>
      <c r="W1914" s="6">
        <f t="shared" ca="1" si="295"/>
        <v>8</v>
      </c>
      <c r="X1914" s="8" t="str">
        <f ca="1">VLOOKUP($W1914,'Background education'!$A:$B,2,FALSE)</f>
        <v>Graduate school</v>
      </c>
      <c r="Y1914" s="7">
        <f ca="1" xml:space="preserve">
  IF(OR($AA1914 = 5, $AA1914 = 6, $AA1914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14" s="7" t="str">
        <f ca="1">VLOOKUP($Y1914,Departments!$A:$B,2,FALSE)</f>
        <v>Finance</v>
      </c>
      <c r="AA1914" s="6">
        <f t="shared" ca="1" si="296"/>
        <v>11</v>
      </c>
      <c r="AB1914" s="7" t="str">
        <f ca="1">VLOOKUP($AA1914,Roles!$A:$B,2,FALSE)</f>
        <v>Analyst</v>
      </c>
      <c r="AC1914" s="6">
        <f t="shared" ca="1" si="297"/>
        <v>6</v>
      </c>
      <c r="AD1914" s="7" t="str">
        <f ca="1" xml:space="preserve">
IF($AC1914 &lt;&gt; "",
    VLOOKUP($AC1914,Levels!$A:$B,2,FALSE),
    ""
)</f>
        <v>Pleno</v>
      </c>
      <c r="AE1914" s="8">
        <f t="shared" ca="1" si="298"/>
        <v>44703</v>
      </c>
      <c r="AF1914" s="6">
        <f ca="1">RANDBETWEEN(5,COUNTA('Recruitment source'!$A:$A) + 1)</f>
        <v>14</v>
      </c>
      <c r="AG1914" s="6" t="str">
        <f ca="1">VLOOKUP($AF1914,'Recruitment source'!$A:$B,2,FALSE)</f>
        <v>LinkedIn</v>
      </c>
      <c r="AH1914" s="8"/>
      <c r="AI1914" s="1">
        <f t="shared" ca="1" si="290"/>
        <v>3000</v>
      </c>
      <c r="AJ191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1910, 1, 'Eva Pedrosa Melo', 'F', 7, '17/10/1947', 8, 7, 11, 6, 3000);</v>
      </c>
    </row>
    <row r="1915" spans="1:36" ht="14.25" customHeight="1" x14ac:dyDescent="0.2">
      <c r="A1915" s="7" cm="1">
        <f t="array" aca="1" ref="A1915" ca="1">INDEX(Companies!$A:$A,RANDBETWEEN(5,COUNTA(Companies!$A:$A) + 1),1)</f>
        <v>5</v>
      </c>
      <c r="B1915" s="7" t="str">
        <f ca="1">VLOOKUP($A1915,Companies!$A:$B,2,FALSE)</f>
        <v>ACME Corporation</v>
      </c>
      <c r="C1915" s="5">
        <f t="shared" si="291"/>
        <v>1911</v>
      </c>
      <c r="D1915" s="5" t="str" cm="1">
        <f t="array" ref="D1915">SHA1HASH($C1915)</f>
        <v>929cfe39df4c8aabb4e52d30bc5ff110d2352a51</v>
      </c>
      <c r="E1915" s="6">
        <v>1</v>
      </c>
      <c r="F1915" s="7">
        <f ca="1">IF($C1915 = 1 + N("Presidente"),
    127,
    IF($C1915 = 2 + N("Vice-Presidente"),
        72,
        IF($C1915 = 3 + N("Secretária bilíngue"),
            13,
            RANDBETWEEN(5,COUNT(Name!$A:$A) + 1)
        )
    )
)</f>
        <v>310</v>
      </c>
      <c r="G1915" s="7" t="str">
        <f ca="1">VLOOKUP($F1915,Name!$A:$B,2,FALSE)</f>
        <v>Oliver</v>
      </c>
      <c r="H1915" s="7">
        <f ca="1" xml:space="preserve">
IF($C1915 = 1,
    0,
    RANDBETWEEN(5,COUNT('Last name'!$A:$A) + 1)
)</f>
        <v>128</v>
      </c>
      <c r="I1915" s="7" t="str">
        <f ca="1" xml:space="preserve">
IF($C1915 = 1 + N("Presidente"),
    "de Orléans e Bragança",
    VLOOKUP($H1915,'Last name'!$A:$B,2,FALSE) &amp; " " &amp; VLOOKUP(RANDBETWEEN(5,COUNT('Last name'!$A:$A) + 1),'Last name'!$A:$B,2,FALSE)
)</f>
        <v>Mendes Rinaldi</v>
      </c>
      <c r="J1915" s="7" t="str">
        <f t="shared" ca="1" si="292"/>
        <v>Oliver Mendes Rinaldi</v>
      </c>
      <c r="K1915" s="7" t="str" cm="1">
        <f t="array" aca="1" ref="K1915" ca="1">SHA1HASH($J1915)</f>
        <v>1a3aad80016192953f06b506ac51ac35f94d7fcc</v>
      </c>
      <c r="L1915" s="7" cm="1">
        <f t="array" aca="1" ref="L1915" ca="1">INDEX(States!$A:$A,N1915,1)</f>
        <v>5</v>
      </c>
      <c r="M1915" s="7" t="str">
        <f ca="1">VLOOKUP($L1915,Countries!$A:$B,2,FALSE)</f>
        <v>Portugal</v>
      </c>
      <c r="N1915" s="7" cm="1">
        <f t="array" aca="1" ref="N1915" ca="1">INDEX(States!$C:$C,RANDBETWEEN(5,COUNTA(States!$A:$A) + 1),1)</f>
        <v>19</v>
      </c>
      <c r="O1915" s="7" t="str">
        <f ca="1">VLOOKUP($N1915,States!$C:$D,2,FALSE)</f>
        <v>Beja</v>
      </c>
      <c r="P1915" s="7" t="str">
        <f ca="1">VLOOKUP($F1915,Name!$A:$C,3,FALSE)</f>
        <v>M</v>
      </c>
      <c r="Q1915" s="7" t="str">
        <f ca="1">VLOOKUP($P1915,Genders!$B:$C,2,FALSE)</f>
        <v>Male</v>
      </c>
      <c r="R1915" s="7" cm="1">
        <f t="array" aca="1" ref="R1915" ca="1">INDEX('Marital status'!$A:$A,RANDBETWEEN(5,COUNTA('Marital status'!$A:$A) + 1),1)</f>
        <v>8</v>
      </c>
      <c r="S1915" s="7" t="str">
        <f ca="1">VLOOKUP($R1915,'Marital status'!$A:$B,2,FALSE)</f>
        <v xml:space="preserve"> Separated </v>
      </c>
      <c r="T1915" s="7">
        <f t="shared" ca="1" si="293"/>
        <v>10</v>
      </c>
      <c r="U1915" s="7" t="str">
        <f ca="1">VLOOKUP($T1915,Ethnicities!$A:$B,2,FALSE)</f>
        <v>Native Hawaiian or Other Pacific Islander</v>
      </c>
      <c r="V1915" s="8">
        <f t="shared" ca="1" si="294"/>
        <v>29165</v>
      </c>
      <c r="W1915" s="6">
        <f t="shared" ca="1" si="295"/>
        <v>7</v>
      </c>
      <c r="X1915" s="8" t="str">
        <f ca="1">VLOOKUP($W1915,'Background education'!$A:$B,2,FALSE)</f>
        <v>Undergraduate degree</v>
      </c>
      <c r="Y1915" s="7">
        <f ca="1" xml:space="preserve">
  IF(OR($AA1915 = 5, $AA1915 = 6, $AA1915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15" s="7" t="str">
        <f ca="1">VLOOKUP($Y1915,Departments!$A:$B,2,FALSE)</f>
        <v>Administration</v>
      </c>
      <c r="AA1915" s="6">
        <f t="shared" ca="1" si="296"/>
        <v>9</v>
      </c>
      <c r="AB1915" s="7" t="str">
        <f ca="1">VLOOKUP($AA1915,Roles!$A:$B,2,FALSE)</f>
        <v>Intern</v>
      </c>
      <c r="AC1915" s="6" t="str">
        <f t="shared" ca="1" si="297"/>
        <v/>
      </c>
      <c r="AD1915" s="7" t="str">
        <f ca="1" xml:space="preserve">
IF($AC1915 &lt;&gt; "",
    VLOOKUP($AC1915,Levels!$A:$B,2,FALSE),
    ""
)</f>
        <v/>
      </c>
      <c r="AE1915" s="8">
        <f t="shared" ca="1" si="298"/>
        <v>41009</v>
      </c>
      <c r="AF1915" s="6">
        <f ca="1">RANDBETWEEN(5,COUNTA('Recruitment source'!$A:$A) + 1)</f>
        <v>11</v>
      </c>
      <c r="AG1915" s="6" t="str">
        <f ca="1">VLOOKUP($AF1915,'Recruitment source'!$A:$B,2,FALSE)</f>
        <v>Next Station</v>
      </c>
      <c r="AH1915" s="8"/>
      <c r="AI1915" s="1">
        <f t="shared" ca="1" si="290"/>
        <v>1205</v>
      </c>
      <c r="AJ191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1911, 1, 'Oliver Mendes Rinaldi', 'M', 10, '06/11/1979', 7, 6, 9, NULL, 1205);</v>
      </c>
    </row>
    <row r="1916" spans="1:36" ht="14.25" customHeight="1" x14ac:dyDescent="0.2">
      <c r="A1916" s="7" cm="1">
        <f t="array" aca="1" ref="A1916" ca="1">INDEX(Companies!$A:$A,RANDBETWEEN(5,COUNTA(Companies!$A:$A) + 1),1)</f>
        <v>5</v>
      </c>
      <c r="B1916" s="7" t="str">
        <f ca="1">VLOOKUP($A1916,Companies!$A:$B,2,FALSE)</f>
        <v>ACME Corporation</v>
      </c>
      <c r="C1916" s="5">
        <f t="shared" si="291"/>
        <v>1912</v>
      </c>
      <c r="D1916" s="5" t="str" cm="1">
        <f t="array" ref="D1916">SHA1HASH($C1916)</f>
        <v>2ee1aa43aef4fd57145b0f8288b0561a003470ce</v>
      </c>
      <c r="E1916" s="6">
        <v>1</v>
      </c>
      <c r="F1916" s="7">
        <f ca="1">IF($C1916 = 1 + N("Presidente"),
    127,
    IF($C1916 = 2 + N("Vice-Presidente"),
        72,
        IF($C1916 = 3 + N("Secretária bilíngue"),
            13,
            RANDBETWEEN(5,COUNT(Name!$A:$A) + 1)
        )
    )
)</f>
        <v>108</v>
      </c>
      <c r="G1916" s="7" t="str">
        <f ca="1">VLOOKUP($F1916,Name!$A:$B,2,FALSE)</f>
        <v>Davi Luccas</v>
      </c>
      <c r="H1916" s="7">
        <f ca="1" xml:space="preserve">
IF($C1916 = 1,
    0,
    RANDBETWEEN(5,COUNT('Last name'!$A:$A) + 1)
)</f>
        <v>90</v>
      </c>
      <c r="I1916" s="7" t="str">
        <f ca="1" xml:space="preserve">
IF($C1916 = 1 + N("Presidente"),
    "de Orléans e Bragança",
    VLOOKUP($H1916,'Last name'!$A:$B,2,FALSE) &amp; " " &amp; VLOOKUP(RANDBETWEEN(5,COUNT('Last name'!$A:$A) + 1),'Last name'!$A:$B,2,FALSE)
)</f>
        <v>Fontana Ferrara</v>
      </c>
      <c r="J1916" s="7" t="str">
        <f t="shared" ca="1" si="292"/>
        <v>Davi Luccas Fontana Ferrara</v>
      </c>
      <c r="K1916" s="7" t="str" cm="1">
        <f t="array" aca="1" ref="K1916" ca="1">SHA1HASH($J1916)</f>
        <v>a596b562075d327bcf1808ee2078e629d7b03334</v>
      </c>
      <c r="L1916" s="7" cm="1">
        <f t="array" aca="1" ref="L1916" ca="1">INDEX(States!$A:$A,N1916,1)</f>
        <v>5</v>
      </c>
      <c r="M1916" s="7" t="str">
        <f ca="1">VLOOKUP($L1916,Countries!$A:$B,2,FALSE)</f>
        <v>Portugal</v>
      </c>
      <c r="N1916" s="7" cm="1">
        <f t="array" aca="1" ref="N1916" ca="1">INDEX(States!$C:$C,RANDBETWEEN(5,COUNTA(States!$A:$A) + 1),1)</f>
        <v>15</v>
      </c>
      <c r="O1916" s="7" t="str">
        <f ca="1">VLOOKUP($N1916,States!$C:$D,2,FALSE)</f>
        <v xml:space="preserve"> ÉVORA</v>
      </c>
      <c r="P1916" s="7" t="str">
        <f ca="1">VLOOKUP($F1916,Name!$A:$C,3,FALSE)</f>
        <v>M</v>
      </c>
      <c r="Q1916" s="7" t="str">
        <f ca="1">VLOOKUP($P1916,Genders!$B:$C,2,FALSE)</f>
        <v>Male</v>
      </c>
      <c r="R1916" s="7" cm="1">
        <f t="array" aca="1" ref="R1916" ca="1">INDEX('Marital status'!$A:$A,RANDBETWEEN(5,COUNTA('Marital status'!$A:$A) + 1),1)</f>
        <v>9</v>
      </c>
      <c r="S1916" s="7" t="str">
        <f ca="1">VLOOKUP($R1916,'Marital status'!$A:$B,2,FALSE)</f>
        <v>DIVORCED</v>
      </c>
      <c r="T1916" s="7">
        <f t="shared" ca="1" si="293"/>
        <v>5</v>
      </c>
      <c r="U1916" s="7" t="str">
        <f ca="1">VLOOKUP($T1916,Ethnicities!$A:$B,2,FALSE)</f>
        <v xml:space="preserve"> white</v>
      </c>
      <c r="V1916" s="8">
        <f t="shared" ca="1" si="294"/>
        <v>31059</v>
      </c>
      <c r="W1916" s="6">
        <f t="shared" ca="1" si="295"/>
        <v>8</v>
      </c>
      <c r="X1916" s="8" t="str">
        <f ca="1">VLOOKUP($W1916,'Background education'!$A:$B,2,FALSE)</f>
        <v>Graduate school</v>
      </c>
      <c r="Y1916" s="7">
        <f ca="1" xml:space="preserve">
  IF(OR($AA1916 = 5, $AA1916 = 6, $AA1916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16" s="7" t="str">
        <f ca="1">VLOOKUP($Y1916,Departments!$A:$B,2,FALSE)</f>
        <v xml:space="preserve"> Commercial</v>
      </c>
      <c r="AA1916" s="6">
        <f t="shared" ca="1" si="296"/>
        <v>11</v>
      </c>
      <c r="AB1916" s="7" t="str">
        <f ca="1">VLOOKUP($AA1916,Roles!$A:$B,2,FALSE)</f>
        <v>Analyst</v>
      </c>
      <c r="AC1916" s="6">
        <f t="shared" ca="1" si="297"/>
        <v>5</v>
      </c>
      <c r="AD1916" s="7" t="str">
        <f ca="1" xml:space="preserve">
IF($AC1916 &lt;&gt; "",
    VLOOKUP($AC1916,Levels!$A:$B,2,FALSE),
    ""
)</f>
        <v>Junior</v>
      </c>
      <c r="AE1916" s="8">
        <f t="shared" ca="1" si="298"/>
        <v>40739</v>
      </c>
      <c r="AF1916" s="6">
        <f ca="1">RANDBETWEEN(5,COUNTA('Recruitment source'!$A:$A) + 1)</f>
        <v>6</v>
      </c>
      <c r="AG1916" s="6" t="str">
        <f ca="1">VLOOKUP($AF1916,'Recruitment source'!$A:$B,2,FALSE)</f>
        <v>Learn4Good</v>
      </c>
      <c r="AH1916" s="8"/>
      <c r="AI1916" s="1">
        <f t="shared" ca="1" si="290"/>
        <v>3080</v>
      </c>
      <c r="AJ1916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1912, 1, 'Davi Luccas Fontana Ferrara', 'M', 5, '12/01/1985', 8, 9, 11, 5, 3080);</v>
      </c>
    </row>
    <row r="1917" spans="1:36" ht="14.25" customHeight="1" x14ac:dyDescent="0.2">
      <c r="A1917" s="7" cm="1">
        <f t="array" aca="1" ref="A1917" ca="1">INDEX(Companies!$A:$A,RANDBETWEEN(5,COUNTA(Companies!$A:$A) + 1),1)</f>
        <v>5</v>
      </c>
      <c r="B1917" s="7" t="str">
        <f ca="1">VLOOKUP($A1917,Companies!$A:$B,2,FALSE)</f>
        <v>ACME Corporation</v>
      </c>
      <c r="C1917" s="5">
        <f t="shared" si="291"/>
        <v>1913</v>
      </c>
      <c r="D1917" s="5" t="str" cm="1">
        <f t="array" ref="D1917">SHA1HASH($C1917)</f>
        <v>02fafc57e7777d371f1d677fb3a4a929818d5355</v>
      </c>
      <c r="E1917" s="6">
        <v>1</v>
      </c>
      <c r="F1917" s="7">
        <f ca="1">IF($C1917 = 1 + N("Presidente"),
    127,
    IF($C1917 = 2 + N("Vice-Presidente"),
        72,
        IF($C1917 = 3 + N("Secretária bilíngue"),
            13,
            RANDBETWEEN(5,COUNT(Name!$A:$A) + 1)
        )
    )
)</f>
        <v>30</v>
      </c>
      <c r="G1917" s="7" t="str">
        <f ca="1">VLOOKUP($F1917,Name!$A:$B,2,FALSE)</f>
        <v>Ana Clara</v>
      </c>
      <c r="H1917" s="7">
        <f ca="1" xml:space="preserve">
IF($C1917 = 1,
    0,
    RANDBETWEEN(5,COUNT('Last name'!$A:$A) + 1)
)</f>
        <v>33</v>
      </c>
      <c r="I1917" s="7" t="str">
        <f ca="1" xml:space="preserve">
IF($C1917 = 1 + N("Presidente"),
    "de Orléans e Bragança",
    VLOOKUP($H1917,'Last name'!$A:$B,2,FALSE) &amp; " " &amp; VLOOKUP(RANDBETWEEN(5,COUNT('Last name'!$A:$A) + 1),'Last name'!$A:$B,2,FALSE)
)</f>
        <v>Barreto Braga</v>
      </c>
      <c r="J1917" s="7" t="str">
        <f t="shared" ca="1" si="292"/>
        <v>Ana Clara Barreto Braga</v>
      </c>
      <c r="K1917" s="7" t="str" cm="1">
        <f t="array" aca="1" ref="K1917" ca="1">SHA1HASH($J1917)</f>
        <v>2f697fefb61b4502e7612680272c3c5d835012f6</v>
      </c>
      <c r="L1917" s="7" cm="1">
        <f t="array" aca="1" ref="L1917" ca="1">INDEX(States!$A:$A,N1917,1)</f>
        <v>5</v>
      </c>
      <c r="M1917" s="7" t="str">
        <f ca="1">VLOOKUP($L1917,Countries!$A:$B,2,FALSE)</f>
        <v>Portugal</v>
      </c>
      <c r="N1917" s="7" cm="1">
        <f t="array" aca="1" ref="N1917" ca="1">INDEX(States!$C:$C,RANDBETWEEN(5,COUNTA(States!$A:$A) + 1),1)</f>
        <v>19</v>
      </c>
      <c r="O1917" s="7" t="str">
        <f ca="1">VLOOKUP($N1917,States!$C:$D,2,FALSE)</f>
        <v>Beja</v>
      </c>
      <c r="P1917" s="7" t="str">
        <f ca="1">VLOOKUP($F1917,Name!$A:$C,3,FALSE)</f>
        <v>F</v>
      </c>
      <c r="Q1917" s="7" t="str">
        <f ca="1">VLOOKUP($P1917,Genders!$B:$C,2,FALSE)</f>
        <v>Female</v>
      </c>
      <c r="R1917" s="7" cm="1">
        <f t="array" aca="1" ref="R1917" ca="1">INDEX('Marital status'!$A:$A,RANDBETWEEN(5,COUNTA('Marital status'!$A:$A) + 1),1)</f>
        <v>8</v>
      </c>
      <c r="S1917" s="7" t="str">
        <f ca="1">VLOOKUP($R1917,'Marital status'!$A:$B,2,FALSE)</f>
        <v xml:space="preserve"> Separated </v>
      </c>
      <c r="T1917" s="7">
        <f t="shared" ca="1" si="293"/>
        <v>5</v>
      </c>
      <c r="U1917" s="7" t="str">
        <f ca="1">VLOOKUP($T1917,Ethnicities!$A:$B,2,FALSE)</f>
        <v xml:space="preserve"> white</v>
      </c>
      <c r="V1917" s="8">
        <f t="shared" ca="1" si="294"/>
        <v>31323</v>
      </c>
      <c r="W1917" s="6">
        <f t="shared" ca="1" si="295"/>
        <v>7</v>
      </c>
      <c r="X1917" s="8" t="str">
        <f ca="1">VLOOKUP($W1917,'Background education'!$A:$B,2,FALSE)</f>
        <v>Undergraduate degree</v>
      </c>
      <c r="Y1917" s="7">
        <f ca="1" xml:space="preserve">
  IF(OR($AA1917 = 5, $AA1917 = 6, $AA1917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17" s="7" t="str">
        <f ca="1">VLOOKUP($Y1917,Departments!$A:$B,2,FALSE)</f>
        <v xml:space="preserve"> Commercial</v>
      </c>
      <c r="AA1917" s="6">
        <f t="shared" ca="1" si="296"/>
        <v>10</v>
      </c>
      <c r="AB1917" s="7" t="str">
        <f ca="1">VLOOKUP($AA1917,Roles!$A:$B,2,FALSE)</f>
        <v>Trainee</v>
      </c>
      <c r="AC1917" s="6" t="str">
        <f t="shared" ca="1" si="297"/>
        <v/>
      </c>
      <c r="AD1917" s="7" t="str">
        <f ca="1" xml:space="preserve">
IF($AC1917 &lt;&gt; "",
    VLOOKUP($AC1917,Levels!$A:$B,2,FALSE),
    ""
)</f>
        <v/>
      </c>
      <c r="AE1917" s="8">
        <f t="shared" ca="1" si="298"/>
        <v>38425</v>
      </c>
      <c r="AF1917" s="6">
        <f ca="1">RANDBETWEEN(5,COUNTA('Recruitment source'!$A:$A) + 1)</f>
        <v>13</v>
      </c>
      <c r="AG1917" s="6" t="str">
        <f ca="1">VLOOKUP($AF1917,'Recruitment source'!$A:$B,2,FALSE)</f>
        <v>Google</v>
      </c>
      <c r="AH1917" s="8"/>
      <c r="AI1917" s="1">
        <f t="shared" ca="1" si="290"/>
        <v>1385</v>
      </c>
      <c r="AJ1917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1913, 1, 'Ana Clara Barreto Braga', 'F', 5, '03/10/1985', 7, 9, 10, NULL, 1385);</v>
      </c>
    </row>
    <row r="1918" spans="1:36" ht="14.25" customHeight="1" x14ac:dyDescent="0.2">
      <c r="A1918" s="7" cm="1">
        <f t="array" aca="1" ref="A1918" ca="1">INDEX(Companies!$A:$A,RANDBETWEEN(5,COUNTA(Companies!$A:$A) + 1),1)</f>
        <v>5</v>
      </c>
      <c r="B1918" s="7" t="str">
        <f ca="1">VLOOKUP($A1918,Companies!$A:$B,2,FALSE)</f>
        <v>ACME Corporation</v>
      </c>
      <c r="C1918" s="5">
        <f t="shared" si="291"/>
        <v>1914</v>
      </c>
      <c r="D1918" s="5" t="str" cm="1">
        <f t="array" ref="D1918">SHA1HASH($C1918)</f>
        <v>b86667cd55d95cbb6d1ea1cf8528ce9f85e2d53d</v>
      </c>
      <c r="E1918" s="6">
        <v>1</v>
      </c>
      <c r="F1918" s="7">
        <f ca="1">IF($C1918 = 1 + N("Presidente"),
    127,
    IF($C1918 = 2 + N("Vice-Presidente"),
        72,
        IF($C1918 = 3 + N("Secretária bilíngue"),
            13,
            RANDBETWEEN(5,COUNT(Name!$A:$A) + 1)
        )
    )
)</f>
        <v>340</v>
      </c>
      <c r="G1918" s="7" t="str">
        <f ca="1">VLOOKUP($F1918,Name!$A:$B,2,FALSE)</f>
        <v>Stella</v>
      </c>
      <c r="H1918" s="7">
        <f ca="1" xml:space="preserve">
IF($C1918 = 1,
    0,
    RANDBETWEEN(5,COUNT('Last name'!$A:$A) + 1)
)</f>
        <v>100</v>
      </c>
      <c r="I1918" s="7" t="str">
        <f ca="1" xml:space="preserve">
IF($C1918 = 1 + N("Presidente"),
    "de Orléans e Bragança",
    VLOOKUP($H1918,'Last name'!$A:$B,2,FALSE) &amp; " " &amp; VLOOKUP(RANDBETWEEN(5,COUNT('Last name'!$A:$A) + 1),'Last name'!$A:$B,2,FALSE)
)</f>
        <v>Gonçalves Barreto</v>
      </c>
      <c r="J1918" s="7" t="str">
        <f t="shared" ca="1" si="292"/>
        <v>Stella Gonçalves Barreto</v>
      </c>
      <c r="K1918" s="7" t="str" cm="1">
        <f t="array" aca="1" ref="K1918" ca="1">SHA1HASH($J1918)</f>
        <v>d5f71d5eff240c9423867a821e67cfb207d1e983</v>
      </c>
      <c r="L1918" s="7" cm="1">
        <f t="array" aca="1" ref="L1918" ca="1">INDEX(States!$A:$A,N1918,1)</f>
        <v>5</v>
      </c>
      <c r="M1918" s="7" t="str">
        <f ca="1">VLOOKUP($L1918,Countries!$A:$B,2,FALSE)</f>
        <v>Portugal</v>
      </c>
      <c r="N1918" s="7" cm="1">
        <f t="array" aca="1" ref="N1918" ca="1">INDEX(States!$C:$C,RANDBETWEEN(5,COUNTA(States!$A:$A) + 1),1)</f>
        <v>11</v>
      </c>
      <c r="O1918" s="7" t="str">
        <f ca="1">VLOOKUP($N1918,States!$C:$D,2,FALSE)</f>
        <v>Santarém</v>
      </c>
      <c r="P1918" s="7" t="str">
        <f ca="1">VLOOKUP($F1918,Name!$A:$C,3,FALSE)</f>
        <v>F</v>
      </c>
      <c r="Q1918" s="7" t="str">
        <f ca="1">VLOOKUP($P1918,Genders!$B:$C,2,FALSE)</f>
        <v>Female</v>
      </c>
      <c r="R1918" s="7" cm="1">
        <f t="array" aca="1" ref="R1918" ca="1">INDEX('Marital status'!$A:$A,RANDBETWEEN(5,COUNTA('Marital status'!$A:$A) + 1),1)</f>
        <v>9</v>
      </c>
      <c r="S1918" s="7" t="str">
        <f ca="1">VLOOKUP($R1918,'Marital status'!$A:$B,2,FALSE)</f>
        <v>DIVORCED</v>
      </c>
      <c r="T1918" s="7">
        <f t="shared" ca="1" si="293"/>
        <v>6</v>
      </c>
      <c r="U1918" s="7" t="str">
        <f ca="1">VLOOKUP($T1918,Ethnicities!$A:$B,2,FALSE)</f>
        <v>Black or African American</v>
      </c>
      <c r="V1918" s="8">
        <f t="shared" ca="1" si="294"/>
        <v>25725</v>
      </c>
      <c r="W1918" s="6">
        <f t="shared" ca="1" si="295"/>
        <v>8</v>
      </c>
      <c r="X1918" s="8" t="str">
        <f ca="1">VLOOKUP($W1918,'Background education'!$A:$B,2,FALSE)</f>
        <v>Graduate school</v>
      </c>
      <c r="Y1918" s="7">
        <f ca="1" xml:space="preserve">
  IF(OR($AA1918 = 5, $AA1918 = 6, $AA1918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18" s="7" t="str">
        <f ca="1">VLOOKUP($Y1918,Departments!$A:$B,2,FALSE)</f>
        <v>Communication &amp; Marketing</v>
      </c>
      <c r="AA1918" s="6">
        <f t="shared" ca="1" si="296"/>
        <v>11</v>
      </c>
      <c r="AB1918" s="7" t="str">
        <f ca="1">VLOOKUP($AA1918,Roles!$A:$B,2,FALSE)</f>
        <v>Analyst</v>
      </c>
      <c r="AC1918" s="6">
        <f t="shared" ca="1" si="297"/>
        <v>7</v>
      </c>
      <c r="AD1918" s="7" t="str">
        <f ca="1" xml:space="preserve">
IF($AC1918 &lt;&gt; "",
    VLOOKUP($AC1918,Levels!$A:$B,2,FALSE),
    ""
)</f>
        <v>Senior</v>
      </c>
      <c r="AE1918" s="8">
        <f t="shared" ca="1" si="298"/>
        <v>41154</v>
      </c>
      <c r="AF1918" s="6">
        <f ca="1">RANDBETWEEN(5,COUNTA('Recruitment source'!$A:$A) + 1)</f>
        <v>12</v>
      </c>
      <c r="AG1918" s="6" t="str">
        <f ca="1">VLOOKUP($AF1918,'Recruitment source'!$A:$B,2,FALSE)</f>
        <v xml:space="preserve"> recommendation of employee</v>
      </c>
      <c r="AH1918" s="8"/>
      <c r="AI1918" s="1">
        <f t="shared" ca="1" si="290"/>
        <v>3080</v>
      </c>
      <c r="AJ1918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1914, 1, 'Stella Gonçalves Barreto', 'F', 6, '06/06/1970', 8, 11, 11, 7, 3080);</v>
      </c>
    </row>
    <row r="1919" spans="1:36" ht="14.25" customHeight="1" x14ac:dyDescent="0.2">
      <c r="A1919" s="7" cm="1">
        <f t="array" aca="1" ref="A1919" ca="1">INDEX(Companies!$A:$A,RANDBETWEEN(5,COUNTA(Companies!$A:$A) + 1),1)</f>
        <v>5</v>
      </c>
      <c r="B1919" s="7" t="str">
        <f ca="1">VLOOKUP($A1919,Companies!$A:$B,2,FALSE)</f>
        <v>ACME Corporation</v>
      </c>
      <c r="C1919" s="5">
        <f t="shared" si="291"/>
        <v>1915</v>
      </c>
      <c r="D1919" s="5" t="str" cm="1">
        <f t="array" ref="D1919">SHA1HASH($C1919)</f>
        <v>83ee3bf6722e8c9d387219260ef759abcaab3102</v>
      </c>
      <c r="E1919" s="6">
        <v>1</v>
      </c>
      <c r="F1919" s="7">
        <f ca="1">IF($C1919 = 1 + N("Presidente"),
    127,
    IF($C1919 = 2 + N("Vice-Presidente"),
        72,
        IF($C1919 = 3 + N("Secretária bilíngue"),
            13,
            RANDBETWEEN(5,COUNT(Name!$A:$A) + 1)
        )
    )
)</f>
        <v>353</v>
      </c>
      <c r="G1919" s="7" t="str">
        <f ca="1">VLOOKUP($F1919,Name!$A:$B,2,FALSE)</f>
        <v>Vicente</v>
      </c>
      <c r="H1919" s="7">
        <f ca="1" xml:space="preserve">
IF($C1919 = 1,
    0,
    RANDBETWEEN(5,COUNT('Last name'!$A:$A) + 1)
)</f>
        <v>135</v>
      </c>
      <c r="I1919" s="7" t="str">
        <f ca="1" xml:space="preserve">
IF($C1919 = 1 + N("Presidente"),
    "de Orléans e Bragança",
    VLOOKUP($H1919,'Last name'!$A:$B,2,FALSE) &amp; " " &amp; VLOOKUP(RANDBETWEEN(5,COUNT('Last name'!$A:$A) + 1),'Last name'!$A:$B,2,FALSE)
)</f>
        <v>Moreira Pimentel</v>
      </c>
      <c r="J1919" s="7" t="str">
        <f t="shared" ca="1" si="292"/>
        <v>Vicente Moreira Pimentel</v>
      </c>
      <c r="K1919" s="7" t="str" cm="1">
        <f t="array" aca="1" ref="K1919" ca="1">SHA1HASH($J1919)</f>
        <v>cdf98043d4c9de007e9f17747db5895c689d2e6f</v>
      </c>
      <c r="L1919" s="7" cm="1">
        <f t="array" aca="1" ref="L1919" ca="1">INDEX(States!$A:$A,N1919,1)</f>
        <v>5</v>
      </c>
      <c r="M1919" s="7" t="str">
        <f ca="1">VLOOKUP($L1919,Countries!$A:$B,2,FALSE)</f>
        <v>Portugal</v>
      </c>
      <c r="N1919" s="7" cm="1">
        <f t="array" aca="1" ref="N1919" ca="1">INDEX(States!$C:$C,RANDBETWEEN(5,COUNTA(States!$A:$A) + 1),1)</f>
        <v>19</v>
      </c>
      <c r="O1919" s="7" t="str">
        <f ca="1">VLOOKUP($N1919,States!$C:$D,2,FALSE)</f>
        <v>Beja</v>
      </c>
      <c r="P1919" s="7" t="str">
        <f ca="1">VLOOKUP($F1919,Name!$A:$C,3,FALSE)</f>
        <v>M</v>
      </c>
      <c r="Q1919" s="7" t="str">
        <f ca="1">VLOOKUP($P1919,Genders!$B:$C,2,FALSE)</f>
        <v>Male</v>
      </c>
      <c r="R1919" s="7" cm="1">
        <f t="array" aca="1" ref="R1919" ca="1">INDEX('Marital status'!$A:$A,RANDBETWEEN(5,COUNTA('Marital status'!$A:$A) + 1),1)</f>
        <v>9</v>
      </c>
      <c r="S1919" s="7" t="str">
        <f ca="1">VLOOKUP($R1919,'Marital status'!$A:$B,2,FALSE)</f>
        <v>DIVORCED</v>
      </c>
      <c r="T1919" s="7">
        <f t="shared" ca="1" si="293"/>
        <v>8</v>
      </c>
      <c r="U1919" s="7" t="str">
        <f ca="1">VLOOKUP($T1919,Ethnicities!$A:$B,2,FALSE)</f>
        <v>ASIAN</v>
      </c>
      <c r="V1919" s="8">
        <f t="shared" ca="1" si="294"/>
        <v>33754</v>
      </c>
      <c r="W1919" s="6">
        <f t="shared" ca="1" si="295"/>
        <v>7</v>
      </c>
      <c r="X1919" s="8" t="str">
        <f ca="1">VLOOKUP($W1919,'Background education'!$A:$B,2,FALSE)</f>
        <v>Undergraduate degree</v>
      </c>
      <c r="Y1919" s="7">
        <f ca="1" xml:space="preserve">
  IF(OR($AA1919 = 5, $AA1919 = 6, $AA1919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19" s="7" t="str">
        <f ca="1">VLOOKUP($Y1919,Departments!$A:$B,2,FALSE)</f>
        <v>Controlling</v>
      </c>
      <c r="AA1919" s="6">
        <f t="shared" ca="1" si="296"/>
        <v>10</v>
      </c>
      <c r="AB1919" s="7" t="str">
        <f ca="1">VLOOKUP($AA1919,Roles!$A:$B,2,FALSE)</f>
        <v>Trainee</v>
      </c>
      <c r="AC1919" s="6" t="str">
        <f t="shared" ca="1" si="297"/>
        <v/>
      </c>
      <c r="AD1919" s="7" t="str">
        <f ca="1" xml:space="preserve">
IF($AC1919 &lt;&gt; "",
    VLOOKUP($AC1919,Levels!$A:$B,2,FALSE),
    ""
)</f>
        <v/>
      </c>
      <c r="AE1919" s="8">
        <f t="shared" ca="1" si="298"/>
        <v>44796</v>
      </c>
      <c r="AF1919" s="6">
        <f ca="1">RANDBETWEEN(5,COUNTA('Recruitment source'!$A:$A) + 1)</f>
        <v>14</v>
      </c>
      <c r="AG1919" s="6" t="str">
        <f ca="1">VLOOKUP($AF1919,'Recruitment source'!$A:$B,2,FALSE)</f>
        <v>LinkedIn</v>
      </c>
      <c r="AH1919" s="8"/>
      <c r="AI1919" s="1">
        <f t="shared" ca="1" si="290"/>
        <v>1305</v>
      </c>
      <c r="AJ1919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1915, 1, 'Vicente Moreira Pimentel', 'M', 8, '30/05/1992', 7, 12, 10, NULL, 1305);</v>
      </c>
    </row>
    <row r="1920" spans="1:36" ht="14.25" customHeight="1" x14ac:dyDescent="0.2">
      <c r="A1920" s="7" cm="1">
        <f t="array" aca="1" ref="A1920" ca="1">INDEX(Companies!$A:$A,RANDBETWEEN(5,COUNTA(Companies!$A:$A) + 1),1)</f>
        <v>5</v>
      </c>
      <c r="B1920" s="7" t="str">
        <f ca="1">VLOOKUP($A1920,Companies!$A:$B,2,FALSE)</f>
        <v>ACME Corporation</v>
      </c>
      <c r="C1920" s="5">
        <f t="shared" si="291"/>
        <v>1916</v>
      </c>
      <c r="D1920" s="5" t="str" cm="1">
        <f t="array" ref="D1920">SHA1HASH($C1920)</f>
        <v>57ba76ddd1da04b1179360950a68dc5d43be71fc</v>
      </c>
      <c r="E1920" s="6">
        <v>1</v>
      </c>
      <c r="F1920" s="7">
        <f ca="1">IF($C1920 = 1 + N("Presidente"),
    127,
    IF($C1920 = 2 + N("Vice-Presidente"),
        72,
        IF($C1920 = 3 + N("Secretária bilíngue"),
            13,
            RANDBETWEEN(5,COUNT(Name!$A:$A) + 1)
        )
    )
)</f>
        <v>6</v>
      </c>
      <c r="G1920" s="7" t="str">
        <f ca="1">VLOOKUP($F1920,Name!$A:$B,2,FALSE)</f>
        <v>Abigail</v>
      </c>
      <c r="H1920" s="7">
        <f ca="1" xml:space="preserve">
IF($C1920 = 1,
    0,
    RANDBETWEEN(5,COUNT('Last name'!$A:$A) + 1)
)</f>
        <v>122</v>
      </c>
      <c r="I1920" s="7" t="str">
        <f ca="1" xml:space="preserve">
IF($C1920 = 1 + N("Presidente"),
    "de Orléans e Bragança",
    VLOOKUP($H1920,'Last name'!$A:$B,2,FALSE) &amp; " " &amp; VLOOKUP(RANDBETWEEN(5,COUNT('Last name'!$A:$A) + 1),'Last name'!$A:$B,2,FALSE)
)</f>
        <v>Martini Serra</v>
      </c>
      <c r="J1920" s="7" t="str">
        <f t="shared" ca="1" si="292"/>
        <v>Abigail Martini Serra</v>
      </c>
      <c r="K1920" s="7" t="str" cm="1">
        <f t="array" aca="1" ref="K1920" ca="1">SHA1HASH($J1920)</f>
        <v>899f26ed1fa07624b22042c3a58b2df667a7adb1</v>
      </c>
      <c r="L1920" s="7" cm="1">
        <f t="array" aca="1" ref="L1920" ca="1">INDEX(States!$A:$A,N1920,1)</f>
        <v>5</v>
      </c>
      <c r="M1920" s="7" t="str">
        <f ca="1">VLOOKUP($L1920,Countries!$A:$B,2,FALSE)</f>
        <v>Portugal</v>
      </c>
      <c r="N1920" s="7" cm="1">
        <f t="array" aca="1" ref="N1920" ca="1">INDEX(States!$C:$C,RANDBETWEEN(5,COUNTA(States!$A:$A) + 1),1)</f>
        <v>12</v>
      </c>
      <c r="O1920" s="7" t="str">
        <f ca="1">VLOOKUP($N1920,States!$C:$D,2,FALSE)</f>
        <v>Leiria</v>
      </c>
      <c r="P1920" s="7" t="str">
        <f ca="1">VLOOKUP($F1920,Name!$A:$C,3,FALSE)</f>
        <v>F</v>
      </c>
      <c r="Q1920" s="7" t="str">
        <f ca="1">VLOOKUP($P1920,Genders!$B:$C,2,FALSE)</f>
        <v>Female</v>
      </c>
      <c r="R1920" s="7" cm="1">
        <f t="array" aca="1" ref="R1920" ca="1">INDEX('Marital status'!$A:$A,RANDBETWEEN(5,COUNTA('Marital status'!$A:$A) + 1),1)</f>
        <v>9</v>
      </c>
      <c r="S1920" s="7" t="str">
        <f ca="1">VLOOKUP($R1920,'Marital status'!$A:$B,2,FALSE)</f>
        <v>DIVORCED</v>
      </c>
      <c r="T1920" s="7">
        <f t="shared" ca="1" si="293"/>
        <v>5</v>
      </c>
      <c r="U1920" s="7" t="str">
        <f ca="1">VLOOKUP($T1920,Ethnicities!$A:$B,2,FALSE)</f>
        <v xml:space="preserve"> white</v>
      </c>
      <c r="V1920" s="8">
        <f t="shared" ca="1" si="294"/>
        <v>28345</v>
      </c>
      <c r="W1920" s="6">
        <f t="shared" ca="1" si="295"/>
        <v>8</v>
      </c>
      <c r="X1920" s="8" t="str">
        <f ca="1">VLOOKUP($W1920,'Background education'!$A:$B,2,FALSE)</f>
        <v>Graduate school</v>
      </c>
      <c r="Y1920" s="7">
        <f ca="1" xml:space="preserve">
  IF(OR($AA1920 = 5, $AA1920 = 6, $AA1920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20" s="7" t="str">
        <f ca="1">VLOOKUP($Y1920,Departments!$A:$B,2,FALSE)</f>
        <v xml:space="preserve"> Presidency</v>
      </c>
      <c r="AA1920" s="6">
        <f t="shared" ca="1" si="296"/>
        <v>11</v>
      </c>
      <c r="AB1920" s="7" t="str">
        <f ca="1">VLOOKUP($AA1920,Roles!$A:$B,2,FALSE)</f>
        <v>Analyst</v>
      </c>
      <c r="AC1920" s="6">
        <f t="shared" ca="1" si="297"/>
        <v>6</v>
      </c>
      <c r="AD1920" s="7" t="str">
        <f ca="1" xml:space="preserve">
IF($AC1920 &lt;&gt; "",
    VLOOKUP($AC1920,Levels!$A:$B,2,FALSE),
    ""
)</f>
        <v>Pleno</v>
      </c>
      <c r="AE1920" s="8">
        <f t="shared" ca="1" si="298"/>
        <v>40722</v>
      </c>
      <c r="AF1920" s="6">
        <f ca="1">RANDBETWEEN(5,COUNTA('Recruitment source'!$A:$A) + 1)</f>
        <v>10</v>
      </c>
      <c r="AG1920" s="6" t="str">
        <f ca="1">VLOOKUP($AF1920,'Recruitment source'!$A:$B,2,FALSE)</f>
        <v>Jobs in Lisbon</v>
      </c>
      <c r="AH1920" s="8"/>
      <c r="AI1920" s="1">
        <f t="shared" ca="1" si="290"/>
        <v>3000</v>
      </c>
      <c r="AJ1920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1916, 1, 'Abigail Martini Serra', 'F', 5, '08/08/1977', 8, 5, 11, 6, 3000);</v>
      </c>
    </row>
    <row r="1921" spans="1:36" ht="14.25" customHeight="1" x14ac:dyDescent="0.2">
      <c r="A1921" s="7" cm="1">
        <f t="array" aca="1" ref="A1921" ca="1">INDEX(Companies!$A:$A,RANDBETWEEN(5,COUNTA(Companies!$A:$A) + 1),1)</f>
        <v>5</v>
      </c>
      <c r="B1921" s="7" t="str">
        <f ca="1">VLOOKUP($A1921,Companies!$A:$B,2,FALSE)</f>
        <v>ACME Corporation</v>
      </c>
      <c r="C1921" s="5">
        <f t="shared" si="291"/>
        <v>1917</v>
      </c>
      <c r="D1921" s="5" t="str" cm="1">
        <f t="array" ref="D1921">SHA1HASH($C1921)</f>
        <v>bc0d64ab9735781a3e0c72d96a7519674431c789</v>
      </c>
      <c r="E1921" s="6">
        <v>1</v>
      </c>
      <c r="F1921" s="7">
        <f ca="1">IF($C1921 = 1 + N("Presidente"),
    127,
    IF($C1921 = 2 + N("Vice-Presidente"),
        72,
        IF($C1921 = 3 + N("Secretária bilíngue"),
            13,
            RANDBETWEEN(5,COUNT(Name!$A:$A) + 1)
        )
    )
)</f>
        <v>235</v>
      </c>
      <c r="G1921" s="7" t="str">
        <f ca="1">VLOOKUP($F1921,Name!$A:$B,2,FALSE)</f>
        <v>Luan</v>
      </c>
      <c r="H1921" s="7">
        <f ca="1" xml:space="preserve">
IF($C1921 = 1,
    0,
    RANDBETWEEN(5,COUNT('Last name'!$A:$A) + 1)
)</f>
        <v>30</v>
      </c>
      <c r="I1921" s="7" t="str">
        <f ca="1" xml:space="preserve">
IF($C1921 = 1 + N("Presidente"),
    "de Orléans e Bragança",
    VLOOKUP($H1921,'Last name'!$A:$B,2,FALSE) &amp; " " &amp; VLOOKUP(RANDBETWEEN(5,COUNT('Last name'!$A:$A) + 1),'Last name'!$A:$B,2,FALSE)
)</f>
        <v>Barbieri Dantas</v>
      </c>
      <c r="J1921" s="7" t="str">
        <f t="shared" ca="1" si="292"/>
        <v>Luan Barbieri Dantas</v>
      </c>
      <c r="K1921" s="7" t="str" cm="1">
        <f t="array" aca="1" ref="K1921" ca="1">SHA1HASH($J1921)</f>
        <v>d89df8815feb5e4ff1dc77fcbbe74c5bc6c3e943</v>
      </c>
      <c r="L1921" s="7" cm="1">
        <f t="array" aca="1" ref="L1921" ca="1">INDEX(States!$A:$A,N1921,1)</f>
        <v>5</v>
      </c>
      <c r="M1921" s="7" t="str">
        <f ca="1">VLOOKUP($L1921,Countries!$A:$B,2,FALSE)</f>
        <v>Portugal</v>
      </c>
      <c r="N1921" s="7" cm="1">
        <f t="array" aca="1" ref="N1921" ca="1">INDEX(States!$C:$C,RANDBETWEEN(5,COUNTA(States!$A:$A) + 1),1)</f>
        <v>22</v>
      </c>
      <c r="O1921" s="7" t="str">
        <f ca="1">VLOOKUP($N1921,States!$C:$D,2,FALSE)</f>
        <v>Vila Real</v>
      </c>
      <c r="P1921" s="7" t="str">
        <f ca="1">VLOOKUP($F1921,Name!$A:$C,3,FALSE)</f>
        <v>M</v>
      </c>
      <c r="Q1921" s="7" t="str">
        <f ca="1">VLOOKUP($P1921,Genders!$B:$C,2,FALSE)</f>
        <v>Male</v>
      </c>
      <c r="R1921" s="7" cm="1">
        <f t="array" aca="1" ref="R1921" ca="1">INDEX('Marital status'!$A:$A,RANDBETWEEN(5,COUNTA('Marital status'!$A:$A) + 1),1)</f>
        <v>7</v>
      </c>
      <c r="S1921" s="7" t="str">
        <f ca="1">VLOOKUP($R1921,'Marital status'!$A:$B,2,FALSE)</f>
        <v xml:space="preserve">Widowed </v>
      </c>
      <c r="T1921" s="7">
        <f t="shared" ca="1" si="293"/>
        <v>5</v>
      </c>
      <c r="U1921" s="7" t="str">
        <f ca="1">VLOOKUP($T1921,Ethnicities!$A:$B,2,FALSE)</f>
        <v xml:space="preserve"> white</v>
      </c>
      <c r="V1921" s="8">
        <f t="shared" ca="1" si="294"/>
        <v>18027</v>
      </c>
      <c r="W1921" s="6">
        <f t="shared" ca="1" si="295"/>
        <v>7</v>
      </c>
      <c r="X1921" s="8" t="str">
        <f ca="1">VLOOKUP($W1921,'Background education'!$A:$B,2,FALSE)</f>
        <v>Undergraduate degree</v>
      </c>
      <c r="Y1921" s="7">
        <f ca="1" xml:space="preserve">
  IF(OR($AA1921 = 5, $AA1921 = 6, $AA1921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21" s="7" t="str">
        <f ca="1">VLOOKUP($Y1921,Departments!$A:$B,2,FALSE)</f>
        <v xml:space="preserve"> Presidency</v>
      </c>
      <c r="AA1921" s="6">
        <f t="shared" ca="1" si="296"/>
        <v>9</v>
      </c>
      <c r="AB1921" s="7" t="str">
        <f ca="1">VLOOKUP($AA1921,Roles!$A:$B,2,FALSE)</f>
        <v>Intern</v>
      </c>
      <c r="AC1921" s="6" t="str">
        <f t="shared" ca="1" si="297"/>
        <v/>
      </c>
      <c r="AD1921" s="7" t="str">
        <f ca="1" xml:space="preserve">
IF($AC1921 &lt;&gt; "",
    VLOOKUP($AC1921,Levels!$A:$B,2,FALSE),
    ""
)</f>
        <v/>
      </c>
      <c r="AE1921" s="8">
        <f t="shared" ca="1" si="298"/>
        <v>42956</v>
      </c>
      <c r="AF1921" s="6">
        <f ca="1">RANDBETWEEN(5,COUNTA('Recruitment source'!$A:$A) + 1)</f>
        <v>13</v>
      </c>
      <c r="AG1921" s="6" t="str">
        <f ca="1">VLOOKUP($AF1921,'Recruitment source'!$A:$B,2,FALSE)</f>
        <v>Google</v>
      </c>
      <c r="AH1921" s="8"/>
      <c r="AI1921" s="1">
        <f t="shared" ca="1" si="290"/>
        <v>1205</v>
      </c>
      <c r="AJ1921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1917, 1, 'Luan Barbieri Dantas', 'M', 5, '09/05/1949', 7, 5, 9, NULL, 1205);</v>
      </c>
    </row>
    <row r="1922" spans="1:36" ht="14.25" customHeight="1" x14ac:dyDescent="0.2">
      <c r="A1922" s="7" cm="1">
        <f t="array" aca="1" ref="A1922" ca="1">INDEX(Companies!$A:$A,RANDBETWEEN(5,COUNTA(Companies!$A:$A) + 1),1)</f>
        <v>5</v>
      </c>
      <c r="B1922" s="7" t="str">
        <f ca="1">VLOOKUP($A1922,Companies!$A:$B,2,FALSE)</f>
        <v>ACME Corporation</v>
      </c>
      <c r="C1922" s="5">
        <f t="shared" si="291"/>
        <v>1918</v>
      </c>
      <c r="D1922" s="5" t="str" cm="1">
        <f t="array" ref="D1922">SHA1HASH($C1922)</f>
        <v>f359a04db7a64bb2a671b27b9045eb6673480acd</v>
      </c>
      <c r="E1922" s="6">
        <v>1</v>
      </c>
      <c r="F1922" s="7">
        <f ca="1">IF($C1922 = 1 + N("Presidente"),
    127,
    IF($C1922 = 2 + N("Vice-Presidente"),
        72,
        IF($C1922 = 3 + N("Secretária bilíngue"),
            13,
            RANDBETWEEN(5,COUNT(Name!$A:$A) + 1)
        )
    )
)</f>
        <v>295</v>
      </c>
      <c r="G1922" s="7" t="str">
        <f ca="1">VLOOKUP($F1922,Name!$A:$B,2,FALSE)</f>
        <v>Miguel</v>
      </c>
      <c r="H1922" s="7">
        <f ca="1" xml:space="preserve">
IF($C1922 = 1,
    0,
    RANDBETWEEN(5,COUNT('Last name'!$A:$A) + 1)
)</f>
        <v>164</v>
      </c>
      <c r="I1922" s="7" t="str">
        <f ca="1" xml:space="preserve">
IF($C1922 = 1 + N("Presidente"),
    "de Orléans e Bragança",
    VLOOKUP($H1922,'Last name'!$A:$B,2,FALSE) &amp; " " &amp; VLOOKUP(RANDBETWEEN(5,COUNT('Last name'!$A:$A) + 1),'Last name'!$A:$B,2,FALSE)
)</f>
        <v>Rizzo Seixas</v>
      </c>
      <c r="J1922" s="7" t="str">
        <f t="shared" ca="1" si="292"/>
        <v>Miguel Rizzo Seixas</v>
      </c>
      <c r="K1922" s="7" t="str" cm="1">
        <f t="array" aca="1" ref="K1922" ca="1">SHA1HASH($J1922)</f>
        <v>02954de15a0bf61bca13286db6a734c69fd6f0a5</v>
      </c>
      <c r="L1922" s="7" cm="1">
        <f t="array" aca="1" ref="L1922" ca="1">INDEX(States!$A:$A,N1922,1)</f>
        <v>5</v>
      </c>
      <c r="M1922" s="7" t="str">
        <f ca="1">VLOOKUP($L1922,Countries!$A:$B,2,FALSE)</f>
        <v>Portugal</v>
      </c>
      <c r="N1922" s="7" cm="1">
        <f t="array" aca="1" ref="N1922" ca="1">INDEX(States!$C:$C,RANDBETWEEN(5,COUNTA(States!$A:$A) + 1),1)</f>
        <v>19</v>
      </c>
      <c r="O1922" s="7" t="str">
        <f ca="1">VLOOKUP($N1922,States!$C:$D,2,FALSE)</f>
        <v>Beja</v>
      </c>
      <c r="P1922" s="7" t="str">
        <f ca="1">VLOOKUP($F1922,Name!$A:$C,3,FALSE)</f>
        <v>M</v>
      </c>
      <c r="Q1922" s="7" t="str">
        <f ca="1">VLOOKUP($P1922,Genders!$B:$C,2,FALSE)</f>
        <v>Male</v>
      </c>
      <c r="R1922" s="7" cm="1">
        <f t="array" aca="1" ref="R1922" ca="1">INDEX('Marital status'!$A:$A,RANDBETWEEN(5,COUNTA('Marital status'!$A:$A) + 1),1)</f>
        <v>9</v>
      </c>
      <c r="S1922" s="7" t="str">
        <f ca="1">VLOOKUP($R1922,'Marital status'!$A:$B,2,FALSE)</f>
        <v>DIVORCED</v>
      </c>
      <c r="T1922" s="7">
        <f t="shared" ca="1" si="293"/>
        <v>5</v>
      </c>
      <c r="U1922" s="7" t="str">
        <f ca="1">VLOOKUP($T1922,Ethnicities!$A:$B,2,FALSE)</f>
        <v xml:space="preserve"> white</v>
      </c>
      <c r="V1922" s="8">
        <f t="shared" ca="1" si="294"/>
        <v>18428</v>
      </c>
      <c r="W1922" s="6">
        <f t="shared" ca="1" si="295"/>
        <v>7</v>
      </c>
      <c r="X1922" s="8" t="str">
        <f ca="1">VLOOKUP($W1922,'Background education'!$A:$B,2,FALSE)</f>
        <v>Undergraduate degree</v>
      </c>
      <c r="Y1922" s="7">
        <f ca="1" xml:space="preserve">
  IF(OR($AA1922 = 5, $AA1922 = 6, $AA1922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22" s="7" t="str">
        <f ca="1">VLOOKUP($Y1922,Departments!$A:$B,2,FALSE)</f>
        <v>Audit</v>
      </c>
      <c r="AA1922" s="6">
        <f t="shared" ca="1" si="296"/>
        <v>11</v>
      </c>
      <c r="AB1922" s="7" t="str">
        <f ca="1">VLOOKUP($AA1922,Roles!$A:$B,2,FALSE)</f>
        <v>Analyst</v>
      </c>
      <c r="AC1922" s="6">
        <f t="shared" ca="1" si="297"/>
        <v>6</v>
      </c>
      <c r="AD1922" s="7" t="str">
        <f ca="1" xml:space="preserve">
IF($AC1922 &lt;&gt; "",
    VLOOKUP($AC1922,Levels!$A:$B,2,FALSE),
    ""
)</f>
        <v>Pleno</v>
      </c>
      <c r="AE1922" s="8">
        <f t="shared" ca="1" si="298"/>
        <v>40421</v>
      </c>
      <c r="AF1922" s="6">
        <f ca="1">RANDBETWEEN(5,COUNTA('Recruitment source'!$A:$A) + 1)</f>
        <v>14</v>
      </c>
      <c r="AG1922" s="6" t="str">
        <f ca="1">VLOOKUP($AF1922,'Recruitment source'!$A:$B,2,FALSE)</f>
        <v>LinkedIn</v>
      </c>
      <c r="AH1922" s="8"/>
      <c r="AI1922" s="1">
        <f t="shared" ca="1" si="290"/>
        <v>2500</v>
      </c>
      <c r="AJ1922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1918, 1, 'Miguel Rizzo Seixas', 'M', 5, '14/06/1950', 7, 13, 11, 6, 2500);</v>
      </c>
    </row>
    <row r="1923" spans="1:36" ht="14.25" customHeight="1" x14ac:dyDescent="0.2">
      <c r="A1923" s="7" cm="1">
        <f t="array" aca="1" ref="A1923" ca="1">INDEX(Companies!$A:$A,RANDBETWEEN(5,COUNTA(Companies!$A:$A) + 1),1)</f>
        <v>5</v>
      </c>
      <c r="B1923" s="7" t="str">
        <f ca="1">VLOOKUP($A1923,Companies!$A:$B,2,FALSE)</f>
        <v>ACME Corporation</v>
      </c>
      <c r="C1923" s="5">
        <f t="shared" si="291"/>
        <v>1919</v>
      </c>
      <c r="D1923" s="5" t="str" cm="1">
        <f t="array" ref="D1923">SHA1HASH($C1923)</f>
        <v>f13a41f4e66a94d91d041bd57d921312a88cd3d7</v>
      </c>
      <c r="E1923" s="6">
        <v>1</v>
      </c>
      <c r="F1923" s="7">
        <f ca="1">IF($C1923 = 1 + N("Presidente"),
    127,
    IF($C1923 = 2 + N("Vice-Presidente"),
        72,
        IF($C1923 = 3 + N("Secretária bilíngue"),
            13,
            RANDBETWEEN(5,COUNT(Name!$A:$A) + 1)
        )
    )
)</f>
        <v>124</v>
      </c>
      <c r="G1923" s="7" t="str">
        <f ca="1">VLOOKUP($F1923,Name!$A:$B,2,FALSE)</f>
        <v>Emilly</v>
      </c>
      <c r="H1923" s="7">
        <f ca="1" xml:space="preserve">
IF($C1923 = 1,
    0,
    RANDBETWEEN(5,COUNT('Last name'!$A:$A) + 1)
)</f>
        <v>38</v>
      </c>
      <c r="I1923" s="7" t="str">
        <f ca="1" xml:space="preserve">
IF($C1923 = 1 + N("Presidente"),
    "de Orléans e Bragança",
    VLOOKUP($H1923,'Last name'!$A:$B,2,FALSE) &amp; " " &amp; VLOOKUP(RANDBETWEEN(5,COUNT('Last name'!$A:$A) + 1),'Last name'!$A:$B,2,FALSE)
)</f>
        <v>Bermudes Rodrigues</v>
      </c>
      <c r="J1923" s="7" t="str">
        <f t="shared" ca="1" si="292"/>
        <v>Emilly Bermudes Rodrigues</v>
      </c>
      <c r="K1923" s="7" t="str" cm="1">
        <f t="array" aca="1" ref="K1923" ca="1">SHA1HASH($J1923)</f>
        <v>4a32529644eae6a865c9d7ed44b21fc93901d0d1</v>
      </c>
      <c r="L1923" s="7" cm="1">
        <f t="array" aca="1" ref="L1923" ca="1">INDEX(States!$A:$A,N1923,1)</f>
        <v>5</v>
      </c>
      <c r="M1923" s="7" t="str">
        <f ca="1">VLOOKUP($L1923,Countries!$A:$B,2,FALSE)</f>
        <v>Portugal</v>
      </c>
      <c r="N1923" s="7" cm="1">
        <f t="array" aca="1" ref="N1923" ca="1">INDEX(States!$C:$C,RANDBETWEEN(5,COUNTA(States!$A:$A) + 1),1)</f>
        <v>12</v>
      </c>
      <c r="O1923" s="7" t="str">
        <f ca="1">VLOOKUP($N1923,States!$C:$D,2,FALSE)</f>
        <v>Leiria</v>
      </c>
      <c r="P1923" s="7" t="str">
        <f ca="1">VLOOKUP($F1923,Name!$A:$C,3,FALSE)</f>
        <v>F</v>
      </c>
      <c r="Q1923" s="7" t="str">
        <f ca="1">VLOOKUP($P1923,Genders!$B:$C,2,FALSE)</f>
        <v>Female</v>
      </c>
      <c r="R1923" s="7" cm="1">
        <f t="array" aca="1" ref="R1923" ca="1">INDEX('Marital status'!$A:$A,RANDBETWEEN(5,COUNTA('Marital status'!$A:$A) + 1),1)</f>
        <v>7</v>
      </c>
      <c r="S1923" s="7" t="str">
        <f ca="1">VLOOKUP($R1923,'Marital status'!$A:$B,2,FALSE)</f>
        <v xml:space="preserve">Widowed </v>
      </c>
      <c r="T1923" s="7">
        <f t="shared" ca="1" si="293"/>
        <v>5</v>
      </c>
      <c r="U1923" s="7" t="str">
        <f ca="1">VLOOKUP($T1923,Ethnicities!$A:$B,2,FALSE)</f>
        <v xml:space="preserve"> white</v>
      </c>
      <c r="V1923" s="8">
        <f t="shared" ca="1" si="294"/>
        <v>17561</v>
      </c>
      <c r="W1923" s="6">
        <f t="shared" ca="1" si="295"/>
        <v>7</v>
      </c>
      <c r="X1923" s="8" t="str">
        <f ca="1">VLOOKUP($W1923,'Background education'!$A:$B,2,FALSE)</f>
        <v>Undergraduate degree</v>
      </c>
      <c r="Y1923" s="7">
        <f ca="1" xml:space="preserve">
  IF(OR($AA1923 = 5, $AA1923 = 6, $AA1923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23" s="7" t="str">
        <f ca="1">VLOOKUP($Y1923,Departments!$A:$B,2,FALSE)</f>
        <v>Audit</v>
      </c>
      <c r="AA1923" s="6">
        <f t="shared" ca="1" si="296"/>
        <v>9</v>
      </c>
      <c r="AB1923" s="7" t="str">
        <f ca="1">VLOOKUP($AA1923,Roles!$A:$B,2,FALSE)</f>
        <v>Intern</v>
      </c>
      <c r="AC1923" s="6" t="str">
        <f t="shared" ca="1" si="297"/>
        <v/>
      </c>
      <c r="AD1923" s="7" t="str">
        <f ca="1" xml:space="preserve">
IF($AC1923 &lt;&gt; "",
    VLOOKUP($AC1923,Levels!$A:$B,2,FALSE),
    ""
)</f>
        <v/>
      </c>
      <c r="AE1923" s="8">
        <f t="shared" ca="1" si="298"/>
        <v>44458</v>
      </c>
      <c r="AF1923" s="6">
        <f ca="1">RANDBETWEEN(5,COUNTA('Recruitment source'!$A:$A) + 1)</f>
        <v>6</v>
      </c>
      <c r="AG1923" s="6" t="str">
        <f ca="1">VLOOKUP($AF1923,'Recruitment source'!$A:$B,2,FALSE)</f>
        <v>Learn4Good</v>
      </c>
      <c r="AH1923" s="8"/>
      <c r="AI1923" s="1">
        <f t="shared" ca="1" si="290"/>
        <v>1205</v>
      </c>
      <c r="AJ1923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1919, 1, 'Emilly Bermudes Rodrigues', 'F', 5, '29/01/1948', 7, 13, 9, NULL, 1205);</v>
      </c>
    </row>
    <row r="1924" spans="1:36" ht="14.25" customHeight="1" x14ac:dyDescent="0.2">
      <c r="A1924" s="7" cm="1">
        <f t="array" aca="1" ref="A1924" ca="1">INDEX(Companies!$A:$A,RANDBETWEEN(5,COUNTA(Companies!$A:$A) + 1),1)</f>
        <v>5</v>
      </c>
      <c r="B1924" s="7" t="str">
        <f ca="1">VLOOKUP($A1924,Companies!$A:$B,2,FALSE)</f>
        <v>ACME Corporation</v>
      </c>
      <c r="C1924" s="5">
        <f t="shared" si="291"/>
        <v>1920</v>
      </c>
      <c r="D1924" s="5" t="str" cm="1">
        <f t="array" ref="D1924">SHA1HASH($C1924)</f>
        <v>b365ea35eed358e8f75767e991800e44e85fff84</v>
      </c>
      <c r="E1924" s="6">
        <v>1</v>
      </c>
      <c r="F1924" s="7">
        <f ca="1">IF($C1924 = 1 + N("Presidente"),
    127,
    IF($C1924 = 2 + N("Vice-Presidente"),
        72,
        IF($C1924 = 3 + N("Secretária bilíngue"),
            13,
            RANDBETWEEN(5,COUNT(Name!$A:$A) + 1)
        )
    )
)</f>
        <v>309</v>
      </c>
      <c r="G1924" s="7" t="str">
        <f ca="1">VLOOKUP($F1924,Name!$A:$B,2,FALSE)</f>
        <v>Octávio</v>
      </c>
      <c r="H1924" s="7">
        <f ca="1" xml:space="preserve">
IF($C1924 = 1,
    0,
    RANDBETWEEN(5,COUNT('Last name'!$A:$A) + 1)
)</f>
        <v>68</v>
      </c>
      <c r="I1924" s="7" t="str">
        <f ca="1" xml:space="preserve">
IF($C1924 = 1 + N("Presidente"),
    "de Orléans e Bragança",
    VLOOKUP($H1924,'Last name'!$A:$B,2,FALSE) &amp; " " &amp; VLOOKUP(RANDBETWEEN(5,COUNT('Last name'!$A:$A) + 1),'Last name'!$A:$B,2,FALSE)
)</f>
        <v>Costa Giordano</v>
      </c>
      <c r="J1924" s="7" t="str">
        <f t="shared" ca="1" si="292"/>
        <v>Octávio Costa Giordano</v>
      </c>
      <c r="K1924" s="7" t="str" cm="1">
        <f t="array" aca="1" ref="K1924" ca="1">SHA1HASH($J1924)</f>
        <v>3af1fd7e0614c527778065200bb079b3dea2807e</v>
      </c>
      <c r="L1924" s="7" cm="1">
        <f t="array" aca="1" ref="L1924" ca="1">INDEX(States!$A:$A,N1924,1)</f>
        <v>5</v>
      </c>
      <c r="M1924" s="7" t="str">
        <f ca="1">VLOOKUP($L1924,Countries!$A:$B,2,FALSE)</f>
        <v>Portugal</v>
      </c>
      <c r="N1924" s="7" cm="1">
        <f t="array" aca="1" ref="N1924" ca="1">INDEX(States!$C:$C,RANDBETWEEN(5,COUNTA(States!$A:$A) + 1),1)</f>
        <v>21</v>
      </c>
      <c r="O1924" s="7" t="str">
        <f ca="1">VLOOKUP($N1924,States!$C:$D,2,FALSE)</f>
        <v>Guarda</v>
      </c>
      <c r="P1924" s="7" t="str">
        <f ca="1">VLOOKUP($F1924,Name!$A:$C,3,FALSE)</f>
        <v>M</v>
      </c>
      <c r="Q1924" s="7" t="str">
        <f ca="1">VLOOKUP($P1924,Genders!$B:$C,2,FALSE)</f>
        <v>Male</v>
      </c>
      <c r="R1924" s="7" cm="1">
        <f t="array" aca="1" ref="R1924" ca="1">INDEX('Marital status'!$A:$A,RANDBETWEEN(5,COUNTA('Marital status'!$A:$A) + 1),1)</f>
        <v>5</v>
      </c>
      <c r="S1924" s="7" t="str">
        <f ca="1">VLOOKUP($R1924,'Marital status'!$A:$B,2,FALSE)</f>
        <v>single</v>
      </c>
      <c r="T1924" s="7">
        <f t="shared" ca="1" si="293"/>
        <v>5</v>
      </c>
      <c r="U1924" s="7" t="str">
        <f ca="1">VLOOKUP($T1924,Ethnicities!$A:$B,2,FALSE)</f>
        <v xml:space="preserve"> white</v>
      </c>
      <c r="V1924" s="8">
        <f t="shared" ca="1" si="294"/>
        <v>29455</v>
      </c>
      <c r="W1924" s="6">
        <f t="shared" ca="1" si="295"/>
        <v>8</v>
      </c>
      <c r="X1924" s="8" t="str">
        <f ca="1">VLOOKUP($W1924,'Background education'!$A:$B,2,FALSE)</f>
        <v>Graduate school</v>
      </c>
      <c r="Y1924" s="7">
        <f ca="1" xml:space="preserve">
  IF(OR($AA1924 = 5, $AA1924 = 6, $AA1924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24" s="7" t="str">
        <f ca="1">VLOOKUP($Y1924,Departments!$A:$B,2,FALSE)</f>
        <v>Communication &amp; Marketing</v>
      </c>
      <c r="AA1924" s="6">
        <f t="shared" ca="1" si="296"/>
        <v>11</v>
      </c>
      <c r="AB1924" s="7" t="str">
        <f ca="1">VLOOKUP($AA1924,Roles!$A:$B,2,FALSE)</f>
        <v>Analyst</v>
      </c>
      <c r="AC1924" s="6">
        <f t="shared" ca="1" si="297"/>
        <v>7</v>
      </c>
      <c r="AD1924" s="7" t="str">
        <f ca="1" xml:space="preserve">
IF($AC1924 &lt;&gt; "",
    VLOOKUP($AC1924,Levels!$A:$B,2,FALSE),
    ""
)</f>
        <v>Senior</v>
      </c>
      <c r="AE1924" s="8">
        <f t="shared" ca="1" si="298"/>
        <v>37880</v>
      </c>
      <c r="AF1924" s="6">
        <f ca="1">RANDBETWEEN(5,COUNTA('Recruitment source'!$A:$A) + 1)</f>
        <v>8</v>
      </c>
      <c r="AG1924" s="6" t="str">
        <f ca="1">VLOOKUP($AF1924,'Recruitment source'!$A:$B,2,FALSE)</f>
        <v>Net Empregos</v>
      </c>
      <c r="AH1924" s="8"/>
      <c r="AI1924" s="1">
        <f t="shared" ca="1" si="290"/>
        <v>3080</v>
      </c>
      <c r="AJ1924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1920, 1, 'Octávio Costa Giordano', 'M', 5, '22/08/1980', 8, 11, 11, 7, 3080);</v>
      </c>
    </row>
    <row r="1925" spans="1:36" ht="14.25" customHeight="1" x14ac:dyDescent="0.2">
      <c r="A1925" s="7" cm="1">
        <f t="array" aca="1" ref="A1925" ca="1">INDEX(Companies!$A:$A,RANDBETWEEN(5,COUNTA(Companies!$A:$A) + 1),1)</f>
        <v>5</v>
      </c>
      <c r="B1925" s="7" t="str">
        <f ca="1">VLOOKUP($A1925,Companies!$A:$B,2,FALSE)</f>
        <v>ACME Corporation</v>
      </c>
      <c r="C1925" s="5">
        <f t="shared" si="291"/>
        <v>1921</v>
      </c>
      <c r="D1925" s="5" t="str" cm="1">
        <f t="array" ref="D1925">SHA1HASH($C1925)</f>
        <v>8dcb583b3ba5aa22850f93db0eec4c2a076d2cce</v>
      </c>
      <c r="E1925" s="6">
        <v>1</v>
      </c>
      <c r="F1925" s="7">
        <f ca="1">IF($C1925 = 1 + N("Presidente"),
    127,
    IF($C1925 = 2 + N("Vice-Presidente"),
        72,
        IF($C1925 = 3 + N("Secretária bilíngue"),
            13,
            RANDBETWEEN(5,COUNT(Name!$A:$A) + 1)
        )
    )
)</f>
        <v>191</v>
      </c>
      <c r="G1925" s="7" t="str">
        <f ca="1">VLOOKUP($F1925,Name!$A:$B,2,FALSE)</f>
        <v>João Paulo</v>
      </c>
      <c r="H1925" s="7">
        <f ca="1" xml:space="preserve">
IF($C1925 = 1,
    0,
    RANDBETWEEN(5,COUNT('Last name'!$A:$A) + 1)
)</f>
        <v>137</v>
      </c>
      <c r="I1925" s="7" t="str">
        <f ca="1" xml:space="preserve">
IF($C1925 = 1 + N("Presidente"),
    "de Orléans e Bragança",
    VLOOKUP($H1925,'Last name'!$A:$B,2,FALSE) &amp; " " &amp; VLOOKUP(RANDBETWEEN(5,COUNT('Last name'!$A:$A) + 1),'Last name'!$A:$B,2,FALSE)
)</f>
        <v>Moura Bandeira</v>
      </c>
      <c r="J1925" s="7" t="str">
        <f t="shared" ca="1" si="292"/>
        <v>João Paulo Moura Bandeira</v>
      </c>
      <c r="K1925" s="7" t="str" cm="1">
        <f t="array" aca="1" ref="K1925" ca="1">SHA1HASH($J1925)</f>
        <v>be389cac05681e88be6638c02f8bd666fef3556e</v>
      </c>
      <c r="L1925" s="7" cm="1">
        <f t="array" aca="1" ref="L1925" ca="1">INDEX(States!$A:$A,N1925,1)</f>
        <v>5</v>
      </c>
      <c r="M1925" s="7" t="str">
        <f ca="1">VLOOKUP($L1925,Countries!$A:$B,2,FALSE)</f>
        <v>Portugal</v>
      </c>
      <c r="N1925" s="7" cm="1">
        <f t="array" aca="1" ref="N1925" ca="1">INDEX(States!$C:$C,RANDBETWEEN(5,COUNTA(States!$A:$A) + 1),1)</f>
        <v>18</v>
      </c>
      <c r="O1925" s="7" t="str">
        <f ca="1">VLOOKUP($N1925,States!$C:$D,2,FALSE)</f>
        <v>Castelo Branco</v>
      </c>
      <c r="P1925" s="7" t="str">
        <f ca="1">VLOOKUP($F1925,Name!$A:$C,3,FALSE)</f>
        <v>M</v>
      </c>
      <c r="Q1925" s="7" t="str">
        <f ca="1">VLOOKUP($P1925,Genders!$B:$C,2,FALSE)</f>
        <v>Male</v>
      </c>
      <c r="R1925" s="7" cm="1">
        <f t="array" aca="1" ref="R1925" ca="1">INDEX('Marital status'!$A:$A,RANDBETWEEN(5,COUNTA('Marital status'!$A:$A) + 1),1)</f>
        <v>9</v>
      </c>
      <c r="S1925" s="7" t="str">
        <f ca="1">VLOOKUP($R1925,'Marital status'!$A:$B,2,FALSE)</f>
        <v>DIVORCED</v>
      </c>
      <c r="T1925" s="7">
        <f t="shared" ca="1" si="293"/>
        <v>7</v>
      </c>
      <c r="U1925" s="7" t="str">
        <f ca="1">VLOOKUP($T1925,Ethnicities!$A:$B,2,FALSE)</f>
        <v xml:space="preserve">  Hispanic or LATINO</v>
      </c>
      <c r="V1925" s="8">
        <f t="shared" ca="1" si="294"/>
        <v>27201</v>
      </c>
      <c r="W1925" s="6">
        <f t="shared" ca="1" si="295"/>
        <v>7</v>
      </c>
      <c r="X1925" s="8" t="str">
        <f ca="1">VLOOKUP($W1925,'Background education'!$A:$B,2,FALSE)</f>
        <v>Undergraduate degree</v>
      </c>
      <c r="Y1925" s="7">
        <f ca="1" xml:space="preserve">
  IF(OR($AA1925 = 5, $AA1925 = 6, $AA1925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25" s="7" t="str">
        <f ca="1">VLOOKUP($Y1925,Departments!$A:$B,2,FALSE)</f>
        <v>Operations</v>
      </c>
      <c r="AA1925" s="6">
        <f t="shared" ca="1" si="296"/>
        <v>9</v>
      </c>
      <c r="AB1925" s="7" t="str">
        <f ca="1">VLOOKUP($AA1925,Roles!$A:$B,2,FALSE)</f>
        <v>Intern</v>
      </c>
      <c r="AC1925" s="6" t="str">
        <f t="shared" ca="1" si="297"/>
        <v/>
      </c>
      <c r="AD1925" s="7" t="str">
        <f ca="1" xml:space="preserve">
IF($AC1925 &lt;&gt; "",
    VLOOKUP($AC1925,Levels!$A:$B,2,FALSE),
    ""
)</f>
        <v/>
      </c>
      <c r="AE1925" s="8">
        <f t="shared" ca="1" si="298"/>
        <v>38881</v>
      </c>
      <c r="AF1925" s="6">
        <f ca="1">RANDBETWEEN(5,COUNTA('Recruitment source'!$A:$A) + 1)</f>
        <v>15</v>
      </c>
      <c r="AG1925" s="6" t="str">
        <f ca="1">VLOOKUP($AF1925,'Recruitment source'!$A:$B,2,FALSE)</f>
        <v>Website</v>
      </c>
      <c r="AH1925" s="8"/>
      <c r="AI1925" s="1">
        <f t="shared" ref="AI1925:AI1988" ca="1" si="300" xml:space="preserve">
IF($AA1925 = 5 + N("Presidente"),
    27000,
    IF($AA1925 = 6 + N("Vice-presidente"),
        23000,
        IF(OR($AA1925 = 8, $AA1925= 13, $AA1925 = 12) + N("Secretária bilíngue ou coordenador ou especialista"),
            8000,
            IF($AA1925 = 7 + N("Diretor"),
                15000,
                IF($AA1925 = 14 + N("Gerente"),
                    12000,
                    IF($AA1925 = 9 + N("Estagiário"),
                        705,
                        IF($AA1925 = 10 + N("Trainee"),
                            805,
                            IF($AA1925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IF($W1925 = 7,
  500,
  IF($W1925 = 8,
    1000,
    IF($W1925 = 9,
      1500,
      IF($W1925 = 10,
        2000,
        0
      )
    )
  )
)
+
N("Adicional no salário por área")
+
IF($Y1925 = 14 + N("Tecnologia da Informação"),
  120,
  IF($Y1925 = 16 + N("Vendas"),
    110,
    IF($Y1925 = 15 + N("Jurídico"),
      100,
      IF(OR($Y1925 = 8, $Y1925 = 9, $Y1925 = 11) + N("Recursos humanos ou comercial ou comunicação e marketing"),
        80,
        0
      )
    )
  )
)
+
N("Adicionando pegadinha")
+
IF(AND($Y1925 = 16, $W1925 = 9, $AA1925 = 11, $AC1925 = 5) + N("Se for de vendas, com mestrado, analista sênior"),
  IF($T1925 = 5,
    100,
    0
  )
  +
  IF($P1925 = "M",
    200,
    0
  ),
  0
)</f>
        <v>1205</v>
      </c>
      <c r="AJ1925" s="12" t="str">
        <f t="shared" ca="1" si="299"/>
        <v>INSERT INTO bi4all.fac_employees (id_company_fk, id_employee_pk, flg_active, employee_name, id_gender_fk, id_race_fk, birthday, id_schooling_fk, id_department_fk, id_role_fk, id_level_fk, actual_salary) VALUES (5, 1921, 1, 'João Paulo Moura Bandeira', 'M', 7, '21/06/1974', 7, 10, 9, NULL, 1205);</v>
      </c>
    </row>
    <row r="1926" spans="1:36" ht="14.25" customHeight="1" x14ac:dyDescent="0.2">
      <c r="A1926" s="7" cm="1">
        <f t="array" aca="1" ref="A1926" ca="1">INDEX(Companies!$A:$A,RANDBETWEEN(5,COUNTA(Companies!$A:$A) + 1),1)</f>
        <v>5</v>
      </c>
      <c r="B1926" s="7" t="str">
        <f ca="1">VLOOKUP($A1926,Companies!$A:$B,2,FALSE)</f>
        <v>ACME Corporation</v>
      </c>
      <c r="C1926" s="5">
        <f t="shared" ref="C1926:C1989" si="301">ROW() - 4</f>
        <v>1922</v>
      </c>
      <c r="D1926" s="5" t="str" cm="1">
        <f t="array" ref="D1926">SHA1HASH($C1926)</f>
        <v>60f776c1a235a3c3e62543c3793c36d6cc511db9</v>
      </c>
      <c r="E1926" s="6">
        <v>1</v>
      </c>
      <c r="F1926" s="7">
        <f ca="1">IF($C1926 = 1 + N("Presidente"),
    127,
    IF($C1926 = 2 + N("Vice-Presidente"),
        72,
        IF($C1926 = 3 + N("Secretária bilíngue"),
            13,
            RANDBETWEEN(5,COUNT(Name!$A:$A) + 1)
        )
    )
)</f>
        <v>160</v>
      </c>
      <c r="G1926" s="7" t="str">
        <f ca="1">VLOOKUP($F1926,Name!$A:$B,2,FALSE)</f>
        <v>Hector</v>
      </c>
      <c r="H1926" s="7">
        <f ca="1" xml:space="preserve">
IF($C1926 = 1,
    0,
    RANDBETWEEN(5,COUNT('Last name'!$A:$A) + 1)
)</f>
        <v>138</v>
      </c>
      <c r="I1926" s="7" t="str">
        <f ca="1" xml:space="preserve">
IF($C1926 = 1 + N("Presidente"),
    "de Orléans e Bragança",
    VLOOKUP($H1926,'Last name'!$A:$B,2,FALSE) &amp; " " &amp; VLOOKUP(RANDBETWEEN(5,COUNT('Last name'!$A:$A) + 1),'Last name'!$A:$B,2,FALSE)
)</f>
        <v>Nascimento Souza</v>
      </c>
      <c r="J1926" s="7" t="str">
        <f t="shared" ref="J1926:J1989" ca="1" si="302">$G1926 &amp; " " &amp; $I1926</f>
        <v>Hector Nascimento Souza</v>
      </c>
      <c r="K1926" s="7" t="str" cm="1">
        <f t="array" aca="1" ref="K1926" ca="1">SHA1HASH($J1926)</f>
        <v>e2fd982cb4aea4eb8886f65b97fd92a114c42282</v>
      </c>
      <c r="L1926" s="7" cm="1">
        <f t="array" aca="1" ref="L1926" ca="1">INDEX(States!$A:$A,N1926,1)</f>
        <v>5</v>
      </c>
      <c r="M1926" s="7" t="str">
        <f ca="1">VLOOKUP($L1926,Countries!$A:$B,2,FALSE)</f>
        <v>Portugal</v>
      </c>
      <c r="N1926" s="7" cm="1">
        <f t="array" aca="1" ref="N1926" ca="1">INDEX(States!$C:$C,RANDBETWEEN(5,COUNTA(States!$A:$A) + 1),1)</f>
        <v>19</v>
      </c>
      <c r="O1926" s="7" t="str">
        <f ca="1">VLOOKUP($N1926,States!$C:$D,2,FALSE)</f>
        <v>Beja</v>
      </c>
      <c r="P1926" s="7" t="str">
        <f ca="1">VLOOKUP($F1926,Name!$A:$C,3,FALSE)</f>
        <v>M</v>
      </c>
      <c r="Q1926" s="7" t="str">
        <f ca="1">VLOOKUP($P1926,Genders!$B:$C,2,FALSE)</f>
        <v>Male</v>
      </c>
      <c r="R1926" s="7" cm="1">
        <f t="array" aca="1" ref="R1926" ca="1">INDEX('Marital status'!$A:$A,RANDBETWEEN(5,COUNTA('Marital status'!$A:$A) + 1),1)</f>
        <v>8</v>
      </c>
      <c r="S1926" s="7" t="str">
        <f ca="1">VLOOKUP($R1926,'Marital status'!$A:$B,2,FALSE)</f>
        <v xml:space="preserve"> Separated </v>
      </c>
      <c r="T1926" s="7">
        <f t="shared" ref="T1926:T1989" ca="1" si="303" xml:space="preserve">
IF(AND($AA1926 &gt;= 5, $AA1926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926" s="7" t="str">
        <f ca="1">VLOOKUP($T1926,Ethnicities!$A:$B,2,FALSE)</f>
        <v xml:space="preserve"> white</v>
      </c>
      <c r="V1926" s="8">
        <f t="shared" ref="V1926:V1989" ca="1" si="304" xml:space="preserve">
IF($AA1926 = 5 + N("CEO"),
    TODAY() - 16340,
    IF($AA1926 = 8 + N("Secretary"),
        RANDBETWEEN(TODAY() - 12418.5, TODAY()-6574.5),
        IF(OR($AA1926 = 7, $AA1926 = 14),
            RANDBETWEEN(TODAY() - 16071, TODAY() - 8766),
            IF(OR($AA1926 = 13, $AA1926 = 12, $AA1926 = 11),
                RANDBETWEEN(TODAY() - 27393.75, TODAY() - 12783.75),
                RANDBETWEEN(TODAY() - 27393.75, TODAY()-10957.5)
            )
        )
    )
)</f>
        <v>31547</v>
      </c>
      <c r="W1926" s="6">
        <f t="shared" ref="W1926:W1989" ca="1" si="305" xml:space="preserve">
IF(OR($AA1926 = 5, $AA1926 = 6) + N("Se for presidente ou vice-presidente"),
    10 + N("Doutor"),
    IF($AA1926 = 7 + N("Se for diretor"),
        RANDBETWEEN(8,10) + N("Graduate school or Master’s degree or Doctorate"),
        IF($AA1926 = 14 + N("If a manager"),
            RANDBETWEEN(7,9),
            IF(OR($AA1926 = 13, $AA1926 = 12, $AA1926 = 11) + N("If coordinator or specialist or analyst"),
                RANDBETWEEN(7,8),
                7
            )
        )
    )
)</f>
        <v>7</v>
      </c>
      <c r="X1926" s="8" t="str">
        <f ca="1">VLOOKUP($W1926,'Background education'!$A:$B,2,FALSE)</f>
        <v>Undergraduate degree</v>
      </c>
      <c r="Y1926" s="7">
        <f ca="1" xml:space="preserve">
  IF(OR($AA1926 = 5, $AA1926 = 6, $AA1926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26" s="7" t="str">
        <f ca="1">VLOOKUP($Y1926,Departments!$A:$B,2,FALSE)</f>
        <v>Controlling</v>
      </c>
      <c r="AA1926" s="6">
        <f t="shared" ref="AA1926:AA1989" ca="1" si="306" xml:space="preserve">
IF($C1926 = 1 + N("Se matrícula for 1"),
  5 + N("Presidente"),
  IF($C1926 = 2 + N("Se matrícula for 2"),
    6 + N("Vice-presidente"),
    IF($C1926 = 3 + N("Se matrícula for 3"),
      8 + N("Secretária bilíngue"),
      IF(AND($C1926 &gt;= 4, $C1926 &lt;=14),
        7 + N("Diretor"),
        IF(AND($C1926 &gt;= 15, $C1926 &lt;= 25),
          14 + N("Manager"),
          IF(AND($C1926 &gt;= 26, $C1926 &lt;= 36),
            13 + N("Coordinador"),
            IF(AND($C1926 &gt;= 37, $C1926 &lt;= 47),
              12 + N("Especialista"),
                IF(MOD($C1926,2) = 0,
                  11 + N("Analista"),
                  RANDBETWEEN(9,10) + N("Estagiário ou Trainee")
                )
            )
          )
        )
      )
    )
  )
)</f>
        <v>11</v>
      </c>
      <c r="AB1926" s="7" t="str">
        <f ca="1">VLOOKUP($AA1926,Roles!$A:$B,2,FALSE)</f>
        <v>Analyst</v>
      </c>
      <c r="AC1926" s="6">
        <f t="shared" ref="AC1926:AC1989" ca="1" si="307" xml:space="preserve">
IF($AA1926 = 11 + N("Analyst"),
    RANDBETWEEN(5, 7) + N("Jr, Pleno, Sr"),
    ""
)</f>
        <v>6</v>
      </c>
      <c r="AD1926" s="7" t="str">
        <f ca="1" xml:space="preserve">
IF($AC1926 &lt;&gt; "",
    VLOOKUP($AC1926,Levels!$A:$B,2,FALSE),
    ""
)</f>
        <v>Pleno</v>
      </c>
      <c r="AE1926" s="8">
        <f t="shared" ref="AE1926:AE1989" ca="1" si="308" xml:space="preserve">
IF(
  OR(
    $AA1926=5,$AA1926=6,$AA1926=7,$AA1926=8,$AA1926=14
  ),
  36161,
  IF(
     (
      (TODAY() - $V1926) / 365
     ) &lt; 19,
      TODAY(),
      RANDBETWEEN(36161,TODAY())
  )
)</f>
        <v>42465</v>
      </c>
      <c r="AF1926" s="6">
        <f ca="1">RANDBETWEEN(5,COUNTA('Recruitment source'!$A:$A) + 1)</f>
        <v>13</v>
      </c>
      <c r="AG1926" s="6" t="str">
        <f ca="1">VLOOKUP($AF1926,'Recruitment source'!$A:$B,2,FALSE)</f>
        <v>Google</v>
      </c>
      <c r="AH1926" s="8"/>
      <c r="AI1926" s="1">
        <f t="shared" ca="1" si="300"/>
        <v>2500</v>
      </c>
      <c r="AJ1926" s="12" t="str">
        <f t="shared" ref="AJ1926:AJ1989" ca="1" si="30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$A1926  &amp; ", "   &amp;
$C1926  &amp; ", "   &amp;
$E1926  &amp; ", '"  &amp;
$J1926  &amp; "', '" &amp;
$P1926  &amp; "', "  &amp;
$T1926  &amp; ", '"  &amp;
TEXT($V1926,"dd/mm/aaaa")  &amp; "', "   &amp;
$W1926  &amp; ", "   &amp;
$Y1926  &amp; ", "   &amp;
$AA1926  &amp; ", "   &amp;
IF($AC1926 &lt;&gt; "", $AC1926, "NULL")  &amp; ", "   &amp;
$AI1926  &amp; ");"</f>
        <v>INSERT INTO bi4all.fac_employees (id_company_fk, id_employee_pk, flg_active, employee_name, id_gender_fk, id_race_fk, birthday, id_schooling_fk, id_department_fk, id_role_fk, id_level_fk, actual_salary) VALUES (5, 1922, 1, 'Hector Nascimento Souza', 'M', 5, '15/05/1986', 7, 12, 11, 6, 2500);</v>
      </c>
    </row>
    <row r="1927" spans="1:36" ht="14.25" customHeight="1" x14ac:dyDescent="0.2">
      <c r="A1927" s="7" cm="1">
        <f t="array" aca="1" ref="A1927" ca="1">INDEX(Companies!$A:$A,RANDBETWEEN(5,COUNTA(Companies!$A:$A) + 1),1)</f>
        <v>5</v>
      </c>
      <c r="B1927" s="7" t="str">
        <f ca="1">VLOOKUP($A1927,Companies!$A:$B,2,FALSE)</f>
        <v>ACME Corporation</v>
      </c>
      <c r="C1927" s="5">
        <f t="shared" si="301"/>
        <v>1923</v>
      </c>
      <c r="D1927" s="5" t="str" cm="1">
        <f t="array" ref="D1927">SHA1HASH($C1927)</f>
        <v>eb72c4ca70ca1394681037753345409cf3d4b488</v>
      </c>
      <c r="E1927" s="6">
        <v>1</v>
      </c>
      <c r="F1927" s="7">
        <f ca="1">IF($C1927 = 1 + N("Presidente"),
    127,
    IF($C1927 = 2 + N("Vice-Presidente"),
        72,
        IF($C1927 = 3 + N("Secretária bilíngue"),
            13,
            RANDBETWEEN(5,COUNT(Name!$A:$A) + 1)
        )
    )
)</f>
        <v>183</v>
      </c>
      <c r="G1927" s="7" t="str">
        <f ca="1">VLOOKUP($F1927,Name!$A:$B,2,FALSE)</f>
        <v>Joanah</v>
      </c>
      <c r="H1927" s="7">
        <f ca="1" xml:space="preserve">
IF($C1927 = 1,
    0,
    RANDBETWEEN(5,COUNT('Last name'!$A:$A) + 1)
)</f>
        <v>118</v>
      </c>
      <c r="I1927" s="7" t="str">
        <f ca="1" xml:space="preserve">
IF($C1927 = 1 + N("Presidente"),
    "de Orléans e Bragança",
    VLOOKUP($H1927,'Last name'!$A:$B,2,FALSE) &amp; " " &amp; VLOOKUP(RANDBETWEEN(5,COUNT('Last name'!$A:$A) + 1),'Last name'!$A:$B,2,FALSE)
)</f>
        <v>Mariani Almeida</v>
      </c>
      <c r="J1927" s="7" t="str">
        <f t="shared" ca="1" si="302"/>
        <v>Joanah Mariani Almeida</v>
      </c>
      <c r="K1927" s="7" t="str" cm="1">
        <f t="array" aca="1" ref="K1927" ca="1">SHA1HASH($J1927)</f>
        <v>40f93cf9d3914e6bf8a971bbd2c436b89b36fd54</v>
      </c>
      <c r="L1927" s="7" cm="1">
        <f t="array" aca="1" ref="L1927" ca="1">INDEX(States!$A:$A,N1927,1)</f>
        <v>5</v>
      </c>
      <c r="M1927" s="7" t="str">
        <f ca="1">VLOOKUP($L1927,Countries!$A:$B,2,FALSE)</f>
        <v>Portugal</v>
      </c>
      <c r="N1927" s="7" cm="1">
        <f t="array" aca="1" ref="N1927" ca="1">INDEX(States!$C:$C,RANDBETWEEN(5,COUNTA(States!$A:$A) + 1),1)</f>
        <v>23</v>
      </c>
      <c r="O1927" s="7" t="str">
        <f ca="1">VLOOKUP($N1927,States!$C:$D,2,FALSE)</f>
        <v>Viana do Castelo</v>
      </c>
      <c r="P1927" s="7" t="str">
        <f ca="1">VLOOKUP($F1927,Name!$A:$C,3,FALSE)</f>
        <v>F</v>
      </c>
      <c r="Q1927" s="7" t="str">
        <f ca="1">VLOOKUP($P1927,Genders!$B:$C,2,FALSE)</f>
        <v>Female</v>
      </c>
      <c r="R1927" s="7" cm="1">
        <f t="array" aca="1" ref="R1927" ca="1">INDEX('Marital status'!$A:$A,RANDBETWEEN(5,COUNTA('Marital status'!$A:$A) + 1),1)</f>
        <v>6</v>
      </c>
      <c r="S1927" s="7" t="str">
        <f ca="1">VLOOKUP($R1927,'Marital status'!$A:$B,2,FALSE)</f>
        <v>MarrieD</v>
      </c>
      <c r="T1927" s="7">
        <f t="shared" ca="1" si="303"/>
        <v>5</v>
      </c>
      <c r="U1927" s="7" t="str">
        <f ca="1">VLOOKUP($T1927,Ethnicities!$A:$B,2,FALSE)</f>
        <v xml:space="preserve"> white</v>
      </c>
      <c r="V1927" s="8">
        <f t="shared" ca="1" si="304"/>
        <v>22234</v>
      </c>
      <c r="W1927" s="6">
        <f t="shared" ca="1" si="305"/>
        <v>7</v>
      </c>
      <c r="X1927" s="8" t="str">
        <f ca="1">VLOOKUP($W1927,'Background education'!$A:$B,2,FALSE)</f>
        <v>Undergraduate degree</v>
      </c>
      <c r="Y1927" s="7">
        <f ca="1" xml:space="preserve">
  IF(OR($AA1927 = 5, $AA1927 = 6, $AA1927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27" s="7" t="str">
        <f ca="1">VLOOKUP($Y1927,Departments!$A:$B,2,FALSE)</f>
        <v>Finance</v>
      </c>
      <c r="AA1927" s="6">
        <f t="shared" ca="1" si="306"/>
        <v>10</v>
      </c>
      <c r="AB1927" s="7" t="str">
        <f ca="1">VLOOKUP($AA1927,Roles!$A:$B,2,FALSE)</f>
        <v>Trainee</v>
      </c>
      <c r="AC1927" s="6" t="str">
        <f t="shared" ca="1" si="307"/>
        <v/>
      </c>
      <c r="AD1927" s="7" t="str">
        <f ca="1" xml:space="preserve">
IF($AC1927 &lt;&gt; "",
    VLOOKUP($AC1927,Levels!$A:$B,2,FALSE),
    ""
)</f>
        <v/>
      </c>
      <c r="AE1927" s="8">
        <f t="shared" ca="1" si="308"/>
        <v>41798</v>
      </c>
      <c r="AF1927" s="6">
        <f ca="1">RANDBETWEEN(5,COUNTA('Recruitment source'!$A:$A) + 1)</f>
        <v>9</v>
      </c>
      <c r="AG1927" s="6" t="str">
        <f ca="1">VLOOKUP($AF1927,'Recruitment source'!$A:$B,2,FALSE)</f>
        <v>Empregos Online</v>
      </c>
      <c r="AH1927" s="8"/>
      <c r="AI1927" s="1">
        <f t="shared" ca="1" si="300"/>
        <v>1305</v>
      </c>
      <c r="AJ192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1923, 1, 'Joanah Mariani Almeida', 'F', 5, '14/11/1960', 7, 7, 10, NULL, 1305);</v>
      </c>
    </row>
    <row r="1928" spans="1:36" ht="14.25" customHeight="1" x14ac:dyDescent="0.2">
      <c r="A1928" s="7" cm="1">
        <f t="array" aca="1" ref="A1928" ca="1">INDEX(Companies!$A:$A,RANDBETWEEN(5,COUNTA(Companies!$A:$A) + 1),1)</f>
        <v>5</v>
      </c>
      <c r="B1928" s="7" t="str">
        <f ca="1">VLOOKUP($A1928,Companies!$A:$B,2,FALSE)</f>
        <v>ACME Corporation</v>
      </c>
      <c r="C1928" s="5">
        <f t="shared" si="301"/>
        <v>1924</v>
      </c>
      <c r="D1928" s="5" t="str" cm="1">
        <f t="array" ref="D1928">SHA1HASH($C1928)</f>
        <v>1d8548bc79bcb5dd8cc9f56646c0e952227ddd07</v>
      </c>
      <c r="E1928" s="6">
        <v>1</v>
      </c>
      <c r="F1928" s="7">
        <f ca="1">IF($C1928 = 1 + N("Presidente"),
    127,
    IF($C1928 = 2 + N("Vice-Presidente"),
        72,
        IF($C1928 = 3 + N("Secretária bilíngue"),
            13,
            RANDBETWEEN(5,COUNT(Name!$A:$A) + 1)
        )
    )
)</f>
        <v>282</v>
      </c>
      <c r="G1928" s="7" t="str">
        <f ca="1">VLOOKUP($F1928,Name!$A:$B,2,FALSE)</f>
        <v>Marinah</v>
      </c>
      <c r="H1928" s="7">
        <f ca="1" xml:space="preserve">
IF($C1928 = 1,
    0,
    RANDBETWEEN(5,COUNT('Last name'!$A:$A) + 1)
)</f>
        <v>182</v>
      </c>
      <c r="I1928" s="7" t="str">
        <f ca="1" xml:space="preserve">
IF($C1928 = 1 + N("Presidente"),
    "de Orléans e Bragança",
    VLOOKUP($H1928,'Last name'!$A:$B,2,FALSE) &amp; " " &amp; VLOOKUP(RANDBETWEEN(5,COUNT('Last name'!$A:$A) + 1),'Last name'!$A:$B,2,FALSE)
)</f>
        <v>Siqueira Alvim</v>
      </c>
      <c r="J1928" s="7" t="str">
        <f t="shared" ca="1" si="302"/>
        <v>Marinah Siqueira Alvim</v>
      </c>
      <c r="K1928" s="7" t="str" cm="1">
        <f t="array" aca="1" ref="K1928" ca="1">SHA1HASH($J1928)</f>
        <v>9164b3ba8642d5786ecee07903bbbd6449fcd6df</v>
      </c>
      <c r="L1928" s="7" cm="1">
        <f t="array" aca="1" ref="L1928" ca="1">INDEX(States!$A:$A,N1928,1)</f>
        <v>5</v>
      </c>
      <c r="M1928" s="7" t="str">
        <f ca="1">VLOOKUP($L1928,Countries!$A:$B,2,FALSE)</f>
        <v>Portugal</v>
      </c>
      <c r="N1928" s="7" cm="1">
        <f t="array" aca="1" ref="N1928" ca="1">INDEX(States!$C:$C,RANDBETWEEN(5,COUNTA(States!$A:$A) + 1),1)</f>
        <v>19</v>
      </c>
      <c r="O1928" s="7" t="str">
        <f ca="1">VLOOKUP($N1928,States!$C:$D,2,FALSE)</f>
        <v>Beja</v>
      </c>
      <c r="P1928" s="7" t="str">
        <f ca="1">VLOOKUP($F1928,Name!$A:$C,3,FALSE)</f>
        <v>F</v>
      </c>
      <c r="Q1928" s="7" t="str">
        <f ca="1">VLOOKUP($P1928,Genders!$B:$C,2,FALSE)</f>
        <v>Female</v>
      </c>
      <c r="R1928" s="7" cm="1">
        <f t="array" aca="1" ref="R1928" ca="1">INDEX('Marital status'!$A:$A,RANDBETWEEN(5,COUNTA('Marital status'!$A:$A) + 1),1)</f>
        <v>6</v>
      </c>
      <c r="S1928" s="7" t="str">
        <f ca="1">VLOOKUP($R1928,'Marital status'!$A:$B,2,FALSE)</f>
        <v>MarrieD</v>
      </c>
      <c r="T1928" s="7">
        <f t="shared" ca="1" si="303"/>
        <v>5</v>
      </c>
      <c r="U1928" s="7" t="str">
        <f ca="1">VLOOKUP($T1928,Ethnicities!$A:$B,2,FALSE)</f>
        <v xml:space="preserve"> white</v>
      </c>
      <c r="V1928" s="8">
        <f t="shared" ca="1" si="304"/>
        <v>21015</v>
      </c>
      <c r="W1928" s="6">
        <f t="shared" ca="1" si="305"/>
        <v>7</v>
      </c>
      <c r="X1928" s="8" t="str">
        <f ca="1">VLOOKUP($W1928,'Background education'!$A:$B,2,FALSE)</f>
        <v>Undergraduate degree</v>
      </c>
      <c r="Y1928" s="7">
        <f ca="1" xml:space="preserve">
  IF(OR($AA1928 = 5, $AA1928 = 6, $AA1928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28" s="7" t="str">
        <f ca="1">VLOOKUP($Y1928,Departments!$A:$B,2,FALSE)</f>
        <v>Communication &amp; Marketing</v>
      </c>
      <c r="AA1928" s="6">
        <f t="shared" ca="1" si="306"/>
        <v>11</v>
      </c>
      <c r="AB1928" s="7" t="str">
        <f ca="1">VLOOKUP($AA1928,Roles!$A:$B,2,FALSE)</f>
        <v>Analyst</v>
      </c>
      <c r="AC1928" s="6">
        <f t="shared" ca="1" si="307"/>
        <v>5</v>
      </c>
      <c r="AD1928" s="7" t="str">
        <f ca="1" xml:space="preserve">
IF($AC1928 &lt;&gt; "",
    VLOOKUP($AC1928,Levels!$A:$B,2,FALSE),
    ""
)</f>
        <v>Junior</v>
      </c>
      <c r="AE1928" s="8">
        <f t="shared" ca="1" si="308"/>
        <v>39459</v>
      </c>
      <c r="AF1928" s="6">
        <f ca="1">RANDBETWEEN(5,COUNTA('Recruitment source'!$A:$A) + 1)</f>
        <v>12</v>
      </c>
      <c r="AG1928" s="6" t="str">
        <f ca="1">VLOOKUP($AF1928,'Recruitment source'!$A:$B,2,FALSE)</f>
        <v xml:space="preserve"> recommendation of employee</v>
      </c>
      <c r="AH1928" s="8"/>
      <c r="AI1928" s="1">
        <f t="shared" ca="1" si="300"/>
        <v>2580</v>
      </c>
      <c r="AJ192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1924, 1, 'Marinah Siqueira Alvim', 'F', 5, '14/07/1957', 7, 11, 11, 5, 2580);</v>
      </c>
    </row>
    <row r="1929" spans="1:36" ht="14.25" customHeight="1" x14ac:dyDescent="0.2">
      <c r="A1929" s="7" cm="1">
        <f t="array" aca="1" ref="A1929" ca="1">INDEX(Companies!$A:$A,RANDBETWEEN(5,COUNTA(Companies!$A:$A) + 1),1)</f>
        <v>5</v>
      </c>
      <c r="B1929" s="7" t="str">
        <f ca="1">VLOOKUP($A1929,Companies!$A:$B,2,FALSE)</f>
        <v>ACME Corporation</v>
      </c>
      <c r="C1929" s="5">
        <f t="shared" si="301"/>
        <v>1925</v>
      </c>
      <c r="D1929" s="5" t="str" cm="1">
        <f t="array" ref="D1929">SHA1HASH($C1929)</f>
        <v>9ee53d1cec0d5e0348cb88f67155a25ff80635ec</v>
      </c>
      <c r="E1929" s="6">
        <v>1</v>
      </c>
      <c r="F1929" s="7">
        <f ca="1">IF($C1929 = 1 + N("Presidente"),
    127,
    IF($C1929 = 2 + N("Vice-Presidente"),
        72,
        IF($C1929 = 3 + N("Secretária bilíngue"),
            13,
            RANDBETWEEN(5,COUNT(Name!$A:$A) + 1)
        )
    )
)</f>
        <v>116</v>
      </c>
      <c r="G1929" s="7" t="str">
        <f ca="1">VLOOKUP($F1929,Name!$A:$B,2,FALSE)</f>
        <v>Eduarda</v>
      </c>
      <c r="H1929" s="7">
        <f ca="1" xml:space="preserve">
IF($C1929 = 1,
    0,
    RANDBETWEEN(5,COUNT('Last name'!$A:$A) + 1)
)</f>
        <v>187</v>
      </c>
      <c r="I1929" s="7" t="str">
        <f ca="1" xml:space="preserve">
IF($C1929 = 1 + N("Presidente"),
    "de Orléans e Bragança",
    VLOOKUP($H1929,'Last name'!$A:$B,2,FALSE) &amp; " " &amp; VLOOKUP(RANDBETWEEN(5,COUNT('Last name'!$A:$A) + 1),'Last name'!$A:$B,2,FALSE)
)</f>
        <v>Tavares Borba</v>
      </c>
      <c r="J1929" s="7" t="str">
        <f t="shared" ca="1" si="302"/>
        <v>Eduarda Tavares Borba</v>
      </c>
      <c r="K1929" s="7" t="str" cm="1">
        <f t="array" aca="1" ref="K1929" ca="1">SHA1HASH($J1929)</f>
        <v>9413b3e88d4e5d225b96cc5b36ce0dd5b653991a</v>
      </c>
      <c r="L1929" s="7" cm="1">
        <f t="array" aca="1" ref="L1929" ca="1">INDEX(States!$A:$A,N1929,1)</f>
        <v>5</v>
      </c>
      <c r="M1929" s="7" t="str">
        <f ca="1">VLOOKUP($L1929,Countries!$A:$B,2,FALSE)</f>
        <v>Portugal</v>
      </c>
      <c r="N1929" s="7" cm="1">
        <f t="array" aca="1" ref="N1929" ca="1">INDEX(States!$C:$C,RANDBETWEEN(5,COUNTA(States!$A:$A) + 1),1)</f>
        <v>6</v>
      </c>
      <c r="O1929" s="7" t="str">
        <f ca="1">VLOOKUP($N1929,States!$C:$D,2,FALSE)</f>
        <v>PORTO</v>
      </c>
      <c r="P1929" s="7" t="str">
        <f ca="1">VLOOKUP($F1929,Name!$A:$C,3,FALSE)</f>
        <v>F</v>
      </c>
      <c r="Q1929" s="7" t="str">
        <f ca="1">VLOOKUP($P1929,Genders!$B:$C,2,FALSE)</f>
        <v>Female</v>
      </c>
      <c r="R1929" s="7" cm="1">
        <f t="array" aca="1" ref="R1929" ca="1">INDEX('Marital status'!$A:$A,RANDBETWEEN(5,COUNTA('Marital status'!$A:$A) + 1),1)</f>
        <v>5</v>
      </c>
      <c r="S1929" s="7" t="str">
        <f ca="1">VLOOKUP($R1929,'Marital status'!$A:$B,2,FALSE)</f>
        <v>single</v>
      </c>
      <c r="T1929" s="7">
        <f t="shared" ca="1" si="303"/>
        <v>5</v>
      </c>
      <c r="U1929" s="7" t="str">
        <f ca="1">VLOOKUP($T1929,Ethnicities!$A:$B,2,FALSE)</f>
        <v xml:space="preserve"> white</v>
      </c>
      <c r="V1929" s="8">
        <f t="shared" ca="1" si="304"/>
        <v>31453</v>
      </c>
      <c r="W1929" s="6">
        <f t="shared" ca="1" si="305"/>
        <v>7</v>
      </c>
      <c r="X1929" s="8" t="str">
        <f ca="1">VLOOKUP($W1929,'Background education'!$A:$B,2,FALSE)</f>
        <v>Undergraduate degree</v>
      </c>
      <c r="Y1929" s="7">
        <f ca="1" xml:space="preserve">
  IF(OR($AA1929 = 5, $AA1929 = 6, $AA1929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29" s="7" t="str">
        <f ca="1">VLOOKUP($Y1929,Departments!$A:$B,2,FALSE)</f>
        <v xml:space="preserve"> Presidency</v>
      </c>
      <c r="AA1929" s="6">
        <f t="shared" ca="1" si="306"/>
        <v>10</v>
      </c>
      <c r="AB1929" s="7" t="str">
        <f ca="1">VLOOKUP($AA1929,Roles!$A:$B,2,FALSE)</f>
        <v>Trainee</v>
      </c>
      <c r="AC1929" s="6" t="str">
        <f t="shared" ca="1" si="307"/>
        <v/>
      </c>
      <c r="AD1929" s="7" t="str">
        <f ca="1" xml:space="preserve">
IF($AC1929 &lt;&gt; "",
    VLOOKUP($AC1929,Levels!$A:$B,2,FALSE),
    ""
)</f>
        <v/>
      </c>
      <c r="AE1929" s="8">
        <f t="shared" ca="1" si="308"/>
        <v>38360</v>
      </c>
      <c r="AF1929" s="6">
        <f ca="1">RANDBETWEEN(5,COUNTA('Recruitment source'!$A:$A) + 1)</f>
        <v>11</v>
      </c>
      <c r="AG1929" s="6" t="str">
        <f ca="1">VLOOKUP($AF1929,'Recruitment source'!$A:$B,2,FALSE)</f>
        <v>Next Station</v>
      </c>
      <c r="AH1929" s="8"/>
      <c r="AI1929" s="1">
        <f t="shared" ca="1" si="300"/>
        <v>1305</v>
      </c>
      <c r="AJ192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1925, 1, 'Eduarda Tavares Borba', 'F', 5, '10/02/1986', 7, 5, 10, NULL, 1305);</v>
      </c>
    </row>
    <row r="1930" spans="1:36" ht="14.25" customHeight="1" x14ac:dyDescent="0.2">
      <c r="A1930" s="7" cm="1">
        <f t="array" aca="1" ref="A1930" ca="1">INDEX(Companies!$A:$A,RANDBETWEEN(5,COUNTA(Companies!$A:$A) + 1),1)</f>
        <v>5</v>
      </c>
      <c r="B1930" s="7" t="str">
        <f ca="1">VLOOKUP($A1930,Companies!$A:$B,2,FALSE)</f>
        <v>ACME Corporation</v>
      </c>
      <c r="C1930" s="5">
        <f t="shared" si="301"/>
        <v>1926</v>
      </c>
      <c r="D1930" s="5" t="str" cm="1">
        <f t="array" ref="D1930">SHA1HASH($C1930)</f>
        <v>6fb8da2df1093b69f900c49091646f3470b0f13a</v>
      </c>
      <c r="E1930" s="6">
        <v>1</v>
      </c>
      <c r="F1930" s="7">
        <f ca="1">IF($C1930 = 1 + N("Presidente"),
    127,
    IF($C1930 = 2 + N("Vice-Presidente"),
        72,
        IF($C1930 = 3 + N("Secretária bilíngue"),
            13,
            RANDBETWEEN(5,COUNT(Name!$A:$A) + 1)
        )
    )
)</f>
        <v>284</v>
      </c>
      <c r="G1930" s="7" t="str">
        <f ca="1">VLOOKUP($F1930,Name!$A:$B,2,FALSE)</f>
        <v>Martim</v>
      </c>
      <c r="H1930" s="7">
        <f ca="1" xml:space="preserve">
IF($C1930 = 1,
    0,
    RANDBETWEEN(5,COUNT('Last name'!$A:$A) + 1)
)</f>
        <v>142</v>
      </c>
      <c r="I1930" s="7" t="str">
        <f ca="1" xml:space="preserve">
IF($C1930 = 1 + N("Presidente"),
    "de Orléans e Bragança",
    VLOOKUP($H1930,'Last name'!$A:$B,2,FALSE) &amp; " " &amp; VLOOKUP(RANDBETWEEN(5,COUNT('Last name'!$A:$A) + 1),'Last name'!$A:$B,2,FALSE)
)</f>
        <v>Nunes Costa</v>
      </c>
      <c r="J1930" s="7" t="str">
        <f t="shared" ca="1" si="302"/>
        <v>Martim Nunes Costa</v>
      </c>
      <c r="K1930" s="7" t="str" cm="1">
        <f t="array" aca="1" ref="K1930" ca="1">SHA1HASH($J1930)</f>
        <v>0ab800aba38a0db9bb0c78782249d9efcf5f1327</v>
      </c>
      <c r="L1930" s="7" cm="1">
        <f t="array" aca="1" ref="L1930" ca="1">INDEX(States!$A:$A,N1930,1)</f>
        <v>5</v>
      </c>
      <c r="M1930" s="7" t="str">
        <f ca="1">VLOOKUP($L1930,Countries!$A:$B,2,FALSE)</f>
        <v>Portugal</v>
      </c>
      <c r="N1930" s="7" cm="1">
        <f t="array" aca="1" ref="N1930" ca="1">INDEX(States!$C:$C,RANDBETWEEN(5,COUNTA(States!$A:$A) + 1),1)</f>
        <v>17</v>
      </c>
      <c r="O1930" s="7" t="str">
        <f ca="1">VLOOKUP($N1930,States!$C:$D,2,FALSE)</f>
        <v>Viseu</v>
      </c>
      <c r="P1930" s="7" t="str">
        <f ca="1">VLOOKUP($F1930,Name!$A:$C,3,FALSE)</f>
        <v>M</v>
      </c>
      <c r="Q1930" s="7" t="str">
        <f ca="1">VLOOKUP($P1930,Genders!$B:$C,2,FALSE)</f>
        <v>Male</v>
      </c>
      <c r="R1930" s="7" cm="1">
        <f t="array" aca="1" ref="R1930" ca="1">INDEX('Marital status'!$A:$A,RANDBETWEEN(5,COUNTA('Marital status'!$A:$A) + 1),1)</f>
        <v>5</v>
      </c>
      <c r="S1930" s="7" t="str">
        <f ca="1">VLOOKUP($R1930,'Marital status'!$A:$B,2,FALSE)</f>
        <v>single</v>
      </c>
      <c r="T1930" s="7">
        <f t="shared" ca="1" si="303"/>
        <v>5</v>
      </c>
      <c r="U1930" s="7" t="str">
        <f ca="1">VLOOKUP($T1930,Ethnicities!$A:$B,2,FALSE)</f>
        <v xml:space="preserve"> white</v>
      </c>
      <c r="V1930" s="8">
        <f t="shared" ca="1" si="304"/>
        <v>24025</v>
      </c>
      <c r="W1930" s="6">
        <f t="shared" ca="1" si="305"/>
        <v>7</v>
      </c>
      <c r="X1930" s="8" t="str">
        <f ca="1">VLOOKUP($W1930,'Background education'!$A:$B,2,FALSE)</f>
        <v>Undergraduate degree</v>
      </c>
      <c r="Y1930" s="7">
        <f ca="1" xml:space="preserve">
  IF(OR($AA1930 = 5, $AA1930 = 6, $AA1930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30" s="7" t="str">
        <f ca="1">VLOOKUP($Y1930,Departments!$A:$B,2,FALSE)</f>
        <v xml:space="preserve"> Presidency</v>
      </c>
      <c r="AA1930" s="6">
        <f t="shared" ca="1" si="306"/>
        <v>11</v>
      </c>
      <c r="AB1930" s="7" t="str">
        <f ca="1">VLOOKUP($AA1930,Roles!$A:$B,2,FALSE)</f>
        <v>Analyst</v>
      </c>
      <c r="AC1930" s="6">
        <f t="shared" ca="1" si="307"/>
        <v>7</v>
      </c>
      <c r="AD1930" s="7" t="str">
        <f ca="1" xml:space="preserve">
IF($AC1930 &lt;&gt; "",
    VLOOKUP($AC1930,Levels!$A:$B,2,FALSE),
    ""
)</f>
        <v>Senior</v>
      </c>
      <c r="AE1930" s="8">
        <f t="shared" ca="1" si="308"/>
        <v>38803</v>
      </c>
      <c r="AF1930" s="6">
        <f ca="1">RANDBETWEEN(5,COUNTA('Recruitment source'!$A:$A) + 1)</f>
        <v>12</v>
      </c>
      <c r="AG1930" s="6" t="str">
        <f ca="1">VLOOKUP($AF1930,'Recruitment source'!$A:$B,2,FALSE)</f>
        <v xml:space="preserve"> recommendation of employee</v>
      </c>
      <c r="AH1930" s="8"/>
      <c r="AI1930" s="1">
        <f t="shared" ca="1" si="300"/>
        <v>2500</v>
      </c>
      <c r="AJ1930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1926, 1, 'Martim Nunes Costa', 'M', 5, '10/10/1965', 7, 5, 11, 7, 2500);</v>
      </c>
    </row>
    <row r="1931" spans="1:36" ht="14.25" customHeight="1" x14ac:dyDescent="0.2">
      <c r="A1931" s="7" cm="1">
        <f t="array" aca="1" ref="A1931" ca="1">INDEX(Companies!$A:$A,RANDBETWEEN(5,COUNTA(Companies!$A:$A) + 1),1)</f>
        <v>5</v>
      </c>
      <c r="B1931" s="7" t="str">
        <f ca="1">VLOOKUP($A1931,Companies!$A:$B,2,FALSE)</f>
        <v>ACME Corporation</v>
      </c>
      <c r="C1931" s="5">
        <f t="shared" si="301"/>
        <v>1927</v>
      </c>
      <c r="D1931" s="5" t="str" cm="1">
        <f t="array" ref="D1931">SHA1HASH($C1931)</f>
        <v>3ae7b59905611ca61b58f1417a23bbaed27513df</v>
      </c>
      <c r="E1931" s="6">
        <v>1</v>
      </c>
      <c r="F1931" s="7">
        <f ca="1">IF($C1931 = 1 + N("Presidente"),
    127,
    IF($C1931 = 2 + N("Vice-Presidente"),
        72,
        IF($C1931 = 3 + N("Secretária bilíngue"),
            13,
            RANDBETWEEN(5,COUNT(Name!$A:$A) + 1)
        )
    )
)</f>
        <v>176</v>
      </c>
      <c r="G1931" s="7" t="str">
        <f ca="1">VLOOKUP($F1931,Name!$A:$B,2,FALSE)</f>
        <v>Isabelle</v>
      </c>
      <c r="H1931" s="7">
        <f ca="1" xml:space="preserve">
IF($C1931 = 1,
    0,
    RANDBETWEEN(5,COUNT('Last name'!$A:$A) + 1)
)</f>
        <v>183</v>
      </c>
      <c r="I1931" s="7" t="str">
        <f ca="1" xml:space="preserve">
IF($C1931 = 1 + N("Presidente"),
    "de Orléans e Bragança",
    VLOOKUP($H1931,'Last name'!$A:$B,2,FALSE) &amp; " " &amp; VLOOKUP(RANDBETWEEN(5,COUNT('Last name'!$A:$A) + 1),'Last name'!$A:$B,2,FALSE)
)</f>
        <v>Soares Ricci</v>
      </c>
      <c r="J1931" s="7" t="str">
        <f t="shared" ca="1" si="302"/>
        <v>Isabelle Soares Ricci</v>
      </c>
      <c r="K1931" s="7" t="str" cm="1">
        <f t="array" aca="1" ref="K1931" ca="1">SHA1HASH($J1931)</f>
        <v>dd2a563e07901dd7ddb435a980a67a7d1aea2987</v>
      </c>
      <c r="L1931" s="7" cm="1">
        <f t="array" aca="1" ref="L1931" ca="1">INDEX(States!$A:$A,N1931,1)</f>
        <v>5</v>
      </c>
      <c r="M1931" s="7" t="str">
        <f ca="1">VLOOKUP($L1931,Countries!$A:$B,2,FALSE)</f>
        <v>Portugal</v>
      </c>
      <c r="N1931" s="7" cm="1">
        <f t="array" aca="1" ref="N1931" ca="1">INDEX(States!$C:$C,RANDBETWEEN(5,COUNTA(States!$A:$A) + 1),1)</f>
        <v>14</v>
      </c>
      <c r="O1931" s="7" t="str">
        <f ca="1">VLOOKUP($N1931,States!$C:$D,2,FALSE)</f>
        <v>Madeira</v>
      </c>
      <c r="P1931" s="7" t="str">
        <f ca="1">VLOOKUP($F1931,Name!$A:$C,3,FALSE)</f>
        <v>F</v>
      </c>
      <c r="Q1931" s="7" t="str">
        <f ca="1">VLOOKUP($P1931,Genders!$B:$C,2,FALSE)</f>
        <v>Female</v>
      </c>
      <c r="R1931" s="7" cm="1">
        <f t="array" aca="1" ref="R1931" ca="1">INDEX('Marital status'!$A:$A,RANDBETWEEN(5,COUNTA('Marital status'!$A:$A) + 1),1)</f>
        <v>9</v>
      </c>
      <c r="S1931" s="7" t="str">
        <f ca="1">VLOOKUP($R1931,'Marital status'!$A:$B,2,FALSE)</f>
        <v>DIVORCED</v>
      </c>
      <c r="T1931" s="7">
        <f t="shared" ca="1" si="303"/>
        <v>5</v>
      </c>
      <c r="U1931" s="7" t="str">
        <f ca="1">VLOOKUP($T1931,Ethnicities!$A:$B,2,FALSE)</f>
        <v xml:space="preserve"> white</v>
      </c>
      <c r="V1931" s="8">
        <f t="shared" ca="1" si="304"/>
        <v>20137</v>
      </c>
      <c r="W1931" s="6">
        <f t="shared" ca="1" si="305"/>
        <v>7</v>
      </c>
      <c r="X1931" s="8" t="str">
        <f ca="1">VLOOKUP($W1931,'Background education'!$A:$B,2,FALSE)</f>
        <v>Undergraduate degree</v>
      </c>
      <c r="Y1931" s="7">
        <f ca="1" xml:space="preserve">
  IF(OR($AA1931 = 5, $AA1931 = 6, $AA1931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31" s="7" t="str">
        <f ca="1">VLOOKUP($Y1931,Departments!$A:$B,2,FALSE)</f>
        <v>Audit</v>
      </c>
      <c r="AA1931" s="6">
        <f t="shared" ca="1" si="306"/>
        <v>9</v>
      </c>
      <c r="AB1931" s="7" t="str">
        <f ca="1">VLOOKUP($AA1931,Roles!$A:$B,2,FALSE)</f>
        <v>Intern</v>
      </c>
      <c r="AC1931" s="6" t="str">
        <f t="shared" ca="1" si="307"/>
        <v/>
      </c>
      <c r="AD1931" s="7" t="str">
        <f ca="1" xml:space="preserve">
IF($AC1931 &lt;&gt; "",
    VLOOKUP($AC1931,Levels!$A:$B,2,FALSE),
    ""
)</f>
        <v/>
      </c>
      <c r="AE1931" s="8">
        <f t="shared" ca="1" si="308"/>
        <v>39957</v>
      </c>
      <c r="AF1931" s="6">
        <f ca="1">RANDBETWEEN(5,COUNTA('Recruitment source'!$A:$A) + 1)</f>
        <v>11</v>
      </c>
      <c r="AG1931" s="6" t="str">
        <f ca="1">VLOOKUP($AF1931,'Recruitment source'!$A:$B,2,FALSE)</f>
        <v>Next Station</v>
      </c>
      <c r="AH1931" s="8"/>
      <c r="AI1931" s="1">
        <f t="shared" ca="1" si="300"/>
        <v>1205</v>
      </c>
      <c r="AJ1931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1927, 1, 'Isabelle Soares Ricci', 'F', 5, '17/02/1955', 7, 13, 9, NULL, 1205);</v>
      </c>
    </row>
    <row r="1932" spans="1:36" ht="14.25" customHeight="1" x14ac:dyDescent="0.2">
      <c r="A1932" s="7" cm="1">
        <f t="array" aca="1" ref="A1932" ca="1">INDEX(Companies!$A:$A,RANDBETWEEN(5,COUNTA(Companies!$A:$A) + 1),1)</f>
        <v>5</v>
      </c>
      <c r="B1932" s="7" t="str">
        <f ca="1">VLOOKUP($A1932,Companies!$A:$B,2,FALSE)</f>
        <v>ACME Corporation</v>
      </c>
      <c r="C1932" s="5">
        <f t="shared" si="301"/>
        <v>1928</v>
      </c>
      <c r="D1932" s="5" t="str" cm="1">
        <f t="array" ref="D1932">SHA1HASH($C1932)</f>
        <v>ffb07fb122f579b3dd88751ab5238bc5a91550f2</v>
      </c>
      <c r="E1932" s="6">
        <v>1</v>
      </c>
      <c r="F1932" s="7">
        <f ca="1">IF($C1932 = 1 + N("Presidente"),
    127,
    IF($C1932 = 2 + N("Vice-Presidente"),
        72,
        IF($C1932 = 3 + N("Secretária bilíngue"),
            13,
            RANDBETWEEN(5,COUNT(Name!$A:$A) + 1)
        )
    )
)</f>
        <v>154</v>
      </c>
      <c r="G1932" s="7" t="str">
        <f ca="1">VLOOKUP($F1932,Name!$A:$B,2,FALSE)</f>
        <v>Giovanna</v>
      </c>
      <c r="H1932" s="7">
        <f ca="1" xml:space="preserve">
IF($C1932 = 1,
    0,
    RANDBETWEEN(5,COUNT('Last name'!$A:$A) + 1)
)</f>
        <v>14</v>
      </c>
      <c r="I1932" s="7" t="str">
        <f ca="1" xml:space="preserve">
IF($C1932 = 1 + N("Presidente"),
    "de Orléans e Bragança",
    VLOOKUP($H1932,'Last name'!$A:$B,2,FALSE) &amp; " " &amp; VLOOKUP(RANDBETWEEN(5,COUNT('Last name'!$A:$A) + 1),'Last name'!$A:$B,2,FALSE)
)</f>
        <v>Alves Morais</v>
      </c>
      <c r="J1932" s="7" t="str">
        <f t="shared" ca="1" si="302"/>
        <v>Giovanna Alves Morais</v>
      </c>
      <c r="K1932" s="7" t="str" cm="1">
        <f t="array" aca="1" ref="K1932" ca="1">SHA1HASH($J1932)</f>
        <v>8bec4a308749a806cc406a3a3331ebecc87cfbed</v>
      </c>
      <c r="L1932" s="7" cm="1">
        <f t="array" aca="1" ref="L1932" ca="1">INDEX(States!$A:$A,N1932,1)</f>
        <v>5</v>
      </c>
      <c r="M1932" s="7" t="str">
        <f ca="1">VLOOKUP($L1932,Countries!$A:$B,2,FALSE)</f>
        <v>Portugal</v>
      </c>
      <c r="N1932" s="7" cm="1">
        <f t="array" aca="1" ref="N1932" ca="1">INDEX(States!$C:$C,RANDBETWEEN(5,COUNTA(States!$A:$A) + 1),1)</f>
        <v>5</v>
      </c>
      <c r="O1932" s="7" t="str">
        <f ca="1">VLOOKUP($N1932,States!$C:$D,2,FALSE)</f>
        <v xml:space="preserve"> Lisboa</v>
      </c>
      <c r="P1932" s="7" t="str">
        <f ca="1">VLOOKUP($F1932,Name!$A:$C,3,FALSE)</f>
        <v>F</v>
      </c>
      <c r="Q1932" s="7" t="str">
        <f ca="1">VLOOKUP($P1932,Genders!$B:$C,2,FALSE)</f>
        <v>Female</v>
      </c>
      <c r="R1932" s="7" cm="1">
        <f t="array" aca="1" ref="R1932" ca="1">INDEX('Marital status'!$A:$A,RANDBETWEEN(5,COUNTA('Marital status'!$A:$A) + 1),1)</f>
        <v>7</v>
      </c>
      <c r="S1932" s="7" t="str">
        <f ca="1">VLOOKUP($R1932,'Marital status'!$A:$B,2,FALSE)</f>
        <v xml:space="preserve">Widowed </v>
      </c>
      <c r="T1932" s="7">
        <f t="shared" ca="1" si="303"/>
        <v>6</v>
      </c>
      <c r="U1932" s="7" t="str">
        <f ca="1">VLOOKUP($T1932,Ethnicities!$A:$B,2,FALSE)</f>
        <v>Black or African American</v>
      </c>
      <c r="V1932" s="8">
        <f t="shared" ca="1" si="304"/>
        <v>27547</v>
      </c>
      <c r="W1932" s="6">
        <f t="shared" ca="1" si="305"/>
        <v>8</v>
      </c>
      <c r="X1932" s="8" t="str">
        <f ca="1">VLOOKUP($W1932,'Background education'!$A:$B,2,FALSE)</f>
        <v>Graduate school</v>
      </c>
      <c r="Y1932" s="7">
        <f ca="1" xml:space="preserve">
  IF(OR($AA1932 = 5, $AA1932 = 6, $AA1932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32" s="7" t="str">
        <f ca="1">VLOOKUP($Y1932,Departments!$A:$B,2,FALSE)</f>
        <v>Human Resource</v>
      </c>
      <c r="AA1932" s="6">
        <f t="shared" ca="1" si="306"/>
        <v>11</v>
      </c>
      <c r="AB1932" s="7" t="str">
        <f ca="1">VLOOKUP($AA1932,Roles!$A:$B,2,FALSE)</f>
        <v>Analyst</v>
      </c>
      <c r="AC1932" s="6">
        <f t="shared" ca="1" si="307"/>
        <v>6</v>
      </c>
      <c r="AD1932" s="7" t="str">
        <f ca="1" xml:space="preserve">
IF($AC1932 &lt;&gt; "",
    VLOOKUP($AC1932,Levels!$A:$B,2,FALSE),
    ""
)</f>
        <v>Pleno</v>
      </c>
      <c r="AE1932" s="8">
        <f t="shared" ca="1" si="308"/>
        <v>41678</v>
      </c>
      <c r="AF1932" s="6">
        <f ca="1">RANDBETWEEN(5,COUNTA('Recruitment source'!$A:$A) + 1)</f>
        <v>15</v>
      </c>
      <c r="AG1932" s="6" t="str">
        <f ca="1">VLOOKUP($AF1932,'Recruitment source'!$A:$B,2,FALSE)</f>
        <v>Website</v>
      </c>
      <c r="AH1932" s="8"/>
      <c r="AI1932" s="1">
        <f t="shared" ca="1" si="300"/>
        <v>3080</v>
      </c>
      <c r="AJ1932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1928, 1, 'Giovanna Alves Morais', 'F', 6, '02/06/1975', 8, 8, 11, 6, 3080);</v>
      </c>
    </row>
    <row r="1933" spans="1:36" ht="14.25" customHeight="1" x14ac:dyDescent="0.2">
      <c r="A1933" s="7" cm="1">
        <f t="array" aca="1" ref="A1933" ca="1">INDEX(Companies!$A:$A,RANDBETWEEN(5,COUNTA(Companies!$A:$A) + 1),1)</f>
        <v>5</v>
      </c>
      <c r="B1933" s="7" t="str">
        <f ca="1">VLOOKUP($A1933,Companies!$A:$B,2,FALSE)</f>
        <v>ACME Corporation</v>
      </c>
      <c r="C1933" s="5">
        <f t="shared" si="301"/>
        <v>1929</v>
      </c>
      <c r="D1933" s="5" t="str" cm="1">
        <f t="array" ref="D1933">SHA1HASH($C1933)</f>
        <v>d20c6623e24cf210d24b32b8c04191c4013e18f0</v>
      </c>
      <c r="E1933" s="6">
        <v>1</v>
      </c>
      <c r="F1933" s="7">
        <f ca="1">IF($C1933 = 1 + N("Presidente"),
    127,
    IF($C1933 = 2 + N("Vice-Presidente"),
        72,
        IF($C1933 = 3 + N("Secretária bilíngue"),
            13,
            RANDBETWEEN(5,COUNT(Name!$A:$A) + 1)
        )
    )
)</f>
        <v>20</v>
      </c>
      <c r="G1933" s="7" t="str">
        <f ca="1">VLOOKUP($F1933,Name!$A:$B,2,FALSE)</f>
        <v>Alini</v>
      </c>
      <c r="H1933" s="7">
        <f ca="1" xml:space="preserve">
IF($C1933 = 1,
    0,
    RANDBETWEEN(5,COUNT('Last name'!$A:$A) + 1)
)</f>
        <v>187</v>
      </c>
      <c r="I1933" s="7" t="str">
        <f ca="1" xml:space="preserve">
IF($C1933 = 1 + N("Presidente"),
    "de Orléans e Bragança",
    VLOOKUP($H1933,'Last name'!$A:$B,2,FALSE) &amp; " " &amp; VLOOKUP(RANDBETWEEN(5,COUNT('Last name'!$A:$A) + 1),'Last name'!$A:$B,2,FALSE)
)</f>
        <v>Tavares Badu</v>
      </c>
      <c r="J1933" s="7" t="str">
        <f t="shared" ca="1" si="302"/>
        <v>Alini Tavares Badu</v>
      </c>
      <c r="K1933" s="7" t="str" cm="1">
        <f t="array" aca="1" ref="K1933" ca="1">SHA1HASH($J1933)</f>
        <v>5e74db07c0eb0a28044c3fb07c3225027cc68cde</v>
      </c>
      <c r="L1933" s="7" cm="1">
        <f t="array" aca="1" ref="L1933" ca="1">INDEX(States!$A:$A,N1933,1)</f>
        <v>5</v>
      </c>
      <c r="M1933" s="7" t="str">
        <f ca="1">VLOOKUP($L1933,Countries!$A:$B,2,FALSE)</f>
        <v>Portugal</v>
      </c>
      <c r="N1933" s="7" cm="1">
        <f t="array" aca="1" ref="N1933" ca="1">INDEX(States!$C:$C,RANDBETWEEN(5,COUNTA(States!$A:$A) + 1),1)</f>
        <v>23</v>
      </c>
      <c r="O1933" s="7" t="str">
        <f ca="1">VLOOKUP($N1933,States!$C:$D,2,FALSE)</f>
        <v>Viana do Castelo</v>
      </c>
      <c r="P1933" s="7" t="str">
        <f ca="1">VLOOKUP($F1933,Name!$A:$C,3,FALSE)</f>
        <v>F</v>
      </c>
      <c r="Q1933" s="7" t="str">
        <f ca="1">VLOOKUP($P1933,Genders!$B:$C,2,FALSE)</f>
        <v>Female</v>
      </c>
      <c r="R1933" s="7" cm="1">
        <f t="array" aca="1" ref="R1933" ca="1">INDEX('Marital status'!$A:$A,RANDBETWEEN(5,COUNTA('Marital status'!$A:$A) + 1),1)</f>
        <v>5</v>
      </c>
      <c r="S1933" s="7" t="str">
        <f ca="1">VLOOKUP($R1933,'Marital status'!$A:$B,2,FALSE)</f>
        <v>single</v>
      </c>
      <c r="T1933" s="7">
        <f t="shared" ca="1" si="303"/>
        <v>5</v>
      </c>
      <c r="U1933" s="7" t="str">
        <f ca="1">VLOOKUP($T1933,Ethnicities!$A:$B,2,FALSE)</f>
        <v xml:space="preserve"> white</v>
      </c>
      <c r="V1933" s="8">
        <f t="shared" ca="1" si="304"/>
        <v>25552</v>
      </c>
      <c r="W1933" s="6">
        <f t="shared" ca="1" si="305"/>
        <v>7</v>
      </c>
      <c r="X1933" s="8" t="str">
        <f ca="1">VLOOKUP($W1933,'Background education'!$A:$B,2,FALSE)</f>
        <v>Undergraduate degree</v>
      </c>
      <c r="Y1933" s="7">
        <f ca="1" xml:space="preserve">
  IF(OR($AA1933 = 5, $AA1933 = 6, $AA1933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33" s="7" t="str">
        <f ca="1">VLOOKUP($Y1933,Departments!$A:$B,2,FALSE)</f>
        <v>Operations</v>
      </c>
      <c r="AA1933" s="6">
        <f t="shared" ca="1" si="306"/>
        <v>9</v>
      </c>
      <c r="AB1933" s="7" t="str">
        <f ca="1">VLOOKUP($AA1933,Roles!$A:$B,2,FALSE)</f>
        <v>Intern</v>
      </c>
      <c r="AC1933" s="6" t="str">
        <f t="shared" ca="1" si="307"/>
        <v/>
      </c>
      <c r="AD1933" s="7" t="str">
        <f ca="1" xml:space="preserve">
IF($AC1933 &lt;&gt; "",
    VLOOKUP($AC1933,Levels!$A:$B,2,FALSE),
    ""
)</f>
        <v/>
      </c>
      <c r="AE1933" s="8">
        <f t="shared" ca="1" si="308"/>
        <v>42479</v>
      </c>
      <c r="AF1933" s="6">
        <f ca="1">RANDBETWEEN(5,COUNTA('Recruitment source'!$A:$A) + 1)</f>
        <v>6</v>
      </c>
      <c r="AG1933" s="6" t="str">
        <f ca="1">VLOOKUP($AF1933,'Recruitment source'!$A:$B,2,FALSE)</f>
        <v>Learn4Good</v>
      </c>
      <c r="AH1933" s="8"/>
      <c r="AI1933" s="1">
        <f t="shared" ca="1" si="300"/>
        <v>1205</v>
      </c>
      <c r="AJ1933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1929, 1, 'Alini Tavares Badu', 'F', 5, '15/12/1969', 7, 10, 9, NULL, 1205);</v>
      </c>
    </row>
    <row r="1934" spans="1:36" ht="14.25" customHeight="1" x14ac:dyDescent="0.2">
      <c r="A1934" s="7" cm="1">
        <f t="array" aca="1" ref="A1934" ca="1">INDEX(Companies!$A:$A,RANDBETWEEN(5,COUNTA(Companies!$A:$A) + 1),1)</f>
        <v>5</v>
      </c>
      <c r="B1934" s="7" t="str">
        <f ca="1">VLOOKUP($A1934,Companies!$A:$B,2,FALSE)</f>
        <v>ACME Corporation</v>
      </c>
      <c r="C1934" s="5">
        <f t="shared" si="301"/>
        <v>1930</v>
      </c>
      <c r="D1934" s="5" t="str" cm="1">
        <f t="array" ref="D1934">SHA1HASH($C1934)</f>
        <v>2a6b9098772ba2fc4b6577d2aaacc532a8966f51</v>
      </c>
      <c r="E1934" s="6">
        <v>1</v>
      </c>
      <c r="F1934" s="7">
        <f ca="1">IF($C1934 = 1 + N("Presidente"),
    127,
    IF($C1934 = 2 + N("Vice-Presidente"),
        72,
        IF($C1934 = 3 + N("Secretária bilíngue"),
            13,
            RANDBETWEEN(5,COUNT(Name!$A:$A) + 1)
        )
    )
)</f>
        <v>89</v>
      </c>
      <c r="G1934" s="7" t="str">
        <f ca="1">VLOOKUP($F1934,Name!$A:$B,2,FALSE)</f>
        <v>Cauã</v>
      </c>
      <c r="H1934" s="7">
        <f ca="1" xml:space="preserve">
IF($C1934 = 1,
    0,
    RANDBETWEEN(5,COUNT('Last name'!$A:$A) + 1)
)</f>
        <v>169</v>
      </c>
      <c r="I1934" s="7" t="str">
        <f ca="1" xml:space="preserve">
IF($C1934 = 1 + N("Presidente"),
    "de Orléans e Bragança",
    VLOOKUP($H1934,'Last name'!$A:$B,2,FALSE) &amp; " " &amp; VLOOKUP(RANDBETWEEN(5,COUNT('Last name'!$A:$A) + 1),'Last name'!$A:$B,2,FALSE)
)</f>
        <v>Russo Dias</v>
      </c>
      <c r="J1934" s="7" t="str">
        <f t="shared" ca="1" si="302"/>
        <v>Cauã Russo Dias</v>
      </c>
      <c r="K1934" s="7" t="str" cm="1">
        <f t="array" aca="1" ref="K1934" ca="1">SHA1HASH($J1934)</f>
        <v>438ce91ba183e1ad8bf0af10f8b1b227e3668c93</v>
      </c>
      <c r="L1934" s="7" cm="1">
        <f t="array" aca="1" ref="L1934" ca="1">INDEX(States!$A:$A,N1934,1)</f>
        <v>5</v>
      </c>
      <c r="M1934" s="7" t="str">
        <f ca="1">VLOOKUP($L1934,Countries!$A:$B,2,FALSE)</f>
        <v>Portugal</v>
      </c>
      <c r="N1934" s="7" cm="1">
        <f t="array" aca="1" ref="N1934" ca="1">INDEX(States!$C:$C,RANDBETWEEN(5,COUNTA(States!$A:$A) + 1),1)</f>
        <v>22</v>
      </c>
      <c r="O1934" s="7" t="str">
        <f ca="1">VLOOKUP($N1934,States!$C:$D,2,FALSE)</f>
        <v>Vila Real</v>
      </c>
      <c r="P1934" s="7" t="str">
        <f ca="1">VLOOKUP($F1934,Name!$A:$C,3,FALSE)</f>
        <v>M</v>
      </c>
      <c r="Q1934" s="7" t="str">
        <f ca="1">VLOOKUP($P1934,Genders!$B:$C,2,FALSE)</f>
        <v>Male</v>
      </c>
      <c r="R1934" s="7" cm="1">
        <f t="array" aca="1" ref="R1934" ca="1">INDEX('Marital status'!$A:$A,RANDBETWEEN(5,COUNTA('Marital status'!$A:$A) + 1),1)</f>
        <v>8</v>
      </c>
      <c r="S1934" s="7" t="str">
        <f ca="1">VLOOKUP($R1934,'Marital status'!$A:$B,2,FALSE)</f>
        <v xml:space="preserve"> Separated </v>
      </c>
      <c r="T1934" s="7">
        <f t="shared" ca="1" si="303"/>
        <v>5</v>
      </c>
      <c r="U1934" s="7" t="str">
        <f ca="1">VLOOKUP($T1934,Ethnicities!$A:$B,2,FALSE)</f>
        <v xml:space="preserve"> white</v>
      </c>
      <c r="V1934" s="8">
        <f t="shared" ca="1" si="304"/>
        <v>28850</v>
      </c>
      <c r="W1934" s="6">
        <f t="shared" ca="1" si="305"/>
        <v>8</v>
      </c>
      <c r="X1934" s="8" t="str">
        <f ca="1">VLOOKUP($W1934,'Background education'!$A:$B,2,FALSE)</f>
        <v>Graduate school</v>
      </c>
      <c r="Y1934" s="7">
        <f ca="1" xml:space="preserve">
  IF(OR($AA1934 = 5, $AA1934 = 6, $AA1934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34" s="7" t="str">
        <f ca="1">VLOOKUP($Y1934,Departments!$A:$B,2,FALSE)</f>
        <v>Finance</v>
      </c>
      <c r="AA1934" s="6">
        <f t="shared" ca="1" si="306"/>
        <v>11</v>
      </c>
      <c r="AB1934" s="7" t="str">
        <f ca="1">VLOOKUP($AA1934,Roles!$A:$B,2,FALSE)</f>
        <v>Analyst</v>
      </c>
      <c r="AC1934" s="6">
        <f t="shared" ca="1" si="307"/>
        <v>6</v>
      </c>
      <c r="AD1934" s="7" t="str">
        <f ca="1" xml:space="preserve">
IF($AC1934 &lt;&gt; "",
    VLOOKUP($AC1934,Levels!$A:$B,2,FALSE),
    ""
)</f>
        <v>Pleno</v>
      </c>
      <c r="AE1934" s="8">
        <f t="shared" ca="1" si="308"/>
        <v>42938</v>
      </c>
      <c r="AF1934" s="6">
        <f ca="1">RANDBETWEEN(5,COUNTA('Recruitment source'!$A:$A) + 1)</f>
        <v>7</v>
      </c>
      <c r="AG1934" s="6" t="str">
        <f ca="1">VLOOKUP($AF1934,'Recruitment source'!$A:$B,2,FALSE)</f>
        <v>SAPO Emprego</v>
      </c>
      <c r="AH1934" s="8"/>
      <c r="AI1934" s="1">
        <f t="shared" ca="1" si="300"/>
        <v>3000</v>
      </c>
      <c r="AJ1934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1930, 1, 'Cauã Russo Dias', 'M', 5, '26/12/1978', 8, 7, 11, 6, 3000);</v>
      </c>
    </row>
    <row r="1935" spans="1:36" ht="14.25" customHeight="1" x14ac:dyDescent="0.2">
      <c r="A1935" s="7" cm="1">
        <f t="array" aca="1" ref="A1935" ca="1">INDEX(Companies!$A:$A,RANDBETWEEN(5,COUNTA(Companies!$A:$A) + 1),1)</f>
        <v>5</v>
      </c>
      <c r="B1935" s="7" t="str">
        <f ca="1">VLOOKUP($A1935,Companies!$A:$B,2,FALSE)</f>
        <v>ACME Corporation</v>
      </c>
      <c r="C1935" s="5">
        <f t="shared" si="301"/>
        <v>1931</v>
      </c>
      <c r="D1935" s="5" t="str" cm="1">
        <f t="array" ref="D1935">SHA1HASH($C1935)</f>
        <v>00d47e0b9635718f6d7cfe7e1816916cccbfe120</v>
      </c>
      <c r="E1935" s="6">
        <v>1</v>
      </c>
      <c r="F1935" s="7">
        <f ca="1">IF($C1935 = 1 + N("Presidente"),
    127,
    IF($C1935 = 2 + N("Vice-Presidente"),
        72,
        IF($C1935 = 3 + N("Secretária bilíngue"),
            13,
            RANDBETWEEN(5,COUNT(Name!$A:$A) + 1)
        )
    )
)</f>
        <v>119</v>
      </c>
      <c r="G1935" s="7" t="str">
        <f ca="1">VLOOKUP($F1935,Name!$A:$B,2,FALSE)</f>
        <v>Elisa</v>
      </c>
      <c r="H1935" s="7">
        <f ca="1" xml:space="preserve">
IF($C1935 = 1,
    0,
    RANDBETWEEN(5,COUNT('Last name'!$A:$A) + 1)
)</f>
        <v>69</v>
      </c>
      <c r="I1935" s="7" t="str">
        <f ca="1" xml:space="preserve">
IF($C1935 = 1 + N("Presidente"),
    "de Orléans e Bragança",
    VLOOKUP($H1935,'Last name'!$A:$B,2,FALSE) &amp; " " &amp; VLOOKUP(RANDBETWEEN(5,COUNT('Last name'!$A:$A) + 1),'Last name'!$A:$B,2,FALSE)
)</f>
        <v>Costatini Greco</v>
      </c>
      <c r="J1935" s="7" t="str">
        <f t="shared" ca="1" si="302"/>
        <v>Elisa Costatini Greco</v>
      </c>
      <c r="K1935" s="7" t="str" cm="1">
        <f t="array" aca="1" ref="K1935" ca="1">SHA1HASH($J1935)</f>
        <v>19ed9d86227bd05dd225c475b6fcbeac77176df4</v>
      </c>
      <c r="L1935" s="7" cm="1">
        <f t="array" aca="1" ref="L1935" ca="1">INDEX(States!$A:$A,N1935,1)</f>
        <v>5</v>
      </c>
      <c r="M1935" s="7" t="str">
        <f ca="1">VLOOKUP($L1935,Countries!$A:$B,2,FALSE)</f>
        <v>Portugal</v>
      </c>
      <c r="N1935" s="7" cm="1">
        <f t="array" aca="1" ref="N1935" ca="1">INDEX(States!$C:$C,RANDBETWEEN(5,COUNTA(States!$A:$A) + 1),1)</f>
        <v>11</v>
      </c>
      <c r="O1935" s="7" t="str">
        <f ca="1">VLOOKUP($N1935,States!$C:$D,2,FALSE)</f>
        <v>Santarém</v>
      </c>
      <c r="P1935" s="7" t="str">
        <f ca="1">VLOOKUP($F1935,Name!$A:$C,3,FALSE)</f>
        <v>F</v>
      </c>
      <c r="Q1935" s="7" t="str">
        <f ca="1">VLOOKUP($P1935,Genders!$B:$C,2,FALSE)</f>
        <v>Female</v>
      </c>
      <c r="R1935" s="7" cm="1">
        <f t="array" aca="1" ref="R1935" ca="1">INDEX('Marital status'!$A:$A,RANDBETWEEN(5,COUNTA('Marital status'!$A:$A) + 1),1)</f>
        <v>5</v>
      </c>
      <c r="S1935" s="7" t="str">
        <f ca="1">VLOOKUP($R1935,'Marital status'!$A:$B,2,FALSE)</f>
        <v>single</v>
      </c>
      <c r="T1935" s="7">
        <f t="shared" ca="1" si="303"/>
        <v>5</v>
      </c>
      <c r="U1935" s="7" t="str">
        <f ca="1">VLOOKUP($T1935,Ethnicities!$A:$B,2,FALSE)</f>
        <v xml:space="preserve"> white</v>
      </c>
      <c r="V1935" s="8">
        <f t="shared" ca="1" si="304"/>
        <v>20127</v>
      </c>
      <c r="W1935" s="6">
        <f t="shared" ca="1" si="305"/>
        <v>7</v>
      </c>
      <c r="X1935" s="8" t="str">
        <f ca="1">VLOOKUP($W1935,'Background education'!$A:$B,2,FALSE)</f>
        <v>Undergraduate degree</v>
      </c>
      <c r="Y1935" s="7">
        <f ca="1" xml:space="preserve">
  IF(OR($AA1935 = 5, $AA1935 = 6, $AA1935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35" s="7" t="str">
        <f ca="1">VLOOKUP($Y1935,Departments!$A:$B,2,FALSE)</f>
        <v xml:space="preserve"> Presidency</v>
      </c>
      <c r="AA1935" s="6">
        <f t="shared" ca="1" si="306"/>
        <v>10</v>
      </c>
      <c r="AB1935" s="7" t="str">
        <f ca="1">VLOOKUP($AA1935,Roles!$A:$B,2,FALSE)</f>
        <v>Trainee</v>
      </c>
      <c r="AC1935" s="6" t="str">
        <f t="shared" ca="1" si="307"/>
        <v/>
      </c>
      <c r="AD1935" s="7" t="str">
        <f ca="1" xml:space="preserve">
IF($AC1935 &lt;&gt; "",
    VLOOKUP($AC1935,Levels!$A:$B,2,FALSE),
    ""
)</f>
        <v/>
      </c>
      <c r="AE1935" s="8">
        <f t="shared" ca="1" si="308"/>
        <v>40533</v>
      </c>
      <c r="AF1935" s="6">
        <f ca="1">RANDBETWEEN(5,COUNTA('Recruitment source'!$A:$A) + 1)</f>
        <v>15</v>
      </c>
      <c r="AG1935" s="6" t="str">
        <f ca="1">VLOOKUP($AF1935,'Recruitment source'!$A:$B,2,FALSE)</f>
        <v>Website</v>
      </c>
      <c r="AH1935" s="8"/>
      <c r="AI1935" s="1">
        <f t="shared" ca="1" si="300"/>
        <v>1305</v>
      </c>
      <c r="AJ1935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1931, 1, 'Elisa Costatini Greco', 'F', 5, '07/02/1955', 7, 5, 10, NULL, 1305);</v>
      </c>
    </row>
    <row r="1936" spans="1:36" ht="14.25" customHeight="1" x14ac:dyDescent="0.2">
      <c r="A1936" s="7" cm="1">
        <f t="array" aca="1" ref="A1936" ca="1">INDEX(Companies!$A:$A,RANDBETWEEN(5,COUNTA(Companies!$A:$A) + 1),1)</f>
        <v>5</v>
      </c>
      <c r="B1936" s="7" t="str">
        <f ca="1">VLOOKUP($A1936,Companies!$A:$B,2,FALSE)</f>
        <v>ACME Corporation</v>
      </c>
      <c r="C1936" s="5">
        <f t="shared" si="301"/>
        <v>1932</v>
      </c>
      <c r="D1936" s="5" t="str" cm="1">
        <f t="array" ref="D1936">SHA1HASH($C1936)</f>
        <v>cb5e83048572cb97499e0066a8e6413c4b0a28da</v>
      </c>
      <c r="E1936" s="6">
        <v>1</v>
      </c>
      <c r="F1936" s="7">
        <f ca="1">IF($C1936 = 1 + N("Presidente"),
    127,
    IF($C1936 = 2 + N("Vice-Presidente"),
        72,
        IF($C1936 = 3 + N("Secretária bilíngue"),
            13,
            RANDBETWEEN(5,COUNT(Name!$A:$A) + 1)
        )
    )
)</f>
        <v>282</v>
      </c>
      <c r="G1936" s="7" t="str">
        <f ca="1">VLOOKUP($F1936,Name!$A:$B,2,FALSE)</f>
        <v>Marinah</v>
      </c>
      <c r="H1936" s="7">
        <f ca="1" xml:space="preserve">
IF($C1936 = 1,
    0,
    RANDBETWEEN(5,COUNT('Last name'!$A:$A) + 1)
)</f>
        <v>10</v>
      </c>
      <c r="I1936" s="7" t="str">
        <f ca="1" xml:space="preserve">
IF($C1936 = 1 + N("Presidente"),
    "de Orléans e Bragança",
    VLOOKUP($H1936,'Last name'!$A:$B,2,FALSE) &amp; " " &amp; VLOOKUP(RANDBETWEEN(5,COUNT('Last name'!$A:$A) + 1),'Last name'!$A:$B,2,FALSE)
)</f>
        <v>Alencar Campos</v>
      </c>
      <c r="J1936" s="7" t="str">
        <f t="shared" ca="1" si="302"/>
        <v>Marinah Alencar Campos</v>
      </c>
      <c r="K1936" s="7" t="str" cm="1">
        <f t="array" aca="1" ref="K1936" ca="1">SHA1HASH($J1936)</f>
        <v>a4c4cbbb2ee54cdc9e4d57ed20a31c93fa6480b5</v>
      </c>
      <c r="L1936" s="7" cm="1">
        <f t="array" aca="1" ref="L1936" ca="1">INDEX(States!$A:$A,N1936,1)</f>
        <v>5</v>
      </c>
      <c r="M1936" s="7" t="str">
        <f ca="1">VLOOKUP($L1936,Countries!$A:$B,2,FALSE)</f>
        <v>Portugal</v>
      </c>
      <c r="N1936" s="7" cm="1">
        <f t="array" aca="1" ref="N1936" ca="1">INDEX(States!$C:$C,RANDBETWEEN(5,COUNTA(States!$A:$A) + 1),1)</f>
        <v>10</v>
      </c>
      <c r="O1936" s="7" t="str">
        <f ca="1">VLOOKUP($N1936,States!$C:$D,2,FALSE)</f>
        <v>Faro</v>
      </c>
      <c r="P1936" s="7" t="str">
        <f ca="1">VLOOKUP($F1936,Name!$A:$C,3,FALSE)</f>
        <v>F</v>
      </c>
      <c r="Q1936" s="7" t="str">
        <f ca="1">VLOOKUP($P1936,Genders!$B:$C,2,FALSE)</f>
        <v>Female</v>
      </c>
      <c r="R1936" s="7" cm="1">
        <f t="array" aca="1" ref="R1936" ca="1">INDEX('Marital status'!$A:$A,RANDBETWEEN(5,COUNTA('Marital status'!$A:$A) + 1),1)</f>
        <v>7</v>
      </c>
      <c r="S1936" s="7" t="str">
        <f ca="1">VLOOKUP($R1936,'Marital status'!$A:$B,2,FALSE)</f>
        <v xml:space="preserve">Widowed </v>
      </c>
      <c r="T1936" s="7">
        <f t="shared" ca="1" si="303"/>
        <v>7</v>
      </c>
      <c r="U1936" s="7" t="str">
        <f ca="1">VLOOKUP($T1936,Ethnicities!$A:$B,2,FALSE)</f>
        <v xml:space="preserve">  Hispanic or LATINO</v>
      </c>
      <c r="V1936" s="8">
        <f t="shared" ca="1" si="304"/>
        <v>19154</v>
      </c>
      <c r="W1936" s="6">
        <f t="shared" ca="1" si="305"/>
        <v>7</v>
      </c>
      <c r="X1936" s="8" t="str">
        <f ca="1">VLOOKUP($W1936,'Background education'!$A:$B,2,FALSE)</f>
        <v>Undergraduate degree</v>
      </c>
      <c r="Y1936" s="7">
        <f ca="1" xml:space="preserve">
  IF(OR($AA1936 = 5, $AA1936 = 6, $AA1936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36" s="7" t="str">
        <f ca="1">VLOOKUP($Y1936,Departments!$A:$B,2,FALSE)</f>
        <v>Operations</v>
      </c>
      <c r="AA1936" s="6">
        <f t="shared" ca="1" si="306"/>
        <v>11</v>
      </c>
      <c r="AB1936" s="7" t="str">
        <f ca="1">VLOOKUP($AA1936,Roles!$A:$B,2,FALSE)</f>
        <v>Analyst</v>
      </c>
      <c r="AC1936" s="6">
        <f t="shared" ca="1" si="307"/>
        <v>7</v>
      </c>
      <c r="AD1936" s="7" t="str">
        <f ca="1" xml:space="preserve">
IF($AC1936 &lt;&gt; "",
    VLOOKUP($AC1936,Levels!$A:$B,2,FALSE),
    ""
)</f>
        <v>Senior</v>
      </c>
      <c r="AE1936" s="8">
        <f t="shared" ca="1" si="308"/>
        <v>41438</v>
      </c>
      <c r="AF1936" s="6">
        <f ca="1">RANDBETWEEN(5,COUNTA('Recruitment source'!$A:$A) + 1)</f>
        <v>10</v>
      </c>
      <c r="AG1936" s="6" t="str">
        <f ca="1">VLOOKUP($AF1936,'Recruitment source'!$A:$B,2,FALSE)</f>
        <v>Jobs in Lisbon</v>
      </c>
      <c r="AH1936" s="8"/>
      <c r="AI1936" s="1">
        <f t="shared" ca="1" si="300"/>
        <v>2500</v>
      </c>
      <c r="AJ1936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1932, 1, 'Marinah Alencar Campos', 'F', 7, '09/06/1952', 7, 10, 11, 7, 2500);</v>
      </c>
    </row>
    <row r="1937" spans="1:36" ht="14.25" customHeight="1" x14ac:dyDescent="0.2">
      <c r="A1937" s="7" cm="1">
        <f t="array" aca="1" ref="A1937" ca="1">INDEX(Companies!$A:$A,RANDBETWEEN(5,COUNTA(Companies!$A:$A) + 1),1)</f>
        <v>5</v>
      </c>
      <c r="B1937" s="7" t="str">
        <f ca="1">VLOOKUP($A1937,Companies!$A:$B,2,FALSE)</f>
        <v>ACME Corporation</v>
      </c>
      <c r="C1937" s="5">
        <f t="shared" si="301"/>
        <v>1933</v>
      </c>
      <c r="D1937" s="5" t="str" cm="1">
        <f t="array" ref="D1937">SHA1HASH($C1937)</f>
        <v>76635f43096f776168a3a73f979feb2f2c885b00</v>
      </c>
      <c r="E1937" s="6">
        <v>1</v>
      </c>
      <c r="F1937" s="7">
        <f ca="1">IF($C1937 = 1 + N("Presidente"),
    127,
    IF($C1937 = 2 + N("Vice-Presidente"),
        72,
        IF($C1937 = 3 + N("Secretária bilíngue"),
            13,
            RANDBETWEEN(5,COUNT(Name!$A:$A) + 1)
        )
    )
)</f>
        <v>56</v>
      </c>
      <c r="G1937" s="7" t="str">
        <f ca="1">VLOOKUP($F1937,Name!$A:$B,2,FALSE)</f>
        <v>Arthur Gabriel</v>
      </c>
      <c r="H1937" s="7">
        <f ca="1" xml:space="preserve">
IF($C1937 = 1,
    0,
    RANDBETWEEN(5,COUNT('Last name'!$A:$A) + 1)
)</f>
        <v>140</v>
      </c>
      <c r="I1937" s="7" t="str">
        <f ca="1" xml:space="preserve">
IF($C1937 = 1 + N("Presidente"),
    "de Orléans e Bragança",
    VLOOKUP($H1937,'Last name'!$A:$B,2,FALSE) &amp; " " &amp; VLOOKUP(RANDBETWEEN(5,COUNT('Last name'!$A:$A) + 1),'Last name'!$A:$B,2,FALSE)
)</f>
        <v>Negreiros Pedroso</v>
      </c>
      <c r="J1937" s="7" t="str">
        <f t="shared" ca="1" si="302"/>
        <v>Arthur Gabriel Negreiros Pedroso</v>
      </c>
      <c r="K1937" s="7" t="str" cm="1">
        <f t="array" aca="1" ref="K1937" ca="1">SHA1HASH($J1937)</f>
        <v>00abe1639830b1d65ef8d56850cdce064102bf97</v>
      </c>
      <c r="L1937" s="7" cm="1">
        <f t="array" aca="1" ref="L1937" ca="1">INDEX(States!$A:$A,N1937,1)</f>
        <v>5</v>
      </c>
      <c r="M1937" s="7" t="str">
        <f ca="1">VLOOKUP($L1937,Countries!$A:$B,2,FALSE)</f>
        <v>Portugal</v>
      </c>
      <c r="N1937" s="7" cm="1">
        <f t="array" aca="1" ref="N1937" ca="1">INDEX(States!$C:$C,RANDBETWEEN(5,COUNTA(States!$A:$A) + 1),1)</f>
        <v>12</v>
      </c>
      <c r="O1937" s="7" t="str">
        <f ca="1">VLOOKUP($N1937,States!$C:$D,2,FALSE)</f>
        <v>Leiria</v>
      </c>
      <c r="P1937" s="7" t="str">
        <f ca="1">VLOOKUP($F1937,Name!$A:$C,3,FALSE)</f>
        <v>M</v>
      </c>
      <c r="Q1937" s="7" t="str">
        <f ca="1">VLOOKUP($P1937,Genders!$B:$C,2,FALSE)</f>
        <v>Male</v>
      </c>
      <c r="R1937" s="7" cm="1">
        <f t="array" aca="1" ref="R1937" ca="1">INDEX('Marital status'!$A:$A,RANDBETWEEN(5,COUNTA('Marital status'!$A:$A) + 1),1)</f>
        <v>5</v>
      </c>
      <c r="S1937" s="7" t="str">
        <f ca="1">VLOOKUP($R1937,'Marital status'!$A:$B,2,FALSE)</f>
        <v>single</v>
      </c>
      <c r="T1937" s="7">
        <f t="shared" ca="1" si="303"/>
        <v>5</v>
      </c>
      <c r="U1937" s="7" t="str">
        <f ca="1">VLOOKUP($T1937,Ethnicities!$A:$B,2,FALSE)</f>
        <v xml:space="preserve"> white</v>
      </c>
      <c r="V1937" s="8">
        <f t="shared" ca="1" si="304"/>
        <v>21855</v>
      </c>
      <c r="W1937" s="6">
        <f t="shared" ca="1" si="305"/>
        <v>7</v>
      </c>
      <c r="X1937" s="8" t="str">
        <f ca="1">VLOOKUP($W1937,'Background education'!$A:$B,2,FALSE)</f>
        <v>Undergraduate degree</v>
      </c>
      <c r="Y1937" s="7">
        <f ca="1" xml:space="preserve">
  IF(OR($AA1937 = 5, $AA1937 = 6, $AA1937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37" s="7" t="str">
        <f ca="1">VLOOKUP($Y1937,Departments!$A:$B,2,FALSE)</f>
        <v>Communication &amp; Marketing</v>
      </c>
      <c r="AA1937" s="6">
        <f t="shared" ca="1" si="306"/>
        <v>9</v>
      </c>
      <c r="AB1937" s="7" t="str">
        <f ca="1">VLOOKUP($AA1937,Roles!$A:$B,2,FALSE)</f>
        <v>Intern</v>
      </c>
      <c r="AC1937" s="6" t="str">
        <f t="shared" ca="1" si="307"/>
        <v/>
      </c>
      <c r="AD1937" s="7" t="str">
        <f ca="1" xml:space="preserve">
IF($AC1937 &lt;&gt; "",
    VLOOKUP($AC1937,Levels!$A:$B,2,FALSE),
    ""
)</f>
        <v/>
      </c>
      <c r="AE1937" s="8">
        <f t="shared" ca="1" si="308"/>
        <v>40698</v>
      </c>
      <c r="AF1937" s="6">
        <f ca="1">RANDBETWEEN(5,COUNTA('Recruitment source'!$A:$A) + 1)</f>
        <v>9</v>
      </c>
      <c r="AG1937" s="6" t="str">
        <f ca="1">VLOOKUP($AF1937,'Recruitment source'!$A:$B,2,FALSE)</f>
        <v>Empregos Online</v>
      </c>
      <c r="AH1937" s="8"/>
      <c r="AI1937" s="1">
        <f t="shared" ca="1" si="300"/>
        <v>1285</v>
      </c>
      <c r="AJ193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1933, 1, 'Arthur Gabriel Negreiros Pedroso', 'M', 5, '01/11/1959', 7, 11, 9, NULL, 1285);</v>
      </c>
    </row>
    <row r="1938" spans="1:36" ht="14.25" customHeight="1" x14ac:dyDescent="0.2">
      <c r="A1938" s="7" cm="1">
        <f t="array" aca="1" ref="A1938" ca="1">INDEX(Companies!$A:$A,RANDBETWEEN(5,COUNTA(Companies!$A:$A) + 1),1)</f>
        <v>5</v>
      </c>
      <c r="B1938" s="7" t="str">
        <f ca="1">VLOOKUP($A1938,Companies!$A:$B,2,FALSE)</f>
        <v>ACME Corporation</v>
      </c>
      <c r="C1938" s="5">
        <f t="shared" si="301"/>
        <v>1934</v>
      </c>
      <c r="D1938" s="5" t="str" cm="1">
        <f t="array" ref="D1938">SHA1HASH($C1938)</f>
        <v>ba801e780b399d6337a03689e75b8c03aa57d3a9</v>
      </c>
      <c r="E1938" s="6">
        <v>1</v>
      </c>
      <c r="F1938" s="7">
        <f ca="1">IF($C1938 = 1 + N("Presidente"),
    127,
    IF($C1938 = 2 + N("Vice-Presidente"),
        72,
        IF($C1938 = 3 + N("Secretária bilíngue"),
            13,
            RANDBETWEEN(5,COUNT(Name!$A:$A) + 1)
        )
    )
)</f>
        <v>236</v>
      </c>
      <c r="G1938" s="7" t="str">
        <f ca="1">VLOOKUP($F1938,Name!$A:$B,2,FALSE)</f>
        <v>Luana</v>
      </c>
      <c r="H1938" s="7">
        <f ca="1" xml:space="preserve">
IF($C1938 = 1,
    0,
    RANDBETWEEN(5,COUNT('Last name'!$A:$A) + 1)
)</f>
        <v>111</v>
      </c>
      <c r="I1938" s="7" t="str">
        <f ca="1" xml:space="preserve">
IF($C1938 = 1 + N("Presidente"),
    "de Orléans e Bragança",
    VLOOKUP($H1938,'Last name'!$A:$B,2,FALSE) &amp; " " &amp; VLOOKUP(RANDBETWEEN(5,COUNT('Last name'!$A:$A) + 1),'Last name'!$A:$B,2,FALSE)
)</f>
        <v>Longo Melo</v>
      </c>
      <c r="J1938" s="7" t="str">
        <f t="shared" ca="1" si="302"/>
        <v>Luana Longo Melo</v>
      </c>
      <c r="K1938" s="7" t="str" cm="1">
        <f t="array" aca="1" ref="K1938" ca="1">SHA1HASH($J1938)</f>
        <v>7d9fb953a2c1279ea92f780f0e697cc94155232d</v>
      </c>
      <c r="L1938" s="7" cm="1">
        <f t="array" aca="1" ref="L1938" ca="1">INDEX(States!$A:$A,N1938,1)</f>
        <v>5</v>
      </c>
      <c r="M1938" s="7" t="str">
        <f ca="1">VLOOKUP($L1938,Countries!$A:$B,2,FALSE)</f>
        <v>Portugal</v>
      </c>
      <c r="N1938" s="7" cm="1">
        <f t="array" aca="1" ref="N1938" ca="1">INDEX(States!$C:$C,RANDBETWEEN(5,COUNTA(States!$A:$A) + 1),1)</f>
        <v>14</v>
      </c>
      <c r="O1938" s="7" t="str">
        <f ca="1">VLOOKUP($N1938,States!$C:$D,2,FALSE)</f>
        <v>Madeira</v>
      </c>
      <c r="P1938" s="7" t="str">
        <f ca="1">VLOOKUP($F1938,Name!$A:$C,3,FALSE)</f>
        <v>F</v>
      </c>
      <c r="Q1938" s="7" t="str">
        <f ca="1">VLOOKUP($P1938,Genders!$B:$C,2,FALSE)</f>
        <v>Female</v>
      </c>
      <c r="R1938" s="7" cm="1">
        <f t="array" aca="1" ref="R1938" ca="1">INDEX('Marital status'!$A:$A,RANDBETWEEN(5,COUNTA('Marital status'!$A:$A) + 1),1)</f>
        <v>7</v>
      </c>
      <c r="S1938" s="7" t="str">
        <f ca="1">VLOOKUP($R1938,'Marital status'!$A:$B,2,FALSE)</f>
        <v xml:space="preserve">Widowed </v>
      </c>
      <c r="T1938" s="7">
        <f t="shared" ca="1" si="303"/>
        <v>8</v>
      </c>
      <c r="U1938" s="7" t="str">
        <f ca="1">VLOOKUP($T1938,Ethnicities!$A:$B,2,FALSE)</f>
        <v>ASIAN</v>
      </c>
      <c r="V1938" s="8">
        <f t="shared" ca="1" si="304"/>
        <v>28438</v>
      </c>
      <c r="W1938" s="6">
        <f t="shared" ca="1" si="305"/>
        <v>7</v>
      </c>
      <c r="X1938" s="8" t="str">
        <f ca="1">VLOOKUP($W1938,'Background education'!$A:$B,2,FALSE)</f>
        <v>Undergraduate degree</v>
      </c>
      <c r="Y1938" s="7">
        <f ca="1" xml:space="preserve">
  IF(OR($AA1938 = 5, $AA1938 = 6, $AA1938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38" s="7" t="str">
        <f ca="1">VLOOKUP($Y1938,Departments!$A:$B,2,FALSE)</f>
        <v>Communication &amp; Marketing</v>
      </c>
      <c r="AA1938" s="6">
        <f t="shared" ca="1" si="306"/>
        <v>11</v>
      </c>
      <c r="AB1938" s="7" t="str">
        <f ca="1">VLOOKUP($AA1938,Roles!$A:$B,2,FALSE)</f>
        <v>Analyst</v>
      </c>
      <c r="AC1938" s="6">
        <f t="shared" ca="1" si="307"/>
        <v>7</v>
      </c>
      <c r="AD1938" s="7" t="str">
        <f ca="1" xml:space="preserve">
IF($AC1938 &lt;&gt; "",
    VLOOKUP($AC1938,Levels!$A:$B,2,FALSE),
    ""
)</f>
        <v>Senior</v>
      </c>
      <c r="AE1938" s="8">
        <f t="shared" ca="1" si="308"/>
        <v>38347</v>
      </c>
      <c r="AF1938" s="6">
        <f ca="1">RANDBETWEEN(5,COUNTA('Recruitment source'!$A:$A) + 1)</f>
        <v>8</v>
      </c>
      <c r="AG1938" s="6" t="str">
        <f ca="1">VLOOKUP($AF1938,'Recruitment source'!$A:$B,2,FALSE)</f>
        <v>Net Empregos</v>
      </c>
      <c r="AH1938" s="8"/>
      <c r="AI1938" s="1">
        <f t="shared" ca="1" si="300"/>
        <v>2580</v>
      </c>
      <c r="AJ193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1934, 1, 'Luana Longo Melo', 'F', 8, '09/11/1977', 7, 11, 11, 7, 2580);</v>
      </c>
    </row>
    <row r="1939" spans="1:36" ht="14.25" customHeight="1" x14ac:dyDescent="0.2">
      <c r="A1939" s="7" cm="1">
        <f t="array" aca="1" ref="A1939" ca="1">INDEX(Companies!$A:$A,RANDBETWEEN(5,COUNTA(Companies!$A:$A) + 1),1)</f>
        <v>5</v>
      </c>
      <c r="B1939" s="7" t="str">
        <f ca="1">VLOOKUP($A1939,Companies!$A:$B,2,FALSE)</f>
        <v>ACME Corporation</v>
      </c>
      <c r="C1939" s="5">
        <f t="shared" si="301"/>
        <v>1935</v>
      </c>
      <c r="D1939" s="5" t="str" cm="1">
        <f t="array" ref="D1939">SHA1HASH($C1939)</f>
        <v>3c2675338c88905be5329fb284b89482fbfc872a</v>
      </c>
      <c r="E1939" s="6">
        <v>1</v>
      </c>
      <c r="F1939" s="7">
        <f ca="1">IF($C1939 = 1 + N("Presidente"),
    127,
    IF($C1939 = 2 + N("Vice-Presidente"),
        72,
        IF($C1939 = 3 + N("Secretária bilíngue"),
            13,
            RANDBETWEEN(5,COUNT(Name!$A:$A) + 1)
        )
    )
)</f>
        <v>249</v>
      </c>
      <c r="G1939" s="7" t="str">
        <f ca="1">VLOOKUP($F1939,Name!$A:$B,2,FALSE)</f>
        <v>Luna</v>
      </c>
      <c r="H1939" s="7">
        <f ca="1" xml:space="preserve">
IF($C1939 = 1,
    0,
    RANDBETWEEN(5,COUNT('Last name'!$A:$A) + 1)
)</f>
        <v>93</v>
      </c>
      <c r="I1939" s="7" t="str">
        <f ca="1" xml:space="preserve">
IF($C1939 = 1 + N("Presidente"),
    "de Orléans e Bragança",
    VLOOKUP($H1939,'Last name'!$A:$B,2,FALSE) &amp; " " &amp; VLOOKUP(RANDBETWEEN(5,COUNT('Last name'!$A:$A) + 1),'Last name'!$A:$B,2,FALSE)
)</f>
        <v>Frois Cunha</v>
      </c>
      <c r="J1939" s="7" t="str">
        <f t="shared" ca="1" si="302"/>
        <v>Luna Frois Cunha</v>
      </c>
      <c r="K1939" s="7" t="str" cm="1">
        <f t="array" aca="1" ref="K1939" ca="1">SHA1HASH($J1939)</f>
        <v>79ba0198fe9a5f222fb07a5cef499d611150651c</v>
      </c>
      <c r="L1939" s="7" cm="1">
        <f t="array" aca="1" ref="L1939" ca="1">INDEX(States!$A:$A,N1939,1)</f>
        <v>5</v>
      </c>
      <c r="M1939" s="7" t="str">
        <f ca="1">VLOOKUP($L1939,Countries!$A:$B,2,FALSE)</f>
        <v>Portugal</v>
      </c>
      <c r="N1939" s="7" cm="1">
        <f t="array" aca="1" ref="N1939" ca="1">INDEX(States!$C:$C,RANDBETWEEN(5,COUNTA(States!$A:$A) + 1),1)</f>
        <v>23</v>
      </c>
      <c r="O1939" s="7" t="str">
        <f ca="1">VLOOKUP($N1939,States!$C:$D,2,FALSE)</f>
        <v>Viana do Castelo</v>
      </c>
      <c r="P1939" s="7" t="str">
        <f ca="1">VLOOKUP($F1939,Name!$A:$C,3,FALSE)</f>
        <v>F</v>
      </c>
      <c r="Q1939" s="7" t="str">
        <f ca="1">VLOOKUP($P1939,Genders!$B:$C,2,FALSE)</f>
        <v>Female</v>
      </c>
      <c r="R1939" s="7" cm="1">
        <f t="array" aca="1" ref="R1939" ca="1">INDEX('Marital status'!$A:$A,RANDBETWEEN(5,COUNTA('Marital status'!$A:$A) + 1),1)</f>
        <v>7</v>
      </c>
      <c r="S1939" s="7" t="str">
        <f ca="1">VLOOKUP($R1939,'Marital status'!$A:$B,2,FALSE)</f>
        <v xml:space="preserve">Widowed </v>
      </c>
      <c r="T1939" s="7">
        <f t="shared" ca="1" si="303"/>
        <v>6</v>
      </c>
      <c r="U1939" s="7" t="str">
        <f ca="1">VLOOKUP($T1939,Ethnicities!$A:$B,2,FALSE)</f>
        <v>Black or African American</v>
      </c>
      <c r="V1939" s="8">
        <f t="shared" ca="1" si="304"/>
        <v>32425</v>
      </c>
      <c r="W1939" s="6">
        <f t="shared" ca="1" si="305"/>
        <v>7</v>
      </c>
      <c r="X1939" s="8" t="str">
        <f ca="1">VLOOKUP($W1939,'Background education'!$A:$B,2,FALSE)</f>
        <v>Undergraduate degree</v>
      </c>
      <c r="Y1939" s="7">
        <f ca="1" xml:space="preserve">
  IF(OR($AA1939 = 5, $AA1939 = 6, $AA1939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39" s="7" t="str">
        <f ca="1">VLOOKUP($Y1939,Departments!$A:$B,2,FALSE)</f>
        <v>Audit</v>
      </c>
      <c r="AA1939" s="6">
        <f t="shared" ca="1" si="306"/>
        <v>10</v>
      </c>
      <c r="AB1939" s="7" t="str">
        <f ca="1">VLOOKUP($AA1939,Roles!$A:$B,2,FALSE)</f>
        <v>Trainee</v>
      </c>
      <c r="AC1939" s="6" t="str">
        <f t="shared" ca="1" si="307"/>
        <v/>
      </c>
      <c r="AD1939" s="7" t="str">
        <f ca="1" xml:space="preserve">
IF($AC1939 &lt;&gt; "",
    VLOOKUP($AC1939,Levels!$A:$B,2,FALSE),
    ""
)</f>
        <v/>
      </c>
      <c r="AE1939" s="8">
        <f t="shared" ca="1" si="308"/>
        <v>42699</v>
      </c>
      <c r="AF1939" s="6">
        <f ca="1">RANDBETWEEN(5,COUNTA('Recruitment source'!$A:$A) + 1)</f>
        <v>10</v>
      </c>
      <c r="AG1939" s="6" t="str">
        <f ca="1">VLOOKUP($AF1939,'Recruitment source'!$A:$B,2,FALSE)</f>
        <v>Jobs in Lisbon</v>
      </c>
      <c r="AH1939" s="8"/>
      <c r="AI1939" s="1">
        <f t="shared" ca="1" si="300"/>
        <v>1305</v>
      </c>
      <c r="AJ193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1935, 1, 'Luna Frois Cunha', 'F', 6, '09/10/1988', 7, 13, 10, NULL, 1305);</v>
      </c>
    </row>
    <row r="1940" spans="1:36" ht="14.25" customHeight="1" x14ac:dyDescent="0.2">
      <c r="A1940" s="7" cm="1">
        <f t="array" aca="1" ref="A1940" ca="1">INDEX(Companies!$A:$A,RANDBETWEEN(5,COUNTA(Companies!$A:$A) + 1),1)</f>
        <v>5</v>
      </c>
      <c r="B1940" s="7" t="str">
        <f ca="1">VLOOKUP($A1940,Companies!$A:$B,2,FALSE)</f>
        <v>ACME Corporation</v>
      </c>
      <c r="C1940" s="5">
        <f t="shared" si="301"/>
        <v>1936</v>
      </c>
      <c r="D1940" s="5" t="str" cm="1">
        <f t="array" ref="D1940">SHA1HASH($C1940)</f>
        <v>e77a5665071af25b3d311ba5100b492cb3844dcc</v>
      </c>
      <c r="E1940" s="6">
        <v>1</v>
      </c>
      <c r="F1940" s="7">
        <f ca="1">IF($C1940 = 1 + N("Presidente"),
    127,
    IF($C1940 = 2 + N("Vice-Presidente"),
        72,
        IF($C1940 = 3 + N("Secretária bilíngue"),
            13,
            RANDBETWEEN(5,COUNT(Name!$A:$A) + 1)
        )
    )
)</f>
        <v>138</v>
      </c>
      <c r="G1940" s="7" t="str">
        <f ca="1">VLOOKUP($F1940,Name!$A:$B,2,FALSE)</f>
        <v>Fernando</v>
      </c>
      <c r="H1940" s="7">
        <f ca="1" xml:space="preserve">
IF($C1940 = 1,
    0,
    RANDBETWEEN(5,COUNT('Last name'!$A:$A) + 1)
)</f>
        <v>15</v>
      </c>
      <c r="I1940" s="7" t="str">
        <f ca="1" xml:space="preserve">
IF($C1940 = 1 + N("Presidente"),
    "de Orléans e Bragança",
    VLOOKUP($H1940,'Last name'!$A:$B,2,FALSE) &amp; " " &amp; VLOOKUP(RANDBETWEEN(5,COUNT('Last name'!$A:$A) + 1),'Last name'!$A:$B,2,FALSE)
)</f>
        <v>Alvim Pedroso</v>
      </c>
      <c r="J1940" s="7" t="str">
        <f t="shared" ca="1" si="302"/>
        <v>Fernando Alvim Pedroso</v>
      </c>
      <c r="K1940" s="7" t="str" cm="1">
        <f t="array" aca="1" ref="K1940" ca="1">SHA1HASH($J1940)</f>
        <v>70e474ac38adf2121cdc08703864aa6934000a53</v>
      </c>
      <c r="L1940" s="7" cm="1">
        <f t="array" aca="1" ref="L1940" ca="1">INDEX(States!$A:$A,N1940,1)</f>
        <v>5</v>
      </c>
      <c r="M1940" s="7" t="str">
        <f ca="1">VLOOKUP($L1940,Countries!$A:$B,2,FALSE)</f>
        <v>Portugal</v>
      </c>
      <c r="N1940" s="7" cm="1">
        <f t="array" aca="1" ref="N1940" ca="1">INDEX(States!$C:$C,RANDBETWEEN(5,COUNTA(States!$A:$A) + 1),1)</f>
        <v>19</v>
      </c>
      <c r="O1940" s="7" t="str">
        <f ca="1">VLOOKUP($N1940,States!$C:$D,2,FALSE)</f>
        <v>Beja</v>
      </c>
      <c r="P1940" s="7" t="str">
        <f ca="1">VLOOKUP($F1940,Name!$A:$C,3,FALSE)</f>
        <v>M</v>
      </c>
      <c r="Q1940" s="7" t="str">
        <f ca="1">VLOOKUP($P1940,Genders!$B:$C,2,FALSE)</f>
        <v>Male</v>
      </c>
      <c r="R1940" s="7" cm="1">
        <f t="array" aca="1" ref="R1940" ca="1">INDEX('Marital status'!$A:$A,RANDBETWEEN(5,COUNTA('Marital status'!$A:$A) + 1),1)</f>
        <v>5</v>
      </c>
      <c r="S1940" s="7" t="str">
        <f ca="1">VLOOKUP($R1940,'Marital status'!$A:$B,2,FALSE)</f>
        <v>single</v>
      </c>
      <c r="T1940" s="7">
        <f t="shared" ca="1" si="303"/>
        <v>5</v>
      </c>
      <c r="U1940" s="7" t="str">
        <f ca="1">VLOOKUP($T1940,Ethnicities!$A:$B,2,FALSE)</f>
        <v xml:space="preserve"> white</v>
      </c>
      <c r="V1940" s="8">
        <f t="shared" ca="1" si="304"/>
        <v>21573</v>
      </c>
      <c r="W1940" s="6">
        <f t="shared" ca="1" si="305"/>
        <v>7</v>
      </c>
      <c r="X1940" s="8" t="str">
        <f ca="1">VLOOKUP($W1940,'Background education'!$A:$B,2,FALSE)</f>
        <v>Undergraduate degree</v>
      </c>
      <c r="Y1940" s="7">
        <f ca="1" xml:space="preserve">
  IF(OR($AA1940 = 5, $AA1940 = 6, $AA1940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40" s="7" t="str">
        <f ca="1">VLOOKUP($Y1940,Departments!$A:$B,2,FALSE)</f>
        <v xml:space="preserve"> Presidency</v>
      </c>
      <c r="AA1940" s="6">
        <f t="shared" ca="1" si="306"/>
        <v>11</v>
      </c>
      <c r="AB1940" s="7" t="str">
        <f ca="1">VLOOKUP($AA1940,Roles!$A:$B,2,FALSE)</f>
        <v>Analyst</v>
      </c>
      <c r="AC1940" s="6">
        <f t="shared" ca="1" si="307"/>
        <v>6</v>
      </c>
      <c r="AD1940" s="7" t="str">
        <f ca="1" xml:space="preserve">
IF($AC1940 &lt;&gt; "",
    VLOOKUP($AC1940,Levels!$A:$B,2,FALSE),
    ""
)</f>
        <v>Pleno</v>
      </c>
      <c r="AE1940" s="8">
        <f t="shared" ca="1" si="308"/>
        <v>44059</v>
      </c>
      <c r="AF1940" s="6">
        <f ca="1">RANDBETWEEN(5,COUNTA('Recruitment source'!$A:$A) + 1)</f>
        <v>8</v>
      </c>
      <c r="AG1940" s="6" t="str">
        <f ca="1">VLOOKUP($AF1940,'Recruitment source'!$A:$B,2,FALSE)</f>
        <v>Net Empregos</v>
      </c>
      <c r="AH1940" s="8"/>
      <c r="AI1940" s="1">
        <f t="shared" ca="1" si="300"/>
        <v>2500</v>
      </c>
      <c r="AJ1940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1936, 1, 'Fernando Alvim Pedroso', 'M', 5, '23/01/1959', 7, 5, 11, 6, 2500);</v>
      </c>
    </row>
    <row r="1941" spans="1:36" ht="14.25" customHeight="1" x14ac:dyDescent="0.2">
      <c r="A1941" s="7" cm="1">
        <f t="array" aca="1" ref="A1941" ca="1">INDEX(Companies!$A:$A,RANDBETWEEN(5,COUNTA(Companies!$A:$A) + 1),1)</f>
        <v>5</v>
      </c>
      <c r="B1941" s="7" t="str">
        <f ca="1">VLOOKUP($A1941,Companies!$A:$B,2,FALSE)</f>
        <v>ACME Corporation</v>
      </c>
      <c r="C1941" s="5">
        <f t="shared" si="301"/>
        <v>1937</v>
      </c>
      <c r="D1941" s="5" t="str" cm="1">
        <f t="array" ref="D1941">SHA1HASH($C1941)</f>
        <v>1ba3277e3f03964bfbeb6a7b99a7d2667f3a1d94</v>
      </c>
      <c r="E1941" s="6">
        <v>1</v>
      </c>
      <c r="F1941" s="7">
        <f ca="1">IF($C1941 = 1 + N("Presidente"),
    127,
    IF($C1941 = 2 + N("Vice-Presidente"),
        72,
        IF($C1941 = 3 + N("Secretária bilíngue"),
            13,
            RANDBETWEEN(5,COUNT(Name!$A:$A) + 1)
        )
    )
)</f>
        <v>240</v>
      </c>
      <c r="G1941" s="7" t="str">
        <f ca="1">VLOOKUP($F1941,Name!$A:$B,2,FALSE)</f>
        <v>Lucca</v>
      </c>
      <c r="H1941" s="7">
        <f ca="1" xml:space="preserve">
IF($C1941 = 1,
    0,
    RANDBETWEEN(5,COUNT('Last name'!$A:$A) + 1)
)</f>
        <v>48</v>
      </c>
      <c r="I1941" s="7" t="str">
        <f ca="1" xml:space="preserve">
IF($C1941 = 1 + N("Presidente"),
    "de Orléans e Bragança",
    VLOOKUP($H1941,'Last name'!$A:$B,2,FALSE) &amp; " " &amp; VLOOKUP(RANDBETWEEN(5,COUNT('Last name'!$A:$A) + 1),'Last name'!$A:$B,2,FALSE)
)</f>
        <v>Brasil Gouveia</v>
      </c>
      <c r="J1941" s="7" t="str">
        <f t="shared" ca="1" si="302"/>
        <v>Lucca Brasil Gouveia</v>
      </c>
      <c r="K1941" s="7" t="str" cm="1">
        <f t="array" aca="1" ref="K1941" ca="1">SHA1HASH($J1941)</f>
        <v>92149c349e57dacfc12032595bd1c91ed3d16cab</v>
      </c>
      <c r="L1941" s="7" cm="1">
        <f t="array" aca="1" ref="L1941" ca="1">INDEX(States!$A:$A,N1941,1)</f>
        <v>5</v>
      </c>
      <c r="M1941" s="7" t="str">
        <f ca="1">VLOOKUP($L1941,Countries!$A:$B,2,FALSE)</f>
        <v>Portugal</v>
      </c>
      <c r="N1941" s="7" cm="1">
        <f t="array" aca="1" ref="N1941" ca="1">INDEX(States!$C:$C,RANDBETWEEN(5,COUNTA(States!$A:$A) + 1),1)</f>
        <v>12</v>
      </c>
      <c r="O1941" s="7" t="str">
        <f ca="1">VLOOKUP($N1941,States!$C:$D,2,FALSE)</f>
        <v>Leiria</v>
      </c>
      <c r="P1941" s="7" t="str">
        <f ca="1">VLOOKUP($F1941,Name!$A:$C,3,FALSE)</f>
        <v>M</v>
      </c>
      <c r="Q1941" s="7" t="str">
        <f ca="1">VLOOKUP($P1941,Genders!$B:$C,2,FALSE)</f>
        <v>Male</v>
      </c>
      <c r="R1941" s="7" cm="1">
        <f t="array" aca="1" ref="R1941" ca="1">INDEX('Marital status'!$A:$A,RANDBETWEEN(5,COUNTA('Marital status'!$A:$A) + 1),1)</f>
        <v>6</v>
      </c>
      <c r="S1941" s="7" t="str">
        <f ca="1">VLOOKUP($R1941,'Marital status'!$A:$B,2,FALSE)</f>
        <v>MarrieD</v>
      </c>
      <c r="T1941" s="7">
        <f t="shared" ca="1" si="303"/>
        <v>5</v>
      </c>
      <c r="U1941" s="7" t="str">
        <f ca="1">VLOOKUP($T1941,Ethnicities!$A:$B,2,FALSE)</f>
        <v xml:space="preserve"> white</v>
      </c>
      <c r="V1941" s="8">
        <f t="shared" ca="1" si="304"/>
        <v>18864</v>
      </c>
      <c r="W1941" s="6">
        <f t="shared" ca="1" si="305"/>
        <v>7</v>
      </c>
      <c r="X1941" s="8" t="str">
        <f ca="1">VLOOKUP($W1941,'Background education'!$A:$B,2,FALSE)</f>
        <v>Undergraduate degree</v>
      </c>
      <c r="Y1941" s="7">
        <f ca="1" xml:space="preserve">
  IF(OR($AA1941 = 5, $AA1941 = 6, $AA1941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41" s="7" t="str">
        <f ca="1">VLOOKUP($Y1941,Departments!$A:$B,2,FALSE)</f>
        <v>Controlling</v>
      </c>
      <c r="AA1941" s="6">
        <f t="shared" ca="1" si="306"/>
        <v>10</v>
      </c>
      <c r="AB1941" s="7" t="str">
        <f ca="1">VLOOKUP($AA1941,Roles!$A:$B,2,FALSE)</f>
        <v>Trainee</v>
      </c>
      <c r="AC1941" s="6" t="str">
        <f t="shared" ca="1" si="307"/>
        <v/>
      </c>
      <c r="AD1941" s="7" t="str">
        <f ca="1" xml:space="preserve">
IF($AC1941 &lt;&gt; "",
    VLOOKUP($AC1941,Levels!$A:$B,2,FALSE),
    ""
)</f>
        <v/>
      </c>
      <c r="AE1941" s="8">
        <f t="shared" ca="1" si="308"/>
        <v>42727</v>
      </c>
      <c r="AF1941" s="6">
        <f ca="1">RANDBETWEEN(5,COUNTA('Recruitment source'!$A:$A) + 1)</f>
        <v>12</v>
      </c>
      <c r="AG1941" s="6" t="str">
        <f ca="1">VLOOKUP($AF1941,'Recruitment source'!$A:$B,2,FALSE)</f>
        <v xml:space="preserve"> recommendation of employee</v>
      </c>
      <c r="AH1941" s="8"/>
      <c r="AI1941" s="1">
        <f t="shared" ca="1" si="300"/>
        <v>1305</v>
      </c>
      <c r="AJ1941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1937, 1, 'Lucca Brasil Gouveia', 'M', 5, '24/08/1951', 7, 12, 10, NULL, 1305);</v>
      </c>
    </row>
    <row r="1942" spans="1:36" ht="14.25" customHeight="1" x14ac:dyDescent="0.2">
      <c r="A1942" s="7" cm="1">
        <f t="array" aca="1" ref="A1942" ca="1">INDEX(Companies!$A:$A,RANDBETWEEN(5,COUNTA(Companies!$A:$A) + 1),1)</f>
        <v>5</v>
      </c>
      <c r="B1942" s="7" t="str">
        <f ca="1">VLOOKUP($A1942,Companies!$A:$B,2,FALSE)</f>
        <v>ACME Corporation</v>
      </c>
      <c r="C1942" s="5">
        <f t="shared" si="301"/>
        <v>1938</v>
      </c>
      <c r="D1942" s="5" t="str" cm="1">
        <f t="array" ref="D1942">SHA1HASH($C1942)</f>
        <v>b68d929fa63dad46d1c0bee989c568eba721eb29</v>
      </c>
      <c r="E1942" s="6">
        <v>1</v>
      </c>
      <c r="F1942" s="7">
        <f ca="1">IF($C1942 = 1 + N("Presidente"),
    127,
    IF($C1942 = 2 + N("Vice-Presidente"),
        72,
        IF($C1942 = 3 + N("Secretária bilíngue"),
            13,
            RANDBETWEEN(5,COUNT(Name!$A:$A) + 1)
        )
    )
)</f>
        <v>114</v>
      </c>
      <c r="G1942" s="7" t="str">
        <f ca="1">VLOOKUP($F1942,Name!$A:$B,2,FALSE)</f>
        <v>Domingos</v>
      </c>
      <c r="H1942" s="7">
        <f ca="1" xml:space="preserve">
IF($C1942 = 1,
    0,
    RANDBETWEEN(5,COUNT('Last name'!$A:$A) + 1)
)</f>
        <v>22</v>
      </c>
      <c r="I1942" s="7" t="str">
        <f ca="1" xml:space="preserve">
IF($C1942 = 1 + N("Presidente"),
    "de Orléans e Bragança",
    VLOOKUP($H1942,'Last name'!$A:$B,2,FALSE) &amp; " " &amp; VLOOKUP(RANDBETWEEN(5,COUNT('Last name'!$A:$A) + 1),'Last name'!$A:$B,2,FALSE)
)</f>
        <v>Araújo Albuquerque</v>
      </c>
      <c r="J1942" s="7" t="str">
        <f t="shared" ca="1" si="302"/>
        <v>Domingos Araújo Albuquerque</v>
      </c>
      <c r="K1942" s="7" t="str" cm="1">
        <f t="array" aca="1" ref="K1942" ca="1">SHA1HASH($J1942)</f>
        <v>db936d675a2a66509f6761623bc001473de4d514</v>
      </c>
      <c r="L1942" s="7" cm="1">
        <f t="array" aca="1" ref="L1942" ca="1">INDEX(States!$A:$A,N1942,1)</f>
        <v>5</v>
      </c>
      <c r="M1942" s="7" t="str">
        <f ca="1">VLOOKUP($L1942,Countries!$A:$B,2,FALSE)</f>
        <v>Portugal</v>
      </c>
      <c r="N1942" s="7" cm="1">
        <f t="array" aca="1" ref="N1942" ca="1">INDEX(States!$C:$C,RANDBETWEEN(5,COUNTA(States!$A:$A) + 1),1)</f>
        <v>24</v>
      </c>
      <c r="O1942" s="7" t="str">
        <f ca="1">VLOOKUP($N1942,States!$C:$D,2,FALSE)</f>
        <v>Brangança</v>
      </c>
      <c r="P1942" s="7" t="str">
        <f ca="1">VLOOKUP($F1942,Name!$A:$C,3,FALSE)</f>
        <v>M</v>
      </c>
      <c r="Q1942" s="7" t="str">
        <f ca="1">VLOOKUP($P1942,Genders!$B:$C,2,FALSE)</f>
        <v>Male</v>
      </c>
      <c r="R1942" s="7" cm="1">
        <f t="array" aca="1" ref="R1942" ca="1">INDEX('Marital status'!$A:$A,RANDBETWEEN(5,COUNTA('Marital status'!$A:$A) + 1),1)</f>
        <v>8</v>
      </c>
      <c r="S1942" s="7" t="str">
        <f ca="1">VLOOKUP($R1942,'Marital status'!$A:$B,2,FALSE)</f>
        <v xml:space="preserve"> Separated </v>
      </c>
      <c r="T1942" s="7">
        <f t="shared" ca="1" si="303"/>
        <v>5</v>
      </c>
      <c r="U1942" s="7" t="str">
        <f ca="1">VLOOKUP($T1942,Ethnicities!$A:$B,2,FALSE)</f>
        <v xml:space="preserve"> white</v>
      </c>
      <c r="V1942" s="8">
        <f t="shared" ca="1" si="304"/>
        <v>21593</v>
      </c>
      <c r="W1942" s="6">
        <f t="shared" ca="1" si="305"/>
        <v>8</v>
      </c>
      <c r="X1942" s="8" t="str">
        <f ca="1">VLOOKUP($W1942,'Background education'!$A:$B,2,FALSE)</f>
        <v>Graduate school</v>
      </c>
      <c r="Y1942" s="7">
        <f ca="1" xml:space="preserve">
  IF(OR($AA1942 = 5, $AA1942 = 6, $AA1942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42" s="7" t="str">
        <f ca="1">VLOOKUP($Y1942,Departments!$A:$B,2,FALSE)</f>
        <v>Operations</v>
      </c>
      <c r="AA1942" s="6">
        <f t="shared" ca="1" si="306"/>
        <v>11</v>
      </c>
      <c r="AB1942" s="7" t="str">
        <f ca="1">VLOOKUP($AA1942,Roles!$A:$B,2,FALSE)</f>
        <v>Analyst</v>
      </c>
      <c r="AC1942" s="6">
        <f t="shared" ca="1" si="307"/>
        <v>5</v>
      </c>
      <c r="AD1942" s="7" t="str">
        <f ca="1" xml:space="preserve">
IF($AC1942 &lt;&gt; "",
    VLOOKUP($AC1942,Levels!$A:$B,2,FALSE),
    ""
)</f>
        <v>Junior</v>
      </c>
      <c r="AE1942" s="8">
        <f t="shared" ca="1" si="308"/>
        <v>39863</v>
      </c>
      <c r="AF1942" s="6">
        <f ca="1">RANDBETWEEN(5,COUNTA('Recruitment source'!$A:$A) + 1)</f>
        <v>13</v>
      </c>
      <c r="AG1942" s="6" t="str">
        <f ca="1">VLOOKUP($AF1942,'Recruitment source'!$A:$B,2,FALSE)</f>
        <v>Google</v>
      </c>
      <c r="AH1942" s="8"/>
      <c r="AI1942" s="1">
        <f t="shared" ca="1" si="300"/>
        <v>3000</v>
      </c>
      <c r="AJ1942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1938, 1, 'Domingos Araújo Albuquerque', 'M', 5, '12/02/1959', 8, 10, 11, 5, 3000);</v>
      </c>
    </row>
    <row r="1943" spans="1:36" ht="14.25" customHeight="1" x14ac:dyDescent="0.2">
      <c r="A1943" s="7" cm="1">
        <f t="array" aca="1" ref="A1943" ca="1">INDEX(Companies!$A:$A,RANDBETWEEN(5,COUNTA(Companies!$A:$A) + 1),1)</f>
        <v>5</v>
      </c>
      <c r="B1943" s="7" t="str">
        <f ca="1">VLOOKUP($A1943,Companies!$A:$B,2,FALSE)</f>
        <v>ACME Corporation</v>
      </c>
      <c r="C1943" s="5">
        <f t="shared" si="301"/>
        <v>1939</v>
      </c>
      <c r="D1943" s="5" t="str" cm="1">
        <f t="array" ref="D1943">SHA1HASH($C1943)</f>
        <v>0adf295d5cc6266a9dfe2f4a8b32b199ba046b46</v>
      </c>
      <c r="E1943" s="6">
        <v>1</v>
      </c>
      <c r="F1943" s="7">
        <f ca="1">IF($C1943 = 1 + N("Presidente"),
    127,
    IF($C1943 = 2 + N("Vice-Presidente"),
        72,
        IF($C1943 = 3 + N("Secretária bilíngue"),
            13,
            RANDBETWEEN(5,COUNT(Name!$A:$A) + 1)
        )
    )
)</f>
        <v>340</v>
      </c>
      <c r="G1943" s="7" t="str">
        <f ca="1">VLOOKUP($F1943,Name!$A:$B,2,FALSE)</f>
        <v>Stella</v>
      </c>
      <c r="H1943" s="7">
        <f ca="1" xml:space="preserve">
IF($C1943 = 1,
    0,
    RANDBETWEEN(5,COUNT('Last name'!$A:$A) + 1)
)</f>
        <v>157</v>
      </c>
      <c r="I1943" s="7" t="str">
        <f ca="1" xml:space="preserve">
IF($C1943 = 1 + N("Presidente"),
    "de Orléans e Bragança",
    VLOOKUP($H1943,'Last name'!$A:$B,2,FALSE) &amp; " " &amp; VLOOKUP(RANDBETWEEN(5,COUNT('Last name'!$A:$A) + 1),'Last name'!$A:$B,2,FALSE)
)</f>
        <v>Ramos Aguiar</v>
      </c>
      <c r="J1943" s="7" t="str">
        <f t="shared" ca="1" si="302"/>
        <v>Stella Ramos Aguiar</v>
      </c>
      <c r="K1943" s="7" t="str" cm="1">
        <f t="array" aca="1" ref="K1943" ca="1">SHA1HASH($J1943)</f>
        <v>19bf7da235c9989dd200654787664dcbb8706c65</v>
      </c>
      <c r="L1943" s="7" cm="1">
        <f t="array" aca="1" ref="L1943" ca="1">INDEX(States!$A:$A,N1943,1)</f>
        <v>5</v>
      </c>
      <c r="M1943" s="7" t="str">
        <f ca="1">VLOOKUP($L1943,Countries!$A:$B,2,FALSE)</f>
        <v>Portugal</v>
      </c>
      <c r="N1943" s="7" cm="1">
        <f t="array" aca="1" ref="N1943" ca="1">INDEX(States!$C:$C,RANDBETWEEN(5,COUNTA(States!$A:$A) + 1),1)</f>
        <v>10</v>
      </c>
      <c r="O1943" s="7" t="str">
        <f ca="1">VLOOKUP($N1943,States!$C:$D,2,FALSE)</f>
        <v>Faro</v>
      </c>
      <c r="P1943" s="7" t="str">
        <f ca="1">VLOOKUP($F1943,Name!$A:$C,3,FALSE)</f>
        <v>F</v>
      </c>
      <c r="Q1943" s="7" t="str">
        <f ca="1">VLOOKUP($P1943,Genders!$B:$C,2,FALSE)</f>
        <v>Female</v>
      </c>
      <c r="R1943" s="7" cm="1">
        <f t="array" aca="1" ref="R1943" ca="1">INDEX('Marital status'!$A:$A,RANDBETWEEN(5,COUNTA('Marital status'!$A:$A) + 1),1)</f>
        <v>9</v>
      </c>
      <c r="S1943" s="7" t="str">
        <f ca="1">VLOOKUP($R1943,'Marital status'!$A:$B,2,FALSE)</f>
        <v>DIVORCED</v>
      </c>
      <c r="T1943" s="7">
        <f t="shared" ca="1" si="303"/>
        <v>5</v>
      </c>
      <c r="U1943" s="7" t="str">
        <f ca="1">VLOOKUP($T1943,Ethnicities!$A:$B,2,FALSE)</f>
        <v xml:space="preserve"> white</v>
      </c>
      <c r="V1943" s="8">
        <f t="shared" ca="1" si="304"/>
        <v>32806</v>
      </c>
      <c r="W1943" s="6">
        <f t="shared" ca="1" si="305"/>
        <v>7</v>
      </c>
      <c r="X1943" s="8" t="str">
        <f ca="1">VLOOKUP($W1943,'Background education'!$A:$B,2,FALSE)</f>
        <v>Undergraduate degree</v>
      </c>
      <c r="Y1943" s="7">
        <f ca="1" xml:space="preserve">
  IF(OR($AA1943 = 5, $AA1943 = 6, $AA1943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43" s="7" t="str">
        <f ca="1">VLOOKUP($Y1943,Departments!$A:$B,2,FALSE)</f>
        <v>Human Resource</v>
      </c>
      <c r="AA1943" s="6">
        <f t="shared" ca="1" si="306"/>
        <v>10</v>
      </c>
      <c r="AB1943" s="7" t="str">
        <f ca="1">VLOOKUP($AA1943,Roles!$A:$B,2,FALSE)</f>
        <v>Trainee</v>
      </c>
      <c r="AC1943" s="6" t="str">
        <f t="shared" ca="1" si="307"/>
        <v/>
      </c>
      <c r="AD1943" s="7" t="str">
        <f ca="1" xml:space="preserve">
IF($AC1943 &lt;&gt; "",
    VLOOKUP($AC1943,Levels!$A:$B,2,FALSE),
    ""
)</f>
        <v/>
      </c>
      <c r="AE1943" s="8">
        <f t="shared" ca="1" si="308"/>
        <v>39023</v>
      </c>
      <c r="AF1943" s="6">
        <f ca="1">RANDBETWEEN(5,COUNTA('Recruitment source'!$A:$A) + 1)</f>
        <v>7</v>
      </c>
      <c r="AG1943" s="6" t="str">
        <f ca="1">VLOOKUP($AF1943,'Recruitment source'!$A:$B,2,FALSE)</f>
        <v>SAPO Emprego</v>
      </c>
      <c r="AH1943" s="8"/>
      <c r="AI1943" s="1">
        <f t="shared" ca="1" si="300"/>
        <v>1385</v>
      </c>
      <c r="AJ1943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1939, 1, 'Stella Ramos Aguiar', 'F', 5, '25/10/1989', 7, 8, 10, NULL, 1385);</v>
      </c>
    </row>
    <row r="1944" spans="1:36" ht="14.25" customHeight="1" x14ac:dyDescent="0.2">
      <c r="A1944" s="7" cm="1">
        <f t="array" aca="1" ref="A1944" ca="1">INDEX(Companies!$A:$A,RANDBETWEEN(5,COUNTA(Companies!$A:$A) + 1),1)</f>
        <v>5</v>
      </c>
      <c r="B1944" s="7" t="str">
        <f ca="1">VLOOKUP($A1944,Companies!$A:$B,2,FALSE)</f>
        <v>ACME Corporation</v>
      </c>
      <c r="C1944" s="5">
        <f t="shared" si="301"/>
        <v>1940</v>
      </c>
      <c r="D1944" s="5" t="str" cm="1">
        <f t="array" ref="D1944">SHA1HASH($C1944)</f>
        <v>0713f37d731582f71ff8c42bc864243ef6fc2e75</v>
      </c>
      <c r="E1944" s="6">
        <v>1</v>
      </c>
      <c r="F1944" s="7">
        <f ca="1">IF($C1944 = 1 + N("Presidente"),
    127,
    IF($C1944 = 2 + N("Vice-Presidente"),
        72,
        IF($C1944 = 3 + N("Secretária bilíngue"),
            13,
            RANDBETWEEN(5,COUNT(Name!$A:$A) + 1)
        )
    )
)</f>
        <v>143</v>
      </c>
      <c r="G1944" s="7" t="str">
        <f ca="1">VLOOKUP($F1944,Name!$A:$B,2,FALSE)</f>
        <v>Flavio</v>
      </c>
      <c r="H1944" s="7">
        <f ca="1" xml:space="preserve">
IF($C1944 = 1,
    0,
    RANDBETWEEN(5,COUNT('Last name'!$A:$A) + 1)
)</f>
        <v>25</v>
      </c>
      <c r="I1944" s="7" t="str">
        <f ca="1" xml:space="preserve">
IF($C1944 = 1 + N("Presidente"),
    "de Orléans e Bragança",
    VLOOKUP($H1944,'Last name'!$A:$B,2,FALSE) &amp; " " &amp; VLOOKUP(RANDBETWEEN(5,COUNT('Last name'!$A:$A) + 1),'Last name'!$A:$B,2,FALSE)
)</f>
        <v>Auth Noronha</v>
      </c>
      <c r="J1944" s="7" t="str">
        <f t="shared" ca="1" si="302"/>
        <v>Flavio Auth Noronha</v>
      </c>
      <c r="K1944" s="7" t="str" cm="1">
        <f t="array" aca="1" ref="K1944" ca="1">SHA1HASH($J1944)</f>
        <v>08497e7fe90db7abbd8f8aafa35cdbbf39c3d6b7</v>
      </c>
      <c r="L1944" s="7" cm="1">
        <f t="array" aca="1" ref="L1944" ca="1">INDEX(States!$A:$A,N1944,1)</f>
        <v>5</v>
      </c>
      <c r="M1944" s="7" t="str">
        <f ca="1">VLOOKUP($L1944,Countries!$A:$B,2,FALSE)</f>
        <v>Portugal</v>
      </c>
      <c r="N1944" s="7" cm="1">
        <f t="array" aca="1" ref="N1944" ca="1">INDEX(States!$C:$C,RANDBETWEEN(5,COUNTA(States!$A:$A) + 1),1)</f>
        <v>17</v>
      </c>
      <c r="O1944" s="7" t="str">
        <f ca="1">VLOOKUP($N1944,States!$C:$D,2,FALSE)</f>
        <v>Viseu</v>
      </c>
      <c r="P1944" s="7" t="str">
        <f ca="1">VLOOKUP($F1944,Name!$A:$C,3,FALSE)</f>
        <v>M</v>
      </c>
      <c r="Q1944" s="7" t="str">
        <f ca="1">VLOOKUP($P1944,Genders!$B:$C,2,FALSE)</f>
        <v>Male</v>
      </c>
      <c r="R1944" s="7" cm="1">
        <f t="array" aca="1" ref="R1944" ca="1">INDEX('Marital status'!$A:$A,RANDBETWEEN(5,COUNTA('Marital status'!$A:$A) + 1),1)</f>
        <v>8</v>
      </c>
      <c r="S1944" s="7" t="str">
        <f ca="1">VLOOKUP($R1944,'Marital status'!$A:$B,2,FALSE)</f>
        <v xml:space="preserve"> Separated </v>
      </c>
      <c r="T1944" s="7">
        <f t="shared" ca="1" si="303"/>
        <v>5</v>
      </c>
      <c r="U1944" s="7" t="str">
        <f ca="1">VLOOKUP($T1944,Ethnicities!$A:$B,2,FALSE)</f>
        <v xml:space="preserve"> white</v>
      </c>
      <c r="V1944" s="8">
        <f t="shared" ca="1" si="304"/>
        <v>29299</v>
      </c>
      <c r="W1944" s="6">
        <f t="shared" ca="1" si="305"/>
        <v>8</v>
      </c>
      <c r="X1944" s="8" t="str">
        <f ca="1">VLOOKUP($W1944,'Background education'!$A:$B,2,FALSE)</f>
        <v>Graduate school</v>
      </c>
      <c r="Y1944" s="7">
        <f ca="1" xml:space="preserve">
  IF(OR($AA1944 = 5, $AA1944 = 6, $AA1944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44" s="7" t="str">
        <f ca="1">VLOOKUP($Y1944,Departments!$A:$B,2,FALSE)</f>
        <v>Human Resource</v>
      </c>
      <c r="AA1944" s="6">
        <f t="shared" ca="1" si="306"/>
        <v>11</v>
      </c>
      <c r="AB1944" s="7" t="str">
        <f ca="1">VLOOKUP($AA1944,Roles!$A:$B,2,FALSE)</f>
        <v>Analyst</v>
      </c>
      <c r="AC1944" s="6">
        <f t="shared" ca="1" si="307"/>
        <v>5</v>
      </c>
      <c r="AD1944" s="7" t="str">
        <f ca="1" xml:space="preserve">
IF($AC1944 &lt;&gt; "",
    VLOOKUP($AC1944,Levels!$A:$B,2,FALSE),
    ""
)</f>
        <v>Junior</v>
      </c>
      <c r="AE1944" s="8">
        <f t="shared" ca="1" si="308"/>
        <v>40143</v>
      </c>
      <c r="AF1944" s="6">
        <f ca="1">RANDBETWEEN(5,COUNTA('Recruitment source'!$A:$A) + 1)</f>
        <v>5</v>
      </c>
      <c r="AG1944" s="6" t="str">
        <f ca="1">VLOOKUP($AF1944,'Recruitment source'!$A:$B,2,FALSE)</f>
        <v>Indeed</v>
      </c>
      <c r="AH1944" s="8"/>
      <c r="AI1944" s="1">
        <f t="shared" ca="1" si="300"/>
        <v>3080</v>
      </c>
      <c r="AJ1944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1940, 1, 'Flavio Auth Noronha', 'M', 5, '19/03/1980', 8, 8, 11, 5, 3080);</v>
      </c>
    </row>
    <row r="1945" spans="1:36" ht="14.25" customHeight="1" x14ac:dyDescent="0.2">
      <c r="A1945" s="7" cm="1">
        <f t="array" aca="1" ref="A1945" ca="1">INDEX(Companies!$A:$A,RANDBETWEEN(5,COUNTA(Companies!$A:$A) + 1),1)</f>
        <v>5</v>
      </c>
      <c r="B1945" s="7" t="str">
        <f ca="1">VLOOKUP($A1945,Companies!$A:$B,2,FALSE)</f>
        <v>ACME Corporation</v>
      </c>
      <c r="C1945" s="5">
        <f t="shared" si="301"/>
        <v>1941</v>
      </c>
      <c r="D1945" s="5" t="str" cm="1">
        <f t="array" ref="D1945">SHA1HASH($C1945)</f>
        <v>1f927f440f0d4981ebc6b80725f69a0fcd4bd15c</v>
      </c>
      <c r="E1945" s="6">
        <v>1</v>
      </c>
      <c r="F1945" s="7">
        <f ca="1">IF($C1945 = 1 + N("Presidente"),
    127,
    IF($C1945 = 2 + N("Vice-Presidente"),
        72,
        IF($C1945 = 3 + N("Secretária bilíngue"),
            13,
            RANDBETWEEN(5,COUNT(Name!$A:$A) + 1)
        )
    )
)</f>
        <v>349</v>
      </c>
      <c r="G1945" s="7" t="str">
        <f ca="1">VLOOKUP($F1945,Name!$A:$B,2,FALSE)</f>
        <v>Valentina</v>
      </c>
      <c r="H1945" s="7">
        <f ca="1" xml:space="preserve">
IF($C1945 = 1,
    0,
    RANDBETWEEN(5,COUNT('Last name'!$A:$A) + 1)
)</f>
        <v>91</v>
      </c>
      <c r="I1945" s="7" t="str">
        <f ca="1" xml:space="preserve">
IF($C1945 = 1 + N("Presidente"),
    "de Orléans e Bragança",
    VLOOKUP($H1945,'Last name'!$A:$B,2,FALSE) &amp; " " &amp; VLOOKUP(RANDBETWEEN(5,COUNT('Last name'!$A:$A) + 1),'Last name'!$A:$B,2,FALSE)
)</f>
        <v>Frasão Aguiar</v>
      </c>
      <c r="J1945" s="7" t="str">
        <f t="shared" ca="1" si="302"/>
        <v>Valentina Frasão Aguiar</v>
      </c>
      <c r="K1945" s="7" t="str" cm="1">
        <f t="array" aca="1" ref="K1945" ca="1">SHA1HASH($J1945)</f>
        <v>0817f28c4641cd16c30eafc0de284ef4495ed2fc</v>
      </c>
      <c r="L1945" s="7" cm="1">
        <f t="array" aca="1" ref="L1945" ca="1">INDEX(States!$A:$A,N1945,1)</f>
        <v>5</v>
      </c>
      <c r="M1945" s="7" t="str">
        <f ca="1">VLOOKUP($L1945,Countries!$A:$B,2,FALSE)</f>
        <v>Portugal</v>
      </c>
      <c r="N1945" s="7" cm="1">
        <f t="array" aca="1" ref="N1945" ca="1">INDEX(States!$C:$C,RANDBETWEEN(5,COUNTA(States!$A:$A) + 1),1)</f>
        <v>12</v>
      </c>
      <c r="O1945" s="7" t="str">
        <f ca="1">VLOOKUP($N1945,States!$C:$D,2,FALSE)</f>
        <v>Leiria</v>
      </c>
      <c r="P1945" s="7" t="str">
        <f ca="1">VLOOKUP($F1945,Name!$A:$C,3,FALSE)</f>
        <v>F</v>
      </c>
      <c r="Q1945" s="7" t="str">
        <f ca="1">VLOOKUP($P1945,Genders!$B:$C,2,FALSE)</f>
        <v>Female</v>
      </c>
      <c r="R1945" s="7" cm="1">
        <f t="array" aca="1" ref="R1945" ca="1">INDEX('Marital status'!$A:$A,RANDBETWEEN(5,COUNTA('Marital status'!$A:$A) + 1),1)</f>
        <v>7</v>
      </c>
      <c r="S1945" s="7" t="str">
        <f ca="1">VLOOKUP($R1945,'Marital status'!$A:$B,2,FALSE)</f>
        <v xml:space="preserve">Widowed </v>
      </c>
      <c r="T1945" s="7">
        <f t="shared" ca="1" si="303"/>
        <v>5</v>
      </c>
      <c r="U1945" s="7" t="str">
        <f ca="1">VLOOKUP($T1945,Ethnicities!$A:$B,2,FALSE)</f>
        <v xml:space="preserve"> white</v>
      </c>
      <c r="V1945" s="8">
        <f t="shared" ca="1" si="304"/>
        <v>32955</v>
      </c>
      <c r="W1945" s="6">
        <f t="shared" ca="1" si="305"/>
        <v>7</v>
      </c>
      <c r="X1945" s="8" t="str">
        <f ca="1">VLOOKUP($W1945,'Background education'!$A:$B,2,FALSE)</f>
        <v>Undergraduate degree</v>
      </c>
      <c r="Y1945" s="7">
        <f ca="1" xml:space="preserve">
  IF(OR($AA1945 = 5, $AA1945 = 6, $AA1945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45" s="7" t="str">
        <f ca="1">VLOOKUP($Y1945,Departments!$A:$B,2,FALSE)</f>
        <v xml:space="preserve"> Presidency</v>
      </c>
      <c r="AA1945" s="6">
        <f t="shared" ca="1" si="306"/>
        <v>10</v>
      </c>
      <c r="AB1945" s="7" t="str">
        <f ca="1">VLOOKUP($AA1945,Roles!$A:$B,2,FALSE)</f>
        <v>Trainee</v>
      </c>
      <c r="AC1945" s="6" t="str">
        <f t="shared" ca="1" si="307"/>
        <v/>
      </c>
      <c r="AD1945" s="7" t="str">
        <f ca="1" xml:space="preserve">
IF($AC1945 &lt;&gt; "",
    VLOOKUP($AC1945,Levels!$A:$B,2,FALSE),
    ""
)</f>
        <v/>
      </c>
      <c r="AE1945" s="8">
        <f t="shared" ca="1" si="308"/>
        <v>43645</v>
      </c>
      <c r="AF1945" s="6">
        <f ca="1">RANDBETWEEN(5,COUNTA('Recruitment source'!$A:$A) + 1)</f>
        <v>11</v>
      </c>
      <c r="AG1945" s="6" t="str">
        <f ca="1">VLOOKUP($AF1945,'Recruitment source'!$A:$B,2,FALSE)</f>
        <v>Next Station</v>
      </c>
      <c r="AH1945" s="8"/>
      <c r="AI1945" s="1">
        <f t="shared" ca="1" si="300"/>
        <v>1305</v>
      </c>
      <c r="AJ1945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1941, 1, 'Valentina Frasão Aguiar', 'F', 5, '23/03/1990', 7, 5, 10, NULL, 1305);</v>
      </c>
    </row>
    <row r="1946" spans="1:36" ht="14.25" customHeight="1" x14ac:dyDescent="0.2">
      <c r="A1946" s="7" cm="1">
        <f t="array" aca="1" ref="A1946" ca="1">INDEX(Companies!$A:$A,RANDBETWEEN(5,COUNTA(Companies!$A:$A) + 1),1)</f>
        <v>5</v>
      </c>
      <c r="B1946" s="7" t="str">
        <f ca="1">VLOOKUP($A1946,Companies!$A:$B,2,FALSE)</f>
        <v>ACME Corporation</v>
      </c>
      <c r="C1946" s="5">
        <f t="shared" si="301"/>
        <v>1942</v>
      </c>
      <c r="D1946" s="5" t="str" cm="1">
        <f t="array" ref="D1946">SHA1HASH($C1946)</f>
        <v>ad1dec587aa1d12d0dca318ae4ae279ce367da1a</v>
      </c>
      <c r="E1946" s="6">
        <v>1</v>
      </c>
      <c r="F1946" s="7">
        <f ca="1">IF($C1946 = 1 + N("Presidente"),
    127,
    IF($C1946 = 2 + N("Vice-Presidente"),
        72,
        IF($C1946 = 3 + N("Secretária bilíngue"),
            13,
            RANDBETWEEN(5,COUNT(Name!$A:$A) + 1)
        )
    )
)</f>
        <v>76</v>
      </c>
      <c r="G1946" s="7" t="str">
        <f ca="1">VLOOKUP($F1946,Name!$A:$B,2,FALSE)</f>
        <v>Bruna</v>
      </c>
      <c r="H1946" s="7">
        <f ca="1" xml:space="preserve">
IF($C1946 = 1,
    0,
    RANDBETWEEN(5,COUNT('Last name'!$A:$A) + 1)
)</f>
        <v>94</v>
      </c>
      <c r="I1946" s="7" t="str">
        <f ca="1" xml:space="preserve">
IF($C1946 = 1 + N("Presidente"),
    "de Orléans e Bragança",
    VLOOKUP($H1946,'Last name'!$A:$B,2,FALSE) &amp; " " &amp; VLOOKUP(RANDBETWEEN(5,COUNT('Last name'!$A:$A) + 1),'Last name'!$A:$B,2,FALSE)
)</f>
        <v>Furtado Alvim</v>
      </c>
      <c r="J1946" s="7" t="str">
        <f t="shared" ca="1" si="302"/>
        <v>Bruna Furtado Alvim</v>
      </c>
      <c r="K1946" s="7" t="str" cm="1">
        <f t="array" aca="1" ref="K1946" ca="1">SHA1HASH($J1946)</f>
        <v>aaa7471e78685ded2512973d8f672169d26ed630</v>
      </c>
      <c r="L1946" s="7" cm="1">
        <f t="array" aca="1" ref="L1946" ca="1">INDEX(States!$A:$A,N1946,1)</f>
        <v>5</v>
      </c>
      <c r="M1946" s="7" t="str">
        <f ca="1">VLOOKUP($L1946,Countries!$A:$B,2,FALSE)</f>
        <v>Portugal</v>
      </c>
      <c r="N1946" s="7" cm="1">
        <f t="array" aca="1" ref="N1946" ca="1">INDEX(States!$C:$C,RANDBETWEEN(5,COUNTA(States!$A:$A) + 1),1)</f>
        <v>7</v>
      </c>
      <c r="O1946" s="7" t="str">
        <f ca="1">VLOOKUP($N1946,States!$C:$D,2,FALSE)</f>
        <v xml:space="preserve"> Setúbal </v>
      </c>
      <c r="P1946" s="7" t="str">
        <f ca="1">VLOOKUP($F1946,Name!$A:$C,3,FALSE)</f>
        <v>F</v>
      </c>
      <c r="Q1946" s="7" t="str">
        <f ca="1">VLOOKUP($P1946,Genders!$B:$C,2,FALSE)</f>
        <v>Female</v>
      </c>
      <c r="R1946" s="7" cm="1">
        <f t="array" aca="1" ref="R1946" ca="1">INDEX('Marital status'!$A:$A,RANDBETWEEN(5,COUNTA('Marital status'!$A:$A) + 1),1)</f>
        <v>5</v>
      </c>
      <c r="S1946" s="7" t="str">
        <f ca="1">VLOOKUP($R1946,'Marital status'!$A:$B,2,FALSE)</f>
        <v>single</v>
      </c>
      <c r="T1946" s="7">
        <f t="shared" ca="1" si="303"/>
        <v>6</v>
      </c>
      <c r="U1946" s="7" t="str">
        <f ca="1">VLOOKUP($T1946,Ethnicities!$A:$B,2,FALSE)</f>
        <v>Black or African American</v>
      </c>
      <c r="V1946" s="8">
        <f t="shared" ca="1" si="304"/>
        <v>21023</v>
      </c>
      <c r="W1946" s="6">
        <f t="shared" ca="1" si="305"/>
        <v>8</v>
      </c>
      <c r="X1946" s="8" t="str">
        <f ca="1">VLOOKUP($W1946,'Background education'!$A:$B,2,FALSE)</f>
        <v>Graduate school</v>
      </c>
      <c r="Y1946" s="7">
        <f ca="1" xml:space="preserve">
  IF(OR($AA1946 = 5, $AA1946 = 6, $AA1946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46" s="7" t="str">
        <f ca="1">VLOOKUP($Y1946,Departments!$A:$B,2,FALSE)</f>
        <v>Communication &amp; Marketing</v>
      </c>
      <c r="AA1946" s="6">
        <f t="shared" ca="1" si="306"/>
        <v>11</v>
      </c>
      <c r="AB1946" s="7" t="str">
        <f ca="1">VLOOKUP($AA1946,Roles!$A:$B,2,FALSE)</f>
        <v>Analyst</v>
      </c>
      <c r="AC1946" s="6">
        <f t="shared" ca="1" si="307"/>
        <v>5</v>
      </c>
      <c r="AD1946" s="7" t="str">
        <f ca="1" xml:space="preserve">
IF($AC1946 &lt;&gt; "",
    VLOOKUP($AC1946,Levels!$A:$B,2,FALSE),
    ""
)</f>
        <v>Junior</v>
      </c>
      <c r="AE1946" s="8">
        <f t="shared" ca="1" si="308"/>
        <v>43358</v>
      </c>
      <c r="AF1946" s="6">
        <f ca="1">RANDBETWEEN(5,COUNTA('Recruitment source'!$A:$A) + 1)</f>
        <v>7</v>
      </c>
      <c r="AG1946" s="6" t="str">
        <f ca="1">VLOOKUP($AF1946,'Recruitment source'!$A:$B,2,FALSE)</f>
        <v>SAPO Emprego</v>
      </c>
      <c r="AH1946" s="8"/>
      <c r="AI1946" s="1">
        <f t="shared" ca="1" si="300"/>
        <v>3080</v>
      </c>
      <c r="AJ1946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1942, 1, 'Bruna Furtado Alvim', 'F', 6, '22/07/1957', 8, 11, 11, 5, 3080);</v>
      </c>
    </row>
    <row r="1947" spans="1:36" ht="14.25" customHeight="1" x14ac:dyDescent="0.2">
      <c r="A1947" s="7" cm="1">
        <f t="array" aca="1" ref="A1947" ca="1">INDEX(Companies!$A:$A,RANDBETWEEN(5,COUNTA(Companies!$A:$A) + 1),1)</f>
        <v>5</v>
      </c>
      <c r="B1947" s="7" t="str">
        <f ca="1">VLOOKUP($A1947,Companies!$A:$B,2,FALSE)</f>
        <v>ACME Corporation</v>
      </c>
      <c r="C1947" s="5">
        <f t="shared" si="301"/>
        <v>1943</v>
      </c>
      <c r="D1947" s="5" t="str" cm="1">
        <f t="array" ref="D1947">SHA1HASH($C1947)</f>
        <v>3cf2e7b1319b7b0fb8c74ff82339dcc07fb860c5</v>
      </c>
      <c r="E1947" s="6">
        <v>1</v>
      </c>
      <c r="F1947" s="7">
        <f ca="1">IF($C1947 = 1 + N("Presidente"),
    127,
    IF($C1947 = 2 + N("Vice-Presidente"),
        72,
        IF($C1947 = 3 + N("Secretária bilíngue"),
            13,
            RANDBETWEEN(5,COUNT(Name!$A:$A) + 1)
        )
    )
)</f>
        <v>89</v>
      </c>
      <c r="G1947" s="7" t="str">
        <f ca="1">VLOOKUP($F1947,Name!$A:$B,2,FALSE)</f>
        <v>Cauã</v>
      </c>
      <c r="H1947" s="7">
        <f ca="1" xml:space="preserve">
IF($C1947 = 1,
    0,
    RANDBETWEEN(5,COUNT('Last name'!$A:$A) + 1)
)</f>
        <v>99</v>
      </c>
      <c r="I1947" s="7" t="str">
        <f ca="1" xml:space="preserve">
IF($C1947 = 1 + N("Presidente"),
    "de Orléans e Bragança",
    VLOOKUP($H1947,'Last name'!$A:$B,2,FALSE) &amp; " " &amp; VLOOKUP(RANDBETWEEN(5,COUNT('Last name'!$A:$A) + 1),'Last name'!$A:$B,2,FALSE)
)</f>
        <v>Gomes Leone</v>
      </c>
      <c r="J1947" s="7" t="str">
        <f t="shared" ca="1" si="302"/>
        <v>Cauã Gomes Leone</v>
      </c>
      <c r="K1947" s="7" t="str" cm="1">
        <f t="array" aca="1" ref="K1947" ca="1">SHA1HASH($J1947)</f>
        <v>8fbd4061fba4a1b4b5c1d8c7d1345ee51921d865</v>
      </c>
      <c r="L1947" s="7" cm="1">
        <f t="array" aca="1" ref="L1947" ca="1">INDEX(States!$A:$A,N1947,1)</f>
        <v>5</v>
      </c>
      <c r="M1947" s="7" t="str">
        <f ca="1">VLOOKUP($L1947,Countries!$A:$B,2,FALSE)</f>
        <v>Portugal</v>
      </c>
      <c r="N1947" s="7" cm="1">
        <f t="array" aca="1" ref="N1947" ca="1">INDEX(States!$C:$C,RANDBETWEEN(5,COUNTA(States!$A:$A) + 1),1)</f>
        <v>22</v>
      </c>
      <c r="O1947" s="7" t="str">
        <f ca="1">VLOOKUP($N1947,States!$C:$D,2,FALSE)</f>
        <v>Vila Real</v>
      </c>
      <c r="P1947" s="7" t="str">
        <f ca="1">VLOOKUP($F1947,Name!$A:$C,3,FALSE)</f>
        <v>M</v>
      </c>
      <c r="Q1947" s="7" t="str">
        <f ca="1">VLOOKUP($P1947,Genders!$B:$C,2,FALSE)</f>
        <v>Male</v>
      </c>
      <c r="R1947" s="7" cm="1">
        <f t="array" aca="1" ref="R1947" ca="1">INDEX('Marital status'!$A:$A,RANDBETWEEN(5,COUNTA('Marital status'!$A:$A) + 1),1)</f>
        <v>7</v>
      </c>
      <c r="S1947" s="7" t="str">
        <f ca="1">VLOOKUP($R1947,'Marital status'!$A:$B,2,FALSE)</f>
        <v xml:space="preserve">Widowed </v>
      </c>
      <c r="T1947" s="7">
        <f t="shared" ca="1" si="303"/>
        <v>7</v>
      </c>
      <c r="U1947" s="7" t="str">
        <f ca="1">VLOOKUP($T1947,Ethnicities!$A:$B,2,FALSE)</f>
        <v xml:space="preserve">  Hispanic or LATINO</v>
      </c>
      <c r="V1947" s="8">
        <f t="shared" ca="1" si="304"/>
        <v>27323</v>
      </c>
      <c r="W1947" s="6">
        <f t="shared" ca="1" si="305"/>
        <v>7</v>
      </c>
      <c r="X1947" s="8" t="str">
        <f ca="1">VLOOKUP($W1947,'Background education'!$A:$B,2,FALSE)</f>
        <v>Undergraduate degree</v>
      </c>
      <c r="Y1947" s="7">
        <f ca="1" xml:space="preserve">
  IF(OR($AA1947 = 5, $AA1947 = 6, $AA1947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47" s="7" t="str">
        <f ca="1">VLOOKUP($Y1947,Departments!$A:$B,2,FALSE)</f>
        <v xml:space="preserve"> Presidency</v>
      </c>
      <c r="AA1947" s="6">
        <f t="shared" ca="1" si="306"/>
        <v>9</v>
      </c>
      <c r="AB1947" s="7" t="str">
        <f ca="1">VLOOKUP($AA1947,Roles!$A:$B,2,FALSE)</f>
        <v>Intern</v>
      </c>
      <c r="AC1947" s="6" t="str">
        <f t="shared" ca="1" si="307"/>
        <v/>
      </c>
      <c r="AD1947" s="7" t="str">
        <f ca="1" xml:space="preserve">
IF($AC1947 &lt;&gt; "",
    VLOOKUP($AC1947,Levels!$A:$B,2,FALSE),
    ""
)</f>
        <v/>
      </c>
      <c r="AE1947" s="8">
        <f t="shared" ca="1" si="308"/>
        <v>39521</v>
      </c>
      <c r="AF1947" s="6">
        <f ca="1">RANDBETWEEN(5,COUNTA('Recruitment source'!$A:$A) + 1)</f>
        <v>8</v>
      </c>
      <c r="AG1947" s="6" t="str">
        <f ca="1">VLOOKUP($AF1947,'Recruitment source'!$A:$B,2,FALSE)</f>
        <v>Net Empregos</v>
      </c>
      <c r="AH1947" s="8"/>
      <c r="AI1947" s="1">
        <f t="shared" ca="1" si="300"/>
        <v>1205</v>
      </c>
      <c r="AJ194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1943, 1, 'Cauã Gomes Leone', 'M', 7, '21/10/1974', 7, 5, 9, NULL, 1205);</v>
      </c>
    </row>
    <row r="1948" spans="1:36" ht="14.25" customHeight="1" x14ac:dyDescent="0.2">
      <c r="A1948" s="7" cm="1">
        <f t="array" aca="1" ref="A1948" ca="1">INDEX(Companies!$A:$A,RANDBETWEEN(5,COUNTA(Companies!$A:$A) + 1),1)</f>
        <v>5</v>
      </c>
      <c r="B1948" s="7" t="str">
        <f ca="1">VLOOKUP($A1948,Companies!$A:$B,2,FALSE)</f>
        <v>ACME Corporation</v>
      </c>
      <c r="C1948" s="5">
        <f t="shared" si="301"/>
        <v>1944</v>
      </c>
      <c r="D1948" s="5" t="str" cm="1">
        <f t="array" ref="D1948">SHA1HASH($C1948)</f>
        <v>18c85e8f2c6d60773372ef600c979ff3874a91db</v>
      </c>
      <c r="E1948" s="6">
        <v>1</v>
      </c>
      <c r="F1948" s="7">
        <f ca="1">IF($C1948 = 1 + N("Presidente"),
    127,
    IF($C1948 = 2 + N("Vice-Presidente"),
        72,
        IF($C1948 = 3 + N("Secretária bilíngue"),
            13,
            RANDBETWEEN(5,COUNT(Name!$A:$A) + 1)
        )
    )
)</f>
        <v>237</v>
      </c>
      <c r="G1948" s="7" t="str">
        <f ca="1">VLOOKUP($F1948,Name!$A:$B,2,FALSE)</f>
        <v>Luanna</v>
      </c>
      <c r="H1948" s="7">
        <f ca="1" xml:space="preserve">
IF($C1948 = 1,
    0,
    RANDBETWEEN(5,COUNT('Last name'!$A:$A) + 1)
)</f>
        <v>29</v>
      </c>
      <c r="I1948" s="7" t="str">
        <f ca="1" xml:space="preserve">
IF($C1948 = 1 + N("Presidente"),
    "de Orléans e Bragança",
    VLOOKUP($H1948,'Last name'!$A:$B,2,FALSE) &amp; " " &amp; VLOOKUP(RANDBETWEEN(5,COUNT('Last name'!$A:$A) + 1),'Last name'!$A:$B,2,FALSE)
)</f>
        <v>Bandeira Bicalho</v>
      </c>
      <c r="J1948" s="7" t="str">
        <f t="shared" ca="1" si="302"/>
        <v>Luanna Bandeira Bicalho</v>
      </c>
      <c r="K1948" s="7" t="str" cm="1">
        <f t="array" aca="1" ref="K1948" ca="1">SHA1HASH($J1948)</f>
        <v>9a7d43d17b927537543f68077e3e0f5dee31d89e</v>
      </c>
      <c r="L1948" s="7" cm="1">
        <f t="array" aca="1" ref="L1948" ca="1">INDEX(States!$A:$A,N1948,1)</f>
        <v>5</v>
      </c>
      <c r="M1948" s="7" t="str">
        <f ca="1">VLOOKUP($L1948,Countries!$A:$B,2,FALSE)</f>
        <v>Portugal</v>
      </c>
      <c r="N1948" s="7" cm="1">
        <f t="array" aca="1" ref="N1948" ca="1">INDEX(States!$C:$C,RANDBETWEEN(5,COUNTA(States!$A:$A) + 1),1)</f>
        <v>17</v>
      </c>
      <c r="O1948" s="7" t="str">
        <f ca="1">VLOOKUP($N1948,States!$C:$D,2,FALSE)</f>
        <v>Viseu</v>
      </c>
      <c r="P1948" s="7" t="str">
        <f ca="1">VLOOKUP($F1948,Name!$A:$C,3,FALSE)</f>
        <v>F</v>
      </c>
      <c r="Q1948" s="7" t="str">
        <f ca="1">VLOOKUP($P1948,Genders!$B:$C,2,FALSE)</f>
        <v>Female</v>
      </c>
      <c r="R1948" s="7" cm="1">
        <f t="array" aca="1" ref="R1948" ca="1">INDEX('Marital status'!$A:$A,RANDBETWEEN(5,COUNTA('Marital status'!$A:$A) + 1),1)</f>
        <v>8</v>
      </c>
      <c r="S1948" s="7" t="str">
        <f ca="1">VLOOKUP($R1948,'Marital status'!$A:$B,2,FALSE)</f>
        <v xml:space="preserve"> Separated </v>
      </c>
      <c r="T1948" s="7">
        <f t="shared" ca="1" si="303"/>
        <v>5</v>
      </c>
      <c r="U1948" s="7" t="str">
        <f ca="1">VLOOKUP($T1948,Ethnicities!$A:$B,2,FALSE)</f>
        <v xml:space="preserve"> white</v>
      </c>
      <c r="V1948" s="8">
        <f t="shared" ca="1" si="304"/>
        <v>21916</v>
      </c>
      <c r="W1948" s="6">
        <f t="shared" ca="1" si="305"/>
        <v>7</v>
      </c>
      <c r="X1948" s="8" t="str">
        <f ca="1">VLOOKUP($W1948,'Background education'!$A:$B,2,FALSE)</f>
        <v>Undergraduate degree</v>
      </c>
      <c r="Y1948" s="7">
        <f ca="1" xml:space="preserve">
  IF(OR($AA1948 = 5, $AA1948 = 6, $AA1948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48" s="7" t="str">
        <f ca="1">VLOOKUP($Y1948,Departments!$A:$B,2,FALSE)</f>
        <v xml:space="preserve"> Presidency</v>
      </c>
      <c r="AA1948" s="6">
        <f t="shared" ca="1" si="306"/>
        <v>11</v>
      </c>
      <c r="AB1948" s="7" t="str">
        <f ca="1">VLOOKUP($AA1948,Roles!$A:$B,2,FALSE)</f>
        <v>Analyst</v>
      </c>
      <c r="AC1948" s="6">
        <f t="shared" ca="1" si="307"/>
        <v>5</v>
      </c>
      <c r="AD1948" s="7" t="str">
        <f ca="1" xml:space="preserve">
IF($AC1948 &lt;&gt; "",
    VLOOKUP($AC1948,Levels!$A:$B,2,FALSE),
    ""
)</f>
        <v>Junior</v>
      </c>
      <c r="AE1948" s="8">
        <f t="shared" ca="1" si="308"/>
        <v>41053</v>
      </c>
      <c r="AF1948" s="6">
        <f ca="1">RANDBETWEEN(5,COUNTA('Recruitment source'!$A:$A) + 1)</f>
        <v>12</v>
      </c>
      <c r="AG1948" s="6" t="str">
        <f ca="1">VLOOKUP($AF1948,'Recruitment source'!$A:$B,2,FALSE)</f>
        <v xml:space="preserve"> recommendation of employee</v>
      </c>
      <c r="AH1948" s="8"/>
      <c r="AI1948" s="1">
        <f t="shared" ca="1" si="300"/>
        <v>2500</v>
      </c>
      <c r="AJ194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1944, 1, 'Luanna Bandeira Bicalho', 'F', 5, '01/01/1960', 7, 5, 11, 5, 2500);</v>
      </c>
    </row>
    <row r="1949" spans="1:36" ht="14.25" customHeight="1" x14ac:dyDescent="0.2">
      <c r="A1949" s="7" cm="1">
        <f t="array" aca="1" ref="A1949" ca="1">INDEX(Companies!$A:$A,RANDBETWEEN(5,COUNTA(Companies!$A:$A) + 1),1)</f>
        <v>5</v>
      </c>
      <c r="B1949" s="7" t="str">
        <f ca="1">VLOOKUP($A1949,Companies!$A:$B,2,FALSE)</f>
        <v>ACME Corporation</v>
      </c>
      <c r="C1949" s="5">
        <f t="shared" si="301"/>
        <v>1945</v>
      </c>
      <c r="D1949" s="5" t="str" cm="1">
        <f t="array" ref="D1949">SHA1HASH($C1949)</f>
        <v>f2779feb3682526b35eb6a642e38b67d68c654e4</v>
      </c>
      <c r="E1949" s="6">
        <v>1</v>
      </c>
      <c r="F1949" s="7">
        <f ca="1">IF($C1949 = 1 + N("Presidente"),
    127,
    IF($C1949 = 2 + N("Vice-Presidente"),
        72,
        IF($C1949 = 3 + N("Secretária bilíngue"),
            13,
            RANDBETWEEN(5,COUNT(Name!$A:$A) + 1)
        )
    )
)</f>
        <v>38</v>
      </c>
      <c r="G1949" s="7" t="str">
        <f ca="1">VLOOKUP($F1949,Name!$A:$B,2,FALSE)</f>
        <v>Analu</v>
      </c>
      <c r="H1949" s="7">
        <f ca="1" xml:space="preserve">
IF($C1949 = 1,
    0,
    RANDBETWEEN(5,COUNT('Last name'!$A:$A) + 1)
)</f>
        <v>147</v>
      </c>
      <c r="I1949" s="7" t="str">
        <f ca="1" xml:space="preserve">
IF($C1949 = 1 + N("Presidente"),
    "de Orléans e Bragança",
    VLOOKUP($H1949,'Last name'!$A:$B,2,FALSE) &amp; " " &amp; VLOOKUP(RANDBETWEEN(5,COUNT('Last name'!$A:$A) + 1),'Last name'!$A:$B,2,FALSE)
)</f>
        <v>Peçanha Pasquim</v>
      </c>
      <c r="J1949" s="7" t="str">
        <f t="shared" ca="1" si="302"/>
        <v>Analu Peçanha Pasquim</v>
      </c>
      <c r="K1949" s="7" t="str" cm="1">
        <f t="array" aca="1" ref="K1949" ca="1">SHA1HASH($J1949)</f>
        <v>3eb2881fb8fabf6eff27c34027a44ee311330a62</v>
      </c>
      <c r="L1949" s="7" cm="1">
        <f t="array" aca="1" ref="L1949" ca="1">INDEX(States!$A:$A,N1949,1)</f>
        <v>5</v>
      </c>
      <c r="M1949" s="7" t="str">
        <f ca="1">VLOOKUP($L1949,Countries!$A:$B,2,FALSE)</f>
        <v>Portugal</v>
      </c>
      <c r="N1949" s="7" cm="1">
        <f t="array" aca="1" ref="N1949" ca="1">INDEX(States!$C:$C,RANDBETWEEN(5,COUNTA(States!$A:$A) + 1),1)</f>
        <v>22</v>
      </c>
      <c r="O1949" s="7" t="str">
        <f ca="1">VLOOKUP($N1949,States!$C:$D,2,FALSE)</f>
        <v>Vila Real</v>
      </c>
      <c r="P1949" s="7" t="str">
        <f ca="1">VLOOKUP($F1949,Name!$A:$C,3,FALSE)</f>
        <v>F</v>
      </c>
      <c r="Q1949" s="7" t="str">
        <f ca="1">VLOOKUP($P1949,Genders!$B:$C,2,FALSE)</f>
        <v>Female</v>
      </c>
      <c r="R1949" s="7" cm="1">
        <f t="array" aca="1" ref="R1949" ca="1">INDEX('Marital status'!$A:$A,RANDBETWEEN(5,COUNTA('Marital status'!$A:$A) + 1),1)</f>
        <v>5</v>
      </c>
      <c r="S1949" s="7" t="str">
        <f ca="1">VLOOKUP($R1949,'Marital status'!$A:$B,2,FALSE)</f>
        <v>single</v>
      </c>
      <c r="T1949" s="7">
        <f t="shared" ca="1" si="303"/>
        <v>5</v>
      </c>
      <c r="U1949" s="7" t="str">
        <f ca="1">VLOOKUP($T1949,Ethnicities!$A:$B,2,FALSE)</f>
        <v xml:space="preserve"> white</v>
      </c>
      <c r="V1949" s="8">
        <f t="shared" ca="1" si="304"/>
        <v>23100</v>
      </c>
      <c r="W1949" s="6">
        <f t="shared" ca="1" si="305"/>
        <v>7</v>
      </c>
      <c r="X1949" s="8" t="str">
        <f ca="1">VLOOKUP($W1949,'Background education'!$A:$B,2,FALSE)</f>
        <v>Undergraduate degree</v>
      </c>
      <c r="Y1949" s="7">
        <f ca="1" xml:space="preserve">
  IF(OR($AA1949 = 5, $AA1949 = 6, $AA1949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49" s="7" t="str">
        <f ca="1">VLOOKUP($Y1949,Departments!$A:$B,2,FALSE)</f>
        <v>Controlling</v>
      </c>
      <c r="AA1949" s="6">
        <f t="shared" ca="1" si="306"/>
        <v>10</v>
      </c>
      <c r="AB1949" s="7" t="str">
        <f ca="1">VLOOKUP($AA1949,Roles!$A:$B,2,FALSE)</f>
        <v>Trainee</v>
      </c>
      <c r="AC1949" s="6" t="str">
        <f t="shared" ca="1" si="307"/>
        <v/>
      </c>
      <c r="AD1949" s="7" t="str">
        <f ca="1" xml:space="preserve">
IF($AC1949 &lt;&gt; "",
    VLOOKUP($AC1949,Levels!$A:$B,2,FALSE),
    ""
)</f>
        <v/>
      </c>
      <c r="AE1949" s="8">
        <f t="shared" ca="1" si="308"/>
        <v>39314</v>
      </c>
      <c r="AF1949" s="6">
        <f ca="1">RANDBETWEEN(5,COUNTA('Recruitment source'!$A:$A) + 1)</f>
        <v>15</v>
      </c>
      <c r="AG1949" s="6" t="str">
        <f ca="1">VLOOKUP($AF1949,'Recruitment source'!$A:$B,2,FALSE)</f>
        <v>Website</v>
      </c>
      <c r="AH1949" s="8"/>
      <c r="AI1949" s="1">
        <f t="shared" ca="1" si="300"/>
        <v>1305</v>
      </c>
      <c r="AJ194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1945, 1, 'Analu Peçanha Pasquim', 'F', 5, '30/03/1963', 7, 12, 10, NULL, 1305);</v>
      </c>
    </row>
    <row r="1950" spans="1:36" ht="14.25" customHeight="1" x14ac:dyDescent="0.2">
      <c r="A1950" s="7" cm="1">
        <f t="array" aca="1" ref="A1950" ca="1">INDEX(Companies!$A:$A,RANDBETWEEN(5,COUNTA(Companies!$A:$A) + 1),1)</f>
        <v>5</v>
      </c>
      <c r="B1950" s="7" t="str">
        <f ca="1">VLOOKUP($A1950,Companies!$A:$B,2,FALSE)</f>
        <v>ACME Corporation</v>
      </c>
      <c r="C1950" s="5">
        <f t="shared" si="301"/>
        <v>1946</v>
      </c>
      <c r="D1950" s="5" t="str" cm="1">
        <f t="array" ref="D1950">SHA1HASH($C1950)</f>
        <v>b6a437646b7e39bc70c5549a82d04cfe666dbcd9</v>
      </c>
      <c r="E1950" s="6">
        <v>1</v>
      </c>
      <c r="F1950" s="7">
        <f ca="1">IF($C1950 = 1 + N("Presidente"),
    127,
    IF($C1950 = 2 + N("Vice-Presidente"),
        72,
        IF($C1950 = 3 + N("Secretária bilíngue"),
            13,
            RANDBETWEEN(5,COUNT(Name!$A:$A) + 1)
        )
    )
)</f>
        <v>115</v>
      </c>
      <c r="G1950" s="7" t="str">
        <f ca="1">VLOOKUP($F1950,Name!$A:$B,2,FALSE)</f>
        <v>Dulce</v>
      </c>
      <c r="H1950" s="7">
        <f ca="1" xml:space="preserve">
IF($C1950 = 1,
    0,
    RANDBETWEEN(5,COUNT('Last name'!$A:$A) + 1)
)</f>
        <v>87</v>
      </c>
      <c r="I1950" s="7" t="str">
        <f ca="1" xml:space="preserve">
IF($C1950 = 1 + N("Presidente"),
    "de Orléans e Bragança",
    VLOOKUP($H1950,'Last name'!$A:$B,2,FALSE) &amp; " " &amp; VLOOKUP(RANDBETWEEN(5,COUNT('Last name'!$A:$A) + 1),'Last name'!$A:$B,2,FALSE)
)</f>
        <v>Ferrari Cabral</v>
      </c>
      <c r="J1950" s="7" t="str">
        <f t="shared" ca="1" si="302"/>
        <v>Dulce Ferrari Cabral</v>
      </c>
      <c r="K1950" s="7" t="str" cm="1">
        <f t="array" aca="1" ref="K1950" ca="1">SHA1HASH($J1950)</f>
        <v>5ec4b955ef99aaf3615f432cdc8014d2202f462d</v>
      </c>
      <c r="L1950" s="7" cm="1">
        <f t="array" aca="1" ref="L1950" ca="1">INDEX(States!$A:$A,N1950,1)</f>
        <v>5</v>
      </c>
      <c r="M1950" s="7" t="str">
        <f ca="1">VLOOKUP($L1950,Countries!$A:$B,2,FALSE)</f>
        <v>Portugal</v>
      </c>
      <c r="N1950" s="7" cm="1">
        <f t="array" aca="1" ref="N1950" ca="1">INDEX(States!$C:$C,RANDBETWEEN(5,COUNTA(States!$A:$A) + 1),1)</f>
        <v>11</v>
      </c>
      <c r="O1950" s="7" t="str">
        <f ca="1">VLOOKUP($N1950,States!$C:$D,2,FALSE)</f>
        <v>Santarém</v>
      </c>
      <c r="P1950" s="7" t="str">
        <f ca="1">VLOOKUP($F1950,Name!$A:$C,3,FALSE)</f>
        <v>F</v>
      </c>
      <c r="Q1950" s="7" t="str">
        <f ca="1">VLOOKUP($P1950,Genders!$B:$C,2,FALSE)</f>
        <v>Female</v>
      </c>
      <c r="R1950" s="7" cm="1">
        <f t="array" aca="1" ref="R1950" ca="1">INDEX('Marital status'!$A:$A,RANDBETWEEN(5,COUNTA('Marital status'!$A:$A) + 1),1)</f>
        <v>5</v>
      </c>
      <c r="S1950" s="7" t="str">
        <f ca="1">VLOOKUP($R1950,'Marital status'!$A:$B,2,FALSE)</f>
        <v>single</v>
      </c>
      <c r="T1950" s="7">
        <f t="shared" ca="1" si="303"/>
        <v>5</v>
      </c>
      <c r="U1950" s="7" t="str">
        <f ca="1">VLOOKUP($T1950,Ethnicities!$A:$B,2,FALSE)</f>
        <v xml:space="preserve"> white</v>
      </c>
      <c r="V1950" s="8">
        <f t="shared" ca="1" si="304"/>
        <v>28100</v>
      </c>
      <c r="W1950" s="6">
        <f t="shared" ca="1" si="305"/>
        <v>8</v>
      </c>
      <c r="X1950" s="8" t="str">
        <f ca="1">VLOOKUP($W1950,'Background education'!$A:$B,2,FALSE)</f>
        <v>Graduate school</v>
      </c>
      <c r="Y1950" s="7">
        <f ca="1" xml:space="preserve">
  IF(OR($AA1950 = 5, $AA1950 = 6, $AA1950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50" s="7" t="str">
        <f ca="1">VLOOKUP($Y1950,Departments!$A:$B,2,FALSE)</f>
        <v>Human Resource</v>
      </c>
      <c r="AA1950" s="6">
        <f t="shared" ca="1" si="306"/>
        <v>11</v>
      </c>
      <c r="AB1950" s="7" t="str">
        <f ca="1">VLOOKUP($AA1950,Roles!$A:$B,2,FALSE)</f>
        <v>Analyst</v>
      </c>
      <c r="AC1950" s="6">
        <f t="shared" ca="1" si="307"/>
        <v>7</v>
      </c>
      <c r="AD1950" s="7" t="str">
        <f ca="1" xml:space="preserve">
IF($AC1950 &lt;&gt; "",
    VLOOKUP($AC1950,Levels!$A:$B,2,FALSE),
    ""
)</f>
        <v>Senior</v>
      </c>
      <c r="AE1950" s="8">
        <f t="shared" ca="1" si="308"/>
        <v>43303</v>
      </c>
      <c r="AF1950" s="6">
        <f ca="1">RANDBETWEEN(5,COUNTA('Recruitment source'!$A:$A) + 1)</f>
        <v>5</v>
      </c>
      <c r="AG1950" s="6" t="str">
        <f ca="1">VLOOKUP($AF1950,'Recruitment source'!$A:$B,2,FALSE)</f>
        <v>Indeed</v>
      </c>
      <c r="AH1950" s="8"/>
      <c r="AI1950" s="1">
        <f t="shared" ca="1" si="300"/>
        <v>3080</v>
      </c>
      <c r="AJ1950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1946, 1, 'Dulce Ferrari Cabral', 'F', 5, '06/12/1976', 8, 8, 11, 7, 3080);</v>
      </c>
    </row>
    <row r="1951" spans="1:36" ht="14.25" customHeight="1" x14ac:dyDescent="0.2">
      <c r="A1951" s="7" cm="1">
        <f t="array" aca="1" ref="A1951" ca="1">INDEX(Companies!$A:$A,RANDBETWEEN(5,COUNTA(Companies!$A:$A) + 1),1)</f>
        <v>5</v>
      </c>
      <c r="B1951" s="7" t="str">
        <f ca="1">VLOOKUP($A1951,Companies!$A:$B,2,FALSE)</f>
        <v>ACME Corporation</v>
      </c>
      <c r="C1951" s="5">
        <f t="shared" si="301"/>
        <v>1947</v>
      </c>
      <c r="D1951" s="5" t="str" cm="1">
        <f t="array" ref="D1951">SHA1HASH($C1951)</f>
        <v>79ac5e36f229d063988f363c9505f66e69ea4de1</v>
      </c>
      <c r="E1951" s="6">
        <v>1</v>
      </c>
      <c r="F1951" s="7">
        <f ca="1">IF($C1951 = 1 + N("Presidente"),
    127,
    IF($C1951 = 2 + N("Vice-Presidente"),
        72,
        IF($C1951 = 3 + N("Secretária bilíngue"),
            13,
            RANDBETWEEN(5,COUNT(Name!$A:$A) + 1)
        )
    )
)</f>
        <v>332</v>
      </c>
      <c r="G1951" s="7" t="str">
        <f ca="1">VLOOKUP($F1951,Name!$A:$B,2,FALSE)</f>
        <v>Rodrigo</v>
      </c>
      <c r="H1951" s="7">
        <f ca="1" xml:space="preserve">
IF($C1951 = 1,
    0,
    RANDBETWEEN(5,COUNT('Last name'!$A:$A) + 1)
)</f>
        <v>181</v>
      </c>
      <c r="I1951" s="7" t="str">
        <f ca="1" xml:space="preserve">
IF($C1951 = 1 + N("Presidente"),
    "de Orléans e Bragança",
    VLOOKUP($H1951,'Last name'!$A:$B,2,FALSE) &amp; " " &amp; VLOOKUP(RANDBETWEEN(5,COUNT('Last name'!$A:$A) + 1),'Last name'!$A:$B,2,FALSE)
)</f>
        <v>Simões Melo</v>
      </c>
      <c r="J1951" s="7" t="str">
        <f t="shared" ca="1" si="302"/>
        <v>Rodrigo Simões Melo</v>
      </c>
      <c r="K1951" s="7" t="str" cm="1">
        <f t="array" aca="1" ref="K1951" ca="1">SHA1HASH($J1951)</f>
        <v>09673a70b3bb19fb412c80b73ecd1f06bc4e14e6</v>
      </c>
      <c r="L1951" s="7" cm="1">
        <f t="array" aca="1" ref="L1951" ca="1">INDEX(States!$A:$A,N1951,1)</f>
        <v>5</v>
      </c>
      <c r="M1951" s="7" t="str">
        <f ca="1">VLOOKUP($L1951,Countries!$A:$B,2,FALSE)</f>
        <v>Portugal</v>
      </c>
      <c r="N1951" s="7" cm="1">
        <f t="array" aca="1" ref="N1951" ca="1">INDEX(States!$C:$C,RANDBETWEEN(5,COUNTA(States!$A:$A) + 1),1)</f>
        <v>19</v>
      </c>
      <c r="O1951" s="7" t="str">
        <f ca="1">VLOOKUP($N1951,States!$C:$D,2,FALSE)</f>
        <v>Beja</v>
      </c>
      <c r="P1951" s="7" t="str">
        <f ca="1">VLOOKUP($F1951,Name!$A:$C,3,FALSE)</f>
        <v>M</v>
      </c>
      <c r="Q1951" s="7" t="str">
        <f ca="1">VLOOKUP($P1951,Genders!$B:$C,2,FALSE)</f>
        <v>Male</v>
      </c>
      <c r="R1951" s="7" cm="1">
        <f t="array" aca="1" ref="R1951" ca="1">INDEX('Marital status'!$A:$A,RANDBETWEEN(5,COUNTA('Marital status'!$A:$A) + 1),1)</f>
        <v>7</v>
      </c>
      <c r="S1951" s="7" t="str">
        <f ca="1">VLOOKUP($R1951,'Marital status'!$A:$B,2,FALSE)</f>
        <v xml:space="preserve">Widowed </v>
      </c>
      <c r="T1951" s="7">
        <f t="shared" ca="1" si="303"/>
        <v>5</v>
      </c>
      <c r="U1951" s="7" t="str">
        <f ca="1">VLOOKUP($T1951,Ethnicities!$A:$B,2,FALSE)</f>
        <v xml:space="preserve"> white</v>
      </c>
      <c r="V1951" s="8">
        <f t="shared" ca="1" si="304"/>
        <v>25188</v>
      </c>
      <c r="W1951" s="6">
        <f t="shared" ca="1" si="305"/>
        <v>7</v>
      </c>
      <c r="X1951" s="8" t="str">
        <f ca="1">VLOOKUP($W1951,'Background education'!$A:$B,2,FALSE)</f>
        <v>Undergraduate degree</v>
      </c>
      <c r="Y1951" s="7">
        <f ca="1" xml:space="preserve">
  IF(OR($AA1951 = 5, $AA1951 = 6, $AA1951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51" s="7" t="str">
        <f ca="1">VLOOKUP($Y1951,Departments!$A:$B,2,FALSE)</f>
        <v>Operations</v>
      </c>
      <c r="AA1951" s="6">
        <f t="shared" ca="1" si="306"/>
        <v>10</v>
      </c>
      <c r="AB1951" s="7" t="str">
        <f ca="1">VLOOKUP($AA1951,Roles!$A:$B,2,FALSE)</f>
        <v>Trainee</v>
      </c>
      <c r="AC1951" s="6" t="str">
        <f t="shared" ca="1" si="307"/>
        <v/>
      </c>
      <c r="AD1951" s="7" t="str">
        <f ca="1" xml:space="preserve">
IF($AC1951 &lt;&gt; "",
    VLOOKUP($AC1951,Levels!$A:$B,2,FALSE),
    ""
)</f>
        <v/>
      </c>
      <c r="AE1951" s="8">
        <f t="shared" ca="1" si="308"/>
        <v>39296</v>
      </c>
      <c r="AF1951" s="6">
        <f ca="1">RANDBETWEEN(5,COUNTA('Recruitment source'!$A:$A) + 1)</f>
        <v>9</v>
      </c>
      <c r="AG1951" s="6" t="str">
        <f ca="1">VLOOKUP($AF1951,'Recruitment source'!$A:$B,2,FALSE)</f>
        <v>Empregos Online</v>
      </c>
      <c r="AH1951" s="8"/>
      <c r="AI1951" s="1">
        <f t="shared" ca="1" si="300"/>
        <v>1305</v>
      </c>
      <c r="AJ1951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1947, 1, 'Rodrigo Simões Melo', 'M', 5, '16/12/1968', 7, 10, 10, NULL, 1305);</v>
      </c>
    </row>
    <row r="1952" spans="1:36" ht="14.25" customHeight="1" x14ac:dyDescent="0.2">
      <c r="A1952" s="7" cm="1">
        <f t="array" aca="1" ref="A1952" ca="1">INDEX(Companies!$A:$A,RANDBETWEEN(5,COUNTA(Companies!$A:$A) + 1),1)</f>
        <v>5</v>
      </c>
      <c r="B1952" s="7" t="str">
        <f ca="1">VLOOKUP($A1952,Companies!$A:$B,2,FALSE)</f>
        <v>ACME Corporation</v>
      </c>
      <c r="C1952" s="5">
        <f t="shared" si="301"/>
        <v>1948</v>
      </c>
      <c r="D1952" s="5" t="str" cm="1">
        <f t="array" ref="D1952">SHA1HASH($C1952)</f>
        <v>4f2935a8340aeb0cfea708b85cb6a06e9be05f3a</v>
      </c>
      <c r="E1952" s="6">
        <v>1</v>
      </c>
      <c r="F1952" s="7">
        <f ca="1">IF($C1952 = 1 + N("Presidente"),
    127,
    IF($C1952 = 2 + N("Vice-Presidente"),
        72,
        IF($C1952 = 3 + N("Secretária bilíngue"),
            13,
            RANDBETWEEN(5,COUNT(Name!$A:$A) + 1)
        )
    )
)</f>
        <v>289</v>
      </c>
      <c r="G1952" s="7" t="str">
        <f ca="1">VLOOKUP($F1952,Name!$A:$B,2,FALSE)</f>
        <v>Maya</v>
      </c>
      <c r="H1952" s="7">
        <f ca="1" xml:space="preserve">
IF($C1952 = 1,
    0,
    RANDBETWEEN(5,COUNT('Last name'!$A:$A) + 1)
)</f>
        <v>153</v>
      </c>
      <c r="I1952" s="7" t="str">
        <f ca="1" xml:space="preserve">
IF($C1952 = 1 + N("Presidente"),
    "de Orléans e Bragança",
    VLOOKUP($H1952,'Last name'!$A:$B,2,FALSE) &amp; " " &amp; VLOOKUP(RANDBETWEEN(5,COUNT('Last name'!$A:$A) + 1),'Last name'!$A:$B,2,FALSE)
)</f>
        <v>Pimentel Leitão</v>
      </c>
      <c r="J1952" s="7" t="str">
        <f t="shared" ca="1" si="302"/>
        <v>Maya Pimentel Leitão</v>
      </c>
      <c r="K1952" s="7" t="str" cm="1">
        <f t="array" aca="1" ref="K1952" ca="1">SHA1HASH($J1952)</f>
        <v>5e2b85fe2fb2c87bfc13226f7a7f0599c8a35e6d</v>
      </c>
      <c r="L1952" s="7" cm="1">
        <f t="array" aca="1" ref="L1952" ca="1">INDEX(States!$A:$A,N1952,1)</f>
        <v>5</v>
      </c>
      <c r="M1952" s="7" t="str">
        <f ca="1">VLOOKUP($L1952,Countries!$A:$B,2,FALSE)</f>
        <v>Portugal</v>
      </c>
      <c r="N1952" s="7" cm="1">
        <f t="array" aca="1" ref="N1952" ca="1">INDEX(States!$C:$C,RANDBETWEEN(5,COUNTA(States!$A:$A) + 1),1)</f>
        <v>19</v>
      </c>
      <c r="O1952" s="7" t="str">
        <f ca="1">VLOOKUP($N1952,States!$C:$D,2,FALSE)</f>
        <v>Beja</v>
      </c>
      <c r="P1952" s="7" t="str">
        <f ca="1">VLOOKUP($F1952,Name!$A:$C,3,FALSE)</f>
        <v>F</v>
      </c>
      <c r="Q1952" s="7" t="str">
        <f ca="1">VLOOKUP($P1952,Genders!$B:$C,2,FALSE)</f>
        <v>Female</v>
      </c>
      <c r="R1952" s="7" cm="1">
        <f t="array" aca="1" ref="R1952" ca="1">INDEX('Marital status'!$A:$A,RANDBETWEEN(5,COUNTA('Marital status'!$A:$A) + 1),1)</f>
        <v>8</v>
      </c>
      <c r="S1952" s="7" t="str">
        <f ca="1">VLOOKUP($R1952,'Marital status'!$A:$B,2,FALSE)</f>
        <v xml:space="preserve"> Separated </v>
      </c>
      <c r="T1952" s="7">
        <f t="shared" ca="1" si="303"/>
        <v>5</v>
      </c>
      <c r="U1952" s="7" t="str">
        <f ca="1">VLOOKUP($T1952,Ethnicities!$A:$B,2,FALSE)</f>
        <v xml:space="preserve"> white</v>
      </c>
      <c r="V1952" s="8">
        <f t="shared" ca="1" si="304"/>
        <v>26559</v>
      </c>
      <c r="W1952" s="6">
        <f t="shared" ca="1" si="305"/>
        <v>7</v>
      </c>
      <c r="X1952" s="8" t="str">
        <f ca="1">VLOOKUP($W1952,'Background education'!$A:$B,2,FALSE)</f>
        <v>Undergraduate degree</v>
      </c>
      <c r="Y1952" s="7">
        <f ca="1" xml:space="preserve">
  IF(OR($AA1952 = 5, $AA1952 = 6, $AA1952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52" s="7" t="str">
        <f ca="1">VLOOKUP($Y1952,Departments!$A:$B,2,FALSE)</f>
        <v>Human Resource</v>
      </c>
      <c r="AA1952" s="6">
        <f t="shared" ca="1" si="306"/>
        <v>11</v>
      </c>
      <c r="AB1952" s="7" t="str">
        <f ca="1">VLOOKUP($AA1952,Roles!$A:$B,2,FALSE)</f>
        <v>Analyst</v>
      </c>
      <c r="AC1952" s="6">
        <f t="shared" ca="1" si="307"/>
        <v>6</v>
      </c>
      <c r="AD1952" s="7" t="str">
        <f ca="1" xml:space="preserve">
IF($AC1952 &lt;&gt; "",
    VLOOKUP($AC1952,Levels!$A:$B,2,FALSE),
    ""
)</f>
        <v>Pleno</v>
      </c>
      <c r="AE1952" s="8">
        <f t="shared" ca="1" si="308"/>
        <v>37384</v>
      </c>
      <c r="AF1952" s="6">
        <f ca="1">RANDBETWEEN(5,COUNTA('Recruitment source'!$A:$A) + 1)</f>
        <v>12</v>
      </c>
      <c r="AG1952" s="6" t="str">
        <f ca="1">VLOOKUP($AF1952,'Recruitment source'!$A:$B,2,FALSE)</f>
        <v xml:space="preserve"> recommendation of employee</v>
      </c>
      <c r="AH1952" s="8"/>
      <c r="AI1952" s="1">
        <f t="shared" ca="1" si="300"/>
        <v>2580</v>
      </c>
      <c r="AJ1952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1948, 1, 'Maya Pimentel Leitão', 'F', 5, '17/09/1972', 7, 8, 11, 6, 2580);</v>
      </c>
    </row>
    <row r="1953" spans="1:36" ht="14.25" customHeight="1" x14ac:dyDescent="0.2">
      <c r="A1953" s="7" cm="1">
        <f t="array" aca="1" ref="A1953" ca="1">INDEX(Companies!$A:$A,RANDBETWEEN(5,COUNTA(Companies!$A:$A) + 1),1)</f>
        <v>5</v>
      </c>
      <c r="B1953" s="7" t="str">
        <f ca="1">VLOOKUP($A1953,Companies!$A:$B,2,FALSE)</f>
        <v>ACME Corporation</v>
      </c>
      <c r="C1953" s="5">
        <f t="shared" si="301"/>
        <v>1949</v>
      </c>
      <c r="D1953" s="5" t="str" cm="1">
        <f t="array" ref="D1953">SHA1HASH($C1953)</f>
        <v>42f19b8b8381a5af8a5ef02da6707a9310899209</v>
      </c>
      <c r="E1953" s="6">
        <v>1</v>
      </c>
      <c r="F1953" s="7">
        <f ca="1">IF($C1953 = 1 + N("Presidente"),
    127,
    IF($C1953 = 2 + N("Vice-Presidente"),
        72,
        IF($C1953 = 3 + N("Secretária bilíngue"),
            13,
            RANDBETWEEN(5,COUNT(Name!$A:$A) + 1)
        )
    )
)</f>
        <v>247</v>
      </c>
      <c r="G1953" s="7" t="str">
        <f ca="1">VLOOKUP($F1953,Name!$A:$B,2,FALSE)</f>
        <v>Luiz Otávio</v>
      </c>
      <c r="H1953" s="7">
        <f ca="1" xml:space="preserve">
IF($C1953 = 1,
    0,
    RANDBETWEEN(5,COUNT('Last name'!$A:$A) + 1)
)</f>
        <v>105</v>
      </c>
      <c r="I1953" s="7" t="str">
        <f ca="1" xml:space="preserve">
IF($C1953 = 1 + N("Presidente"),
    "de Orléans e Bragança",
    VLOOKUP($H1953,'Last name'!$A:$B,2,FALSE) &amp; " " &amp; VLOOKUP(RANDBETWEEN(5,COUNT('Last name'!$A:$A) + 1),'Last name'!$A:$B,2,FALSE)
)</f>
        <v>Junqueira Badu</v>
      </c>
      <c r="J1953" s="7" t="str">
        <f t="shared" ca="1" si="302"/>
        <v>Luiz Otávio Junqueira Badu</v>
      </c>
      <c r="K1953" s="7" t="str" cm="1">
        <f t="array" aca="1" ref="K1953" ca="1">SHA1HASH($J1953)</f>
        <v>ba0869e92c4b9457924515eb1442ffd64f181ff8</v>
      </c>
      <c r="L1953" s="7" cm="1">
        <f t="array" aca="1" ref="L1953" ca="1">INDEX(States!$A:$A,N1953,1)</f>
        <v>5</v>
      </c>
      <c r="M1953" s="7" t="str">
        <f ca="1">VLOOKUP($L1953,Countries!$A:$B,2,FALSE)</f>
        <v>Portugal</v>
      </c>
      <c r="N1953" s="7" cm="1">
        <f t="array" aca="1" ref="N1953" ca="1">INDEX(States!$C:$C,RANDBETWEEN(5,COUNTA(States!$A:$A) + 1),1)</f>
        <v>24</v>
      </c>
      <c r="O1953" s="7" t="str">
        <f ca="1">VLOOKUP($N1953,States!$C:$D,2,FALSE)</f>
        <v>Brangança</v>
      </c>
      <c r="P1953" s="7" t="str">
        <f ca="1">VLOOKUP($F1953,Name!$A:$C,3,FALSE)</f>
        <v>M</v>
      </c>
      <c r="Q1953" s="7" t="str">
        <f ca="1">VLOOKUP($P1953,Genders!$B:$C,2,FALSE)</f>
        <v>Male</v>
      </c>
      <c r="R1953" s="7" cm="1">
        <f t="array" aca="1" ref="R1953" ca="1">INDEX('Marital status'!$A:$A,RANDBETWEEN(5,COUNTA('Marital status'!$A:$A) + 1),1)</f>
        <v>8</v>
      </c>
      <c r="S1953" s="7" t="str">
        <f ca="1">VLOOKUP($R1953,'Marital status'!$A:$B,2,FALSE)</f>
        <v xml:space="preserve"> Separated </v>
      </c>
      <c r="T1953" s="7">
        <f t="shared" ca="1" si="303"/>
        <v>6</v>
      </c>
      <c r="U1953" s="7" t="str">
        <f ca="1">VLOOKUP($T1953,Ethnicities!$A:$B,2,FALSE)</f>
        <v>Black or African American</v>
      </c>
      <c r="V1953" s="8">
        <f t="shared" ca="1" si="304"/>
        <v>30340</v>
      </c>
      <c r="W1953" s="6">
        <f t="shared" ca="1" si="305"/>
        <v>7</v>
      </c>
      <c r="X1953" s="8" t="str">
        <f ca="1">VLOOKUP($W1953,'Background education'!$A:$B,2,FALSE)</f>
        <v>Undergraduate degree</v>
      </c>
      <c r="Y1953" s="7">
        <f ca="1" xml:space="preserve">
  IF(OR($AA1953 = 5, $AA1953 = 6, $AA1953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53" s="7" t="str">
        <f ca="1">VLOOKUP($Y1953,Departments!$A:$B,2,FALSE)</f>
        <v xml:space="preserve"> Commercial</v>
      </c>
      <c r="AA1953" s="6">
        <f t="shared" ca="1" si="306"/>
        <v>9</v>
      </c>
      <c r="AB1953" s="7" t="str">
        <f ca="1">VLOOKUP($AA1953,Roles!$A:$B,2,FALSE)</f>
        <v>Intern</v>
      </c>
      <c r="AC1953" s="6" t="str">
        <f t="shared" ca="1" si="307"/>
        <v/>
      </c>
      <c r="AD1953" s="7" t="str">
        <f ca="1" xml:space="preserve">
IF($AC1953 &lt;&gt; "",
    VLOOKUP($AC1953,Levels!$A:$B,2,FALSE),
    ""
)</f>
        <v/>
      </c>
      <c r="AE1953" s="8">
        <f t="shared" ca="1" si="308"/>
        <v>42376</v>
      </c>
      <c r="AF1953" s="6">
        <f ca="1">RANDBETWEEN(5,COUNTA('Recruitment source'!$A:$A) + 1)</f>
        <v>11</v>
      </c>
      <c r="AG1953" s="6" t="str">
        <f ca="1">VLOOKUP($AF1953,'Recruitment source'!$A:$B,2,FALSE)</f>
        <v>Next Station</v>
      </c>
      <c r="AH1953" s="8"/>
      <c r="AI1953" s="1">
        <f t="shared" ca="1" si="300"/>
        <v>1285</v>
      </c>
      <c r="AJ1953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1949, 1, 'Luiz Otávio Junqueira Badu', 'M', 6, '24/01/1983', 7, 9, 9, NULL, 1285);</v>
      </c>
    </row>
    <row r="1954" spans="1:36" ht="14.25" customHeight="1" x14ac:dyDescent="0.2">
      <c r="A1954" s="7" cm="1">
        <f t="array" aca="1" ref="A1954" ca="1">INDEX(Companies!$A:$A,RANDBETWEEN(5,COUNTA(Companies!$A:$A) + 1),1)</f>
        <v>5</v>
      </c>
      <c r="B1954" s="7" t="str">
        <f ca="1">VLOOKUP($A1954,Companies!$A:$B,2,FALSE)</f>
        <v>ACME Corporation</v>
      </c>
      <c r="C1954" s="5">
        <f t="shared" si="301"/>
        <v>1950</v>
      </c>
      <c r="D1954" s="5" t="str" cm="1">
        <f t="array" ref="D1954">SHA1HASH($C1954)</f>
        <v>6c4bfb47164b256f5ffa2bc96ec2fd033914ad31</v>
      </c>
      <c r="E1954" s="6">
        <v>1</v>
      </c>
      <c r="F1954" s="7">
        <f ca="1">IF($C1954 = 1 + N("Presidente"),
    127,
    IF($C1954 = 2 + N("Vice-Presidente"),
        72,
        IF($C1954 = 3 + N("Secretária bilíngue"),
            13,
            RANDBETWEEN(5,COUNT(Name!$A:$A) + 1)
        )
    )
)</f>
        <v>224</v>
      </c>
      <c r="G1954" s="7" t="str">
        <f ca="1">VLOOKUP($F1954,Name!$A:$B,2,FALSE)</f>
        <v>Letícia</v>
      </c>
      <c r="H1954" s="7">
        <f ca="1" xml:space="preserve">
IF($C1954 = 1,
    0,
    RANDBETWEEN(5,COUNT('Last name'!$A:$A) + 1)
)</f>
        <v>26</v>
      </c>
      <c r="I1954" s="7" t="str">
        <f ca="1" xml:space="preserve">
IF($C1954 = 1 + N("Presidente"),
    "de Orléans e Bragança",
    VLOOKUP($H1954,'Last name'!$A:$B,2,FALSE) &amp; " " &amp; VLOOKUP(RANDBETWEEN(5,COUNT('Last name'!$A:$A) + 1),'Last name'!$A:$B,2,FALSE)
)</f>
        <v>Azeredo Farias</v>
      </c>
      <c r="J1954" s="7" t="str">
        <f t="shared" ca="1" si="302"/>
        <v>Letícia Azeredo Farias</v>
      </c>
      <c r="K1954" s="7" t="str" cm="1">
        <f t="array" aca="1" ref="K1954" ca="1">SHA1HASH($J1954)</f>
        <v>37e05d17561b915cae375192e37ab4c3d15b60bb</v>
      </c>
      <c r="L1954" s="7" cm="1">
        <f t="array" aca="1" ref="L1954" ca="1">INDEX(States!$A:$A,N1954,1)</f>
        <v>5</v>
      </c>
      <c r="M1954" s="7" t="str">
        <f ca="1">VLOOKUP($L1954,Countries!$A:$B,2,FALSE)</f>
        <v>Portugal</v>
      </c>
      <c r="N1954" s="7" cm="1">
        <f t="array" aca="1" ref="N1954" ca="1">INDEX(States!$C:$C,RANDBETWEEN(5,COUNTA(States!$A:$A) + 1),1)</f>
        <v>23</v>
      </c>
      <c r="O1954" s="7" t="str">
        <f ca="1">VLOOKUP($N1954,States!$C:$D,2,FALSE)</f>
        <v>Viana do Castelo</v>
      </c>
      <c r="P1954" s="7" t="str">
        <f ca="1">VLOOKUP($F1954,Name!$A:$C,3,FALSE)</f>
        <v>F</v>
      </c>
      <c r="Q1954" s="7" t="str">
        <f ca="1">VLOOKUP($P1954,Genders!$B:$C,2,FALSE)</f>
        <v>Female</v>
      </c>
      <c r="R1954" s="7" cm="1">
        <f t="array" aca="1" ref="R1954" ca="1">INDEX('Marital status'!$A:$A,RANDBETWEEN(5,COUNTA('Marital status'!$A:$A) + 1),1)</f>
        <v>8</v>
      </c>
      <c r="S1954" s="7" t="str">
        <f ca="1">VLOOKUP($R1954,'Marital status'!$A:$B,2,FALSE)</f>
        <v xml:space="preserve"> Separated </v>
      </c>
      <c r="T1954" s="7">
        <f t="shared" ca="1" si="303"/>
        <v>5</v>
      </c>
      <c r="U1954" s="7" t="str">
        <f ca="1">VLOOKUP($T1954,Ethnicities!$A:$B,2,FALSE)</f>
        <v xml:space="preserve"> white</v>
      </c>
      <c r="V1954" s="8">
        <f t="shared" ca="1" si="304"/>
        <v>30669</v>
      </c>
      <c r="W1954" s="6">
        <f t="shared" ca="1" si="305"/>
        <v>7</v>
      </c>
      <c r="X1954" s="8" t="str">
        <f ca="1">VLOOKUP($W1954,'Background education'!$A:$B,2,FALSE)</f>
        <v>Undergraduate degree</v>
      </c>
      <c r="Y1954" s="7">
        <f ca="1" xml:space="preserve">
  IF(OR($AA1954 = 5, $AA1954 = 6, $AA1954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54" s="7" t="str">
        <f ca="1">VLOOKUP($Y1954,Departments!$A:$B,2,FALSE)</f>
        <v>Human Resource</v>
      </c>
      <c r="AA1954" s="6">
        <f t="shared" ca="1" si="306"/>
        <v>11</v>
      </c>
      <c r="AB1954" s="7" t="str">
        <f ca="1">VLOOKUP($AA1954,Roles!$A:$B,2,FALSE)</f>
        <v>Analyst</v>
      </c>
      <c r="AC1954" s="6">
        <f t="shared" ca="1" si="307"/>
        <v>7</v>
      </c>
      <c r="AD1954" s="7" t="str">
        <f ca="1" xml:space="preserve">
IF($AC1954 &lt;&gt; "",
    VLOOKUP($AC1954,Levels!$A:$B,2,FALSE),
    ""
)</f>
        <v>Senior</v>
      </c>
      <c r="AE1954" s="8">
        <f t="shared" ca="1" si="308"/>
        <v>37134</v>
      </c>
      <c r="AF1954" s="6">
        <f ca="1">RANDBETWEEN(5,COUNTA('Recruitment source'!$A:$A) + 1)</f>
        <v>5</v>
      </c>
      <c r="AG1954" s="6" t="str">
        <f ca="1">VLOOKUP($AF1954,'Recruitment source'!$A:$B,2,FALSE)</f>
        <v>Indeed</v>
      </c>
      <c r="AH1954" s="8"/>
      <c r="AI1954" s="1">
        <f t="shared" ca="1" si="300"/>
        <v>2580</v>
      </c>
      <c r="AJ1954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1950, 1, 'Letícia Azeredo Farias', 'F', 5, '19/12/1983', 7, 8, 11, 7, 2580);</v>
      </c>
    </row>
    <row r="1955" spans="1:36" ht="14.25" customHeight="1" x14ac:dyDescent="0.2">
      <c r="A1955" s="7" cm="1">
        <f t="array" aca="1" ref="A1955" ca="1">INDEX(Companies!$A:$A,RANDBETWEEN(5,COUNTA(Companies!$A:$A) + 1),1)</f>
        <v>5</v>
      </c>
      <c r="B1955" s="7" t="str">
        <f ca="1">VLOOKUP($A1955,Companies!$A:$B,2,FALSE)</f>
        <v>ACME Corporation</v>
      </c>
      <c r="C1955" s="5">
        <f t="shared" si="301"/>
        <v>1951</v>
      </c>
      <c r="D1955" s="5" t="str" cm="1">
        <f t="array" ref="D1955">SHA1HASH($C1955)</f>
        <v>59c9a17e0a17fa76b804576d1fb9e621d773a8ae</v>
      </c>
      <c r="E1955" s="6">
        <v>1</v>
      </c>
      <c r="F1955" s="7">
        <f ca="1">IF($C1955 = 1 + N("Presidente"),
    127,
    IF($C1955 = 2 + N("Vice-Presidente"),
        72,
        IF($C1955 = 3 + N("Secretária bilíngue"),
            13,
            RANDBETWEEN(5,COUNT(Name!$A:$A) + 1)
        )
    )
)</f>
        <v>210</v>
      </c>
      <c r="G1955" s="7" t="str">
        <f ca="1">VLOOKUP($F1955,Name!$A:$B,2,FALSE)</f>
        <v>Kauã</v>
      </c>
      <c r="H1955" s="7">
        <f ca="1" xml:space="preserve">
IF($C1955 = 1,
    0,
    RANDBETWEEN(5,COUNT('Last name'!$A:$A) + 1)
)</f>
        <v>148</v>
      </c>
      <c r="I1955" s="7" t="str">
        <f ca="1" xml:space="preserve">
IF($C1955 = 1 + N("Presidente"),
    "de Orléans e Bragança",
    VLOOKUP($H1955,'Last name'!$A:$B,2,FALSE) &amp; " " &amp; VLOOKUP(RANDBETWEEN(5,COUNT('Last name'!$A:$A) + 1),'Last name'!$A:$B,2,FALSE)
)</f>
        <v>Pedrosa Martini</v>
      </c>
      <c r="J1955" s="7" t="str">
        <f t="shared" ca="1" si="302"/>
        <v>Kauã Pedrosa Martini</v>
      </c>
      <c r="K1955" s="7" t="str" cm="1">
        <f t="array" aca="1" ref="K1955" ca="1">SHA1HASH($J1955)</f>
        <v>50b38086396f8b71c0cc7304f586499483eab65b</v>
      </c>
      <c r="L1955" s="7" cm="1">
        <f t="array" aca="1" ref="L1955" ca="1">INDEX(States!$A:$A,N1955,1)</f>
        <v>5</v>
      </c>
      <c r="M1955" s="7" t="str">
        <f ca="1">VLOOKUP($L1955,Countries!$A:$B,2,FALSE)</f>
        <v>Portugal</v>
      </c>
      <c r="N1955" s="7" cm="1">
        <f t="array" aca="1" ref="N1955" ca="1">INDEX(States!$C:$C,RANDBETWEEN(5,COUNTA(States!$A:$A) + 1),1)</f>
        <v>13</v>
      </c>
      <c r="O1955" s="7" t="str">
        <f ca="1">VLOOKUP($N1955,States!$C:$D,2,FALSE)</f>
        <v>Coimbra</v>
      </c>
      <c r="P1955" s="7" t="str">
        <f ca="1">VLOOKUP($F1955,Name!$A:$C,3,FALSE)</f>
        <v>M</v>
      </c>
      <c r="Q1955" s="7" t="str">
        <f ca="1">VLOOKUP($P1955,Genders!$B:$C,2,FALSE)</f>
        <v>Male</v>
      </c>
      <c r="R1955" s="7" cm="1">
        <f t="array" aca="1" ref="R1955" ca="1">INDEX('Marital status'!$A:$A,RANDBETWEEN(5,COUNTA('Marital status'!$A:$A) + 1),1)</f>
        <v>5</v>
      </c>
      <c r="S1955" s="7" t="str">
        <f ca="1">VLOOKUP($R1955,'Marital status'!$A:$B,2,FALSE)</f>
        <v>single</v>
      </c>
      <c r="T1955" s="7">
        <f t="shared" ca="1" si="303"/>
        <v>5</v>
      </c>
      <c r="U1955" s="7" t="str">
        <f ca="1">VLOOKUP($T1955,Ethnicities!$A:$B,2,FALSE)</f>
        <v xml:space="preserve"> white</v>
      </c>
      <c r="V1955" s="8">
        <f t="shared" ca="1" si="304"/>
        <v>31951</v>
      </c>
      <c r="W1955" s="6">
        <f t="shared" ca="1" si="305"/>
        <v>7</v>
      </c>
      <c r="X1955" s="8" t="str">
        <f ca="1">VLOOKUP($W1955,'Background education'!$A:$B,2,FALSE)</f>
        <v>Undergraduate degree</v>
      </c>
      <c r="Y1955" s="7">
        <f ca="1" xml:space="preserve">
  IF(OR($AA1955 = 5, $AA1955 = 6, $AA1955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55" s="7" t="str">
        <f ca="1">VLOOKUP($Y1955,Departments!$A:$B,2,FALSE)</f>
        <v>Controlling</v>
      </c>
      <c r="AA1955" s="6">
        <f t="shared" ca="1" si="306"/>
        <v>10</v>
      </c>
      <c r="AB1955" s="7" t="str">
        <f ca="1">VLOOKUP($AA1955,Roles!$A:$B,2,FALSE)</f>
        <v>Trainee</v>
      </c>
      <c r="AC1955" s="6" t="str">
        <f t="shared" ca="1" si="307"/>
        <v/>
      </c>
      <c r="AD1955" s="7" t="str">
        <f ca="1" xml:space="preserve">
IF($AC1955 &lt;&gt; "",
    VLOOKUP($AC1955,Levels!$A:$B,2,FALSE),
    ""
)</f>
        <v/>
      </c>
      <c r="AE1955" s="8">
        <f t="shared" ca="1" si="308"/>
        <v>38470</v>
      </c>
      <c r="AF1955" s="6">
        <f ca="1">RANDBETWEEN(5,COUNTA('Recruitment source'!$A:$A) + 1)</f>
        <v>8</v>
      </c>
      <c r="AG1955" s="6" t="str">
        <f ca="1">VLOOKUP($AF1955,'Recruitment source'!$A:$B,2,FALSE)</f>
        <v>Net Empregos</v>
      </c>
      <c r="AH1955" s="8"/>
      <c r="AI1955" s="1">
        <f t="shared" ca="1" si="300"/>
        <v>1305</v>
      </c>
      <c r="AJ1955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1951, 1, 'Kauã Pedrosa Martini', 'M', 5, '23/06/1987', 7, 12, 10, NULL, 1305);</v>
      </c>
    </row>
    <row r="1956" spans="1:36" ht="14.25" customHeight="1" x14ac:dyDescent="0.2">
      <c r="A1956" s="7" cm="1">
        <f t="array" aca="1" ref="A1956" ca="1">INDEX(Companies!$A:$A,RANDBETWEEN(5,COUNTA(Companies!$A:$A) + 1),1)</f>
        <v>5</v>
      </c>
      <c r="B1956" s="7" t="str">
        <f ca="1">VLOOKUP($A1956,Companies!$A:$B,2,FALSE)</f>
        <v>ACME Corporation</v>
      </c>
      <c r="C1956" s="5">
        <f t="shared" si="301"/>
        <v>1952</v>
      </c>
      <c r="D1956" s="5" t="str" cm="1">
        <f t="array" ref="D1956">SHA1HASH($C1956)</f>
        <v>2da8dade355cc4b0b359ed0447449bad1c1880dc</v>
      </c>
      <c r="E1956" s="6">
        <v>1</v>
      </c>
      <c r="F1956" s="7">
        <f ca="1">IF($C1956 = 1 + N("Presidente"),
    127,
    IF($C1956 = 2 + N("Vice-Presidente"),
        72,
        IF($C1956 = 3 + N("Secretária bilíngue"),
            13,
            RANDBETWEEN(5,COUNT(Name!$A:$A) + 1)
        )
    )
)</f>
        <v>13</v>
      </c>
      <c r="G1956" s="7" t="str">
        <f ca="1">VLOOKUP($F1956,Name!$A:$B,2,FALSE)</f>
        <v>Alessandra</v>
      </c>
      <c r="H1956" s="7">
        <f ca="1" xml:space="preserve">
IF($C1956 = 1,
    0,
    RANDBETWEEN(5,COUNT('Last name'!$A:$A) + 1)
)</f>
        <v>56</v>
      </c>
      <c r="I1956" s="7" t="str">
        <f ca="1" xml:space="preserve">
IF($C1956 = 1 + N("Presidente"),
    "de Orléans e Bragança",
    VLOOKUP($H1956,'Last name'!$A:$B,2,FALSE) &amp; " " &amp; VLOOKUP(RANDBETWEEN(5,COUNT('Last name'!$A:$A) + 1),'Last name'!$A:$B,2,FALSE)
)</f>
        <v>Campos Serra</v>
      </c>
      <c r="J1956" s="7" t="str">
        <f t="shared" ca="1" si="302"/>
        <v>Alessandra Campos Serra</v>
      </c>
      <c r="K1956" s="7" t="str" cm="1">
        <f t="array" aca="1" ref="K1956" ca="1">SHA1HASH($J1956)</f>
        <v>ae1ec4086e6b14a91e026d9f20736249b70ca2be</v>
      </c>
      <c r="L1956" s="7" cm="1">
        <f t="array" aca="1" ref="L1956" ca="1">INDEX(States!$A:$A,N1956,1)</f>
        <v>5</v>
      </c>
      <c r="M1956" s="7" t="str">
        <f ca="1">VLOOKUP($L1956,Countries!$A:$B,2,FALSE)</f>
        <v>Portugal</v>
      </c>
      <c r="N1956" s="7" cm="1">
        <f t="array" aca="1" ref="N1956" ca="1">INDEX(States!$C:$C,RANDBETWEEN(5,COUNTA(States!$A:$A) + 1),1)</f>
        <v>16</v>
      </c>
      <c r="O1956" s="7" t="str">
        <f ca="1">VLOOKUP($N1956,States!$C:$D,2,FALSE)</f>
        <v>Azores</v>
      </c>
      <c r="P1956" s="7" t="str">
        <f ca="1">VLOOKUP($F1956,Name!$A:$C,3,FALSE)</f>
        <v>F</v>
      </c>
      <c r="Q1956" s="7" t="str">
        <f ca="1">VLOOKUP($P1956,Genders!$B:$C,2,FALSE)</f>
        <v>Female</v>
      </c>
      <c r="R1956" s="7" cm="1">
        <f t="array" aca="1" ref="R1956" ca="1">INDEX('Marital status'!$A:$A,RANDBETWEEN(5,COUNTA('Marital status'!$A:$A) + 1),1)</f>
        <v>6</v>
      </c>
      <c r="S1956" s="7" t="str">
        <f ca="1">VLOOKUP($R1956,'Marital status'!$A:$B,2,FALSE)</f>
        <v>MarrieD</v>
      </c>
      <c r="T1956" s="7">
        <f t="shared" ca="1" si="303"/>
        <v>5</v>
      </c>
      <c r="U1956" s="7" t="str">
        <f ca="1">VLOOKUP($T1956,Ethnicities!$A:$B,2,FALSE)</f>
        <v xml:space="preserve"> white</v>
      </c>
      <c r="V1956" s="8">
        <f t="shared" ca="1" si="304"/>
        <v>20722</v>
      </c>
      <c r="W1956" s="6">
        <f t="shared" ca="1" si="305"/>
        <v>7</v>
      </c>
      <c r="X1956" s="8" t="str">
        <f ca="1">VLOOKUP($W1956,'Background education'!$A:$B,2,FALSE)</f>
        <v>Undergraduate degree</v>
      </c>
      <c r="Y1956" s="7">
        <f ca="1" xml:space="preserve">
  IF(OR($AA1956 = 5, $AA1956 = 6, $AA1956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56" s="7" t="str">
        <f ca="1">VLOOKUP($Y1956,Departments!$A:$B,2,FALSE)</f>
        <v>Administration</v>
      </c>
      <c r="AA1956" s="6">
        <f t="shared" ca="1" si="306"/>
        <v>11</v>
      </c>
      <c r="AB1956" s="7" t="str">
        <f ca="1">VLOOKUP($AA1956,Roles!$A:$B,2,FALSE)</f>
        <v>Analyst</v>
      </c>
      <c r="AC1956" s="6">
        <f t="shared" ca="1" si="307"/>
        <v>7</v>
      </c>
      <c r="AD1956" s="7" t="str">
        <f ca="1" xml:space="preserve">
IF($AC1956 &lt;&gt; "",
    VLOOKUP($AC1956,Levels!$A:$B,2,FALSE),
    ""
)</f>
        <v>Senior</v>
      </c>
      <c r="AE1956" s="8">
        <f t="shared" ca="1" si="308"/>
        <v>36458</v>
      </c>
      <c r="AF1956" s="6">
        <f ca="1">RANDBETWEEN(5,COUNTA('Recruitment source'!$A:$A) + 1)</f>
        <v>5</v>
      </c>
      <c r="AG1956" s="6" t="str">
        <f ca="1">VLOOKUP($AF1956,'Recruitment source'!$A:$B,2,FALSE)</f>
        <v>Indeed</v>
      </c>
      <c r="AH1956" s="8"/>
      <c r="AI1956" s="1">
        <f t="shared" ca="1" si="300"/>
        <v>2500</v>
      </c>
      <c r="AJ1956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1952, 1, 'Alessandra Campos Serra', 'F', 5, '24/09/1956', 7, 6, 11, 7, 2500);</v>
      </c>
    </row>
    <row r="1957" spans="1:36" ht="14.25" customHeight="1" x14ac:dyDescent="0.2">
      <c r="A1957" s="7" cm="1">
        <f t="array" aca="1" ref="A1957" ca="1">INDEX(Companies!$A:$A,RANDBETWEEN(5,COUNTA(Companies!$A:$A) + 1),1)</f>
        <v>5</v>
      </c>
      <c r="B1957" s="7" t="str">
        <f ca="1">VLOOKUP($A1957,Companies!$A:$B,2,FALSE)</f>
        <v>ACME Corporation</v>
      </c>
      <c r="C1957" s="5">
        <f t="shared" si="301"/>
        <v>1953</v>
      </c>
      <c r="D1957" s="5" t="str" cm="1">
        <f t="array" ref="D1957">SHA1HASH($C1957)</f>
        <v>866421ad478e2391535b79572800f4c5aae68778</v>
      </c>
      <c r="E1957" s="6">
        <v>1</v>
      </c>
      <c r="F1957" s="7">
        <f ca="1">IF($C1957 = 1 + N("Presidente"),
    127,
    IF($C1957 = 2 + N("Vice-Presidente"),
        72,
        IF($C1957 = 3 + N("Secretária bilíngue"),
            13,
            RANDBETWEEN(5,COUNT(Name!$A:$A) + 1)
        )
    )
)</f>
        <v>83</v>
      </c>
      <c r="G1957" s="7" t="str">
        <f ca="1">VLOOKUP($F1957,Name!$A:$B,2,FALSE)</f>
        <v>Camila</v>
      </c>
      <c r="H1957" s="7">
        <f ca="1" xml:space="preserve">
IF($C1957 = 1,
    0,
    RANDBETWEEN(5,COUNT('Last name'!$A:$A) + 1)
)</f>
        <v>17</v>
      </c>
      <c r="I1957" s="7" t="str">
        <f ca="1" xml:space="preserve">
IF($C1957 = 1 + N("Presidente"),
    "de Orléans e Bragança",
    VLOOKUP($H1957,'Last name'!$A:$B,2,FALSE) &amp; " " &amp; VLOOKUP(RANDBETWEEN(5,COUNT('Last name'!$A:$A) + 1),'Last name'!$A:$B,2,FALSE)
)</f>
        <v>Andrade Poeta</v>
      </c>
      <c r="J1957" s="7" t="str">
        <f t="shared" ca="1" si="302"/>
        <v>Camila Andrade Poeta</v>
      </c>
      <c r="K1957" s="7" t="str" cm="1">
        <f t="array" aca="1" ref="K1957" ca="1">SHA1HASH($J1957)</f>
        <v>9576d6882fbd107025cdaa6bd85eb0f98c9bb296</v>
      </c>
      <c r="L1957" s="7" cm="1">
        <f t="array" aca="1" ref="L1957" ca="1">INDEX(States!$A:$A,N1957,1)</f>
        <v>5</v>
      </c>
      <c r="M1957" s="7" t="str">
        <f ca="1">VLOOKUP($L1957,Countries!$A:$B,2,FALSE)</f>
        <v>Portugal</v>
      </c>
      <c r="N1957" s="7" cm="1">
        <f t="array" aca="1" ref="N1957" ca="1">INDEX(States!$C:$C,RANDBETWEEN(5,COUNTA(States!$A:$A) + 1),1)</f>
        <v>6</v>
      </c>
      <c r="O1957" s="7" t="str">
        <f ca="1">VLOOKUP($N1957,States!$C:$D,2,FALSE)</f>
        <v>PORTO</v>
      </c>
      <c r="P1957" s="7" t="str">
        <f ca="1">VLOOKUP($F1957,Name!$A:$C,3,FALSE)</f>
        <v>F</v>
      </c>
      <c r="Q1957" s="7" t="str">
        <f ca="1">VLOOKUP($P1957,Genders!$B:$C,2,FALSE)</f>
        <v>Female</v>
      </c>
      <c r="R1957" s="7" cm="1">
        <f t="array" aca="1" ref="R1957" ca="1">INDEX('Marital status'!$A:$A,RANDBETWEEN(5,COUNTA('Marital status'!$A:$A) + 1),1)</f>
        <v>6</v>
      </c>
      <c r="S1957" s="7" t="str">
        <f ca="1">VLOOKUP($R1957,'Marital status'!$A:$B,2,FALSE)</f>
        <v>MarrieD</v>
      </c>
      <c r="T1957" s="7">
        <f t="shared" ca="1" si="303"/>
        <v>8</v>
      </c>
      <c r="U1957" s="7" t="str">
        <f ca="1">VLOOKUP($T1957,Ethnicities!$A:$B,2,FALSE)</f>
        <v>ASIAN</v>
      </c>
      <c r="V1957" s="8">
        <f t="shared" ca="1" si="304"/>
        <v>32212</v>
      </c>
      <c r="W1957" s="6">
        <f t="shared" ca="1" si="305"/>
        <v>7</v>
      </c>
      <c r="X1957" s="8" t="str">
        <f ca="1">VLOOKUP($W1957,'Background education'!$A:$B,2,FALSE)</f>
        <v>Undergraduate degree</v>
      </c>
      <c r="Y1957" s="7">
        <f ca="1" xml:space="preserve">
  IF(OR($AA1957 = 5, $AA1957 = 6, $AA1957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57" s="7" t="str">
        <f ca="1">VLOOKUP($Y1957,Departments!$A:$B,2,FALSE)</f>
        <v xml:space="preserve"> Commercial</v>
      </c>
      <c r="AA1957" s="6">
        <f t="shared" ca="1" si="306"/>
        <v>10</v>
      </c>
      <c r="AB1957" s="7" t="str">
        <f ca="1">VLOOKUP($AA1957,Roles!$A:$B,2,FALSE)</f>
        <v>Trainee</v>
      </c>
      <c r="AC1957" s="6" t="str">
        <f t="shared" ca="1" si="307"/>
        <v/>
      </c>
      <c r="AD1957" s="7" t="str">
        <f ca="1" xml:space="preserve">
IF($AC1957 &lt;&gt; "",
    VLOOKUP($AC1957,Levels!$A:$B,2,FALSE),
    ""
)</f>
        <v/>
      </c>
      <c r="AE1957" s="8">
        <f t="shared" ca="1" si="308"/>
        <v>43488</v>
      </c>
      <c r="AF1957" s="6">
        <f ca="1">RANDBETWEEN(5,COUNTA('Recruitment source'!$A:$A) + 1)</f>
        <v>5</v>
      </c>
      <c r="AG1957" s="6" t="str">
        <f ca="1">VLOOKUP($AF1957,'Recruitment source'!$A:$B,2,FALSE)</f>
        <v>Indeed</v>
      </c>
      <c r="AH1957" s="8"/>
      <c r="AI1957" s="1">
        <f t="shared" ca="1" si="300"/>
        <v>1385</v>
      </c>
      <c r="AJ195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1953, 1, 'Camila Andrade Poeta', 'F', 8, '10/03/1988', 7, 9, 10, NULL, 1385);</v>
      </c>
    </row>
    <row r="1958" spans="1:36" ht="14.25" customHeight="1" x14ac:dyDescent="0.2">
      <c r="A1958" s="7" cm="1">
        <f t="array" aca="1" ref="A1958" ca="1">INDEX(Companies!$A:$A,RANDBETWEEN(5,COUNTA(Companies!$A:$A) + 1),1)</f>
        <v>5</v>
      </c>
      <c r="B1958" s="7" t="str">
        <f ca="1">VLOOKUP($A1958,Companies!$A:$B,2,FALSE)</f>
        <v>ACME Corporation</v>
      </c>
      <c r="C1958" s="5">
        <f t="shared" si="301"/>
        <v>1954</v>
      </c>
      <c r="D1958" s="5" t="str" cm="1">
        <f t="array" ref="D1958">SHA1HASH($C1958)</f>
        <v>268d2b8c52c20143354c7ab5403ae56c81faa11b</v>
      </c>
      <c r="E1958" s="6">
        <v>1</v>
      </c>
      <c r="F1958" s="7">
        <f ca="1">IF($C1958 = 1 + N("Presidente"),
    127,
    IF($C1958 = 2 + N("Vice-Presidente"),
        72,
        IF($C1958 = 3 + N("Secretária bilíngue"),
            13,
            RANDBETWEEN(5,COUNT(Name!$A:$A) + 1)
        )
    )
)</f>
        <v>199</v>
      </c>
      <c r="G1958" s="7" t="str">
        <f ca="1">VLOOKUP($F1958,Name!$A:$B,2,FALSE)</f>
        <v>José Francisco</v>
      </c>
      <c r="H1958" s="7">
        <f ca="1" xml:space="preserve">
IF($C1958 = 1,
    0,
    RANDBETWEEN(5,COUNT('Last name'!$A:$A) + 1)
)</f>
        <v>179</v>
      </c>
      <c r="I1958" s="7" t="str">
        <f ca="1" xml:space="preserve">
IF($C1958 = 1 + N("Presidente"),
    "de Orléans e Bragança",
    VLOOKUP($H1958,'Last name'!$A:$B,2,FALSE) &amp; " " &amp; VLOOKUP(RANDBETWEEN(5,COUNT('Last name'!$A:$A) + 1),'Last name'!$A:$B,2,FALSE)
)</f>
        <v>Serra Batista</v>
      </c>
      <c r="J1958" s="7" t="str">
        <f t="shared" ca="1" si="302"/>
        <v>José Francisco Serra Batista</v>
      </c>
      <c r="K1958" s="7" t="str" cm="1">
        <f t="array" aca="1" ref="K1958" ca="1">SHA1HASH($J1958)</f>
        <v>451bf8fc6d3c5d844d4e2558132bdb561c2813a1</v>
      </c>
      <c r="L1958" s="7" cm="1">
        <f t="array" aca="1" ref="L1958" ca="1">INDEX(States!$A:$A,N1958,1)</f>
        <v>5</v>
      </c>
      <c r="M1958" s="7" t="str">
        <f ca="1">VLOOKUP($L1958,Countries!$A:$B,2,FALSE)</f>
        <v>Portugal</v>
      </c>
      <c r="N1958" s="7" cm="1">
        <f t="array" aca="1" ref="N1958" ca="1">INDEX(States!$C:$C,RANDBETWEEN(5,COUNTA(States!$A:$A) + 1),1)</f>
        <v>19</v>
      </c>
      <c r="O1958" s="7" t="str">
        <f ca="1">VLOOKUP($N1958,States!$C:$D,2,FALSE)</f>
        <v>Beja</v>
      </c>
      <c r="P1958" s="7" t="str">
        <f ca="1">VLOOKUP($F1958,Name!$A:$C,3,FALSE)</f>
        <v>M</v>
      </c>
      <c r="Q1958" s="7" t="str">
        <f ca="1">VLOOKUP($P1958,Genders!$B:$C,2,FALSE)</f>
        <v>Male</v>
      </c>
      <c r="R1958" s="7" cm="1">
        <f t="array" aca="1" ref="R1958" ca="1">INDEX('Marital status'!$A:$A,RANDBETWEEN(5,COUNTA('Marital status'!$A:$A) + 1),1)</f>
        <v>8</v>
      </c>
      <c r="S1958" s="7" t="str">
        <f ca="1">VLOOKUP($R1958,'Marital status'!$A:$B,2,FALSE)</f>
        <v xml:space="preserve"> Separated </v>
      </c>
      <c r="T1958" s="7">
        <f t="shared" ca="1" si="303"/>
        <v>7</v>
      </c>
      <c r="U1958" s="7" t="str">
        <f ca="1">VLOOKUP($T1958,Ethnicities!$A:$B,2,FALSE)</f>
        <v xml:space="preserve">  Hispanic or LATINO</v>
      </c>
      <c r="V1958" s="8">
        <f t="shared" ca="1" si="304"/>
        <v>21345</v>
      </c>
      <c r="W1958" s="6">
        <f t="shared" ca="1" si="305"/>
        <v>7</v>
      </c>
      <c r="X1958" s="8" t="str">
        <f ca="1">VLOOKUP($W1958,'Background education'!$A:$B,2,FALSE)</f>
        <v>Undergraduate degree</v>
      </c>
      <c r="Y1958" s="7">
        <f ca="1" xml:space="preserve">
  IF(OR($AA1958 = 5, $AA1958 = 6, $AA1958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58" s="7" t="str">
        <f ca="1">VLOOKUP($Y1958,Departments!$A:$B,2,FALSE)</f>
        <v>Controlling</v>
      </c>
      <c r="AA1958" s="6">
        <f t="shared" ca="1" si="306"/>
        <v>11</v>
      </c>
      <c r="AB1958" s="7" t="str">
        <f ca="1">VLOOKUP($AA1958,Roles!$A:$B,2,FALSE)</f>
        <v>Analyst</v>
      </c>
      <c r="AC1958" s="6">
        <f t="shared" ca="1" si="307"/>
        <v>6</v>
      </c>
      <c r="AD1958" s="7" t="str">
        <f ca="1" xml:space="preserve">
IF($AC1958 &lt;&gt; "",
    VLOOKUP($AC1958,Levels!$A:$B,2,FALSE),
    ""
)</f>
        <v>Pleno</v>
      </c>
      <c r="AE1958" s="8">
        <f t="shared" ca="1" si="308"/>
        <v>36357</v>
      </c>
      <c r="AF1958" s="6">
        <f ca="1">RANDBETWEEN(5,COUNTA('Recruitment source'!$A:$A) + 1)</f>
        <v>10</v>
      </c>
      <c r="AG1958" s="6" t="str">
        <f ca="1">VLOOKUP($AF1958,'Recruitment source'!$A:$B,2,FALSE)</f>
        <v>Jobs in Lisbon</v>
      </c>
      <c r="AH1958" s="8"/>
      <c r="AI1958" s="1">
        <f t="shared" ca="1" si="300"/>
        <v>2500</v>
      </c>
      <c r="AJ195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1954, 1, 'José Francisco Serra Batista', 'M', 7, '09/06/1958', 7, 12, 11, 6, 2500);</v>
      </c>
    </row>
    <row r="1959" spans="1:36" ht="14.25" customHeight="1" x14ac:dyDescent="0.2">
      <c r="A1959" s="7" cm="1">
        <f t="array" aca="1" ref="A1959" ca="1">INDEX(Companies!$A:$A,RANDBETWEEN(5,COUNTA(Companies!$A:$A) + 1),1)</f>
        <v>5</v>
      </c>
      <c r="B1959" s="7" t="str">
        <f ca="1">VLOOKUP($A1959,Companies!$A:$B,2,FALSE)</f>
        <v>ACME Corporation</v>
      </c>
      <c r="C1959" s="5">
        <f t="shared" si="301"/>
        <v>1955</v>
      </c>
      <c r="D1959" s="5" t="str" cm="1">
        <f t="array" ref="D1959">SHA1HASH($C1959)</f>
        <v>8529267bd09088e4166ab6e4e6894c7e1a85928f</v>
      </c>
      <c r="E1959" s="6">
        <v>1</v>
      </c>
      <c r="F1959" s="7">
        <f ca="1">IF($C1959 = 1 + N("Presidente"),
    127,
    IF($C1959 = 2 + N("Vice-Presidente"),
        72,
        IF($C1959 = 3 + N("Secretária bilíngue"),
            13,
            RANDBETWEEN(5,COUNT(Name!$A:$A) + 1)
        )
    )
)</f>
        <v>80</v>
      </c>
      <c r="G1959" s="7" t="str">
        <f ca="1">VLOOKUP($F1959,Name!$A:$B,2,FALSE)</f>
        <v>Byatriz</v>
      </c>
      <c r="H1959" s="7">
        <f ca="1" xml:space="preserve">
IF($C1959 = 1,
    0,
    RANDBETWEEN(5,COUNT('Last name'!$A:$A) + 1)
)</f>
        <v>128</v>
      </c>
      <c r="I1959" s="7" t="str">
        <f ca="1" xml:space="preserve">
IF($C1959 = 1 + N("Presidente"),
    "de Orléans e Bragança",
    VLOOKUP($H1959,'Last name'!$A:$B,2,FALSE) &amp; " " &amp; VLOOKUP(RANDBETWEEN(5,COUNT('Last name'!$A:$A) + 1),'Last name'!$A:$B,2,FALSE)
)</f>
        <v>Mendes Figo</v>
      </c>
      <c r="J1959" s="7" t="str">
        <f t="shared" ca="1" si="302"/>
        <v>Byatriz Mendes Figo</v>
      </c>
      <c r="K1959" s="7" t="str" cm="1">
        <f t="array" aca="1" ref="K1959" ca="1">SHA1HASH($J1959)</f>
        <v>36058fd4c9b67fb5dc6907d5c8c952970018c41e</v>
      </c>
      <c r="L1959" s="7" cm="1">
        <f t="array" aca="1" ref="L1959" ca="1">INDEX(States!$A:$A,N1959,1)</f>
        <v>5</v>
      </c>
      <c r="M1959" s="7" t="str">
        <f ca="1">VLOOKUP($L1959,Countries!$A:$B,2,FALSE)</f>
        <v>Portugal</v>
      </c>
      <c r="N1959" s="7" cm="1">
        <f t="array" aca="1" ref="N1959" ca="1">INDEX(States!$C:$C,RANDBETWEEN(5,COUNTA(States!$A:$A) + 1),1)</f>
        <v>21</v>
      </c>
      <c r="O1959" s="7" t="str">
        <f ca="1">VLOOKUP($N1959,States!$C:$D,2,FALSE)</f>
        <v>Guarda</v>
      </c>
      <c r="P1959" s="7" t="str">
        <f ca="1">VLOOKUP($F1959,Name!$A:$C,3,FALSE)</f>
        <v>F</v>
      </c>
      <c r="Q1959" s="7" t="str">
        <f ca="1">VLOOKUP($P1959,Genders!$B:$C,2,FALSE)</f>
        <v>Female</v>
      </c>
      <c r="R1959" s="7" cm="1">
        <f t="array" aca="1" ref="R1959" ca="1">INDEX('Marital status'!$A:$A,RANDBETWEEN(5,COUNTA('Marital status'!$A:$A) + 1),1)</f>
        <v>8</v>
      </c>
      <c r="S1959" s="7" t="str">
        <f ca="1">VLOOKUP($R1959,'Marital status'!$A:$B,2,FALSE)</f>
        <v xml:space="preserve"> Separated </v>
      </c>
      <c r="T1959" s="7">
        <f t="shared" ca="1" si="303"/>
        <v>5</v>
      </c>
      <c r="U1959" s="7" t="str">
        <f ca="1">VLOOKUP($T1959,Ethnicities!$A:$B,2,FALSE)</f>
        <v xml:space="preserve"> white</v>
      </c>
      <c r="V1959" s="8">
        <f t="shared" ca="1" si="304"/>
        <v>32361</v>
      </c>
      <c r="W1959" s="6">
        <f t="shared" ca="1" si="305"/>
        <v>7</v>
      </c>
      <c r="X1959" s="8" t="str">
        <f ca="1">VLOOKUP($W1959,'Background education'!$A:$B,2,FALSE)</f>
        <v>Undergraduate degree</v>
      </c>
      <c r="Y1959" s="7">
        <f ca="1" xml:space="preserve">
  IF(OR($AA1959 = 5, $AA1959 = 6, $AA1959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59" s="7" t="str">
        <f ca="1">VLOOKUP($Y1959,Departments!$A:$B,2,FALSE)</f>
        <v xml:space="preserve"> Presidency</v>
      </c>
      <c r="AA1959" s="6">
        <f t="shared" ca="1" si="306"/>
        <v>9</v>
      </c>
      <c r="AB1959" s="7" t="str">
        <f ca="1">VLOOKUP($AA1959,Roles!$A:$B,2,FALSE)</f>
        <v>Intern</v>
      </c>
      <c r="AC1959" s="6" t="str">
        <f t="shared" ca="1" si="307"/>
        <v/>
      </c>
      <c r="AD1959" s="7" t="str">
        <f ca="1" xml:space="preserve">
IF($AC1959 &lt;&gt; "",
    VLOOKUP($AC1959,Levels!$A:$B,2,FALSE),
    ""
)</f>
        <v/>
      </c>
      <c r="AE1959" s="8">
        <f t="shared" ca="1" si="308"/>
        <v>42060</v>
      </c>
      <c r="AF1959" s="6">
        <f ca="1">RANDBETWEEN(5,COUNTA('Recruitment source'!$A:$A) + 1)</f>
        <v>9</v>
      </c>
      <c r="AG1959" s="6" t="str">
        <f ca="1">VLOOKUP($AF1959,'Recruitment source'!$A:$B,2,FALSE)</f>
        <v>Empregos Online</v>
      </c>
      <c r="AH1959" s="8"/>
      <c r="AI1959" s="1">
        <f t="shared" ca="1" si="300"/>
        <v>1205</v>
      </c>
      <c r="AJ195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1955, 1, 'Byatriz Mendes Figo', 'F', 5, '06/08/1988', 7, 5, 9, NULL, 1205);</v>
      </c>
    </row>
    <row r="1960" spans="1:36" ht="14.25" customHeight="1" x14ac:dyDescent="0.2">
      <c r="A1960" s="7" cm="1">
        <f t="array" aca="1" ref="A1960" ca="1">INDEX(Companies!$A:$A,RANDBETWEEN(5,COUNTA(Companies!$A:$A) + 1),1)</f>
        <v>5</v>
      </c>
      <c r="B1960" s="7" t="str">
        <f ca="1">VLOOKUP($A1960,Companies!$A:$B,2,FALSE)</f>
        <v>ACME Corporation</v>
      </c>
      <c r="C1960" s="5">
        <f t="shared" si="301"/>
        <v>1956</v>
      </c>
      <c r="D1960" s="5" t="str" cm="1">
        <f t="array" ref="D1960">SHA1HASH($C1960)</f>
        <v>0d89e18e802e9054907596bf2c5a60db164d9a84</v>
      </c>
      <c r="E1960" s="6">
        <v>1</v>
      </c>
      <c r="F1960" s="7">
        <f ca="1">IF($C1960 = 1 + N("Presidente"),
    127,
    IF($C1960 = 2 + N("Vice-Presidente"),
        72,
        IF($C1960 = 3 + N("Secretária bilíngue"),
            13,
            RANDBETWEEN(5,COUNT(Name!$A:$A) + 1)
        )
    )
)</f>
        <v>174</v>
      </c>
      <c r="G1960" s="7" t="str">
        <f ca="1">VLOOKUP($F1960,Name!$A:$B,2,FALSE)</f>
        <v>Isabel</v>
      </c>
      <c r="H1960" s="7">
        <f ca="1" xml:space="preserve">
IF($C1960 = 1,
    0,
    RANDBETWEEN(5,COUNT('Last name'!$A:$A) + 1)
)</f>
        <v>24</v>
      </c>
      <c r="I1960" s="7" t="str">
        <f ca="1" xml:space="preserve">
IF($C1960 = 1 + N("Presidente"),
    "de Orléans e Bragança",
    VLOOKUP($H1960,'Last name'!$A:$B,2,FALSE) &amp; " " &amp; VLOOKUP(RANDBETWEEN(5,COUNT('Last name'!$A:$A) + 1),'Last name'!$A:$B,2,FALSE)
)</f>
        <v>Asvilla Mazza</v>
      </c>
      <c r="J1960" s="7" t="str">
        <f t="shared" ca="1" si="302"/>
        <v>Isabel Asvilla Mazza</v>
      </c>
      <c r="K1960" s="7" t="str" cm="1">
        <f t="array" aca="1" ref="K1960" ca="1">SHA1HASH($J1960)</f>
        <v>316cfa9b264d6d4c471572136a6ab11ae9e47257</v>
      </c>
      <c r="L1960" s="7" cm="1">
        <f t="array" aca="1" ref="L1960" ca="1">INDEX(States!$A:$A,N1960,1)</f>
        <v>5</v>
      </c>
      <c r="M1960" s="7" t="str">
        <f ca="1">VLOOKUP($L1960,Countries!$A:$B,2,FALSE)</f>
        <v>Portugal</v>
      </c>
      <c r="N1960" s="7" cm="1">
        <f t="array" aca="1" ref="N1960" ca="1">INDEX(States!$C:$C,RANDBETWEEN(5,COUNTA(States!$A:$A) + 1),1)</f>
        <v>19</v>
      </c>
      <c r="O1960" s="7" t="str">
        <f ca="1">VLOOKUP($N1960,States!$C:$D,2,FALSE)</f>
        <v>Beja</v>
      </c>
      <c r="P1960" s="7" t="str">
        <f ca="1">VLOOKUP($F1960,Name!$A:$C,3,FALSE)</f>
        <v>F</v>
      </c>
      <c r="Q1960" s="7" t="str">
        <f ca="1">VLOOKUP($P1960,Genders!$B:$C,2,FALSE)</f>
        <v>Female</v>
      </c>
      <c r="R1960" s="7" cm="1">
        <f t="array" aca="1" ref="R1960" ca="1">INDEX('Marital status'!$A:$A,RANDBETWEEN(5,COUNTA('Marital status'!$A:$A) + 1),1)</f>
        <v>7</v>
      </c>
      <c r="S1960" s="7" t="str">
        <f ca="1">VLOOKUP($R1960,'Marital status'!$A:$B,2,FALSE)</f>
        <v xml:space="preserve">Widowed </v>
      </c>
      <c r="T1960" s="7">
        <f t="shared" ca="1" si="303"/>
        <v>6</v>
      </c>
      <c r="U1960" s="7" t="str">
        <f ca="1">VLOOKUP($T1960,Ethnicities!$A:$B,2,FALSE)</f>
        <v>Black or African American</v>
      </c>
      <c r="V1960" s="8">
        <f t="shared" ca="1" si="304"/>
        <v>29224</v>
      </c>
      <c r="W1960" s="6">
        <f t="shared" ca="1" si="305"/>
        <v>7</v>
      </c>
      <c r="X1960" s="8" t="str">
        <f ca="1">VLOOKUP($W1960,'Background education'!$A:$B,2,FALSE)</f>
        <v>Undergraduate degree</v>
      </c>
      <c r="Y1960" s="7">
        <f ca="1" xml:space="preserve">
  IF(OR($AA1960 = 5, $AA1960 = 6, $AA1960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60" s="7" t="str">
        <f ca="1">VLOOKUP($Y1960,Departments!$A:$B,2,FALSE)</f>
        <v>Communication &amp; Marketing</v>
      </c>
      <c r="AA1960" s="6">
        <f t="shared" ca="1" si="306"/>
        <v>11</v>
      </c>
      <c r="AB1960" s="7" t="str">
        <f ca="1">VLOOKUP($AA1960,Roles!$A:$B,2,FALSE)</f>
        <v>Analyst</v>
      </c>
      <c r="AC1960" s="6">
        <f t="shared" ca="1" si="307"/>
        <v>7</v>
      </c>
      <c r="AD1960" s="7" t="str">
        <f ca="1" xml:space="preserve">
IF($AC1960 &lt;&gt; "",
    VLOOKUP($AC1960,Levels!$A:$B,2,FALSE),
    ""
)</f>
        <v>Senior</v>
      </c>
      <c r="AE1960" s="8">
        <f t="shared" ca="1" si="308"/>
        <v>38547</v>
      </c>
      <c r="AF1960" s="6">
        <f ca="1">RANDBETWEEN(5,COUNTA('Recruitment source'!$A:$A) + 1)</f>
        <v>12</v>
      </c>
      <c r="AG1960" s="6" t="str">
        <f ca="1">VLOOKUP($AF1960,'Recruitment source'!$A:$B,2,FALSE)</f>
        <v xml:space="preserve"> recommendation of employee</v>
      </c>
      <c r="AH1960" s="8"/>
      <c r="AI1960" s="1">
        <f t="shared" ca="1" si="300"/>
        <v>2580</v>
      </c>
      <c r="AJ1960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1956, 1, 'Isabel Asvilla Mazza', 'F', 6, '04/01/1980', 7, 11, 11, 7, 2580);</v>
      </c>
    </row>
    <row r="1961" spans="1:36" ht="14.25" customHeight="1" x14ac:dyDescent="0.2">
      <c r="A1961" s="7" cm="1">
        <f t="array" aca="1" ref="A1961" ca="1">INDEX(Companies!$A:$A,RANDBETWEEN(5,COUNTA(Companies!$A:$A) + 1),1)</f>
        <v>5</v>
      </c>
      <c r="B1961" s="7" t="str">
        <f ca="1">VLOOKUP($A1961,Companies!$A:$B,2,FALSE)</f>
        <v>ACME Corporation</v>
      </c>
      <c r="C1961" s="5">
        <f t="shared" si="301"/>
        <v>1957</v>
      </c>
      <c r="D1961" s="5" t="str" cm="1">
        <f t="array" ref="D1961">SHA1HASH($C1961)</f>
        <v>2f59adf6faa8eafcd79efe11c533d7f6cceabc42</v>
      </c>
      <c r="E1961" s="6">
        <v>1</v>
      </c>
      <c r="F1961" s="7">
        <f ca="1">IF($C1961 = 1 + N("Presidente"),
    127,
    IF($C1961 = 2 + N("Vice-Presidente"),
        72,
        IF($C1961 = 3 + N("Secretária bilíngue"),
            13,
            RANDBETWEEN(5,COUNT(Name!$A:$A) + 1)
        )
    )
)</f>
        <v>36</v>
      </c>
      <c r="G1961" s="7" t="str">
        <f ca="1">VLOOKUP($F1961,Name!$A:$B,2,FALSE)</f>
        <v>Ana Sophia</v>
      </c>
      <c r="H1961" s="7">
        <f ca="1" xml:space="preserve">
IF($C1961 = 1,
    0,
    RANDBETWEEN(5,COUNT('Last name'!$A:$A) + 1)
)</f>
        <v>132</v>
      </c>
      <c r="I1961" s="7" t="str">
        <f ca="1" xml:space="preserve">
IF($C1961 = 1 + N("Presidente"),
    "de Orléans e Bragança",
    VLOOKUP($H1961,'Last name'!$A:$B,2,FALSE) &amp; " " &amp; VLOOKUP(RANDBETWEEN(5,COUNT('Last name'!$A:$A) + 1),'Last name'!$A:$B,2,FALSE)
)</f>
        <v>Moraes Almeida</v>
      </c>
      <c r="J1961" s="7" t="str">
        <f t="shared" ca="1" si="302"/>
        <v>Ana Sophia Moraes Almeida</v>
      </c>
      <c r="K1961" s="7" t="str" cm="1">
        <f t="array" aca="1" ref="K1961" ca="1">SHA1HASH($J1961)</f>
        <v>c414d70e0acf233a9472cc4e71d6f4b28e127278</v>
      </c>
      <c r="L1961" s="7" cm="1">
        <f t="array" aca="1" ref="L1961" ca="1">INDEX(States!$A:$A,N1961,1)</f>
        <v>5</v>
      </c>
      <c r="M1961" s="7" t="str">
        <f ca="1">VLOOKUP($L1961,Countries!$A:$B,2,FALSE)</f>
        <v>Portugal</v>
      </c>
      <c r="N1961" s="7" cm="1">
        <f t="array" aca="1" ref="N1961" ca="1">INDEX(States!$C:$C,RANDBETWEEN(5,COUNTA(States!$A:$A) + 1),1)</f>
        <v>18</v>
      </c>
      <c r="O1961" s="7" t="str">
        <f ca="1">VLOOKUP($N1961,States!$C:$D,2,FALSE)</f>
        <v>Castelo Branco</v>
      </c>
      <c r="P1961" s="7" t="str">
        <f ca="1">VLOOKUP($F1961,Name!$A:$C,3,FALSE)</f>
        <v>F</v>
      </c>
      <c r="Q1961" s="7" t="str">
        <f ca="1">VLOOKUP($P1961,Genders!$B:$C,2,FALSE)</f>
        <v>Female</v>
      </c>
      <c r="R1961" s="7" cm="1">
        <f t="array" aca="1" ref="R1961" ca="1">INDEX('Marital status'!$A:$A,RANDBETWEEN(5,COUNTA('Marital status'!$A:$A) + 1),1)</f>
        <v>6</v>
      </c>
      <c r="S1961" s="7" t="str">
        <f ca="1">VLOOKUP($R1961,'Marital status'!$A:$B,2,FALSE)</f>
        <v>MarrieD</v>
      </c>
      <c r="T1961" s="7">
        <f t="shared" ca="1" si="303"/>
        <v>5</v>
      </c>
      <c r="U1961" s="7" t="str">
        <f ca="1">VLOOKUP($T1961,Ethnicities!$A:$B,2,FALSE)</f>
        <v xml:space="preserve"> white</v>
      </c>
      <c r="V1961" s="8">
        <f t="shared" ca="1" si="304"/>
        <v>22601</v>
      </c>
      <c r="W1961" s="6">
        <f t="shared" ca="1" si="305"/>
        <v>7</v>
      </c>
      <c r="X1961" s="8" t="str">
        <f ca="1">VLOOKUP($W1961,'Background education'!$A:$B,2,FALSE)</f>
        <v>Undergraduate degree</v>
      </c>
      <c r="Y1961" s="7">
        <f ca="1" xml:space="preserve">
  IF(OR($AA1961 = 5, $AA1961 = 6, $AA1961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61" s="7" t="str">
        <f ca="1">VLOOKUP($Y1961,Departments!$A:$B,2,FALSE)</f>
        <v>Controlling</v>
      </c>
      <c r="AA1961" s="6">
        <f t="shared" ca="1" si="306"/>
        <v>9</v>
      </c>
      <c r="AB1961" s="7" t="str">
        <f ca="1">VLOOKUP($AA1961,Roles!$A:$B,2,FALSE)</f>
        <v>Intern</v>
      </c>
      <c r="AC1961" s="6" t="str">
        <f t="shared" ca="1" si="307"/>
        <v/>
      </c>
      <c r="AD1961" s="7" t="str">
        <f ca="1" xml:space="preserve">
IF($AC1961 &lt;&gt; "",
    VLOOKUP($AC1961,Levels!$A:$B,2,FALSE),
    ""
)</f>
        <v/>
      </c>
      <c r="AE1961" s="8">
        <f t="shared" ca="1" si="308"/>
        <v>41639</v>
      </c>
      <c r="AF1961" s="6">
        <f ca="1">RANDBETWEEN(5,COUNTA('Recruitment source'!$A:$A) + 1)</f>
        <v>5</v>
      </c>
      <c r="AG1961" s="6" t="str">
        <f ca="1">VLOOKUP($AF1961,'Recruitment source'!$A:$B,2,FALSE)</f>
        <v>Indeed</v>
      </c>
      <c r="AH1961" s="8"/>
      <c r="AI1961" s="1">
        <f t="shared" ca="1" si="300"/>
        <v>1205</v>
      </c>
      <c r="AJ1961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1957, 1, 'Ana Sophia Moraes Almeida', 'F', 5, '16/11/1961', 7, 12, 9, NULL, 1205);</v>
      </c>
    </row>
    <row r="1962" spans="1:36" ht="14.25" customHeight="1" x14ac:dyDescent="0.2">
      <c r="A1962" s="7" cm="1">
        <f t="array" aca="1" ref="A1962" ca="1">INDEX(Companies!$A:$A,RANDBETWEEN(5,COUNTA(Companies!$A:$A) + 1),1)</f>
        <v>5</v>
      </c>
      <c r="B1962" s="7" t="str">
        <f ca="1">VLOOKUP($A1962,Companies!$A:$B,2,FALSE)</f>
        <v>ACME Corporation</v>
      </c>
      <c r="C1962" s="5">
        <f t="shared" si="301"/>
        <v>1958</v>
      </c>
      <c r="D1962" s="5" t="str" cm="1">
        <f t="array" ref="D1962">SHA1HASH($C1962)</f>
        <v>5979226d3b0dce97c6509620c4a1fd240b3277b8</v>
      </c>
      <c r="E1962" s="6">
        <v>1</v>
      </c>
      <c r="F1962" s="7">
        <f ca="1">IF($C1962 = 1 + N("Presidente"),
    127,
    IF($C1962 = 2 + N("Vice-Presidente"),
        72,
        IF($C1962 = 3 + N("Secretária bilíngue"),
            13,
            RANDBETWEEN(5,COUNT(Name!$A:$A) + 1)
        )
    )
)</f>
        <v>305</v>
      </c>
      <c r="G1962" s="7" t="str">
        <f ca="1">VLOOKUP($F1962,Name!$A:$B,2,FALSE)</f>
        <v>Nathan</v>
      </c>
      <c r="H1962" s="7">
        <f ca="1" xml:space="preserve">
IF($C1962 = 1,
    0,
    RANDBETWEEN(5,COUNT('Last name'!$A:$A) + 1)
)</f>
        <v>134</v>
      </c>
      <c r="I1962" s="7" t="str">
        <f ca="1" xml:space="preserve">
IF($C1962 = 1 + N("Presidente"),
    "de Orléans e Bragança",
    VLOOKUP($H1962,'Last name'!$A:$B,2,FALSE) &amp; " " &amp; VLOOKUP(RANDBETWEEN(5,COUNT('Last name'!$A:$A) + 1),'Last name'!$A:$B,2,FALSE)
)</f>
        <v>Morato de Oliveira</v>
      </c>
      <c r="J1962" s="7" t="str">
        <f t="shared" ca="1" si="302"/>
        <v>Nathan Morato de Oliveira</v>
      </c>
      <c r="K1962" s="7" t="str" cm="1">
        <f t="array" aca="1" ref="K1962" ca="1">SHA1HASH($J1962)</f>
        <v>e5ddc7467a2338f86410b6ab5bd964b599465338</v>
      </c>
      <c r="L1962" s="7" cm="1">
        <f t="array" aca="1" ref="L1962" ca="1">INDEX(States!$A:$A,N1962,1)</f>
        <v>5</v>
      </c>
      <c r="M1962" s="7" t="str">
        <f ca="1">VLOOKUP($L1962,Countries!$A:$B,2,FALSE)</f>
        <v>Portugal</v>
      </c>
      <c r="N1962" s="7" cm="1">
        <f t="array" aca="1" ref="N1962" ca="1">INDEX(States!$C:$C,RANDBETWEEN(5,COUNTA(States!$A:$A) + 1),1)</f>
        <v>24</v>
      </c>
      <c r="O1962" s="7" t="str">
        <f ca="1">VLOOKUP($N1962,States!$C:$D,2,FALSE)</f>
        <v>Brangança</v>
      </c>
      <c r="P1962" s="7" t="str">
        <f ca="1">VLOOKUP($F1962,Name!$A:$C,3,FALSE)</f>
        <v>M</v>
      </c>
      <c r="Q1962" s="7" t="str">
        <f ca="1">VLOOKUP($P1962,Genders!$B:$C,2,FALSE)</f>
        <v>Male</v>
      </c>
      <c r="R1962" s="7" cm="1">
        <f t="array" aca="1" ref="R1962" ca="1">INDEX('Marital status'!$A:$A,RANDBETWEEN(5,COUNTA('Marital status'!$A:$A) + 1),1)</f>
        <v>5</v>
      </c>
      <c r="S1962" s="7" t="str">
        <f ca="1">VLOOKUP($R1962,'Marital status'!$A:$B,2,FALSE)</f>
        <v>single</v>
      </c>
      <c r="T1962" s="7">
        <f t="shared" ca="1" si="303"/>
        <v>5</v>
      </c>
      <c r="U1962" s="7" t="str">
        <f ca="1">VLOOKUP($T1962,Ethnicities!$A:$B,2,FALSE)</f>
        <v xml:space="preserve"> white</v>
      </c>
      <c r="V1962" s="8">
        <f t="shared" ca="1" si="304"/>
        <v>31569</v>
      </c>
      <c r="W1962" s="6">
        <f t="shared" ca="1" si="305"/>
        <v>8</v>
      </c>
      <c r="X1962" s="8" t="str">
        <f ca="1">VLOOKUP($W1962,'Background education'!$A:$B,2,FALSE)</f>
        <v>Graduate school</v>
      </c>
      <c r="Y1962" s="7">
        <f ca="1" xml:space="preserve">
  IF(OR($AA1962 = 5, $AA1962 = 6, $AA1962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62" s="7" t="str">
        <f ca="1">VLOOKUP($Y1962,Departments!$A:$B,2,FALSE)</f>
        <v>Audit</v>
      </c>
      <c r="AA1962" s="6">
        <f t="shared" ca="1" si="306"/>
        <v>11</v>
      </c>
      <c r="AB1962" s="7" t="str">
        <f ca="1">VLOOKUP($AA1962,Roles!$A:$B,2,FALSE)</f>
        <v>Analyst</v>
      </c>
      <c r="AC1962" s="6">
        <f t="shared" ca="1" si="307"/>
        <v>7</v>
      </c>
      <c r="AD1962" s="7" t="str">
        <f ca="1" xml:space="preserve">
IF($AC1962 &lt;&gt; "",
    VLOOKUP($AC1962,Levels!$A:$B,2,FALSE),
    ""
)</f>
        <v>Senior</v>
      </c>
      <c r="AE1962" s="8">
        <f t="shared" ca="1" si="308"/>
        <v>39392</v>
      </c>
      <c r="AF1962" s="6">
        <f ca="1">RANDBETWEEN(5,COUNTA('Recruitment source'!$A:$A) + 1)</f>
        <v>15</v>
      </c>
      <c r="AG1962" s="6" t="str">
        <f ca="1">VLOOKUP($AF1962,'Recruitment source'!$A:$B,2,FALSE)</f>
        <v>Website</v>
      </c>
      <c r="AH1962" s="8"/>
      <c r="AI1962" s="1">
        <f t="shared" ca="1" si="300"/>
        <v>3000</v>
      </c>
      <c r="AJ1962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1958, 1, 'Nathan Morato de Oliveira', 'M', 5, '06/06/1986', 8, 13, 11, 7, 3000);</v>
      </c>
    </row>
    <row r="1963" spans="1:36" ht="14.25" customHeight="1" x14ac:dyDescent="0.2">
      <c r="A1963" s="7" cm="1">
        <f t="array" aca="1" ref="A1963" ca="1">INDEX(Companies!$A:$A,RANDBETWEEN(5,COUNTA(Companies!$A:$A) + 1),1)</f>
        <v>5</v>
      </c>
      <c r="B1963" s="7" t="str">
        <f ca="1">VLOOKUP($A1963,Companies!$A:$B,2,FALSE)</f>
        <v>ACME Corporation</v>
      </c>
      <c r="C1963" s="5">
        <f t="shared" si="301"/>
        <v>1959</v>
      </c>
      <c r="D1963" s="5" t="str" cm="1">
        <f t="array" ref="D1963">SHA1HASH($C1963)</f>
        <v>1fb27bde2342b682a95981e272e3c0ab3e759d1f</v>
      </c>
      <c r="E1963" s="6">
        <v>1</v>
      </c>
      <c r="F1963" s="7">
        <f ca="1">IF($C1963 = 1 + N("Presidente"),
    127,
    IF($C1963 = 2 + N("Vice-Presidente"),
        72,
        IF($C1963 = 3 + N("Secretária bilíngue"),
            13,
            RANDBETWEEN(5,COUNT(Name!$A:$A) + 1)
        )
    )
)</f>
        <v>263</v>
      </c>
      <c r="G1963" s="7" t="str">
        <f ca="1">VLOOKUP($F1963,Name!$A:$B,2,FALSE)</f>
        <v>Maria Fernanda</v>
      </c>
      <c r="H1963" s="7">
        <f ca="1" xml:space="preserve">
IF($C1963 = 1,
    0,
    RANDBETWEEN(5,COUNT('Last name'!$A:$A) + 1)
)</f>
        <v>167</v>
      </c>
      <c r="I1963" s="7" t="str">
        <f ca="1" xml:space="preserve">
IF($C1963 = 1 + N("Presidente"),
    "de Orléans e Bragança",
    VLOOKUP($H1963,'Last name'!$A:$B,2,FALSE) &amp; " " &amp; VLOOKUP(RANDBETWEEN(5,COUNT('Last name'!$A:$A) + 1),'Last name'!$A:$B,2,FALSE)
)</f>
        <v>Romano Asvilla</v>
      </c>
      <c r="J1963" s="7" t="str">
        <f t="shared" ca="1" si="302"/>
        <v>Maria Fernanda Romano Asvilla</v>
      </c>
      <c r="K1963" s="7" t="str" cm="1">
        <f t="array" aca="1" ref="K1963" ca="1">SHA1HASH($J1963)</f>
        <v>c74912b8a531a34458796380e1cba493ec34f2d0</v>
      </c>
      <c r="L1963" s="7" cm="1">
        <f t="array" aca="1" ref="L1963" ca="1">INDEX(States!$A:$A,N1963,1)</f>
        <v>5</v>
      </c>
      <c r="M1963" s="7" t="str">
        <f ca="1">VLOOKUP($L1963,Countries!$A:$B,2,FALSE)</f>
        <v>Portugal</v>
      </c>
      <c r="N1963" s="7" cm="1">
        <f t="array" aca="1" ref="N1963" ca="1">INDEX(States!$C:$C,RANDBETWEEN(5,COUNTA(States!$A:$A) + 1),1)</f>
        <v>5</v>
      </c>
      <c r="O1963" s="7" t="str">
        <f ca="1">VLOOKUP($N1963,States!$C:$D,2,FALSE)</f>
        <v xml:space="preserve"> Lisboa</v>
      </c>
      <c r="P1963" s="7" t="str">
        <f ca="1">VLOOKUP($F1963,Name!$A:$C,3,FALSE)</f>
        <v>F</v>
      </c>
      <c r="Q1963" s="7" t="str">
        <f ca="1">VLOOKUP($P1963,Genders!$B:$C,2,FALSE)</f>
        <v>Female</v>
      </c>
      <c r="R1963" s="7" cm="1">
        <f t="array" aca="1" ref="R1963" ca="1">INDEX('Marital status'!$A:$A,RANDBETWEEN(5,COUNTA('Marital status'!$A:$A) + 1),1)</f>
        <v>8</v>
      </c>
      <c r="S1963" s="7" t="str">
        <f ca="1">VLOOKUP($R1963,'Marital status'!$A:$B,2,FALSE)</f>
        <v xml:space="preserve"> Separated </v>
      </c>
      <c r="T1963" s="7">
        <f t="shared" ca="1" si="303"/>
        <v>5</v>
      </c>
      <c r="U1963" s="7" t="str">
        <f ca="1">VLOOKUP($T1963,Ethnicities!$A:$B,2,FALSE)</f>
        <v xml:space="preserve"> white</v>
      </c>
      <c r="V1963" s="8">
        <f t="shared" ca="1" si="304"/>
        <v>22771</v>
      </c>
      <c r="W1963" s="6">
        <f t="shared" ca="1" si="305"/>
        <v>7</v>
      </c>
      <c r="X1963" s="8" t="str">
        <f ca="1">VLOOKUP($W1963,'Background education'!$A:$B,2,FALSE)</f>
        <v>Undergraduate degree</v>
      </c>
      <c r="Y1963" s="7">
        <f ca="1" xml:space="preserve">
  IF(OR($AA1963 = 5, $AA1963 = 6, $AA1963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63" s="7" t="str">
        <f ca="1">VLOOKUP($Y1963,Departments!$A:$B,2,FALSE)</f>
        <v>Audit</v>
      </c>
      <c r="AA1963" s="6">
        <f t="shared" ca="1" si="306"/>
        <v>9</v>
      </c>
      <c r="AB1963" s="7" t="str">
        <f ca="1">VLOOKUP($AA1963,Roles!$A:$B,2,FALSE)</f>
        <v>Intern</v>
      </c>
      <c r="AC1963" s="6" t="str">
        <f t="shared" ca="1" si="307"/>
        <v/>
      </c>
      <c r="AD1963" s="7" t="str">
        <f ca="1" xml:space="preserve">
IF($AC1963 &lt;&gt; "",
    VLOOKUP($AC1963,Levels!$A:$B,2,FALSE),
    ""
)</f>
        <v/>
      </c>
      <c r="AE1963" s="8">
        <f t="shared" ca="1" si="308"/>
        <v>37531</v>
      </c>
      <c r="AF1963" s="6">
        <f ca="1">RANDBETWEEN(5,COUNTA('Recruitment source'!$A:$A) + 1)</f>
        <v>12</v>
      </c>
      <c r="AG1963" s="6" t="str">
        <f ca="1">VLOOKUP($AF1963,'Recruitment source'!$A:$B,2,FALSE)</f>
        <v xml:space="preserve"> recommendation of employee</v>
      </c>
      <c r="AH1963" s="8"/>
      <c r="AI1963" s="1">
        <f t="shared" ca="1" si="300"/>
        <v>1205</v>
      </c>
      <c r="AJ1963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1959, 1, 'Maria Fernanda Romano Asvilla', 'F', 5, '05/05/1962', 7, 13, 9, NULL, 1205);</v>
      </c>
    </row>
    <row r="1964" spans="1:36" ht="14.25" customHeight="1" x14ac:dyDescent="0.2">
      <c r="A1964" s="7" cm="1">
        <f t="array" aca="1" ref="A1964" ca="1">INDEX(Companies!$A:$A,RANDBETWEEN(5,COUNTA(Companies!$A:$A) + 1),1)</f>
        <v>5</v>
      </c>
      <c r="B1964" s="7" t="str">
        <f ca="1">VLOOKUP($A1964,Companies!$A:$B,2,FALSE)</f>
        <v>ACME Corporation</v>
      </c>
      <c r="C1964" s="5">
        <f t="shared" si="301"/>
        <v>1960</v>
      </c>
      <c r="D1964" s="5" t="str" cm="1">
        <f t="array" ref="D1964">SHA1HASH($C1964)</f>
        <v>8f787f45102d363e1b7d6ef37fc7b5dfdf956d72</v>
      </c>
      <c r="E1964" s="6">
        <v>1</v>
      </c>
      <c r="F1964" s="7">
        <f ca="1">IF($C1964 = 1 + N("Presidente"),
    127,
    IF($C1964 = 2 + N("Vice-Presidente"),
        72,
        IF($C1964 = 3 + N("Secretária bilíngue"),
            13,
            RANDBETWEEN(5,COUNT(Name!$A:$A) + 1)
        )
    )
)</f>
        <v>305</v>
      </c>
      <c r="G1964" s="7" t="str">
        <f ca="1">VLOOKUP($F1964,Name!$A:$B,2,FALSE)</f>
        <v>Nathan</v>
      </c>
      <c r="H1964" s="7">
        <f ca="1" xml:space="preserve">
IF($C1964 = 1,
    0,
    RANDBETWEEN(5,COUNT('Last name'!$A:$A) + 1)
)</f>
        <v>123</v>
      </c>
      <c r="I1964" s="7" t="str">
        <f ca="1" xml:space="preserve">
IF($C1964 = 1 + N("Presidente"),
    "de Orléans e Bragança",
    VLOOKUP($H1964,'Last name'!$A:$B,2,FALSE) &amp; " " &amp; VLOOKUP(RANDBETWEEN(5,COUNT('Last name'!$A:$A) + 1),'Last name'!$A:$B,2,FALSE)
)</f>
        <v>Martins Monti</v>
      </c>
      <c r="J1964" s="7" t="str">
        <f t="shared" ca="1" si="302"/>
        <v>Nathan Martins Monti</v>
      </c>
      <c r="K1964" s="7" t="str" cm="1">
        <f t="array" aca="1" ref="K1964" ca="1">SHA1HASH($J1964)</f>
        <v>aa71b767a09d3ae78b6de074038c02ccb5be2ae7</v>
      </c>
      <c r="L1964" s="7" cm="1">
        <f t="array" aca="1" ref="L1964" ca="1">INDEX(States!$A:$A,N1964,1)</f>
        <v>5</v>
      </c>
      <c r="M1964" s="7" t="str">
        <f ca="1">VLOOKUP($L1964,Countries!$A:$B,2,FALSE)</f>
        <v>Portugal</v>
      </c>
      <c r="N1964" s="7" cm="1">
        <f t="array" aca="1" ref="N1964" ca="1">INDEX(States!$C:$C,RANDBETWEEN(5,COUNTA(States!$A:$A) + 1),1)</f>
        <v>8</v>
      </c>
      <c r="O1964" s="7" t="str">
        <f ca="1">VLOOKUP($N1964,States!$C:$D,2,FALSE)</f>
        <v>AveirO</v>
      </c>
      <c r="P1964" s="7" t="str">
        <f ca="1">VLOOKUP($F1964,Name!$A:$C,3,FALSE)</f>
        <v>M</v>
      </c>
      <c r="Q1964" s="7" t="str">
        <f ca="1">VLOOKUP($P1964,Genders!$B:$C,2,FALSE)</f>
        <v>Male</v>
      </c>
      <c r="R1964" s="7" cm="1">
        <f t="array" aca="1" ref="R1964" ca="1">INDEX('Marital status'!$A:$A,RANDBETWEEN(5,COUNTA('Marital status'!$A:$A) + 1),1)</f>
        <v>5</v>
      </c>
      <c r="S1964" s="7" t="str">
        <f ca="1">VLOOKUP($R1964,'Marital status'!$A:$B,2,FALSE)</f>
        <v>single</v>
      </c>
      <c r="T1964" s="7">
        <f t="shared" ca="1" si="303"/>
        <v>5</v>
      </c>
      <c r="U1964" s="7" t="str">
        <f ca="1">VLOOKUP($T1964,Ethnicities!$A:$B,2,FALSE)</f>
        <v xml:space="preserve"> white</v>
      </c>
      <c r="V1964" s="8">
        <f t="shared" ca="1" si="304"/>
        <v>23249</v>
      </c>
      <c r="W1964" s="6">
        <f t="shared" ca="1" si="305"/>
        <v>8</v>
      </c>
      <c r="X1964" s="8" t="str">
        <f ca="1">VLOOKUP($W1964,'Background education'!$A:$B,2,FALSE)</f>
        <v>Graduate school</v>
      </c>
      <c r="Y1964" s="7">
        <f ca="1" xml:space="preserve">
  IF(OR($AA1964 = 5, $AA1964 = 6, $AA1964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64" s="7" t="str">
        <f ca="1">VLOOKUP($Y1964,Departments!$A:$B,2,FALSE)</f>
        <v>Administration</v>
      </c>
      <c r="AA1964" s="6">
        <f t="shared" ca="1" si="306"/>
        <v>11</v>
      </c>
      <c r="AB1964" s="7" t="str">
        <f ca="1">VLOOKUP($AA1964,Roles!$A:$B,2,FALSE)</f>
        <v>Analyst</v>
      </c>
      <c r="AC1964" s="6">
        <f t="shared" ca="1" si="307"/>
        <v>7</v>
      </c>
      <c r="AD1964" s="7" t="str">
        <f ca="1" xml:space="preserve">
IF($AC1964 &lt;&gt; "",
    VLOOKUP($AC1964,Levels!$A:$B,2,FALSE),
    ""
)</f>
        <v>Senior</v>
      </c>
      <c r="AE1964" s="8">
        <f t="shared" ca="1" si="308"/>
        <v>40922</v>
      </c>
      <c r="AF1964" s="6">
        <f ca="1">RANDBETWEEN(5,COUNTA('Recruitment source'!$A:$A) + 1)</f>
        <v>8</v>
      </c>
      <c r="AG1964" s="6" t="str">
        <f ca="1">VLOOKUP($AF1964,'Recruitment source'!$A:$B,2,FALSE)</f>
        <v>Net Empregos</v>
      </c>
      <c r="AH1964" s="8"/>
      <c r="AI1964" s="1">
        <f t="shared" ca="1" si="300"/>
        <v>3000</v>
      </c>
      <c r="AJ1964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1960, 1, 'Nathan Martins Monti', 'M', 5, '26/08/1963', 8, 6, 11, 7, 3000);</v>
      </c>
    </row>
    <row r="1965" spans="1:36" ht="14.25" customHeight="1" x14ac:dyDescent="0.2">
      <c r="A1965" s="7" cm="1">
        <f t="array" aca="1" ref="A1965" ca="1">INDEX(Companies!$A:$A,RANDBETWEEN(5,COUNTA(Companies!$A:$A) + 1),1)</f>
        <v>5</v>
      </c>
      <c r="B1965" s="7" t="str">
        <f ca="1">VLOOKUP($A1965,Companies!$A:$B,2,FALSE)</f>
        <v>ACME Corporation</v>
      </c>
      <c r="C1965" s="5">
        <f t="shared" si="301"/>
        <v>1961</v>
      </c>
      <c r="D1965" s="5" t="str" cm="1">
        <f t="array" ref="D1965">SHA1HASH($C1965)</f>
        <v>d1e7c420b029989202887f2044fcca453758fc3e</v>
      </c>
      <c r="E1965" s="6">
        <v>1</v>
      </c>
      <c r="F1965" s="7">
        <f ca="1">IF($C1965 = 1 + N("Presidente"),
    127,
    IF($C1965 = 2 + N("Vice-Presidente"),
        72,
        IF($C1965 = 3 + N("Secretária bilíngue"),
            13,
            RANDBETWEEN(5,COUNT(Name!$A:$A) + 1)
        )
    )
)</f>
        <v>166</v>
      </c>
      <c r="G1965" s="7" t="str">
        <f ca="1">VLOOKUP($F1965,Name!$A:$B,2,FALSE)</f>
        <v>Henrico</v>
      </c>
      <c r="H1965" s="7">
        <f ca="1" xml:space="preserve">
IF($C1965 = 1,
    0,
    RANDBETWEEN(5,COUNT('Last name'!$A:$A) + 1)
)</f>
        <v>94</v>
      </c>
      <c r="I1965" s="7" t="str">
        <f ca="1" xml:space="preserve">
IF($C1965 = 1 + N("Presidente"),
    "de Orléans e Bragança",
    VLOOKUP($H1965,'Last name'!$A:$B,2,FALSE) &amp; " " &amp; VLOOKUP(RANDBETWEEN(5,COUNT('Last name'!$A:$A) + 1),'Last name'!$A:$B,2,FALSE)
)</f>
        <v>Furtado Bactista</v>
      </c>
      <c r="J1965" s="7" t="str">
        <f t="shared" ca="1" si="302"/>
        <v>Henrico Furtado Bactista</v>
      </c>
      <c r="K1965" s="7" t="str" cm="1">
        <f t="array" aca="1" ref="K1965" ca="1">SHA1HASH($J1965)</f>
        <v>334f6e6f37d08145583f0bcd8cc1a55680f14c06</v>
      </c>
      <c r="L1965" s="7" cm="1">
        <f t="array" aca="1" ref="L1965" ca="1">INDEX(States!$A:$A,N1965,1)</f>
        <v>5</v>
      </c>
      <c r="M1965" s="7" t="str">
        <f ca="1">VLOOKUP($L1965,Countries!$A:$B,2,FALSE)</f>
        <v>Portugal</v>
      </c>
      <c r="N1965" s="7" cm="1">
        <f t="array" aca="1" ref="N1965" ca="1">INDEX(States!$C:$C,RANDBETWEEN(5,COUNTA(States!$A:$A) + 1),1)</f>
        <v>10</v>
      </c>
      <c r="O1965" s="7" t="str">
        <f ca="1">VLOOKUP($N1965,States!$C:$D,2,FALSE)</f>
        <v>Faro</v>
      </c>
      <c r="P1965" s="7" t="str">
        <f ca="1">VLOOKUP($F1965,Name!$A:$C,3,FALSE)</f>
        <v>M</v>
      </c>
      <c r="Q1965" s="7" t="str">
        <f ca="1">VLOOKUP($P1965,Genders!$B:$C,2,FALSE)</f>
        <v>Male</v>
      </c>
      <c r="R1965" s="7" cm="1">
        <f t="array" aca="1" ref="R1965" ca="1">INDEX('Marital status'!$A:$A,RANDBETWEEN(5,COUNTA('Marital status'!$A:$A) + 1),1)</f>
        <v>7</v>
      </c>
      <c r="S1965" s="7" t="str">
        <f ca="1">VLOOKUP($R1965,'Marital status'!$A:$B,2,FALSE)</f>
        <v xml:space="preserve">Widowed </v>
      </c>
      <c r="T1965" s="7">
        <f t="shared" ca="1" si="303"/>
        <v>5</v>
      </c>
      <c r="U1965" s="7" t="str">
        <f ca="1">VLOOKUP($T1965,Ethnicities!$A:$B,2,FALSE)</f>
        <v xml:space="preserve"> white</v>
      </c>
      <c r="V1965" s="8">
        <f t="shared" ca="1" si="304"/>
        <v>25677</v>
      </c>
      <c r="W1965" s="6">
        <f t="shared" ca="1" si="305"/>
        <v>7</v>
      </c>
      <c r="X1965" s="8" t="str">
        <f ca="1">VLOOKUP($W1965,'Background education'!$A:$B,2,FALSE)</f>
        <v>Undergraduate degree</v>
      </c>
      <c r="Y1965" s="7">
        <f ca="1" xml:space="preserve">
  IF(OR($AA1965 = 5, $AA1965 = 6, $AA1965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65" s="7" t="str">
        <f ca="1">VLOOKUP($Y1965,Departments!$A:$B,2,FALSE)</f>
        <v>Communication &amp; Marketing</v>
      </c>
      <c r="AA1965" s="6">
        <f t="shared" ca="1" si="306"/>
        <v>9</v>
      </c>
      <c r="AB1965" s="7" t="str">
        <f ca="1">VLOOKUP($AA1965,Roles!$A:$B,2,FALSE)</f>
        <v>Intern</v>
      </c>
      <c r="AC1965" s="6" t="str">
        <f t="shared" ca="1" si="307"/>
        <v/>
      </c>
      <c r="AD1965" s="7" t="str">
        <f ca="1" xml:space="preserve">
IF($AC1965 &lt;&gt; "",
    VLOOKUP($AC1965,Levels!$A:$B,2,FALSE),
    ""
)</f>
        <v/>
      </c>
      <c r="AE1965" s="8">
        <f t="shared" ca="1" si="308"/>
        <v>37867</v>
      </c>
      <c r="AF1965" s="6">
        <f ca="1">RANDBETWEEN(5,COUNTA('Recruitment source'!$A:$A) + 1)</f>
        <v>12</v>
      </c>
      <c r="AG1965" s="6" t="str">
        <f ca="1">VLOOKUP($AF1965,'Recruitment source'!$A:$B,2,FALSE)</f>
        <v xml:space="preserve"> recommendation of employee</v>
      </c>
      <c r="AH1965" s="8"/>
      <c r="AI1965" s="1">
        <f t="shared" ca="1" si="300"/>
        <v>1285</v>
      </c>
      <c r="AJ1965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1961, 1, 'Henrico Furtado Bactista', 'M', 5, '19/04/1970', 7, 11, 9, NULL, 1285);</v>
      </c>
    </row>
    <row r="1966" spans="1:36" ht="14.25" customHeight="1" x14ac:dyDescent="0.2">
      <c r="A1966" s="7" cm="1">
        <f t="array" aca="1" ref="A1966" ca="1">INDEX(Companies!$A:$A,RANDBETWEEN(5,COUNTA(Companies!$A:$A) + 1),1)</f>
        <v>5</v>
      </c>
      <c r="B1966" s="7" t="str">
        <f ca="1">VLOOKUP($A1966,Companies!$A:$B,2,FALSE)</f>
        <v>ACME Corporation</v>
      </c>
      <c r="C1966" s="5">
        <f t="shared" si="301"/>
        <v>1962</v>
      </c>
      <c r="D1966" s="5" t="str" cm="1">
        <f t="array" ref="D1966">SHA1HASH($C1966)</f>
        <v>b051167e3c4ea1a2e7ad55e415e923988f6f1887</v>
      </c>
      <c r="E1966" s="6">
        <v>1</v>
      </c>
      <c r="F1966" s="7">
        <f ca="1">IF($C1966 = 1 + N("Presidente"),
    127,
    IF($C1966 = 2 + N("Vice-Presidente"),
        72,
        IF($C1966 = 3 + N("Secretária bilíngue"),
            13,
            RANDBETWEEN(5,COUNT(Name!$A:$A) + 1)
        )
    )
)</f>
        <v>192</v>
      </c>
      <c r="G1966" s="7" t="str">
        <f ca="1">VLOOKUP($F1966,Name!$A:$B,2,FALSE)</f>
        <v>João Pedro</v>
      </c>
      <c r="H1966" s="7">
        <f ca="1" xml:space="preserve">
IF($C1966 = 1,
    0,
    RANDBETWEEN(5,COUNT('Last name'!$A:$A) + 1)
)</f>
        <v>94</v>
      </c>
      <c r="I1966" s="7" t="str">
        <f ca="1" xml:space="preserve">
IF($C1966 = 1 + N("Presidente"),
    "de Orléans e Bragança",
    VLOOKUP($H1966,'Last name'!$A:$B,2,FALSE) &amp; " " &amp; VLOOKUP(RANDBETWEEN(5,COUNT('Last name'!$A:$A) + 1),'Last name'!$A:$B,2,FALSE)
)</f>
        <v>Furtado Andrioli</v>
      </c>
      <c r="J1966" s="7" t="str">
        <f t="shared" ca="1" si="302"/>
        <v>João Pedro Furtado Andrioli</v>
      </c>
      <c r="K1966" s="7" t="str" cm="1">
        <f t="array" aca="1" ref="K1966" ca="1">SHA1HASH($J1966)</f>
        <v>fec13b2d2b21727b68175bdb6366e920d433794a</v>
      </c>
      <c r="L1966" s="7" cm="1">
        <f t="array" aca="1" ref="L1966" ca="1">INDEX(States!$A:$A,N1966,1)</f>
        <v>5</v>
      </c>
      <c r="M1966" s="7" t="str">
        <f ca="1">VLOOKUP($L1966,Countries!$A:$B,2,FALSE)</f>
        <v>Portugal</v>
      </c>
      <c r="N1966" s="7" cm="1">
        <f t="array" aca="1" ref="N1966" ca="1">INDEX(States!$C:$C,RANDBETWEEN(5,COUNTA(States!$A:$A) + 1),1)</f>
        <v>10</v>
      </c>
      <c r="O1966" s="7" t="str">
        <f ca="1">VLOOKUP($N1966,States!$C:$D,2,FALSE)</f>
        <v>Faro</v>
      </c>
      <c r="P1966" s="7" t="str">
        <f ca="1">VLOOKUP($F1966,Name!$A:$C,3,FALSE)</f>
        <v>M</v>
      </c>
      <c r="Q1966" s="7" t="str">
        <f ca="1">VLOOKUP($P1966,Genders!$B:$C,2,FALSE)</f>
        <v>Male</v>
      </c>
      <c r="R1966" s="7" cm="1">
        <f t="array" aca="1" ref="R1966" ca="1">INDEX('Marital status'!$A:$A,RANDBETWEEN(5,COUNTA('Marital status'!$A:$A) + 1),1)</f>
        <v>6</v>
      </c>
      <c r="S1966" s="7" t="str">
        <f ca="1">VLOOKUP($R1966,'Marital status'!$A:$B,2,FALSE)</f>
        <v>MarrieD</v>
      </c>
      <c r="T1966" s="7">
        <f t="shared" ca="1" si="303"/>
        <v>5</v>
      </c>
      <c r="U1966" s="7" t="str">
        <f ca="1">VLOOKUP($T1966,Ethnicities!$A:$B,2,FALSE)</f>
        <v xml:space="preserve"> white</v>
      </c>
      <c r="V1966" s="8">
        <f t="shared" ca="1" si="304"/>
        <v>28745</v>
      </c>
      <c r="W1966" s="6">
        <f t="shared" ca="1" si="305"/>
        <v>8</v>
      </c>
      <c r="X1966" s="8" t="str">
        <f ca="1">VLOOKUP($W1966,'Background education'!$A:$B,2,FALSE)</f>
        <v>Graduate school</v>
      </c>
      <c r="Y1966" s="7">
        <f ca="1" xml:space="preserve">
  IF(OR($AA1966 = 5, $AA1966 = 6, $AA1966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66" s="7" t="str">
        <f ca="1">VLOOKUP($Y1966,Departments!$A:$B,2,FALSE)</f>
        <v>Finance</v>
      </c>
      <c r="AA1966" s="6">
        <f t="shared" ca="1" si="306"/>
        <v>11</v>
      </c>
      <c r="AB1966" s="7" t="str">
        <f ca="1">VLOOKUP($AA1966,Roles!$A:$B,2,FALSE)</f>
        <v>Analyst</v>
      </c>
      <c r="AC1966" s="6">
        <f t="shared" ca="1" si="307"/>
        <v>6</v>
      </c>
      <c r="AD1966" s="7" t="str">
        <f ca="1" xml:space="preserve">
IF($AC1966 &lt;&gt; "",
    VLOOKUP($AC1966,Levels!$A:$B,2,FALSE),
    ""
)</f>
        <v>Pleno</v>
      </c>
      <c r="AE1966" s="8">
        <f t="shared" ca="1" si="308"/>
        <v>44448</v>
      </c>
      <c r="AF1966" s="6">
        <f ca="1">RANDBETWEEN(5,COUNTA('Recruitment source'!$A:$A) + 1)</f>
        <v>6</v>
      </c>
      <c r="AG1966" s="6" t="str">
        <f ca="1">VLOOKUP($AF1966,'Recruitment source'!$A:$B,2,FALSE)</f>
        <v>Learn4Good</v>
      </c>
      <c r="AH1966" s="8"/>
      <c r="AI1966" s="1">
        <f t="shared" ca="1" si="300"/>
        <v>3000</v>
      </c>
      <c r="AJ1966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1962, 1, 'João Pedro Furtado Andrioli', 'M', 5, '12/09/1978', 8, 7, 11, 6, 3000);</v>
      </c>
    </row>
    <row r="1967" spans="1:36" ht="14.25" customHeight="1" x14ac:dyDescent="0.2">
      <c r="A1967" s="7" cm="1">
        <f t="array" aca="1" ref="A1967" ca="1">INDEX(Companies!$A:$A,RANDBETWEEN(5,COUNTA(Companies!$A:$A) + 1),1)</f>
        <v>5</v>
      </c>
      <c r="B1967" s="7" t="str">
        <f ca="1">VLOOKUP($A1967,Companies!$A:$B,2,FALSE)</f>
        <v>ACME Corporation</v>
      </c>
      <c r="C1967" s="5">
        <f t="shared" si="301"/>
        <v>1963</v>
      </c>
      <c r="D1967" s="5" t="str" cm="1">
        <f t="array" ref="D1967">SHA1HASH($C1967)</f>
        <v>a8d01dd316e90b6e072f8d10be9a327b06cebcdc</v>
      </c>
      <c r="E1967" s="6">
        <v>1</v>
      </c>
      <c r="F1967" s="7">
        <f ca="1">IF($C1967 = 1 + N("Presidente"),
    127,
    IF($C1967 = 2 + N("Vice-Presidente"),
        72,
        IF($C1967 = 3 + N("Secretária bilíngue"),
            13,
            RANDBETWEEN(5,COUNT(Name!$A:$A) + 1)
        )
    )
)</f>
        <v>308</v>
      </c>
      <c r="G1967" s="7" t="str">
        <f ca="1">VLOOKUP($F1967,Name!$A:$B,2,FALSE)</f>
        <v>Noah</v>
      </c>
      <c r="H1967" s="7">
        <f ca="1" xml:space="preserve">
IF($C1967 = 1,
    0,
    RANDBETWEEN(5,COUNT('Last name'!$A:$A) + 1)
)</f>
        <v>27</v>
      </c>
      <c r="I1967" s="7" t="str">
        <f ca="1" xml:space="preserve">
IF($C1967 = 1 + N("Presidente"),
    "de Orléans e Bragança",
    VLOOKUP($H1967,'Last name'!$A:$B,2,FALSE) &amp; " " &amp; VLOOKUP(RANDBETWEEN(5,COUNT('Last name'!$A:$A) + 1),'Last name'!$A:$B,2,FALSE)
)</f>
        <v>Bactista Leite</v>
      </c>
      <c r="J1967" s="7" t="str">
        <f t="shared" ca="1" si="302"/>
        <v>Noah Bactista Leite</v>
      </c>
      <c r="K1967" s="7" t="str" cm="1">
        <f t="array" aca="1" ref="K1967" ca="1">SHA1HASH($J1967)</f>
        <v>2b82081f49e2cef7637cbf73120efc1d5b0687b2</v>
      </c>
      <c r="L1967" s="7" cm="1">
        <f t="array" aca="1" ref="L1967" ca="1">INDEX(States!$A:$A,N1967,1)</f>
        <v>5</v>
      </c>
      <c r="M1967" s="7" t="str">
        <f ca="1">VLOOKUP($L1967,Countries!$A:$B,2,FALSE)</f>
        <v>Portugal</v>
      </c>
      <c r="N1967" s="7" cm="1">
        <f t="array" aca="1" ref="N1967" ca="1">INDEX(States!$C:$C,RANDBETWEEN(5,COUNTA(States!$A:$A) + 1),1)</f>
        <v>9</v>
      </c>
      <c r="O1967" s="7" t="str">
        <f ca="1">VLOOKUP($N1967,States!$C:$D,2,FALSE)</f>
        <v>braga</v>
      </c>
      <c r="P1967" s="7" t="str">
        <f ca="1">VLOOKUP($F1967,Name!$A:$C,3,FALSE)</f>
        <v>M</v>
      </c>
      <c r="Q1967" s="7" t="str">
        <f ca="1">VLOOKUP($P1967,Genders!$B:$C,2,FALSE)</f>
        <v>Male</v>
      </c>
      <c r="R1967" s="7" cm="1">
        <f t="array" aca="1" ref="R1967" ca="1">INDEX('Marital status'!$A:$A,RANDBETWEEN(5,COUNTA('Marital status'!$A:$A) + 1),1)</f>
        <v>9</v>
      </c>
      <c r="S1967" s="7" t="str">
        <f ca="1">VLOOKUP($R1967,'Marital status'!$A:$B,2,FALSE)</f>
        <v>DIVORCED</v>
      </c>
      <c r="T1967" s="7">
        <f t="shared" ca="1" si="303"/>
        <v>6</v>
      </c>
      <c r="U1967" s="7" t="str">
        <f ca="1">VLOOKUP($T1967,Ethnicities!$A:$B,2,FALSE)</f>
        <v>Black or African American</v>
      </c>
      <c r="V1967" s="8">
        <f t="shared" ca="1" si="304"/>
        <v>33475</v>
      </c>
      <c r="W1967" s="6">
        <f t="shared" ca="1" si="305"/>
        <v>7</v>
      </c>
      <c r="X1967" s="8" t="str">
        <f ca="1">VLOOKUP($W1967,'Background education'!$A:$B,2,FALSE)</f>
        <v>Undergraduate degree</v>
      </c>
      <c r="Y1967" s="7">
        <f ca="1" xml:space="preserve">
  IF(OR($AA1967 = 5, $AA1967 = 6, $AA1967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67" s="7" t="str">
        <f ca="1">VLOOKUP($Y1967,Departments!$A:$B,2,FALSE)</f>
        <v>Communication &amp; Marketing</v>
      </c>
      <c r="AA1967" s="6">
        <f t="shared" ca="1" si="306"/>
        <v>10</v>
      </c>
      <c r="AB1967" s="7" t="str">
        <f ca="1">VLOOKUP($AA1967,Roles!$A:$B,2,FALSE)</f>
        <v>Trainee</v>
      </c>
      <c r="AC1967" s="6" t="str">
        <f t="shared" ca="1" si="307"/>
        <v/>
      </c>
      <c r="AD1967" s="7" t="str">
        <f ca="1" xml:space="preserve">
IF($AC1967 &lt;&gt; "",
    VLOOKUP($AC1967,Levels!$A:$B,2,FALSE),
    ""
)</f>
        <v/>
      </c>
      <c r="AE1967" s="8">
        <f t="shared" ca="1" si="308"/>
        <v>40181</v>
      </c>
      <c r="AF1967" s="6">
        <f ca="1">RANDBETWEEN(5,COUNTA('Recruitment source'!$A:$A) + 1)</f>
        <v>7</v>
      </c>
      <c r="AG1967" s="6" t="str">
        <f ca="1">VLOOKUP($AF1967,'Recruitment source'!$A:$B,2,FALSE)</f>
        <v>SAPO Emprego</v>
      </c>
      <c r="AH1967" s="8"/>
      <c r="AI1967" s="1">
        <f t="shared" ca="1" si="300"/>
        <v>1385</v>
      </c>
      <c r="AJ196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1963, 1, 'Noah Bactista Leite', 'M', 6, '25/08/1991', 7, 11, 10, NULL, 1385);</v>
      </c>
    </row>
    <row r="1968" spans="1:36" ht="14.25" customHeight="1" x14ac:dyDescent="0.2">
      <c r="A1968" s="7" cm="1">
        <f t="array" aca="1" ref="A1968" ca="1">INDEX(Companies!$A:$A,RANDBETWEEN(5,COUNTA(Companies!$A:$A) + 1),1)</f>
        <v>5</v>
      </c>
      <c r="B1968" s="7" t="str">
        <f ca="1">VLOOKUP($A1968,Companies!$A:$B,2,FALSE)</f>
        <v>ACME Corporation</v>
      </c>
      <c r="C1968" s="5">
        <f t="shared" si="301"/>
        <v>1964</v>
      </c>
      <c r="D1968" s="5" t="str" cm="1">
        <f t="array" ref="D1968">SHA1HASH($C1968)</f>
        <v>44c9b30f7a5334e5c1c81ad08781cd89d33d02c0</v>
      </c>
      <c r="E1968" s="6">
        <v>1</v>
      </c>
      <c r="F1968" s="7">
        <f ca="1">IF($C1968 = 1 + N("Presidente"),
    127,
    IF($C1968 = 2 + N("Vice-Presidente"),
        72,
        IF($C1968 = 3 + N("Secretária bilíngue"),
            13,
            RANDBETWEEN(5,COUNT(Name!$A:$A) + 1)
        )
    )
)</f>
        <v>106</v>
      </c>
      <c r="G1968" s="7" t="str">
        <f ca="1">VLOOKUP($F1968,Name!$A:$B,2,FALSE)</f>
        <v>Davi Lucas</v>
      </c>
      <c r="H1968" s="7">
        <f ca="1" xml:space="preserve">
IF($C1968 = 1,
    0,
    RANDBETWEEN(5,COUNT('Last name'!$A:$A) + 1)
)</f>
        <v>146</v>
      </c>
      <c r="I1968" s="7" t="str">
        <f ca="1" xml:space="preserve">
IF($C1968 = 1 + N("Presidente"),
    "de Orléans e Bragança",
    VLOOKUP($H1968,'Last name'!$A:$B,2,FALSE) &amp; " " &amp; VLOOKUP(RANDBETWEEN(5,COUNT('Last name'!$A:$A) + 1),'Last name'!$A:$B,2,FALSE)
)</f>
        <v>Paulista Monteiro</v>
      </c>
      <c r="J1968" s="7" t="str">
        <f t="shared" ca="1" si="302"/>
        <v>Davi Lucas Paulista Monteiro</v>
      </c>
      <c r="K1968" s="7" t="str" cm="1">
        <f t="array" aca="1" ref="K1968" ca="1">SHA1HASH($J1968)</f>
        <v>352f347033846b97c1359542c44db9f0293c48e2</v>
      </c>
      <c r="L1968" s="7" cm="1">
        <f t="array" aca="1" ref="L1968" ca="1">INDEX(States!$A:$A,N1968,1)</f>
        <v>5</v>
      </c>
      <c r="M1968" s="7" t="str">
        <f ca="1">VLOOKUP($L1968,Countries!$A:$B,2,FALSE)</f>
        <v>Portugal</v>
      </c>
      <c r="N1968" s="7" cm="1">
        <f t="array" aca="1" ref="N1968" ca="1">INDEX(States!$C:$C,RANDBETWEEN(5,COUNTA(States!$A:$A) + 1),1)</f>
        <v>12</v>
      </c>
      <c r="O1968" s="7" t="str">
        <f ca="1">VLOOKUP($N1968,States!$C:$D,2,FALSE)</f>
        <v>Leiria</v>
      </c>
      <c r="P1968" s="7" t="str">
        <f ca="1">VLOOKUP($F1968,Name!$A:$C,3,FALSE)</f>
        <v>M</v>
      </c>
      <c r="Q1968" s="7" t="str">
        <f ca="1">VLOOKUP($P1968,Genders!$B:$C,2,FALSE)</f>
        <v>Male</v>
      </c>
      <c r="R1968" s="7" cm="1">
        <f t="array" aca="1" ref="R1968" ca="1">INDEX('Marital status'!$A:$A,RANDBETWEEN(5,COUNTA('Marital status'!$A:$A) + 1),1)</f>
        <v>5</v>
      </c>
      <c r="S1968" s="7" t="str">
        <f ca="1">VLOOKUP($R1968,'Marital status'!$A:$B,2,FALSE)</f>
        <v>single</v>
      </c>
      <c r="T1968" s="7">
        <f t="shared" ca="1" si="303"/>
        <v>5</v>
      </c>
      <c r="U1968" s="7" t="str">
        <f ca="1">VLOOKUP($T1968,Ethnicities!$A:$B,2,FALSE)</f>
        <v xml:space="preserve"> white</v>
      </c>
      <c r="V1968" s="8">
        <f t="shared" ca="1" si="304"/>
        <v>25985</v>
      </c>
      <c r="W1968" s="6">
        <f t="shared" ca="1" si="305"/>
        <v>7</v>
      </c>
      <c r="X1968" s="8" t="str">
        <f ca="1">VLOOKUP($W1968,'Background education'!$A:$B,2,FALSE)</f>
        <v>Undergraduate degree</v>
      </c>
      <c r="Y1968" s="7">
        <f ca="1" xml:space="preserve">
  IF(OR($AA1968 = 5, $AA1968 = 6, $AA1968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68" s="7" t="str">
        <f ca="1">VLOOKUP($Y1968,Departments!$A:$B,2,FALSE)</f>
        <v xml:space="preserve"> Presidency</v>
      </c>
      <c r="AA1968" s="6">
        <f t="shared" ca="1" si="306"/>
        <v>11</v>
      </c>
      <c r="AB1968" s="7" t="str">
        <f ca="1">VLOOKUP($AA1968,Roles!$A:$B,2,FALSE)</f>
        <v>Analyst</v>
      </c>
      <c r="AC1968" s="6">
        <f t="shared" ca="1" si="307"/>
        <v>6</v>
      </c>
      <c r="AD1968" s="7" t="str">
        <f ca="1" xml:space="preserve">
IF($AC1968 &lt;&gt; "",
    VLOOKUP($AC1968,Levels!$A:$B,2,FALSE),
    ""
)</f>
        <v>Pleno</v>
      </c>
      <c r="AE1968" s="8">
        <f t="shared" ca="1" si="308"/>
        <v>37770</v>
      </c>
      <c r="AF1968" s="6">
        <f ca="1">RANDBETWEEN(5,COUNTA('Recruitment source'!$A:$A) + 1)</f>
        <v>12</v>
      </c>
      <c r="AG1968" s="6" t="str">
        <f ca="1">VLOOKUP($AF1968,'Recruitment source'!$A:$B,2,FALSE)</f>
        <v xml:space="preserve"> recommendation of employee</v>
      </c>
      <c r="AH1968" s="8"/>
      <c r="AI1968" s="1">
        <f t="shared" ca="1" si="300"/>
        <v>2500</v>
      </c>
      <c r="AJ196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1964, 1, 'Davi Lucas Paulista Monteiro', 'M', 5, '21/02/1971', 7, 5, 11, 6, 2500);</v>
      </c>
    </row>
    <row r="1969" spans="1:36" ht="14.25" customHeight="1" x14ac:dyDescent="0.2">
      <c r="A1969" s="7" cm="1">
        <f t="array" aca="1" ref="A1969" ca="1">INDEX(Companies!$A:$A,RANDBETWEEN(5,COUNTA(Companies!$A:$A) + 1),1)</f>
        <v>5</v>
      </c>
      <c r="B1969" s="7" t="str">
        <f ca="1">VLOOKUP($A1969,Companies!$A:$B,2,FALSE)</f>
        <v>ACME Corporation</v>
      </c>
      <c r="C1969" s="5">
        <f t="shared" si="301"/>
        <v>1965</v>
      </c>
      <c r="D1969" s="5" t="str" cm="1">
        <f t="array" ref="D1969">SHA1HASH($C1969)</f>
        <v>5b17adc969018b102b802193f65ffebc07494a2c</v>
      </c>
      <c r="E1969" s="6">
        <v>1</v>
      </c>
      <c r="F1969" s="7">
        <f ca="1">IF($C1969 = 1 + N("Presidente"),
    127,
    IF($C1969 = 2 + N("Vice-Presidente"),
        72,
        IF($C1969 = 3 + N("Secretária bilíngue"),
            13,
            RANDBETWEEN(5,COUNT(Name!$A:$A) + 1)
        )
    )
)</f>
        <v>154</v>
      </c>
      <c r="G1969" s="7" t="str">
        <f ca="1">VLOOKUP($F1969,Name!$A:$B,2,FALSE)</f>
        <v>Giovanna</v>
      </c>
      <c r="H1969" s="7">
        <f ca="1" xml:space="preserve">
IF($C1969 = 1,
    0,
    RANDBETWEEN(5,COUNT('Last name'!$A:$A) + 1)
)</f>
        <v>66</v>
      </c>
      <c r="I1969" s="7" t="str">
        <f ca="1" xml:space="preserve">
IF($C1969 = 1 + N("Presidente"),
    "de Orléans e Bragança",
    VLOOKUP($H1969,'Last name'!$A:$B,2,FALSE) &amp; " " &amp; VLOOKUP(RANDBETWEEN(5,COUNT('Last name'!$A:$A) + 1),'Last name'!$A:$B,2,FALSE)
)</f>
        <v>Colombo Monti</v>
      </c>
      <c r="J1969" s="7" t="str">
        <f t="shared" ca="1" si="302"/>
        <v>Giovanna Colombo Monti</v>
      </c>
      <c r="K1969" s="7" t="str" cm="1">
        <f t="array" aca="1" ref="K1969" ca="1">SHA1HASH($J1969)</f>
        <v>75c141f812a6280ccd4ac44ff77a9ee9c5231233</v>
      </c>
      <c r="L1969" s="7" cm="1">
        <f t="array" aca="1" ref="L1969" ca="1">INDEX(States!$A:$A,N1969,1)</f>
        <v>5</v>
      </c>
      <c r="M1969" s="7" t="str">
        <f ca="1">VLOOKUP($L1969,Countries!$A:$B,2,FALSE)</f>
        <v>Portugal</v>
      </c>
      <c r="N1969" s="7" cm="1">
        <f t="array" aca="1" ref="N1969" ca="1">INDEX(States!$C:$C,RANDBETWEEN(5,COUNTA(States!$A:$A) + 1),1)</f>
        <v>10</v>
      </c>
      <c r="O1969" s="7" t="str">
        <f ca="1">VLOOKUP($N1969,States!$C:$D,2,FALSE)</f>
        <v>Faro</v>
      </c>
      <c r="P1969" s="7" t="str">
        <f ca="1">VLOOKUP($F1969,Name!$A:$C,3,FALSE)</f>
        <v>F</v>
      </c>
      <c r="Q1969" s="7" t="str">
        <f ca="1">VLOOKUP($P1969,Genders!$B:$C,2,FALSE)</f>
        <v>Female</v>
      </c>
      <c r="R1969" s="7" cm="1">
        <f t="array" aca="1" ref="R1969" ca="1">INDEX('Marital status'!$A:$A,RANDBETWEEN(5,COUNTA('Marital status'!$A:$A) + 1),1)</f>
        <v>8</v>
      </c>
      <c r="S1969" s="7" t="str">
        <f ca="1">VLOOKUP($R1969,'Marital status'!$A:$B,2,FALSE)</f>
        <v xml:space="preserve"> Separated </v>
      </c>
      <c r="T1969" s="7">
        <f t="shared" ca="1" si="303"/>
        <v>7</v>
      </c>
      <c r="U1969" s="7" t="str">
        <f ca="1">VLOOKUP($T1969,Ethnicities!$A:$B,2,FALSE)</f>
        <v xml:space="preserve">  Hispanic or LATINO</v>
      </c>
      <c r="V1969" s="8">
        <f t="shared" ca="1" si="304"/>
        <v>26754</v>
      </c>
      <c r="W1969" s="6">
        <f t="shared" ca="1" si="305"/>
        <v>7</v>
      </c>
      <c r="X1969" s="8" t="str">
        <f ca="1">VLOOKUP($W1969,'Background education'!$A:$B,2,FALSE)</f>
        <v>Undergraduate degree</v>
      </c>
      <c r="Y1969" s="7">
        <f ca="1" xml:space="preserve">
  IF(OR($AA1969 = 5, $AA1969 = 6, $AA1969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69" s="7" t="str">
        <f ca="1">VLOOKUP($Y1969,Departments!$A:$B,2,FALSE)</f>
        <v>Controlling</v>
      </c>
      <c r="AA1969" s="6">
        <f t="shared" ca="1" si="306"/>
        <v>9</v>
      </c>
      <c r="AB1969" s="7" t="str">
        <f ca="1">VLOOKUP($AA1969,Roles!$A:$B,2,FALSE)</f>
        <v>Intern</v>
      </c>
      <c r="AC1969" s="6" t="str">
        <f t="shared" ca="1" si="307"/>
        <v/>
      </c>
      <c r="AD1969" s="7" t="str">
        <f ca="1" xml:space="preserve">
IF($AC1969 &lt;&gt; "",
    VLOOKUP($AC1969,Levels!$A:$B,2,FALSE),
    ""
)</f>
        <v/>
      </c>
      <c r="AE1969" s="8">
        <f t="shared" ca="1" si="308"/>
        <v>38103</v>
      </c>
      <c r="AF1969" s="6">
        <f ca="1">RANDBETWEEN(5,COUNTA('Recruitment source'!$A:$A) + 1)</f>
        <v>8</v>
      </c>
      <c r="AG1969" s="6" t="str">
        <f ca="1">VLOOKUP($AF1969,'Recruitment source'!$A:$B,2,FALSE)</f>
        <v>Net Empregos</v>
      </c>
      <c r="AH1969" s="8"/>
      <c r="AI1969" s="1">
        <f t="shared" ca="1" si="300"/>
        <v>1205</v>
      </c>
      <c r="AJ196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1965, 1, 'Giovanna Colombo Monti', 'F', 7, '31/03/1973', 7, 12, 9, NULL, 1205);</v>
      </c>
    </row>
    <row r="1970" spans="1:36" ht="14.25" customHeight="1" x14ac:dyDescent="0.2">
      <c r="A1970" s="7" cm="1">
        <f t="array" aca="1" ref="A1970" ca="1">INDEX(Companies!$A:$A,RANDBETWEEN(5,COUNTA(Companies!$A:$A) + 1),1)</f>
        <v>5</v>
      </c>
      <c r="B1970" s="7" t="str">
        <f ca="1">VLOOKUP($A1970,Companies!$A:$B,2,FALSE)</f>
        <v>ACME Corporation</v>
      </c>
      <c r="C1970" s="5">
        <f t="shared" si="301"/>
        <v>1966</v>
      </c>
      <c r="D1970" s="5" t="str" cm="1">
        <f t="array" ref="D1970">SHA1HASH($C1970)</f>
        <v>58000b8f5d8c8a9b2b84e54e46ac9ded05558f84</v>
      </c>
      <c r="E1970" s="6">
        <v>1</v>
      </c>
      <c r="F1970" s="7">
        <f ca="1">IF($C1970 = 1 + N("Presidente"),
    127,
    IF($C1970 = 2 + N("Vice-Presidente"),
        72,
        IF($C1970 = 3 + N("Secretária bilíngue"),
            13,
            RANDBETWEEN(5,COUNT(Name!$A:$A) + 1)
        )
    )
)</f>
        <v>356</v>
      </c>
      <c r="G1970" s="7" t="str">
        <f ca="1">VLOOKUP($F1970,Name!$A:$B,2,FALSE)</f>
        <v>Victória</v>
      </c>
      <c r="H1970" s="7">
        <f ca="1" xml:space="preserve">
IF($C1970 = 1,
    0,
    RANDBETWEEN(5,COUNT('Last name'!$A:$A) + 1)
)</f>
        <v>66</v>
      </c>
      <c r="I1970" s="7" t="str">
        <f ca="1" xml:space="preserve">
IF($C1970 = 1 + N("Presidente"),
    "de Orléans e Bragança",
    VLOOKUP($H1970,'Last name'!$A:$B,2,FALSE) &amp; " " &amp; VLOOKUP(RANDBETWEEN(5,COUNT('Last name'!$A:$A) + 1),'Last name'!$A:$B,2,FALSE)
)</f>
        <v>Colombo Abranches</v>
      </c>
      <c r="J1970" s="7" t="str">
        <f t="shared" ca="1" si="302"/>
        <v>Victória Colombo Abranches</v>
      </c>
      <c r="K1970" s="7" t="str" cm="1">
        <f t="array" aca="1" ref="K1970" ca="1">SHA1HASH($J1970)</f>
        <v>748798bcbd85ba8795f7d214ab69279b2fda02c3</v>
      </c>
      <c r="L1970" s="7" cm="1">
        <f t="array" aca="1" ref="L1970" ca="1">INDEX(States!$A:$A,N1970,1)</f>
        <v>5</v>
      </c>
      <c r="M1970" s="7" t="str">
        <f ca="1">VLOOKUP($L1970,Countries!$A:$B,2,FALSE)</f>
        <v>Portugal</v>
      </c>
      <c r="N1970" s="7" cm="1">
        <f t="array" aca="1" ref="N1970" ca="1">INDEX(States!$C:$C,RANDBETWEEN(5,COUNTA(States!$A:$A) + 1),1)</f>
        <v>13</v>
      </c>
      <c r="O1970" s="7" t="str">
        <f ca="1">VLOOKUP($N1970,States!$C:$D,2,FALSE)</f>
        <v>Coimbra</v>
      </c>
      <c r="P1970" s="7" t="str">
        <f ca="1">VLOOKUP($F1970,Name!$A:$C,3,FALSE)</f>
        <v>F</v>
      </c>
      <c r="Q1970" s="7" t="str">
        <f ca="1">VLOOKUP($P1970,Genders!$B:$C,2,FALSE)</f>
        <v>Female</v>
      </c>
      <c r="R1970" s="7" cm="1">
        <f t="array" aca="1" ref="R1970" ca="1">INDEX('Marital status'!$A:$A,RANDBETWEEN(5,COUNTA('Marital status'!$A:$A) + 1),1)</f>
        <v>9</v>
      </c>
      <c r="S1970" s="7" t="str">
        <f ca="1">VLOOKUP($R1970,'Marital status'!$A:$B,2,FALSE)</f>
        <v>DIVORCED</v>
      </c>
      <c r="T1970" s="7">
        <f t="shared" ca="1" si="303"/>
        <v>5</v>
      </c>
      <c r="U1970" s="7" t="str">
        <f ca="1">VLOOKUP($T1970,Ethnicities!$A:$B,2,FALSE)</f>
        <v xml:space="preserve"> white</v>
      </c>
      <c r="V1970" s="8">
        <f t="shared" ca="1" si="304"/>
        <v>25835</v>
      </c>
      <c r="W1970" s="6">
        <f t="shared" ca="1" si="305"/>
        <v>7</v>
      </c>
      <c r="X1970" s="8" t="str">
        <f ca="1">VLOOKUP($W1970,'Background education'!$A:$B,2,FALSE)</f>
        <v>Undergraduate degree</v>
      </c>
      <c r="Y1970" s="7">
        <f ca="1" xml:space="preserve">
  IF(OR($AA1970 = 5, $AA1970 = 6, $AA1970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70" s="7" t="str">
        <f ca="1">VLOOKUP($Y1970,Departments!$A:$B,2,FALSE)</f>
        <v xml:space="preserve"> Commercial</v>
      </c>
      <c r="AA1970" s="6">
        <f t="shared" ca="1" si="306"/>
        <v>11</v>
      </c>
      <c r="AB1970" s="7" t="str">
        <f ca="1">VLOOKUP($AA1970,Roles!$A:$B,2,FALSE)</f>
        <v>Analyst</v>
      </c>
      <c r="AC1970" s="6">
        <f t="shared" ca="1" si="307"/>
        <v>7</v>
      </c>
      <c r="AD1970" s="7" t="str">
        <f ca="1" xml:space="preserve">
IF($AC1970 &lt;&gt; "",
    VLOOKUP($AC1970,Levels!$A:$B,2,FALSE),
    ""
)</f>
        <v>Senior</v>
      </c>
      <c r="AE1970" s="8">
        <f t="shared" ca="1" si="308"/>
        <v>44577</v>
      </c>
      <c r="AF1970" s="6">
        <f ca="1">RANDBETWEEN(5,COUNTA('Recruitment source'!$A:$A) + 1)</f>
        <v>7</v>
      </c>
      <c r="AG1970" s="6" t="str">
        <f ca="1">VLOOKUP($AF1970,'Recruitment source'!$A:$B,2,FALSE)</f>
        <v>SAPO Emprego</v>
      </c>
      <c r="AH1970" s="8"/>
      <c r="AI1970" s="1">
        <f t="shared" ca="1" si="300"/>
        <v>2580</v>
      </c>
      <c r="AJ1970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1966, 1, 'Victória Colombo Abranches', 'F', 5, '24/09/1970', 7, 9, 11, 7, 2580);</v>
      </c>
    </row>
    <row r="1971" spans="1:36" ht="14.25" customHeight="1" x14ac:dyDescent="0.2">
      <c r="A1971" s="7" cm="1">
        <f t="array" aca="1" ref="A1971" ca="1">INDEX(Companies!$A:$A,RANDBETWEEN(5,COUNTA(Companies!$A:$A) + 1),1)</f>
        <v>5</v>
      </c>
      <c r="B1971" s="7" t="str">
        <f ca="1">VLOOKUP($A1971,Companies!$A:$B,2,FALSE)</f>
        <v>ACME Corporation</v>
      </c>
      <c r="C1971" s="5">
        <f t="shared" si="301"/>
        <v>1967</v>
      </c>
      <c r="D1971" s="5" t="str" cm="1">
        <f t="array" ref="D1971">SHA1HASH($C1971)</f>
        <v>4aa83fb5be976b39ee8c5d84991e20a9343c33d2</v>
      </c>
      <c r="E1971" s="6">
        <v>1</v>
      </c>
      <c r="F1971" s="7">
        <f ca="1">IF($C1971 = 1 + N("Presidente"),
    127,
    IF($C1971 = 2 + N("Vice-Presidente"),
        72,
        IF($C1971 = 3 + N("Secretária bilíngue"),
            13,
            RANDBETWEEN(5,COUNT(Name!$A:$A) + 1)
        )
    )
)</f>
        <v>128</v>
      </c>
      <c r="G1971" s="7" t="str">
        <f ca="1">VLOOKUP($F1971,Name!$A:$B,2,FALSE)</f>
        <v>Enzo Gabriel</v>
      </c>
      <c r="H1971" s="7">
        <f ca="1" xml:space="preserve">
IF($C1971 = 1,
    0,
    RANDBETWEEN(5,COUNT('Last name'!$A:$A) + 1)
)</f>
        <v>19</v>
      </c>
      <c r="I1971" s="7" t="str">
        <f ca="1" xml:space="preserve">
IF($C1971 = 1 + N("Presidente"),
    "de Orléans e Bragança",
    VLOOKUP($H1971,'Last name'!$A:$B,2,FALSE) &amp; " " &amp; VLOOKUP(RANDBETWEEN(5,COUNT('Last name'!$A:$A) + 1),'Last name'!$A:$B,2,FALSE)
)</f>
        <v>Anjos Barbieri</v>
      </c>
      <c r="J1971" s="7" t="str">
        <f t="shared" ca="1" si="302"/>
        <v>Enzo Gabriel Anjos Barbieri</v>
      </c>
      <c r="K1971" s="7" t="str" cm="1">
        <f t="array" aca="1" ref="K1971" ca="1">SHA1HASH($J1971)</f>
        <v>2263bf5aad6910cd836dbdc2a27668bfd726971c</v>
      </c>
      <c r="L1971" s="7" cm="1">
        <f t="array" aca="1" ref="L1971" ca="1">INDEX(States!$A:$A,N1971,1)</f>
        <v>5</v>
      </c>
      <c r="M1971" s="7" t="str">
        <f ca="1">VLOOKUP($L1971,Countries!$A:$B,2,FALSE)</f>
        <v>Portugal</v>
      </c>
      <c r="N1971" s="7" cm="1">
        <f t="array" aca="1" ref="N1971" ca="1">INDEX(States!$C:$C,RANDBETWEEN(5,COUNTA(States!$A:$A) + 1),1)</f>
        <v>24</v>
      </c>
      <c r="O1971" s="7" t="str">
        <f ca="1">VLOOKUP($N1971,States!$C:$D,2,FALSE)</f>
        <v>Brangança</v>
      </c>
      <c r="P1971" s="7" t="str">
        <f ca="1">VLOOKUP($F1971,Name!$A:$C,3,FALSE)</f>
        <v>M</v>
      </c>
      <c r="Q1971" s="7" t="str">
        <f ca="1">VLOOKUP($P1971,Genders!$B:$C,2,FALSE)</f>
        <v>Male</v>
      </c>
      <c r="R1971" s="7" cm="1">
        <f t="array" aca="1" ref="R1971" ca="1">INDEX('Marital status'!$A:$A,RANDBETWEEN(5,COUNTA('Marital status'!$A:$A) + 1),1)</f>
        <v>7</v>
      </c>
      <c r="S1971" s="7" t="str">
        <f ca="1">VLOOKUP($R1971,'Marital status'!$A:$B,2,FALSE)</f>
        <v xml:space="preserve">Widowed </v>
      </c>
      <c r="T1971" s="7">
        <f t="shared" ca="1" si="303"/>
        <v>5</v>
      </c>
      <c r="U1971" s="7" t="str">
        <f ca="1">VLOOKUP($T1971,Ethnicities!$A:$B,2,FALSE)</f>
        <v xml:space="preserve"> white</v>
      </c>
      <c r="V1971" s="8">
        <f t="shared" ca="1" si="304"/>
        <v>25171</v>
      </c>
      <c r="W1971" s="6">
        <f t="shared" ca="1" si="305"/>
        <v>7</v>
      </c>
      <c r="X1971" s="8" t="str">
        <f ca="1">VLOOKUP($W1971,'Background education'!$A:$B,2,FALSE)</f>
        <v>Undergraduate degree</v>
      </c>
      <c r="Y1971" s="7">
        <f ca="1" xml:space="preserve">
  IF(OR($AA1971 = 5, $AA1971 = 6, $AA1971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71" s="7" t="str">
        <f ca="1">VLOOKUP($Y1971,Departments!$A:$B,2,FALSE)</f>
        <v xml:space="preserve"> Presidency</v>
      </c>
      <c r="AA1971" s="6">
        <f t="shared" ca="1" si="306"/>
        <v>10</v>
      </c>
      <c r="AB1971" s="7" t="str">
        <f ca="1">VLOOKUP($AA1971,Roles!$A:$B,2,FALSE)</f>
        <v>Trainee</v>
      </c>
      <c r="AC1971" s="6" t="str">
        <f t="shared" ca="1" si="307"/>
        <v/>
      </c>
      <c r="AD1971" s="7" t="str">
        <f ca="1" xml:space="preserve">
IF($AC1971 &lt;&gt; "",
    VLOOKUP($AC1971,Levels!$A:$B,2,FALSE),
    ""
)</f>
        <v/>
      </c>
      <c r="AE1971" s="8">
        <f t="shared" ca="1" si="308"/>
        <v>42907</v>
      </c>
      <c r="AF1971" s="6">
        <f ca="1">RANDBETWEEN(5,COUNTA('Recruitment source'!$A:$A) + 1)</f>
        <v>14</v>
      </c>
      <c r="AG1971" s="6" t="str">
        <f ca="1">VLOOKUP($AF1971,'Recruitment source'!$A:$B,2,FALSE)</f>
        <v>LinkedIn</v>
      </c>
      <c r="AH1971" s="8"/>
      <c r="AI1971" s="1">
        <f t="shared" ca="1" si="300"/>
        <v>1305</v>
      </c>
      <c r="AJ1971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1967, 1, 'Enzo Gabriel Anjos Barbieri', 'M', 5, '29/11/1968', 7, 5, 10, NULL, 1305);</v>
      </c>
    </row>
    <row r="1972" spans="1:36" ht="14.25" customHeight="1" x14ac:dyDescent="0.2">
      <c r="A1972" s="7" cm="1">
        <f t="array" aca="1" ref="A1972" ca="1">INDEX(Companies!$A:$A,RANDBETWEEN(5,COUNTA(Companies!$A:$A) + 1),1)</f>
        <v>5</v>
      </c>
      <c r="B1972" s="7" t="str">
        <f ca="1">VLOOKUP($A1972,Companies!$A:$B,2,FALSE)</f>
        <v>ACME Corporation</v>
      </c>
      <c r="C1972" s="5">
        <f t="shared" si="301"/>
        <v>1968</v>
      </c>
      <c r="D1972" s="5" t="str" cm="1">
        <f t="array" ref="D1972">SHA1HASH($C1972)</f>
        <v>72a9500430e3b5bd0680cbdedd4ae13de468c35a</v>
      </c>
      <c r="E1972" s="6">
        <v>1</v>
      </c>
      <c r="F1972" s="7">
        <f ca="1">IF($C1972 = 1 + N("Presidente"),
    127,
    IF($C1972 = 2 + N("Vice-Presidente"),
        72,
        IF($C1972 = 3 + N("Secretária bilíngue"),
            13,
            RANDBETWEEN(5,COUNT(Name!$A:$A) + 1)
        )
    )
)</f>
        <v>269</v>
      </c>
      <c r="G1972" s="7" t="str">
        <f ca="1">VLOOKUP($F1972,Name!$A:$B,2,FALSE)</f>
        <v>Maria Júlia</v>
      </c>
      <c r="H1972" s="7">
        <f ca="1" xml:space="preserve">
IF($C1972 = 1,
    0,
    RANDBETWEEN(5,COUNT('Last name'!$A:$A) + 1)
)</f>
        <v>111</v>
      </c>
      <c r="I1972" s="7" t="str">
        <f ca="1" xml:space="preserve">
IF($C1972 = 1 + N("Presidente"),
    "de Orléans e Bragança",
    VLOOKUP($H1972,'Last name'!$A:$B,2,FALSE) &amp; " " &amp; VLOOKUP(RANDBETWEEN(5,COUNT('Last name'!$A:$A) + 1),'Last name'!$A:$B,2,FALSE)
)</f>
        <v>Longo Barreto</v>
      </c>
      <c r="J1972" s="7" t="str">
        <f t="shared" ca="1" si="302"/>
        <v>Maria Júlia Longo Barreto</v>
      </c>
      <c r="K1972" s="7" t="str" cm="1">
        <f t="array" aca="1" ref="K1972" ca="1">SHA1HASH($J1972)</f>
        <v>af07f66eaea95e0cbac6103c7bc6fc2365eb9e02</v>
      </c>
      <c r="L1972" s="7" cm="1">
        <f t="array" aca="1" ref="L1972" ca="1">INDEX(States!$A:$A,N1972,1)</f>
        <v>5</v>
      </c>
      <c r="M1972" s="7" t="str">
        <f ca="1">VLOOKUP($L1972,Countries!$A:$B,2,FALSE)</f>
        <v>Portugal</v>
      </c>
      <c r="N1972" s="7" cm="1">
        <f t="array" aca="1" ref="N1972" ca="1">INDEX(States!$C:$C,RANDBETWEEN(5,COUNTA(States!$A:$A) + 1),1)</f>
        <v>21</v>
      </c>
      <c r="O1972" s="7" t="str">
        <f ca="1">VLOOKUP($N1972,States!$C:$D,2,FALSE)</f>
        <v>Guarda</v>
      </c>
      <c r="P1972" s="7" t="str">
        <f ca="1">VLOOKUP($F1972,Name!$A:$C,3,FALSE)</f>
        <v>F</v>
      </c>
      <c r="Q1972" s="7" t="str">
        <f ca="1">VLOOKUP($P1972,Genders!$B:$C,2,FALSE)</f>
        <v>Female</v>
      </c>
      <c r="R1972" s="7" cm="1">
        <f t="array" aca="1" ref="R1972" ca="1">INDEX('Marital status'!$A:$A,RANDBETWEEN(5,COUNTA('Marital status'!$A:$A) + 1),1)</f>
        <v>6</v>
      </c>
      <c r="S1972" s="7" t="str">
        <f ca="1">VLOOKUP($R1972,'Marital status'!$A:$B,2,FALSE)</f>
        <v>MarrieD</v>
      </c>
      <c r="T1972" s="7">
        <f t="shared" ca="1" si="303"/>
        <v>5</v>
      </c>
      <c r="U1972" s="7" t="str">
        <f ca="1">VLOOKUP($T1972,Ethnicities!$A:$B,2,FALSE)</f>
        <v xml:space="preserve"> white</v>
      </c>
      <c r="V1972" s="8">
        <f t="shared" ca="1" si="304"/>
        <v>21832</v>
      </c>
      <c r="W1972" s="6">
        <f t="shared" ca="1" si="305"/>
        <v>8</v>
      </c>
      <c r="X1972" s="8" t="str">
        <f ca="1">VLOOKUP($W1972,'Background education'!$A:$B,2,FALSE)</f>
        <v>Graduate school</v>
      </c>
      <c r="Y1972" s="7">
        <f ca="1" xml:space="preserve">
  IF(OR($AA1972 = 5, $AA1972 = 6, $AA1972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72" s="7" t="str">
        <f ca="1">VLOOKUP($Y1972,Departments!$A:$B,2,FALSE)</f>
        <v>Audit</v>
      </c>
      <c r="AA1972" s="6">
        <f t="shared" ca="1" si="306"/>
        <v>11</v>
      </c>
      <c r="AB1972" s="7" t="str">
        <f ca="1">VLOOKUP($AA1972,Roles!$A:$B,2,FALSE)</f>
        <v>Analyst</v>
      </c>
      <c r="AC1972" s="6">
        <f t="shared" ca="1" si="307"/>
        <v>5</v>
      </c>
      <c r="AD1972" s="7" t="str">
        <f ca="1" xml:space="preserve">
IF($AC1972 &lt;&gt; "",
    VLOOKUP($AC1972,Levels!$A:$B,2,FALSE),
    ""
)</f>
        <v>Junior</v>
      </c>
      <c r="AE1972" s="8">
        <f t="shared" ca="1" si="308"/>
        <v>42045</v>
      </c>
      <c r="AF1972" s="6">
        <f ca="1">RANDBETWEEN(5,COUNTA('Recruitment source'!$A:$A) + 1)</f>
        <v>7</v>
      </c>
      <c r="AG1972" s="6" t="str">
        <f ca="1">VLOOKUP($AF1972,'Recruitment source'!$A:$B,2,FALSE)</f>
        <v>SAPO Emprego</v>
      </c>
      <c r="AH1972" s="8"/>
      <c r="AI1972" s="1">
        <f t="shared" ca="1" si="300"/>
        <v>3000</v>
      </c>
      <c r="AJ1972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1968, 1, 'Maria Júlia Longo Barreto', 'F', 5, '09/10/1959', 8, 13, 11, 5, 3000);</v>
      </c>
    </row>
    <row r="1973" spans="1:36" ht="14.25" customHeight="1" x14ac:dyDescent="0.2">
      <c r="A1973" s="7" cm="1">
        <f t="array" aca="1" ref="A1973" ca="1">INDEX(Companies!$A:$A,RANDBETWEEN(5,COUNTA(Companies!$A:$A) + 1),1)</f>
        <v>5</v>
      </c>
      <c r="B1973" s="7" t="str">
        <f ca="1">VLOOKUP($A1973,Companies!$A:$B,2,FALSE)</f>
        <v>ACME Corporation</v>
      </c>
      <c r="C1973" s="5">
        <f t="shared" si="301"/>
        <v>1969</v>
      </c>
      <c r="D1973" s="5" t="str" cm="1">
        <f t="array" ref="D1973">SHA1HASH($C1973)</f>
        <v>a68b8351560179aac558c46820cb57b9d16da7bf</v>
      </c>
      <c r="E1973" s="6">
        <v>1</v>
      </c>
      <c r="F1973" s="7">
        <f ca="1">IF($C1973 = 1 + N("Presidente"),
    127,
    IF($C1973 = 2 + N("Vice-Presidente"),
        72,
        IF($C1973 = 3 + N("Secretária bilíngue"),
            13,
            RANDBETWEEN(5,COUNT(Name!$A:$A) + 1)
        )
    )
)</f>
        <v>152</v>
      </c>
      <c r="G1973" s="7" t="str">
        <f ca="1">VLOOKUP($F1973,Name!$A:$B,2,FALSE)</f>
        <v>Gael</v>
      </c>
      <c r="H1973" s="7">
        <f ca="1" xml:space="preserve">
IF($C1973 = 1,
    0,
    RANDBETWEEN(5,COUNT('Last name'!$A:$A) + 1)
)</f>
        <v>162</v>
      </c>
      <c r="I1973" s="7" t="str">
        <f ca="1" xml:space="preserve">
IF($C1973 = 1 + N("Presidente"),
    "de Orléans e Bragança",
    VLOOKUP($H1973,'Last name'!$A:$B,2,FALSE) &amp; " " &amp; VLOOKUP(RANDBETWEEN(5,COUNT('Last name'!$A:$A) + 1),'Last name'!$A:$B,2,FALSE)
)</f>
        <v>Ricci Ferrari</v>
      </c>
      <c r="J1973" s="7" t="str">
        <f t="shared" ca="1" si="302"/>
        <v>Gael Ricci Ferrari</v>
      </c>
      <c r="K1973" s="7" t="str" cm="1">
        <f t="array" aca="1" ref="K1973" ca="1">SHA1HASH($J1973)</f>
        <v>399995a19474e09a99247cf27813afb6944bfbce</v>
      </c>
      <c r="L1973" s="7" cm="1">
        <f t="array" aca="1" ref="L1973" ca="1">INDEX(States!$A:$A,N1973,1)</f>
        <v>5</v>
      </c>
      <c r="M1973" s="7" t="str">
        <f ca="1">VLOOKUP($L1973,Countries!$A:$B,2,FALSE)</f>
        <v>Portugal</v>
      </c>
      <c r="N1973" s="7" cm="1">
        <f t="array" aca="1" ref="N1973" ca="1">INDEX(States!$C:$C,RANDBETWEEN(5,COUNTA(States!$A:$A) + 1),1)</f>
        <v>12</v>
      </c>
      <c r="O1973" s="7" t="str">
        <f ca="1">VLOOKUP($N1973,States!$C:$D,2,FALSE)</f>
        <v>Leiria</v>
      </c>
      <c r="P1973" s="7" t="str">
        <f ca="1">VLOOKUP($F1973,Name!$A:$C,3,FALSE)</f>
        <v>M</v>
      </c>
      <c r="Q1973" s="7" t="str">
        <f ca="1">VLOOKUP($P1973,Genders!$B:$C,2,FALSE)</f>
        <v>Male</v>
      </c>
      <c r="R1973" s="7" cm="1">
        <f t="array" aca="1" ref="R1973" ca="1">INDEX('Marital status'!$A:$A,RANDBETWEEN(5,COUNTA('Marital status'!$A:$A) + 1),1)</f>
        <v>6</v>
      </c>
      <c r="S1973" s="7" t="str">
        <f ca="1">VLOOKUP($R1973,'Marital status'!$A:$B,2,FALSE)</f>
        <v>MarrieD</v>
      </c>
      <c r="T1973" s="7">
        <f t="shared" ca="1" si="303"/>
        <v>5</v>
      </c>
      <c r="U1973" s="7" t="str">
        <f ca="1">VLOOKUP($T1973,Ethnicities!$A:$B,2,FALSE)</f>
        <v xml:space="preserve"> white</v>
      </c>
      <c r="V1973" s="8">
        <f t="shared" ca="1" si="304"/>
        <v>30169</v>
      </c>
      <c r="W1973" s="6">
        <f t="shared" ca="1" si="305"/>
        <v>7</v>
      </c>
      <c r="X1973" s="8" t="str">
        <f ca="1">VLOOKUP($W1973,'Background education'!$A:$B,2,FALSE)</f>
        <v>Undergraduate degree</v>
      </c>
      <c r="Y1973" s="7">
        <f ca="1" xml:space="preserve">
  IF(OR($AA1973 = 5, $AA1973 = 6, $AA1973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73" s="7" t="str">
        <f ca="1">VLOOKUP($Y1973,Departments!$A:$B,2,FALSE)</f>
        <v>Audit</v>
      </c>
      <c r="AA1973" s="6">
        <f t="shared" ca="1" si="306"/>
        <v>10</v>
      </c>
      <c r="AB1973" s="7" t="str">
        <f ca="1">VLOOKUP($AA1973,Roles!$A:$B,2,FALSE)</f>
        <v>Trainee</v>
      </c>
      <c r="AC1973" s="6" t="str">
        <f t="shared" ca="1" si="307"/>
        <v/>
      </c>
      <c r="AD1973" s="7" t="str">
        <f ca="1" xml:space="preserve">
IF($AC1973 &lt;&gt; "",
    VLOOKUP($AC1973,Levels!$A:$B,2,FALSE),
    ""
)</f>
        <v/>
      </c>
      <c r="AE1973" s="8">
        <f t="shared" ca="1" si="308"/>
        <v>42054</v>
      </c>
      <c r="AF1973" s="6">
        <f ca="1">RANDBETWEEN(5,COUNTA('Recruitment source'!$A:$A) + 1)</f>
        <v>11</v>
      </c>
      <c r="AG1973" s="6" t="str">
        <f ca="1">VLOOKUP($AF1973,'Recruitment source'!$A:$B,2,FALSE)</f>
        <v>Next Station</v>
      </c>
      <c r="AH1973" s="8"/>
      <c r="AI1973" s="1">
        <f t="shared" ca="1" si="300"/>
        <v>1305</v>
      </c>
      <c r="AJ1973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1969, 1, 'Gael Ricci Ferrari', 'M', 5, '06/08/1982', 7, 13, 10, NULL, 1305);</v>
      </c>
    </row>
    <row r="1974" spans="1:36" ht="14.25" customHeight="1" x14ac:dyDescent="0.2">
      <c r="A1974" s="7" cm="1">
        <f t="array" aca="1" ref="A1974" ca="1">INDEX(Companies!$A:$A,RANDBETWEEN(5,COUNTA(Companies!$A:$A) + 1),1)</f>
        <v>5</v>
      </c>
      <c r="B1974" s="7" t="str">
        <f ca="1">VLOOKUP($A1974,Companies!$A:$B,2,FALSE)</f>
        <v>ACME Corporation</v>
      </c>
      <c r="C1974" s="5">
        <f t="shared" si="301"/>
        <v>1970</v>
      </c>
      <c r="D1974" s="5" t="str" cm="1">
        <f t="array" ref="D1974">SHA1HASH($C1974)</f>
        <v>f9922496ec864c9b125d22f29bae753da6b52e17</v>
      </c>
      <c r="E1974" s="6">
        <v>1</v>
      </c>
      <c r="F1974" s="7">
        <f ca="1">IF($C1974 = 1 + N("Presidente"),
    127,
    IF($C1974 = 2 + N("Vice-Presidente"),
        72,
        IF($C1974 = 3 + N("Secretária bilíngue"),
            13,
            RANDBETWEEN(5,COUNT(Name!$A:$A) + 1)
        )
    )
)</f>
        <v>203</v>
      </c>
      <c r="G1974" s="7" t="str">
        <f ca="1">VLOOKUP($F1974,Name!$A:$B,2,FALSE)</f>
        <v>Juliana</v>
      </c>
      <c r="H1974" s="7">
        <f ca="1" xml:space="preserve">
IF($C1974 = 1,
    0,
    RANDBETWEEN(5,COUNT('Last name'!$A:$A) + 1)
)</f>
        <v>157</v>
      </c>
      <c r="I1974" s="7" t="str">
        <f ca="1" xml:space="preserve">
IF($C1974 = 1 + N("Presidente"),
    "de Orléans e Bragança",
    VLOOKUP($H1974,'Last name'!$A:$B,2,FALSE) &amp; " " &amp; VLOOKUP(RANDBETWEEN(5,COUNT('Last name'!$A:$A) + 1),'Last name'!$A:$B,2,FALSE)
)</f>
        <v>Ramos Tavarez</v>
      </c>
      <c r="J1974" s="7" t="str">
        <f t="shared" ca="1" si="302"/>
        <v>Juliana Ramos Tavarez</v>
      </c>
      <c r="K1974" s="7" t="str" cm="1">
        <f t="array" aca="1" ref="K1974" ca="1">SHA1HASH($J1974)</f>
        <v>0d8313868cedd8527927f890404b902ed6b3b78c</v>
      </c>
      <c r="L1974" s="7" cm="1">
        <f t="array" aca="1" ref="L1974" ca="1">INDEX(States!$A:$A,N1974,1)</f>
        <v>5</v>
      </c>
      <c r="M1974" s="7" t="str">
        <f ca="1">VLOOKUP($L1974,Countries!$A:$B,2,FALSE)</f>
        <v>Portugal</v>
      </c>
      <c r="N1974" s="7" cm="1">
        <f t="array" aca="1" ref="N1974" ca="1">INDEX(States!$C:$C,RANDBETWEEN(5,COUNTA(States!$A:$A) + 1),1)</f>
        <v>7</v>
      </c>
      <c r="O1974" s="7" t="str">
        <f ca="1">VLOOKUP($N1974,States!$C:$D,2,FALSE)</f>
        <v xml:space="preserve"> Setúbal </v>
      </c>
      <c r="P1974" s="7" t="str">
        <f ca="1">VLOOKUP($F1974,Name!$A:$C,3,FALSE)</f>
        <v>F</v>
      </c>
      <c r="Q1974" s="7" t="str">
        <f ca="1">VLOOKUP($P1974,Genders!$B:$C,2,FALSE)</f>
        <v>Female</v>
      </c>
      <c r="R1974" s="7" cm="1">
        <f t="array" aca="1" ref="R1974" ca="1">INDEX('Marital status'!$A:$A,RANDBETWEEN(5,COUNTA('Marital status'!$A:$A) + 1),1)</f>
        <v>9</v>
      </c>
      <c r="S1974" s="7" t="str">
        <f ca="1">VLOOKUP($R1974,'Marital status'!$A:$B,2,FALSE)</f>
        <v>DIVORCED</v>
      </c>
      <c r="T1974" s="7">
        <f t="shared" ca="1" si="303"/>
        <v>6</v>
      </c>
      <c r="U1974" s="7" t="str">
        <f ca="1">VLOOKUP($T1974,Ethnicities!$A:$B,2,FALSE)</f>
        <v>Black or African American</v>
      </c>
      <c r="V1974" s="8">
        <f t="shared" ca="1" si="304"/>
        <v>17730</v>
      </c>
      <c r="W1974" s="6">
        <f t="shared" ca="1" si="305"/>
        <v>8</v>
      </c>
      <c r="X1974" s="8" t="str">
        <f ca="1">VLOOKUP($W1974,'Background education'!$A:$B,2,FALSE)</f>
        <v>Graduate school</v>
      </c>
      <c r="Y1974" s="7">
        <f ca="1" xml:space="preserve">
  IF(OR($AA1974 = 5, $AA1974 = 6, $AA1974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74" s="7" t="str">
        <f ca="1">VLOOKUP($Y1974,Departments!$A:$B,2,FALSE)</f>
        <v>Operations</v>
      </c>
      <c r="AA1974" s="6">
        <f t="shared" ca="1" si="306"/>
        <v>11</v>
      </c>
      <c r="AB1974" s="7" t="str">
        <f ca="1">VLOOKUP($AA1974,Roles!$A:$B,2,FALSE)</f>
        <v>Analyst</v>
      </c>
      <c r="AC1974" s="6">
        <f t="shared" ca="1" si="307"/>
        <v>6</v>
      </c>
      <c r="AD1974" s="7" t="str">
        <f ca="1" xml:space="preserve">
IF($AC1974 &lt;&gt; "",
    VLOOKUP($AC1974,Levels!$A:$B,2,FALSE),
    ""
)</f>
        <v>Pleno</v>
      </c>
      <c r="AE1974" s="8">
        <f t="shared" ca="1" si="308"/>
        <v>38643</v>
      </c>
      <c r="AF1974" s="6">
        <f ca="1">RANDBETWEEN(5,COUNTA('Recruitment source'!$A:$A) + 1)</f>
        <v>12</v>
      </c>
      <c r="AG1974" s="6" t="str">
        <f ca="1">VLOOKUP($AF1974,'Recruitment source'!$A:$B,2,FALSE)</f>
        <v xml:space="preserve"> recommendation of employee</v>
      </c>
      <c r="AH1974" s="8"/>
      <c r="AI1974" s="1">
        <f t="shared" ca="1" si="300"/>
        <v>3000</v>
      </c>
      <c r="AJ1974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1970, 1, 'Juliana Ramos Tavarez', 'F', 6, '16/07/1948', 8, 10, 11, 6, 3000);</v>
      </c>
    </row>
    <row r="1975" spans="1:36" ht="14.25" customHeight="1" x14ac:dyDescent="0.2">
      <c r="A1975" s="7" cm="1">
        <f t="array" aca="1" ref="A1975" ca="1">INDEX(Companies!$A:$A,RANDBETWEEN(5,COUNTA(Companies!$A:$A) + 1),1)</f>
        <v>5</v>
      </c>
      <c r="B1975" s="7" t="str">
        <f ca="1">VLOOKUP($A1975,Companies!$A:$B,2,FALSE)</f>
        <v>ACME Corporation</v>
      </c>
      <c r="C1975" s="5">
        <f t="shared" si="301"/>
        <v>1971</v>
      </c>
      <c r="D1975" s="5" t="str" cm="1">
        <f t="array" ref="D1975">SHA1HASH($C1975)</f>
        <v>8336e40ea16b97a960be85fc496a66921cd296cc</v>
      </c>
      <c r="E1975" s="6">
        <v>1</v>
      </c>
      <c r="F1975" s="7">
        <f ca="1">IF($C1975 = 1 + N("Presidente"),
    127,
    IF($C1975 = 2 + N("Vice-Presidente"),
        72,
        IF($C1975 = 3 + N("Secretária bilíngue"),
            13,
            RANDBETWEEN(5,COUNT(Name!$A:$A) + 1)
        )
    )
)</f>
        <v>129</v>
      </c>
      <c r="G1975" s="7" t="str">
        <f ca="1">VLOOKUP($F1975,Name!$A:$B,2,FALSE)</f>
        <v>Enzo Miguel</v>
      </c>
      <c r="H1975" s="7">
        <f ca="1" xml:space="preserve">
IF($C1975 = 1,
    0,
    RANDBETWEEN(5,COUNT('Last name'!$A:$A) + 1)
)</f>
        <v>171</v>
      </c>
      <c r="I1975" s="7" t="str">
        <f ca="1" xml:space="preserve">
IF($C1975 = 1 + N("Presidente"),
    "de Orléans e Bragança",
    VLOOKUP($H1975,'Last name'!$A:$B,2,FALSE) &amp; " " &amp; VLOOKUP(RANDBETWEEN(5,COUNT('Last name'!$A:$A) + 1),'Last name'!$A:$B,2,FALSE)
)</f>
        <v>Sacramento Melo</v>
      </c>
      <c r="J1975" s="7" t="str">
        <f t="shared" ca="1" si="302"/>
        <v>Enzo Miguel Sacramento Melo</v>
      </c>
      <c r="K1975" s="7" t="str" cm="1">
        <f t="array" aca="1" ref="K1975" ca="1">SHA1HASH($J1975)</f>
        <v>7849305a37aa65d211c60b68b6205fd6557540ef</v>
      </c>
      <c r="L1975" s="7" cm="1">
        <f t="array" aca="1" ref="L1975" ca="1">INDEX(States!$A:$A,N1975,1)</f>
        <v>5</v>
      </c>
      <c r="M1975" s="7" t="str">
        <f ca="1">VLOOKUP($L1975,Countries!$A:$B,2,FALSE)</f>
        <v>Portugal</v>
      </c>
      <c r="N1975" s="7" cm="1">
        <f t="array" aca="1" ref="N1975" ca="1">INDEX(States!$C:$C,RANDBETWEEN(5,COUNTA(States!$A:$A) + 1),1)</f>
        <v>19</v>
      </c>
      <c r="O1975" s="7" t="str">
        <f ca="1">VLOOKUP($N1975,States!$C:$D,2,FALSE)</f>
        <v>Beja</v>
      </c>
      <c r="P1975" s="7" t="str">
        <f ca="1">VLOOKUP($F1975,Name!$A:$C,3,FALSE)</f>
        <v>M</v>
      </c>
      <c r="Q1975" s="7" t="str">
        <f ca="1">VLOOKUP($P1975,Genders!$B:$C,2,FALSE)</f>
        <v>Male</v>
      </c>
      <c r="R1975" s="7" cm="1">
        <f t="array" aca="1" ref="R1975" ca="1">INDEX('Marital status'!$A:$A,RANDBETWEEN(5,COUNTA('Marital status'!$A:$A) + 1),1)</f>
        <v>8</v>
      </c>
      <c r="S1975" s="7" t="str">
        <f ca="1">VLOOKUP($R1975,'Marital status'!$A:$B,2,FALSE)</f>
        <v xml:space="preserve"> Separated </v>
      </c>
      <c r="T1975" s="7">
        <f t="shared" ca="1" si="303"/>
        <v>5</v>
      </c>
      <c r="U1975" s="7" t="str">
        <f ca="1">VLOOKUP($T1975,Ethnicities!$A:$B,2,FALSE)</f>
        <v xml:space="preserve"> white</v>
      </c>
      <c r="V1975" s="8">
        <f t="shared" ca="1" si="304"/>
        <v>32230</v>
      </c>
      <c r="W1975" s="6">
        <f t="shared" ca="1" si="305"/>
        <v>7</v>
      </c>
      <c r="X1975" s="8" t="str">
        <f ca="1">VLOOKUP($W1975,'Background education'!$A:$B,2,FALSE)</f>
        <v>Undergraduate degree</v>
      </c>
      <c r="Y1975" s="7">
        <f ca="1" xml:space="preserve">
  IF(OR($AA1975 = 5, $AA1975 = 6, $AA1975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75" s="7" t="str">
        <f ca="1">VLOOKUP($Y1975,Departments!$A:$B,2,FALSE)</f>
        <v>Controlling</v>
      </c>
      <c r="AA1975" s="6">
        <f t="shared" ca="1" si="306"/>
        <v>9</v>
      </c>
      <c r="AB1975" s="7" t="str">
        <f ca="1">VLOOKUP($AA1975,Roles!$A:$B,2,FALSE)</f>
        <v>Intern</v>
      </c>
      <c r="AC1975" s="6" t="str">
        <f t="shared" ca="1" si="307"/>
        <v/>
      </c>
      <c r="AD1975" s="7" t="str">
        <f ca="1" xml:space="preserve">
IF($AC1975 &lt;&gt; "",
    VLOOKUP($AC1975,Levels!$A:$B,2,FALSE),
    ""
)</f>
        <v/>
      </c>
      <c r="AE1975" s="8">
        <f t="shared" ca="1" si="308"/>
        <v>41160</v>
      </c>
      <c r="AF1975" s="6">
        <f ca="1">RANDBETWEEN(5,COUNTA('Recruitment source'!$A:$A) + 1)</f>
        <v>8</v>
      </c>
      <c r="AG1975" s="6" t="str">
        <f ca="1">VLOOKUP($AF1975,'Recruitment source'!$A:$B,2,FALSE)</f>
        <v>Net Empregos</v>
      </c>
      <c r="AH1975" s="8"/>
      <c r="AI1975" s="1">
        <f t="shared" ca="1" si="300"/>
        <v>1205</v>
      </c>
      <c r="AJ1975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1971, 1, 'Enzo Miguel Sacramento Melo', 'M', 5, '28/03/1988', 7, 12, 9, NULL, 1205);</v>
      </c>
    </row>
    <row r="1976" spans="1:36" ht="14.25" customHeight="1" x14ac:dyDescent="0.2">
      <c r="A1976" s="7" cm="1">
        <f t="array" aca="1" ref="A1976" ca="1">INDEX(Companies!$A:$A,RANDBETWEEN(5,COUNTA(Companies!$A:$A) + 1),1)</f>
        <v>5</v>
      </c>
      <c r="B1976" s="7" t="str">
        <f ca="1">VLOOKUP($A1976,Companies!$A:$B,2,FALSE)</f>
        <v>ACME Corporation</v>
      </c>
      <c r="C1976" s="5">
        <f t="shared" si="301"/>
        <v>1972</v>
      </c>
      <c r="D1976" s="5" t="str" cm="1">
        <f t="array" ref="D1976">SHA1HASH($C1976)</f>
        <v>3a06fc9da1d06b45ba4ebe2dfbc06e32c40cd491</v>
      </c>
      <c r="E1976" s="6">
        <v>1</v>
      </c>
      <c r="F1976" s="7">
        <f ca="1">IF($C1976 = 1 + N("Presidente"),
    127,
    IF($C1976 = 2 + N("Vice-Presidente"),
        72,
        IF($C1976 = 3 + N("Secretária bilíngue"),
            13,
            RANDBETWEEN(5,COUNT(Name!$A:$A) + 1)
        )
    )
)</f>
        <v>157</v>
      </c>
      <c r="G1976" s="7" t="str">
        <f ca="1">VLOOKUP($F1976,Name!$A:$B,2,FALSE)</f>
        <v>Guilherme</v>
      </c>
      <c r="H1976" s="7">
        <f ca="1" xml:space="preserve">
IF($C1976 = 1,
    0,
    RANDBETWEEN(5,COUNT('Last name'!$A:$A) + 1)
)</f>
        <v>23</v>
      </c>
      <c r="I1976" s="7" t="str">
        <f ca="1" xml:space="preserve">
IF($C1976 = 1 + N("Presidente"),
    "de Orléans e Bragança",
    VLOOKUP($H1976,'Last name'!$A:$B,2,FALSE) &amp; " " &amp; VLOOKUP(RANDBETWEEN(5,COUNT('Last name'!$A:$A) + 1),'Last name'!$A:$B,2,FALSE)
)</f>
        <v>Arruda Pinheiro</v>
      </c>
      <c r="J1976" s="7" t="str">
        <f t="shared" ca="1" si="302"/>
        <v>Guilherme Arruda Pinheiro</v>
      </c>
      <c r="K1976" s="7" t="str" cm="1">
        <f t="array" aca="1" ref="K1976" ca="1">SHA1HASH($J1976)</f>
        <v>781a577941745590a04d7f0ed60c221cef9a354c</v>
      </c>
      <c r="L1976" s="7" cm="1">
        <f t="array" aca="1" ref="L1976" ca="1">INDEX(States!$A:$A,N1976,1)</f>
        <v>5</v>
      </c>
      <c r="M1976" s="7" t="str">
        <f ca="1">VLOOKUP($L1976,Countries!$A:$B,2,FALSE)</f>
        <v>Portugal</v>
      </c>
      <c r="N1976" s="7" cm="1">
        <f t="array" aca="1" ref="N1976" ca="1">INDEX(States!$C:$C,RANDBETWEEN(5,COUNTA(States!$A:$A) + 1),1)</f>
        <v>13</v>
      </c>
      <c r="O1976" s="7" t="str">
        <f ca="1">VLOOKUP($N1976,States!$C:$D,2,FALSE)</f>
        <v>Coimbra</v>
      </c>
      <c r="P1976" s="7" t="str">
        <f ca="1">VLOOKUP($F1976,Name!$A:$C,3,FALSE)</f>
        <v>M</v>
      </c>
      <c r="Q1976" s="7" t="str">
        <f ca="1">VLOOKUP($P1976,Genders!$B:$C,2,FALSE)</f>
        <v>Male</v>
      </c>
      <c r="R1976" s="7" cm="1">
        <f t="array" aca="1" ref="R1976" ca="1">INDEX('Marital status'!$A:$A,RANDBETWEEN(5,COUNTA('Marital status'!$A:$A) + 1),1)</f>
        <v>8</v>
      </c>
      <c r="S1976" s="7" t="str">
        <f ca="1">VLOOKUP($R1976,'Marital status'!$A:$B,2,FALSE)</f>
        <v xml:space="preserve"> Separated </v>
      </c>
      <c r="T1976" s="7">
        <f t="shared" ca="1" si="303"/>
        <v>8</v>
      </c>
      <c r="U1976" s="7" t="str">
        <f ca="1">VLOOKUP($T1976,Ethnicities!$A:$B,2,FALSE)</f>
        <v>ASIAN</v>
      </c>
      <c r="V1976" s="8">
        <f t="shared" ca="1" si="304"/>
        <v>23129</v>
      </c>
      <c r="W1976" s="6">
        <f t="shared" ca="1" si="305"/>
        <v>7</v>
      </c>
      <c r="X1976" s="8" t="str">
        <f ca="1">VLOOKUP($W1976,'Background education'!$A:$B,2,FALSE)</f>
        <v>Undergraduate degree</v>
      </c>
      <c r="Y1976" s="7">
        <f ca="1" xml:space="preserve">
  IF(OR($AA1976 = 5, $AA1976 = 6, $AA1976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76" s="7" t="str">
        <f ca="1">VLOOKUP($Y1976,Departments!$A:$B,2,FALSE)</f>
        <v xml:space="preserve"> Commercial</v>
      </c>
      <c r="AA1976" s="6">
        <f t="shared" ca="1" si="306"/>
        <v>11</v>
      </c>
      <c r="AB1976" s="7" t="str">
        <f ca="1">VLOOKUP($AA1976,Roles!$A:$B,2,FALSE)</f>
        <v>Analyst</v>
      </c>
      <c r="AC1976" s="6">
        <f t="shared" ca="1" si="307"/>
        <v>7</v>
      </c>
      <c r="AD1976" s="7" t="str">
        <f ca="1" xml:space="preserve">
IF($AC1976 &lt;&gt; "",
    VLOOKUP($AC1976,Levels!$A:$B,2,FALSE),
    ""
)</f>
        <v>Senior</v>
      </c>
      <c r="AE1976" s="8">
        <f t="shared" ca="1" si="308"/>
        <v>42550</v>
      </c>
      <c r="AF1976" s="6">
        <f ca="1">RANDBETWEEN(5,COUNTA('Recruitment source'!$A:$A) + 1)</f>
        <v>10</v>
      </c>
      <c r="AG1976" s="6" t="str">
        <f ca="1">VLOOKUP($AF1976,'Recruitment source'!$A:$B,2,FALSE)</f>
        <v>Jobs in Lisbon</v>
      </c>
      <c r="AH1976" s="8"/>
      <c r="AI1976" s="1">
        <f t="shared" ca="1" si="300"/>
        <v>2580</v>
      </c>
      <c r="AJ1976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1972, 1, 'Guilherme Arruda Pinheiro', 'M', 8, '28/04/1963', 7, 9, 11, 7, 2580);</v>
      </c>
    </row>
    <row r="1977" spans="1:36" ht="14.25" customHeight="1" x14ac:dyDescent="0.2">
      <c r="A1977" s="7" cm="1">
        <f t="array" aca="1" ref="A1977" ca="1">INDEX(Companies!$A:$A,RANDBETWEEN(5,COUNTA(Companies!$A:$A) + 1),1)</f>
        <v>5</v>
      </c>
      <c r="B1977" s="7" t="str">
        <f ca="1">VLOOKUP($A1977,Companies!$A:$B,2,FALSE)</f>
        <v>ACME Corporation</v>
      </c>
      <c r="C1977" s="5">
        <f t="shared" si="301"/>
        <v>1973</v>
      </c>
      <c r="D1977" s="5" t="str" cm="1">
        <f t="array" ref="D1977">SHA1HASH($C1977)</f>
        <v>3ae80ce7fa474024ddf7958035c8153e35cf912c</v>
      </c>
      <c r="E1977" s="6">
        <v>1</v>
      </c>
      <c r="F1977" s="7">
        <f ca="1">IF($C1977 = 1 + N("Presidente"),
    127,
    IF($C1977 = 2 + N("Vice-Presidente"),
        72,
        IF($C1977 = 3 + N("Secretária bilíngue"),
            13,
            RANDBETWEEN(5,COUNT(Name!$A:$A) + 1)
        )
    )
)</f>
        <v>42</v>
      </c>
      <c r="G1977" s="7" t="str">
        <f ca="1">VLOOKUP($F1977,Name!$A:$B,2,FALSE)</f>
        <v>Ângelo</v>
      </c>
      <c r="H1977" s="7">
        <f ca="1" xml:space="preserve">
IF($C1977 = 1,
    0,
    RANDBETWEEN(5,COUNT('Last name'!$A:$A) + 1)
)</f>
        <v>27</v>
      </c>
      <c r="I1977" s="7" t="str">
        <f ca="1" xml:space="preserve">
IF($C1977 = 1 + N("Presidente"),
    "de Orléans e Bragança",
    VLOOKUP($H1977,'Last name'!$A:$B,2,FALSE) &amp; " " &amp; VLOOKUP(RANDBETWEEN(5,COUNT('Last name'!$A:$A) + 1),'Last name'!$A:$B,2,FALSE)
)</f>
        <v>Bactista Ramos</v>
      </c>
      <c r="J1977" s="7" t="str">
        <f t="shared" ca="1" si="302"/>
        <v>Ângelo Bactista Ramos</v>
      </c>
      <c r="K1977" s="7" t="str" cm="1">
        <f t="array" aca="1" ref="K1977" ca="1">SHA1HASH($J1977)</f>
        <v>f1aac4a2ba1d7322dedb924535c854d5611c27cd</v>
      </c>
      <c r="L1977" s="7" cm="1">
        <f t="array" aca="1" ref="L1977" ca="1">INDEX(States!$A:$A,N1977,1)</f>
        <v>5</v>
      </c>
      <c r="M1977" s="7" t="str">
        <f ca="1">VLOOKUP($L1977,Countries!$A:$B,2,FALSE)</f>
        <v>Portugal</v>
      </c>
      <c r="N1977" s="7" cm="1">
        <f t="array" aca="1" ref="N1977" ca="1">INDEX(States!$C:$C,RANDBETWEEN(5,COUNTA(States!$A:$A) + 1),1)</f>
        <v>11</v>
      </c>
      <c r="O1977" s="7" t="str">
        <f ca="1">VLOOKUP($N1977,States!$C:$D,2,FALSE)</f>
        <v>Santarém</v>
      </c>
      <c r="P1977" s="7" t="str">
        <f ca="1">VLOOKUP($F1977,Name!$A:$C,3,FALSE)</f>
        <v>M</v>
      </c>
      <c r="Q1977" s="7" t="str">
        <f ca="1">VLOOKUP($P1977,Genders!$B:$C,2,FALSE)</f>
        <v>Male</v>
      </c>
      <c r="R1977" s="7" cm="1">
        <f t="array" aca="1" ref="R1977" ca="1">INDEX('Marital status'!$A:$A,RANDBETWEEN(5,COUNTA('Marital status'!$A:$A) + 1),1)</f>
        <v>8</v>
      </c>
      <c r="S1977" s="7" t="str">
        <f ca="1">VLOOKUP($R1977,'Marital status'!$A:$B,2,FALSE)</f>
        <v xml:space="preserve"> Separated </v>
      </c>
      <c r="T1977" s="7">
        <f t="shared" ca="1" si="303"/>
        <v>5</v>
      </c>
      <c r="U1977" s="7" t="str">
        <f ca="1">VLOOKUP($T1977,Ethnicities!$A:$B,2,FALSE)</f>
        <v xml:space="preserve"> white</v>
      </c>
      <c r="V1977" s="8">
        <f t="shared" ca="1" si="304"/>
        <v>20255</v>
      </c>
      <c r="W1977" s="6">
        <f t="shared" ca="1" si="305"/>
        <v>7</v>
      </c>
      <c r="X1977" s="8" t="str">
        <f ca="1">VLOOKUP($W1977,'Background education'!$A:$B,2,FALSE)</f>
        <v>Undergraduate degree</v>
      </c>
      <c r="Y1977" s="7">
        <f ca="1" xml:space="preserve">
  IF(OR($AA1977 = 5, $AA1977 = 6, $AA1977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77" s="7" t="str">
        <f ca="1">VLOOKUP($Y1977,Departments!$A:$B,2,FALSE)</f>
        <v>Audit</v>
      </c>
      <c r="AA1977" s="6">
        <f t="shared" ca="1" si="306"/>
        <v>9</v>
      </c>
      <c r="AB1977" s="7" t="str">
        <f ca="1">VLOOKUP($AA1977,Roles!$A:$B,2,FALSE)</f>
        <v>Intern</v>
      </c>
      <c r="AC1977" s="6" t="str">
        <f t="shared" ca="1" si="307"/>
        <v/>
      </c>
      <c r="AD1977" s="7" t="str">
        <f ca="1" xml:space="preserve">
IF($AC1977 &lt;&gt; "",
    VLOOKUP($AC1977,Levels!$A:$B,2,FALSE),
    ""
)</f>
        <v/>
      </c>
      <c r="AE1977" s="8">
        <f t="shared" ca="1" si="308"/>
        <v>39439</v>
      </c>
      <c r="AF1977" s="6">
        <f ca="1">RANDBETWEEN(5,COUNTA('Recruitment source'!$A:$A) + 1)</f>
        <v>10</v>
      </c>
      <c r="AG1977" s="6" t="str">
        <f ca="1">VLOOKUP($AF1977,'Recruitment source'!$A:$B,2,FALSE)</f>
        <v>Jobs in Lisbon</v>
      </c>
      <c r="AH1977" s="8"/>
      <c r="AI1977" s="1">
        <f t="shared" ca="1" si="300"/>
        <v>1205</v>
      </c>
      <c r="AJ197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1973, 1, 'Ângelo Bactista Ramos', 'M', 5, '15/06/1955', 7, 13, 9, NULL, 1205);</v>
      </c>
    </row>
    <row r="1978" spans="1:36" ht="14.25" customHeight="1" x14ac:dyDescent="0.2">
      <c r="A1978" s="7" cm="1">
        <f t="array" aca="1" ref="A1978" ca="1">INDEX(Companies!$A:$A,RANDBETWEEN(5,COUNTA(Companies!$A:$A) + 1),1)</f>
        <v>5</v>
      </c>
      <c r="B1978" s="7" t="str">
        <f ca="1">VLOOKUP($A1978,Companies!$A:$B,2,FALSE)</f>
        <v>ACME Corporation</v>
      </c>
      <c r="C1978" s="5">
        <f t="shared" si="301"/>
        <v>1974</v>
      </c>
      <c r="D1978" s="5" t="str" cm="1">
        <f t="array" ref="D1978">SHA1HASH($C1978)</f>
        <v>8fffb7eb63008e7fddd449524f4371b4ee6117f2</v>
      </c>
      <c r="E1978" s="6">
        <v>1</v>
      </c>
      <c r="F1978" s="7">
        <f ca="1">IF($C1978 = 1 + N("Presidente"),
    127,
    IF($C1978 = 2 + N("Vice-Presidente"),
        72,
        IF($C1978 = 3 + N("Secretária bilíngue"),
            13,
            RANDBETWEEN(5,COUNT(Name!$A:$A) + 1)
        )
    )
)</f>
        <v>7</v>
      </c>
      <c r="G1978" s="7" t="str">
        <f ca="1">VLOOKUP($F1978,Name!$A:$B,2,FALSE)</f>
        <v>Adelaide</v>
      </c>
      <c r="H1978" s="7">
        <f ca="1" xml:space="preserve">
IF($C1978 = 1,
    0,
    RANDBETWEEN(5,COUNT('Last name'!$A:$A) + 1)
)</f>
        <v>142</v>
      </c>
      <c r="I1978" s="7" t="str">
        <f ca="1" xml:space="preserve">
IF($C1978 = 1 + N("Presidente"),
    "de Orléans e Bragança",
    VLOOKUP($H1978,'Last name'!$A:$B,2,FALSE) &amp; " " &amp; VLOOKUP(RANDBETWEEN(5,COUNT('Last name'!$A:$A) + 1),'Last name'!$A:$B,2,FALSE)
)</f>
        <v>Nunes Barbosa</v>
      </c>
      <c r="J1978" s="7" t="str">
        <f t="shared" ca="1" si="302"/>
        <v>Adelaide Nunes Barbosa</v>
      </c>
      <c r="K1978" s="7" t="str" cm="1">
        <f t="array" aca="1" ref="K1978" ca="1">SHA1HASH($J1978)</f>
        <v>947bdb316ec30cebd95d2d08041e566ba360f7ea</v>
      </c>
      <c r="L1978" s="7" cm="1">
        <f t="array" aca="1" ref="L1978" ca="1">INDEX(States!$A:$A,N1978,1)</f>
        <v>5</v>
      </c>
      <c r="M1978" s="7" t="str">
        <f ca="1">VLOOKUP($L1978,Countries!$A:$B,2,FALSE)</f>
        <v>Portugal</v>
      </c>
      <c r="N1978" s="7" cm="1">
        <f t="array" aca="1" ref="N1978" ca="1">INDEX(States!$C:$C,RANDBETWEEN(5,COUNTA(States!$A:$A) + 1),1)</f>
        <v>10</v>
      </c>
      <c r="O1978" s="7" t="str">
        <f ca="1">VLOOKUP($N1978,States!$C:$D,2,FALSE)</f>
        <v>Faro</v>
      </c>
      <c r="P1978" s="7" t="str">
        <f ca="1">VLOOKUP($F1978,Name!$A:$C,3,FALSE)</f>
        <v>F</v>
      </c>
      <c r="Q1978" s="7" t="str">
        <f ca="1">VLOOKUP($P1978,Genders!$B:$C,2,FALSE)</f>
        <v>Female</v>
      </c>
      <c r="R1978" s="7" cm="1">
        <f t="array" aca="1" ref="R1978" ca="1">INDEX('Marital status'!$A:$A,RANDBETWEEN(5,COUNTA('Marital status'!$A:$A) + 1),1)</f>
        <v>5</v>
      </c>
      <c r="S1978" s="7" t="str">
        <f ca="1">VLOOKUP($R1978,'Marital status'!$A:$B,2,FALSE)</f>
        <v>single</v>
      </c>
      <c r="T1978" s="7">
        <f t="shared" ca="1" si="303"/>
        <v>5</v>
      </c>
      <c r="U1978" s="7" t="str">
        <f ca="1">VLOOKUP($T1978,Ethnicities!$A:$B,2,FALSE)</f>
        <v xml:space="preserve"> white</v>
      </c>
      <c r="V1978" s="8">
        <f t="shared" ca="1" si="304"/>
        <v>20361</v>
      </c>
      <c r="W1978" s="6">
        <f t="shared" ca="1" si="305"/>
        <v>8</v>
      </c>
      <c r="X1978" s="8" t="str">
        <f ca="1">VLOOKUP($W1978,'Background education'!$A:$B,2,FALSE)</f>
        <v>Graduate school</v>
      </c>
      <c r="Y1978" s="7">
        <f ca="1" xml:space="preserve">
  IF(OR($AA1978 = 5, $AA1978 = 6, $AA1978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78" s="7" t="str">
        <f ca="1">VLOOKUP($Y1978,Departments!$A:$B,2,FALSE)</f>
        <v>Administration</v>
      </c>
      <c r="AA1978" s="6">
        <f t="shared" ca="1" si="306"/>
        <v>11</v>
      </c>
      <c r="AB1978" s="7" t="str">
        <f ca="1">VLOOKUP($AA1978,Roles!$A:$B,2,FALSE)</f>
        <v>Analyst</v>
      </c>
      <c r="AC1978" s="6">
        <f t="shared" ca="1" si="307"/>
        <v>5</v>
      </c>
      <c r="AD1978" s="7" t="str">
        <f ca="1" xml:space="preserve">
IF($AC1978 &lt;&gt; "",
    VLOOKUP($AC1978,Levels!$A:$B,2,FALSE),
    ""
)</f>
        <v>Junior</v>
      </c>
      <c r="AE1978" s="8">
        <f t="shared" ca="1" si="308"/>
        <v>37757</v>
      </c>
      <c r="AF1978" s="6">
        <f ca="1">RANDBETWEEN(5,COUNTA('Recruitment source'!$A:$A) + 1)</f>
        <v>12</v>
      </c>
      <c r="AG1978" s="6" t="str">
        <f ca="1">VLOOKUP($AF1978,'Recruitment source'!$A:$B,2,FALSE)</f>
        <v xml:space="preserve"> recommendation of employee</v>
      </c>
      <c r="AH1978" s="8"/>
      <c r="AI1978" s="1">
        <f t="shared" ca="1" si="300"/>
        <v>3000</v>
      </c>
      <c r="AJ197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1974, 1, 'Adelaide Nunes Barbosa', 'F', 5, '29/09/1955', 8, 6, 11, 5, 3000);</v>
      </c>
    </row>
    <row r="1979" spans="1:36" ht="14.25" customHeight="1" x14ac:dyDescent="0.2">
      <c r="A1979" s="7" cm="1">
        <f t="array" aca="1" ref="A1979" ca="1">INDEX(Companies!$A:$A,RANDBETWEEN(5,COUNTA(Companies!$A:$A) + 1),1)</f>
        <v>5</v>
      </c>
      <c r="B1979" s="7" t="str">
        <f ca="1">VLOOKUP($A1979,Companies!$A:$B,2,FALSE)</f>
        <v>ACME Corporation</v>
      </c>
      <c r="C1979" s="5">
        <f t="shared" si="301"/>
        <v>1975</v>
      </c>
      <c r="D1979" s="5" t="str" cm="1">
        <f t="array" ref="D1979">SHA1HASH($C1979)</f>
        <v>97265864d4de7d166302649eb1f26d64d16c88d5</v>
      </c>
      <c r="E1979" s="6">
        <v>1</v>
      </c>
      <c r="F1979" s="7">
        <f ca="1">IF($C1979 = 1 + N("Presidente"),
    127,
    IF($C1979 = 2 + N("Vice-Presidente"),
        72,
        IF($C1979 = 3 + N("Secretária bilíngue"),
            13,
            RANDBETWEEN(5,COUNT(Name!$A:$A) + 1)
        )
    )
)</f>
        <v>31</v>
      </c>
      <c r="G1979" s="7" t="str">
        <f ca="1">VLOOKUP($F1979,Name!$A:$B,2,FALSE)</f>
        <v>Ana Júlia</v>
      </c>
      <c r="H1979" s="7">
        <f ca="1" xml:space="preserve">
IF($C1979 = 1,
    0,
    RANDBETWEEN(5,COUNT('Last name'!$A:$A) + 1)
)</f>
        <v>93</v>
      </c>
      <c r="I1979" s="7" t="str">
        <f ca="1" xml:space="preserve">
IF($C1979 = 1 + N("Presidente"),
    "de Orléans e Bragança",
    VLOOKUP($H1979,'Last name'!$A:$B,2,FALSE) &amp; " " &amp; VLOOKUP(RANDBETWEEN(5,COUNT('Last name'!$A:$A) + 1),'Last name'!$A:$B,2,FALSE)
)</f>
        <v>Frois Rizzo</v>
      </c>
      <c r="J1979" s="7" t="str">
        <f t="shared" ca="1" si="302"/>
        <v>Ana Júlia Frois Rizzo</v>
      </c>
      <c r="K1979" s="7" t="str" cm="1">
        <f t="array" aca="1" ref="K1979" ca="1">SHA1HASH($J1979)</f>
        <v>9030fa0d2bdb4645e508431ff82d51835230451f</v>
      </c>
      <c r="L1979" s="7" cm="1">
        <f t="array" aca="1" ref="L1979" ca="1">INDEX(States!$A:$A,N1979,1)</f>
        <v>5</v>
      </c>
      <c r="M1979" s="7" t="str">
        <f ca="1">VLOOKUP($L1979,Countries!$A:$B,2,FALSE)</f>
        <v>Portugal</v>
      </c>
      <c r="N1979" s="7" cm="1">
        <f t="array" aca="1" ref="N1979" ca="1">INDEX(States!$C:$C,RANDBETWEEN(5,COUNTA(States!$A:$A) + 1),1)</f>
        <v>18</v>
      </c>
      <c r="O1979" s="7" t="str">
        <f ca="1">VLOOKUP($N1979,States!$C:$D,2,FALSE)</f>
        <v>Castelo Branco</v>
      </c>
      <c r="P1979" s="7" t="str">
        <f ca="1">VLOOKUP($F1979,Name!$A:$C,3,FALSE)</f>
        <v>F</v>
      </c>
      <c r="Q1979" s="7" t="str">
        <f ca="1">VLOOKUP($P1979,Genders!$B:$C,2,FALSE)</f>
        <v>Female</v>
      </c>
      <c r="R1979" s="7" cm="1">
        <f t="array" aca="1" ref="R1979" ca="1">INDEX('Marital status'!$A:$A,RANDBETWEEN(5,COUNTA('Marital status'!$A:$A) + 1),1)</f>
        <v>9</v>
      </c>
      <c r="S1979" s="7" t="str">
        <f ca="1">VLOOKUP($R1979,'Marital status'!$A:$B,2,FALSE)</f>
        <v>DIVORCED</v>
      </c>
      <c r="T1979" s="7">
        <f t="shared" ca="1" si="303"/>
        <v>5</v>
      </c>
      <c r="U1979" s="7" t="str">
        <f ca="1">VLOOKUP($T1979,Ethnicities!$A:$B,2,FALSE)</f>
        <v xml:space="preserve"> white</v>
      </c>
      <c r="V1979" s="8">
        <f t="shared" ca="1" si="304"/>
        <v>21518</v>
      </c>
      <c r="W1979" s="6">
        <f t="shared" ca="1" si="305"/>
        <v>7</v>
      </c>
      <c r="X1979" s="8" t="str">
        <f ca="1">VLOOKUP($W1979,'Background education'!$A:$B,2,FALSE)</f>
        <v>Undergraduate degree</v>
      </c>
      <c r="Y1979" s="7">
        <f ca="1" xml:space="preserve">
  IF(OR($AA1979 = 5, $AA1979 = 6, $AA1979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79" s="7" t="str">
        <f ca="1">VLOOKUP($Y1979,Departments!$A:$B,2,FALSE)</f>
        <v xml:space="preserve"> Commercial</v>
      </c>
      <c r="AA1979" s="6">
        <f t="shared" ca="1" si="306"/>
        <v>10</v>
      </c>
      <c r="AB1979" s="7" t="str">
        <f ca="1">VLOOKUP($AA1979,Roles!$A:$B,2,FALSE)</f>
        <v>Trainee</v>
      </c>
      <c r="AC1979" s="6" t="str">
        <f t="shared" ca="1" si="307"/>
        <v/>
      </c>
      <c r="AD1979" s="7" t="str">
        <f ca="1" xml:space="preserve">
IF($AC1979 &lt;&gt; "",
    VLOOKUP($AC1979,Levels!$A:$B,2,FALSE),
    ""
)</f>
        <v/>
      </c>
      <c r="AE1979" s="8">
        <f t="shared" ca="1" si="308"/>
        <v>42127</v>
      </c>
      <c r="AF1979" s="6">
        <f ca="1">RANDBETWEEN(5,COUNTA('Recruitment source'!$A:$A) + 1)</f>
        <v>10</v>
      </c>
      <c r="AG1979" s="6" t="str">
        <f ca="1">VLOOKUP($AF1979,'Recruitment source'!$A:$B,2,FALSE)</f>
        <v>Jobs in Lisbon</v>
      </c>
      <c r="AH1979" s="8"/>
      <c r="AI1979" s="1">
        <f t="shared" ca="1" si="300"/>
        <v>1385</v>
      </c>
      <c r="AJ197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1975, 1, 'Ana Júlia Frois Rizzo', 'F', 5, '29/11/1958', 7, 9, 10, NULL, 1385);</v>
      </c>
    </row>
    <row r="1980" spans="1:36" ht="14.25" customHeight="1" x14ac:dyDescent="0.2">
      <c r="A1980" s="7" cm="1">
        <f t="array" aca="1" ref="A1980" ca="1">INDEX(Companies!$A:$A,RANDBETWEEN(5,COUNTA(Companies!$A:$A) + 1),1)</f>
        <v>5</v>
      </c>
      <c r="B1980" s="7" t="str">
        <f ca="1">VLOOKUP($A1980,Companies!$A:$B,2,FALSE)</f>
        <v>ACME Corporation</v>
      </c>
      <c r="C1980" s="5">
        <f t="shared" si="301"/>
        <v>1976</v>
      </c>
      <c r="D1980" s="5" t="str" cm="1">
        <f t="array" ref="D1980">SHA1HASH($C1980)</f>
        <v>e4d3d3f0fce651d09aee5480ec5e58268ccc2409</v>
      </c>
      <c r="E1980" s="6">
        <v>1</v>
      </c>
      <c r="F1980" s="7">
        <f ca="1">IF($C1980 = 1 + N("Presidente"),
    127,
    IF($C1980 = 2 + N("Vice-Presidente"),
        72,
        IF($C1980 = 3 + N("Secretária bilíngue"),
            13,
            RANDBETWEEN(5,COUNT(Name!$A:$A) + 1)
        )
    )
)</f>
        <v>141</v>
      </c>
      <c r="G1980" s="7" t="str">
        <f ca="1">VLOOKUP($F1980,Name!$A:$B,2,FALSE)</f>
        <v>Filipe</v>
      </c>
      <c r="H1980" s="7">
        <f ca="1" xml:space="preserve">
IF($C1980 = 1,
    0,
    RANDBETWEEN(5,COUNT('Last name'!$A:$A) + 1)
)</f>
        <v>49</v>
      </c>
      <c r="I1980" s="7" t="str">
        <f ca="1" xml:space="preserve">
IF($C1980 = 1 + N("Presidente"),
    "de Orléans e Bragança",
    VLOOKUP($H1980,'Last name'!$A:$B,2,FALSE) &amp; " " &amp; VLOOKUP(RANDBETWEEN(5,COUNT('Last name'!$A:$A) + 1),'Last name'!$A:$B,2,FALSE)
)</f>
        <v>Brito Faria</v>
      </c>
      <c r="J1980" s="7" t="str">
        <f t="shared" ca="1" si="302"/>
        <v>Filipe Brito Faria</v>
      </c>
      <c r="K1980" s="7" t="str" cm="1">
        <f t="array" aca="1" ref="K1980" ca="1">SHA1HASH($J1980)</f>
        <v>8a3d9ec7ba9ec48a72a05f476661b7844fe6295c</v>
      </c>
      <c r="L1980" s="7" cm="1">
        <f t="array" aca="1" ref="L1980" ca="1">INDEX(States!$A:$A,N1980,1)</f>
        <v>5</v>
      </c>
      <c r="M1980" s="7" t="str">
        <f ca="1">VLOOKUP($L1980,Countries!$A:$B,2,FALSE)</f>
        <v>Portugal</v>
      </c>
      <c r="N1980" s="7" cm="1">
        <f t="array" aca="1" ref="N1980" ca="1">INDEX(States!$C:$C,RANDBETWEEN(5,COUNTA(States!$A:$A) + 1),1)</f>
        <v>24</v>
      </c>
      <c r="O1980" s="7" t="str">
        <f ca="1">VLOOKUP($N1980,States!$C:$D,2,FALSE)</f>
        <v>Brangança</v>
      </c>
      <c r="P1980" s="7" t="str">
        <f ca="1">VLOOKUP($F1980,Name!$A:$C,3,FALSE)</f>
        <v>M</v>
      </c>
      <c r="Q1980" s="7" t="str">
        <f ca="1">VLOOKUP($P1980,Genders!$B:$C,2,FALSE)</f>
        <v>Male</v>
      </c>
      <c r="R1980" s="7" cm="1">
        <f t="array" aca="1" ref="R1980" ca="1">INDEX('Marital status'!$A:$A,RANDBETWEEN(5,COUNTA('Marital status'!$A:$A) + 1),1)</f>
        <v>7</v>
      </c>
      <c r="S1980" s="7" t="str">
        <f ca="1">VLOOKUP($R1980,'Marital status'!$A:$B,2,FALSE)</f>
        <v xml:space="preserve">Widowed </v>
      </c>
      <c r="T1980" s="7">
        <f t="shared" ca="1" si="303"/>
        <v>7</v>
      </c>
      <c r="U1980" s="7" t="str">
        <f ca="1">VLOOKUP($T1980,Ethnicities!$A:$B,2,FALSE)</f>
        <v xml:space="preserve">  Hispanic or LATINO</v>
      </c>
      <c r="V1980" s="8">
        <f t="shared" ca="1" si="304"/>
        <v>29798</v>
      </c>
      <c r="W1980" s="6">
        <f t="shared" ca="1" si="305"/>
        <v>7</v>
      </c>
      <c r="X1980" s="8" t="str">
        <f ca="1">VLOOKUP($W1980,'Background education'!$A:$B,2,FALSE)</f>
        <v>Undergraduate degree</v>
      </c>
      <c r="Y1980" s="7">
        <f ca="1" xml:space="preserve">
  IF(OR($AA1980 = 5, $AA1980 = 6, $AA1980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80" s="7" t="str">
        <f ca="1">VLOOKUP($Y1980,Departments!$A:$B,2,FALSE)</f>
        <v>Operations</v>
      </c>
      <c r="AA1980" s="6">
        <f t="shared" ca="1" si="306"/>
        <v>11</v>
      </c>
      <c r="AB1980" s="7" t="str">
        <f ca="1">VLOOKUP($AA1980,Roles!$A:$B,2,FALSE)</f>
        <v>Analyst</v>
      </c>
      <c r="AC1980" s="6">
        <f t="shared" ca="1" si="307"/>
        <v>7</v>
      </c>
      <c r="AD1980" s="7" t="str">
        <f ca="1" xml:space="preserve">
IF($AC1980 &lt;&gt; "",
    VLOOKUP($AC1980,Levels!$A:$B,2,FALSE),
    ""
)</f>
        <v>Senior</v>
      </c>
      <c r="AE1980" s="8">
        <f t="shared" ca="1" si="308"/>
        <v>43460</v>
      </c>
      <c r="AF1980" s="6">
        <f ca="1">RANDBETWEEN(5,COUNTA('Recruitment source'!$A:$A) + 1)</f>
        <v>13</v>
      </c>
      <c r="AG1980" s="6" t="str">
        <f ca="1">VLOOKUP($AF1980,'Recruitment source'!$A:$B,2,FALSE)</f>
        <v>Google</v>
      </c>
      <c r="AH1980" s="8"/>
      <c r="AI1980" s="1">
        <f t="shared" ca="1" si="300"/>
        <v>2500</v>
      </c>
      <c r="AJ1980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1976, 1, 'Filipe Brito Faria', 'M', 7, '31/07/1981', 7, 10, 11, 7, 2500);</v>
      </c>
    </row>
    <row r="1981" spans="1:36" ht="14.25" customHeight="1" x14ac:dyDescent="0.2">
      <c r="A1981" s="7" cm="1">
        <f t="array" aca="1" ref="A1981" ca="1">INDEX(Companies!$A:$A,RANDBETWEEN(5,COUNTA(Companies!$A:$A) + 1),1)</f>
        <v>5</v>
      </c>
      <c r="B1981" s="7" t="str">
        <f ca="1">VLOOKUP($A1981,Companies!$A:$B,2,FALSE)</f>
        <v>ACME Corporation</v>
      </c>
      <c r="C1981" s="5">
        <f t="shared" si="301"/>
        <v>1977</v>
      </c>
      <c r="D1981" s="5" t="str" cm="1">
        <f t="array" ref="D1981">SHA1HASH($C1981)</f>
        <v>15afd7262ebd18f6f7c1401f13249c2afd747402</v>
      </c>
      <c r="E1981" s="6">
        <v>1</v>
      </c>
      <c r="F1981" s="7">
        <f ca="1">IF($C1981 = 1 + N("Presidente"),
    127,
    IF($C1981 = 2 + N("Vice-Presidente"),
        72,
        IF($C1981 = 3 + N("Secretária bilíngue"),
            13,
            RANDBETWEEN(5,COUNT(Name!$A:$A) + 1)
        )
    )
)</f>
        <v>91</v>
      </c>
      <c r="G1981" s="7" t="str">
        <f ca="1">VLOOKUP($F1981,Name!$A:$B,2,FALSE)</f>
        <v>Cecilia</v>
      </c>
      <c r="H1981" s="7">
        <f ca="1" xml:space="preserve">
IF($C1981 = 1,
    0,
    RANDBETWEEN(5,COUNT('Last name'!$A:$A) + 1)
)</f>
        <v>115</v>
      </c>
      <c r="I1981" s="7" t="str">
        <f ca="1" xml:space="preserve">
IF($C1981 = 1 + N("Presidente"),
    "de Orléans e Bragança",
    VLOOKUP($H1981,'Last name'!$A:$B,2,FALSE) &amp; " " &amp; VLOOKUP(RANDBETWEEN(5,COUNT('Last name'!$A:$A) + 1),'Last name'!$A:$B,2,FALSE)
)</f>
        <v>Madureira Dias</v>
      </c>
      <c r="J1981" s="7" t="str">
        <f t="shared" ca="1" si="302"/>
        <v>Cecilia Madureira Dias</v>
      </c>
      <c r="K1981" s="7" t="str" cm="1">
        <f t="array" aca="1" ref="K1981" ca="1">SHA1HASH($J1981)</f>
        <v>39a4dc32f228e461b32066d7f4d3778bcd43bb3b</v>
      </c>
      <c r="L1981" s="7" cm="1">
        <f t="array" aca="1" ref="L1981" ca="1">INDEX(States!$A:$A,N1981,1)</f>
        <v>5</v>
      </c>
      <c r="M1981" s="7" t="str">
        <f ca="1">VLOOKUP($L1981,Countries!$A:$B,2,FALSE)</f>
        <v>Portugal</v>
      </c>
      <c r="N1981" s="7" cm="1">
        <f t="array" aca="1" ref="N1981" ca="1">INDEX(States!$C:$C,RANDBETWEEN(5,COUNTA(States!$A:$A) + 1),1)</f>
        <v>16</v>
      </c>
      <c r="O1981" s="7" t="str">
        <f ca="1">VLOOKUP($N1981,States!$C:$D,2,FALSE)</f>
        <v>Azores</v>
      </c>
      <c r="P1981" s="7" t="str">
        <f ca="1">VLOOKUP($F1981,Name!$A:$C,3,FALSE)</f>
        <v>F</v>
      </c>
      <c r="Q1981" s="7" t="str">
        <f ca="1">VLOOKUP($P1981,Genders!$B:$C,2,FALSE)</f>
        <v>Female</v>
      </c>
      <c r="R1981" s="7" cm="1">
        <f t="array" aca="1" ref="R1981" ca="1">INDEX('Marital status'!$A:$A,RANDBETWEEN(5,COUNTA('Marital status'!$A:$A) + 1),1)</f>
        <v>5</v>
      </c>
      <c r="S1981" s="7" t="str">
        <f ca="1">VLOOKUP($R1981,'Marital status'!$A:$B,2,FALSE)</f>
        <v>single</v>
      </c>
      <c r="T1981" s="7">
        <f t="shared" ca="1" si="303"/>
        <v>6</v>
      </c>
      <c r="U1981" s="7" t="str">
        <f ca="1">VLOOKUP($T1981,Ethnicities!$A:$B,2,FALSE)</f>
        <v>Black or African American</v>
      </c>
      <c r="V1981" s="8">
        <f t="shared" ca="1" si="304"/>
        <v>24422</v>
      </c>
      <c r="W1981" s="6">
        <f t="shared" ca="1" si="305"/>
        <v>7</v>
      </c>
      <c r="X1981" s="8" t="str">
        <f ca="1">VLOOKUP($W1981,'Background education'!$A:$B,2,FALSE)</f>
        <v>Undergraduate degree</v>
      </c>
      <c r="Y1981" s="7">
        <f ca="1" xml:space="preserve">
  IF(OR($AA1981 = 5, $AA1981 = 6, $AA1981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81" s="7" t="str">
        <f ca="1">VLOOKUP($Y1981,Departments!$A:$B,2,FALSE)</f>
        <v>Administration</v>
      </c>
      <c r="AA1981" s="6">
        <f t="shared" ca="1" si="306"/>
        <v>10</v>
      </c>
      <c r="AB1981" s="7" t="str">
        <f ca="1">VLOOKUP($AA1981,Roles!$A:$B,2,FALSE)</f>
        <v>Trainee</v>
      </c>
      <c r="AC1981" s="6" t="str">
        <f t="shared" ca="1" si="307"/>
        <v/>
      </c>
      <c r="AD1981" s="7" t="str">
        <f ca="1" xml:space="preserve">
IF($AC1981 &lt;&gt; "",
    VLOOKUP($AC1981,Levels!$A:$B,2,FALSE),
    ""
)</f>
        <v/>
      </c>
      <c r="AE1981" s="8">
        <f t="shared" ca="1" si="308"/>
        <v>39367</v>
      </c>
      <c r="AF1981" s="6">
        <f ca="1">RANDBETWEEN(5,COUNTA('Recruitment source'!$A:$A) + 1)</f>
        <v>10</v>
      </c>
      <c r="AG1981" s="6" t="str">
        <f ca="1">VLOOKUP($AF1981,'Recruitment source'!$A:$B,2,FALSE)</f>
        <v>Jobs in Lisbon</v>
      </c>
      <c r="AH1981" s="8"/>
      <c r="AI1981" s="1">
        <f t="shared" ca="1" si="300"/>
        <v>1305</v>
      </c>
      <c r="AJ1981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1977, 1, 'Cecilia Madureira Dias', 'F', 6, '11/11/1966', 7, 6, 10, NULL, 1305);</v>
      </c>
    </row>
    <row r="1982" spans="1:36" ht="14.25" customHeight="1" x14ac:dyDescent="0.2">
      <c r="A1982" s="7" cm="1">
        <f t="array" aca="1" ref="A1982" ca="1">INDEX(Companies!$A:$A,RANDBETWEEN(5,COUNTA(Companies!$A:$A) + 1),1)</f>
        <v>5</v>
      </c>
      <c r="B1982" s="7" t="str">
        <f ca="1">VLOOKUP($A1982,Companies!$A:$B,2,FALSE)</f>
        <v>ACME Corporation</v>
      </c>
      <c r="C1982" s="5">
        <f t="shared" si="301"/>
        <v>1978</v>
      </c>
      <c r="D1982" s="5" t="str" cm="1">
        <f t="array" ref="D1982">SHA1HASH($C1982)</f>
        <v>dec9aafaf19bdf640cc32de3b7e4cf1b074f9730</v>
      </c>
      <c r="E1982" s="6">
        <v>1</v>
      </c>
      <c r="F1982" s="7">
        <f ca="1">IF($C1982 = 1 + N("Presidente"),
    127,
    IF($C1982 = 2 + N("Vice-Presidente"),
        72,
        IF($C1982 = 3 + N("Secretária bilíngue"),
            13,
            RANDBETWEEN(5,COUNT(Name!$A:$A) + 1)
        )
    )
)</f>
        <v>12</v>
      </c>
      <c r="G1982" s="7" t="str">
        <f ca="1">VLOOKUP($F1982,Name!$A:$B,2,FALSE)</f>
        <v>Alana</v>
      </c>
      <c r="H1982" s="7">
        <f ca="1" xml:space="preserve">
IF($C1982 = 1,
    0,
    RANDBETWEEN(5,COUNT('Last name'!$A:$A) + 1)
)</f>
        <v>113</v>
      </c>
      <c r="I1982" s="7" t="str">
        <f ca="1" xml:space="preserve">
IF($C1982 = 1 + N("Presidente"),
    "de Orléans e Bragança",
    VLOOKUP($H1982,'Last name'!$A:$B,2,FALSE) &amp; " " &amp; VLOOKUP(RANDBETWEEN(5,COUNT('Last name'!$A:$A) + 1),'Last name'!$A:$B,2,FALSE)
)</f>
        <v>Luz Noronha</v>
      </c>
      <c r="J1982" s="7" t="str">
        <f t="shared" ca="1" si="302"/>
        <v>Alana Luz Noronha</v>
      </c>
      <c r="K1982" s="7" t="str" cm="1">
        <f t="array" aca="1" ref="K1982" ca="1">SHA1HASH($J1982)</f>
        <v>226bcc9c322503cbc4cb6e8c367064cce8d44029</v>
      </c>
      <c r="L1982" s="7" cm="1">
        <f t="array" aca="1" ref="L1982" ca="1">INDEX(States!$A:$A,N1982,1)</f>
        <v>5</v>
      </c>
      <c r="M1982" s="7" t="str">
        <f ca="1">VLOOKUP($L1982,Countries!$A:$B,2,FALSE)</f>
        <v>Portugal</v>
      </c>
      <c r="N1982" s="7" cm="1">
        <f t="array" aca="1" ref="N1982" ca="1">INDEX(States!$C:$C,RANDBETWEEN(5,COUNTA(States!$A:$A) + 1),1)</f>
        <v>23</v>
      </c>
      <c r="O1982" s="7" t="str">
        <f ca="1">VLOOKUP($N1982,States!$C:$D,2,FALSE)</f>
        <v>Viana do Castelo</v>
      </c>
      <c r="P1982" s="7" t="str">
        <f ca="1">VLOOKUP($F1982,Name!$A:$C,3,FALSE)</f>
        <v>F</v>
      </c>
      <c r="Q1982" s="7" t="str">
        <f ca="1">VLOOKUP($P1982,Genders!$B:$C,2,FALSE)</f>
        <v>Female</v>
      </c>
      <c r="R1982" s="7" cm="1">
        <f t="array" aca="1" ref="R1982" ca="1">INDEX('Marital status'!$A:$A,RANDBETWEEN(5,COUNTA('Marital status'!$A:$A) + 1),1)</f>
        <v>9</v>
      </c>
      <c r="S1982" s="7" t="str">
        <f ca="1">VLOOKUP($R1982,'Marital status'!$A:$B,2,FALSE)</f>
        <v>DIVORCED</v>
      </c>
      <c r="T1982" s="7">
        <f t="shared" ca="1" si="303"/>
        <v>5</v>
      </c>
      <c r="U1982" s="7" t="str">
        <f ca="1">VLOOKUP($T1982,Ethnicities!$A:$B,2,FALSE)</f>
        <v xml:space="preserve"> white</v>
      </c>
      <c r="V1982" s="8">
        <f t="shared" ca="1" si="304"/>
        <v>23892</v>
      </c>
      <c r="W1982" s="6">
        <f t="shared" ca="1" si="305"/>
        <v>7</v>
      </c>
      <c r="X1982" s="8" t="str">
        <f ca="1">VLOOKUP($W1982,'Background education'!$A:$B,2,FALSE)</f>
        <v>Undergraduate degree</v>
      </c>
      <c r="Y1982" s="7">
        <f ca="1" xml:space="preserve">
  IF(OR($AA1982 = 5, $AA1982 = 6, $AA1982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82" s="7" t="str">
        <f ca="1">VLOOKUP($Y1982,Departments!$A:$B,2,FALSE)</f>
        <v>Human Resource</v>
      </c>
      <c r="AA1982" s="6">
        <f t="shared" ca="1" si="306"/>
        <v>11</v>
      </c>
      <c r="AB1982" s="7" t="str">
        <f ca="1">VLOOKUP($AA1982,Roles!$A:$B,2,FALSE)</f>
        <v>Analyst</v>
      </c>
      <c r="AC1982" s="6">
        <f t="shared" ca="1" si="307"/>
        <v>5</v>
      </c>
      <c r="AD1982" s="7" t="str">
        <f ca="1" xml:space="preserve">
IF($AC1982 &lt;&gt; "",
    VLOOKUP($AC1982,Levels!$A:$B,2,FALSE),
    ""
)</f>
        <v>Junior</v>
      </c>
      <c r="AE1982" s="8">
        <f t="shared" ca="1" si="308"/>
        <v>39195</v>
      </c>
      <c r="AF1982" s="6">
        <f ca="1">RANDBETWEEN(5,COUNTA('Recruitment source'!$A:$A) + 1)</f>
        <v>13</v>
      </c>
      <c r="AG1982" s="6" t="str">
        <f ca="1">VLOOKUP($AF1982,'Recruitment source'!$A:$B,2,FALSE)</f>
        <v>Google</v>
      </c>
      <c r="AH1982" s="8"/>
      <c r="AI1982" s="1">
        <f t="shared" ca="1" si="300"/>
        <v>2580</v>
      </c>
      <c r="AJ1982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1978, 1, 'Alana Luz Noronha', 'F', 5, '30/05/1965', 7, 8, 11, 5, 2580);</v>
      </c>
    </row>
    <row r="1983" spans="1:36" ht="14.25" customHeight="1" x14ac:dyDescent="0.2">
      <c r="A1983" s="7" cm="1">
        <f t="array" aca="1" ref="A1983" ca="1">INDEX(Companies!$A:$A,RANDBETWEEN(5,COUNTA(Companies!$A:$A) + 1),1)</f>
        <v>5</v>
      </c>
      <c r="B1983" s="7" t="str">
        <f ca="1">VLOOKUP($A1983,Companies!$A:$B,2,FALSE)</f>
        <v>ACME Corporation</v>
      </c>
      <c r="C1983" s="5">
        <f t="shared" si="301"/>
        <v>1979</v>
      </c>
      <c r="D1983" s="5" t="str" cm="1">
        <f t="array" ref="D1983">SHA1HASH($C1983)</f>
        <v>e411a490148911bb6ee16beaa6f794a437b3bc9d</v>
      </c>
      <c r="E1983" s="6">
        <v>1</v>
      </c>
      <c r="F1983" s="7">
        <f ca="1">IF($C1983 = 1 + N("Presidente"),
    127,
    IF($C1983 = 2 + N("Vice-Presidente"),
        72,
        IF($C1983 = 3 + N("Secretária bilíngue"),
            13,
            RANDBETWEEN(5,COUNT(Name!$A:$A) + 1)
        )
    )
)</f>
        <v>306</v>
      </c>
      <c r="G1983" s="7" t="str">
        <f ca="1">VLOOKUP($F1983,Name!$A:$B,2,FALSE)</f>
        <v>Nicolas</v>
      </c>
      <c r="H1983" s="7">
        <f ca="1" xml:space="preserve">
IF($C1983 = 1,
    0,
    RANDBETWEEN(5,COUNT('Last name'!$A:$A) + 1)
)</f>
        <v>81</v>
      </c>
      <c r="I1983" s="7" t="str">
        <f ca="1" xml:space="preserve">
IF($C1983 = 1 + N("Presidente"),
    "de Orléans e Bragança",
    VLOOKUP($H1983,'Last name'!$A:$B,2,FALSE) &amp; " " &amp; VLOOKUP(RANDBETWEEN(5,COUNT('Last name'!$A:$A) + 1),'Last name'!$A:$B,2,FALSE)
)</f>
        <v>Farias Barboza</v>
      </c>
      <c r="J1983" s="7" t="str">
        <f t="shared" ca="1" si="302"/>
        <v>Nicolas Farias Barboza</v>
      </c>
      <c r="K1983" s="7" t="str" cm="1">
        <f t="array" aca="1" ref="K1983" ca="1">SHA1HASH($J1983)</f>
        <v>dd009a9a2a091cb452bc24d8b2a92640d07f2eac</v>
      </c>
      <c r="L1983" s="7" cm="1">
        <f t="array" aca="1" ref="L1983" ca="1">INDEX(States!$A:$A,N1983,1)</f>
        <v>5</v>
      </c>
      <c r="M1983" s="7" t="str">
        <f ca="1">VLOOKUP($L1983,Countries!$A:$B,2,FALSE)</f>
        <v>Portugal</v>
      </c>
      <c r="N1983" s="7" cm="1">
        <f t="array" aca="1" ref="N1983" ca="1">INDEX(States!$C:$C,RANDBETWEEN(5,COUNTA(States!$A:$A) + 1),1)</f>
        <v>16</v>
      </c>
      <c r="O1983" s="7" t="str">
        <f ca="1">VLOOKUP($N1983,States!$C:$D,2,FALSE)</f>
        <v>Azores</v>
      </c>
      <c r="P1983" s="7" t="str">
        <f ca="1">VLOOKUP($F1983,Name!$A:$C,3,FALSE)</f>
        <v>M</v>
      </c>
      <c r="Q1983" s="7" t="str">
        <f ca="1">VLOOKUP($P1983,Genders!$B:$C,2,FALSE)</f>
        <v>Male</v>
      </c>
      <c r="R1983" s="7" cm="1">
        <f t="array" aca="1" ref="R1983" ca="1">INDEX('Marital status'!$A:$A,RANDBETWEEN(5,COUNTA('Marital status'!$A:$A) + 1),1)</f>
        <v>7</v>
      </c>
      <c r="S1983" s="7" t="str">
        <f ca="1">VLOOKUP($R1983,'Marital status'!$A:$B,2,FALSE)</f>
        <v xml:space="preserve">Widowed </v>
      </c>
      <c r="T1983" s="7">
        <f t="shared" ca="1" si="303"/>
        <v>5</v>
      </c>
      <c r="U1983" s="7" t="str">
        <f ca="1">VLOOKUP($T1983,Ethnicities!$A:$B,2,FALSE)</f>
        <v xml:space="preserve"> white</v>
      </c>
      <c r="V1983" s="8">
        <f t="shared" ca="1" si="304"/>
        <v>26304</v>
      </c>
      <c r="W1983" s="6">
        <f t="shared" ca="1" si="305"/>
        <v>7</v>
      </c>
      <c r="X1983" s="8" t="str">
        <f ca="1">VLOOKUP($W1983,'Background education'!$A:$B,2,FALSE)</f>
        <v>Undergraduate degree</v>
      </c>
      <c r="Y1983" s="7">
        <f ca="1" xml:space="preserve">
  IF(OR($AA1983 = 5, $AA1983 = 6, $AA1983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1983" s="7" t="str">
        <f ca="1">VLOOKUP($Y1983,Departments!$A:$B,2,FALSE)</f>
        <v xml:space="preserve"> Commercial</v>
      </c>
      <c r="AA1983" s="6">
        <f t="shared" ca="1" si="306"/>
        <v>10</v>
      </c>
      <c r="AB1983" s="7" t="str">
        <f ca="1">VLOOKUP($AA1983,Roles!$A:$B,2,FALSE)</f>
        <v>Trainee</v>
      </c>
      <c r="AC1983" s="6" t="str">
        <f t="shared" ca="1" si="307"/>
        <v/>
      </c>
      <c r="AD1983" s="7" t="str">
        <f ca="1" xml:space="preserve">
IF($AC1983 &lt;&gt; "",
    VLOOKUP($AC1983,Levels!$A:$B,2,FALSE),
    ""
)</f>
        <v/>
      </c>
      <c r="AE1983" s="8">
        <f t="shared" ca="1" si="308"/>
        <v>40874</v>
      </c>
      <c r="AF1983" s="6">
        <f ca="1">RANDBETWEEN(5,COUNTA('Recruitment source'!$A:$A) + 1)</f>
        <v>9</v>
      </c>
      <c r="AG1983" s="6" t="str">
        <f ca="1">VLOOKUP($AF1983,'Recruitment source'!$A:$B,2,FALSE)</f>
        <v>Empregos Online</v>
      </c>
      <c r="AH1983" s="8"/>
      <c r="AI1983" s="1">
        <f t="shared" ca="1" si="300"/>
        <v>1385</v>
      </c>
      <c r="AJ1983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1979, 1, 'Nicolas Farias Barboza', 'M', 5, '06/01/1972', 7, 9, 10, NULL, 1385);</v>
      </c>
    </row>
    <row r="1984" spans="1:36" ht="14.25" customHeight="1" x14ac:dyDescent="0.2">
      <c r="A1984" s="7" cm="1">
        <f t="array" aca="1" ref="A1984" ca="1">INDEX(Companies!$A:$A,RANDBETWEEN(5,COUNTA(Companies!$A:$A) + 1),1)</f>
        <v>5</v>
      </c>
      <c r="B1984" s="7" t="str">
        <f ca="1">VLOOKUP($A1984,Companies!$A:$B,2,FALSE)</f>
        <v>ACME Corporation</v>
      </c>
      <c r="C1984" s="5">
        <f t="shared" si="301"/>
        <v>1980</v>
      </c>
      <c r="D1984" s="5" t="str" cm="1">
        <f t="array" ref="D1984">SHA1HASH($C1984)</f>
        <v>09bc328680cd1c655a5774ac7561c96e7f93b42c</v>
      </c>
      <c r="E1984" s="6">
        <v>1</v>
      </c>
      <c r="F1984" s="7">
        <f ca="1">IF($C1984 = 1 + N("Presidente"),
    127,
    IF($C1984 = 2 + N("Vice-Presidente"),
        72,
        IF($C1984 = 3 + N("Secretária bilíngue"),
            13,
            RANDBETWEEN(5,COUNT(Name!$A:$A) + 1)
        )
    )
)</f>
        <v>340</v>
      </c>
      <c r="G1984" s="7" t="str">
        <f ca="1">VLOOKUP($F1984,Name!$A:$B,2,FALSE)</f>
        <v>Stella</v>
      </c>
      <c r="H1984" s="7">
        <f ca="1" xml:space="preserve">
IF($C1984 = 1,
    0,
    RANDBETWEEN(5,COUNT('Last name'!$A:$A) + 1)
)</f>
        <v>49</v>
      </c>
      <c r="I1984" s="7" t="str">
        <f ca="1" xml:space="preserve">
IF($C1984 = 1 + N("Presidente"),
    "de Orléans e Bragança",
    VLOOKUP($H1984,'Last name'!$A:$B,2,FALSE) &amp; " " &amp; VLOOKUP(RANDBETWEEN(5,COUNT('Last name'!$A:$A) + 1),'Last name'!$A:$B,2,FALSE)
)</f>
        <v>Brito Bianchi</v>
      </c>
      <c r="J1984" s="7" t="str">
        <f t="shared" ca="1" si="302"/>
        <v>Stella Brito Bianchi</v>
      </c>
      <c r="K1984" s="7" t="str" cm="1">
        <f t="array" aca="1" ref="K1984" ca="1">SHA1HASH($J1984)</f>
        <v>04613cce4959b8e705ff6dce69af33ac5650d8fd</v>
      </c>
      <c r="L1984" s="7" cm="1">
        <f t="array" aca="1" ref="L1984" ca="1">INDEX(States!$A:$A,N1984,1)</f>
        <v>5</v>
      </c>
      <c r="M1984" s="7" t="str">
        <f ca="1">VLOOKUP($L1984,Countries!$A:$B,2,FALSE)</f>
        <v>Portugal</v>
      </c>
      <c r="N1984" s="7" cm="1">
        <f t="array" aca="1" ref="N1984" ca="1">INDEX(States!$C:$C,RANDBETWEEN(5,COUNTA(States!$A:$A) + 1),1)</f>
        <v>10</v>
      </c>
      <c r="O1984" s="7" t="str">
        <f ca="1">VLOOKUP($N1984,States!$C:$D,2,FALSE)</f>
        <v>Faro</v>
      </c>
      <c r="P1984" s="7" t="str">
        <f ca="1">VLOOKUP($F1984,Name!$A:$C,3,FALSE)</f>
        <v>F</v>
      </c>
      <c r="Q1984" s="7" t="str">
        <f ca="1">VLOOKUP($P1984,Genders!$B:$C,2,FALSE)</f>
        <v>Female</v>
      </c>
      <c r="R1984" s="7" cm="1">
        <f t="array" aca="1" ref="R1984" ca="1">INDEX('Marital status'!$A:$A,RANDBETWEEN(5,COUNTA('Marital status'!$A:$A) + 1),1)</f>
        <v>6</v>
      </c>
      <c r="S1984" s="7" t="str">
        <f ca="1">VLOOKUP($R1984,'Marital status'!$A:$B,2,FALSE)</f>
        <v>MarrieD</v>
      </c>
      <c r="T1984" s="7">
        <f t="shared" ca="1" si="303"/>
        <v>5</v>
      </c>
      <c r="U1984" s="7" t="str">
        <f ca="1">VLOOKUP($T1984,Ethnicities!$A:$B,2,FALSE)</f>
        <v xml:space="preserve"> white</v>
      </c>
      <c r="V1984" s="8">
        <f t="shared" ca="1" si="304"/>
        <v>20466</v>
      </c>
      <c r="W1984" s="6">
        <f t="shared" ca="1" si="305"/>
        <v>7</v>
      </c>
      <c r="X1984" s="8" t="str">
        <f ca="1">VLOOKUP($W1984,'Background education'!$A:$B,2,FALSE)</f>
        <v>Undergraduate degree</v>
      </c>
      <c r="Y1984" s="7">
        <f ca="1" xml:space="preserve">
  IF(OR($AA1984 = 5, $AA1984 = 6, $AA1984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84" s="7" t="str">
        <f ca="1">VLOOKUP($Y1984,Departments!$A:$B,2,FALSE)</f>
        <v>Finance</v>
      </c>
      <c r="AA1984" s="6">
        <f t="shared" ca="1" si="306"/>
        <v>11</v>
      </c>
      <c r="AB1984" s="7" t="str">
        <f ca="1">VLOOKUP($AA1984,Roles!$A:$B,2,FALSE)</f>
        <v>Analyst</v>
      </c>
      <c r="AC1984" s="6">
        <f t="shared" ca="1" si="307"/>
        <v>6</v>
      </c>
      <c r="AD1984" s="7" t="str">
        <f ca="1" xml:space="preserve">
IF($AC1984 &lt;&gt; "",
    VLOOKUP($AC1984,Levels!$A:$B,2,FALSE),
    ""
)</f>
        <v>Pleno</v>
      </c>
      <c r="AE1984" s="8">
        <f t="shared" ca="1" si="308"/>
        <v>37552</v>
      </c>
      <c r="AF1984" s="6">
        <f ca="1">RANDBETWEEN(5,COUNTA('Recruitment source'!$A:$A) + 1)</f>
        <v>7</v>
      </c>
      <c r="AG1984" s="6" t="str">
        <f ca="1">VLOOKUP($AF1984,'Recruitment source'!$A:$B,2,FALSE)</f>
        <v>SAPO Emprego</v>
      </c>
      <c r="AH1984" s="8"/>
      <c r="AI1984" s="1">
        <f t="shared" ca="1" si="300"/>
        <v>2500</v>
      </c>
      <c r="AJ1984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1980, 1, 'Stella Brito Bianchi', 'F', 5, '12/01/1956', 7, 7, 11, 6, 2500);</v>
      </c>
    </row>
    <row r="1985" spans="1:36" ht="14.25" customHeight="1" x14ac:dyDescent="0.2">
      <c r="A1985" s="7" cm="1">
        <f t="array" aca="1" ref="A1985" ca="1">INDEX(Companies!$A:$A,RANDBETWEEN(5,COUNTA(Companies!$A:$A) + 1),1)</f>
        <v>5</v>
      </c>
      <c r="B1985" s="7" t="str">
        <f ca="1">VLOOKUP($A1985,Companies!$A:$B,2,FALSE)</f>
        <v>ACME Corporation</v>
      </c>
      <c r="C1985" s="5">
        <f t="shared" si="301"/>
        <v>1981</v>
      </c>
      <c r="D1985" s="5" t="str" cm="1">
        <f t="array" ref="D1985">SHA1HASH($C1985)</f>
        <v>ea1b37da89c9714afa6e8264911e12813c480b40</v>
      </c>
      <c r="E1985" s="6">
        <v>1</v>
      </c>
      <c r="F1985" s="7">
        <f ca="1">IF($C1985 = 1 + N("Presidente"),
    127,
    IF($C1985 = 2 + N("Vice-Presidente"),
        72,
        IF($C1985 = 3 + N("Secretária bilíngue"),
            13,
            RANDBETWEEN(5,COUNT(Name!$A:$A) + 1)
        )
    )
)</f>
        <v>112</v>
      </c>
      <c r="G1985" s="7" t="str">
        <f ca="1">VLOOKUP($F1985,Name!$A:$B,2,FALSE)</f>
        <v>Deborah</v>
      </c>
      <c r="H1985" s="7">
        <f ca="1" xml:space="preserve">
IF($C1985 = 1,
    0,
    RANDBETWEEN(5,COUNT('Last name'!$A:$A) + 1)
)</f>
        <v>166</v>
      </c>
      <c r="I1985" s="7" t="str">
        <f ca="1" xml:space="preserve">
IF($C1985 = 1 + N("Presidente"),
    "de Orléans e Bragança",
    VLOOKUP($H1985,'Last name'!$A:$B,2,FALSE) &amp; " " &amp; VLOOKUP(RANDBETWEEN(5,COUNT('Last name'!$A:$A) + 1),'Last name'!$A:$B,2,FALSE)
)</f>
        <v>Rodrigues Cardozo</v>
      </c>
      <c r="J1985" s="7" t="str">
        <f t="shared" ca="1" si="302"/>
        <v>Deborah Rodrigues Cardozo</v>
      </c>
      <c r="K1985" s="7" t="str" cm="1">
        <f t="array" aca="1" ref="K1985" ca="1">SHA1HASH($J1985)</f>
        <v>93a24f2e3a9bc559217b97b9070c18f95717d835</v>
      </c>
      <c r="L1985" s="7" cm="1">
        <f t="array" aca="1" ref="L1985" ca="1">INDEX(States!$A:$A,N1985,1)</f>
        <v>5</v>
      </c>
      <c r="M1985" s="7" t="str">
        <f ca="1">VLOOKUP($L1985,Countries!$A:$B,2,FALSE)</f>
        <v>Portugal</v>
      </c>
      <c r="N1985" s="7" cm="1">
        <f t="array" aca="1" ref="N1985" ca="1">INDEX(States!$C:$C,RANDBETWEEN(5,COUNTA(States!$A:$A) + 1),1)</f>
        <v>7</v>
      </c>
      <c r="O1985" s="7" t="str">
        <f ca="1">VLOOKUP($N1985,States!$C:$D,2,FALSE)</f>
        <v xml:space="preserve"> Setúbal </v>
      </c>
      <c r="P1985" s="7" t="str">
        <f ca="1">VLOOKUP($F1985,Name!$A:$C,3,FALSE)</f>
        <v>F</v>
      </c>
      <c r="Q1985" s="7" t="str">
        <f ca="1">VLOOKUP($P1985,Genders!$B:$C,2,FALSE)</f>
        <v>Female</v>
      </c>
      <c r="R1985" s="7" cm="1">
        <f t="array" aca="1" ref="R1985" ca="1">INDEX('Marital status'!$A:$A,RANDBETWEEN(5,COUNTA('Marital status'!$A:$A) + 1),1)</f>
        <v>9</v>
      </c>
      <c r="S1985" s="7" t="str">
        <f ca="1">VLOOKUP($R1985,'Marital status'!$A:$B,2,FALSE)</f>
        <v>DIVORCED</v>
      </c>
      <c r="T1985" s="7">
        <f t="shared" ca="1" si="303"/>
        <v>5</v>
      </c>
      <c r="U1985" s="7" t="str">
        <f ca="1">VLOOKUP($T1985,Ethnicities!$A:$B,2,FALSE)</f>
        <v xml:space="preserve"> white</v>
      </c>
      <c r="V1985" s="8">
        <f t="shared" ca="1" si="304"/>
        <v>20512</v>
      </c>
      <c r="W1985" s="6">
        <f t="shared" ca="1" si="305"/>
        <v>7</v>
      </c>
      <c r="X1985" s="8" t="str">
        <f ca="1">VLOOKUP($W1985,'Background education'!$A:$B,2,FALSE)</f>
        <v>Undergraduate degree</v>
      </c>
      <c r="Y1985" s="7">
        <f ca="1" xml:space="preserve">
  IF(OR($AA1985 = 5, $AA1985 = 6, $AA1985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85" s="7" t="str">
        <f ca="1">VLOOKUP($Y1985,Departments!$A:$B,2,FALSE)</f>
        <v>Operations</v>
      </c>
      <c r="AA1985" s="6">
        <f t="shared" ca="1" si="306"/>
        <v>10</v>
      </c>
      <c r="AB1985" s="7" t="str">
        <f ca="1">VLOOKUP($AA1985,Roles!$A:$B,2,FALSE)</f>
        <v>Trainee</v>
      </c>
      <c r="AC1985" s="6" t="str">
        <f t="shared" ca="1" si="307"/>
        <v/>
      </c>
      <c r="AD1985" s="7" t="str">
        <f ca="1" xml:space="preserve">
IF($AC1985 &lt;&gt; "",
    VLOOKUP($AC1985,Levels!$A:$B,2,FALSE),
    ""
)</f>
        <v/>
      </c>
      <c r="AE1985" s="8">
        <f t="shared" ca="1" si="308"/>
        <v>41079</v>
      </c>
      <c r="AF1985" s="6">
        <f ca="1">RANDBETWEEN(5,COUNTA('Recruitment source'!$A:$A) + 1)</f>
        <v>10</v>
      </c>
      <c r="AG1985" s="6" t="str">
        <f ca="1">VLOOKUP($AF1985,'Recruitment source'!$A:$B,2,FALSE)</f>
        <v>Jobs in Lisbon</v>
      </c>
      <c r="AH1985" s="8"/>
      <c r="AI1985" s="1">
        <f t="shared" ca="1" si="300"/>
        <v>1305</v>
      </c>
      <c r="AJ1985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1981, 1, 'Deborah Rodrigues Cardozo', 'F', 5, '27/02/1956', 7, 10, 10, NULL, 1305);</v>
      </c>
    </row>
    <row r="1986" spans="1:36" ht="14.25" customHeight="1" x14ac:dyDescent="0.2">
      <c r="A1986" s="7" cm="1">
        <f t="array" aca="1" ref="A1986" ca="1">INDEX(Companies!$A:$A,RANDBETWEEN(5,COUNTA(Companies!$A:$A) + 1),1)</f>
        <v>5</v>
      </c>
      <c r="B1986" s="7" t="str">
        <f ca="1">VLOOKUP($A1986,Companies!$A:$B,2,FALSE)</f>
        <v>ACME Corporation</v>
      </c>
      <c r="C1986" s="5">
        <f t="shared" si="301"/>
        <v>1982</v>
      </c>
      <c r="D1986" s="5" t="str" cm="1">
        <f t="array" ref="D1986">SHA1HASH($C1986)</f>
        <v>e182c2172761f9deac3cdc797925b0b32547a1c1</v>
      </c>
      <c r="E1986" s="6">
        <v>1</v>
      </c>
      <c r="F1986" s="7">
        <f ca="1">IF($C1986 = 1 + N("Presidente"),
    127,
    IF($C1986 = 2 + N("Vice-Presidente"),
        72,
        IF($C1986 = 3 + N("Secretária bilíngue"),
            13,
            RANDBETWEEN(5,COUNT(Name!$A:$A) + 1)
        )
    )
)</f>
        <v>134</v>
      </c>
      <c r="G1986" s="7" t="str">
        <f ca="1">VLOOKUP($F1986,Name!$A:$B,2,FALSE)</f>
        <v>Eva</v>
      </c>
      <c r="H1986" s="7">
        <f ca="1" xml:space="preserve">
IF($C1986 = 1,
    0,
    RANDBETWEEN(5,COUNT('Last name'!$A:$A) + 1)
)</f>
        <v>96</v>
      </c>
      <c r="I1986" s="7" t="str">
        <f ca="1" xml:space="preserve">
IF($C1986 = 1 + N("Presidente"),
    "de Orléans e Bragança",
    VLOOKUP($H1986,'Last name'!$A:$B,2,FALSE) &amp; " " &amp; VLOOKUP(RANDBETWEEN(5,COUNT('Last name'!$A:$A) + 1),'Last name'!$A:$B,2,FALSE)
)</f>
        <v>Gallo Brasil</v>
      </c>
      <c r="J1986" s="7" t="str">
        <f t="shared" ca="1" si="302"/>
        <v>Eva Gallo Brasil</v>
      </c>
      <c r="K1986" s="7" t="str" cm="1">
        <f t="array" aca="1" ref="K1986" ca="1">SHA1HASH($J1986)</f>
        <v>b519ef9e938569fdb2e7e6c045ad62c3ab6160a6</v>
      </c>
      <c r="L1986" s="7" cm="1">
        <f t="array" aca="1" ref="L1986" ca="1">INDEX(States!$A:$A,N1986,1)</f>
        <v>5</v>
      </c>
      <c r="M1986" s="7" t="str">
        <f ca="1">VLOOKUP($L1986,Countries!$A:$B,2,FALSE)</f>
        <v>Portugal</v>
      </c>
      <c r="N1986" s="7" cm="1">
        <f t="array" aca="1" ref="N1986" ca="1">INDEX(States!$C:$C,RANDBETWEEN(5,COUNTA(States!$A:$A) + 1),1)</f>
        <v>24</v>
      </c>
      <c r="O1986" s="7" t="str">
        <f ca="1">VLOOKUP($N1986,States!$C:$D,2,FALSE)</f>
        <v>Brangança</v>
      </c>
      <c r="P1986" s="7" t="str">
        <f ca="1">VLOOKUP($F1986,Name!$A:$C,3,FALSE)</f>
        <v>F</v>
      </c>
      <c r="Q1986" s="7" t="str">
        <f ca="1">VLOOKUP($P1986,Genders!$B:$C,2,FALSE)</f>
        <v>Female</v>
      </c>
      <c r="R1986" s="7" cm="1">
        <f t="array" aca="1" ref="R1986" ca="1">INDEX('Marital status'!$A:$A,RANDBETWEEN(5,COUNTA('Marital status'!$A:$A) + 1),1)</f>
        <v>8</v>
      </c>
      <c r="S1986" s="7" t="str">
        <f ca="1">VLOOKUP($R1986,'Marital status'!$A:$B,2,FALSE)</f>
        <v xml:space="preserve"> Separated </v>
      </c>
      <c r="T1986" s="7">
        <f t="shared" ca="1" si="303"/>
        <v>5</v>
      </c>
      <c r="U1986" s="7" t="str">
        <f ca="1">VLOOKUP($T1986,Ethnicities!$A:$B,2,FALSE)</f>
        <v xml:space="preserve"> white</v>
      </c>
      <c r="V1986" s="8">
        <f t="shared" ca="1" si="304"/>
        <v>25313</v>
      </c>
      <c r="W1986" s="6">
        <f t="shared" ca="1" si="305"/>
        <v>8</v>
      </c>
      <c r="X1986" s="8" t="str">
        <f ca="1">VLOOKUP($W1986,'Background education'!$A:$B,2,FALSE)</f>
        <v>Graduate school</v>
      </c>
      <c r="Y1986" s="7">
        <f ca="1" xml:space="preserve">
  IF(OR($AA1986 = 5, $AA1986 = 6, $AA1986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86" s="7" t="str">
        <f ca="1">VLOOKUP($Y1986,Departments!$A:$B,2,FALSE)</f>
        <v>Administration</v>
      </c>
      <c r="AA1986" s="6">
        <f t="shared" ca="1" si="306"/>
        <v>11</v>
      </c>
      <c r="AB1986" s="7" t="str">
        <f ca="1">VLOOKUP($AA1986,Roles!$A:$B,2,FALSE)</f>
        <v>Analyst</v>
      </c>
      <c r="AC1986" s="6">
        <f t="shared" ca="1" si="307"/>
        <v>6</v>
      </c>
      <c r="AD1986" s="7" t="str">
        <f ca="1" xml:space="preserve">
IF($AC1986 &lt;&gt; "",
    VLOOKUP($AC1986,Levels!$A:$B,2,FALSE),
    ""
)</f>
        <v>Pleno</v>
      </c>
      <c r="AE1986" s="8">
        <f t="shared" ca="1" si="308"/>
        <v>42337</v>
      </c>
      <c r="AF1986" s="6">
        <f ca="1">RANDBETWEEN(5,COUNTA('Recruitment source'!$A:$A) + 1)</f>
        <v>6</v>
      </c>
      <c r="AG1986" s="6" t="str">
        <f ca="1">VLOOKUP($AF1986,'Recruitment source'!$A:$B,2,FALSE)</f>
        <v>Learn4Good</v>
      </c>
      <c r="AH1986" s="8"/>
      <c r="AI1986" s="1">
        <f t="shared" ca="1" si="300"/>
        <v>3000</v>
      </c>
      <c r="AJ1986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1982, 1, 'Eva Gallo Brasil', 'F', 5, '20/04/1969', 8, 6, 11, 6, 3000);</v>
      </c>
    </row>
    <row r="1987" spans="1:36" ht="14.25" customHeight="1" x14ac:dyDescent="0.2">
      <c r="A1987" s="7" cm="1">
        <f t="array" aca="1" ref="A1987" ca="1">INDEX(Companies!$A:$A,RANDBETWEEN(5,COUNTA(Companies!$A:$A) + 1),1)</f>
        <v>5</v>
      </c>
      <c r="B1987" s="7" t="str">
        <f ca="1">VLOOKUP($A1987,Companies!$A:$B,2,FALSE)</f>
        <v>ACME Corporation</v>
      </c>
      <c r="C1987" s="5">
        <f t="shared" si="301"/>
        <v>1983</v>
      </c>
      <c r="D1987" s="5" t="str" cm="1">
        <f t="array" ref="D1987">SHA1HASH($C1987)</f>
        <v>1aa8a9a093cd1b8a820fd6e92c62fbc6ef375b62</v>
      </c>
      <c r="E1987" s="6">
        <v>1</v>
      </c>
      <c r="F1987" s="7">
        <f ca="1">IF($C1987 = 1 + N("Presidente"),
    127,
    IF($C1987 = 2 + N("Vice-Presidente"),
        72,
        IF($C1987 = 3 + N("Secretária bilíngue"),
            13,
            RANDBETWEEN(5,COUNT(Name!$A:$A) + 1)
        )
    )
)</f>
        <v>331</v>
      </c>
      <c r="G1987" s="7" t="str">
        <f ca="1">VLOOKUP($F1987,Name!$A:$B,2,FALSE)</f>
        <v>Renato</v>
      </c>
      <c r="H1987" s="7">
        <f ca="1" xml:space="preserve">
IF($C1987 = 1,
    0,
    RANDBETWEEN(5,COUNT('Last name'!$A:$A) + 1)
)</f>
        <v>13</v>
      </c>
      <c r="I1987" s="7" t="str">
        <f ca="1" xml:space="preserve">
IF($C1987 = 1 + N("Presidente"),
    "de Orléans e Bragança",
    VLOOKUP($H1987,'Last name'!$A:$B,2,FALSE) &amp; " " &amp; VLOOKUP(RANDBETWEEN(5,COUNT('Last name'!$A:$A) + 1),'Last name'!$A:$B,2,FALSE)
)</f>
        <v>Alvarenga Garcia</v>
      </c>
      <c r="J1987" s="7" t="str">
        <f t="shared" ca="1" si="302"/>
        <v>Renato Alvarenga Garcia</v>
      </c>
      <c r="K1987" s="7" t="str" cm="1">
        <f t="array" aca="1" ref="K1987" ca="1">SHA1HASH($J1987)</f>
        <v>ae416afd0805360459bad7f20c70d5835609a1b5</v>
      </c>
      <c r="L1987" s="7" cm="1">
        <f t="array" aca="1" ref="L1987" ca="1">INDEX(States!$A:$A,N1987,1)</f>
        <v>5</v>
      </c>
      <c r="M1987" s="7" t="str">
        <f ca="1">VLOOKUP($L1987,Countries!$A:$B,2,FALSE)</f>
        <v>Portugal</v>
      </c>
      <c r="N1987" s="7" cm="1">
        <f t="array" aca="1" ref="N1987" ca="1">INDEX(States!$C:$C,RANDBETWEEN(5,COUNTA(States!$A:$A) + 1),1)</f>
        <v>16</v>
      </c>
      <c r="O1987" s="7" t="str">
        <f ca="1">VLOOKUP($N1987,States!$C:$D,2,FALSE)</f>
        <v>Azores</v>
      </c>
      <c r="P1987" s="7" t="str">
        <f ca="1">VLOOKUP($F1987,Name!$A:$C,3,FALSE)</f>
        <v>M</v>
      </c>
      <c r="Q1987" s="7" t="str">
        <f ca="1">VLOOKUP($P1987,Genders!$B:$C,2,FALSE)</f>
        <v>Male</v>
      </c>
      <c r="R1987" s="7" cm="1">
        <f t="array" aca="1" ref="R1987" ca="1">INDEX('Marital status'!$A:$A,RANDBETWEEN(5,COUNTA('Marital status'!$A:$A) + 1),1)</f>
        <v>5</v>
      </c>
      <c r="S1987" s="7" t="str">
        <f ca="1">VLOOKUP($R1987,'Marital status'!$A:$B,2,FALSE)</f>
        <v>single</v>
      </c>
      <c r="T1987" s="7">
        <f t="shared" ca="1" si="303"/>
        <v>5</v>
      </c>
      <c r="U1987" s="7" t="str">
        <f ca="1">VLOOKUP($T1987,Ethnicities!$A:$B,2,FALSE)</f>
        <v xml:space="preserve"> white</v>
      </c>
      <c r="V1987" s="8">
        <f t="shared" ca="1" si="304"/>
        <v>32769</v>
      </c>
      <c r="W1987" s="6">
        <f t="shared" ca="1" si="305"/>
        <v>7</v>
      </c>
      <c r="X1987" s="8" t="str">
        <f ca="1">VLOOKUP($W1987,'Background education'!$A:$B,2,FALSE)</f>
        <v>Undergraduate degree</v>
      </c>
      <c r="Y1987" s="7">
        <f ca="1" xml:space="preserve">
  IF(OR($AA1987 = 5, $AA1987 = 6, $AA1987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87" s="7" t="str">
        <f ca="1">VLOOKUP($Y1987,Departments!$A:$B,2,FALSE)</f>
        <v>Audit</v>
      </c>
      <c r="AA1987" s="6">
        <f t="shared" ca="1" si="306"/>
        <v>10</v>
      </c>
      <c r="AB1987" s="7" t="str">
        <f ca="1">VLOOKUP($AA1987,Roles!$A:$B,2,FALSE)</f>
        <v>Trainee</v>
      </c>
      <c r="AC1987" s="6" t="str">
        <f t="shared" ca="1" si="307"/>
        <v/>
      </c>
      <c r="AD1987" s="7" t="str">
        <f ca="1" xml:space="preserve">
IF($AC1987 &lt;&gt; "",
    VLOOKUP($AC1987,Levels!$A:$B,2,FALSE),
    ""
)</f>
        <v/>
      </c>
      <c r="AE1987" s="8">
        <f t="shared" ca="1" si="308"/>
        <v>37535</v>
      </c>
      <c r="AF1987" s="6">
        <f ca="1">RANDBETWEEN(5,COUNTA('Recruitment source'!$A:$A) + 1)</f>
        <v>5</v>
      </c>
      <c r="AG1987" s="6" t="str">
        <f ca="1">VLOOKUP($AF1987,'Recruitment source'!$A:$B,2,FALSE)</f>
        <v>Indeed</v>
      </c>
      <c r="AH1987" s="8"/>
      <c r="AI1987" s="1">
        <f t="shared" ca="1" si="300"/>
        <v>1305</v>
      </c>
      <c r="AJ1987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1983, 1, 'Renato Alvarenga Garcia', 'M', 5, '18/09/1989', 7, 13, 10, NULL, 1305);</v>
      </c>
    </row>
    <row r="1988" spans="1:36" ht="14.25" customHeight="1" x14ac:dyDescent="0.2">
      <c r="A1988" s="7" cm="1">
        <f t="array" aca="1" ref="A1988" ca="1">INDEX(Companies!$A:$A,RANDBETWEEN(5,COUNTA(Companies!$A:$A) + 1),1)</f>
        <v>5</v>
      </c>
      <c r="B1988" s="7" t="str">
        <f ca="1">VLOOKUP($A1988,Companies!$A:$B,2,FALSE)</f>
        <v>ACME Corporation</v>
      </c>
      <c r="C1988" s="5">
        <f t="shared" si="301"/>
        <v>1984</v>
      </c>
      <c r="D1988" s="5" t="str" cm="1">
        <f t="array" ref="D1988">SHA1HASH($C1988)</f>
        <v>d0ee345e31f83883d76b54edd9964410adbd191b</v>
      </c>
      <c r="E1988" s="6">
        <v>1</v>
      </c>
      <c r="F1988" s="7">
        <f ca="1">IF($C1988 = 1 + N("Presidente"),
    127,
    IF($C1988 = 2 + N("Vice-Presidente"),
        72,
        IF($C1988 = 3 + N("Secretária bilíngue"),
            13,
            RANDBETWEEN(5,COUNT(Name!$A:$A) + 1)
        )
    )
)</f>
        <v>321</v>
      </c>
      <c r="G1988" s="7" t="str">
        <f ca="1">VLOOKUP($F1988,Name!$A:$B,2,FALSE)</f>
        <v>Pietra</v>
      </c>
      <c r="H1988" s="7">
        <f ca="1" xml:space="preserve">
IF($C1988 = 1,
    0,
    RANDBETWEEN(5,COUNT('Last name'!$A:$A) + 1)
)</f>
        <v>111</v>
      </c>
      <c r="I1988" s="7" t="str">
        <f ca="1" xml:space="preserve">
IF($C1988 = 1 + N("Presidente"),
    "de Orléans e Bragança",
    VLOOKUP($H1988,'Last name'!$A:$B,2,FALSE) &amp; " " &amp; VLOOKUP(RANDBETWEEN(5,COUNT('Last name'!$A:$A) + 1),'Last name'!$A:$B,2,FALSE)
)</f>
        <v>Longo Santacruz</v>
      </c>
      <c r="J1988" s="7" t="str">
        <f t="shared" ca="1" si="302"/>
        <v>Pietra Longo Santacruz</v>
      </c>
      <c r="K1988" s="7" t="str" cm="1">
        <f t="array" aca="1" ref="K1988" ca="1">SHA1HASH($J1988)</f>
        <v>cf67cf8dfdcea6232bb5a4b9fbcaccd480ae689f</v>
      </c>
      <c r="L1988" s="7" cm="1">
        <f t="array" aca="1" ref="L1988" ca="1">INDEX(States!$A:$A,N1988,1)</f>
        <v>5</v>
      </c>
      <c r="M1988" s="7" t="str">
        <f ca="1">VLOOKUP($L1988,Countries!$A:$B,2,FALSE)</f>
        <v>Portugal</v>
      </c>
      <c r="N1988" s="7" cm="1">
        <f t="array" aca="1" ref="N1988" ca="1">INDEX(States!$C:$C,RANDBETWEEN(5,COUNTA(States!$A:$A) + 1),1)</f>
        <v>14</v>
      </c>
      <c r="O1988" s="7" t="str">
        <f ca="1">VLOOKUP($N1988,States!$C:$D,2,FALSE)</f>
        <v>Madeira</v>
      </c>
      <c r="P1988" s="7" t="str">
        <f ca="1">VLOOKUP($F1988,Name!$A:$C,3,FALSE)</f>
        <v>F</v>
      </c>
      <c r="Q1988" s="7" t="str">
        <f ca="1">VLOOKUP($P1988,Genders!$B:$C,2,FALSE)</f>
        <v>Female</v>
      </c>
      <c r="R1988" s="7" cm="1">
        <f t="array" aca="1" ref="R1988" ca="1">INDEX('Marital status'!$A:$A,RANDBETWEEN(5,COUNTA('Marital status'!$A:$A) + 1),1)</f>
        <v>6</v>
      </c>
      <c r="S1988" s="7" t="str">
        <f ca="1">VLOOKUP($R1988,'Marital status'!$A:$B,2,FALSE)</f>
        <v>MarrieD</v>
      </c>
      <c r="T1988" s="7">
        <f t="shared" ca="1" si="303"/>
        <v>6</v>
      </c>
      <c r="U1988" s="7" t="str">
        <f ca="1">VLOOKUP($T1988,Ethnicities!$A:$B,2,FALSE)</f>
        <v>Black or African American</v>
      </c>
      <c r="V1988" s="8">
        <f t="shared" ca="1" si="304"/>
        <v>27543</v>
      </c>
      <c r="W1988" s="6">
        <f t="shared" ca="1" si="305"/>
        <v>7</v>
      </c>
      <c r="X1988" s="8" t="str">
        <f ca="1">VLOOKUP($W1988,'Background education'!$A:$B,2,FALSE)</f>
        <v>Undergraduate degree</v>
      </c>
      <c r="Y1988" s="7">
        <f ca="1" xml:space="preserve">
  IF(OR($AA1988 = 5, $AA1988 = 6, $AA1988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1988" s="7" t="str">
        <f ca="1">VLOOKUP($Y1988,Departments!$A:$B,2,FALSE)</f>
        <v>Administration</v>
      </c>
      <c r="AA1988" s="6">
        <f t="shared" ca="1" si="306"/>
        <v>11</v>
      </c>
      <c r="AB1988" s="7" t="str">
        <f ca="1">VLOOKUP($AA1988,Roles!$A:$B,2,FALSE)</f>
        <v>Analyst</v>
      </c>
      <c r="AC1988" s="6">
        <f t="shared" ca="1" si="307"/>
        <v>7</v>
      </c>
      <c r="AD1988" s="7" t="str">
        <f ca="1" xml:space="preserve">
IF($AC1988 &lt;&gt; "",
    VLOOKUP($AC1988,Levels!$A:$B,2,FALSE),
    ""
)</f>
        <v>Senior</v>
      </c>
      <c r="AE1988" s="8">
        <f t="shared" ca="1" si="308"/>
        <v>38501</v>
      </c>
      <c r="AF1988" s="6">
        <f ca="1">RANDBETWEEN(5,COUNTA('Recruitment source'!$A:$A) + 1)</f>
        <v>8</v>
      </c>
      <c r="AG1988" s="6" t="str">
        <f ca="1">VLOOKUP($AF1988,'Recruitment source'!$A:$B,2,FALSE)</f>
        <v>Net Empregos</v>
      </c>
      <c r="AH1988" s="8"/>
      <c r="AI1988" s="1">
        <f t="shared" ca="1" si="300"/>
        <v>2500</v>
      </c>
      <c r="AJ1988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1984, 1, 'Pietra Longo Santacruz', 'F', 6, '29/05/1975', 7, 6, 11, 7, 2500);</v>
      </c>
    </row>
    <row r="1989" spans="1:36" ht="14.25" customHeight="1" x14ac:dyDescent="0.2">
      <c r="A1989" s="7" cm="1">
        <f t="array" aca="1" ref="A1989" ca="1">INDEX(Companies!$A:$A,RANDBETWEEN(5,COUNTA(Companies!$A:$A) + 1),1)</f>
        <v>5</v>
      </c>
      <c r="B1989" s="7" t="str">
        <f ca="1">VLOOKUP($A1989,Companies!$A:$B,2,FALSE)</f>
        <v>ACME Corporation</v>
      </c>
      <c r="C1989" s="5">
        <f t="shared" si="301"/>
        <v>1985</v>
      </c>
      <c r="D1989" s="5" t="str" cm="1">
        <f t="array" ref="D1989">SHA1HASH($C1989)</f>
        <v>86ca4b94b6838eba758fcdd9da31a4c5cc384526</v>
      </c>
      <c r="E1989" s="6">
        <v>1</v>
      </c>
      <c r="F1989" s="7">
        <f ca="1">IF($C1989 = 1 + N("Presidente"),
    127,
    IF($C1989 = 2 + N("Vice-Presidente"),
        72,
        IF($C1989 = 3 + N("Secretária bilíngue"),
            13,
            RANDBETWEEN(5,COUNT(Name!$A:$A) + 1)
        )
    )
)</f>
        <v>180</v>
      </c>
      <c r="G1989" s="7" t="str">
        <f ca="1">VLOOKUP($F1989,Name!$A:$B,2,FALSE)</f>
        <v>Isis</v>
      </c>
      <c r="H1989" s="7">
        <f ca="1" xml:space="preserve">
IF($C1989 = 1,
    0,
    RANDBETWEEN(5,COUNT('Last name'!$A:$A) + 1)
)</f>
        <v>146</v>
      </c>
      <c r="I1989" s="7" t="str">
        <f ca="1" xml:space="preserve">
IF($C1989 = 1 + N("Presidente"),
    "de Orléans e Bragança",
    VLOOKUP($H1989,'Last name'!$A:$B,2,FALSE) &amp; " " &amp; VLOOKUP(RANDBETWEEN(5,COUNT('Last name'!$A:$A) + 1),'Last name'!$A:$B,2,FALSE)
)</f>
        <v>Paulista Dantas</v>
      </c>
      <c r="J1989" s="7" t="str">
        <f t="shared" ca="1" si="302"/>
        <v>Isis Paulista Dantas</v>
      </c>
      <c r="K1989" s="7" t="str" cm="1">
        <f t="array" aca="1" ref="K1989" ca="1">SHA1HASH($J1989)</f>
        <v>3947ebc44fada7cd3a8832d43679e3400cc623fe</v>
      </c>
      <c r="L1989" s="7" cm="1">
        <f t="array" aca="1" ref="L1989" ca="1">INDEX(States!$A:$A,N1989,1)</f>
        <v>5</v>
      </c>
      <c r="M1989" s="7" t="str">
        <f ca="1">VLOOKUP($L1989,Countries!$A:$B,2,FALSE)</f>
        <v>Portugal</v>
      </c>
      <c r="N1989" s="7" cm="1">
        <f t="array" aca="1" ref="N1989" ca="1">INDEX(States!$C:$C,RANDBETWEEN(5,COUNTA(States!$A:$A) + 1),1)</f>
        <v>6</v>
      </c>
      <c r="O1989" s="7" t="str">
        <f ca="1">VLOOKUP($N1989,States!$C:$D,2,FALSE)</f>
        <v>PORTO</v>
      </c>
      <c r="P1989" s="7" t="str">
        <f ca="1">VLOOKUP($F1989,Name!$A:$C,3,FALSE)</f>
        <v>F</v>
      </c>
      <c r="Q1989" s="7" t="str">
        <f ca="1">VLOOKUP($P1989,Genders!$B:$C,2,FALSE)</f>
        <v>Female</v>
      </c>
      <c r="R1989" s="7" cm="1">
        <f t="array" aca="1" ref="R1989" ca="1">INDEX('Marital status'!$A:$A,RANDBETWEEN(5,COUNTA('Marital status'!$A:$A) + 1),1)</f>
        <v>9</v>
      </c>
      <c r="S1989" s="7" t="str">
        <f ca="1">VLOOKUP($R1989,'Marital status'!$A:$B,2,FALSE)</f>
        <v>DIVORCED</v>
      </c>
      <c r="T1989" s="7">
        <f t="shared" ca="1" si="303"/>
        <v>5</v>
      </c>
      <c r="U1989" s="7" t="str">
        <f ca="1">VLOOKUP($T1989,Ethnicities!$A:$B,2,FALSE)</f>
        <v xml:space="preserve"> white</v>
      </c>
      <c r="V1989" s="8">
        <f t="shared" ca="1" si="304"/>
        <v>20346</v>
      </c>
      <c r="W1989" s="6">
        <f t="shared" ca="1" si="305"/>
        <v>7</v>
      </c>
      <c r="X1989" s="8" t="str">
        <f ca="1">VLOOKUP($W1989,'Background education'!$A:$B,2,FALSE)</f>
        <v>Undergraduate degree</v>
      </c>
      <c r="Y1989" s="7">
        <f ca="1" xml:space="preserve">
  IF(OR($AA1989 = 5, $AA1989 = 6, $AA1989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1989" s="7" t="str">
        <f ca="1">VLOOKUP($Y1989,Departments!$A:$B,2,FALSE)</f>
        <v>Audit</v>
      </c>
      <c r="AA1989" s="6">
        <f t="shared" ca="1" si="306"/>
        <v>9</v>
      </c>
      <c r="AB1989" s="7" t="str">
        <f ca="1">VLOOKUP($AA1989,Roles!$A:$B,2,FALSE)</f>
        <v>Intern</v>
      </c>
      <c r="AC1989" s="6" t="str">
        <f t="shared" ca="1" si="307"/>
        <v/>
      </c>
      <c r="AD1989" s="7" t="str">
        <f ca="1" xml:space="preserve">
IF($AC1989 &lt;&gt; "",
    VLOOKUP($AC1989,Levels!$A:$B,2,FALSE),
    ""
)</f>
        <v/>
      </c>
      <c r="AE1989" s="8">
        <f t="shared" ca="1" si="308"/>
        <v>43788</v>
      </c>
      <c r="AF1989" s="6">
        <f ca="1">RANDBETWEEN(5,COUNTA('Recruitment source'!$A:$A) + 1)</f>
        <v>9</v>
      </c>
      <c r="AG1989" s="6" t="str">
        <f ca="1">VLOOKUP($AF1989,'Recruitment source'!$A:$B,2,FALSE)</f>
        <v>Empregos Online</v>
      </c>
      <c r="AH1989" s="8"/>
      <c r="AI1989" s="1">
        <f t="shared" ref="AI1989:AI2034" ca="1" si="310" xml:space="preserve">
IF($AA1989 = 5 + N("Presidente"),
    27000,
    IF($AA1989 = 6 + N("Vice-presidente"),
        23000,
        IF(OR($AA1989 = 8, $AA1989= 13, $AA1989 = 12) + N("Secretária bilíngue ou coordenador ou especialista"),
            8000,
            IF($AA1989 = 7 + N("Diretor"),
                15000,
                IF($AA1989 = 14 + N("Gerente"),
                    12000,
                    IF($AA1989 = 9 + N("Estagiário"),
                        705,
                        IF($AA1989 = 10 + N("Trainee"),
                            805,
                            IF($AA1989 = 11 + N("Analista"),
                                2000,
                                605
                            )
                        )
                    )
                )
      )
    )
  )
)
+
N("O trecho abaixo acrescenta no salário $500 por cada formação concluída")
+
IF($W1989 = 7,
  500,
  IF($W1989 = 8,
    1000,
    IF($W1989 = 9,
      1500,
      IF($W1989 = 10,
        2000,
        0
      )
    )
  )
)
+
N("Adicional no salário por área")
+
IF($Y1989 = 14 + N("Tecnologia da Informação"),
  120,
  IF($Y1989 = 16 + N("Vendas"),
    110,
    IF($Y1989 = 15 + N("Jurídico"),
      100,
      IF(OR($Y1989 = 8, $Y1989 = 9, $Y1989 = 11) + N("Recursos humanos ou comercial ou comunicação e marketing"),
        80,
        0
      )
    )
  )
)
+
N("Adicionando pegadinha")
+
IF(AND($Y1989 = 16, $W1989 = 9, $AA1989 = 11, $AC1989 = 5) + N("Se for de vendas, com mestrado, analista sênior"),
  IF($T1989 = 5,
    100,
    0
  )
  +
  IF($P1989 = "M",
    200,
    0
  ),
  0
)</f>
        <v>1205</v>
      </c>
      <c r="AJ1989" s="12" t="str">
        <f t="shared" ca="1" si="309"/>
        <v>INSERT INTO bi4all.fac_employees (id_company_fk, id_employee_pk, flg_active, employee_name, id_gender_fk, id_race_fk, birthday, id_schooling_fk, id_department_fk, id_role_fk, id_level_fk, actual_salary) VALUES (5, 1985, 1, 'Isis Paulista Dantas', 'F', 5, '14/09/1955', 7, 13, 9, NULL, 1205);</v>
      </c>
    </row>
    <row r="1990" spans="1:36" ht="14.25" customHeight="1" x14ac:dyDescent="0.2">
      <c r="A1990" s="7" cm="1">
        <f t="array" aca="1" ref="A1990" ca="1">INDEX(Companies!$A:$A,RANDBETWEEN(5,COUNTA(Companies!$A:$A) + 1),1)</f>
        <v>5</v>
      </c>
      <c r="B1990" s="7" t="str">
        <f ca="1">VLOOKUP($A1990,Companies!$A:$B,2,FALSE)</f>
        <v>ACME Corporation</v>
      </c>
      <c r="C1990" s="5">
        <f t="shared" ref="C1990:C2034" si="311">ROW() - 4</f>
        <v>1986</v>
      </c>
      <c r="D1990" s="5" t="str" cm="1">
        <f t="array" ref="D1990">SHA1HASH($C1990)</f>
        <v>e0f34ffa3c10d2940937a2d499db16c5e72f5d58</v>
      </c>
      <c r="E1990" s="6">
        <v>1</v>
      </c>
      <c r="F1990" s="7">
        <f ca="1">IF($C1990 = 1 + N("Presidente"),
    127,
    IF($C1990 = 2 + N("Vice-Presidente"),
        72,
        IF($C1990 = 3 + N("Secretária bilíngue"),
            13,
            RANDBETWEEN(5,COUNT(Name!$A:$A) + 1)
        )
    )
)</f>
        <v>36</v>
      </c>
      <c r="G1990" s="7" t="str">
        <f ca="1">VLOOKUP($F1990,Name!$A:$B,2,FALSE)</f>
        <v>Ana Sophia</v>
      </c>
      <c r="H1990" s="7">
        <f ca="1" xml:space="preserve">
IF($C1990 = 1,
    0,
    RANDBETWEEN(5,COUNT('Last name'!$A:$A) + 1)
)</f>
        <v>164</v>
      </c>
      <c r="I1990" s="7" t="str">
        <f ca="1" xml:space="preserve">
IF($C1990 = 1 + N("Presidente"),
    "de Orléans e Bragança",
    VLOOKUP($H1990,'Last name'!$A:$B,2,FALSE) &amp; " " &amp; VLOOKUP(RANDBETWEEN(5,COUNT('Last name'!$A:$A) + 1),'Last name'!$A:$B,2,FALSE)
)</f>
        <v>Rizzo Bragança</v>
      </c>
      <c r="J1990" s="7" t="str">
        <f t="shared" ref="J1990:J2034" ca="1" si="312">$G1990 &amp; " " &amp; $I1990</f>
        <v>Ana Sophia Rizzo Bragança</v>
      </c>
      <c r="K1990" s="7" t="str" cm="1">
        <f t="array" aca="1" ref="K1990" ca="1">SHA1HASH($J1990)</f>
        <v>96ad7091e536cc66e871004dd8ee12189c3b117b</v>
      </c>
      <c r="L1990" s="7" cm="1">
        <f t="array" aca="1" ref="L1990" ca="1">INDEX(States!$A:$A,N1990,1)</f>
        <v>5</v>
      </c>
      <c r="M1990" s="7" t="str">
        <f ca="1">VLOOKUP($L1990,Countries!$A:$B,2,FALSE)</f>
        <v>Portugal</v>
      </c>
      <c r="N1990" s="7" cm="1">
        <f t="array" aca="1" ref="N1990" ca="1">INDEX(States!$C:$C,RANDBETWEEN(5,COUNTA(States!$A:$A) + 1),1)</f>
        <v>21</v>
      </c>
      <c r="O1990" s="7" t="str">
        <f ca="1">VLOOKUP($N1990,States!$C:$D,2,FALSE)</f>
        <v>Guarda</v>
      </c>
      <c r="P1990" s="7" t="str">
        <f ca="1">VLOOKUP($F1990,Name!$A:$C,3,FALSE)</f>
        <v>F</v>
      </c>
      <c r="Q1990" s="7" t="str">
        <f ca="1">VLOOKUP($P1990,Genders!$B:$C,2,FALSE)</f>
        <v>Female</v>
      </c>
      <c r="R1990" s="7" cm="1">
        <f t="array" aca="1" ref="R1990" ca="1">INDEX('Marital status'!$A:$A,RANDBETWEEN(5,COUNTA('Marital status'!$A:$A) + 1),1)</f>
        <v>8</v>
      </c>
      <c r="S1990" s="7" t="str">
        <f ca="1">VLOOKUP($R1990,'Marital status'!$A:$B,2,FALSE)</f>
        <v xml:space="preserve"> Separated </v>
      </c>
      <c r="T1990" s="7">
        <f t="shared" ref="T1990:T2034" ca="1" si="313" xml:space="preserve">
IF(AND($AA1990 &gt;= 5, $AA1990 &lt;= 8) + N("CEO, Vice-President, Secretary or Director"),
    5 + N("White"),
    IF(MOD(ROW(), 383) = 0,
        RANDBETWEEN(9, 10) + N("American Indian or Alaska Native or Native Hawaiian or Other Pacific Islander"),
        IF(MOD(ROW(), 19) = 0,
            8 + N("Asian"),
            IF(MOD(ROW(), 11) = 0,
                7 + N("Hispanic or Latino"),
                IF(MOD(ROW(), 7) = 0,
                    6,
                    5
                )
            )
        )
    )
)</f>
        <v>5</v>
      </c>
      <c r="U1990" s="7" t="str">
        <f ca="1">VLOOKUP($T1990,Ethnicities!$A:$B,2,FALSE)</f>
        <v xml:space="preserve"> white</v>
      </c>
      <c r="V1990" s="8">
        <f t="shared" ref="V1990:V2034" ca="1" si="314" xml:space="preserve">
IF($AA1990 = 5 + N("CEO"),
    TODAY() - 16340,
    IF($AA1990 = 8 + N("Secretary"),
        RANDBETWEEN(TODAY() - 12418.5, TODAY()-6574.5),
        IF(OR($AA1990 = 7, $AA1990 = 14),
            RANDBETWEEN(TODAY() - 16071, TODAY() - 8766),
            IF(OR($AA1990 = 13, $AA1990 = 12, $AA1990 = 11),
                RANDBETWEEN(TODAY() - 27393.75, TODAY() - 12783.75),
                RANDBETWEEN(TODAY() - 27393.75, TODAY()-10957.5)
            )
        )
    )
)</f>
        <v>28028</v>
      </c>
      <c r="W1990" s="6">
        <f t="shared" ref="W1990:W2034" ca="1" si="315" xml:space="preserve">
IF(OR($AA1990 = 5, $AA1990 = 6) + N("Se for presidente ou vice-presidente"),
    10 + N("Doutor"),
    IF($AA1990 = 7 + N("Se for diretor"),
        RANDBETWEEN(8,10) + N("Graduate school or Master’s degree or Doctorate"),
        IF($AA1990 = 14 + N("If a manager"),
            RANDBETWEEN(7,9),
            IF(OR($AA1990 = 13, $AA1990 = 12, $AA1990 = 11) + N("If coordinator or specialist or analyst"),
                RANDBETWEEN(7,8),
                7
            )
        )
    )
)</f>
        <v>8</v>
      </c>
      <c r="X1990" s="8" t="str">
        <f ca="1">VLOOKUP($W1990,'Background education'!$A:$B,2,FALSE)</f>
        <v>Graduate school</v>
      </c>
      <c r="Y1990" s="7">
        <f ca="1" xml:space="preserve">
  IF(OR($AA1990 = 5, $AA1990 = 6, $AA1990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90" s="7" t="str">
        <f ca="1">VLOOKUP($Y1990,Departments!$A:$B,2,FALSE)</f>
        <v>Finance</v>
      </c>
      <c r="AA1990" s="6">
        <f t="shared" ref="AA1990:AA2034" ca="1" si="316" xml:space="preserve">
IF($C1990 = 1 + N("Se matrícula for 1"),
  5 + N("Presidente"),
  IF($C1990 = 2 + N("Se matrícula for 2"),
    6 + N("Vice-presidente"),
    IF($C1990 = 3 + N("Se matrícula for 3"),
      8 + N("Secretária bilíngue"),
      IF(AND($C1990 &gt;= 4, $C1990 &lt;=14),
        7 + N("Diretor"),
        IF(AND($C1990 &gt;= 15, $C1990 &lt;= 25),
          14 + N("Manager"),
          IF(AND($C1990 &gt;= 26, $C1990 &lt;= 36),
            13 + N("Coordinador"),
            IF(AND($C1990 &gt;= 37, $C1990 &lt;= 47),
              12 + N("Especialista"),
                IF(MOD($C1990,2) = 0,
                  11 + N("Analista"),
                  RANDBETWEEN(9,10) + N("Estagiário ou Trainee")
                )
            )
          )
        )
      )
    )
  )
)</f>
        <v>11</v>
      </c>
      <c r="AB1990" s="7" t="str">
        <f ca="1">VLOOKUP($AA1990,Roles!$A:$B,2,FALSE)</f>
        <v>Analyst</v>
      </c>
      <c r="AC1990" s="6">
        <f t="shared" ref="AC1990:AC2034" ca="1" si="317" xml:space="preserve">
IF($AA1990 = 11 + N("Analyst"),
    RANDBETWEEN(5, 7) + N("Jr, Pleno, Sr"),
    ""
)</f>
        <v>7</v>
      </c>
      <c r="AD1990" s="7" t="str">
        <f ca="1" xml:space="preserve">
IF($AC1990 &lt;&gt; "",
    VLOOKUP($AC1990,Levels!$A:$B,2,FALSE),
    ""
)</f>
        <v>Senior</v>
      </c>
      <c r="AE1990" s="8">
        <f t="shared" ref="AE1990:AE2034" ca="1" si="318" xml:space="preserve">
IF(
  OR(
    $AA1990=5,$AA1990=6,$AA1990=7,$AA1990=8,$AA1990=14
  ),
  36161,
  IF(
     (
      (TODAY() - $V1990) / 365
     ) &lt; 19,
      TODAY(),
      RANDBETWEEN(36161,TODAY())
  )
)</f>
        <v>42787</v>
      </c>
      <c r="AF1990" s="6">
        <f ca="1">RANDBETWEEN(5,COUNTA('Recruitment source'!$A:$A) + 1)</f>
        <v>7</v>
      </c>
      <c r="AG1990" s="6" t="str">
        <f ca="1">VLOOKUP($AF1990,'Recruitment source'!$A:$B,2,FALSE)</f>
        <v>SAPO Emprego</v>
      </c>
      <c r="AH1990" s="8"/>
      <c r="AI1990" s="1">
        <f t="shared" ca="1" si="310"/>
        <v>3000</v>
      </c>
      <c r="AJ1990" s="12" t="str">
        <f t="shared" ref="AJ1990:AJ2034" ca="1" si="319" xml:space="preserve">
"INSERT INTO " &amp; $B$1 &amp; "." &amp; $B$2 &amp; " (" &amp;
$A$4 &amp; ", "   &amp;
$C$4 &amp; ", "   &amp;
$E$4 &amp; ", "   &amp;
$J$4 &amp; ", "   &amp;
$P$4 &amp; ", "   &amp;
$T$4 &amp; ", "   &amp;
$V$4 &amp; ", "   &amp;
$W$4 &amp; ", "   &amp;
$Y$4 &amp; ", "   &amp;
$AA$4 &amp; ", "   &amp;
$AC$4 &amp; ", "   &amp;
$AI$4 &amp; ") VALUES (" &amp;
$A1990  &amp; ", "   &amp;
$C1990  &amp; ", "   &amp;
$E1990  &amp; ", '"  &amp;
$J1990  &amp; "', '" &amp;
$P1990  &amp; "', "  &amp;
$T1990  &amp; ", '"  &amp;
TEXT($V1990,"dd/mm/aaaa")  &amp; "', "   &amp;
$W1990  &amp; ", "   &amp;
$Y1990  &amp; ", "   &amp;
$AA1990  &amp; ", "   &amp;
IF($AC1990 &lt;&gt; "", $AC1990, "NULL")  &amp; ", "   &amp;
$AI1990  &amp; ");"</f>
        <v>INSERT INTO bi4all.fac_employees (id_company_fk, id_employee_pk, flg_active, employee_name, id_gender_fk, id_race_fk, birthday, id_schooling_fk, id_department_fk, id_role_fk, id_level_fk, actual_salary) VALUES (5, 1986, 1, 'Ana Sophia Rizzo Bragança', 'F', 5, '25/09/1976', 8, 7, 11, 7, 3000);</v>
      </c>
    </row>
    <row r="1991" spans="1:36" ht="14.25" customHeight="1" x14ac:dyDescent="0.2">
      <c r="A1991" s="7" cm="1">
        <f t="array" aca="1" ref="A1991" ca="1">INDEX(Companies!$A:$A,RANDBETWEEN(5,COUNTA(Companies!$A:$A) + 1),1)</f>
        <v>5</v>
      </c>
      <c r="B1991" s="7" t="str">
        <f ca="1">VLOOKUP($A1991,Companies!$A:$B,2,FALSE)</f>
        <v>ACME Corporation</v>
      </c>
      <c r="C1991" s="5">
        <f t="shared" si="311"/>
        <v>1987</v>
      </c>
      <c r="D1991" s="5" t="str" cm="1">
        <f t="array" ref="D1991">SHA1HASH($C1991)</f>
        <v>a93cf93db3ae6d491e1b4fc8c4e1d869daa36a33</v>
      </c>
      <c r="E1991" s="6">
        <v>1</v>
      </c>
      <c r="F1991" s="7">
        <f ca="1">IF($C1991 = 1 + N("Presidente"),
    127,
    IF($C1991 = 2 + N("Vice-Presidente"),
        72,
        IF($C1991 = 3 + N("Secretária bilíngue"),
            13,
            RANDBETWEEN(5,COUNT(Name!$A:$A) + 1)
        )
    )
)</f>
        <v>271</v>
      </c>
      <c r="G1991" s="7" t="str">
        <f ca="1">VLOOKUP($F1991,Name!$A:$B,2,FALSE)</f>
        <v>Maria Luiza</v>
      </c>
      <c r="H1991" s="7">
        <f ca="1" xml:space="preserve">
IF($C1991 = 1,
    0,
    RANDBETWEEN(5,COUNT('Last name'!$A:$A) + 1)
)</f>
        <v>20</v>
      </c>
      <c r="I1991" s="7" t="str">
        <f ca="1" xml:space="preserve">
IF($C1991 = 1 + N("Presidente"),
    "de Orléans e Bragança",
    VLOOKUP($H1991,'Last name'!$A:$B,2,FALSE) &amp; " " &amp; VLOOKUP(RANDBETWEEN(5,COUNT('Last name'!$A:$A) + 1),'Last name'!$A:$B,2,FALSE)
)</f>
        <v>Anunciação Alvaregna</v>
      </c>
      <c r="J1991" s="7" t="str">
        <f t="shared" ca="1" si="312"/>
        <v>Maria Luiza Anunciação Alvaregna</v>
      </c>
      <c r="K1991" s="7" t="str" cm="1">
        <f t="array" aca="1" ref="K1991" ca="1">SHA1HASH($J1991)</f>
        <v>22834be560bb341bdc761ba0ae2bcf669f997edf</v>
      </c>
      <c r="L1991" s="7" cm="1">
        <f t="array" aca="1" ref="L1991" ca="1">INDEX(States!$A:$A,N1991,1)</f>
        <v>5</v>
      </c>
      <c r="M1991" s="7" t="str">
        <f ca="1">VLOOKUP($L1991,Countries!$A:$B,2,FALSE)</f>
        <v>Portugal</v>
      </c>
      <c r="N1991" s="7" cm="1">
        <f t="array" aca="1" ref="N1991" ca="1">INDEX(States!$C:$C,RANDBETWEEN(5,COUNTA(States!$A:$A) + 1),1)</f>
        <v>13</v>
      </c>
      <c r="O1991" s="7" t="str">
        <f ca="1">VLOOKUP($N1991,States!$C:$D,2,FALSE)</f>
        <v>Coimbra</v>
      </c>
      <c r="P1991" s="7" t="str">
        <f ca="1">VLOOKUP($F1991,Name!$A:$C,3,FALSE)</f>
        <v>F</v>
      </c>
      <c r="Q1991" s="7" t="str">
        <f ca="1">VLOOKUP($P1991,Genders!$B:$C,2,FALSE)</f>
        <v>Female</v>
      </c>
      <c r="R1991" s="7" cm="1">
        <f t="array" aca="1" ref="R1991" ca="1">INDEX('Marital status'!$A:$A,RANDBETWEEN(5,COUNTA('Marital status'!$A:$A) + 1),1)</f>
        <v>6</v>
      </c>
      <c r="S1991" s="7" t="str">
        <f ca="1">VLOOKUP($R1991,'Marital status'!$A:$B,2,FALSE)</f>
        <v>MarrieD</v>
      </c>
      <c r="T1991" s="7">
        <f t="shared" ca="1" si="313"/>
        <v>7</v>
      </c>
      <c r="U1991" s="7" t="str">
        <f ca="1">VLOOKUP($T1991,Ethnicities!$A:$B,2,FALSE)</f>
        <v xml:space="preserve">  Hispanic or LATINO</v>
      </c>
      <c r="V1991" s="8">
        <f t="shared" ca="1" si="314"/>
        <v>23535</v>
      </c>
      <c r="W1991" s="6">
        <f t="shared" ca="1" si="315"/>
        <v>7</v>
      </c>
      <c r="X1991" s="8" t="str">
        <f ca="1">VLOOKUP($W1991,'Background education'!$A:$B,2,FALSE)</f>
        <v>Undergraduate degree</v>
      </c>
      <c r="Y1991" s="7">
        <f ca="1" xml:space="preserve">
  IF(OR($AA1991 = 5, $AA1991 = 6, $AA1991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1991" s="7" t="str">
        <f ca="1">VLOOKUP($Y1991,Departments!$A:$B,2,FALSE)</f>
        <v>Operations</v>
      </c>
      <c r="AA1991" s="6">
        <f t="shared" ca="1" si="316"/>
        <v>9</v>
      </c>
      <c r="AB1991" s="7" t="str">
        <f ca="1">VLOOKUP($AA1991,Roles!$A:$B,2,FALSE)</f>
        <v>Intern</v>
      </c>
      <c r="AC1991" s="6" t="str">
        <f t="shared" ca="1" si="317"/>
        <v/>
      </c>
      <c r="AD1991" s="7" t="str">
        <f ca="1" xml:space="preserve">
IF($AC1991 &lt;&gt; "",
    VLOOKUP($AC1991,Levels!$A:$B,2,FALSE),
    ""
)</f>
        <v/>
      </c>
      <c r="AE1991" s="8">
        <f t="shared" ca="1" si="318"/>
        <v>44628</v>
      </c>
      <c r="AF1991" s="6">
        <f ca="1">RANDBETWEEN(5,COUNTA('Recruitment source'!$A:$A) + 1)</f>
        <v>8</v>
      </c>
      <c r="AG1991" s="6" t="str">
        <f ca="1">VLOOKUP($AF1991,'Recruitment source'!$A:$B,2,FALSE)</f>
        <v>Net Empregos</v>
      </c>
      <c r="AH1991" s="8"/>
      <c r="AI1991" s="1">
        <f t="shared" ca="1" si="310"/>
        <v>1205</v>
      </c>
      <c r="AJ1991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1987, 1, 'Maria Luiza Anunciação Alvaregna', 'F', 7, '07/06/1964', 7, 10, 9, NULL, 1205);</v>
      </c>
    </row>
    <row r="1992" spans="1:36" ht="14.25" customHeight="1" x14ac:dyDescent="0.2">
      <c r="A1992" s="7" cm="1">
        <f t="array" aca="1" ref="A1992" ca="1">INDEX(Companies!$A:$A,RANDBETWEEN(5,COUNTA(Companies!$A:$A) + 1),1)</f>
        <v>5</v>
      </c>
      <c r="B1992" s="7" t="str">
        <f ca="1">VLOOKUP($A1992,Companies!$A:$B,2,FALSE)</f>
        <v>ACME Corporation</v>
      </c>
      <c r="C1992" s="5">
        <f t="shared" si="311"/>
        <v>1988</v>
      </c>
      <c r="D1992" s="5" t="str" cm="1">
        <f t="array" ref="D1992">SHA1HASH($C1992)</f>
        <v>3cacfd9c7fb9cb4cb9e97f95107e5e56bf020c5d</v>
      </c>
      <c r="E1992" s="6">
        <v>1</v>
      </c>
      <c r="F1992" s="7">
        <f ca="1">IF($C1992 = 1 + N("Presidente"),
    127,
    IF($C1992 = 2 + N("Vice-Presidente"),
        72,
        IF($C1992 = 3 + N("Secretária bilíngue"),
            13,
            RANDBETWEEN(5,COUNT(Name!$A:$A) + 1)
        )
    )
)</f>
        <v>252</v>
      </c>
      <c r="G1992" s="7" t="str">
        <f ca="1">VLOOKUP($F1992,Name!$A:$B,2,FALSE)</f>
        <v>Malco</v>
      </c>
      <c r="H1992" s="7">
        <f ca="1" xml:space="preserve">
IF($C1992 = 1,
    0,
    RANDBETWEEN(5,COUNT('Last name'!$A:$A) + 1)
)</f>
        <v>165</v>
      </c>
      <c r="I1992" s="7" t="str">
        <f ca="1" xml:space="preserve">
IF($C1992 = 1 + N("Presidente"),
    "de Orléans e Bragança",
    VLOOKUP($H1992,'Last name'!$A:$B,2,FALSE) &amp; " " &amp; VLOOKUP(RANDBETWEEN(5,COUNT('Last name'!$A:$A) + 1),'Last name'!$A:$B,2,FALSE)
)</f>
        <v>Rocha Faro</v>
      </c>
      <c r="J1992" s="7" t="str">
        <f t="shared" ca="1" si="312"/>
        <v>Malco Rocha Faro</v>
      </c>
      <c r="K1992" s="7" t="str" cm="1">
        <f t="array" aca="1" ref="K1992" ca="1">SHA1HASH($J1992)</f>
        <v>0b34c7faa4669b4e8c41612c11e43fdfb1fdcf20</v>
      </c>
      <c r="L1992" s="7" cm="1">
        <f t="array" aca="1" ref="L1992" ca="1">INDEX(States!$A:$A,N1992,1)</f>
        <v>5</v>
      </c>
      <c r="M1992" s="7" t="str">
        <f ca="1">VLOOKUP($L1992,Countries!$A:$B,2,FALSE)</f>
        <v>Portugal</v>
      </c>
      <c r="N1992" s="7" cm="1">
        <f t="array" aca="1" ref="N1992" ca="1">INDEX(States!$C:$C,RANDBETWEEN(5,COUNTA(States!$A:$A) + 1),1)</f>
        <v>21</v>
      </c>
      <c r="O1992" s="7" t="str">
        <f ca="1">VLOOKUP($N1992,States!$C:$D,2,FALSE)</f>
        <v>Guarda</v>
      </c>
      <c r="P1992" s="7" t="str">
        <f ca="1">VLOOKUP($F1992,Name!$A:$C,3,FALSE)</f>
        <v>M</v>
      </c>
      <c r="Q1992" s="7" t="str">
        <f ca="1">VLOOKUP($P1992,Genders!$B:$C,2,FALSE)</f>
        <v>Male</v>
      </c>
      <c r="R1992" s="7" cm="1">
        <f t="array" aca="1" ref="R1992" ca="1">INDEX('Marital status'!$A:$A,RANDBETWEEN(5,COUNTA('Marital status'!$A:$A) + 1),1)</f>
        <v>5</v>
      </c>
      <c r="S1992" s="7" t="str">
        <f ca="1">VLOOKUP($R1992,'Marital status'!$A:$B,2,FALSE)</f>
        <v>single</v>
      </c>
      <c r="T1992" s="7">
        <f t="shared" ca="1" si="313"/>
        <v>5</v>
      </c>
      <c r="U1992" s="7" t="str">
        <f ca="1">VLOOKUP($T1992,Ethnicities!$A:$B,2,FALSE)</f>
        <v xml:space="preserve"> white</v>
      </c>
      <c r="V1992" s="8">
        <f t="shared" ca="1" si="314"/>
        <v>23261</v>
      </c>
      <c r="W1992" s="6">
        <f t="shared" ca="1" si="315"/>
        <v>8</v>
      </c>
      <c r="X1992" s="8" t="str">
        <f ca="1">VLOOKUP($W1992,'Background education'!$A:$B,2,FALSE)</f>
        <v>Graduate school</v>
      </c>
      <c r="Y1992" s="7">
        <f ca="1" xml:space="preserve">
  IF(OR($AA1992 = 5, $AA1992 = 6, $AA1992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92" s="7" t="str">
        <f ca="1">VLOOKUP($Y1992,Departments!$A:$B,2,FALSE)</f>
        <v>Human Resource</v>
      </c>
      <c r="AA1992" s="6">
        <f t="shared" ca="1" si="316"/>
        <v>11</v>
      </c>
      <c r="AB1992" s="7" t="str">
        <f ca="1">VLOOKUP($AA1992,Roles!$A:$B,2,FALSE)</f>
        <v>Analyst</v>
      </c>
      <c r="AC1992" s="6">
        <f t="shared" ca="1" si="317"/>
        <v>7</v>
      </c>
      <c r="AD1992" s="7" t="str">
        <f ca="1" xml:space="preserve">
IF($AC1992 &lt;&gt; "",
    VLOOKUP($AC1992,Levels!$A:$B,2,FALSE),
    ""
)</f>
        <v>Senior</v>
      </c>
      <c r="AE1992" s="8">
        <f t="shared" ca="1" si="318"/>
        <v>39754</v>
      </c>
      <c r="AF1992" s="6">
        <f ca="1">RANDBETWEEN(5,COUNTA('Recruitment source'!$A:$A) + 1)</f>
        <v>10</v>
      </c>
      <c r="AG1992" s="6" t="str">
        <f ca="1">VLOOKUP($AF1992,'Recruitment source'!$A:$B,2,FALSE)</f>
        <v>Jobs in Lisbon</v>
      </c>
      <c r="AH1992" s="8"/>
      <c r="AI1992" s="1">
        <f t="shared" ca="1" si="310"/>
        <v>3080</v>
      </c>
      <c r="AJ1992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1988, 1, 'Malco Rocha Faro', 'M', 5, '07/09/1963', 8, 8, 11, 7, 3080);</v>
      </c>
    </row>
    <row r="1993" spans="1:36" ht="14.25" customHeight="1" x14ac:dyDescent="0.2">
      <c r="A1993" s="7" cm="1">
        <f t="array" aca="1" ref="A1993" ca="1">INDEX(Companies!$A:$A,RANDBETWEEN(5,COUNTA(Companies!$A:$A) + 1),1)</f>
        <v>5</v>
      </c>
      <c r="B1993" s="7" t="str">
        <f ca="1">VLOOKUP($A1993,Companies!$A:$B,2,FALSE)</f>
        <v>ACME Corporation</v>
      </c>
      <c r="C1993" s="5">
        <f t="shared" si="311"/>
        <v>1989</v>
      </c>
      <c r="D1993" s="5" t="str" cm="1">
        <f t="array" ref="D1993">SHA1HASH($C1993)</f>
        <v>3d7b4f23b8f853910e4c64f09cdf897a59db524a</v>
      </c>
      <c r="E1993" s="6">
        <v>1</v>
      </c>
      <c r="F1993" s="7">
        <f ca="1">IF($C1993 = 1 + N("Presidente"),
    127,
    IF($C1993 = 2 + N("Vice-Presidente"),
        72,
        IF($C1993 = 3 + N("Secretária bilíngue"),
            13,
            RANDBETWEEN(5,COUNT(Name!$A:$A) + 1)
        )
    )
)</f>
        <v>175</v>
      </c>
      <c r="G1993" s="7" t="str">
        <f ca="1">VLOOKUP($F1993,Name!$A:$B,2,FALSE)</f>
        <v>Isabella</v>
      </c>
      <c r="H1993" s="7">
        <f ca="1" xml:space="preserve">
IF($C1993 = 1,
    0,
    RANDBETWEEN(5,COUNT('Last name'!$A:$A) + 1)
)</f>
        <v>192</v>
      </c>
      <c r="I1993" s="7" t="str">
        <f ca="1" xml:space="preserve">
IF($C1993 = 1 + N("Presidente"),
    "de Orléans e Bragança",
    VLOOKUP($H1993,'Last name'!$A:$B,2,FALSE) &amp; " " &amp; VLOOKUP(RANDBETWEEN(5,COUNT('Last name'!$A:$A) + 1),'Last name'!$A:$B,2,FALSE)
)</f>
        <v>Vaz Tavarez</v>
      </c>
      <c r="J1993" s="7" t="str">
        <f t="shared" ca="1" si="312"/>
        <v>Isabella Vaz Tavarez</v>
      </c>
      <c r="K1993" s="7" t="str" cm="1">
        <f t="array" aca="1" ref="K1993" ca="1">SHA1HASH($J1993)</f>
        <v>33126d518b4edd65f0c5bdcea4426175153bd94e</v>
      </c>
      <c r="L1993" s="7" cm="1">
        <f t="array" aca="1" ref="L1993" ca="1">INDEX(States!$A:$A,N1993,1)</f>
        <v>5</v>
      </c>
      <c r="M1993" s="7" t="str">
        <f ca="1">VLOOKUP($L1993,Countries!$A:$B,2,FALSE)</f>
        <v>Portugal</v>
      </c>
      <c r="N1993" s="7" cm="1">
        <f t="array" aca="1" ref="N1993" ca="1">INDEX(States!$C:$C,RANDBETWEEN(5,COUNTA(States!$A:$A) + 1),1)</f>
        <v>15</v>
      </c>
      <c r="O1993" s="7" t="str">
        <f ca="1">VLOOKUP($N1993,States!$C:$D,2,FALSE)</f>
        <v xml:space="preserve"> ÉVORA</v>
      </c>
      <c r="P1993" s="7" t="str">
        <f ca="1">VLOOKUP($F1993,Name!$A:$C,3,FALSE)</f>
        <v>F</v>
      </c>
      <c r="Q1993" s="7" t="str">
        <f ca="1">VLOOKUP($P1993,Genders!$B:$C,2,FALSE)</f>
        <v>Female</v>
      </c>
      <c r="R1993" s="7" cm="1">
        <f t="array" aca="1" ref="R1993" ca="1">INDEX('Marital status'!$A:$A,RANDBETWEEN(5,COUNTA('Marital status'!$A:$A) + 1),1)</f>
        <v>5</v>
      </c>
      <c r="S1993" s="7" t="str">
        <f ca="1">VLOOKUP($R1993,'Marital status'!$A:$B,2,FALSE)</f>
        <v>single</v>
      </c>
      <c r="T1993" s="7">
        <f t="shared" ca="1" si="313"/>
        <v>5</v>
      </c>
      <c r="U1993" s="7" t="str">
        <f ca="1">VLOOKUP($T1993,Ethnicities!$A:$B,2,FALSE)</f>
        <v xml:space="preserve"> white</v>
      </c>
      <c r="V1993" s="8">
        <f t="shared" ca="1" si="314"/>
        <v>25879</v>
      </c>
      <c r="W1993" s="6">
        <f t="shared" ca="1" si="315"/>
        <v>7</v>
      </c>
      <c r="X1993" s="8" t="str">
        <f ca="1">VLOOKUP($W1993,'Background education'!$A:$B,2,FALSE)</f>
        <v>Undergraduate degree</v>
      </c>
      <c r="Y1993" s="7">
        <f ca="1" xml:space="preserve">
  IF(OR($AA1993 = 5, $AA1993 = 6, $AA1993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1993" s="7" t="str">
        <f ca="1">VLOOKUP($Y1993,Departments!$A:$B,2,FALSE)</f>
        <v>Controlling</v>
      </c>
      <c r="AA1993" s="6">
        <f t="shared" ca="1" si="316"/>
        <v>10</v>
      </c>
      <c r="AB1993" s="7" t="str">
        <f ca="1">VLOOKUP($AA1993,Roles!$A:$B,2,FALSE)</f>
        <v>Trainee</v>
      </c>
      <c r="AC1993" s="6" t="str">
        <f t="shared" ca="1" si="317"/>
        <v/>
      </c>
      <c r="AD1993" s="7" t="str">
        <f ca="1" xml:space="preserve">
IF($AC1993 &lt;&gt; "",
    VLOOKUP($AC1993,Levels!$A:$B,2,FALSE),
    ""
)</f>
        <v/>
      </c>
      <c r="AE1993" s="8">
        <f t="shared" ca="1" si="318"/>
        <v>36562</v>
      </c>
      <c r="AF1993" s="6">
        <f ca="1">RANDBETWEEN(5,COUNTA('Recruitment source'!$A:$A) + 1)</f>
        <v>14</v>
      </c>
      <c r="AG1993" s="6" t="str">
        <f ca="1">VLOOKUP($AF1993,'Recruitment source'!$A:$B,2,FALSE)</f>
        <v>LinkedIn</v>
      </c>
      <c r="AH1993" s="8"/>
      <c r="AI1993" s="1">
        <f t="shared" ca="1" si="310"/>
        <v>1305</v>
      </c>
      <c r="AJ1993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1989, 1, 'Isabella Vaz Tavarez', 'F', 5, '07/11/1970', 7, 12, 10, NULL, 1305);</v>
      </c>
    </row>
    <row r="1994" spans="1:36" ht="14.25" customHeight="1" x14ac:dyDescent="0.2">
      <c r="A1994" s="7" cm="1">
        <f t="array" aca="1" ref="A1994" ca="1">INDEX(Companies!$A:$A,RANDBETWEEN(5,COUNTA(Companies!$A:$A) + 1),1)</f>
        <v>5</v>
      </c>
      <c r="B1994" s="7" t="str">
        <f ca="1">VLOOKUP($A1994,Companies!$A:$B,2,FALSE)</f>
        <v>ACME Corporation</v>
      </c>
      <c r="C1994" s="5">
        <f t="shared" si="311"/>
        <v>1990</v>
      </c>
      <c r="D1994" s="5" t="str" cm="1">
        <f t="array" ref="D1994">SHA1HASH($C1994)</f>
        <v>bb3acf149db4936fbaca693a61d56be89205d997</v>
      </c>
      <c r="E1994" s="6">
        <v>1</v>
      </c>
      <c r="F1994" s="7">
        <f ca="1">IF($C1994 = 1 + N("Presidente"),
    127,
    IF($C1994 = 2 + N("Vice-Presidente"),
        72,
        IF($C1994 = 3 + N("Secretária bilíngue"),
            13,
            RANDBETWEEN(5,COUNT(Name!$A:$A) + 1)
        )
    )
)</f>
        <v>358</v>
      </c>
      <c r="G1994" s="7" t="str">
        <f ca="1">VLOOKUP($F1994,Name!$A:$B,2,FALSE)</f>
        <v>Vinícius</v>
      </c>
      <c r="H1994" s="7">
        <f ca="1" xml:space="preserve">
IF($C1994 = 1,
    0,
    RANDBETWEEN(5,COUNT('Last name'!$A:$A) + 1)
)</f>
        <v>73</v>
      </c>
      <c r="I1994" s="7" t="str">
        <f ca="1" xml:space="preserve">
IF($C1994 = 1 + N("Presidente"),
    "de Orléans e Bragança",
    VLOOKUP($H1994,'Last name'!$A:$B,2,FALSE) &amp; " " &amp; VLOOKUP(RANDBETWEEN(5,COUNT('Last name'!$A:$A) + 1),'Last name'!$A:$B,2,FALSE)
)</f>
        <v>de Oliveira Madureira</v>
      </c>
      <c r="J1994" s="7" t="str">
        <f t="shared" ca="1" si="312"/>
        <v>Vinícius de Oliveira Madureira</v>
      </c>
      <c r="K1994" s="7" t="str" cm="1">
        <f t="array" aca="1" ref="K1994" ca="1">SHA1HASH($J1994)</f>
        <v>a8e1d48e5602f12ec6c8325924962247482d4c1e</v>
      </c>
      <c r="L1994" s="7" cm="1">
        <f t="array" aca="1" ref="L1994" ca="1">INDEX(States!$A:$A,N1994,1)</f>
        <v>5</v>
      </c>
      <c r="M1994" s="7" t="str">
        <f ca="1">VLOOKUP($L1994,Countries!$A:$B,2,FALSE)</f>
        <v>Portugal</v>
      </c>
      <c r="N1994" s="7" cm="1">
        <f t="array" aca="1" ref="N1994" ca="1">INDEX(States!$C:$C,RANDBETWEEN(5,COUNTA(States!$A:$A) + 1),1)</f>
        <v>21</v>
      </c>
      <c r="O1994" s="7" t="str">
        <f ca="1">VLOOKUP($N1994,States!$C:$D,2,FALSE)</f>
        <v>Guarda</v>
      </c>
      <c r="P1994" s="7" t="str">
        <f ca="1">VLOOKUP($F1994,Name!$A:$C,3,FALSE)</f>
        <v>M</v>
      </c>
      <c r="Q1994" s="7" t="str">
        <f ca="1">VLOOKUP($P1994,Genders!$B:$C,2,FALSE)</f>
        <v>Male</v>
      </c>
      <c r="R1994" s="7" cm="1">
        <f t="array" aca="1" ref="R1994" ca="1">INDEX('Marital status'!$A:$A,RANDBETWEEN(5,COUNTA('Marital status'!$A:$A) + 1),1)</f>
        <v>8</v>
      </c>
      <c r="S1994" s="7" t="str">
        <f ca="1">VLOOKUP($R1994,'Marital status'!$A:$B,2,FALSE)</f>
        <v xml:space="preserve"> Separated </v>
      </c>
      <c r="T1994" s="7">
        <f t="shared" ca="1" si="313"/>
        <v>5</v>
      </c>
      <c r="U1994" s="7" t="str">
        <f ca="1">VLOOKUP($T1994,Ethnicities!$A:$B,2,FALSE)</f>
        <v xml:space="preserve"> white</v>
      </c>
      <c r="V1994" s="8">
        <f t="shared" ca="1" si="314"/>
        <v>18344</v>
      </c>
      <c r="W1994" s="6">
        <f t="shared" ca="1" si="315"/>
        <v>7</v>
      </c>
      <c r="X1994" s="8" t="str">
        <f ca="1">VLOOKUP($W1994,'Background education'!$A:$B,2,FALSE)</f>
        <v>Undergraduate degree</v>
      </c>
      <c r="Y1994" s="7">
        <f ca="1" xml:space="preserve">
  IF(OR($AA1994 = 5, $AA1994 = 6, $AA1994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94" s="7" t="str">
        <f ca="1">VLOOKUP($Y1994,Departments!$A:$B,2,FALSE)</f>
        <v>Finance</v>
      </c>
      <c r="AA1994" s="6">
        <f t="shared" ca="1" si="316"/>
        <v>11</v>
      </c>
      <c r="AB1994" s="7" t="str">
        <f ca="1">VLOOKUP($AA1994,Roles!$A:$B,2,FALSE)</f>
        <v>Analyst</v>
      </c>
      <c r="AC1994" s="6">
        <f t="shared" ca="1" si="317"/>
        <v>5</v>
      </c>
      <c r="AD1994" s="7" t="str">
        <f ca="1" xml:space="preserve">
IF($AC1994 &lt;&gt; "",
    VLOOKUP($AC1994,Levels!$A:$B,2,FALSE),
    ""
)</f>
        <v>Junior</v>
      </c>
      <c r="AE1994" s="8">
        <f t="shared" ca="1" si="318"/>
        <v>36267</v>
      </c>
      <c r="AF1994" s="6">
        <f ca="1">RANDBETWEEN(5,COUNTA('Recruitment source'!$A:$A) + 1)</f>
        <v>5</v>
      </c>
      <c r="AG1994" s="6" t="str">
        <f ca="1">VLOOKUP($AF1994,'Recruitment source'!$A:$B,2,FALSE)</f>
        <v>Indeed</v>
      </c>
      <c r="AH1994" s="8"/>
      <c r="AI1994" s="1">
        <f t="shared" ca="1" si="310"/>
        <v>2500</v>
      </c>
      <c r="AJ1994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1990, 1, 'Vinícius de Oliveira Madureira', 'M', 5, '22/03/1950', 7, 7, 11, 5, 2500);</v>
      </c>
    </row>
    <row r="1995" spans="1:36" ht="14.25" customHeight="1" x14ac:dyDescent="0.2">
      <c r="A1995" s="7" cm="1">
        <f t="array" aca="1" ref="A1995" ca="1">INDEX(Companies!$A:$A,RANDBETWEEN(5,COUNTA(Companies!$A:$A) + 1),1)</f>
        <v>5</v>
      </c>
      <c r="B1995" s="7" t="str">
        <f ca="1">VLOOKUP($A1995,Companies!$A:$B,2,FALSE)</f>
        <v>ACME Corporation</v>
      </c>
      <c r="C1995" s="5">
        <f t="shared" si="311"/>
        <v>1991</v>
      </c>
      <c r="D1995" s="5" t="str" cm="1">
        <f t="array" ref="D1995">SHA1HASH($C1995)</f>
        <v>643fec50e79c69bc6bbb7616afd3904acf40867c</v>
      </c>
      <c r="E1995" s="6">
        <v>1</v>
      </c>
      <c r="F1995" s="7">
        <f ca="1">IF($C1995 = 1 + N("Presidente"),
    127,
    IF($C1995 = 2 + N("Vice-Presidente"),
        72,
        IF($C1995 = 3 + N("Secretária bilíngue"),
            13,
            RANDBETWEEN(5,COUNT(Name!$A:$A) + 1)
        )
    )
)</f>
        <v>148</v>
      </c>
      <c r="G1995" s="7" t="str">
        <f ca="1">VLOOKUP($F1995,Name!$A:$B,2,FALSE)</f>
        <v>Frankin</v>
      </c>
      <c r="H1995" s="7">
        <f ca="1" xml:space="preserve">
IF($C1995 = 1,
    0,
    RANDBETWEEN(5,COUNT('Last name'!$A:$A) + 1)
)</f>
        <v>48</v>
      </c>
      <c r="I1995" s="7" t="str">
        <f ca="1" xml:space="preserve">
IF($C1995 = 1 + N("Presidente"),
    "de Orléans e Bragança",
    VLOOKUP($H1995,'Last name'!$A:$B,2,FALSE) &amp; " " &amp; VLOOKUP(RANDBETWEEN(5,COUNT('Last name'!$A:$A) + 1),'Last name'!$A:$B,2,FALSE)
)</f>
        <v>Brasil Santos</v>
      </c>
      <c r="J1995" s="7" t="str">
        <f t="shared" ca="1" si="312"/>
        <v>Frankin Brasil Santos</v>
      </c>
      <c r="K1995" s="7" t="str" cm="1">
        <f t="array" aca="1" ref="K1995" ca="1">SHA1HASH($J1995)</f>
        <v>afe16befac562178adf49b96bd54e0ecddf5ce50</v>
      </c>
      <c r="L1995" s="7" cm="1">
        <f t="array" aca="1" ref="L1995" ca="1">INDEX(States!$A:$A,N1995,1)</f>
        <v>5</v>
      </c>
      <c r="M1995" s="7" t="str">
        <f ca="1">VLOOKUP($L1995,Countries!$A:$B,2,FALSE)</f>
        <v>Portugal</v>
      </c>
      <c r="N1995" s="7" cm="1">
        <f t="array" aca="1" ref="N1995" ca="1">INDEX(States!$C:$C,RANDBETWEEN(5,COUNTA(States!$A:$A) + 1),1)</f>
        <v>12</v>
      </c>
      <c r="O1995" s="7" t="str">
        <f ca="1">VLOOKUP($N1995,States!$C:$D,2,FALSE)</f>
        <v>Leiria</v>
      </c>
      <c r="P1995" s="7" t="str">
        <f ca="1">VLOOKUP($F1995,Name!$A:$C,3,FALSE)</f>
        <v>M</v>
      </c>
      <c r="Q1995" s="7" t="str">
        <f ca="1">VLOOKUP($P1995,Genders!$B:$C,2,FALSE)</f>
        <v>Male</v>
      </c>
      <c r="R1995" s="7" cm="1">
        <f t="array" aca="1" ref="R1995" ca="1">INDEX('Marital status'!$A:$A,RANDBETWEEN(5,COUNTA('Marital status'!$A:$A) + 1),1)</f>
        <v>6</v>
      </c>
      <c r="S1995" s="7" t="str">
        <f ca="1">VLOOKUP($R1995,'Marital status'!$A:$B,2,FALSE)</f>
        <v>MarrieD</v>
      </c>
      <c r="T1995" s="7">
        <f t="shared" ca="1" si="313"/>
        <v>8</v>
      </c>
      <c r="U1995" s="7" t="str">
        <f ca="1">VLOOKUP($T1995,Ethnicities!$A:$B,2,FALSE)</f>
        <v>ASIAN</v>
      </c>
      <c r="V1995" s="8">
        <f t="shared" ca="1" si="314"/>
        <v>21223</v>
      </c>
      <c r="W1995" s="6">
        <f t="shared" ca="1" si="315"/>
        <v>7</v>
      </c>
      <c r="X1995" s="8" t="str">
        <f ca="1">VLOOKUP($W1995,'Background education'!$A:$B,2,FALSE)</f>
        <v>Undergraduate degree</v>
      </c>
      <c r="Y1995" s="7">
        <f ca="1" xml:space="preserve">
  IF(OR($AA1995 = 5, $AA1995 = 6, $AA1995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1995" s="7" t="str">
        <f ca="1">VLOOKUP($Y1995,Departments!$A:$B,2,FALSE)</f>
        <v xml:space="preserve"> Presidency</v>
      </c>
      <c r="AA1995" s="6">
        <f t="shared" ca="1" si="316"/>
        <v>9</v>
      </c>
      <c r="AB1995" s="7" t="str">
        <f ca="1">VLOOKUP($AA1995,Roles!$A:$B,2,FALSE)</f>
        <v>Intern</v>
      </c>
      <c r="AC1995" s="6" t="str">
        <f t="shared" ca="1" si="317"/>
        <v/>
      </c>
      <c r="AD1995" s="7" t="str">
        <f ca="1" xml:space="preserve">
IF($AC1995 &lt;&gt; "",
    VLOOKUP($AC1995,Levels!$A:$B,2,FALSE),
    ""
)</f>
        <v/>
      </c>
      <c r="AE1995" s="8">
        <f t="shared" ca="1" si="318"/>
        <v>42451</v>
      </c>
      <c r="AF1995" s="6">
        <f ca="1">RANDBETWEEN(5,COUNTA('Recruitment source'!$A:$A) + 1)</f>
        <v>11</v>
      </c>
      <c r="AG1995" s="6" t="str">
        <f ca="1">VLOOKUP($AF1995,'Recruitment source'!$A:$B,2,FALSE)</f>
        <v>Next Station</v>
      </c>
      <c r="AH1995" s="8"/>
      <c r="AI1995" s="1">
        <f t="shared" ca="1" si="310"/>
        <v>1205</v>
      </c>
      <c r="AJ1995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1991, 1, 'Frankin Brasil Santos', 'M', 8, '07/02/1958', 7, 5, 9, NULL, 1205);</v>
      </c>
    </row>
    <row r="1996" spans="1:36" ht="14.25" customHeight="1" x14ac:dyDescent="0.2">
      <c r="A1996" s="7" cm="1">
        <f t="array" aca="1" ref="A1996" ca="1">INDEX(Companies!$A:$A,RANDBETWEEN(5,COUNTA(Companies!$A:$A) + 1),1)</f>
        <v>5</v>
      </c>
      <c r="B1996" s="7" t="str">
        <f ca="1">VLOOKUP($A1996,Companies!$A:$B,2,FALSE)</f>
        <v>ACME Corporation</v>
      </c>
      <c r="C1996" s="5">
        <f t="shared" si="311"/>
        <v>1992</v>
      </c>
      <c r="D1996" s="5" t="str" cm="1">
        <f t="array" ref="D1996">SHA1HASH($C1996)</f>
        <v>e3d9d95962c452f35e4ce7166b8d584f7b43adf0</v>
      </c>
      <c r="E1996" s="6">
        <v>1</v>
      </c>
      <c r="F1996" s="7">
        <f ca="1">IF($C1996 = 1 + N("Presidente"),
    127,
    IF($C1996 = 2 + N("Vice-Presidente"),
        72,
        IF($C1996 = 3 + N("Secretária bilíngue"),
            13,
            RANDBETWEEN(5,COUNT(Name!$A:$A) + 1)
        )
    )
)</f>
        <v>272</v>
      </c>
      <c r="G1996" s="7" t="str">
        <f ca="1">VLOOKUP($F1996,Name!$A:$B,2,FALSE)</f>
        <v>Maria Madalena</v>
      </c>
      <c r="H1996" s="7">
        <f ca="1" xml:space="preserve">
IF($C1996 = 1,
    0,
    RANDBETWEEN(5,COUNT('Last name'!$A:$A) + 1)
)</f>
        <v>40</v>
      </c>
      <c r="I1996" s="7" t="str">
        <f ca="1" xml:space="preserve">
IF($C1996 = 1 + N("Presidente"),
    "de Orléans e Bragança",
    VLOOKUP($H1996,'Last name'!$A:$B,2,FALSE) &amp; " " &amp; VLOOKUP(RANDBETWEEN(5,COUNT('Last name'!$A:$A) + 1),'Last name'!$A:$B,2,FALSE)
)</f>
        <v>Bicalho Camargo</v>
      </c>
      <c r="J1996" s="7" t="str">
        <f t="shared" ca="1" si="312"/>
        <v>Maria Madalena Bicalho Camargo</v>
      </c>
      <c r="K1996" s="7" t="str" cm="1">
        <f t="array" aca="1" ref="K1996" ca="1">SHA1HASH($J1996)</f>
        <v>cf00d284e6fbe0ae1364e95974528e940a9397b4</v>
      </c>
      <c r="L1996" s="7" cm="1">
        <f t="array" aca="1" ref="L1996" ca="1">INDEX(States!$A:$A,N1996,1)</f>
        <v>5</v>
      </c>
      <c r="M1996" s="7" t="str">
        <f ca="1">VLOOKUP($L1996,Countries!$A:$B,2,FALSE)</f>
        <v>Portugal</v>
      </c>
      <c r="N1996" s="7" cm="1">
        <f t="array" aca="1" ref="N1996" ca="1">INDEX(States!$C:$C,RANDBETWEEN(5,COUNTA(States!$A:$A) + 1),1)</f>
        <v>10</v>
      </c>
      <c r="O1996" s="7" t="str">
        <f ca="1">VLOOKUP($N1996,States!$C:$D,2,FALSE)</f>
        <v>Faro</v>
      </c>
      <c r="P1996" s="7" t="str">
        <f ca="1">VLOOKUP($F1996,Name!$A:$C,3,FALSE)</f>
        <v>F</v>
      </c>
      <c r="Q1996" s="7" t="str">
        <f ca="1">VLOOKUP($P1996,Genders!$B:$C,2,FALSE)</f>
        <v>Female</v>
      </c>
      <c r="R1996" s="7" cm="1">
        <f t="array" aca="1" ref="R1996" ca="1">INDEX('Marital status'!$A:$A,RANDBETWEEN(5,COUNTA('Marital status'!$A:$A) + 1),1)</f>
        <v>7</v>
      </c>
      <c r="S1996" s="7" t="str">
        <f ca="1">VLOOKUP($R1996,'Marital status'!$A:$B,2,FALSE)</f>
        <v xml:space="preserve">Widowed </v>
      </c>
      <c r="T1996" s="7">
        <f t="shared" ca="1" si="313"/>
        <v>5</v>
      </c>
      <c r="U1996" s="7" t="str">
        <f ca="1">VLOOKUP($T1996,Ethnicities!$A:$B,2,FALSE)</f>
        <v xml:space="preserve"> white</v>
      </c>
      <c r="V1996" s="8">
        <f t="shared" ca="1" si="314"/>
        <v>27711</v>
      </c>
      <c r="W1996" s="6">
        <f t="shared" ca="1" si="315"/>
        <v>7</v>
      </c>
      <c r="X1996" s="8" t="str">
        <f ca="1">VLOOKUP($W1996,'Background education'!$A:$B,2,FALSE)</f>
        <v>Undergraduate degree</v>
      </c>
      <c r="Y1996" s="7">
        <f ca="1" xml:space="preserve">
  IF(OR($AA1996 = 5, $AA1996 = 6, $AA1996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96" s="7" t="str">
        <f ca="1">VLOOKUP($Y1996,Departments!$A:$B,2,FALSE)</f>
        <v>Human Resource</v>
      </c>
      <c r="AA1996" s="6">
        <f t="shared" ca="1" si="316"/>
        <v>11</v>
      </c>
      <c r="AB1996" s="7" t="str">
        <f ca="1">VLOOKUP($AA1996,Roles!$A:$B,2,FALSE)</f>
        <v>Analyst</v>
      </c>
      <c r="AC1996" s="6">
        <f t="shared" ca="1" si="317"/>
        <v>7</v>
      </c>
      <c r="AD1996" s="7" t="str">
        <f ca="1" xml:space="preserve">
IF($AC1996 &lt;&gt; "",
    VLOOKUP($AC1996,Levels!$A:$B,2,FALSE),
    ""
)</f>
        <v>Senior</v>
      </c>
      <c r="AE1996" s="8">
        <f t="shared" ca="1" si="318"/>
        <v>36261</v>
      </c>
      <c r="AF1996" s="6">
        <f ca="1">RANDBETWEEN(5,COUNTA('Recruitment source'!$A:$A) + 1)</f>
        <v>12</v>
      </c>
      <c r="AG1996" s="6" t="str">
        <f ca="1">VLOOKUP($AF1996,'Recruitment source'!$A:$B,2,FALSE)</f>
        <v xml:space="preserve"> recommendation of employee</v>
      </c>
      <c r="AH1996" s="8"/>
      <c r="AI1996" s="1">
        <f t="shared" ca="1" si="310"/>
        <v>2580</v>
      </c>
      <c r="AJ1996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1992, 1, 'Maria Madalena Bicalho Camargo', 'F', 5, '13/11/1975', 7, 8, 11, 7, 2580);</v>
      </c>
    </row>
    <row r="1997" spans="1:36" ht="14.25" customHeight="1" x14ac:dyDescent="0.2">
      <c r="A1997" s="7" cm="1">
        <f t="array" aca="1" ref="A1997" ca="1">INDEX(Companies!$A:$A,RANDBETWEEN(5,COUNTA(Companies!$A:$A) + 1),1)</f>
        <v>5</v>
      </c>
      <c r="B1997" s="7" t="str">
        <f ca="1">VLOOKUP($A1997,Companies!$A:$B,2,FALSE)</f>
        <v>ACME Corporation</v>
      </c>
      <c r="C1997" s="5">
        <f t="shared" si="311"/>
        <v>1993</v>
      </c>
      <c r="D1997" s="5" t="str" cm="1">
        <f t="array" ref="D1997">SHA1HASH($C1997)</f>
        <v>271a77093bf07cdb81c0e82ce12c41dfa0a4d6ab</v>
      </c>
      <c r="E1997" s="6">
        <v>1</v>
      </c>
      <c r="F1997" s="7">
        <f ca="1">IF($C1997 = 1 + N("Presidente"),
    127,
    IF($C1997 = 2 + N("Vice-Presidente"),
        72,
        IF($C1997 = 3 + N("Secretária bilíngue"),
            13,
            RANDBETWEEN(5,COUNT(Name!$A:$A) + 1)
        )
    )
)</f>
        <v>299</v>
      </c>
      <c r="G1997" s="7" t="str">
        <f ca="1">VLOOKUP($F1997,Name!$A:$B,2,FALSE)</f>
        <v>Mirella</v>
      </c>
      <c r="H1997" s="7">
        <f ca="1" xml:space="preserve">
IF($C1997 = 1,
    0,
    RANDBETWEEN(5,COUNT('Last name'!$A:$A) + 1)
)</f>
        <v>15</v>
      </c>
      <c r="I1997" s="7" t="str">
        <f ca="1" xml:space="preserve">
IF($C1997 = 1 + N("Presidente"),
    "de Orléans e Bragança",
    VLOOKUP($H1997,'Last name'!$A:$B,2,FALSE) &amp; " " &amp; VLOOKUP(RANDBETWEEN(5,COUNT('Last name'!$A:$A) + 1),'Last name'!$A:$B,2,FALSE)
)</f>
        <v>Alvim Aguiar</v>
      </c>
      <c r="J1997" s="7" t="str">
        <f t="shared" ca="1" si="312"/>
        <v>Mirella Alvim Aguiar</v>
      </c>
      <c r="K1997" s="7" t="str" cm="1">
        <f t="array" aca="1" ref="K1997" ca="1">SHA1HASH($J1997)</f>
        <v>18bab067c62e98b7c1709e1d9148b648b6f9df0e</v>
      </c>
      <c r="L1997" s="7" cm="1">
        <f t="array" aca="1" ref="L1997" ca="1">INDEX(States!$A:$A,N1997,1)</f>
        <v>5</v>
      </c>
      <c r="M1997" s="7" t="str">
        <f ca="1">VLOOKUP($L1997,Countries!$A:$B,2,FALSE)</f>
        <v>Portugal</v>
      </c>
      <c r="N1997" s="7" cm="1">
        <f t="array" aca="1" ref="N1997" ca="1">INDEX(States!$C:$C,RANDBETWEEN(5,COUNTA(States!$A:$A) + 1),1)</f>
        <v>23</v>
      </c>
      <c r="O1997" s="7" t="str">
        <f ca="1">VLOOKUP($N1997,States!$C:$D,2,FALSE)</f>
        <v>Viana do Castelo</v>
      </c>
      <c r="P1997" s="7" t="str">
        <f ca="1">VLOOKUP($F1997,Name!$A:$C,3,FALSE)</f>
        <v>F</v>
      </c>
      <c r="Q1997" s="7" t="str">
        <f ca="1">VLOOKUP($P1997,Genders!$B:$C,2,FALSE)</f>
        <v>Female</v>
      </c>
      <c r="R1997" s="7" cm="1">
        <f t="array" aca="1" ref="R1997" ca="1">INDEX('Marital status'!$A:$A,RANDBETWEEN(5,COUNTA('Marital status'!$A:$A) + 1),1)</f>
        <v>8</v>
      </c>
      <c r="S1997" s="7" t="str">
        <f ca="1">VLOOKUP($R1997,'Marital status'!$A:$B,2,FALSE)</f>
        <v xml:space="preserve"> Separated </v>
      </c>
      <c r="T1997" s="7">
        <f t="shared" ca="1" si="313"/>
        <v>5</v>
      </c>
      <c r="U1997" s="7" t="str">
        <f ca="1">VLOOKUP($T1997,Ethnicities!$A:$B,2,FALSE)</f>
        <v xml:space="preserve"> white</v>
      </c>
      <c r="V1997" s="8">
        <f t="shared" ca="1" si="314"/>
        <v>23598</v>
      </c>
      <c r="W1997" s="6">
        <f t="shared" ca="1" si="315"/>
        <v>7</v>
      </c>
      <c r="X1997" s="8" t="str">
        <f ca="1">VLOOKUP($W1997,'Background education'!$A:$B,2,FALSE)</f>
        <v>Undergraduate degree</v>
      </c>
      <c r="Y1997" s="7">
        <f ca="1" xml:space="preserve">
  IF(OR($AA1997 = 5, $AA1997 = 6, $AA1997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1997" s="7" t="str">
        <f ca="1">VLOOKUP($Y1997,Departments!$A:$B,2,FALSE)</f>
        <v>Communication &amp; Marketing</v>
      </c>
      <c r="AA1997" s="6">
        <f t="shared" ca="1" si="316"/>
        <v>9</v>
      </c>
      <c r="AB1997" s="7" t="str">
        <f ca="1">VLOOKUP($AA1997,Roles!$A:$B,2,FALSE)</f>
        <v>Intern</v>
      </c>
      <c r="AC1997" s="6" t="str">
        <f t="shared" ca="1" si="317"/>
        <v/>
      </c>
      <c r="AD1997" s="7" t="str">
        <f ca="1" xml:space="preserve">
IF($AC1997 &lt;&gt; "",
    VLOOKUP($AC1997,Levels!$A:$B,2,FALSE),
    ""
)</f>
        <v/>
      </c>
      <c r="AE1997" s="8">
        <f t="shared" ca="1" si="318"/>
        <v>40760</v>
      </c>
      <c r="AF1997" s="6">
        <f ca="1">RANDBETWEEN(5,COUNTA('Recruitment source'!$A:$A) + 1)</f>
        <v>9</v>
      </c>
      <c r="AG1997" s="6" t="str">
        <f ca="1">VLOOKUP($AF1997,'Recruitment source'!$A:$B,2,FALSE)</f>
        <v>Empregos Online</v>
      </c>
      <c r="AH1997" s="8"/>
      <c r="AI1997" s="1">
        <f t="shared" ca="1" si="310"/>
        <v>1285</v>
      </c>
      <c r="AJ1997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1993, 1, 'Mirella Alvim Aguiar', 'F', 5, '09/08/1964', 7, 11, 9, NULL, 1285);</v>
      </c>
    </row>
    <row r="1998" spans="1:36" ht="14.25" customHeight="1" x14ac:dyDescent="0.2">
      <c r="A1998" s="7" cm="1">
        <f t="array" aca="1" ref="A1998" ca="1">INDEX(Companies!$A:$A,RANDBETWEEN(5,COUNTA(Companies!$A:$A) + 1),1)</f>
        <v>5</v>
      </c>
      <c r="B1998" s="7" t="str">
        <f ca="1">VLOOKUP($A1998,Companies!$A:$B,2,FALSE)</f>
        <v>ACME Corporation</v>
      </c>
      <c r="C1998" s="5">
        <f t="shared" si="311"/>
        <v>1994</v>
      </c>
      <c r="D1998" s="5" t="str" cm="1">
        <f t="array" ref="D1998">SHA1HASH($C1998)</f>
        <v>5a478022f33905d2d40410e006fb1aa8564b280c</v>
      </c>
      <c r="E1998" s="6">
        <v>1</v>
      </c>
      <c r="F1998" s="7">
        <f ca="1">IF($C1998 = 1 + N("Presidente"),
    127,
    IF($C1998 = 2 + N("Vice-Presidente"),
        72,
        IF($C1998 = 3 + N("Secretária bilíngue"),
            13,
            RANDBETWEEN(5,COUNT(Name!$A:$A) + 1)
        )
    )
)</f>
        <v>273</v>
      </c>
      <c r="G1998" s="7" t="str">
        <f ca="1">VLOOKUP($F1998,Name!$A:$B,2,FALSE)</f>
        <v>Maria Sophia</v>
      </c>
      <c r="H1998" s="7">
        <f ca="1" xml:space="preserve">
IF($C1998 = 1,
    0,
    RANDBETWEEN(5,COUNT('Last name'!$A:$A) + 1)
)</f>
        <v>21</v>
      </c>
      <c r="I1998" s="7" t="str">
        <f ca="1" xml:space="preserve">
IF($C1998 = 1 + N("Presidente"),
    "de Orléans e Bragança",
    VLOOKUP($H1998,'Last name'!$A:$B,2,FALSE) &amp; " " &amp; VLOOKUP(RANDBETWEEN(5,COUNT('Last name'!$A:$A) + 1),'Last name'!$A:$B,2,FALSE)
)</f>
        <v>Aragão Souza</v>
      </c>
      <c r="J1998" s="7" t="str">
        <f t="shared" ca="1" si="312"/>
        <v>Maria Sophia Aragão Souza</v>
      </c>
      <c r="K1998" s="7" t="str" cm="1">
        <f t="array" aca="1" ref="K1998" ca="1">SHA1HASH($J1998)</f>
        <v>185f80ecc2b4091e6f5c80b45573a6fbf8f56f1f</v>
      </c>
      <c r="L1998" s="7" cm="1">
        <f t="array" aca="1" ref="L1998" ca="1">INDEX(States!$A:$A,N1998,1)</f>
        <v>5</v>
      </c>
      <c r="M1998" s="7" t="str">
        <f ca="1">VLOOKUP($L1998,Countries!$A:$B,2,FALSE)</f>
        <v>Portugal</v>
      </c>
      <c r="N1998" s="7" cm="1">
        <f t="array" aca="1" ref="N1998" ca="1">INDEX(States!$C:$C,RANDBETWEEN(5,COUNTA(States!$A:$A) + 1),1)</f>
        <v>7</v>
      </c>
      <c r="O1998" s="7" t="str">
        <f ca="1">VLOOKUP($N1998,States!$C:$D,2,FALSE)</f>
        <v xml:space="preserve"> Setúbal </v>
      </c>
      <c r="P1998" s="7" t="str">
        <f ca="1">VLOOKUP($F1998,Name!$A:$C,3,FALSE)</f>
        <v>F</v>
      </c>
      <c r="Q1998" s="7" t="str">
        <f ca="1">VLOOKUP($P1998,Genders!$B:$C,2,FALSE)</f>
        <v>Female</v>
      </c>
      <c r="R1998" s="7" cm="1">
        <f t="array" aca="1" ref="R1998" ca="1">INDEX('Marital status'!$A:$A,RANDBETWEEN(5,COUNTA('Marital status'!$A:$A) + 1),1)</f>
        <v>9</v>
      </c>
      <c r="S1998" s="7" t="str">
        <f ca="1">VLOOKUP($R1998,'Marital status'!$A:$B,2,FALSE)</f>
        <v>DIVORCED</v>
      </c>
      <c r="T1998" s="7">
        <f t="shared" ca="1" si="313"/>
        <v>5</v>
      </c>
      <c r="U1998" s="7" t="str">
        <f ca="1">VLOOKUP($T1998,Ethnicities!$A:$B,2,FALSE)</f>
        <v xml:space="preserve"> white</v>
      </c>
      <c r="V1998" s="8">
        <f t="shared" ca="1" si="314"/>
        <v>29059</v>
      </c>
      <c r="W1998" s="6">
        <f t="shared" ca="1" si="315"/>
        <v>8</v>
      </c>
      <c r="X1998" s="8" t="str">
        <f ca="1">VLOOKUP($W1998,'Background education'!$A:$B,2,FALSE)</f>
        <v>Graduate school</v>
      </c>
      <c r="Y1998" s="7">
        <f ca="1" xml:space="preserve">
  IF(OR($AA1998 = 5, $AA1998 = 6, $AA1998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1998" s="7" t="str">
        <f ca="1">VLOOKUP($Y1998,Departments!$A:$B,2,FALSE)</f>
        <v>Human Resource</v>
      </c>
      <c r="AA1998" s="6">
        <f t="shared" ca="1" si="316"/>
        <v>11</v>
      </c>
      <c r="AB1998" s="7" t="str">
        <f ca="1">VLOOKUP($AA1998,Roles!$A:$B,2,FALSE)</f>
        <v>Analyst</v>
      </c>
      <c r="AC1998" s="6">
        <f t="shared" ca="1" si="317"/>
        <v>7</v>
      </c>
      <c r="AD1998" s="7" t="str">
        <f ca="1" xml:space="preserve">
IF($AC1998 &lt;&gt; "",
    VLOOKUP($AC1998,Levels!$A:$B,2,FALSE),
    ""
)</f>
        <v>Senior</v>
      </c>
      <c r="AE1998" s="8">
        <f t="shared" ca="1" si="318"/>
        <v>38244</v>
      </c>
      <c r="AF1998" s="6">
        <f ca="1">RANDBETWEEN(5,COUNTA('Recruitment source'!$A:$A) + 1)</f>
        <v>14</v>
      </c>
      <c r="AG1998" s="6" t="str">
        <f ca="1">VLOOKUP($AF1998,'Recruitment source'!$A:$B,2,FALSE)</f>
        <v>LinkedIn</v>
      </c>
      <c r="AH1998" s="8"/>
      <c r="AI1998" s="1">
        <f t="shared" ca="1" si="310"/>
        <v>3080</v>
      </c>
      <c r="AJ1998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1994, 1, 'Maria Sophia Aragão Souza', 'F', 5, '23/07/1979', 8, 8, 11, 7, 3080);</v>
      </c>
    </row>
    <row r="1999" spans="1:36" ht="14.25" customHeight="1" x14ac:dyDescent="0.2">
      <c r="A1999" s="7" cm="1">
        <f t="array" aca="1" ref="A1999" ca="1">INDEX(Companies!$A:$A,RANDBETWEEN(5,COUNTA(Companies!$A:$A) + 1),1)</f>
        <v>5</v>
      </c>
      <c r="B1999" s="7" t="str">
        <f ca="1">VLOOKUP($A1999,Companies!$A:$B,2,FALSE)</f>
        <v>ACME Corporation</v>
      </c>
      <c r="C1999" s="5">
        <f t="shared" si="311"/>
        <v>1995</v>
      </c>
      <c r="D1999" s="5" t="str" cm="1">
        <f t="array" ref="D1999">SHA1HASH($C1999)</f>
        <v>87e8db4f2338ba69baa1c7d4e60969caf4f06d9e</v>
      </c>
      <c r="E1999" s="6">
        <v>1</v>
      </c>
      <c r="F1999" s="7">
        <f ca="1">IF($C1999 = 1 + N("Presidente"),
    127,
    IF($C1999 = 2 + N("Vice-Presidente"),
        72,
        IF($C1999 = 3 + N("Secretária bilíngue"),
            13,
            RANDBETWEEN(5,COUNT(Name!$A:$A) + 1)
        )
    )
)</f>
        <v>22</v>
      </c>
      <c r="G1999" s="7" t="str">
        <f ca="1">VLOOKUP($F1999,Name!$A:$B,2,FALSE)</f>
        <v>Álvaro</v>
      </c>
      <c r="H1999" s="7">
        <f ca="1" xml:space="preserve">
IF($C1999 = 1,
    0,
    RANDBETWEEN(5,COUNT('Last name'!$A:$A) + 1)
)</f>
        <v>147</v>
      </c>
      <c r="I1999" s="7" t="str">
        <f ca="1" xml:space="preserve">
IF($C1999 = 1 + N("Presidente"),
    "de Orléans e Bragança",
    VLOOKUP($H1999,'Last name'!$A:$B,2,FALSE) &amp; " " &amp; VLOOKUP(RANDBETWEEN(5,COUNT('Last name'!$A:$A) + 1),'Last name'!$A:$B,2,FALSE)
)</f>
        <v>Peçanha Leite</v>
      </c>
      <c r="J1999" s="7" t="str">
        <f t="shared" ca="1" si="312"/>
        <v>Álvaro Peçanha Leite</v>
      </c>
      <c r="K1999" s="7" t="str" cm="1">
        <f t="array" aca="1" ref="K1999" ca="1">SHA1HASH($J1999)</f>
        <v>850ca384a3a54e3ea5b5b811f52eec7e30c398de</v>
      </c>
      <c r="L1999" s="7" cm="1">
        <f t="array" aca="1" ref="L1999" ca="1">INDEX(States!$A:$A,N1999,1)</f>
        <v>5</v>
      </c>
      <c r="M1999" s="7" t="str">
        <f ca="1">VLOOKUP($L1999,Countries!$A:$B,2,FALSE)</f>
        <v>Portugal</v>
      </c>
      <c r="N1999" s="7" cm="1">
        <f t="array" aca="1" ref="N1999" ca="1">INDEX(States!$C:$C,RANDBETWEEN(5,COUNTA(States!$A:$A) + 1),1)</f>
        <v>19</v>
      </c>
      <c r="O1999" s="7" t="str">
        <f ca="1">VLOOKUP($N1999,States!$C:$D,2,FALSE)</f>
        <v>Beja</v>
      </c>
      <c r="P1999" s="7" t="str">
        <f ca="1">VLOOKUP($F1999,Name!$A:$C,3,FALSE)</f>
        <v>M</v>
      </c>
      <c r="Q1999" s="7" t="str">
        <f ca="1">VLOOKUP($P1999,Genders!$B:$C,2,FALSE)</f>
        <v>Male</v>
      </c>
      <c r="R1999" s="7" cm="1">
        <f t="array" aca="1" ref="R1999" ca="1">INDEX('Marital status'!$A:$A,RANDBETWEEN(5,COUNTA('Marital status'!$A:$A) + 1),1)</f>
        <v>5</v>
      </c>
      <c r="S1999" s="7" t="str">
        <f ca="1">VLOOKUP($R1999,'Marital status'!$A:$B,2,FALSE)</f>
        <v>single</v>
      </c>
      <c r="T1999" s="7">
        <f t="shared" ca="1" si="313"/>
        <v>5</v>
      </c>
      <c r="U1999" s="7" t="str">
        <f ca="1">VLOOKUP($T1999,Ethnicities!$A:$B,2,FALSE)</f>
        <v xml:space="preserve"> white</v>
      </c>
      <c r="V1999" s="8">
        <f t="shared" ca="1" si="314"/>
        <v>32469</v>
      </c>
      <c r="W1999" s="6">
        <f t="shared" ca="1" si="315"/>
        <v>7</v>
      </c>
      <c r="X1999" s="8" t="str">
        <f ca="1">VLOOKUP($W1999,'Background education'!$A:$B,2,FALSE)</f>
        <v>Undergraduate degree</v>
      </c>
      <c r="Y1999" s="7">
        <f ca="1" xml:space="preserve">
  IF(OR($AA1999 = 5, $AA1999 = 6, $AA1999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1999" s="7" t="str">
        <f ca="1">VLOOKUP($Y1999,Departments!$A:$B,2,FALSE)</f>
        <v>Finance</v>
      </c>
      <c r="AA1999" s="6">
        <f t="shared" ca="1" si="316"/>
        <v>10</v>
      </c>
      <c r="AB1999" s="7" t="str">
        <f ca="1">VLOOKUP($AA1999,Roles!$A:$B,2,FALSE)</f>
        <v>Trainee</v>
      </c>
      <c r="AC1999" s="6" t="str">
        <f t="shared" ca="1" si="317"/>
        <v/>
      </c>
      <c r="AD1999" s="7" t="str">
        <f ca="1" xml:space="preserve">
IF($AC1999 &lt;&gt; "",
    VLOOKUP($AC1999,Levels!$A:$B,2,FALSE),
    ""
)</f>
        <v/>
      </c>
      <c r="AE1999" s="8">
        <f t="shared" ca="1" si="318"/>
        <v>43595</v>
      </c>
      <c r="AF1999" s="6">
        <f ca="1">RANDBETWEEN(5,COUNTA('Recruitment source'!$A:$A) + 1)</f>
        <v>6</v>
      </c>
      <c r="AG1999" s="6" t="str">
        <f ca="1">VLOOKUP($AF1999,'Recruitment source'!$A:$B,2,FALSE)</f>
        <v>Learn4Good</v>
      </c>
      <c r="AH1999" s="8"/>
      <c r="AI1999" s="1">
        <f t="shared" ca="1" si="310"/>
        <v>1305</v>
      </c>
      <c r="AJ1999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1995, 1, 'Álvaro Peçanha Leite', 'M', 5, '22/11/1988', 7, 7, 10, NULL, 1305);</v>
      </c>
    </row>
    <row r="2000" spans="1:36" ht="14.25" customHeight="1" x14ac:dyDescent="0.2">
      <c r="A2000" s="7" cm="1">
        <f t="array" aca="1" ref="A2000" ca="1">INDEX(Companies!$A:$A,RANDBETWEEN(5,COUNTA(Companies!$A:$A) + 1),1)</f>
        <v>5</v>
      </c>
      <c r="B2000" s="7" t="str">
        <f ca="1">VLOOKUP($A2000,Companies!$A:$B,2,FALSE)</f>
        <v>ACME Corporation</v>
      </c>
      <c r="C2000" s="5">
        <f t="shared" si="311"/>
        <v>1996</v>
      </c>
      <c r="D2000" s="5" t="str" cm="1">
        <f t="array" ref="D2000">SHA1HASH($C2000)</f>
        <v>204d1b68ca70c70e17417076588df954f47da0da</v>
      </c>
      <c r="E2000" s="6">
        <v>1</v>
      </c>
      <c r="F2000" s="7">
        <f ca="1">IF($C2000 = 1 + N("Presidente"),
    127,
    IF($C2000 = 2 + N("Vice-Presidente"),
        72,
        IF($C2000 = 3 + N("Secretária bilíngue"),
            13,
            RANDBETWEEN(5,COUNT(Name!$A:$A) + 1)
        )
    )
)</f>
        <v>284</v>
      </c>
      <c r="G2000" s="7" t="str">
        <f ca="1">VLOOKUP($F2000,Name!$A:$B,2,FALSE)</f>
        <v>Martim</v>
      </c>
      <c r="H2000" s="7">
        <f ca="1" xml:space="preserve">
IF($C2000 = 1,
    0,
    RANDBETWEEN(5,COUNT('Last name'!$A:$A) + 1)
)</f>
        <v>35</v>
      </c>
      <c r="I2000" s="7" t="str">
        <f ca="1" xml:space="preserve">
IF($C2000 = 1 + N("Presidente"),
    "de Orléans e Bragança",
    VLOOKUP($H2000,'Last name'!$A:$B,2,FALSE) &amp; " " &amp; VLOOKUP(RANDBETWEEN(5,COUNT('Last name'!$A:$A) + 1),'Last name'!$A:$B,2,FALSE)
)</f>
        <v>Barroso Santacruz</v>
      </c>
      <c r="J2000" s="7" t="str">
        <f t="shared" ca="1" si="312"/>
        <v>Martim Barroso Santacruz</v>
      </c>
      <c r="K2000" s="7" t="str" cm="1">
        <f t="array" aca="1" ref="K2000" ca="1">SHA1HASH($J2000)</f>
        <v>85a4dd6ac1846005979090faedc765e9a750ef8e</v>
      </c>
      <c r="L2000" s="7" cm="1">
        <f t="array" aca="1" ref="L2000" ca="1">INDEX(States!$A:$A,N2000,1)</f>
        <v>5</v>
      </c>
      <c r="M2000" s="7" t="str">
        <f ca="1">VLOOKUP($L2000,Countries!$A:$B,2,FALSE)</f>
        <v>Portugal</v>
      </c>
      <c r="N2000" s="7" cm="1">
        <f t="array" aca="1" ref="N2000" ca="1">INDEX(States!$C:$C,RANDBETWEEN(5,COUNTA(States!$A:$A) + 1),1)</f>
        <v>10</v>
      </c>
      <c r="O2000" s="7" t="str">
        <f ca="1">VLOOKUP($N2000,States!$C:$D,2,FALSE)</f>
        <v>Faro</v>
      </c>
      <c r="P2000" s="7" t="str">
        <f ca="1">VLOOKUP($F2000,Name!$A:$C,3,FALSE)</f>
        <v>M</v>
      </c>
      <c r="Q2000" s="7" t="str">
        <f ca="1">VLOOKUP($P2000,Genders!$B:$C,2,FALSE)</f>
        <v>Male</v>
      </c>
      <c r="R2000" s="7" cm="1">
        <f t="array" aca="1" ref="R2000" ca="1">INDEX('Marital status'!$A:$A,RANDBETWEEN(5,COUNTA('Marital status'!$A:$A) + 1),1)</f>
        <v>5</v>
      </c>
      <c r="S2000" s="7" t="str">
        <f ca="1">VLOOKUP($R2000,'Marital status'!$A:$B,2,FALSE)</f>
        <v>single</v>
      </c>
      <c r="T2000" s="7">
        <f t="shared" ca="1" si="313"/>
        <v>5</v>
      </c>
      <c r="U2000" s="7" t="str">
        <f ca="1">VLOOKUP($T2000,Ethnicities!$A:$B,2,FALSE)</f>
        <v xml:space="preserve"> white</v>
      </c>
      <c r="V2000" s="8">
        <f t="shared" ca="1" si="314"/>
        <v>20604</v>
      </c>
      <c r="W2000" s="6">
        <f t="shared" ca="1" si="315"/>
        <v>7</v>
      </c>
      <c r="X2000" s="8" t="str">
        <f ca="1">VLOOKUP($W2000,'Background education'!$A:$B,2,FALSE)</f>
        <v>Undergraduate degree</v>
      </c>
      <c r="Y2000" s="7">
        <f ca="1" xml:space="preserve">
  IF(OR($AA2000 = 5, $AA2000 = 6, $AA2000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000" s="7" t="str">
        <f ca="1">VLOOKUP($Y2000,Departments!$A:$B,2,FALSE)</f>
        <v>Communication &amp; Marketing</v>
      </c>
      <c r="AA2000" s="6">
        <f t="shared" ca="1" si="316"/>
        <v>11</v>
      </c>
      <c r="AB2000" s="7" t="str">
        <f ca="1">VLOOKUP($AA2000,Roles!$A:$B,2,FALSE)</f>
        <v>Analyst</v>
      </c>
      <c r="AC2000" s="6">
        <f t="shared" ca="1" si="317"/>
        <v>5</v>
      </c>
      <c r="AD2000" s="7" t="str">
        <f ca="1" xml:space="preserve">
IF($AC2000 &lt;&gt; "",
    VLOOKUP($AC2000,Levels!$A:$B,2,FALSE),
    ""
)</f>
        <v>Junior</v>
      </c>
      <c r="AE2000" s="8">
        <f t="shared" ca="1" si="318"/>
        <v>40986</v>
      </c>
      <c r="AF2000" s="6">
        <f ca="1">RANDBETWEEN(5,COUNTA('Recruitment source'!$A:$A) + 1)</f>
        <v>5</v>
      </c>
      <c r="AG2000" s="6" t="str">
        <f ca="1">VLOOKUP($AF2000,'Recruitment source'!$A:$B,2,FALSE)</f>
        <v>Indeed</v>
      </c>
      <c r="AH2000" s="8"/>
      <c r="AI2000" s="1">
        <f t="shared" ca="1" si="310"/>
        <v>2580</v>
      </c>
      <c r="AJ2000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1996, 1, 'Martim Barroso Santacruz', 'M', 5, '29/05/1956', 7, 11, 11, 5, 2580);</v>
      </c>
    </row>
    <row r="2001" spans="1:36" ht="14.25" customHeight="1" x14ac:dyDescent="0.2">
      <c r="A2001" s="7" cm="1">
        <f t="array" aca="1" ref="A2001" ca="1">INDEX(Companies!$A:$A,RANDBETWEEN(5,COUNTA(Companies!$A:$A) + 1),1)</f>
        <v>5</v>
      </c>
      <c r="B2001" s="7" t="str">
        <f ca="1">VLOOKUP($A2001,Companies!$A:$B,2,FALSE)</f>
        <v>ACME Corporation</v>
      </c>
      <c r="C2001" s="5">
        <f t="shared" si="311"/>
        <v>1997</v>
      </c>
      <c r="D2001" s="5" t="str" cm="1">
        <f t="array" ref="D2001">SHA1HASH($C2001)</f>
        <v>2cfe534aa66900e81f6f20b02826b6132d2df8de</v>
      </c>
      <c r="E2001" s="6">
        <v>1</v>
      </c>
      <c r="F2001" s="7">
        <f ca="1">IF($C2001 = 1 + N("Presidente"),
    127,
    IF($C2001 = 2 + N("Vice-Presidente"),
        72,
        IF($C2001 = 3 + N("Secretária bilíngue"),
            13,
            RANDBETWEEN(5,COUNT(Name!$A:$A) + 1)
        )
    )
)</f>
        <v>16</v>
      </c>
      <c r="G2001" s="7" t="str">
        <f ca="1">VLOOKUP($F2001,Name!$A:$B,2,FALSE)</f>
        <v>Alice</v>
      </c>
      <c r="H2001" s="7">
        <f ca="1" xml:space="preserve">
IF($C2001 = 1,
    0,
    RANDBETWEEN(5,COUNT('Last name'!$A:$A) + 1)
)</f>
        <v>84</v>
      </c>
      <c r="I2001" s="7" t="str">
        <f ca="1" xml:space="preserve">
IF($C2001 = 1 + N("Presidente"),
    "de Orléans e Bragança",
    VLOOKUP($H2001,'Last name'!$A:$B,2,FALSE) &amp; " " &amp; VLOOKUP(RANDBETWEEN(5,COUNT('Last name'!$A:$A) + 1),'Last name'!$A:$B,2,FALSE)
)</f>
        <v>Fernandes Caruso</v>
      </c>
      <c r="J2001" s="7" t="str">
        <f t="shared" ca="1" si="312"/>
        <v>Alice Fernandes Caruso</v>
      </c>
      <c r="K2001" s="7" t="str" cm="1">
        <f t="array" aca="1" ref="K2001" ca="1">SHA1HASH($J2001)</f>
        <v>a8aaeb3977cef8644249034a1be6638810a3cb04</v>
      </c>
      <c r="L2001" s="7" cm="1">
        <f t="array" aca="1" ref="L2001" ca="1">INDEX(States!$A:$A,N2001,1)</f>
        <v>5</v>
      </c>
      <c r="M2001" s="7" t="str">
        <f ca="1">VLOOKUP($L2001,Countries!$A:$B,2,FALSE)</f>
        <v>Portugal</v>
      </c>
      <c r="N2001" s="7" cm="1">
        <f t="array" aca="1" ref="N2001" ca="1">INDEX(States!$C:$C,RANDBETWEEN(5,COUNTA(States!$A:$A) + 1),1)</f>
        <v>11</v>
      </c>
      <c r="O2001" s="7" t="str">
        <f ca="1">VLOOKUP($N2001,States!$C:$D,2,FALSE)</f>
        <v>Santarém</v>
      </c>
      <c r="P2001" s="7" t="str">
        <f ca="1">VLOOKUP($F2001,Name!$A:$C,3,FALSE)</f>
        <v>F</v>
      </c>
      <c r="Q2001" s="7" t="str">
        <f ca="1">VLOOKUP($P2001,Genders!$B:$C,2,FALSE)</f>
        <v>Female</v>
      </c>
      <c r="R2001" s="7" cm="1">
        <f t="array" aca="1" ref="R2001" ca="1">INDEX('Marital status'!$A:$A,RANDBETWEEN(5,COUNTA('Marital status'!$A:$A) + 1),1)</f>
        <v>8</v>
      </c>
      <c r="S2001" s="7" t="str">
        <f ca="1">VLOOKUP($R2001,'Marital status'!$A:$B,2,FALSE)</f>
        <v xml:space="preserve"> Separated </v>
      </c>
      <c r="T2001" s="7">
        <f t="shared" ca="1" si="313"/>
        <v>5</v>
      </c>
      <c r="U2001" s="7" t="str">
        <f ca="1">VLOOKUP($T2001,Ethnicities!$A:$B,2,FALSE)</f>
        <v xml:space="preserve"> white</v>
      </c>
      <c r="V2001" s="8">
        <f t="shared" ca="1" si="314"/>
        <v>24989</v>
      </c>
      <c r="W2001" s="6">
        <f t="shared" ca="1" si="315"/>
        <v>7</v>
      </c>
      <c r="X2001" s="8" t="str">
        <f ca="1">VLOOKUP($W2001,'Background education'!$A:$B,2,FALSE)</f>
        <v>Undergraduate degree</v>
      </c>
      <c r="Y2001" s="7">
        <f ca="1" xml:space="preserve">
  IF(OR($AA2001 = 5, $AA2001 = 6, $AA2001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01" s="7" t="str">
        <f ca="1">VLOOKUP($Y2001,Departments!$A:$B,2,FALSE)</f>
        <v>Finance</v>
      </c>
      <c r="AA2001" s="6">
        <f t="shared" ca="1" si="316"/>
        <v>9</v>
      </c>
      <c r="AB2001" s="7" t="str">
        <f ca="1">VLOOKUP($AA2001,Roles!$A:$B,2,FALSE)</f>
        <v>Intern</v>
      </c>
      <c r="AC2001" s="6" t="str">
        <f t="shared" ca="1" si="317"/>
        <v/>
      </c>
      <c r="AD2001" s="7" t="str">
        <f ca="1" xml:space="preserve">
IF($AC2001 &lt;&gt; "",
    VLOOKUP($AC2001,Levels!$A:$B,2,FALSE),
    ""
)</f>
        <v/>
      </c>
      <c r="AE2001" s="8">
        <f t="shared" ca="1" si="318"/>
        <v>44061</v>
      </c>
      <c r="AF2001" s="6">
        <f ca="1">RANDBETWEEN(5,COUNTA('Recruitment source'!$A:$A) + 1)</f>
        <v>5</v>
      </c>
      <c r="AG2001" s="6" t="str">
        <f ca="1">VLOOKUP($AF2001,'Recruitment source'!$A:$B,2,FALSE)</f>
        <v>Indeed</v>
      </c>
      <c r="AH2001" s="8"/>
      <c r="AI2001" s="1">
        <f t="shared" ca="1" si="310"/>
        <v>1205</v>
      </c>
      <c r="AJ2001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1997, 1, 'Alice Fernandes Caruso', 'F', 5, '31/05/1968', 7, 7, 9, NULL, 1205);</v>
      </c>
    </row>
    <row r="2002" spans="1:36" ht="14.25" customHeight="1" x14ac:dyDescent="0.2">
      <c r="A2002" s="7" cm="1">
        <f t="array" aca="1" ref="A2002" ca="1">INDEX(Companies!$A:$A,RANDBETWEEN(5,COUNTA(Companies!$A:$A) + 1),1)</f>
        <v>5</v>
      </c>
      <c r="B2002" s="7" t="str">
        <f ca="1">VLOOKUP($A2002,Companies!$A:$B,2,FALSE)</f>
        <v>ACME Corporation</v>
      </c>
      <c r="C2002" s="5">
        <f t="shared" si="311"/>
        <v>1998</v>
      </c>
      <c r="D2002" s="5" t="str" cm="1">
        <f t="array" ref="D2002">SHA1HASH($C2002)</f>
        <v>3c4a80dbdfac57d174d1cab8d11d03ad91888820</v>
      </c>
      <c r="E2002" s="6">
        <v>1</v>
      </c>
      <c r="F2002" s="7">
        <f ca="1">IF($C2002 = 1 + N("Presidente"),
    127,
    IF($C2002 = 2 + N("Vice-Presidente"),
        72,
        IF($C2002 = 3 + N("Secretária bilíngue"),
            13,
            RANDBETWEEN(5,COUNT(Name!$A:$A) + 1)
        )
    )
)</f>
        <v>289</v>
      </c>
      <c r="G2002" s="7" t="str">
        <f ca="1">VLOOKUP($F2002,Name!$A:$B,2,FALSE)</f>
        <v>Maya</v>
      </c>
      <c r="H2002" s="7">
        <f ca="1" xml:space="preserve">
IF($C2002 = 1,
    0,
    RANDBETWEEN(5,COUNT('Last name'!$A:$A) + 1)
)</f>
        <v>54</v>
      </c>
      <c r="I2002" s="7" t="str">
        <f ca="1" xml:space="preserve">
IF($C2002 = 1 + N("Presidente"),
    "de Orléans e Bragança",
    VLOOKUP($H2002,'Last name'!$A:$B,2,FALSE) &amp; " " &amp; VLOOKUP(RANDBETWEEN(5,COUNT('Last name'!$A:$A) + 1),'Last name'!$A:$B,2,FALSE)
)</f>
        <v>Caminha Castro</v>
      </c>
      <c r="J2002" s="7" t="str">
        <f t="shared" ca="1" si="312"/>
        <v>Maya Caminha Castro</v>
      </c>
      <c r="K2002" s="7" t="str" cm="1">
        <f t="array" aca="1" ref="K2002" ca="1">SHA1HASH($J2002)</f>
        <v>1c04f06a682d3e46bf0a13232ec021b4fa27e355</v>
      </c>
      <c r="L2002" s="7" cm="1">
        <f t="array" aca="1" ref="L2002" ca="1">INDEX(States!$A:$A,N2002,1)</f>
        <v>5</v>
      </c>
      <c r="M2002" s="7" t="str">
        <f ca="1">VLOOKUP($L2002,Countries!$A:$B,2,FALSE)</f>
        <v>Portugal</v>
      </c>
      <c r="N2002" s="7" cm="1">
        <f t="array" aca="1" ref="N2002" ca="1">INDEX(States!$C:$C,RANDBETWEEN(5,COUNTA(States!$A:$A) + 1),1)</f>
        <v>17</v>
      </c>
      <c r="O2002" s="7" t="str">
        <f ca="1">VLOOKUP($N2002,States!$C:$D,2,FALSE)</f>
        <v>Viseu</v>
      </c>
      <c r="P2002" s="7" t="str">
        <f ca="1">VLOOKUP($F2002,Name!$A:$C,3,FALSE)</f>
        <v>F</v>
      </c>
      <c r="Q2002" s="7" t="str">
        <f ca="1">VLOOKUP($P2002,Genders!$B:$C,2,FALSE)</f>
        <v>Female</v>
      </c>
      <c r="R2002" s="7" cm="1">
        <f t="array" aca="1" ref="R2002" ca="1">INDEX('Marital status'!$A:$A,RANDBETWEEN(5,COUNTA('Marital status'!$A:$A) + 1),1)</f>
        <v>9</v>
      </c>
      <c r="S2002" s="7" t="str">
        <f ca="1">VLOOKUP($R2002,'Marital status'!$A:$B,2,FALSE)</f>
        <v>DIVORCED</v>
      </c>
      <c r="T2002" s="7">
        <f t="shared" ca="1" si="313"/>
        <v>7</v>
      </c>
      <c r="U2002" s="7" t="str">
        <f ca="1">VLOOKUP($T2002,Ethnicities!$A:$B,2,FALSE)</f>
        <v xml:space="preserve">  Hispanic or LATINO</v>
      </c>
      <c r="V2002" s="8">
        <f t="shared" ca="1" si="314"/>
        <v>24452</v>
      </c>
      <c r="W2002" s="6">
        <f t="shared" ca="1" si="315"/>
        <v>8</v>
      </c>
      <c r="X2002" s="8" t="str">
        <f ca="1">VLOOKUP($W2002,'Background education'!$A:$B,2,FALSE)</f>
        <v>Graduate school</v>
      </c>
      <c r="Y2002" s="7">
        <f ca="1" xml:space="preserve">
  IF(OR($AA2002 = 5, $AA2002 = 6, $AA2002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02" s="7" t="str">
        <f ca="1">VLOOKUP($Y2002,Departments!$A:$B,2,FALSE)</f>
        <v>Controlling</v>
      </c>
      <c r="AA2002" s="6">
        <f t="shared" ca="1" si="316"/>
        <v>11</v>
      </c>
      <c r="AB2002" s="7" t="str">
        <f ca="1">VLOOKUP($AA2002,Roles!$A:$B,2,FALSE)</f>
        <v>Analyst</v>
      </c>
      <c r="AC2002" s="6">
        <f t="shared" ca="1" si="317"/>
        <v>5</v>
      </c>
      <c r="AD2002" s="7" t="str">
        <f ca="1" xml:space="preserve">
IF($AC2002 &lt;&gt; "",
    VLOOKUP($AC2002,Levels!$A:$B,2,FALSE),
    ""
)</f>
        <v>Junior</v>
      </c>
      <c r="AE2002" s="8">
        <f t="shared" ca="1" si="318"/>
        <v>42050</v>
      </c>
      <c r="AF2002" s="6">
        <f ca="1">RANDBETWEEN(5,COUNTA('Recruitment source'!$A:$A) + 1)</f>
        <v>6</v>
      </c>
      <c r="AG2002" s="6" t="str">
        <f ca="1">VLOOKUP($AF2002,'Recruitment source'!$A:$B,2,FALSE)</f>
        <v>Learn4Good</v>
      </c>
      <c r="AH2002" s="8"/>
      <c r="AI2002" s="1">
        <f t="shared" ca="1" si="310"/>
        <v>3000</v>
      </c>
      <c r="AJ2002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1998, 1, 'Maya Caminha Castro', 'F', 7, '11/12/1966', 8, 12, 11, 5, 3000);</v>
      </c>
    </row>
    <row r="2003" spans="1:36" ht="14.25" customHeight="1" x14ac:dyDescent="0.2">
      <c r="A2003" s="7" cm="1">
        <f t="array" aca="1" ref="A2003" ca="1">INDEX(Companies!$A:$A,RANDBETWEEN(5,COUNTA(Companies!$A:$A) + 1),1)</f>
        <v>5</v>
      </c>
      <c r="B2003" s="7" t="str">
        <f ca="1">VLOOKUP($A2003,Companies!$A:$B,2,FALSE)</f>
        <v>ACME Corporation</v>
      </c>
      <c r="C2003" s="5">
        <f t="shared" si="311"/>
        <v>1999</v>
      </c>
      <c r="D2003" s="5" t="str" cm="1">
        <f t="array" ref="D2003">SHA1HASH($C2003)</f>
        <v>fbc7843acd866f53f17a92b81b4f1d95ad543b38</v>
      </c>
      <c r="E2003" s="6">
        <v>1</v>
      </c>
      <c r="F2003" s="7">
        <f ca="1">IF($C2003 = 1 + N("Presidente"),
    127,
    IF($C2003 = 2 + N("Vice-Presidente"),
        72,
        IF($C2003 = 3 + N("Secretária bilíngue"),
            13,
            RANDBETWEEN(5,COUNT(Name!$A:$A) + 1)
        )
    )
)</f>
        <v>322</v>
      </c>
      <c r="G2003" s="7" t="str">
        <f ca="1">VLOOKUP($F2003,Name!$A:$B,2,FALSE)</f>
        <v>Pietro</v>
      </c>
      <c r="H2003" s="7">
        <f ca="1" xml:space="preserve">
IF($C2003 = 1,
    0,
    RANDBETWEEN(5,COUNT('Last name'!$A:$A) + 1)
)</f>
        <v>148</v>
      </c>
      <c r="I2003" s="7" t="str">
        <f ca="1" xml:space="preserve">
IF($C2003 = 1 + N("Presidente"),
    "de Orléans e Bragança",
    VLOOKUP($H2003,'Last name'!$A:$B,2,FALSE) &amp; " " &amp; VLOOKUP(RANDBETWEEN(5,COUNT('Last name'!$A:$A) + 1),'Last name'!$A:$B,2,FALSE)
)</f>
        <v>Pedrosa Camargo</v>
      </c>
      <c r="J2003" s="7" t="str">
        <f t="shared" ca="1" si="312"/>
        <v>Pietro Pedrosa Camargo</v>
      </c>
      <c r="K2003" s="7" t="str" cm="1">
        <f t="array" aca="1" ref="K2003" ca="1">SHA1HASH($J2003)</f>
        <v>b14c8e7918905d500d95a67d3919871128ae759d</v>
      </c>
      <c r="L2003" s="7" cm="1">
        <f t="array" aca="1" ref="L2003" ca="1">INDEX(States!$A:$A,N2003,1)</f>
        <v>5</v>
      </c>
      <c r="M2003" s="7" t="str">
        <f ca="1">VLOOKUP($L2003,Countries!$A:$B,2,FALSE)</f>
        <v>Portugal</v>
      </c>
      <c r="N2003" s="7" cm="1">
        <f t="array" aca="1" ref="N2003" ca="1">INDEX(States!$C:$C,RANDBETWEEN(5,COUNTA(States!$A:$A) + 1),1)</f>
        <v>14</v>
      </c>
      <c r="O2003" s="7" t="str">
        <f ca="1">VLOOKUP($N2003,States!$C:$D,2,FALSE)</f>
        <v>Madeira</v>
      </c>
      <c r="P2003" s="7" t="str">
        <f ca="1">VLOOKUP($F2003,Name!$A:$C,3,FALSE)</f>
        <v>M</v>
      </c>
      <c r="Q2003" s="7" t="str">
        <f ca="1">VLOOKUP($P2003,Genders!$B:$C,2,FALSE)</f>
        <v>Male</v>
      </c>
      <c r="R2003" s="7" cm="1">
        <f t="array" aca="1" ref="R2003" ca="1">INDEX('Marital status'!$A:$A,RANDBETWEEN(5,COUNTA('Marital status'!$A:$A) + 1),1)</f>
        <v>6</v>
      </c>
      <c r="S2003" s="7" t="str">
        <f ca="1">VLOOKUP($R2003,'Marital status'!$A:$B,2,FALSE)</f>
        <v>MarrieD</v>
      </c>
      <c r="T2003" s="7">
        <f t="shared" ca="1" si="313"/>
        <v>5</v>
      </c>
      <c r="U2003" s="7" t="str">
        <f ca="1">VLOOKUP($T2003,Ethnicities!$A:$B,2,FALSE)</f>
        <v xml:space="preserve"> white</v>
      </c>
      <c r="V2003" s="8">
        <f t="shared" ca="1" si="314"/>
        <v>18173</v>
      </c>
      <c r="W2003" s="6">
        <f t="shared" ca="1" si="315"/>
        <v>7</v>
      </c>
      <c r="X2003" s="8" t="str">
        <f ca="1">VLOOKUP($W2003,'Background education'!$A:$B,2,FALSE)</f>
        <v>Undergraduate degree</v>
      </c>
      <c r="Y2003" s="7">
        <f ca="1" xml:space="preserve">
  IF(OR($AA2003 = 5, $AA2003 = 6, $AA2003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03" s="7" t="str">
        <f ca="1">VLOOKUP($Y2003,Departments!$A:$B,2,FALSE)</f>
        <v>Finance</v>
      </c>
      <c r="AA2003" s="6">
        <f t="shared" ca="1" si="316"/>
        <v>10</v>
      </c>
      <c r="AB2003" s="7" t="str">
        <f ca="1">VLOOKUP($AA2003,Roles!$A:$B,2,FALSE)</f>
        <v>Trainee</v>
      </c>
      <c r="AC2003" s="6" t="str">
        <f t="shared" ca="1" si="317"/>
        <v/>
      </c>
      <c r="AD2003" s="7" t="str">
        <f ca="1" xml:space="preserve">
IF($AC2003 &lt;&gt; "",
    VLOOKUP($AC2003,Levels!$A:$B,2,FALSE),
    ""
)</f>
        <v/>
      </c>
      <c r="AE2003" s="8">
        <f t="shared" ca="1" si="318"/>
        <v>42212</v>
      </c>
      <c r="AF2003" s="6">
        <f ca="1">RANDBETWEEN(5,COUNTA('Recruitment source'!$A:$A) + 1)</f>
        <v>12</v>
      </c>
      <c r="AG2003" s="6" t="str">
        <f ca="1">VLOOKUP($AF2003,'Recruitment source'!$A:$B,2,FALSE)</f>
        <v xml:space="preserve"> recommendation of employee</v>
      </c>
      <c r="AH2003" s="8"/>
      <c r="AI2003" s="1">
        <f t="shared" ca="1" si="310"/>
        <v>1305</v>
      </c>
      <c r="AJ2003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1999, 1, 'Pietro Pedrosa Camargo', 'M', 5, '02/10/1949', 7, 7, 10, NULL, 1305);</v>
      </c>
    </row>
    <row r="2004" spans="1:36" ht="14.25" customHeight="1" x14ac:dyDescent="0.2">
      <c r="A2004" s="7" cm="1">
        <f t="array" aca="1" ref="A2004" ca="1">INDEX(Companies!$A:$A,RANDBETWEEN(5,COUNTA(Companies!$A:$A) + 1),1)</f>
        <v>5</v>
      </c>
      <c r="B2004" s="7" t="str">
        <f ca="1">VLOOKUP($A2004,Companies!$A:$B,2,FALSE)</f>
        <v>ACME Corporation</v>
      </c>
      <c r="C2004" s="5">
        <f t="shared" si="311"/>
        <v>2000</v>
      </c>
      <c r="D2004" s="5" t="str" cm="1">
        <f t="array" ref="D2004">SHA1HASH($C2004)</f>
        <v>a4ac914c09d7c097fe1f4f96b897e625b6922069</v>
      </c>
      <c r="E2004" s="6">
        <v>1</v>
      </c>
      <c r="F2004" s="7">
        <f ca="1">IF($C2004 = 1 + N("Presidente"),
    127,
    IF($C2004 = 2 + N("Vice-Presidente"),
        72,
        IF($C2004 = 3 + N("Secretária bilíngue"),
            13,
            RANDBETWEEN(5,COUNT(Name!$A:$A) + 1)
        )
    )
)</f>
        <v>70</v>
      </c>
      <c r="G2004" s="7" t="str">
        <f ca="1">VLOOKUP($F2004,Name!$A:$B,2,FALSE)</f>
        <v>Bento</v>
      </c>
      <c r="H2004" s="7">
        <f ca="1" xml:space="preserve">
IF($C2004 = 1,
    0,
    RANDBETWEEN(5,COUNT('Last name'!$A:$A) + 1)
)</f>
        <v>137</v>
      </c>
      <c r="I2004" s="7" t="str">
        <f ca="1" xml:space="preserve">
IF($C2004 = 1 + N("Presidente"),
    "de Orléans e Bragança",
    VLOOKUP($H2004,'Last name'!$A:$B,2,FALSE) &amp; " " &amp; VLOOKUP(RANDBETWEEN(5,COUNT('Last name'!$A:$A) + 1),'Last name'!$A:$B,2,FALSE)
)</f>
        <v>Moura Monti</v>
      </c>
      <c r="J2004" s="7" t="str">
        <f t="shared" ca="1" si="312"/>
        <v>Bento Moura Monti</v>
      </c>
      <c r="K2004" s="7" t="str" cm="1">
        <f t="array" aca="1" ref="K2004" ca="1">SHA1HASH($J2004)</f>
        <v>c72bf8aa958ae124a5ced4c2ac2bfc7614ff8112</v>
      </c>
      <c r="L2004" s="7" cm="1">
        <f t="array" aca="1" ref="L2004" ca="1">INDEX(States!$A:$A,N2004,1)</f>
        <v>5</v>
      </c>
      <c r="M2004" s="7" t="str">
        <f ca="1">VLOOKUP($L2004,Countries!$A:$B,2,FALSE)</f>
        <v>Portugal</v>
      </c>
      <c r="N2004" s="7" cm="1">
        <f t="array" aca="1" ref="N2004" ca="1">INDEX(States!$C:$C,RANDBETWEEN(5,COUNTA(States!$A:$A) + 1),1)</f>
        <v>5</v>
      </c>
      <c r="O2004" s="7" t="str">
        <f ca="1">VLOOKUP($N2004,States!$C:$D,2,FALSE)</f>
        <v xml:space="preserve"> Lisboa</v>
      </c>
      <c r="P2004" s="7" t="str">
        <f ca="1">VLOOKUP($F2004,Name!$A:$C,3,FALSE)</f>
        <v>M</v>
      </c>
      <c r="Q2004" s="7" t="str">
        <f ca="1">VLOOKUP($P2004,Genders!$B:$C,2,FALSE)</f>
        <v>Male</v>
      </c>
      <c r="R2004" s="7" cm="1">
        <f t="array" aca="1" ref="R2004" ca="1">INDEX('Marital status'!$A:$A,RANDBETWEEN(5,COUNTA('Marital status'!$A:$A) + 1),1)</f>
        <v>7</v>
      </c>
      <c r="S2004" s="7" t="str">
        <f ca="1">VLOOKUP($R2004,'Marital status'!$A:$B,2,FALSE)</f>
        <v xml:space="preserve">Widowed </v>
      </c>
      <c r="T2004" s="7">
        <f t="shared" ca="1" si="313"/>
        <v>5</v>
      </c>
      <c r="U2004" s="7" t="str">
        <f ca="1">VLOOKUP($T2004,Ethnicities!$A:$B,2,FALSE)</f>
        <v xml:space="preserve"> white</v>
      </c>
      <c r="V2004" s="8">
        <f t="shared" ca="1" si="314"/>
        <v>25092</v>
      </c>
      <c r="W2004" s="6">
        <f t="shared" ca="1" si="315"/>
        <v>8</v>
      </c>
      <c r="X2004" s="8" t="str">
        <f ca="1">VLOOKUP($W2004,'Background education'!$A:$B,2,FALSE)</f>
        <v>Graduate school</v>
      </c>
      <c r="Y2004" s="7">
        <f ca="1" xml:space="preserve">
  IF(OR($AA2004 = 5, $AA2004 = 6, $AA2004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004" s="7" t="str">
        <f ca="1">VLOOKUP($Y2004,Departments!$A:$B,2,FALSE)</f>
        <v xml:space="preserve"> Commercial</v>
      </c>
      <c r="AA2004" s="6">
        <f t="shared" ca="1" si="316"/>
        <v>11</v>
      </c>
      <c r="AB2004" s="7" t="str">
        <f ca="1">VLOOKUP($AA2004,Roles!$A:$B,2,FALSE)</f>
        <v>Analyst</v>
      </c>
      <c r="AC2004" s="6">
        <f t="shared" ca="1" si="317"/>
        <v>7</v>
      </c>
      <c r="AD2004" s="7" t="str">
        <f ca="1" xml:space="preserve">
IF($AC2004 &lt;&gt; "",
    VLOOKUP($AC2004,Levels!$A:$B,2,FALSE),
    ""
)</f>
        <v>Senior</v>
      </c>
      <c r="AE2004" s="8">
        <f t="shared" ca="1" si="318"/>
        <v>44684</v>
      </c>
      <c r="AF2004" s="6">
        <f ca="1">RANDBETWEEN(5,COUNTA('Recruitment source'!$A:$A) + 1)</f>
        <v>12</v>
      </c>
      <c r="AG2004" s="6" t="str">
        <f ca="1">VLOOKUP($AF2004,'Recruitment source'!$A:$B,2,FALSE)</f>
        <v xml:space="preserve"> recommendation of employee</v>
      </c>
      <c r="AH2004" s="8"/>
      <c r="AI2004" s="1">
        <f t="shared" ca="1" si="310"/>
        <v>3080</v>
      </c>
      <c r="AJ2004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2000, 1, 'Bento Moura Monti', 'M', 5, '11/09/1968', 8, 9, 11, 7, 3080);</v>
      </c>
    </row>
    <row r="2005" spans="1:36" ht="14.25" customHeight="1" x14ac:dyDescent="0.2">
      <c r="A2005" s="7" cm="1">
        <f t="array" aca="1" ref="A2005" ca="1">INDEX(Companies!$A:$A,RANDBETWEEN(5,COUNTA(Companies!$A:$A) + 1),1)</f>
        <v>5</v>
      </c>
      <c r="B2005" s="7" t="str">
        <f ca="1">VLOOKUP($A2005,Companies!$A:$B,2,FALSE)</f>
        <v>ACME Corporation</v>
      </c>
      <c r="C2005" s="5">
        <f t="shared" si="311"/>
        <v>2001</v>
      </c>
      <c r="D2005" s="5" t="str" cm="1">
        <f t="array" ref="D2005">SHA1HASH($C2005)</f>
        <v>9195f873d1715b7575f88118db6dc42a91137874</v>
      </c>
      <c r="E2005" s="6">
        <v>1</v>
      </c>
      <c r="F2005" s="7">
        <f ca="1">IF($C2005 = 1 + N("Presidente"),
    127,
    IF($C2005 = 2 + N("Vice-Presidente"),
        72,
        IF($C2005 = 3 + N("Secretária bilíngue"),
            13,
            RANDBETWEEN(5,COUNT(Name!$A:$A) + 1)
        )
    )
)</f>
        <v>307</v>
      </c>
      <c r="G2005" s="7" t="str">
        <f ca="1">VLOOKUP($F2005,Name!$A:$B,2,FALSE)</f>
        <v>Nicole</v>
      </c>
      <c r="H2005" s="7">
        <f ca="1" xml:space="preserve">
IF($C2005 = 1,
    0,
    RANDBETWEEN(5,COUNT('Last name'!$A:$A) + 1)
)</f>
        <v>50</v>
      </c>
      <c r="I2005" s="7" t="str">
        <f ca="1" xml:space="preserve">
IF($C2005 = 1 + N("Presidente"),
    "de Orléans e Bragança",
    VLOOKUP($H2005,'Last name'!$A:$B,2,FALSE) &amp; " " &amp; VLOOKUP(RANDBETWEEN(5,COUNT('Last name'!$A:$A) + 1),'Last name'!$A:$B,2,FALSE)
)</f>
        <v>Cabral Machado</v>
      </c>
      <c r="J2005" s="7" t="str">
        <f t="shared" ca="1" si="312"/>
        <v>Nicole Cabral Machado</v>
      </c>
      <c r="K2005" s="7" t="str" cm="1">
        <f t="array" aca="1" ref="K2005" ca="1">SHA1HASH($J2005)</f>
        <v>693e941a5600b40c1865dd2427b3b749d4e7921f</v>
      </c>
      <c r="L2005" s="7" cm="1">
        <f t="array" aca="1" ref="L2005" ca="1">INDEX(States!$A:$A,N2005,1)</f>
        <v>5</v>
      </c>
      <c r="M2005" s="7" t="str">
        <f ca="1">VLOOKUP($L2005,Countries!$A:$B,2,FALSE)</f>
        <v>Portugal</v>
      </c>
      <c r="N2005" s="7" cm="1">
        <f t="array" aca="1" ref="N2005" ca="1">INDEX(States!$C:$C,RANDBETWEEN(5,COUNTA(States!$A:$A) + 1),1)</f>
        <v>18</v>
      </c>
      <c r="O2005" s="7" t="str">
        <f ca="1">VLOOKUP($N2005,States!$C:$D,2,FALSE)</f>
        <v>Castelo Branco</v>
      </c>
      <c r="P2005" s="7" t="str">
        <f ca="1">VLOOKUP($F2005,Name!$A:$C,3,FALSE)</f>
        <v>F</v>
      </c>
      <c r="Q2005" s="7" t="str">
        <f ca="1">VLOOKUP($P2005,Genders!$B:$C,2,FALSE)</f>
        <v>Female</v>
      </c>
      <c r="R2005" s="7" cm="1">
        <f t="array" aca="1" ref="R2005" ca="1">INDEX('Marital status'!$A:$A,RANDBETWEEN(5,COUNTA('Marital status'!$A:$A) + 1),1)</f>
        <v>7</v>
      </c>
      <c r="S2005" s="7" t="str">
        <f ca="1">VLOOKUP($R2005,'Marital status'!$A:$B,2,FALSE)</f>
        <v xml:space="preserve">Widowed </v>
      </c>
      <c r="T2005" s="7">
        <f t="shared" ca="1" si="313"/>
        <v>5</v>
      </c>
      <c r="U2005" s="7" t="str">
        <f ca="1">VLOOKUP($T2005,Ethnicities!$A:$B,2,FALSE)</f>
        <v xml:space="preserve"> white</v>
      </c>
      <c r="V2005" s="8">
        <f t="shared" ca="1" si="314"/>
        <v>29263</v>
      </c>
      <c r="W2005" s="6">
        <f t="shared" ca="1" si="315"/>
        <v>7</v>
      </c>
      <c r="X2005" s="8" t="str">
        <f ca="1">VLOOKUP($W2005,'Background education'!$A:$B,2,FALSE)</f>
        <v>Undergraduate degree</v>
      </c>
      <c r="Y2005" s="7">
        <f ca="1" xml:space="preserve">
  IF(OR($AA2005 = 5, $AA2005 = 6, $AA2005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005" s="7" t="str">
        <f ca="1">VLOOKUP($Y2005,Departments!$A:$B,2,FALSE)</f>
        <v>Administration</v>
      </c>
      <c r="AA2005" s="6">
        <f t="shared" ca="1" si="316"/>
        <v>10</v>
      </c>
      <c r="AB2005" s="7" t="str">
        <f ca="1">VLOOKUP($AA2005,Roles!$A:$B,2,FALSE)</f>
        <v>Trainee</v>
      </c>
      <c r="AC2005" s="6" t="str">
        <f t="shared" ca="1" si="317"/>
        <v/>
      </c>
      <c r="AD2005" s="7" t="str">
        <f ca="1" xml:space="preserve">
IF($AC2005 &lt;&gt; "",
    VLOOKUP($AC2005,Levels!$A:$B,2,FALSE),
    ""
)</f>
        <v/>
      </c>
      <c r="AE2005" s="8">
        <f t="shared" ca="1" si="318"/>
        <v>38777</v>
      </c>
      <c r="AF2005" s="6">
        <f ca="1">RANDBETWEEN(5,COUNTA('Recruitment source'!$A:$A) + 1)</f>
        <v>11</v>
      </c>
      <c r="AG2005" s="6" t="str">
        <f ca="1">VLOOKUP($AF2005,'Recruitment source'!$A:$B,2,FALSE)</f>
        <v>Next Station</v>
      </c>
      <c r="AH2005" s="8"/>
      <c r="AI2005" s="1">
        <f t="shared" ca="1" si="310"/>
        <v>1305</v>
      </c>
      <c r="AJ2005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2001, 1, 'Nicole Cabral Machado', 'F', 5, '12/02/1980', 7, 6, 10, NULL, 1305);</v>
      </c>
    </row>
    <row r="2006" spans="1:36" ht="14.25" customHeight="1" x14ac:dyDescent="0.2">
      <c r="A2006" s="7" cm="1">
        <f t="array" aca="1" ref="A2006" ca="1">INDEX(Companies!$A:$A,RANDBETWEEN(5,COUNTA(Companies!$A:$A) + 1),1)</f>
        <v>5</v>
      </c>
      <c r="B2006" s="7" t="str">
        <f ca="1">VLOOKUP($A2006,Companies!$A:$B,2,FALSE)</f>
        <v>ACME Corporation</v>
      </c>
      <c r="C2006" s="5">
        <f t="shared" si="311"/>
        <v>2002</v>
      </c>
      <c r="D2006" s="5" t="str" cm="1">
        <f t="array" ref="D2006">SHA1HASH($C2006)</f>
        <v>2e8c0277e396fabf683e56c8b7fa7e6dad68c679</v>
      </c>
      <c r="E2006" s="6">
        <v>1</v>
      </c>
      <c r="F2006" s="7">
        <f ca="1">IF($C2006 = 1 + N("Presidente"),
    127,
    IF($C2006 = 2 + N("Vice-Presidente"),
        72,
        IF($C2006 = 3 + N("Secretária bilíngue"),
            13,
            RANDBETWEEN(5,COUNT(Name!$A:$A) + 1)
        )
    )
)</f>
        <v>23</v>
      </c>
      <c r="G2006" s="7" t="str">
        <f ca="1">VLOOKUP($F2006,Name!$A:$B,2,FALSE)</f>
        <v>Amanda</v>
      </c>
      <c r="H2006" s="7">
        <f ca="1" xml:space="preserve">
IF($C2006 = 1,
    0,
    RANDBETWEEN(5,COUNT('Last name'!$A:$A) + 1)
)</f>
        <v>27</v>
      </c>
      <c r="I2006" s="7" t="str">
        <f ca="1" xml:space="preserve">
IF($C2006 = 1 + N("Presidente"),
    "de Orléans e Bragança",
    VLOOKUP($H2006,'Last name'!$A:$B,2,FALSE) &amp; " " &amp; VLOOKUP(RANDBETWEEN(5,COUNT('Last name'!$A:$A) + 1),'Last name'!$A:$B,2,FALSE)
)</f>
        <v>Bactista Caminha</v>
      </c>
      <c r="J2006" s="7" t="str">
        <f t="shared" ca="1" si="312"/>
        <v>Amanda Bactista Caminha</v>
      </c>
      <c r="K2006" s="7" t="str" cm="1">
        <f t="array" aca="1" ref="K2006" ca="1">SHA1HASH($J2006)</f>
        <v>2c046c2a17603445500b20474f86aee619ffdad7</v>
      </c>
      <c r="L2006" s="7" cm="1">
        <f t="array" aca="1" ref="L2006" ca="1">INDEX(States!$A:$A,N2006,1)</f>
        <v>5</v>
      </c>
      <c r="M2006" s="7" t="str">
        <f ca="1">VLOOKUP($L2006,Countries!$A:$B,2,FALSE)</f>
        <v>Portugal</v>
      </c>
      <c r="N2006" s="7" cm="1">
        <f t="array" aca="1" ref="N2006" ca="1">INDEX(States!$C:$C,RANDBETWEEN(5,COUNTA(States!$A:$A) + 1),1)</f>
        <v>13</v>
      </c>
      <c r="O2006" s="7" t="str">
        <f ca="1">VLOOKUP($N2006,States!$C:$D,2,FALSE)</f>
        <v>Coimbra</v>
      </c>
      <c r="P2006" s="7" t="str">
        <f ca="1">VLOOKUP($F2006,Name!$A:$C,3,FALSE)</f>
        <v>F</v>
      </c>
      <c r="Q2006" s="7" t="str">
        <f ca="1">VLOOKUP($P2006,Genders!$B:$C,2,FALSE)</f>
        <v>Female</v>
      </c>
      <c r="R2006" s="7" cm="1">
        <f t="array" aca="1" ref="R2006" ca="1">INDEX('Marital status'!$A:$A,RANDBETWEEN(5,COUNTA('Marital status'!$A:$A) + 1),1)</f>
        <v>7</v>
      </c>
      <c r="S2006" s="7" t="str">
        <f ca="1">VLOOKUP($R2006,'Marital status'!$A:$B,2,FALSE)</f>
        <v xml:space="preserve">Widowed </v>
      </c>
      <c r="T2006" s="7">
        <f t="shared" ca="1" si="313"/>
        <v>5</v>
      </c>
      <c r="U2006" s="7" t="str">
        <f ca="1">VLOOKUP($T2006,Ethnicities!$A:$B,2,FALSE)</f>
        <v xml:space="preserve"> white</v>
      </c>
      <c r="V2006" s="8">
        <f t="shared" ca="1" si="314"/>
        <v>22749</v>
      </c>
      <c r="W2006" s="6">
        <f t="shared" ca="1" si="315"/>
        <v>8</v>
      </c>
      <c r="X2006" s="8" t="str">
        <f ca="1">VLOOKUP($W2006,'Background education'!$A:$B,2,FALSE)</f>
        <v>Graduate school</v>
      </c>
      <c r="Y2006" s="7">
        <f ca="1" xml:space="preserve">
  IF(OR($AA2006 = 5, $AA2006 = 6, $AA2006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006" s="7" t="str">
        <f ca="1">VLOOKUP($Y2006,Departments!$A:$B,2,FALSE)</f>
        <v>Operations</v>
      </c>
      <c r="AA2006" s="6">
        <f t="shared" ca="1" si="316"/>
        <v>11</v>
      </c>
      <c r="AB2006" s="7" t="str">
        <f ca="1">VLOOKUP($AA2006,Roles!$A:$B,2,FALSE)</f>
        <v>Analyst</v>
      </c>
      <c r="AC2006" s="6">
        <f t="shared" ca="1" si="317"/>
        <v>6</v>
      </c>
      <c r="AD2006" s="7" t="str">
        <f ca="1" xml:space="preserve">
IF($AC2006 &lt;&gt; "",
    VLOOKUP($AC2006,Levels!$A:$B,2,FALSE),
    ""
)</f>
        <v>Pleno</v>
      </c>
      <c r="AE2006" s="8">
        <f t="shared" ca="1" si="318"/>
        <v>38091</v>
      </c>
      <c r="AF2006" s="6">
        <f ca="1">RANDBETWEEN(5,COUNTA('Recruitment source'!$A:$A) + 1)</f>
        <v>12</v>
      </c>
      <c r="AG2006" s="6" t="str">
        <f ca="1">VLOOKUP($AF2006,'Recruitment source'!$A:$B,2,FALSE)</f>
        <v xml:space="preserve"> recommendation of employee</v>
      </c>
      <c r="AH2006" s="8"/>
      <c r="AI2006" s="1">
        <f t="shared" ca="1" si="310"/>
        <v>3000</v>
      </c>
      <c r="AJ2006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2002, 1, 'Amanda Bactista Caminha', 'F', 5, '13/04/1962', 8, 10, 11, 6, 3000);</v>
      </c>
    </row>
    <row r="2007" spans="1:36" ht="14.25" customHeight="1" x14ac:dyDescent="0.2">
      <c r="A2007" s="7" cm="1">
        <f t="array" aca="1" ref="A2007" ca="1">INDEX(Companies!$A:$A,RANDBETWEEN(5,COUNTA(Companies!$A:$A) + 1),1)</f>
        <v>5</v>
      </c>
      <c r="B2007" s="7" t="str">
        <f ca="1">VLOOKUP($A2007,Companies!$A:$B,2,FALSE)</f>
        <v>ACME Corporation</v>
      </c>
      <c r="C2007" s="5">
        <f t="shared" si="311"/>
        <v>2003</v>
      </c>
      <c r="D2007" s="5" t="str" cm="1">
        <f t="array" ref="D2007">SHA1HASH($C2007)</f>
        <v>ab165cb90d19598f610a669dfe4798f4cd049a6a</v>
      </c>
      <c r="E2007" s="6">
        <v>1</v>
      </c>
      <c r="F2007" s="7">
        <f ca="1">IF($C2007 = 1 + N("Presidente"),
    127,
    IF($C2007 = 2 + N("Vice-Presidente"),
        72,
        IF($C2007 = 3 + N("Secretária bilíngue"),
            13,
            RANDBETWEEN(5,COUNT(Name!$A:$A) + 1)
        )
    )
)</f>
        <v>263</v>
      </c>
      <c r="G2007" s="7" t="str">
        <f ca="1">VLOOKUP($F2007,Name!$A:$B,2,FALSE)</f>
        <v>Maria Fernanda</v>
      </c>
      <c r="H2007" s="7">
        <f ca="1" xml:space="preserve">
IF($C2007 = 1,
    0,
    RANDBETWEEN(5,COUNT('Last name'!$A:$A) + 1)
)</f>
        <v>8</v>
      </c>
      <c r="I2007" s="7" t="str">
        <f ca="1" xml:space="preserve">
IF($C2007 = 1 + N("Presidente"),
    "de Orléans e Bragança",
    VLOOKUP($H2007,'Last name'!$A:$B,2,FALSE) &amp; " " &amp; VLOOKUP(RANDBETWEEN(5,COUNT('Last name'!$A:$A) + 1),'Last name'!$A:$B,2,FALSE)
)</f>
        <v>Alcantara Fontana</v>
      </c>
      <c r="J2007" s="7" t="str">
        <f t="shared" ca="1" si="312"/>
        <v>Maria Fernanda Alcantara Fontana</v>
      </c>
      <c r="K2007" s="7" t="str" cm="1">
        <f t="array" aca="1" ref="K2007" ca="1">SHA1HASH($J2007)</f>
        <v>d7d5b97fee1f9a6f3fe8e6abd99b655f9c0a6d8f</v>
      </c>
      <c r="L2007" s="7" cm="1">
        <f t="array" aca="1" ref="L2007" ca="1">INDEX(States!$A:$A,N2007,1)</f>
        <v>5</v>
      </c>
      <c r="M2007" s="7" t="str">
        <f ca="1">VLOOKUP($L2007,Countries!$A:$B,2,FALSE)</f>
        <v>Portugal</v>
      </c>
      <c r="N2007" s="7" cm="1">
        <f t="array" aca="1" ref="N2007" ca="1">INDEX(States!$C:$C,RANDBETWEEN(5,COUNTA(States!$A:$A) + 1),1)</f>
        <v>16</v>
      </c>
      <c r="O2007" s="7" t="str">
        <f ca="1">VLOOKUP($N2007,States!$C:$D,2,FALSE)</f>
        <v>Azores</v>
      </c>
      <c r="P2007" s="7" t="str">
        <f ca="1">VLOOKUP($F2007,Name!$A:$C,3,FALSE)</f>
        <v>F</v>
      </c>
      <c r="Q2007" s="7" t="str">
        <f ca="1">VLOOKUP($P2007,Genders!$B:$C,2,FALSE)</f>
        <v>Female</v>
      </c>
      <c r="R2007" s="7" cm="1">
        <f t="array" aca="1" ref="R2007" ca="1">INDEX('Marital status'!$A:$A,RANDBETWEEN(5,COUNTA('Marital status'!$A:$A) + 1),1)</f>
        <v>5</v>
      </c>
      <c r="S2007" s="7" t="str">
        <f ca="1">VLOOKUP($R2007,'Marital status'!$A:$B,2,FALSE)</f>
        <v>single</v>
      </c>
      <c r="T2007" s="7">
        <f t="shared" ca="1" si="313"/>
        <v>5</v>
      </c>
      <c r="U2007" s="7" t="str">
        <f ca="1">VLOOKUP($T2007,Ethnicities!$A:$B,2,FALSE)</f>
        <v xml:space="preserve"> white</v>
      </c>
      <c r="V2007" s="8">
        <f t="shared" ca="1" si="314"/>
        <v>22066</v>
      </c>
      <c r="W2007" s="6">
        <f t="shared" ca="1" si="315"/>
        <v>7</v>
      </c>
      <c r="X2007" s="8" t="str">
        <f ca="1">VLOOKUP($W2007,'Background education'!$A:$B,2,FALSE)</f>
        <v>Undergraduate degree</v>
      </c>
      <c r="Y2007" s="7">
        <f ca="1" xml:space="preserve">
  IF(OR($AA2007 = 5, $AA2007 = 6, $AA2007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007" s="7" t="str">
        <f ca="1">VLOOKUP($Y2007,Departments!$A:$B,2,FALSE)</f>
        <v xml:space="preserve"> Presidency</v>
      </c>
      <c r="AA2007" s="6">
        <f t="shared" ca="1" si="316"/>
        <v>9</v>
      </c>
      <c r="AB2007" s="7" t="str">
        <f ca="1">VLOOKUP($AA2007,Roles!$A:$B,2,FALSE)</f>
        <v>Intern</v>
      </c>
      <c r="AC2007" s="6" t="str">
        <f t="shared" ca="1" si="317"/>
        <v/>
      </c>
      <c r="AD2007" s="7" t="str">
        <f ca="1" xml:space="preserve">
IF($AC2007 &lt;&gt; "",
    VLOOKUP($AC2007,Levels!$A:$B,2,FALSE),
    ""
)</f>
        <v/>
      </c>
      <c r="AE2007" s="8">
        <f t="shared" ca="1" si="318"/>
        <v>43363</v>
      </c>
      <c r="AF2007" s="6">
        <f ca="1">RANDBETWEEN(5,COUNTA('Recruitment source'!$A:$A) + 1)</f>
        <v>6</v>
      </c>
      <c r="AG2007" s="6" t="str">
        <f ca="1">VLOOKUP($AF2007,'Recruitment source'!$A:$B,2,FALSE)</f>
        <v>Learn4Good</v>
      </c>
      <c r="AH2007" s="8"/>
      <c r="AI2007" s="1">
        <f t="shared" ca="1" si="310"/>
        <v>1205</v>
      </c>
      <c r="AJ2007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2003, 1, 'Maria Fernanda Alcantara Fontana', 'F', 5, '30/05/1960', 7, 5, 9, NULL, 1205);</v>
      </c>
    </row>
    <row r="2008" spans="1:36" ht="14.25" customHeight="1" x14ac:dyDescent="0.2">
      <c r="A2008" s="7" cm="1">
        <f t="array" aca="1" ref="A2008" ca="1">INDEX(Companies!$A:$A,RANDBETWEEN(5,COUNTA(Companies!$A:$A) + 1),1)</f>
        <v>5</v>
      </c>
      <c r="B2008" s="7" t="str">
        <f ca="1">VLOOKUP($A2008,Companies!$A:$B,2,FALSE)</f>
        <v>ACME Corporation</v>
      </c>
      <c r="C2008" s="5">
        <f t="shared" si="311"/>
        <v>2004</v>
      </c>
      <c r="D2008" s="5" t="str" cm="1">
        <f t="array" ref="D2008">SHA1HASH($C2008)</f>
        <v>667e624fb37408ba37177b3807fafa63c5a8332a</v>
      </c>
      <c r="E2008" s="6">
        <v>1</v>
      </c>
      <c r="F2008" s="7">
        <f ca="1">IF($C2008 = 1 + N("Presidente"),
    127,
    IF($C2008 = 2 + N("Vice-Presidente"),
        72,
        IF($C2008 = 3 + N("Secretária bilíngue"),
            13,
            RANDBETWEEN(5,COUNT(Name!$A:$A) + 1)
        )
    )
)</f>
        <v>351</v>
      </c>
      <c r="G2008" s="7" t="str">
        <f ca="1">VLOOKUP($F2008,Name!$A:$B,2,FALSE)</f>
        <v>Vera Lucia</v>
      </c>
      <c r="H2008" s="7">
        <f ca="1" xml:space="preserve">
IF($C2008 = 1,
    0,
    RANDBETWEEN(5,COUNT('Last name'!$A:$A) + 1)
)</f>
        <v>49</v>
      </c>
      <c r="I2008" s="7" t="str">
        <f ca="1" xml:space="preserve">
IF($C2008 = 1 + N("Presidente"),
    "de Orléans e Bragança",
    VLOOKUP($H2008,'Last name'!$A:$B,2,FALSE) &amp; " " &amp; VLOOKUP(RANDBETWEEN(5,COUNT('Last name'!$A:$A) + 1),'Last name'!$A:$B,2,FALSE)
)</f>
        <v>Brito Faro</v>
      </c>
      <c r="J2008" s="7" t="str">
        <f t="shared" ca="1" si="312"/>
        <v>Vera Lucia Brito Faro</v>
      </c>
      <c r="K2008" s="7" t="str" cm="1">
        <f t="array" aca="1" ref="K2008" ca="1">SHA1HASH($J2008)</f>
        <v>0fd767326e0946ae45fa31fdd1cb79157df23c72</v>
      </c>
      <c r="L2008" s="7" cm="1">
        <f t="array" aca="1" ref="L2008" ca="1">INDEX(States!$A:$A,N2008,1)</f>
        <v>5</v>
      </c>
      <c r="M2008" s="7" t="str">
        <f ca="1">VLOOKUP($L2008,Countries!$A:$B,2,FALSE)</f>
        <v>Portugal</v>
      </c>
      <c r="N2008" s="7" cm="1">
        <f t="array" aca="1" ref="N2008" ca="1">INDEX(States!$C:$C,RANDBETWEEN(5,COUNTA(States!$A:$A) + 1),1)</f>
        <v>12</v>
      </c>
      <c r="O2008" s="7" t="str">
        <f ca="1">VLOOKUP($N2008,States!$C:$D,2,FALSE)</f>
        <v>Leiria</v>
      </c>
      <c r="P2008" s="7" t="str">
        <f ca="1">VLOOKUP($F2008,Name!$A:$C,3,FALSE)</f>
        <v>F</v>
      </c>
      <c r="Q2008" s="7" t="str">
        <f ca="1">VLOOKUP($P2008,Genders!$B:$C,2,FALSE)</f>
        <v>Female</v>
      </c>
      <c r="R2008" s="7" cm="1">
        <f t="array" aca="1" ref="R2008" ca="1">INDEX('Marital status'!$A:$A,RANDBETWEEN(5,COUNTA('Marital status'!$A:$A) + 1),1)</f>
        <v>7</v>
      </c>
      <c r="S2008" s="7" t="str">
        <f ca="1">VLOOKUP($R2008,'Marital status'!$A:$B,2,FALSE)</f>
        <v xml:space="preserve">Widowed </v>
      </c>
      <c r="T2008" s="7">
        <f t="shared" ca="1" si="313"/>
        <v>5</v>
      </c>
      <c r="U2008" s="7" t="str">
        <f ca="1">VLOOKUP($T2008,Ethnicities!$A:$B,2,FALSE)</f>
        <v xml:space="preserve"> white</v>
      </c>
      <c r="V2008" s="8">
        <f t="shared" ca="1" si="314"/>
        <v>29218</v>
      </c>
      <c r="W2008" s="6">
        <f t="shared" ca="1" si="315"/>
        <v>8</v>
      </c>
      <c r="X2008" s="8" t="str">
        <f ca="1">VLOOKUP($W2008,'Background education'!$A:$B,2,FALSE)</f>
        <v>Graduate school</v>
      </c>
      <c r="Y2008" s="7">
        <f ca="1" xml:space="preserve">
  IF(OR($AA2008 = 5, $AA2008 = 6, $AA2008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008" s="7" t="str">
        <f ca="1">VLOOKUP($Y2008,Departments!$A:$B,2,FALSE)</f>
        <v>Administration</v>
      </c>
      <c r="AA2008" s="6">
        <f t="shared" ca="1" si="316"/>
        <v>11</v>
      </c>
      <c r="AB2008" s="7" t="str">
        <f ca="1">VLOOKUP($AA2008,Roles!$A:$B,2,FALSE)</f>
        <v>Analyst</v>
      </c>
      <c r="AC2008" s="6">
        <f t="shared" ca="1" si="317"/>
        <v>5</v>
      </c>
      <c r="AD2008" s="7" t="str">
        <f ca="1" xml:space="preserve">
IF($AC2008 &lt;&gt; "",
    VLOOKUP($AC2008,Levels!$A:$B,2,FALSE),
    ""
)</f>
        <v>Junior</v>
      </c>
      <c r="AE2008" s="8">
        <f t="shared" ca="1" si="318"/>
        <v>43126</v>
      </c>
      <c r="AF2008" s="6">
        <f ca="1">RANDBETWEEN(5,COUNTA('Recruitment source'!$A:$A) + 1)</f>
        <v>5</v>
      </c>
      <c r="AG2008" s="6" t="str">
        <f ca="1">VLOOKUP($AF2008,'Recruitment source'!$A:$B,2,FALSE)</f>
        <v>Indeed</v>
      </c>
      <c r="AH2008" s="8"/>
      <c r="AI2008" s="1">
        <f t="shared" ca="1" si="310"/>
        <v>3000</v>
      </c>
      <c r="AJ2008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2004, 1, 'Vera Lucia Brito Faro', 'F', 5, '29/12/1979', 8, 6, 11, 5, 3000);</v>
      </c>
    </row>
    <row r="2009" spans="1:36" ht="14.25" customHeight="1" x14ac:dyDescent="0.2">
      <c r="A2009" s="7" cm="1">
        <f t="array" aca="1" ref="A2009" ca="1">INDEX(Companies!$A:$A,RANDBETWEEN(5,COUNTA(Companies!$A:$A) + 1),1)</f>
        <v>5</v>
      </c>
      <c r="B2009" s="7" t="str">
        <f ca="1">VLOOKUP($A2009,Companies!$A:$B,2,FALSE)</f>
        <v>ACME Corporation</v>
      </c>
      <c r="C2009" s="5">
        <f t="shared" si="311"/>
        <v>2005</v>
      </c>
      <c r="D2009" s="5" t="str" cm="1">
        <f t="array" ref="D2009">SHA1HASH($C2009)</f>
        <v>23a0538f53ccbf131a1f79874d3805ac4ed108fc</v>
      </c>
      <c r="E2009" s="6">
        <v>1</v>
      </c>
      <c r="F2009" s="7">
        <f ca="1">IF($C2009 = 1 + N("Presidente"),
    127,
    IF($C2009 = 2 + N("Vice-Presidente"),
        72,
        IF($C2009 = 3 + N("Secretária bilíngue"),
            13,
            RANDBETWEEN(5,COUNT(Name!$A:$A) + 1)
        )
    )
)</f>
        <v>296</v>
      </c>
      <c r="G2009" s="7" t="str">
        <f ca="1">VLOOKUP($F2009,Name!$A:$B,2,FALSE)</f>
        <v>Miguel Henrique</v>
      </c>
      <c r="H2009" s="7">
        <f ca="1" xml:space="preserve">
IF($C2009 = 1,
    0,
    RANDBETWEEN(5,COUNT('Last name'!$A:$A) + 1)
)</f>
        <v>98</v>
      </c>
      <c r="I2009" s="7" t="str">
        <f ca="1" xml:space="preserve">
IF($C2009 = 1 + N("Presidente"),
    "de Orléans e Bragança",
    VLOOKUP($H2009,'Last name'!$A:$B,2,FALSE) &amp; " " &amp; VLOOKUP(RANDBETWEEN(5,COUNT('Last name'!$A:$A) + 1),'Last name'!$A:$B,2,FALSE)
)</f>
        <v>Giordano Garcia</v>
      </c>
      <c r="J2009" s="7" t="str">
        <f t="shared" ca="1" si="312"/>
        <v>Miguel Henrique Giordano Garcia</v>
      </c>
      <c r="K2009" s="7" t="str" cm="1">
        <f t="array" aca="1" ref="K2009" ca="1">SHA1HASH($J2009)</f>
        <v>5f0b277d4b35c889d8a0ab818375565c658a0fb9</v>
      </c>
      <c r="L2009" s="7" cm="1">
        <f t="array" aca="1" ref="L2009" ca="1">INDEX(States!$A:$A,N2009,1)</f>
        <v>5</v>
      </c>
      <c r="M2009" s="7" t="str">
        <f ca="1">VLOOKUP($L2009,Countries!$A:$B,2,FALSE)</f>
        <v>Portugal</v>
      </c>
      <c r="N2009" s="7" cm="1">
        <f t="array" aca="1" ref="N2009" ca="1">INDEX(States!$C:$C,RANDBETWEEN(5,COUNTA(States!$A:$A) + 1),1)</f>
        <v>9</v>
      </c>
      <c r="O2009" s="7" t="str">
        <f ca="1">VLOOKUP($N2009,States!$C:$D,2,FALSE)</f>
        <v>braga</v>
      </c>
      <c r="P2009" s="7" t="str">
        <f ca="1">VLOOKUP($F2009,Name!$A:$C,3,FALSE)</f>
        <v>M</v>
      </c>
      <c r="Q2009" s="7" t="str">
        <f ca="1">VLOOKUP($P2009,Genders!$B:$C,2,FALSE)</f>
        <v>Male</v>
      </c>
      <c r="R2009" s="7" cm="1">
        <f t="array" aca="1" ref="R2009" ca="1">INDEX('Marital status'!$A:$A,RANDBETWEEN(5,COUNTA('Marital status'!$A:$A) + 1),1)</f>
        <v>6</v>
      </c>
      <c r="S2009" s="7" t="str">
        <f ca="1">VLOOKUP($R2009,'Marital status'!$A:$B,2,FALSE)</f>
        <v>MarrieD</v>
      </c>
      <c r="T2009" s="7">
        <f t="shared" ca="1" si="313"/>
        <v>6</v>
      </c>
      <c r="U2009" s="7" t="str">
        <f ca="1">VLOOKUP($T2009,Ethnicities!$A:$B,2,FALSE)</f>
        <v>Black or African American</v>
      </c>
      <c r="V2009" s="8">
        <f t="shared" ca="1" si="314"/>
        <v>29435</v>
      </c>
      <c r="W2009" s="6">
        <f t="shared" ca="1" si="315"/>
        <v>7</v>
      </c>
      <c r="X2009" s="8" t="str">
        <f ca="1">VLOOKUP($W2009,'Background education'!$A:$B,2,FALSE)</f>
        <v>Undergraduate degree</v>
      </c>
      <c r="Y2009" s="7">
        <f ca="1" xml:space="preserve">
  IF(OR($AA2009 = 5, $AA2009 = 6, $AA2009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009" s="7" t="str">
        <f ca="1">VLOOKUP($Y2009,Departments!$A:$B,2,FALSE)</f>
        <v>Operations</v>
      </c>
      <c r="AA2009" s="6">
        <f t="shared" ca="1" si="316"/>
        <v>10</v>
      </c>
      <c r="AB2009" s="7" t="str">
        <f ca="1">VLOOKUP($AA2009,Roles!$A:$B,2,FALSE)</f>
        <v>Trainee</v>
      </c>
      <c r="AC2009" s="6" t="str">
        <f t="shared" ca="1" si="317"/>
        <v/>
      </c>
      <c r="AD2009" s="7" t="str">
        <f ca="1" xml:space="preserve">
IF($AC2009 &lt;&gt; "",
    VLOOKUP($AC2009,Levels!$A:$B,2,FALSE),
    ""
)</f>
        <v/>
      </c>
      <c r="AE2009" s="8">
        <f t="shared" ca="1" si="318"/>
        <v>39786</v>
      </c>
      <c r="AF2009" s="6">
        <f ca="1">RANDBETWEEN(5,COUNTA('Recruitment source'!$A:$A) + 1)</f>
        <v>15</v>
      </c>
      <c r="AG2009" s="6" t="str">
        <f ca="1">VLOOKUP($AF2009,'Recruitment source'!$A:$B,2,FALSE)</f>
        <v>Website</v>
      </c>
      <c r="AH2009" s="8"/>
      <c r="AI2009" s="1">
        <f t="shared" ca="1" si="310"/>
        <v>1305</v>
      </c>
      <c r="AJ2009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2005, 1, 'Miguel Henrique Giordano Garcia', 'M', 6, '02/08/1980', 7, 10, 10, NULL, 1305);</v>
      </c>
    </row>
    <row r="2010" spans="1:36" ht="14.25" customHeight="1" x14ac:dyDescent="0.2">
      <c r="A2010" s="7" cm="1">
        <f t="array" aca="1" ref="A2010" ca="1">INDEX(Companies!$A:$A,RANDBETWEEN(5,COUNTA(Companies!$A:$A) + 1),1)</f>
        <v>5</v>
      </c>
      <c r="B2010" s="7" t="str">
        <f ca="1">VLOOKUP($A2010,Companies!$A:$B,2,FALSE)</f>
        <v>ACME Corporation</v>
      </c>
      <c r="C2010" s="5">
        <f t="shared" si="311"/>
        <v>2006</v>
      </c>
      <c r="D2010" s="5" t="str" cm="1">
        <f t="array" ref="D2010">SHA1HASH($C2010)</f>
        <v>1938b79762f018cf11cc7d1011b8157840d37e60</v>
      </c>
      <c r="E2010" s="6">
        <v>1</v>
      </c>
      <c r="F2010" s="7">
        <f ca="1">IF($C2010 = 1 + N("Presidente"),
    127,
    IF($C2010 = 2 + N("Vice-Presidente"),
        72,
        IF($C2010 = 3 + N("Secretária bilíngue"),
            13,
            RANDBETWEEN(5,COUNT(Name!$A:$A) + 1)
        )
    )
)</f>
        <v>184</v>
      </c>
      <c r="G2010" s="7" t="str">
        <f ca="1">VLOOKUP($F2010,Name!$A:$B,2,FALSE)</f>
        <v>Joanna</v>
      </c>
      <c r="H2010" s="7">
        <f ca="1" xml:space="preserve">
IF($C2010 = 1,
    0,
    RANDBETWEEN(5,COUNT('Last name'!$A:$A) + 1)
)</f>
        <v>44</v>
      </c>
      <c r="I2010" s="7" t="str">
        <f ca="1" xml:space="preserve">
IF($C2010 = 1 + N("Presidente"),
    "de Orléans e Bragança",
    VLOOKUP($H2010,'Last name'!$A:$B,2,FALSE) &amp; " " &amp; VLOOKUP(RANDBETWEEN(5,COUNT('Last name'!$A:$A) + 1),'Last name'!$A:$B,2,FALSE)
)</f>
        <v>Botelho Malafaia</v>
      </c>
      <c r="J2010" s="7" t="str">
        <f t="shared" ca="1" si="312"/>
        <v>Joanna Botelho Malafaia</v>
      </c>
      <c r="K2010" s="7" t="str" cm="1">
        <f t="array" aca="1" ref="K2010" ca="1">SHA1HASH($J2010)</f>
        <v>586009a2ebd05b5300b93fee7be412660ea4ebc7</v>
      </c>
      <c r="L2010" s="7" cm="1">
        <f t="array" aca="1" ref="L2010" ca="1">INDEX(States!$A:$A,N2010,1)</f>
        <v>5</v>
      </c>
      <c r="M2010" s="7" t="str">
        <f ca="1">VLOOKUP($L2010,Countries!$A:$B,2,FALSE)</f>
        <v>Portugal</v>
      </c>
      <c r="N2010" s="7" cm="1">
        <f t="array" aca="1" ref="N2010" ca="1">INDEX(States!$C:$C,RANDBETWEEN(5,COUNTA(States!$A:$A) + 1),1)</f>
        <v>17</v>
      </c>
      <c r="O2010" s="7" t="str">
        <f ca="1">VLOOKUP($N2010,States!$C:$D,2,FALSE)</f>
        <v>Viseu</v>
      </c>
      <c r="P2010" s="7" t="str">
        <f ca="1">VLOOKUP($F2010,Name!$A:$C,3,FALSE)</f>
        <v>F</v>
      </c>
      <c r="Q2010" s="7" t="str">
        <f ca="1">VLOOKUP($P2010,Genders!$B:$C,2,FALSE)</f>
        <v>Female</v>
      </c>
      <c r="R2010" s="7" cm="1">
        <f t="array" aca="1" ref="R2010" ca="1">INDEX('Marital status'!$A:$A,RANDBETWEEN(5,COUNTA('Marital status'!$A:$A) + 1),1)</f>
        <v>9</v>
      </c>
      <c r="S2010" s="7" t="str">
        <f ca="1">VLOOKUP($R2010,'Marital status'!$A:$B,2,FALSE)</f>
        <v>DIVORCED</v>
      </c>
      <c r="T2010" s="7">
        <f t="shared" ca="1" si="313"/>
        <v>5</v>
      </c>
      <c r="U2010" s="7" t="str">
        <f ca="1">VLOOKUP($T2010,Ethnicities!$A:$B,2,FALSE)</f>
        <v xml:space="preserve"> white</v>
      </c>
      <c r="V2010" s="8">
        <f t="shared" ca="1" si="314"/>
        <v>24150</v>
      </c>
      <c r="W2010" s="6">
        <f t="shared" ca="1" si="315"/>
        <v>7</v>
      </c>
      <c r="X2010" s="8" t="str">
        <f ca="1">VLOOKUP($W2010,'Background education'!$A:$B,2,FALSE)</f>
        <v>Undergraduate degree</v>
      </c>
      <c r="Y2010" s="7">
        <f ca="1" xml:space="preserve">
  IF(OR($AA2010 = 5, $AA2010 = 6, $AA2010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010" s="7" t="str">
        <f ca="1">VLOOKUP($Y2010,Departments!$A:$B,2,FALSE)</f>
        <v>Human Resource</v>
      </c>
      <c r="AA2010" s="6">
        <f t="shared" ca="1" si="316"/>
        <v>11</v>
      </c>
      <c r="AB2010" s="7" t="str">
        <f ca="1">VLOOKUP($AA2010,Roles!$A:$B,2,FALSE)</f>
        <v>Analyst</v>
      </c>
      <c r="AC2010" s="6">
        <f t="shared" ca="1" si="317"/>
        <v>7</v>
      </c>
      <c r="AD2010" s="7" t="str">
        <f ca="1" xml:space="preserve">
IF($AC2010 &lt;&gt; "",
    VLOOKUP($AC2010,Levels!$A:$B,2,FALSE),
    ""
)</f>
        <v>Senior</v>
      </c>
      <c r="AE2010" s="8">
        <f t="shared" ca="1" si="318"/>
        <v>37589</v>
      </c>
      <c r="AF2010" s="6">
        <f ca="1">RANDBETWEEN(5,COUNTA('Recruitment source'!$A:$A) + 1)</f>
        <v>10</v>
      </c>
      <c r="AG2010" s="6" t="str">
        <f ca="1">VLOOKUP($AF2010,'Recruitment source'!$A:$B,2,FALSE)</f>
        <v>Jobs in Lisbon</v>
      </c>
      <c r="AH2010" s="8"/>
      <c r="AI2010" s="1">
        <f t="shared" ca="1" si="310"/>
        <v>2580</v>
      </c>
      <c r="AJ2010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2006, 1, 'Joanna Botelho Malafaia', 'F', 5, '12/02/1966', 7, 8, 11, 7, 2580);</v>
      </c>
    </row>
    <row r="2011" spans="1:36" ht="14.25" customHeight="1" x14ac:dyDescent="0.2">
      <c r="A2011" s="7" cm="1">
        <f t="array" aca="1" ref="A2011" ca="1">INDEX(Companies!$A:$A,RANDBETWEEN(5,COUNTA(Companies!$A:$A) + 1),1)</f>
        <v>5</v>
      </c>
      <c r="B2011" s="7" t="str">
        <f ca="1">VLOOKUP($A2011,Companies!$A:$B,2,FALSE)</f>
        <v>ACME Corporation</v>
      </c>
      <c r="C2011" s="5">
        <f t="shared" si="311"/>
        <v>2007</v>
      </c>
      <c r="D2011" s="5" t="str" cm="1">
        <f t="array" ref="D2011">SHA1HASH($C2011)</f>
        <v>aca6d6e0ac7c6af640177fbc27eae8fbf9188dda</v>
      </c>
      <c r="E2011" s="6">
        <v>1</v>
      </c>
      <c r="F2011" s="7">
        <f ca="1">IF($C2011 = 1 + N("Presidente"),
    127,
    IF($C2011 = 2 + N("Vice-Presidente"),
        72,
        IF($C2011 = 3 + N("Secretária bilíngue"),
            13,
            RANDBETWEEN(5,COUNT(Name!$A:$A) + 1)
        )
    )
)</f>
        <v>268</v>
      </c>
      <c r="G2011" s="7" t="str">
        <f ca="1">VLOOKUP($F2011,Name!$A:$B,2,FALSE)</f>
        <v>Maria Isis</v>
      </c>
      <c r="H2011" s="7">
        <f ca="1" xml:space="preserve">
IF($C2011 = 1,
    0,
    RANDBETWEEN(5,COUNT('Last name'!$A:$A) + 1)
)</f>
        <v>112</v>
      </c>
      <c r="I2011" s="7" t="str">
        <f ca="1" xml:space="preserve">
IF($C2011 = 1 + N("Presidente"),
    "de Orléans e Bragança",
    VLOOKUP($H2011,'Last name'!$A:$B,2,FALSE) &amp; " " &amp; VLOOKUP(RANDBETWEEN(5,COUNT('Last name'!$A:$A) + 1),'Last name'!$A:$B,2,FALSE)
)</f>
        <v>Lopes Camargo</v>
      </c>
      <c r="J2011" s="7" t="str">
        <f t="shared" ca="1" si="312"/>
        <v>Maria Isis Lopes Camargo</v>
      </c>
      <c r="K2011" s="7" t="str" cm="1">
        <f t="array" aca="1" ref="K2011" ca="1">SHA1HASH($J2011)</f>
        <v>9bcb59c8da2c0aa16c7c8747b2ca81e761deb981</v>
      </c>
      <c r="L2011" s="7" cm="1">
        <f t="array" aca="1" ref="L2011" ca="1">INDEX(States!$A:$A,N2011,1)</f>
        <v>5</v>
      </c>
      <c r="M2011" s="7" t="str">
        <f ca="1">VLOOKUP($L2011,Countries!$A:$B,2,FALSE)</f>
        <v>Portugal</v>
      </c>
      <c r="N2011" s="7" cm="1">
        <f t="array" aca="1" ref="N2011" ca="1">INDEX(States!$C:$C,RANDBETWEEN(5,COUNTA(States!$A:$A) + 1),1)</f>
        <v>18</v>
      </c>
      <c r="O2011" s="7" t="str">
        <f ca="1">VLOOKUP($N2011,States!$C:$D,2,FALSE)</f>
        <v>Castelo Branco</v>
      </c>
      <c r="P2011" s="7" t="str">
        <f ca="1">VLOOKUP($F2011,Name!$A:$C,3,FALSE)</f>
        <v>F</v>
      </c>
      <c r="Q2011" s="7" t="str">
        <f ca="1">VLOOKUP($P2011,Genders!$B:$C,2,FALSE)</f>
        <v>Female</v>
      </c>
      <c r="R2011" s="7" cm="1">
        <f t="array" aca="1" ref="R2011" ca="1">INDEX('Marital status'!$A:$A,RANDBETWEEN(5,COUNTA('Marital status'!$A:$A) + 1),1)</f>
        <v>8</v>
      </c>
      <c r="S2011" s="7" t="str">
        <f ca="1">VLOOKUP($R2011,'Marital status'!$A:$B,2,FALSE)</f>
        <v xml:space="preserve"> Separated </v>
      </c>
      <c r="T2011" s="7">
        <f t="shared" ca="1" si="313"/>
        <v>5</v>
      </c>
      <c r="U2011" s="7" t="str">
        <f ca="1">VLOOKUP($T2011,Ethnicities!$A:$B,2,FALSE)</f>
        <v xml:space="preserve"> white</v>
      </c>
      <c r="V2011" s="8">
        <f t="shared" ca="1" si="314"/>
        <v>25520</v>
      </c>
      <c r="W2011" s="6">
        <f t="shared" ca="1" si="315"/>
        <v>7</v>
      </c>
      <c r="X2011" s="8" t="str">
        <f ca="1">VLOOKUP($W2011,'Background education'!$A:$B,2,FALSE)</f>
        <v>Undergraduate degree</v>
      </c>
      <c r="Y2011" s="7">
        <f ca="1" xml:space="preserve">
  IF(OR($AA2011 = 5, $AA2011 = 6, $AA2011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011" s="7" t="str">
        <f ca="1">VLOOKUP($Y2011,Departments!$A:$B,2,FALSE)</f>
        <v>Human Resource</v>
      </c>
      <c r="AA2011" s="6">
        <f t="shared" ca="1" si="316"/>
        <v>9</v>
      </c>
      <c r="AB2011" s="7" t="str">
        <f ca="1">VLOOKUP($AA2011,Roles!$A:$B,2,FALSE)</f>
        <v>Intern</v>
      </c>
      <c r="AC2011" s="6" t="str">
        <f t="shared" ca="1" si="317"/>
        <v/>
      </c>
      <c r="AD2011" s="7" t="str">
        <f ca="1" xml:space="preserve">
IF($AC2011 &lt;&gt; "",
    VLOOKUP($AC2011,Levels!$A:$B,2,FALSE),
    ""
)</f>
        <v/>
      </c>
      <c r="AE2011" s="8">
        <f t="shared" ca="1" si="318"/>
        <v>36371</v>
      </c>
      <c r="AF2011" s="6">
        <f ca="1">RANDBETWEEN(5,COUNTA('Recruitment source'!$A:$A) + 1)</f>
        <v>10</v>
      </c>
      <c r="AG2011" s="6" t="str">
        <f ca="1">VLOOKUP($AF2011,'Recruitment source'!$A:$B,2,FALSE)</f>
        <v>Jobs in Lisbon</v>
      </c>
      <c r="AH2011" s="8"/>
      <c r="AI2011" s="1">
        <f t="shared" ca="1" si="310"/>
        <v>1285</v>
      </c>
      <c r="AJ2011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2007, 1, 'Maria Isis Lopes Camargo', 'F', 5, '13/11/1969', 7, 8, 9, NULL, 1285);</v>
      </c>
    </row>
    <row r="2012" spans="1:36" ht="14.25" customHeight="1" x14ac:dyDescent="0.2">
      <c r="A2012" s="7" cm="1">
        <f t="array" aca="1" ref="A2012" ca="1">INDEX(Companies!$A:$A,RANDBETWEEN(5,COUNTA(Companies!$A:$A) + 1),1)</f>
        <v>5</v>
      </c>
      <c r="B2012" s="7" t="str">
        <f ca="1">VLOOKUP($A2012,Companies!$A:$B,2,FALSE)</f>
        <v>ACME Corporation</v>
      </c>
      <c r="C2012" s="5">
        <f t="shared" si="311"/>
        <v>2008</v>
      </c>
      <c r="D2012" s="5" t="str" cm="1">
        <f t="array" ref="D2012">SHA1HASH($C2012)</f>
        <v>527dc687fa586a676045bc4cf16cb04ba5ff58eb</v>
      </c>
      <c r="E2012" s="6">
        <v>1</v>
      </c>
      <c r="F2012" s="7">
        <f ca="1">IF($C2012 = 1 + N("Presidente"),
    127,
    IF($C2012 = 2 + N("Vice-Presidente"),
        72,
        IF($C2012 = 3 + N("Secretária bilíngue"),
            13,
            RANDBETWEEN(5,COUNT(Name!$A:$A) + 1)
        )
    )
)</f>
        <v>260</v>
      </c>
      <c r="G2012" s="7" t="str">
        <f ca="1">VLOOKUP($F2012,Name!$A:$B,2,FALSE)</f>
        <v>Maria Cecília</v>
      </c>
      <c r="H2012" s="7">
        <f ca="1" xml:space="preserve">
IF($C2012 = 1,
    0,
    RANDBETWEEN(5,COUNT('Last name'!$A:$A) + 1)
)</f>
        <v>57</v>
      </c>
      <c r="I2012" s="7" t="str">
        <f ca="1" xml:space="preserve">
IF($C2012 = 1 + N("Presidente"),
    "de Orléans e Bragança",
    VLOOKUP($H2012,'Last name'!$A:$B,2,FALSE) &amp; " " &amp; VLOOKUP(RANDBETWEEN(5,COUNT('Last name'!$A:$A) + 1),'Last name'!$A:$B,2,FALSE)
)</f>
        <v>Cândido Duarte</v>
      </c>
      <c r="J2012" s="7" t="str">
        <f t="shared" ca="1" si="312"/>
        <v>Maria Cecília Cândido Duarte</v>
      </c>
      <c r="K2012" s="7" t="str" cm="1">
        <f t="array" aca="1" ref="K2012" ca="1">SHA1HASH($J2012)</f>
        <v>4d39dd40cbb128bebf3435bd917181fc4b3986fb</v>
      </c>
      <c r="L2012" s="7" cm="1">
        <f t="array" aca="1" ref="L2012" ca="1">INDEX(States!$A:$A,N2012,1)</f>
        <v>5</v>
      </c>
      <c r="M2012" s="7" t="str">
        <f ca="1">VLOOKUP($L2012,Countries!$A:$B,2,FALSE)</f>
        <v>Portugal</v>
      </c>
      <c r="N2012" s="7" cm="1">
        <f t="array" aca="1" ref="N2012" ca="1">INDEX(States!$C:$C,RANDBETWEEN(5,COUNTA(States!$A:$A) + 1),1)</f>
        <v>12</v>
      </c>
      <c r="O2012" s="7" t="str">
        <f ca="1">VLOOKUP($N2012,States!$C:$D,2,FALSE)</f>
        <v>Leiria</v>
      </c>
      <c r="P2012" s="7" t="str">
        <f ca="1">VLOOKUP($F2012,Name!$A:$C,3,FALSE)</f>
        <v>F</v>
      </c>
      <c r="Q2012" s="7" t="str">
        <f ca="1">VLOOKUP($P2012,Genders!$B:$C,2,FALSE)</f>
        <v>Female</v>
      </c>
      <c r="R2012" s="7" cm="1">
        <f t="array" aca="1" ref="R2012" ca="1">INDEX('Marital status'!$A:$A,RANDBETWEEN(5,COUNTA('Marital status'!$A:$A) + 1),1)</f>
        <v>8</v>
      </c>
      <c r="S2012" s="7" t="str">
        <f ca="1">VLOOKUP($R2012,'Marital status'!$A:$B,2,FALSE)</f>
        <v xml:space="preserve"> Separated </v>
      </c>
      <c r="T2012" s="7">
        <f t="shared" ca="1" si="313"/>
        <v>5</v>
      </c>
      <c r="U2012" s="7" t="str">
        <f ca="1">VLOOKUP($T2012,Ethnicities!$A:$B,2,FALSE)</f>
        <v xml:space="preserve"> white</v>
      </c>
      <c r="V2012" s="8">
        <f t="shared" ca="1" si="314"/>
        <v>22728</v>
      </c>
      <c r="W2012" s="6">
        <f t="shared" ca="1" si="315"/>
        <v>7</v>
      </c>
      <c r="X2012" s="8" t="str">
        <f ca="1">VLOOKUP($W2012,'Background education'!$A:$B,2,FALSE)</f>
        <v>Undergraduate degree</v>
      </c>
      <c r="Y2012" s="7">
        <f ca="1" xml:space="preserve">
  IF(OR($AA2012 = 5, $AA2012 = 6, $AA2012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10</v>
      </c>
      <c r="Z2012" s="7" t="str">
        <f ca="1">VLOOKUP($Y2012,Departments!$A:$B,2,FALSE)</f>
        <v>Operations</v>
      </c>
      <c r="AA2012" s="6">
        <f t="shared" ca="1" si="316"/>
        <v>11</v>
      </c>
      <c r="AB2012" s="7" t="str">
        <f ca="1">VLOOKUP($AA2012,Roles!$A:$B,2,FALSE)</f>
        <v>Analyst</v>
      </c>
      <c r="AC2012" s="6">
        <f t="shared" ca="1" si="317"/>
        <v>7</v>
      </c>
      <c r="AD2012" s="7" t="str">
        <f ca="1" xml:space="preserve">
IF($AC2012 &lt;&gt; "",
    VLOOKUP($AC2012,Levels!$A:$B,2,FALSE),
    ""
)</f>
        <v>Senior</v>
      </c>
      <c r="AE2012" s="8">
        <f t="shared" ca="1" si="318"/>
        <v>42368</v>
      </c>
      <c r="AF2012" s="6">
        <f ca="1">RANDBETWEEN(5,COUNTA('Recruitment source'!$A:$A) + 1)</f>
        <v>10</v>
      </c>
      <c r="AG2012" s="6" t="str">
        <f ca="1">VLOOKUP($AF2012,'Recruitment source'!$A:$B,2,FALSE)</f>
        <v>Jobs in Lisbon</v>
      </c>
      <c r="AH2012" s="8"/>
      <c r="AI2012" s="1">
        <f t="shared" ca="1" si="310"/>
        <v>2500</v>
      </c>
      <c r="AJ2012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2008, 1, 'Maria Cecília Cândido Duarte', 'F', 5, '23/03/1962', 7, 10, 11, 7, 2500);</v>
      </c>
    </row>
    <row r="2013" spans="1:36" ht="14.25" customHeight="1" x14ac:dyDescent="0.2">
      <c r="A2013" s="7" cm="1">
        <f t="array" aca="1" ref="A2013" ca="1">INDEX(Companies!$A:$A,RANDBETWEEN(5,COUNTA(Companies!$A:$A) + 1),1)</f>
        <v>5</v>
      </c>
      <c r="B2013" s="7" t="str">
        <f ca="1">VLOOKUP($A2013,Companies!$A:$B,2,FALSE)</f>
        <v>ACME Corporation</v>
      </c>
      <c r="C2013" s="5">
        <f t="shared" si="311"/>
        <v>2009</v>
      </c>
      <c r="D2013" s="5" t="str" cm="1">
        <f t="array" ref="D2013">SHA1HASH($C2013)</f>
        <v>7263d678abae47b211a7de6693c9df3ca96d228c</v>
      </c>
      <c r="E2013" s="6">
        <v>1</v>
      </c>
      <c r="F2013" s="7">
        <f ca="1">IF($C2013 = 1 + N("Presidente"),
    127,
    IF($C2013 = 2 + N("Vice-Presidente"),
        72,
        IF($C2013 = 3 + N("Secretária bilíngue"),
            13,
            RANDBETWEEN(5,COUNT(Name!$A:$A) + 1)
        )
    )
)</f>
        <v>20</v>
      </c>
      <c r="G2013" s="7" t="str">
        <f ca="1">VLOOKUP($F2013,Name!$A:$B,2,FALSE)</f>
        <v>Alini</v>
      </c>
      <c r="H2013" s="7">
        <f ca="1" xml:space="preserve">
IF($C2013 = 1,
    0,
    RANDBETWEEN(5,COUNT('Last name'!$A:$A) + 1)
)</f>
        <v>105</v>
      </c>
      <c r="I2013" s="7" t="str">
        <f ca="1" xml:space="preserve">
IF($C2013 = 1 + N("Presidente"),
    "de Orléans e Bragança",
    VLOOKUP($H2013,'Last name'!$A:$B,2,FALSE) &amp; " " &amp; VLOOKUP(RANDBETWEEN(5,COUNT('Last name'!$A:$A) + 1),'Last name'!$A:$B,2,FALSE)
)</f>
        <v>Junqueira Mariani</v>
      </c>
      <c r="J2013" s="7" t="str">
        <f t="shared" ca="1" si="312"/>
        <v>Alini Junqueira Mariani</v>
      </c>
      <c r="K2013" s="7" t="str" cm="1">
        <f t="array" aca="1" ref="K2013" ca="1">SHA1HASH($J2013)</f>
        <v>34db48f58ae227ba5fa16fc3e8dc73358b698385</v>
      </c>
      <c r="L2013" s="7" cm="1">
        <f t="array" aca="1" ref="L2013" ca="1">INDEX(States!$A:$A,N2013,1)</f>
        <v>5</v>
      </c>
      <c r="M2013" s="7" t="str">
        <f ca="1">VLOOKUP($L2013,Countries!$A:$B,2,FALSE)</f>
        <v>Portugal</v>
      </c>
      <c r="N2013" s="7" cm="1">
        <f t="array" aca="1" ref="N2013" ca="1">INDEX(States!$C:$C,RANDBETWEEN(5,COUNTA(States!$A:$A) + 1),1)</f>
        <v>18</v>
      </c>
      <c r="O2013" s="7" t="str">
        <f ca="1">VLOOKUP($N2013,States!$C:$D,2,FALSE)</f>
        <v>Castelo Branco</v>
      </c>
      <c r="P2013" s="7" t="str">
        <f ca="1">VLOOKUP($F2013,Name!$A:$C,3,FALSE)</f>
        <v>F</v>
      </c>
      <c r="Q2013" s="7" t="str">
        <f ca="1">VLOOKUP($P2013,Genders!$B:$C,2,FALSE)</f>
        <v>Female</v>
      </c>
      <c r="R2013" s="7" cm="1">
        <f t="array" aca="1" ref="R2013" ca="1">INDEX('Marital status'!$A:$A,RANDBETWEEN(5,COUNTA('Marital status'!$A:$A) + 1),1)</f>
        <v>9</v>
      </c>
      <c r="S2013" s="7" t="str">
        <f ca="1">VLOOKUP($R2013,'Marital status'!$A:$B,2,FALSE)</f>
        <v>DIVORCED</v>
      </c>
      <c r="T2013" s="7">
        <f t="shared" ca="1" si="313"/>
        <v>7</v>
      </c>
      <c r="U2013" s="7" t="str">
        <f ca="1">VLOOKUP($T2013,Ethnicities!$A:$B,2,FALSE)</f>
        <v xml:space="preserve">  Hispanic or LATINO</v>
      </c>
      <c r="V2013" s="8">
        <f t="shared" ca="1" si="314"/>
        <v>33026</v>
      </c>
      <c r="W2013" s="6">
        <f t="shared" ca="1" si="315"/>
        <v>7</v>
      </c>
      <c r="X2013" s="8" t="str">
        <f ca="1">VLOOKUP($W2013,'Background education'!$A:$B,2,FALSE)</f>
        <v>Undergraduate degree</v>
      </c>
      <c r="Y2013" s="7">
        <f ca="1" xml:space="preserve">
  IF(OR($AA2013 = 5, $AA2013 = 6, $AA2013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13" s="7" t="str">
        <f ca="1">VLOOKUP($Y2013,Departments!$A:$B,2,FALSE)</f>
        <v>Controlling</v>
      </c>
      <c r="AA2013" s="6">
        <f t="shared" ca="1" si="316"/>
        <v>10</v>
      </c>
      <c r="AB2013" s="7" t="str">
        <f ca="1">VLOOKUP($AA2013,Roles!$A:$B,2,FALSE)</f>
        <v>Trainee</v>
      </c>
      <c r="AC2013" s="6" t="str">
        <f t="shared" ca="1" si="317"/>
        <v/>
      </c>
      <c r="AD2013" s="7" t="str">
        <f ca="1" xml:space="preserve">
IF($AC2013 &lt;&gt; "",
    VLOOKUP($AC2013,Levels!$A:$B,2,FALSE),
    ""
)</f>
        <v/>
      </c>
      <c r="AE2013" s="8">
        <f t="shared" ca="1" si="318"/>
        <v>40842</v>
      </c>
      <c r="AF2013" s="6">
        <f ca="1">RANDBETWEEN(5,COUNTA('Recruitment source'!$A:$A) + 1)</f>
        <v>14</v>
      </c>
      <c r="AG2013" s="6" t="str">
        <f ca="1">VLOOKUP($AF2013,'Recruitment source'!$A:$B,2,FALSE)</f>
        <v>LinkedIn</v>
      </c>
      <c r="AH2013" s="8"/>
      <c r="AI2013" s="1">
        <f t="shared" ca="1" si="310"/>
        <v>1305</v>
      </c>
      <c r="AJ2013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2009, 1, 'Alini Junqueira Mariani', 'F', 7, '02/06/1990', 7, 12, 10, NULL, 1305);</v>
      </c>
    </row>
    <row r="2014" spans="1:36" ht="14.25" customHeight="1" x14ac:dyDescent="0.2">
      <c r="A2014" s="7" cm="1">
        <f t="array" aca="1" ref="A2014" ca="1">INDEX(Companies!$A:$A,RANDBETWEEN(5,COUNTA(Companies!$A:$A) + 1),1)</f>
        <v>5</v>
      </c>
      <c r="B2014" s="7" t="str">
        <f ca="1">VLOOKUP($A2014,Companies!$A:$B,2,FALSE)</f>
        <v>ACME Corporation</v>
      </c>
      <c r="C2014" s="5">
        <f t="shared" si="311"/>
        <v>2010</v>
      </c>
      <c r="D2014" s="5" t="str" cm="1">
        <f t="array" ref="D2014">SHA1HASH($C2014)</f>
        <v>e22cd461c068aea5dff1c3462214880d76b3e39c</v>
      </c>
      <c r="E2014" s="6">
        <v>1</v>
      </c>
      <c r="F2014" s="7">
        <f ca="1">IF($C2014 = 1 + N("Presidente"),
    127,
    IF($C2014 = 2 + N("Vice-Presidente"),
        72,
        IF($C2014 = 3 + N("Secretária bilíngue"),
            13,
            RANDBETWEEN(5,COUNT(Name!$A:$A) + 1)
        )
    )
)</f>
        <v>287</v>
      </c>
      <c r="G2014" s="7" t="str">
        <f ca="1">VLOOKUP($F2014,Name!$A:$B,2,FALSE)</f>
        <v>Matheus</v>
      </c>
      <c r="H2014" s="7">
        <f ca="1" xml:space="preserve">
IF($C2014 = 1,
    0,
    RANDBETWEEN(5,COUNT('Last name'!$A:$A) + 1)
)</f>
        <v>66</v>
      </c>
      <c r="I2014" s="7" t="str">
        <f ca="1" xml:space="preserve">
IF($C2014 = 1 + N("Presidente"),
    "de Orléans e Bragança",
    VLOOKUP($H2014,'Last name'!$A:$B,2,FALSE) &amp; " " &amp; VLOOKUP(RANDBETWEEN(5,COUNT('Last name'!$A:$A) + 1),'Last name'!$A:$B,2,FALSE)
)</f>
        <v>Colombo Faria</v>
      </c>
      <c r="J2014" s="7" t="str">
        <f t="shared" ca="1" si="312"/>
        <v>Matheus Colombo Faria</v>
      </c>
      <c r="K2014" s="7" t="str" cm="1">
        <f t="array" aca="1" ref="K2014" ca="1">SHA1HASH($J2014)</f>
        <v>82f193d1be263b2b237099f9ca52b686737f6ae5</v>
      </c>
      <c r="L2014" s="7" cm="1">
        <f t="array" aca="1" ref="L2014" ca="1">INDEX(States!$A:$A,N2014,1)</f>
        <v>5</v>
      </c>
      <c r="M2014" s="7" t="str">
        <f ca="1">VLOOKUP($L2014,Countries!$A:$B,2,FALSE)</f>
        <v>Portugal</v>
      </c>
      <c r="N2014" s="7" cm="1">
        <f t="array" aca="1" ref="N2014" ca="1">INDEX(States!$C:$C,RANDBETWEEN(5,COUNTA(States!$A:$A) + 1),1)</f>
        <v>21</v>
      </c>
      <c r="O2014" s="7" t="str">
        <f ca="1">VLOOKUP($N2014,States!$C:$D,2,FALSE)</f>
        <v>Guarda</v>
      </c>
      <c r="P2014" s="7" t="str">
        <f ca="1">VLOOKUP($F2014,Name!$A:$C,3,FALSE)</f>
        <v>M</v>
      </c>
      <c r="Q2014" s="7" t="str">
        <f ca="1">VLOOKUP($P2014,Genders!$B:$C,2,FALSE)</f>
        <v>Male</v>
      </c>
      <c r="R2014" s="7" cm="1">
        <f t="array" aca="1" ref="R2014" ca="1">INDEX('Marital status'!$A:$A,RANDBETWEEN(5,COUNTA('Marital status'!$A:$A) + 1),1)</f>
        <v>9</v>
      </c>
      <c r="S2014" s="7" t="str">
        <f ca="1">VLOOKUP($R2014,'Marital status'!$A:$B,2,FALSE)</f>
        <v>DIVORCED</v>
      </c>
      <c r="T2014" s="7">
        <f t="shared" ca="1" si="313"/>
        <v>8</v>
      </c>
      <c r="U2014" s="7" t="str">
        <f ca="1">VLOOKUP($T2014,Ethnicities!$A:$B,2,FALSE)</f>
        <v>ASIAN</v>
      </c>
      <c r="V2014" s="8">
        <f t="shared" ca="1" si="314"/>
        <v>30415</v>
      </c>
      <c r="W2014" s="6">
        <f t="shared" ca="1" si="315"/>
        <v>7</v>
      </c>
      <c r="X2014" s="8" t="str">
        <f ca="1">VLOOKUP($W2014,'Background education'!$A:$B,2,FALSE)</f>
        <v>Undergraduate degree</v>
      </c>
      <c r="Y2014" s="7">
        <f ca="1" xml:space="preserve">
  IF(OR($AA2014 = 5, $AA2014 = 6, $AA2014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14" s="7" t="str">
        <f ca="1">VLOOKUP($Y2014,Departments!$A:$B,2,FALSE)</f>
        <v>Finance</v>
      </c>
      <c r="AA2014" s="6">
        <f t="shared" ca="1" si="316"/>
        <v>11</v>
      </c>
      <c r="AB2014" s="7" t="str">
        <f ca="1">VLOOKUP($AA2014,Roles!$A:$B,2,FALSE)</f>
        <v>Analyst</v>
      </c>
      <c r="AC2014" s="6">
        <f t="shared" ca="1" si="317"/>
        <v>5</v>
      </c>
      <c r="AD2014" s="7" t="str">
        <f ca="1" xml:space="preserve">
IF($AC2014 &lt;&gt; "",
    VLOOKUP($AC2014,Levels!$A:$B,2,FALSE),
    ""
)</f>
        <v>Junior</v>
      </c>
      <c r="AE2014" s="8">
        <f t="shared" ca="1" si="318"/>
        <v>42084</v>
      </c>
      <c r="AF2014" s="6">
        <f ca="1">RANDBETWEEN(5,COUNTA('Recruitment source'!$A:$A) + 1)</f>
        <v>12</v>
      </c>
      <c r="AG2014" s="6" t="str">
        <f ca="1">VLOOKUP($AF2014,'Recruitment source'!$A:$B,2,FALSE)</f>
        <v xml:space="preserve"> recommendation of employee</v>
      </c>
      <c r="AH2014" s="8"/>
      <c r="AI2014" s="1">
        <f t="shared" ca="1" si="310"/>
        <v>2500</v>
      </c>
      <c r="AJ2014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2010, 1, 'Matheus Colombo Faria', 'M', 8, '09/04/1983', 7, 7, 11, 5, 2500);</v>
      </c>
    </row>
    <row r="2015" spans="1:36" ht="14.25" customHeight="1" x14ac:dyDescent="0.2">
      <c r="A2015" s="7" cm="1">
        <f t="array" aca="1" ref="A2015" ca="1">INDEX(Companies!$A:$A,RANDBETWEEN(5,COUNTA(Companies!$A:$A) + 1),1)</f>
        <v>5</v>
      </c>
      <c r="B2015" s="7" t="str">
        <f ca="1">VLOOKUP($A2015,Companies!$A:$B,2,FALSE)</f>
        <v>ACME Corporation</v>
      </c>
      <c r="C2015" s="5">
        <f t="shared" si="311"/>
        <v>2011</v>
      </c>
      <c r="D2015" s="5" t="str" cm="1">
        <f t="array" ref="D2015">SHA1HASH($C2015)</f>
        <v>32a70a32da27b30a10fe546ead126f0778c5f00f</v>
      </c>
      <c r="E2015" s="6">
        <v>1</v>
      </c>
      <c r="F2015" s="7">
        <f ca="1">IF($C2015 = 1 + N("Presidente"),
    127,
    IF($C2015 = 2 + N("Vice-Presidente"),
        72,
        IF($C2015 = 3 + N("Secretária bilíngue"),
            13,
            RANDBETWEEN(5,COUNT(Name!$A:$A) + 1)
        )
    )
)</f>
        <v>117</v>
      </c>
      <c r="G2015" s="7" t="str">
        <f ca="1">VLOOKUP($F2015,Name!$A:$B,2,FALSE)</f>
        <v>Eduardo</v>
      </c>
      <c r="H2015" s="7">
        <f ca="1" xml:space="preserve">
IF($C2015 = 1,
    0,
    RANDBETWEEN(5,COUNT('Last name'!$A:$A) + 1)
)</f>
        <v>42</v>
      </c>
      <c r="I2015" s="7" t="str">
        <f ca="1" xml:space="preserve">
IF($C2015 = 1 + N("Presidente"),
    "de Orléans e Bragança",
    VLOOKUP($H2015,'Last name'!$A:$B,2,FALSE) &amp; " " &amp; VLOOKUP(RANDBETWEEN(5,COUNT('Last name'!$A:$A) + 1),'Last name'!$A:$B,2,FALSE)
)</f>
        <v>Borba Anjos</v>
      </c>
      <c r="J2015" s="7" t="str">
        <f t="shared" ca="1" si="312"/>
        <v>Eduardo Borba Anjos</v>
      </c>
      <c r="K2015" s="7" t="str" cm="1">
        <f t="array" aca="1" ref="K2015" ca="1">SHA1HASH($J2015)</f>
        <v>65516aa8fb0c957ec9992afe40354f52ef22d27e</v>
      </c>
      <c r="L2015" s="7" cm="1">
        <f t="array" aca="1" ref="L2015" ca="1">INDEX(States!$A:$A,N2015,1)</f>
        <v>5</v>
      </c>
      <c r="M2015" s="7" t="str">
        <f ca="1">VLOOKUP($L2015,Countries!$A:$B,2,FALSE)</f>
        <v>Portugal</v>
      </c>
      <c r="N2015" s="7" cm="1">
        <f t="array" aca="1" ref="N2015" ca="1">INDEX(States!$C:$C,RANDBETWEEN(5,COUNTA(States!$A:$A) + 1),1)</f>
        <v>23</v>
      </c>
      <c r="O2015" s="7" t="str">
        <f ca="1">VLOOKUP($N2015,States!$C:$D,2,FALSE)</f>
        <v>Viana do Castelo</v>
      </c>
      <c r="P2015" s="7" t="str">
        <f ca="1">VLOOKUP($F2015,Name!$A:$C,3,FALSE)</f>
        <v>M</v>
      </c>
      <c r="Q2015" s="7" t="str">
        <f ca="1">VLOOKUP($P2015,Genders!$B:$C,2,FALSE)</f>
        <v>Male</v>
      </c>
      <c r="R2015" s="7" cm="1">
        <f t="array" aca="1" ref="R2015" ca="1">INDEX('Marital status'!$A:$A,RANDBETWEEN(5,COUNTA('Marital status'!$A:$A) + 1),1)</f>
        <v>9</v>
      </c>
      <c r="S2015" s="7" t="str">
        <f ca="1">VLOOKUP($R2015,'Marital status'!$A:$B,2,FALSE)</f>
        <v>DIVORCED</v>
      </c>
      <c r="T2015" s="7">
        <f t="shared" ca="1" si="313"/>
        <v>5</v>
      </c>
      <c r="U2015" s="7" t="str">
        <f ca="1">VLOOKUP($T2015,Ethnicities!$A:$B,2,FALSE)</f>
        <v xml:space="preserve"> white</v>
      </c>
      <c r="V2015" s="8">
        <f t="shared" ca="1" si="314"/>
        <v>26156</v>
      </c>
      <c r="W2015" s="6">
        <f t="shared" ca="1" si="315"/>
        <v>7</v>
      </c>
      <c r="X2015" s="8" t="str">
        <f ca="1">VLOOKUP($W2015,'Background education'!$A:$B,2,FALSE)</f>
        <v>Undergraduate degree</v>
      </c>
      <c r="Y2015" s="7">
        <f ca="1" xml:space="preserve">
  IF(OR($AA2015 = 5, $AA2015 = 6, $AA2015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015" s="7" t="str">
        <f ca="1">VLOOKUP($Y2015,Departments!$A:$B,2,FALSE)</f>
        <v>Administration</v>
      </c>
      <c r="AA2015" s="6">
        <f t="shared" ca="1" si="316"/>
        <v>10</v>
      </c>
      <c r="AB2015" s="7" t="str">
        <f ca="1">VLOOKUP($AA2015,Roles!$A:$B,2,FALSE)</f>
        <v>Trainee</v>
      </c>
      <c r="AC2015" s="6" t="str">
        <f t="shared" ca="1" si="317"/>
        <v/>
      </c>
      <c r="AD2015" s="7" t="str">
        <f ca="1" xml:space="preserve">
IF($AC2015 &lt;&gt; "",
    VLOOKUP($AC2015,Levels!$A:$B,2,FALSE),
    ""
)</f>
        <v/>
      </c>
      <c r="AE2015" s="8">
        <f t="shared" ca="1" si="318"/>
        <v>41464</v>
      </c>
      <c r="AF2015" s="6">
        <f ca="1">RANDBETWEEN(5,COUNTA('Recruitment source'!$A:$A) + 1)</f>
        <v>15</v>
      </c>
      <c r="AG2015" s="6" t="str">
        <f ca="1">VLOOKUP($AF2015,'Recruitment source'!$A:$B,2,FALSE)</f>
        <v>Website</v>
      </c>
      <c r="AH2015" s="8"/>
      <c r="AI2015" s="1">
        <f t="shared" ca="1" si="310"/>
        <v>1305</v>
      </c>
      <c r="AJ2015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2011, 1, 'Eduardo Borba Anjos', 'M', 5, '11/08/1971', 7, 6, 10, NULL, 1305);</v>
      </c>
    </row>
    <row r="2016" spans="1:36" ht="14.25" customHeight="1" x14ac:dyDescent="0.2">
      <c r="A2016" s="7" cm="1">
        <f t="array" aca="1" ref="A2016" ca="1">INDEX(Companies!$A:$A,RANDBETWEEN(5,COUNTA(Companies!$A:$A) + 1),1)</f>
        <v>5</v>
      </c>
      <c r="B2016" s="7" t="str">
        <f ca="1">VLOOKUP($A2016,Companies!$A:$B,2,FALSE)</f>
        <v>ACME Corporation</v>
      </c>
      <c r="C2016" s="5">
        <f t="shared" si="311"/>
        <v>2012</v>
      </c>
      <c r="D2016" s="5" t="str" cm="1">
        <f t="array" ref="D2016">SHA1HASH($C2016)</f>
        <v>084b3af47af339166ebc6120a52059499a7b2d38</v>
      </c>
      <c r="E2016" s="6">
        <v>1</v>
      </c>
      <c r="F2016" s="7">
        <f ca="1">IF($C2016 = 1 + N("Presidente"),
    127,
    IF($C2016 = 2 + N("Vice-Presidente"),
        72,
        IF($C2016 = 3 + N("Secretária bilíngue"),
            13,
            RANDBETWEEN(5,COUNT(Name!$A:$A) + 1)
        )
    )
)</f>
        <v>267</v>
      </c>
      <c r="G2016" s="7" t="str">
        <f ca="1">VLOOKUP($F2016,Name!$A:$B,2,FALSE)</f>
        <v>Maria Heloísa</v>
      </c>
      <c r="H2016" s="7">
        <f ca="1" xml:space="preserve">
IF($C2016 = 1,
    0,
    RANDBETWEEN(5,COUNT('Last name'!$A:$A) + 1)
)</f>
        <v>187</v>
      </c>
      <c r="I2016" s="7" t="str">
        <f ca="1" xml:space="preserve">
IF($C2016 = 1 + N("Presidente"),
    "de Orléans e Bragança",
    VLOOKUP($H2016,'Last name'!$A:$B,2,FALSE) &amp; " " &amp; VLOOKUP(RANDBETWEEN(5,COUNT('Last name'!$A:$A) + 1),'Last name'!$A:$B,2,FALSE)
)</f>
        <v>Tavares Cândido</v>
      </c>
      <c r="J2016" s="7" t="str">
        <f t="shared" ca="1" si="312"/>
        <v>Maria Heloísa Tavares Cândido</v>
      </c>
      <c r="K2016" s="7" t="str" cm="1">
        <f t="array" aca="1" ref="K2016" ca="1">SHA1HASH($J2016)</f>
        <v>36dc6f43bffc9a2311a4715dc0006d32de2067a9</v>
      </c>
      <c r="L2016" s="7" cm="1">
        <f t="array" aca="1" ref="L2016" ca="1">INDEX(States!$A:$A,N2016,1)</f>
        <v>5</v>
      </c>
      <c r="M2016" s="7" t="str">
        <f ca="1">VLOOKUP($L2016,Countries!$A:$B,2,FALSE)</f>
        <v>Portugal</v>
      </c>
      <c r="N2016" s="7" cm="1">
        <f t="array" aca="1" ref="N2016" ca="1">INDEX(States!$C:$C,RANDBETWEEN(5,COUNTA(States!$A:$A) + 1),1)</f>
        <v>10</v>
      </c>
      <c r="O2016" s="7" t="str">
        <f ca="1">VLOOKUP($N2016,States!$C:$D,2,FALSE)</f>
        <v>Faro</v>
      </c>
      <c r="P2016" s="7" t="str">
        <f ca="1">VLOOKUP($F2016,Name!$A:$C,3,FALSE)</f>
        <v>F</v>
      </c>
      <c r="Q2016" s="7" t="str">
        <f ca="1">VLOOKUP($P2016,Genders!$B:$C,2,FALSE)</f>
        <v>Female</v>
      </c>
      <c r="R2016" s="7" cm="1">
        <f t="array" aca="1" ref="R2016" ca="1">INDEX('Marital status'!$A:$A,RANDBETWEEN(5,COUNTA('Marital status'!$A:$A) + 1),1)</f>
        <v>7</v>
      </c>
      <c r="S2016" s="7" t="str">
        <f ca="1">VLOOKUP($R2016,'Marital status'!$A:$B,2,FALSE)</f>
        <v xml:space="preserve">Widowed </v>
      </c>
      <c r="T2016" s="7">
        <f t="shared" ca="1" si="313"/>
        <v>6</v>
      </c>
      <c r="U2016" s="7" t="str">
        <f ca="1">VLOOKUP($T2016,Ethnicities!$A:$B,2,FALSE)</f>
        <v>Black or African American</v>
      </c>
      <c r="V2016" s="8">
        <f t="shared" ca="1" si="314"/>
        <v>17635</v>
      </c>
      <c r="W2016" s="6">
        <f t="shared" ca="1" si="315"/>
        <v>8</v>
      </c>
      <c r="X2016" s="8" t="str">
        <f ca="1">VLOOKUP($W2016,'Background education'!$A:$B,2,FALSE)</f>
        <v>Graduate school</v>
      </c>
      <c r="Y2016" s="7">
        <f ca="1" xml:space="preserve">
  IF(OR($AA2016 = 5, $AA2016 = 6, $AA2016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016" s="7" t="str">
        <f ca="1">VLOOKUP($Y2016,Departments!$A:$B,2,FALSE)</f>
        <v>Audit</v>
      </c>
      <c r="AA2016" s="6">
        <f t="shared" ca="1" si="316"/>
        <v>11</v>
      </c>
      <c r="AB2016" s="7" t="str">
        <f ca="1">VLOOKUP($AA2016,Roles!$A:$B,2,FALSE)</f>
        <v>Analyst</v>
      </c>
      <c r="AC2016" s="6">
        <f t="shared" ca="1" si="317"/>
        <v>7</v>
      </c>
      <c r="AD2016" s="7" t="str">
        <f ca="1" xml:space="preserve">
IF($AC2016 &lt;&gt; "",
    VLOOKUP($AC2016,Levels!$A:$B,2,FALSE),
    ""
)</f>
        <v>Senior</v>
      </c>
      <c r="AE2016" s="8">
        <f t="shared" ca="1" si="318"/>
        <v>42236</v>
      </c>
      <c r="AF2016" s="6">
        <f ca="1">RANDBETWEEN(5,COUNTA('Recruitment source'!$A:$A) + 1)</f>
        <v>13</v>
      </c>
      <c r="AG2016" s="6" t="str">
        <f ca="1">VLOOKUP($AF2016,'Recruitment source'!$A:$B,2,FALSE)</f>
        <v>Google</v>
      </c>
      <c r="AH2016" s="8"/>
      <c r="AI2016" s="1">
        <f t="shared" ca="1" si="310"/>
        <v>3000</v>
      </c>
      <c r="AJ2016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2012, 1, 'Maria Heloísa Tavares Cândido', 'F', 6, '12/04/1948', 8, 13, 11, 7, 3000);</v>
      </c>
    </row>
    <row r="2017" spans="1:36" ht="14.25" customHeight="1" x14ac:dyDescent="0.2">
      <c r="A2017" s="7" cm="1">
        <f t="array" aca="1" ref="A2017" ca="1">INDEX(Companies!$A:$A,RANDBETWEEN(5,COUNTA(Companies!$A:$A) + 1),1)</f>
        <v>5</v>
      </c>
      <c r="B2017" s="7" t="str">
        <f ca="1">VLOOKUP($A2017,Companies!$A:$B,2,FALSE)</f>
        <v>ACME Corporation</v>
      </c>
      <c r="C2017" s="5">
        <f t="shared" si="311"/>
        <v>2013</v>
      </c>
      <c r="D2017" s="5" t="str" cm="1">
        <f t="array" ref="D2017">SHA1HASH($C2017)</f>
        <v>d08b10a32612f9d3bc06be41124becfd39536eee</v>
      </c>
      <c r="E2017" s="6">
        <v>1</v>
      </c>
      <c r="F2017" s="7">
        <f ca="1">IF($C2017 = 1 + N("Presidente"),
    127,
    IF($C2017 = 2 + N("Vice-Presidente"),
        72,
        IF($C2017 = 3 + N("Secretária bilíngue"),
            13,
            RANDBETWEEN(5,COUNT(Name!$A:$A) + 1)
        )
    )
)</f>
        <v>295</v>
      </c>
      <c r="G2017" s="7" t="str">
        <f ca="1">VLOOKUP($F2017,Name!$A:$B,2,FALSE)</f>
        <v>Miguel</v>
      </c>
      <c r="H2017" s="7">
        <f ca="1" xml:space="preserve">
IF($C2017 = 1,
    0,
    RANDBETWEEN(5,COUNT('Last name'!$A:$A) + 1)
)</f>
        <v>103</v>
      </c>
      <c r="I2017" s="7" t="str">
        <f ca="1" xml:space="preserve">
IF($C2017 = 1 + N("Presidente"),
    "de Orléans e Bragança",
    VLOOKUP($H2017,'Last name'!$A:$B,2,FALSE) &amp; " " &amp; VLOOKUP(RANDBETWEEN(5,COUNT('Last name'!$A:$A) + 1),'Last name'!$A:$B,2,FALSE)
)</f>
        <v>Holanda Medeiros</v>
      </c>
      <c r="J2017" s="7" t="str">
        <f t="shared" ca="1" si="312"/>
        <v>Miguel Holanda Medeiros</v>
      </c>
      <c r="K2017" s="7" t="str" cm="1">
        <f t="array" aca="1" ref="K2017" ca="1">SHA1HASH($J2017)</f>
        <v>b9ff8a5a471014f710d68e4b3281b94277df9213</v>
      </c>
      <c r="L2017" s="7" cm="1">
        <f t="array" aca="1" ref="L2017" ca="1">INDEX(States!$A:$A,N2017,1)</f>
        <v>5</v>
      </c>
      <c r="M2017" s="7" t="str">
        <f ca="1">VLOOKUP($L2017,Countries!$A:$B,2,FALSE)</f>
        <v>Portugal</v>
      </c>
      <c r="N2017" s="7" cm="1">
        <f t="array" aca="1" ref="N2017" ca="1">INDEX(States!$C:$C,RANDBETWEEN(5,COUNTA(States!$A:$A) + 1),1)</f>
        <v>13</v>
      </c>
      <c r="O2017" s="7" t="str">
        <f ca="1">VLOOKUP($N2017,States!$C:$D,2,FALSE)</f>
        <v>Coimbra</v>
      </c>
      <c r="P2017" s="7" t="str">
        <f ca="1">VLOOKUP($F2017,Name!$A:$C,3,FALSE)</f>
        <v>M</v>
      </c>
      <c r="Q2017" s="7" t="str">
        <f ca="1">VLOOKUP($P2017,Genders!$B:$C,2,FALSE)</f>
        <v>Male</v>
      </c>
      <c r="R2017" s="7" cm="1">
        <f t="array" aca="1" ref="R2017" ca="1">INDEX('Marital status'!$A:$A,RANDBETWEEN(5,COUNTA('Marital status'!$A:$A) + 1),1)</f>
        <v>8</v>
      </c>
      <c r="S2017" s="7" t="str">
        <f ca="1">VLOOKUP($R2017,'Marital status'!$A:$B,2,FALSE)</f>
        <v xml:space="preserve"> Separated </v>
      </c>
      <c r="T2017" s="7">
        <f t="shared" ca="1" si="313"/>
        <v>5</v>
      </c>
      <c r="U2017" s="7" t="str">
        <f ca="1">VLOOKUP($T2017,Ethnicities!$A:$B,2,FALSE)</f>
        <v xml:space="preserve"> white</v>
      </c>
      <c r="V2017" s="8">
        <f t="shared" ca="1" si="314"/>
        <v>19770</v>
      </c>
      <c r="W2017" s="6">
        <f t="shared" ca="1" si="315"/>
        <v>7</v>
      </c>
      <c r="X2017" s="8" t="str">
        <f ca="1">VLOOKUP($W2017,'Background education'!$A:$B,2,FALSE)</f>
        <v>Undergraduate degree</v>
      </c>
      <c r="Y2017" s="7">
        <f ca="1" xml:space="preserve">
  IF(OR($AA2017 = 5, $AA2017 = 6, $AA2017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017" s="7" t="str">
        <f ca="1">VLOOKUP($Y2017,Departments!$A:$B,2,FALSE)</f>
        <v>Audit</v>
      </c>
      <c r="AA2017" s="6">
        <f t="shared" ca="1" si="316"/>
        <v>10</v>
      </c>
      <c r="AB2017" s="7" t="str">
        <f ca="1">VLOOKUP($AA2017,Roles!$A:$B,2,FALSE)</f>
        <v>Trainee</v>
      </c>
      <c r="AC2017" s="6" t="str">
        <f t="shared" ca="1" si="317"/>
        <v/>
      </c>
      <c r="AD2017" s="7" t="str">
        <f ca="1" xml:space="preserve">
IF($AC2017 &lt;&gt; "",
    VLOOKUP($AC2017,Levels!$A:$B,2,FALSE),
    ""
)</f>
        <v/>
      </c>
      <c r="AE2017" s="8">
        <f t="shared" ca="1" si="318"/>
        <v>39676</v>
      </c>
      <c r="AF2017" s="6">
        <f ca="1">RANDBETWEEN(5,COUNTA('Recruitment source'!$A:$A) + 1)</f>
        <v>8</v>
      </c>
      <c r="AG2017" s="6" t="str">
        <f ca="1">VLOOKUP($AF2017,'Recruitment source'!$A:$B,2,FALSE)</f>
        <v>Net Empregos</v>
      </c>
      <c r="AH2017" s="8"/>
      <c r="AI2017" s="1">
        <f t="shared" ca="1" si="310"/>
        <v>1305</v>
      </c>
      <c r="AJ2017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2013, 1, 'Miguel Holanda Medeiros', 'M', 5, '15/02/1954', 7, 13, 10, NULL, 1305);</v>
      </c>
    </row>
    <row r="2018" spans="1:36" ht="14.25" customHeight="1" x14ac:dyDescent="0.2">
      <c r="A2018" s="7" cm="1">
        <f t="array" aca="1" ref="A2018" ca="1">INDEX(Companies!$A:$A,RANDBETWEEN(5,COUNTA(Companies!$A:$A) + 1),1)</f>
        <v>5</v>
      </c>
      <c r="B2018" s="7" t="str">
        <f ca="1">VLOOKUP($A2018,Companies!$A:$B,2,FALSE)</f>
        <v>ACME Corporation</v>
      </c>
      <c r="C2018" s="5">
        <f t="shared" si="311"/>
        <v>2014</v>
      </c>
      <c r="D2018" s="5" t="str" cm="1">
        <f t="array" ref="D2018">SHA1HASH($C2018)</f>
        <v>39e21432a7dcba489697b4ef779f4b0c6f08b89f</v>
      </c>
      <c r="E2018" s="6">
        <v>1</v>
      </c>
      <c r="F2018" s="7">
        <f ca="1">IF($C2018 = 1 + N("Presidente"),
    127,
    IF($C2018 = 2 + N("Vice-Presidente"),
        72,
        IF($C2018 = 3 + N("Secretária bilíngue"),
            13,
            RANDBETWEEN(5,COUNT(Name!$A:$A) + 1)
        )
    )
)</f>
        <v>312</v>
      </c>
      <c r="G2018" s="7" t="str">
        <f ca="1">VLOOKUP($F2018,Name!$A:$B,2,FALSE)</f>
        <v>Otávio</v>
      </c>
      <c r="H2018" s="7">
        <f ca="1" xml:space="preserve">
IF($C2018 = 1,
    0,
    RANDBETWEEN(5,COUNT('Last name'!$A:$A) + 1)
)</f>
        <v>148</v>
      </c>
      <c r="I2018" s="7" t="str">
        <f ca="1" xml:space="preserve">
IF($C2018 = 1 + N("Presidente"),
    "de Orléans e Bragança",
    VLOOKUP($H2018,'Last name'!$A:$B,2,FALSE) &amp; " " &amp; VLOOKUP(RANDBETWEEN(5,COUNT('Last name'!$A:$A) + 1),'Last name'!$A:$B,2,FALSE)
)</f>
        <v>Pedrosa dos Santos</v>
      </c>
      <c r="J2018" s="7" t="str">
        <f t="shared" ca="1" si="312"/>
        <v>Otávio Pedrosa dos Santos</v>
      </c>
      <c r="K2018" s="7" t="str" cm="1">
        <f t="array" aca="1" ref="K2018" ca="1">SHA1HASH($J2018)</f>
        <v>572060962706c7a38d8541cb1c778aaa953ccf41</v>
      </c>
      <c r="L2018" s="7" cm="1">
        <f t="array" aca="1" ref="L2018" ca="1">INDEX(States!$A:$A,N2018,1)</f>
        <v>5</v>
      </c>
      <c r="M2018" s="7" t="str">
        <f ca="1">VLOOKUP($L2018,Countries!$A:$B,2,FALSE)</f>
        <v>Portugal</v>
      </c>
      <c r="N2018" s="7" cm="1">
        <f t="array" aca="1" ref="N2018" ca="1">INDEX(States!$C:$C,RANDBETWEEN(5,COUNTA(States!$A:$A) + 1),1)</f>
        <v>21</v>
      </c>
      <c r="O2018" s="7" t="str">
        <f ca="1">VLOOKUP($N2018,States!$C:$D,2,FALSE)</f>
        <v>Guarda</v>
      </c>
      <c r="P2018" s="7" t="str">
        <f ca="1">VLOOKUP($F2018,Name!$A:$C,3,FALSE)</f>
        <v>M</v>
      </c>
      <c r="Q2018" s="7" t="str">
        <f ca="1">VLOOKUP($P2018,Genders!$B:$C,2,FALSE)</f>
        <v>Male</v>
      </c>
      <c r="R2018" s="7" cm="1">
        <f t="array" aca="1" ref="R2018" ca="1">INDEX('Marital status'!$A:$A,RANDBETWEEN(5,COUNTA('Marital status'!$A:$A) + 1),1)</f>
        <v>9</v>
      </c>
      <c r="S2018" s="7" t="str">
        <f ca="1">VLOOKUP($R2018,'Marital status'!$A:$B,2,FALSE)</f>
        <v>DIVORCED</v>
      </c>
      <c r="T2018" s="7">
        <f t="shared" ca="1" si="313"/>
        <v>5</v>
      </c>
      <c r="U2018" s="7" t="str">
        <f ca="1">VLOOKUP($T2018,Ethnicities!$A:$B,2,FALSE)</f>
        <v xml:space="preserve"> white</v>
      </c>
      <c r="V2018" s="8">
        <f t="shared" ca="1" si="314"/>
        <v>21929</v>
      </c>
      <c r="W2018" s="6">
        <f t="shared" ca="1" si="315"/>
        <v>7</v>
      </c>
      <c r="X2018" s="8" t="str">
        <f ca="1">VLOOKUP($W2018,'Background education'!$A:$B,2,FALSE)</f>
        <v>Undergraduate degree</v>
      </c>
      <c r="Y2018" s="7">
        <f ca="1" xml:space="preserve">
  IF(OR($AA2018 = 5, $AA2018 = 6, $AA2018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18" s="7" t="str">
        <f ca="1">VLOOKUP($Y2018,Departments!$A:$B,2,FALSE)</f>
        <v>Controlling</v>
      </c>
      <c r="AA2018" s="6">
        <f t="shared" ca="1" si="316"/>
        <v>11</v>
      </c>
      <c r="AB2018" s="7" t="str">
        <f ca="1">VLOOKUP($AA2018,Roles!$A:$B,2,FALSE)</f>
        <v>Analyst</v>
      </c>
      <c r="AC2018" s="6">
        <f t="shared" ca="1" si="317"/>
        <v>7</v>
      </c>
      <c r="AD2018" s="7" t="str">
        <f ca="1" xml:space="preserve">
IF($AC2018 &lt;&gt; "",
    VLOOKUP($AC2018,Levels!$A:$B,2,FALSE),
    ""
)</f>
        <v>Senior</v>
      </c>
      <c r="AE2018" s="8">
        <f t="shared" ca="1" si="318"/>
        <v>41516</v>
      </c>
      <c r="AF2018" s="6">
        <f ca="1">RANDBETWEEN(5,COUNTA('Recruitment source'!$A:$A) + 1)</f>
        <v>10</v>
      </c>
      <c r="AG2018" s="6" t="str">
        <f ca="1">VLOOKUP($AF2018,'Recruitment source'!$A:$B,2,FALSE)</f>
        <v>Jobs in Lisbon</v>
      </c>
      <c r="AH2018" s="8"/>
      <c r="AI2018" s="1">
        <f t="shared" ca="1" si="310"/>
        <v>2500</v>
      </c>
      <c r="AJ2018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2014, 1, 'Otávio Pedrosa dos Santos', 'M', 5, '14/01/1960', 7, 12, 11, 7, 2500);</v>
      </c>
    </row>
    <row r="2019" spans="1:36" ht="14.25" customHeight="1" x14ac:dyDescent="0.2">
      <c r="A2019" s="7" cm="1">
        <f t="array" aca="1" ref="A2019" ca="1">INDEX(Companies!$A:$A,RANDBETWEEN(5,COUNTA(Companies!$A:$A) + 1),1)</f>
        <v>5</v>
      </c>
      <c r="B2019" s="7" t="str">
        <f ca="1">VLOOKUP($A2019,Companies!$A:$B,2,FALSE)</f>
        <v>ACME Corporation</v>
      </c>
      <c r="C2019" s="5">
        <f t="shared" si="311"/>
        <v>2015</v>
      </c>
      <c r="D2019" s="5" t="str" cm="1">
        <f t="array" ref="D2019">SHA1HASH($C2019)</f>
        <v>9cdda67ded3f25811728276cefa76b80913b4c54</v>
      </c>
      <c r="E2019" s="6">
        <v>1</v>
      </c>
      <c r="F2019" s="7">
        <f ca="1">IF($C2019 = 1 + N("Presidente"),
    127,
    IF($C2019 = 2 + N("Vice-Presidente"),
        72,
        IF($C2019 = 3 + N("Secretária bilíngue"),
            13,
            RANDBETWEEN(5,COUNT(Name!$A:$A) + 1)
        )
    )
)</f>
        <v>221</v>
      </c>
      <c r="G2019" s="7" t="str">
        <f ca="1">VLOOKUP($F2019,Name!$A:$B,2,FALSE)</f>
        <v>Lavínia</v>
      </c>
      <c r="H2019" s="7">
        <f ca="1" xml:space="preserve">
IF($C2019 = 1,
    0,
    RANDBETWEEN(5,COUNT('Last name'!$A:$A) + 1)
)</f>
        <v>144</v>
      </c>
      <c r="I2019" s="7" t="str">
        <f ca="1" xml:space="preserve">
IF($C2019 = 1 + N("Presidente"),
    "de Orléans e Bragança",
    VLOOKUP($H2019,'Last name'!$A:$B,2,FALSE) &amp; " " &amp; VLOOKUP(RANDBETWEEN(5,COUNT('Last name'!$A:$A) + 1),'Last name'!$A:$B,2,FALSE)
)</f>
        <v>Padrão Barbieri</v>
      </c>
      <c r="J2019" s="7" t="str">
        <f t="shared" ca="1" si="312"/>
        <v>Lavínia Padrão Barbieri</v>
      </c>
      <c r="K2019" s="7" t="str" cm="1">
        <f t="array" aca="1" ref="K2019" ca="1">SHA1HASH($J2019)</f>
        <v>7787d674bf8b455b16f34f7d124c2e678336a897</v>
      </c>
      <c r="L2019" s="7" cm="1">
        <f t="array" aca="1" ref="L2019" ca="1">INDEX(States!$A:$A,N2019,1)</f>
        <v>5</v>
      </c>
      <c r="M2019" s="7" t="str">
        <f ca="1">VLOOKUP($L2019,Countries!$A:$B,2,FALSE)</f>
        <v>Portugal</v>
      </c>
      <c r="N2019" s="7" cm="1">
        <f t="array" aca="1" ref="N2019" ca="1">INDEX(States!$C:$C,RANDBETWEEN(5,COUNTA(States!$A:$A) + 1),1)</f>
        <v>22</v>
      </c>
      <c r="O2019" s="7" t="str">
        <f ca="1">VLOOKUP($N2019,States!$C:$D,2,FALSE)</f>
        <v>Vila Real</v>
      </c>
      <c r="P2019" s="7" t="str">
        <f ca="1">VLOOKUP($F2019,Name!$A:$C,3,FALSE)</f>
        <v>F</v>
      </c>
      <c r="Q2019" s="7" t="str">
        <f ca="1">VLOOKUP($P2019,Genders!$B:$C,2,FALSE)</f>
        <v>Female</v>
      </c>
      <c r="R2019" s="7" cm="1">
        <f t="array" aca="1" ref="R2019" ca="1">INDEX('Marital status'!$A:$A,RANDBETWEEN(5,COUNTA('Marital status'!$A:$A) + 1),1)</f>
        <v>7</v>
      </c>
      <c r="S2019" s="7" t="str">
        <f ca="1">VLOOKUP($R2019,'Marital status'!$A:$B,2,FALSE)</f>
        <v xml:space="preserve">Widowed </v>
      </c>
      <c r="T2019" s="7">
        <f t="shared" ca="1" si="313"/>
        <v>5</v>
      </c>
      <c r="U2019" s="7" t="str">
        <f ca="1">VLOOKUP($T2019,Ethnicities!$A:$B,2,FALSE)</f>
        <v xml:space="preserve"> white</v>
      </c>
      <c r="V2019" s="8">
        <f t="shared" ca="1" si="314"/>
        <v>21292</v>
      </c>
      <c r="W2019" s="6">
        <f t="shared" ca="1" si="315"/>
        <v>7</v>
      </c>
      <c r="X2019" s="8" t="str">
        <f ca="1">VLOOKUP($W2019,'Background education'!$A:$B,2,FALSE)</f>
        <v>Undergraduate degree</v>
      </c>
      <c r="Y2019" s="7">
        <f ca="1" xml:space="preserve">
  IF(OR($AA2019 = 5, $AA2019 = 6, $AA2019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5</v>
      </c>
      <c r="Z2019" s="7" t="str">
        <f ca="1">VLOOKUP($Y2019,Departments!$A:$B,2,FALSE)</f>
        <v xml:space="preserve"> Presidency</v>
      </c>
      <c r="AA2019" s="6">
        <f t="shared" ca="1" si="316"/>
        <v>10</v>
      </c>
      <c r="AB2019" s="7" t="str">
        <f ca="1">VLOOKUP($AA2019,Roles!$A:$B,2,FALSE)</f>
        <v>Trainee</v>
      </c>
      <c r="AC2019" s="6" t="str">
        <f t="shared" ca="1" si="317"/>
        <v/>
      </c>
      <c r="AD2019" s="7" t="str">
        <f ca="1" xml:space="preserve">
IF($AC2019 &lt;&gt; "",
    VLOOKUP($AC2019,Levels!$A:$B,2,FALSE),
    ""
)</f>
        <v/>
      </c>
      <c r="AE2019" s="8">
        <f t="shared" ca="1" si="318"/>
        <v>40828</v>
      </c>
      <c r="AF2019" s="6">
        <f ca="1">RANDBETWEEN(5,COUNTA('Recruitment source'!$A:$A) + 1)</f>
        <v>11</v>
      </c>
      <c r="AG2019" s="6" t="str">
        <f ca="1">VLOOKUP($AF2019,'Recruitment source'!$A:$B,2,FALSE)</f>
        <v>Next Station</v>
      </c>
      <c r="AH2019" s="8"/>
      <c r="AI2019" s="1">
        <f t="shared" ca="1" si="310"/>
        <v>1305</v>
      </c>
      <c r="AJ2019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2015, 1, 'Lavínia Padrão Barbieri', 'F', 5, '17/04/1958', 7, 5, 10, NULL, 1305);</v>
      </c>
    </row>
    <row r="2020" spans="1:36" ht="14.25" customHeight="1" x14ac:dyDescent="0.2">
      <c r="A2020" s="7" cm="1">
        <f t="array" aca="1" ref="A2020" ca="1">INDEX(Companies!$A:$A,RANDBETWEEN(5,COUNTA(Companies!$A:$A) + 1),1)</f>
        <v>5</v>
      </c>
      <c r="B2020" s="7" t="str">
        <f ca="1">VLOOKUP($A2020,Companies!$A:$B,2,FALSE)</f>
        <v>ACME Corporation</v>
      </c>
      <c r="C2020" s="5">
        <f t="shared" si="311"/>
        <v>2016</v>
      </c>
      <c r="D2020" s="5" t="str" cm="1">
        <f t="array" ref="D2020">SHA1HASH($C2020)</f>
        <v>ab39c54239118a4b086b878b7878100f769dd197</v>
      </c>
      <c r="E2020" s="6">
        <v>1</v>
      </c>
      <c r="F2020" s="7">
        <f ca="1">IF($C2020 = 1 + N("Presidente"),
    127,
    IF($C2020 = 2 + N("Vice-Presidente"),
        72,
        IF($C2020 = 3 + N("Secretária bilíngue"),
            13,
            RANDBETWEEN(5,COUNT(Name!$A:$A) + 1)
        )
    )
)</f>
        <v>291</v>
      </c>
      <c r="G2020" s="7" t="str">
        <f ca="1">VLOOKUP($F2020,Name!$A:$B,2,FALSE)</f>
        <v>Melyssa</v>
      </c>
      <c r="H2020" s="7">
        <f ca="1" xml:space="preserve">
IF($C2020 = 1,
    0,
    RANDBETWEEN(5,COUNT('Last name'!$A:$A) + 1)
)</f>
        <v>53</v>
      </c>
      <c r="I2020" s="7" t="str">
        <f ca="1" xml:space="preserve">
IF($C2020 = 1 + N("Presidente"),
    "de Orléans e Bragança",
    VLOOKUP($H2020,'Last name'!$A:$B,2,FALSE) &amp; " " &amp; VLOOKUP(RANDBETWEEN(5,COUNT('Last name'!$A:$A) + 1),'Last name'!$A:$B,2,FALSE)
)</f>
        <v>Camargo Siqueira</v>
      </c>
      <c r="J2020" s="7" t="str">
        <f t="shared" ca="1" si="312"/>
        <v>Melyssa Camargo Siqueira</v>
      </c>
      <c r="K2020" s="7" t="str" cm="1">
        <f t="array" aca="1" ref="K2020" ca="1">SHA1HASH($J2020)</f>
        <v>6f34677bec99f9b7e45e1ad0150203d02c4436b3</v>
      </c>
      <c r="L2020" s="7" cm="1">
        <f t="array" aca="1" ref="L2020" ca="1">INDEX(States!$A:$A,N2020,1)</f>
        <v>5</v>
      </c>
      <c r="M2020" s="7" t="str">
        <f ca="1">VLOOKUP($L2020,Countries!$A:$B,2,FALSE)</f>
        <v>Portugal</v>
      </c>
      <c r="N2020" s="7" cm="1">
        <f t="array" aca="1" ref="N2020" ca="1">INDEX(States!$C:$C,RANDBETWEEN(5,COUNTA(States!$A:$A) + 1),1)</f>
        <v>7</v>
      </c>
      <c r="O2020" s="7" t="str">
        <f ca="1">VLOOKUP($N2020,States!$C:$D,2,FALSE)</f>
        <v xml:space="preserve"> Setúbal </v>
      </c>
      <c r="P2020" s="7" t="str">
        <f ca="1">VLOOKUP($F2020,Name!$A:$C,3,FALSE)</f>
        <v>F</v>
      </c>
      <c r="Q2020" s="7" t="str">
        <f ca="1">VLOOKUP($P2020,Genders!$B:$C,2,FALSE)</f>
        <v>Female</v>
      </c>
      <c r="R2020" s="7" cm="1">
        <f t="array" aca="1" ref="R2020" ca="1">INDEX('Marital status'!$A:$A,RANDBETWEEN(5,COUNTA('Marital status'!$A:$A) + 1),1)</f>
        <v>8</v>
      </c>
      <c r="S2020" s="7" t="str">
        <f ca="1">VLOOKUP($R2020,'Marital status'!$A:$B,2,FALSE)</f>
        <v xml:space="preserve"> Separated </v>
      </c>
      <c r="T2020" s="7">
        <f t="shared" ca="1" si="313"/>
        <v>5</v>
      </c>
      <c r="U2020" s="7" t="str">
        <f ca="1">VLOOKUP($T2020,Ethnicities!$A:$B,2,FALSE)</f>
        <v xml:space="preserve"> white</v>
      </c>
      <c r="V2020" s="8">
        <f t="shared" ca="1" si="314"/>
        <v>25480</v>
      </c>
      <c r="W2020" s="6">
        <f t="shared" ca="1" si="315"/>
        <v>7</v>
      </c>
      <c r="X2020" s="8" t="str">
        <f ca="1">VLOOKUP($W2020,'Background education'!$A:$B,2,FALSE)</f>
        <v>Undergraduate degree</v>
      </c>
      <c r="Y2020" s="7">
        <f ca="1" xml:space="preserve">
  IF(OR($AA2020 = 5, $AA2020 = 6, $AA2020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020" s="7" t="str">
        <f ca="1">VLOOKUP($Y2020,Departments!$A:$B,2,FALSE)</f>
        <v>Communication &amp; Marketing</v>
      </c>
      <c r="AA2020" s="6">
        <f t="shared" ca="1" si="316"/>
        <v>11</v>
      </c>
      <c r="AB2020" s="7" t="str">
        <f ca="1">VLOOKUP($AA2020,Roles!$A:$B,2,FALSE)</f>
        <v>Analyst</v>
      </c>
      <c r="AC2020" s="6">
        <f t="shared" ca="1" si="317"/>
        <v>7</v>
      </c>
      <c r="AD2020" s="7" t="str">
        <f ca="1" xml:space="preserve">
IF($AC2020 &lt;&gt; "",
    VLOOKUP($AC2020,Levels!$A:$B,2,FALSE),
    ""
)</f>
        <v>Senior</v>
      </c>
      <c r="AE2020" s="8">
        <f t="shared" ca="1" si="318"/>
        <v>37824</v>
      </c>
      <c r="AF2020" s="6">
        <f ca="1">RANDBETWEEN(5,COUNTA('Recruitment source'!$A:$A) + 1)</f>
        <v>14</v>
      </c>
      <c r="AG2020" s="6" t="str">
        <f ca="1">VLOOKUP($AF2020,'Recruitment source'!$A:$B,2,FALSE)</f>
        <v>LinkedIn</v>
      </c>
      <c r="AH2020" s="8"/>
      <c r="AI2020" s="1">
        <f t="shared" ca="1" si="310"/>
        <v>2580</v>
      </c>
      <c r="AJ2020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2016, 1, 'Melyssa Camargo Siqueira', 'F', 5, '04/10/1969', 7, 11, 11, 7, 2580);</v>
      </c>
    </row>
    <row r="2021" spans="1:36" ht="14.25" customHeight="1" x14ac:dyDescent="0.2">
      <c r="A2021" s="7" cm="1">
        <f t="array" aca="1" ref="A2021" ca="1">INDEX(Companies!$A:$A,RANDBETWEEN(5,COUNTA(Companies!$A:$A) + 1),1)</f>
        <v>5</v>
      </c>
      <c r="B2021" s="7" t="str">
        <f ca="1">VLOOKUP($A2021,Companies!$A:$B,2,FALSE)</f>
        <v>ACME Corporation</v>
      </c>
      <c r="C2021" s="5">
        <f t="shared" si="311"/>
        <v>2017</v>
      </c>
      <c r="D2021" s="5" t="str" cm="1">
        <f t="array" ref="D2021">SHA1HASH($C2021)</f>
        <v>04e8696e6424c21d717e46008780505d598eb59a</v>
      </c>
      <c r="E2021" s="6">
        <v>1</v>
      </c>
      <c r="F2021" s="7">
        <f ca="1">IF($C2021 = 1 + N("Presidente"),
    127,
    IF($C2021 = 2 + N("Vice-Presidente"),
        72,
        IF($C2021 = 3 + N("Secretária bilíngue"),
            13,
            RANDBETWEEN(5,COUNT(Name!$A:$A) + 1)
        )
    )
)</f>
        <v>216</v>
      </c>
      <c r="G2021" s="7" t="str">
        <f ca="1">VLOOKUP($F2021,Name!$A:$B,2,FALSE)</f>
        <v>Laís</v>
      </c>
      <c r="H2021" s="7">
        <f ca="1" xml:space="preserve">
IF($C2021 = 1,
    0,
    RANDBETWEEN(5,COUNT('Last name'!$A:$A) + 1)
)</f>
        <v>85</v>
      </c>
      <c r="I2021" s="7" t="str">
        <f ca="1" xml:space="preserve">
IF($C2021 = 1 + N("Presidente"),
    "de Orléans e Bragança",
    VLOOKUP($H2021,'Last name'!$A:$B,2,FALSE) &amp; " " &amp; VLOOKUP(RANDBETWEEN(5,COUNT('Last name'!$A:$A) + 1),'Last name'!$A:$B,2,FALSE)
)</f>
        <v>Ferrão Rodrigues</v>
      </c>
      <c r="J2021" s="7" t="str">
        <f t="shared" ca="1" si="312"/>
        <v>Laís Ferrão Rodrigues</v>
      </c>
      <c r="K2021" s="7" t="str" cm="1">
        <f t="array" aca="1" ref="K2021" ca="1">SHA1HASH($J2021)</f>
        <v>e2f35436b7f09bb0a41300232e6de6293a354c4d</v>
      </c>
      <c r="L2021" s="7" cm="1">
        <f t="array" aca="1" ref="L2021" ca="1">INDEX(States!$A:$A,N2021,1)</f>
        <v>5</v>
      </c>
      <c r="M2021" s="7" t="str">
        <f ca="1">VLOOKUP($L2021,Countries!$A:$B,2,FALSE)</f>
        <v>Portugal</v>
      </c>
      <c r="N2021" s="7" cm="1">
        <f t="array" aca="1" ref="N2021" ca="1">INDEX(States!$C:$C,RANDBETWEEN(5,COUNTA(States!$A:$A) + 1),1)</f>
        <v>7</v>
      </c>
      <c r="O2021" s="7" t="str">
        <f ca="1">VLOOKUP($N2021,States!$C:$D,2,FALSE)</f>
        <v xml:space="preserve"> Setúbal </v>
      </c>
      <c r="P2021" s="7" t="str">
        <f ca="1">VLOOKUP($F2021,Name!$A:$C,3,FALSE)</f>
        <v>F</v>
      </c>
      <c r="Q2021" s="7" t="str">
        <f ca="1">VLOOKUP($P2021,Genders!$B:$C,2,FALSE)</f>
        <v>Female</v>
      </c>
      <c r="R2021" s="7" cm="1">
        <f t="array" aca="1" ref="R2021" ca="1">INDEX('Marital status'!$A:$A,RANDBETWEEN(5,COUNTA('Marital status'!$A:$A) + 1),1)</f>
        <v>9</v>
      </c>
      <c r="S2021" s="7" t="str">
        <f ca="1">VLOOKUP($R2021,'Marital status'!$A:$B,2,FALSE)</f>
        <v>DIVORCED</v>
      </c>
      <c r="T2021" s="7">
        <f t="shared" ca="1" si="313"/>
        <v>5</v>
      </c>
      <c r="U2021" s="7" t="str">
        <f ca="1">VLOOKUP($T2021,Ethnicities!$A:$B,2,FALSE)</f>
        <v xml:space="preserve"> white</v>
      </c>
      <c r="V2021" s="8">
        <f t="shared" ca="1" si="314"/>
        <v>24178</v>
      </c>
      <c r="W2021" s="6">
        <f t="shared" ca="1" si="315"/>
        <v>7</v>
      </c>
      <c r="X2021" s="8" t="str">
        <f ca="1">VLOOKUP($W2021,'Background education'!$A:$B,2,FALSE)</f>
        <v>Undergraduate degree</v>
      </c>
      <c r="Y2021" s="7">
        <f ca="1" xml:space="preserve">
  IF(OR($AA2021 = 5, $AA2021 = 6, $AA2021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11</v>
      </c>
      <c r="Z2021" s="7" t="str">
        <f ca="1">VLOOKUP($Y2021,Departments!$A:$B,2,FALSE)</f>
        <v>Communication &amp; Marketing</v>
      </c>
      <c r="AA2021" s="6">
        <f t="shared" ca="1" si="316"/>
        <v>9</v>
      </c>
      <c r="AB2021" s="7" t="str">
        <f ca="1">VLOOKUP($AA2021,Roles!$A:$B,2,FALSE)</f>
        <v>Intern</v>
      </c>
      <c r="AC2021" s="6" t="str">
        <f t="shared" ca="1" si="317"/>
        <v/>
      </c>
      <c r="AD2021" s="7" t="str">
        <f ca="1" xml:space="preserve">
IF($AC2021 &lt;&gt; "",
    VLOOKUP($AC2021,Levels!$A:$B,2,FALSE),
    ""
)</f>
        <v/>
      </c>
      <c r="AE2021" s="8">
        <f t="shared" ca="1" si="318"/>
        <v>41323</v>
      </c>
      <c r="AF2021" s="6">
        <f ca="1">RANDBETWEEN(5,COUNTA('Recruitment source'!$A:$A) + 1)</f>
        <v>14</v>
      </c>
      <c r="AG2021" s="6" t="str">
        <f ca="1">VLOOKUP($AF2021,'Recruitment source'!$A:$B,2,FALSE)</f>
        <v>LinkedIn</v>
      </c>
      <c r="AH2021" s="8"/>
      <c r="AI2021" s="1">
        <f t="shared" ca="1" si="310"/>
        <v>1285</v>
      </c>
      <c r="AJ2021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2017, 1, 'Laís Ferrão Rodrigues', 'F', 5, '12/03/1966', 7, 11, 9, NULL, 1285);</v>
      </c>
    </row>
    <row r="2022" spans="1:36" ht="14.25" customHeight="1" x14ac:dyDescent="0.2">
      <c r="A2022" s="7" cm="1">
        <f t="array" aca="1" ref="A2022" ca="1">INDEX(Companies!$A:$A,RANDBETWEEN(5,COUNTA(Companies!$A:$A) + 1),1)</f>
        <v>5</v>
      </c>
      <c r="B2022" s="7" t="str">
        <f ca="1">VLOOKUP($A2022,Companies!$A:$B,2,FALSE)</f>
        <v>ACME Corporation</v>
      </c>
      <c r="C2022" s="5">
        <f t="shared" si="311"/>
        <v>2018</v>
      </c>
      <c r="D2022" s="5" t="str" cm="1">
        <f t="array" ref="D2022">SHA1HASH($C2022)</f>
        <v>66efd9eefecf45dd64eff8e5cb2d13e005041925</v>
      </c>
      <c r="E2022" s="6">
        <v>1</v>
      </c>
      <c r="F2022" s="7">
        <f ca="1">IF($C2022 = 1 + N("Presidente"),
    127,
    IF($C2022 = 2 + N("Vice-Presidente"),
        72,
        IF($C2022 = 3 + N("Secretária bilíngue"),
            13,
            RANDBETWEEN(5,COUNT(Name!$A:$A) + 1)
        )
    )
)</f>
        <v>85</v>
      </c>
      <c r="G2022" s="7" t="str">
        <f ca="1">VLOOKUP($F2022,Name!$A:$B,2,FALSE)</f>
        <v>Carlos Eduardo</v>
      </c>
      <c r="H2022" s="7">
        <f ca="1" xml:space="preserve">
IF($C2022 = 1,
    0,
    RANDBETWEEN(5,COUNT('Last name'!$A:$A) + 1)
)</f>
        <v>117</v>
      </c>
      <c r="I2022" s="7" t="str">
        <f ca="1" xml:space="preserve">
IF($C2022 = 1 + N("Presidente"),
    "de Orléans e Bragança",
    VLOOKUP($H2022,'Last name'!$A:$B,2,FALSE) &amp; " " &amp; VLOOKUP(RANDBETWEEN(5,COUNT('Last name'!$A:$A) + 1),'Last name'!$A:$B,2,FALSE)
)</f>
        <v>Mancini Esposito</v>
      </c>
      <c r="J2022" s="7" t="str">
        <f t="shared" ca="1" si="312"/>
        <v>Carlos Eduardo Mancini Esposito</v>
      </c>
      <c r="K2022" s="7" t="str" cm="1">
        <f t="array" aca="1" ref="K2022" ca="1">SHA1HASH($J2022)</f>
        <v>b4b0998d7a0e396eabfbebd211b99e1d50a30d9a</v>
      </c>
      <c r="L2022" s="7" cm="1">
        <f t="array" aca="1" ref="L2022" ca="1">INDEX(States!$A:$A,N2022,1)</f>
        <v>5</v>
      </c>
      <c r="M2022" s="7" t="str">
        <f ca="1">VLOOKUP($L2022,Countries!$A:$B,2,FALSE)</f>
        <v>Portugal</v>
      </c>
      <c r="N2022" s="7" cm="1">
        <f t="array" aca="1" ref="N2022" ca="1">INDEX(States!$C:$C,RANDBETWEEN(5,COUNTA(States!$A:$A) + 1),1)</f>
        <v>24</v>
      </c>
      <c r="O2022" s="7" t="str">
        <f ca="1">VLOOKUP($N2022,States!$C:$D,2,FALSE)</f>
        <v>Brangança</v>
      </c>
      <c r="P2022" s="7" t="str">
        <f ca="1">VLOOKUP($F2022,Name!$A:$C,3,FALSE)</f>
        <v>M</v>
      </c>
      <c r="Q2022" s="7" t="str">
        <f ca="1">VLOOKUP($P2022,Genders!$B:$C,2,FALSE)</f>
        <v>Male</v>
      </c>
      <c r="R2022" s="7" cm="1">
        <f t="array" aca="1" ref="R2022" ca="1">INDEX('Marital status'!$A:$A,RANDBETWEEN(5,COUNTA('Marital status'!$A:$A) + 1),1)</f>
        <v>7</v>
      </c>
      <c r="S2022" s="7" t="str">
        <f ca="1">VLOOKUP($R2022,'Marital status'!$A:$B,2,FALSE)</f>
        <v xml:space="preserve">Widowed </v>
      </c>
      <c r="T2022" s="7">
        <f t="shared" ca="1" si="313"/>
        <v>5</v>
      </c>
      <c r="U2022" s="7" t="str">
        <f ca="1">VLOOKUP($T2022,Ethnicities!$A:$B,2,FALSE)</f>
        <v xml:space="preserve"> white</v>
      </c>
      <c r="V2022" s="8">
        <f t="shared" ca="1" si="314"/>
        <v>22697</v>
      </c>
      <c r="W2022" s="6">
        <f t="shared" ca="1" si="315"/>
        <v>8</v>
      </c>
      <c r="X2022" s="8" t="str">
        <f ca="1">VLOOKUP($W2022,'Background education'!$A:$B,2,FALSE)</f>
        <v>Graduate school</v>
      </c>
      <c r="Y2022" s="7">
        <f ca="1" xml:space="preserve">
  IF(OR($AA2022 = 5, $AA2022 = 6, $AA2022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022" s="7" t="str">
        <f ca="1">VLOOKUP($Y2022,Departments!$A:$B,2,FALSE)</f>
        <v>Administration</v>
      </c>
      <c r="AA2022" s="6">
        <f t="shared" ca="1" si="316"/>
        <v>11</v>
      </c>
      <c r="AB2022" s="7" t="str">
        <f ca="1">VLOOKUP($AA2022,Roles!$A:$B,2,FALSE)</f>
        <v>Analyst</v>
      </c>
      <c r="AC2022" s="6">
        <f t="shared" ca="1" si="317"/>
        <v>6</v>
      </c>
      <c r="AD2022" s="7" t="str">
        <f ca="1" xml:space="preserve">
IF($AC2022 &lt;&gt; "",
    VLOOKUP($AC2022,Levels!$A:$B,2,FALSE),
    ""
)</f>
        <v>Pleno</v>
      </c>
      <c r="AE2022" s="8">
        <f t="shared" ca="1" si="318"/>
        <v>40121</v>
      </c>
      <c r="AF2022" s="6">
        <f ca="1">RANDBETWEEN(5,COUNTA('Recruitment source'!$A:$A) + 1)</f>
        <v>6</v>
      </c>
      <c r="AG2022" s="6" t="str">
        <f ca="1">VLOOKUP($AF2022,'Recruitment source'!$A:$B,2,FALSE)</f>
        <v>Learn4Good</v>
      </c>
      <c r="AH2022" s="8"/>
      <c r="AI2022" s="1">
        <f t="shared" ca="1" si="310"/>
        <v>3000</v>
      </c>
      <c r="AJ2022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2018, 1, 'Carlos Eduardo Mancini Esposito', 'M', 5, '20/02/1962', 8, 6, 11, 6, 3000);</v>
      </c>
    </row>
    <row r="2023" spans="1:36" ht="14.25" customHeight="1" x14ac:dyDescent="0.2">
      <c r="A2023" s="7" cm="1">
        <f t="array" aca="1" ref="A2023" ca="1">INDEX(Companies!$A:$A,RANDBETWEEN(5,COUNTA(Companies!$A:$A) + 1),1)</f>
        <v>5</v>
      </c>
      <c r="B2023" s="7" t="str">
        <f ca="1">VLOOKUP($A2023,Companies!$A:$B,2,FALSE)</f>
        <v>ACME Corporation</v>
      </c>
      <c r="C2023" s="5">
        <f t="shared" si="311"/>
        <v>2019</v>
      </c>
      <c r="D2023" s="5" t="str" cm="1">
        <f t="array" ref="D2023">SHA1HASH($C2023)</f>
        <v>0c422ba64421103f8f58fc3c8676caf9c7c73178</v>
      </c>
      <c r="E2023" s="6">
        <v>1</v>
      </c>
      <c r="F2023" s="7">
        <f ca="1">IF($C2023 = 1 + N("Presidente"),
    127,
    IF($C2023 = 2 + N("Vice-Presidente"),
        72,
        IF($C2023 = 3 + N("Secretária bilíngue"),
            13,
            RANDBETWEEN(5,COUNT(Name!$A:$A) + 1)
        )
    )
)</f>
        <v>125</v>
      </c>
      <c r="G2023" s="7" t="str">
        <f ca="1">VLOOKUP($F2023,Name!$A:$B,2,FALSE)</f>
        <v>Emmanuel</v>
      </c>
      <c r="H2023" s="7">
        <f ca="1" xml:space="preserve">
IF($C2023 = 1,
    0,
    RANDBETWEEN(5,COUNT('Last name'!$A:$A) + 1)
)</f>
        <v>132</v>
      </c>
      <c r="I2023" s="7" t="str">
        <f ca="1" xml:space="preserve">
IF($C2023 = 1 + N("Presidente"),
    "de Orléans e Bragança",
    VLOOKUP($H2023,'Last name'!$A:$B,2,FALSE) &amp; " " &amp; VLOOKUP(RANDBETWEEN(5,COUNT('Last name'!$A:$A) + 1),'Last name'!$A:$B,2,FALSE)
)</f>
        <v>Moraes Soares</v>
      </c>
      <c r="J2023" s="7" t="str">
        <f t="shared" ca="1" si="312"/>
        <v>Emmanuel Moraes Soares</v>
      </c>
      <c r="K2023" s="7" t="str" cm="1">
        <f t="array" aca="1" ref="K2023" ca="1">SHA1HASH($J2023)</f>
        <v>900bc7b603750d2a85e16403d83d55f5fee62fe0</v>
      </c>
      <c r="L2023" s="7" cm="1">
        <f t="array" aca="1" ref="L2023" ca="1">INDEX(States!$A:$A,N2023,1)</f>
        <v>5</v>
      </c>
      <c r="M2023" s="7" t="str">
        <f ca="1">VLOOKUP($L2023,Countries!$A:$B,2,FALSE)</f>
        <v>Portugal</v>
      </c>
      <c r="N2023" s="7" cm="1">
        <f t="array" aca="1" ref="N2023" ca="1">INDEX(States!$C:$C,RANDBETWEEN(5,COUNTA(States!$A:$A) + 1),1)</f>
        <v>18</v>
      </c>
      <c r="O2023" s="7" t="str">
        <f ca="1">VLOOKUP($N2023,States!$C:$D,2,FALSE)</f>
        <v>Castelo Branco</v>
      </c>
      <c r="P2023" s="7" t="str">
        <f ca="1">VLOOKUP($F2023,Name!$A:$C,3,FALSE)</f>
        <v>M</v>
      </c>
      <c r="Q2023" s="7" t="str">
        <f ca="1">VLOOKUP($P2023,Genders!$B:$C,2,FALSE)</f>
        <v>Male</v>
      </c>
      <c r="R2023" s="7" cm="1">
        <f t="array" aca="1" ref="R2023" ca="1">INDEX('Marital status'!$A:$A,RANDBETWEEN(5,COUNTA('Marital status'!$A:$A) + 1),1)</f>
        <v>8</v>
      </c>
      <c r="S2023" s="7" t="str">
        <f ca="1">VLOOKUP($R2023,'Marital status'!$A:$B,2,FALSE)</f>
        <v xml:space="preserve"> Separated </v>
      </c>
      <c r="T2023" s="7">
        <f t="shared" ca="1" si="313"/>
        <v>6</v>
      </c>
      <c r="U2023" s="7" t="str">
        <f ca="1">VLOOKUP($T2023,Ethnicities!$A:$B,2,FALSE)</f>
        <v>Black or African American</v>
      </c>
      <c r="V2023" s="8">
        <f t="shared" ca="1" si="314"/>
        <v>32292</v>
      </c>
      <c r="W2023" s="6">
        <f t="shared" ca="1" si="315"/>
        <v>7</v>
      </c>
      <c r="X2023" s="8" t="str">
        <f ca="1">VLOOKUP($W2023,'Background education'!$A:$B,2,FALSE)</f>
        <v>Undergraduate degree</v>
      </c>
      <c r="Y2023" s="7">
        <f ca="1" xml:space="preserve">
  IF(OR($AA2023 = 5, $AA2023 = 6, $AA2023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023" s="7" t="str">
        <f ca="1">VLOOKUP($Y2023,Departments!$A:$B,2,FALSE)</f>
        <v>Audit</v>
      </c>
      <c r="AA2023" s="6">
        <f t="shared" ca="1" si="316"/>
        <v>9</v>
      </c>
      <c r="AB2023" s="7" t="str">
        <f ca="1">VLOOKUP($AA2023,Roles!$A:$B,2,FALSE)</f>
        <v>Intern</v>
      </c>
      <c r="AC2023" s="6" t="str">
        <f t="shared" ca="1" si="317"/>
        <v/>
      </c>
      <c r="AD2023" s="7" t="str">
        <f ca="1" xml:space="preserve">
IF($AC2023 &lt;&gt; "",
    VLOOKUP($AC2023,Levels!$A:$B,2,FALSE),
    ""
)</f>
        <v/>
      </c>
      <c r="AE2023" s="8">
        <f t="shared" ca="1" si="318"/>
        <v>36188</v>
      </c>
      <c r="AF2023" s="6">
        <f ca="1">RANDBETWEEN(5,COUNTA('Recruitment source'!$A:$A) + 1)</f>
        <v>5</v>
      </c>
      <c r="AG2023" s="6" t="str">
        <f ca="1">VLOOKUP($AF2023,'Recruitment source'!$A:$B,2,FALSE)</f>
        <v>Indeed</v>
      </c>
      <c r="AH2023" s="8"/>
      <c r="AI2023" s="1">
        <f t="shared" ca="1" si="310"/>
        <v>1205</v>
      </c>
      <c r="AJ2023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2019, 1, 'Emmanuel Moraes Soares', 'M', 6, '29/05/1988', 7, 13, 9, NULL, 1205);</v>
      </c>
    </row>
    <row r="2024" spans="1:36" ht="14.25" customHeight="1" x14ac:dyDescent="0.2">
      <c r="A2024" s="7" cm="1">
        <f t="array" aca="1" ref="A2024" ca="1">INDEX(Companies!$A:$A,RANDBETWEEN(5,COUNTA(Companies!$A:$A) + 1),1)</f>
        <v>5</v>
      </c>
      <c r="B2024" s="7" t="str">
        <f ca="1">VLOOKUP($A2024,Companies!$A:$B,2,FALSE)</f>
        <v>ACME Corporation</v>
      </c>
      <c r="C2024" s="5">
        <f t="shared" si="311"/>
        <v>2020</v>
      </c>
      <c r="D2024" s="5" t="str" cm="1">
        <f t="array" ref="D2024">SHA1HASH($C2024)</f>
        <v>85568b20c3315286c4dfebb330b25146f92bed66</v>
      </c>
      <c r="E2024" s="6">
        <v>1</v>
      </c>
      <c r="F2024" s="7">
        <f ca="1">IF($C2024 = 1 + N("Presidente"),
    127,
    IF($C2024 = 2 + N("Vice-Presidente"),
        72,
        IF($C2024 = 3 + N("Secretária bilíngue"),
            13,
            RANDBETWEEN(5,COUNT(Name!$A:$A) + 1)
        )
    )
)</f>
        <v>119</v>
      </c>
      <c r="G2024" s="7" t="str">
        <f ca="1">VLOOKUP($F2024,Name!$A:$B,2,FALSE)</f>
        <v>Elisa</v>
      </c>
      <c r="H2024" s="7">
        <f ca="1" xml:space="preserve">
IF($C2024 = 1,
    0,
    RANDBETWEEN(5,COUNT('Last name'!$A:$A) + 1)
)</f>
        <v>192</v>
      </c>
      <c r="I2024" s="7" t="str">
        <f ca="1" xml:space="preserve">
IF($C2024 = 1 + N("Presidente"),
    "de Orléans e Bragança",
    VLOOKUP($H2024,'Last name'!$A:$B,2,FALSE) &amp; " " &amp; VLOOKUP(RANDBETWEEN(5,COUNT('Last name'!$A:$A) + 1),'Last name'!$A:$B,2,FALSE)
)</f>
        <v>Vaz Dias</v>
      </c>
      <c r="J2024" s="7" t="str">
        <f t="shared" ca="1" si="312"/>
        <v>Elisa Vaz Dias</v>
      </c>
      <c r="K2024" s="7" t="str" cm="1">
        <f t="array" aca="1" ref="K2024" ca="1">SHA1HASH($J2024)</f>
        <v>26b4126f4eb23ef60fbe0bf1c440278cd01f872a</v>
      </c>
      <c r="L2024" s="7" cm="1">
        <f t="array" aca="1" ref="L2024" ca="1">INDEX(States!$A:$A,N2024,1)</f>
        <v>5</v>
      </c>
      <c r="M2024" s="7" t="str">
        <f ca="1">VLOOKUP($L2024,Countries!$A:$B,2,FALSE)</f>
        <v>Portugal</v>
      </c>
      <c r="N2024" s="7" cm="1">
        <f t="array" aca="1" ref="N2024" ca="1">INDEX(States!$C:$C,RANDBETWEEN(5,COUNTA(States!$A:$A) + 1),1)</f>
        <v>15</v>
      </c>
      <c r="O2024" s="7" t="str">
        <f ca="1">VLOOKUP($N2024,States!$C:$D,2,FALSE)</f>
        <v xml:space="preserve"> ÉVORA</v>
      </c>
      <c r="P2024" s="7" t="str">
        <f ca="1">VLOOKUP($F2024,Name!$A:$C,3,FALSE)</f>
        <v>F</v>
      </c>
      <c r="Q2024" s="7" t="str">
        <f ca="1">VLOOKUP($P2024,Genders!$B:$C,2,FALSE)</f>
        <v>Female</v>
      </c>
      <c r="R2024" s="7" cm="1">
        <f t="array" aca="1" ref="R2024" ca="1">INDEX('Marital status'!$A:$A,RANDBETWEEN(5,COUNTA('Marital status'!$A:$A) + 1),1)</f>
        <v>6</v>
      </c>
      <c r="S2024" s="7" t="str">
        <f ca="1">VLOOKUP($R2024,'Marital status'!$A:$B,2,FALSE)</f>
        <v>MarrieD</v>
      </c>
      <c r="T2024" s="7">
        <f t="shared" ca="1" si="313"/>
        <v>7</v>
      </c>
      <c r="U2024" s="7" t="str">
        <f ca="1">VLOOKUP($T2024,Ethnicities!$A:$B,2,FALSE)</f>
        <v xml:space="preserve">  Hispanic or LATINO</v>
      </c>
      <c r="V2024" s="8">
        <f t="shared" ca="1" si="314"/>
        <v>21559</v>
      </c>
      <c r="W2024" s="6">
        <f t="shared" ca="1" si="315"/>
        <v>7</v>
      </c>
      <c r="X2024" s="8" t="str">
        <f ca="1">VLOOKUP($W2024,'Background education'!$A:$B,2,FALSE)</f>
        <v>Undergraduate degree</v>
      </c>
      <c r="Y2024" s="7">
        <f ca="1" xml:space="preserve">
  IF(OR($AA2024 = 5, $AA2024 = 6, $AA2024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024" s="7" t="str">
        <f ca="1">VLOOKUP($Y2024,Departments!$A:$B,2,FALSE)</f>
        <v>Human Resource</v>
      </c>
      <c r="AA2024" s="6">
        <f t="shared" ca="1" si="316"/>
        <v>11</v>
      </c>
      <c r="AB2024" s="7" t="str">
        <f ca="1">VLOOKUP($AA2024,Roles!$A:$B,2,FALSE)</f>
        <v>Analyst</v>
      </c>
      <c r="AC2024" s="6">
        <f t="shared" ca="1" si="317"/>
        <v>6</v>
      </c>
      <c r="AD2024" s="7" t="str">
        <f ca="1" xml:space="preserve">
IF($AC2024 &lt;&gt; "",
    VLOOKUP($AC2024,Levels!$A:$B,2,FALSE),
    ""
)</f>
        <v>Pleno</v>
      </c>
      <c r="AE2024" s="8">
        <f t="shared" ca="1" si="318"/>
        <v>42578</v>
      </c>
      <c r="AF2024" s="6">
        <f ca="1">RANDBETWEEN(5,COUNTA('Recruitment source'!$A:$A) + 1)</f>
        <v>15</v>
      </c>
      <c r="AG2024" s="6" t="str">
        <f ca="1">VLOOKUP($AF2024,'Recruitment source'!$A:$B,2,FALSE)</f>
        <v>Website</v>
      </c>
      <c r="AH2024" s="8"/>
      <c r="AI2024" s="1">
        <f t="shared" ca="1" si="310"/>
        <v>2580</v>
      </c>
      <c r="AJ2024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2020, 1, 'Elisa Vaz Dias', 'F', 7, '09/01/1959', 7, 8, 11, 6, 2580);</v>
      </c>
    </row>
    <row r="2025" spans="1:36" ht="14.25" customHeight="1" x14ac:dyDescent="0.2">
      <c r="A2025" s="7" cm="1">
        <f t="array" aca="1" ref="A2025" ca="1">INDEX(Companies!$A:$A,RANDBETWEEN(5,COUNTA(Companies!$A:$A) + 1),1)</f>
        <v>5</v>
      </c>
      <c r="B2025" s="7" t="str">
        <f ca="1">VLOOKUP($A2025,Companies!$A:$B,2,FALSE)</f>
        <v>ACME Corporation</v>
      </c>
      <c r="C2025" s="5">
        <f t="shared" si="311"/>
        <v>2021</v>
      </c>
      <c r="D2025" s="5" t="str" cm="1">
        <f t="array" ref="D2025">SHA1HASH($C2025)</f>
        <v>fd93ac461456a118d38a8d6b4d18f6741682f3eb</v>
      </c>
      <c r="E2025" s="6">
        <v>1</v>
      </c>
      <c r="F2025" s="7">
        <f ca="1">IF($C2025 = 1 + N("Presidente"),
    127,
    IF($C2025 = 2 + N("Vice-Presidente"),
        72,
        IF($C2025 = 3 + N("Secretária bilíngue"),
            13,
            RANDBETWEEN(5,COUNT(Name!$A:$A) + 1)
        )
    )
)</f>
        <v>82</v>
      </c>
      <c r="G2025" s="7" t="str">
        <f ca="1">VLOOKUP($F2025,Name!$A:$B,2,FALSE)</f>
        <v>Caleb</v>
      </c>
      <c r="H2025" s="7">
        <f ca="1" xml:space="preserve">
IF($C2025 = 1,
    0,
    RANDBETWEEN(5,COUNT('Last name'!$A:$A) + 1)
)</f>
        <v>179</v>
      </c>
      <c r="I2025" s="7" t="str">
        <f ca="1" xml:space="preserve">
IF($C2025 = 1 + N("Presidente"),
    "de Orléans e Bragança",
    VLOOKUP($H2025,'Last name'!$A:$B,2,FALSE) &amp; " " &amp; VLOOKUP(RANDBETWEEN(5,COUNT('Last name'!$A:$A) + 1),'Last name'!$A:$B,2,FALSE)
)</f>
        <v>Serra Morato</v>
      </c>
      <c r="J2025" s="7" t="str">
        <f t="shared" ca="1" si="312"/>
        <v>Caleb Serra Morato</v>
      </c>
      <c r="K2025" s="7" t="str" cm="1">
        <f t="array" aca="1" ref="K2025" ca="1">SHA1HASH($J2025)</f>
        <v>7a168b24b5fad48bdff651f4af62a3cc4023f794</v>
      </c>
      <c r="L2025" s="7" cm="1">
        <f t="array" aca="1" ref="L2025" ca="1">INDEX(States!$A:$A,N2025,1)</f>
        <v>5</v>
      </c>
      <c r="M2025" s="7" t="str">
        <f ca="1">VLOOKUP($L2025,Countries!$A:$B,2,FALSE)</f>
        <v>Portugal</v>
      </c>
      <c r="N2025" s="7" cm="1">
        <f t="array" aca="1" ref="N2025" ca="1">INDEX(States!$C:$C,RANDBETWEEN(5,COUNTA(States!$A:$A) + 1),1)</f>
        <v>10</v>
      </c>
      <c r="O2025" s="7" t="str">
        <f ca="1">VLOOKUP($N2025,States!$C:$D,2,FALSE)</f>
        <v>Faro</v>
      </c>
      <c r="P2025" s="7" t="str">
        <f ca="1">VLOOKUP($F2025,Name!$A:$C,3,FALSE)</f>
        <v>M</v>
      </c>
      <c r="Q2025" s="7" t="str">
        <f ca="1">VLOOKUP($P2025,Genders!$B:$C,2,FALSE)</f>
        <v>Male</v>
      </c>
      <c r="R2025" s="7" cm="1">
        <f t="array" aca="1" ref="R2025" ca="1">INDEX('Marital status'!$A:$A,RANDBETWEEN(5,COUNTA('Marital status'!$A:$A) + 1),1)</f>
        <v>6</v>
      </c>
      <c r="S2025" s="7" t="str">
        <f ca="1">VLOOKUP($R2025,'Marital status'!$A:$B,2,FALSE)</f>
        <v>MarrieD</v>
      </c>
      <c r="T2025" s="7">
        <f t="shared" ca="1" si="313"/>
        <v>5</v>
      </c>
      <c r="U2025" s="7" t="str">
        <f ca="1">VLOOKUP($T2025,Ethnicities!$A:$B,2,FALSE)</f>
        <v xml:space="preserve"> white</v>
      </c>
      <c r="V2025" s="8">
        <f t="shared" ca="1" si="314"/>
        <v>31380</v>
      </c>
      <c r="W2025" s="6">
        <f t="shared" ca="1" si="315"/>
        <v>7</v>
      </c>
      <c r="X2025" s="8" t="str">
        <f ca="1">VLOOKUP($W2025,'Background education'!$A:$B,2,FALSE)</f>
        <v>Undergraduate degree</v>
      </c>
      <c r="Y2025" s="7">
        <f ca="1" xml:space="preserve">
  IF(OR($AA2025 = 5, $AA2025 = 6, $AA2025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025" s="7" t="str">
        <f ca="1">VLOOKUP($Y2025,Departments!$A:$B,2,FALSE)</f>
        <v>Human Resource</v>
      </c>
      <c r="AA2025" s="6">
        <f t="shared" ca="1" si="316"/>
        <v>9</v>
      </c>
      <c r="AB2025" s="7" t="str">
        <f ca="1">VLOOKUP($AA2025,Roles!$A:$B,2,FALSE)</f>
        <v>Intern</v>
      </c>
      <c r="AC2025" s="6" t="str">
        <f t="shared" ca="1" si="317"/>
        <v/>
      </c>
      <c r="AD2025" s="7" t="str">
        <f ca="1" xml:space="preserve">
IF($AC2025 &lt;&gt; "",
    VLOOKUP($AC2025,Levels!$A:$B,2,FALSE),
    ""
)</f>
        <v/>
      </c>
      <c r="AE2025" s="8">
        <f t="shared" ca="1" si="318"/>
        <v>42419</v>
      </c>
      <c r="AF2025" s="6">
        <f ca="1">RANDBETWEEN(5,COUNTA('Recruitment source'!$A:$A) + 1)</f>
        <v>6</v>
      </c>
      <c r="AG2025" s="6" t="str">
        <f ca="1">VLOOKUP($AF2025,'Recruitment source'!$A:$B,2,FALSE)</f>
        <v>Learn4Good</v>
      </c>
      <c r="AH2025" s="8"/>
      <c r="AI2025" s="1">
        <f t="shared" ca="1" si="310"/>
        <v>1285</v>
      </c>
      <c r="AJ2025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2021, 1, 'Caleb Serra Morato', 'M', 5, '29/11/1985', 7, 8, 9, NULL, 1285);</v>
      </c>
    </row>
    <row r="2026" spans="1:36" ht="14.25" customHeight="1" x14ac:dyDescent="0.2">
      <c r="A2026" s="7" cm="1">
        <f t="array" aca="1" ref="A2026" ca="1">INDEX(Companies!$A:$A,RANDBETWEEN(5,COUNTA(Companies!$A:$A) + 1),1)</f>
        <v>5</v>
      </c>
      <c r="B2026" s="7" t="str">
        <f ca="1">VLOOKUP($A2026,Companies!$A:$B,2,FALSE)</f>
        <v>ACME Corporation</v>
      </c>
      <c r="C2026" s="5">
        <f t="shared" si="311"/>
        <v>2022</v>
      </c>
      <c r="D2026" s="5" t="str" cm="1">
        <f t="array" ref="D2026">SHA1HASH($C2026)</f>
        <v>e575dccc71140754dd85beda5965b6a358150309</v>
      </c>
      <c r="E2026" s="6">
        <v>1</v>
      </c>
      <c r="F2026" s="7">
        <f ca="1">IF($C2026 = 1 + N("Presidente"),
    127,
    IF($C2026 = 2 + N("Vice-Presidente"),
        72,
        IF($C2026 = 3 + N("Secretária bilíngue"),
            13,
            RANDBETWEEN(5,COUNT(Name!$A:$A) + 1)
        )
    )
)</f>
        <v>133</v>
      </c>
      <c r="G2026" s="7" t="str">
        <f ca="1">VLOOKUP($F2026,Name!$A:$B,2,FALSE)</f>
        <v>Esther</v>
      </c>
      <c r="H2026" s="7">
        <f ca="1" xml:space="preserve">
IF($C2026 = 1,
    0,
    RANDBETWEEN(5,COUNT('Last name'!$A:$A) + 1)
)</f>
        <v>70</v>
      </c>
      <c r="I2026" s="7" t="str">
        <f ca="1" xml:space="preserve">
IF($C2026 = 1 + N("Presidente"),
    "de Orléans e Bragança",
    VLOOKUP($H2026,'Last name'!$A:$B,2,FALSE) &amp; " " &amp; VLOOKUP(RANDBETWEEN(5,COUNT('Last name'!$A:$A) + 1),'Last name'!$A:$B,2,FALSE)
)</f>
        <v>Cunha Santos</v>
      </c>
      <c r="J2026" s="7" t="str">
        <f t="shared" ca="1" si="312"/>
        <v>Esther Cunha Santos</v>
      </c>
      <c r="K2026" s="7" t="str" cm="1">
        <f t="array" aca="1" ref="K2026" ca="1">SHA1HASH($J2026)</f>
        <v>db79fdf36c4e686203264afffd3969bd7c266595</v>
      </c>
      <c r="L2026" s="7" cm="1">
        <f t="array" aca="1" ref="L2026" ca="1">INDEX(States!$A:$A,N2026,1)</f>
        <v>5</v>
      </c>
      <c r="M2026" s="7" t="str">
        <f ca="1">VLOOKUP($L2026,Countries!$A:$B,2,FALSE)</f>
        <v>Portugal</v>
      </c>
      <c r="N2026" s="7" cm="1">
        <f t="array" aca="1" ref="N2026" ca="1">INDEX(States!$C:$C,RANDBETWEEN(5,COUNTA(States!$A:$A) + 1),1)</f>
        <v>21</v>
      </c>
      <c r="O2026" s="7" t="str">
        <f ca="1">VLOOKUP($N2026,States!$C:$D,2,FALSE)</f>
        <v>Guarda</v>
      </c>
      <c r="P2026" s="7" t="str">
        <f ca="1">VLOOKUP($F2026,Name!$A:$C,3,FALSE)</f>
        <v>F</v>
      </c>
      <c r="Q2026" s="7" t="str">
        <f ca="1">VLOOKUP($P2026,Genders!$B:$C,2,FALSE)</f>
        <v>Female</v>
      </c>
      <c r="R2026" s="7" cm="1">
        <f t="array" aca="1" ref="R2026" ca="1">INDEX('Marital status'!$A:$A,RANDBETWEEN(5,COUNTA('Marital status'!$A:$A) + 1),1)</f>
        <v>5</v>
      </c>
      <c r="S2026" s="7" t="str">
        <f ca="1">VLOOKUP($R2026,'Marital status'!$A:$B,2,FALSE)</f>
        <v>single</v>
      </c>
      <c r="T2026" s="7">
        <f t="shared" ca="1" si="313"/>
        <v>5</v>
      </c>
      <c r="U2026" s="7" t="str">
        <f ca="1">VLOOKUP($T2026,Ethnicities!$A:$B,2,FALSE)</f>
        <v xml:space="preserve"> white</v>
      </c>
      <c r="V2026" s="8">
        <f t="shared" ca="1" si="314"/>
        <v>24205</v>
      </c>
      <c r="W2026" s="6">
        <f t="shared" ca="1" si="315"/>
        <v>7</v>
      </c>
      <c r="X2026" s="8" t="str">
        <f ca="1">VLOOKUP($W2026,'Background education'!$A:$B,2,FALSE)</f>
        <v>Undergraduate degree</v>
      </c>
      <c r="Y2026" s="7">
        <f ca="1" xml:space="preserve">
  IF(OR($AA2026 = 5, $AA2026 = 6, $AA2026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26" s="7" t="str">
        <f ca="1">VLOOKUP($Y2026,Departments!$A:$B,2,FALSE)</f>
        <v>Controlling</v>
      </c>
      <c r="AA2026" s="6">
        <f t="shared" ca="1" si="316"/>
        <v>11</v>
      </c>
      <c r="AB2026" s="7" t="str">
        <f ca="1">VLOOKUP($AA2026,Roles!$A:$B,2,FALSE)</f>
        <v>Analyst</v>
      </c>
      <c r="AC2026" s="6">
        <f t="shared" ca="1" si="317"/>
        <v>7</v>
      </c>
      <c r="AD2026" s="7" t="str">
        <f ca="1" xml:space="preserve">
IF($AC2026 &lt;&gt; "",
    VLOOKUP($AC2026,Levels!$A:$B,2,FALSE),
    ""
)</f>
        <v>Senior</v>
      </c>
      <c r="AE2026" s="8">
        <f t="shared" ca="1" si="318"/>
        <v>42293</v>
      </c>
      <c r="AF2026" s="6">
        <f ca="1">RANDBETWEEN(5,COUNTA('Recruitment source'!$A:$A) + 1)</f>
        <v>5</v>
      </c>
      <c r="AG2026" s="6" t="str">
        <f ca="1">VLOOKUP($AF2026,'Recruitment source'!$A:$B,2,FALSE)</f>
        <v>Indeed</v>
      </c>
      <c r="AH2026" s="8"/>
      <c r="AI2026" s="1">
        <f t="shared" ca="1" si="310"/>
        <v>2500</v>
      </c>
      <c r="AJ2026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2022, 1, 'Esther Cunha Santos', 'F', 5, '08/04/1966', 7, 12, 11, 7, 2500);</v>
      </c>
    </row>
    <row r="2027" spans="1:36" ht="14.25" customHeight="1" x14ac:dyDescent="0.2">
      <c r="A2027" s="7" cm="1">
        <f t="array" aca="1" ref="A2027" ca="1">INDEX(Companies!$A:$A,RANDBETWEEN(5,COUNTA(Companies!$A:$A) + 1),1)</f>
        <v>5</v>
      </c>
      <c r="B2027" s="7" t="str">
        <f ca="1">VLOOKUP($A2027,Companies!$A:$B,2,FALSE)</f>
        <v>ACME Corporation</v>
      </c>
      <c r="C2027" s="5">
        <f t="shared" si="311"/>
        <v>2023</v>
      </c>
      <c r="D2027" s="5" t="str" cm="1">
        <f t="array" ref="D2027">SHA1HASH($C2027)</f>
        <v>445cd2fd3273962bdf09425109a2d09f7170e837</v>
      </c>
      <c r="E2027" s="6">
        <v>1</v>
      </c>
      <c r="F2027" s="7">
        <f ca="1">IF($C2027 = 1 + N("Presidente"),
    127,
    IF($C2027 = 2 + N("Vice-Presidente"),
        72,
        IF($C2027 = 3 + N("Secretária bilíngue"),
            13,
            RANDBETWEEN(5,COUNT(Name!$A:$A) + 1)
        )
    )
)</f>
        <v>150</v>
      </c>
      <c r="G2027" s="7" t="str">
        <f ca="1">VLOOKUP($F2027,Name!$A:$B,2,FALSE)</f>
        <v>Gabriela</v>
      </c>
      <c r="H2027" s="7">
        <f ca="1" xml:space="preserve">
IF($C2027 = 1,
    0,
    RANDBETWEEN(5,COUNT('Last name'!$A:$A) + 1)
)</f>
        <v>48</v>
      </c>
      <c r="I2027" s="7" t="str">
        <f ca="1" xml:space="preserve">
IF($C2027 = 1 + N("Presidente"),
    "de Orléans e Bragança",
    VLOOKUP($H2027,'Last name'!$A:$B,2,FALSE) &amp; " " &amp; VLOOKUP(RANDBETWEEN(5,COUNT('Last name'!$A:$A) + 1),'Last name'!$A:$B,2,FALSE)
)</f>
        <v>Brasil De Luca</v>
      </c>
      <c r="J2027" s="7" t="str">
        <f t="shared" ca="1" si="312"/>
        <v>Gabriela Brasil De Luca</v>
      </c>
      <c r="K2027" s="7" t="str" cm="1">
        <f t="array" aca="1" ref="K2027" ca="1">SHA1HASH($J2027)</f>
        <v>be5095402dc153a2835bd90f72d52d931dda231d</v>
      </c>
      <c r="L2027" s="7" cm="1">
        <f t="array" aca="1" ref="L2027" ca="1">INDEX(States!$A:$A,N2027,1)</f>
        <v>5</v>
      </c>
      <c r="M2027" s="7" t="str">
        <f ca="1">VLOOKUP($L2027,Countries!$A:$B,2,FALSE)</f>
        <v>Portugal</v>
      </c>
      <c r="N2027" s="7" cm="1">
        <f t="array" aca="1" ref="N2027" ca="1">INDEX(States!$C:$C,RANDBETWEEN(5,COUNTA(States!$A:$A) + 1),1)</f>
        <v>8</v>
      </c>
      <c r="O2027" s="7" t="str">
        <f ca="1">VLOOKUP($N2027,States!$C:$D,2,FALSE)</f>
        <v>AveirO</v>
      </c>
      <c r="P2027" s="7" t="str">
        <f ca="1">VLOOKUP($F2027,Name!$A:$C,3,FALSE)</f>
        <v>F</v>
      </c>
      <c r="Q2027" s="7" t="str">
        <f ca="1">VLOOKUP($P2027,Genders!$B:$C,2,FALSE)</f>
        <v>Female</v>
      </c>
      <c r="R2027" s="7" cm="1">
        <f t="array" aca="1" ref="R2027" ca="1">INDEX('Marital status'!$A:$A,RANDBETWEEN(5,COUNTA('Marital status'!$A:$A) + 1),1)</f>
        <v>5</v>
      </c>
      <c r="S2027" s="7" t="str">
        <f ca="1">VLOOKUP($R2027,'Marital status'!$A:$B,2,FALSE)</f>
        <v>single</v>
      </c>
      <c r="T2027" s="7">
        <f t="shared" ca="1" si="313"/>
        <v>5</v>
      </c>
      <c r="U2027" s="7" t="str">
        <f ca="1">VLOOKUP($T2027,Ethnicities!$A:$B,2,FALSE)</f>
        <v xml:space="preserve"> white</v>
      </c>
      <c r="V2027" s="8">
        <f t="shared" ca="1" si="314"/>
        <v>23603</v>
      </c>
      <c r="W2027" s="6">
        <f t="shared" ca="1" si="315"/>
        <v>7</v>
      </c>
      <c r="X2027" s="8" t="str">
        <f ca="1">VLOOKUP($W2027,'Background education'!$A:$B,2,FALSE)</f>
        <v>Undergraduate degree</v>
      </c>
      <c r="Y2027" s="7">
        <f ca="1" xml:space="preserve">
  IF(OR($AA2027 = 5, $AA2027 = 6, $AA2027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27" s="7" t="str">
        <f ca="1">VLOOKUP($Y2027,Departments!$A:$B,2,FALSE)</f>
        <v>Finance</v>
      </c>
      <c r="AA2027" s="6">
        <f t="shared" ca="1" si="316"/>
        <v>10</v>
      </c>
      <c r="AB2027" s="7" t="str">
        <f ca="1">VLOOKUP($AA2027,Roles!$A:$B,2,FALSE)</f>
        <v>Trainee</v>
      </c>
      <c r="AC2027" s="6" t="str">
        <f t="shared" ca="1" si="317"/>
        <v/>
      </c>
      <c r="AD2027" s="7" t="str">
        <f ca="1" xml:space="preserve">
IF($AC2027 &lt;&gt; "",
    VLOOKUP($AC2027,Levels!$A:$B,2,FALSE),
    ""
)</f>
        <v/>
      </c>
      <c r="AE2027" s="8">
        <f t="shared" ca="1" si="318"/>
        <v>44750</v>
      </c>
      <c r="AF2027" s="6">
        <f ca="1">RANDBETWEEN(5,COUNTA('Recruitment source'!$A:$A) + 1)</f>
        <v>10</v>
      </c>
      <c r="AG2027" s="6" t="str">
        <f ca="1">VLOOKUP($AF2027,'Recruitment source'!$A:$B,2,FALSE)</f>
        <v>Jobs in Lisbon</v>
      </c>
      <c r="AH2027" s="8"/>
      <c r="AI2027" s="1">
        <f t="shared" ca="1" si="310"/>
        <v>1305</v>
      </c>
      <c r="AJ2027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2023, 1, 'Gabriela Brasil De Luca', 'F', 5, '14/08/1964', 7, 7, 10, NULL, 1305);</v>
      </c>
    </row>
    <row r="2028" spans="1:36" ht="14.25" customHeight="1" x14ac:dyDescent="0.2">
      <c r="A2028" s="7" cm="1">
        <f t="array" aca="1" ref="A2028" ca="1">INDEX(Companies!$A:$A,RANDBETWEEN(5,COUNTA(Companies!$A:$A) + 1),1)</f>
        <v>5</v>
      </c>
      <c r="B2028" s="7" t="str">
        <f ca="1">VLOOKUP($A2028,Companies!$A:$B,2,FALSE)</f>
        <v>ACME Corporation</v>
      </c>
      <c r="C2028" s="5">
        <f t="shared" si="311"/>
        <v>2024</v>
      </c>
      <c r="D2028" s="5" t="str" cm="1">
        <f t="array" ref="D2028">SHA1HASH($C2028)</f>
        <v>7e79a3af2634de6635e59c9404d251b3955d39f9</v>
      </c>
      <c r="E2028" s="6">
        <v>1</v>
      </c>
      <c r="F2028" s="7">
        <f ca="1">IF($C2028 = 1 + N("Presidente"),
    127,
    IF($C2028 = 2 + N("Vice-Presidente"),
        72,
        IF($C2028 = 3 + N("Secretária bilíngue"),
            13,
            RANDBETWEEN(5,COUNT(Name!$A:$A) + 1)
        )
    )
)</f>
        <v>335</v>
      </c>
      <c r="G2028" s="7" t="str">
        <f ca="1">VLOOKUP($F2028,Name!$A:$B,2,FALSE)</f>
        <v>Sammuel</v>
      </c>
      <c r="H2028" s="7">
        <f ca="1" xml:space="preserve">
IF($C2028 = 1,
    0,
    RANDBETWEEN(5,COUNT('Last name'!$A:$A) + 1)
)</f>
        <v>10</v>
      </c>
      <c r="I2028" s="7" t="str">
        <f ca="1" xml:space="preserve">
IF($C2028 = 1 + N("Presidente"),
    "de Orléans e Bragança",
    VLOOKUP($H2028,'Last name'!$A:$B,2,FALSE) &amp; " " &amp; VLOOKUP(RANDBETWEEN(5,COUNT('Last name'!$A:$A) + 1),'Last name'!$A:$B,2,FALSE)
)</f>
        <v>Alencar Chaves</v>
      </c>
      <c r="J2028" s="7" t="str">
        <f t="shared" ca="1" si="312"/>
        <v>Sammuel Alencar Chaves</v>
      </c>
      <c r="K2028" s="7" t="str" cm="1">
        <f t="array" aca="1" ref="K2028" ca="1">SHA1HASH($J2028)</f>
        <v>7104d9a1baf0adf29ea5b91d6b6b5841bb43d956</v>
      </c>
      <c r="L2028" s="7" cm="1">
        <f t="array" aca="1" ref="L2028" ca="1">INDEX(States!$A:$A,N2028,1)</f>
        <v>5</v>
      </c>
      <c r="M2028" s="7" t="str">
        <f ca="1">VLOOKUP($L2028,Countries!$A:$B,2,FALSE)</f>
        <v>Portugal</v>
      </c>
      <c r="N2028" s="7" cm="1">
        <f t="array" aca="1" ref="N2028" ca="1">INDEX(States!$C:$C,RANDBETWEEN(5,COUNTA(States!$A:$A) + 1),1)</f>
        <v>8</v>
      </c>
      <c r="O2028" s="7" t="str">
        <f ca="1">VLOOKUP($N2028,States!$C:$D,2,FALSE)</f>
        <v>AveirO</v>
      </c>
      <c r="P2028" s="7" t="str">
        <f ca="1">VLOOKUP($F2028,Name!$A:$C,3,FALSE)</f>
        <v>M</v>
      </c>
      <c r="Q2028" s="7" t="str">
        <f ca="1">VLOOKUP($P2028,Genders!$B:$C,2,FALSE)</f>
        <v>Male</v>
      </c>
      <c r="R2028" s="7" cm="1">
        <f t="array" aca="1" ref="R2028" ca="1">INDEX('Marital status'!$A:$A,RANDBETWEEN(5,COUNTA('Marital status'!$A:$A) + 1),1)</f>
        <v>7</v>
      </c>
      <c r="S2028" s="7" t="str">
        <f ca="1">VLOOKUP($R2028,'Marital status'!$A:$B,2,FALSE)</f>
        <v xml:space="preserve">Widowed </v>
      </c>
      <c r="T2028" s="7">
        <f t="shared" ca="1" si="313"/>
        <v>5</v>
      </c>
      <c r="U2028" s="7" t="str">
        <f ca="1">VLOOKUP($T2028,Ethnicities!$A:$B,2,FALSE)</f>
        <v xml:space="preserve"> white</v>
      </c>
      <c r="V2028" s="8">
        <f t="shared" ca="1" si="314"/>
        <v>30800</v>
      </c>
      <c r="W2028" s="6">
        <f t="shared" ca="1" si="315"/>
        <v>8</v>
      </c>
      <c r="X2028" s="8" t="str">
        <f ca="1">VLOOKUP($W2028,'Background education'!$A:$B,2,FALSE)</f>
        <v>Graduate school</v>
      </c>
      <c r="Y2028" s="7">
        <f ca="1" xml:space="preserve">
  IF(OR($AA2028 = 5, $AA2028 = 6, $AA2028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028" s="7" t="str">
        <f ca="1">VLOOKUP($Y2028,Departments!$A:$B,2,FALSE)</f>
        <v xml:space="preserve"> Commercial</v>
      </c>
      <c r="AA2028" s="6">
        <f t="shared" ca="1" si="316"/>
        <v>11</v>
      </c>
      <c r="AB2028" s="7" t="str">
        <f ca="1">VLOOKUP($AA2028,Roles!$A:$B,2,FALSE)</f>
        <v>Analyst</v>
      </c>
      <c r="AC2028" s="6">
        <f t="shared" ca="1" si="317"/>
        <v>5</v>
      </c>
      <c r="AD2028" s="7" t="str">
        <f ca="1" xml:space="preserve">
IF($AC2028 &lt;&gt; "",
    VLOOKUP($AC2028,Levels!$A:$B,2,FALSE),
    ""
)</f>
        <v>Junior</v>
      </c>
      <c r="AE2028" s="8">
        <f t="shared" ca="1" si="318"/>
        <v>44673</v>
      </c>
      <c r="AF2028" s="6">
        <f ca="1">RANDBETWEEN(5,COUNTA('Recruitment source'!$A:$A) + 1)</f>
        <v>15</v>
      </c>
      <c r="AG2028" s="6" t="str">
        <f ca="1">VLOOKUP($AF2028,'Recruitment source'!$A:$B,2,FALSE)</f>
        <v>Website</v>
      </c>
      <c r="AH2028" s="8"/>
      <c r="AI2028" s="1">
        <f t="shared" ca="1" si="310"/>
        <v>3080</v>
      </c>
      <c r="AJ2028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2024, 1, 'Sammuel Alencar Chaves', 'M', 5, '28/04/1984', 8, 9, 11, 5, 3080);</v>
      </c>
    </row>
    <row r="2029" spans="1:36" ht="14.25" customHeight="1" x14ac:dyDescent="0.2">
      <c r="A2029" s="7" cm="1">
        <f t="array" aca="1" ref="A2029" ca="1">INDEX(Companies!$A:$A,RANDBETWEEN(5,COUNTA(Companies!$A:$A) + 1),1)</f>
        <v>5</v>
      </c>
      <c r="B2029" s="7" t="str">
        <f ca="1">VLOOKUP($A2029,Companies!$A:$B,2,FALSE)</f>
        <v>ACME Corporation</v>
      </c>
      <c r="C2029" s="5">
        <f t="shared" si="311"/>
        <v>2025</v>
      </c>
      <c r="D2029" s="5" t="str" cm="1">
        <f t="array" ref="D2029">SHA1HASH($C2029)</f>
        <v>004be89dd9e070ecb080b9b759e5be29ec24881b</v>
      </c>
      <c r="E2029" s="6">
        <v>1</v>
      </c>
      <c r="F2029" s="7">
        <f ca="1">IF($C2029 = 1 + N("Presidente"),
    127,
    IF($C2029 = 2 + N("Vice-Presidente"),
        72,
        IF($C2029 = 3 + N("Secretária bilíngue"),
            13,
            RANDBETWEEN(5,COUNT(Name!$A:$A) + 1)
        )
    )
)</f>
        <v>263</v>
      </c>
      <c r="G2029" s="7" t="str">
        <f ca="1">VLOOKUP($F2029,Name!$A:$B,2,FALSE)</f>
        <v>Maria Fernanda</v>
      </c>
      <c r="H2029" s="7">
        <f ca="1" xml:space="preserve">
IF($C2029 = 1,
    0,
    RANDBETWEEN(5,COUNT('Last name'!$A:$A) + 1)
)</f>
        <v>60</v>
      </c>
      <c r="I2029" s="7" t="str">
        <f ca="1" xml:space="preserve">
IF($C2029 = 1 + N("Presidente"),
    "de Orléans e Bragança",
    VLOOKUP($H2029,'Last name'!$A:$B,2,FALSE) &amp; " " &amp; VLOOKUP(RANDBETWEEN(5,COUNT('Last name'!$A:$A) + 1),'Last name'!$A:$B,2,FALSE)
)</f>
        <v>Carneiro Alvaregna</v>
      </c>
      <c r="J2029" s="7" t="str">
        <f t="shared" ca="1" si="312"/>
        <v>Maria Fernanda Carneiro Alvaregna</v>
      </c>
      <c r="K2029" s="7" t="str" cm="1">
        <f t="array" aca="1" ref="K2029" ca="1">SHA1HASH($J2029)</f>
        <v>2fa504167dd22ef4c26a5e6db87124917393bcab</v>
      </c>
      <c r="L2029" s="7" cm="1">
        <f t="array" aca="1" ref="L2029" ca="1">INDEX(States!$A:$A,N2029,1)</f>
        <v>5</v>
      </c>
      <c r="M2029" s="7" t="str">
        <f ca="1">VLOOKUP($L2029,Countries!$A:$B,2,FALSE)</f>
        <v>Portugal</v>
      </c>
      <c r="N2029" s="7" cm="1">
        <f t="array" aca="1" ref="N2029" ca="1">INDEX(States!$C:$C,RANDBETWEEN(5,COUNTA(States!$A:$A) + 1),1)</f>
        <v>11</v>
      </c>
      <c r="O2029" s="7" t="str">
        <f ca="1">VLOOKUP($N2029,States!$C:$D,2,FALSE)</f>
        <v>Santarém</v>
      </c>
      <c r="P2029" s="7" t="str">
        <f ca="1">VLOOKUP($F2029,Name!$A:$C,3,FALSE)</f>
        <v>F</v>
      </c>
      <c r="Q2029" s="7" t="str">
        <f ca="1">VLOOKUP($P2029,Genders!$B:$C,2,FALSE)</f>
        <v>Female</v>
      </c>
      <c r="R2029" s="7" cm="1">
        <f t="array" aca="1" ref="R2029" ca="1">INDEX('Marital status'!$A:$A,RANDBETWEEN(5,COUNTA('Marital status'!$A:$A) + 1),1)</f>
        <v>6</v>
      </c>
      <c r="S2029" s="7" t="str">
        <f ca="1">VLOOKUP($R2029,'Marital status'!$A:$B,2,FALSE)</f>
        <v>MarrieD</v>
      </c>
      <c r="T2029" s="7">
        <f t="shared" ca="1" si="313"/>
        <v>5</v>
      </c>
      <c r="U2029" s="7" t="str">
        <f ca="1">VLOOKUP($T2029,Ethnicities!$A:$B,2,FALSE)</f>
        <v xml:space="preserve"> white</v>
      </c>
      <c r="V2029" s="8">
        <f t="shared" ca="1" si="314"/>
        <v>24959</v>
      </c>
      <c r="W2029" s="6">
        <f t="shared" ca="1" si="315"/>
        <v>7</v>
      </c>
      <c r="X2029" s="8" t="str">
        <f ca="1">VLOOKUP($W2029,'Background education'!$A:$B,2,FALSE)</f>
        <v>Undergraduate degree</v>
      </c>
      <c r="Y2029" s="7">
        <f ca="1" xml:space="preserve">
  IF(OR($AA2029 = 5, $AA2029 = 6, $AA2029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6</v>
      </c>
      <c r="Z2029" s="7" t="str">
        <f ca="1">VLOOKUP($Y2029,Departments!$A:$B,2,FALSE)</f>
        <v>Administration</v>
      </c>
      <c r="AA2029" s="6">
        <f t="shared" ca="1" si="316"/>
        <v>10</v>
      </c>
      <c r="AB2029" s="7" t="str">
        <f ca="1">VLOOKUP($AA2029,Roles!$A:$B,2,FALSE)</f>
        <v>Trainee</v>
      </c>
      <c r="AC2029" s="6" t="str">
        <f t="shared" ca="1" si="317"/>
        <v/>
      </c>
      <c r="AD2029" s="7" t="str">
        <f ca="1" xml:space="preserve">
IF($AC2029 &lt;&gt; "",
    VLOOKUP($AC2029,Levels!$A:$B,2,FALSE),
    ""
)</f>
        <v/>
      </c>
      <c r="AE2029" s="8">
        <f t="shared" ca="1" si="318"/>
        <v>36624</v>
      </c>
      <c r="AF2029" s="6">
        <f ca="1">RANDBETWEEN(5,COUNTA('Recruitment source'!$A:$A) + 1)</f>
        <v>9</v>
      </c>
      <c r="AG2029" s="6" t="str">
        <f ca="1">VLOOKUP($AF2029,'Recruitment source'!$A:$B,2,FALSE)</f>
        <v>Empregos Online</v>
      </c>
      <c r="AH2029" s="8"/>
      <c r="AI2029" s="1">
        <f t="shared" ca="1" si="310"/>
        <v>1305</v>
      </c>
      <c r="AJ2029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2025, 1, 'Maria Fernanda Carneiro Alvaregna', 'F', 5, '01/05/1968', 7, 6, 10, NULL, 1305);</v>
      </c>
    </row>
    <row r="2030" spans="1:36" ht="14.25" customHeight="1" x14ac:dyDescent="0.2">
      <c r="A2030" s="7" cm="1">
        <f t="array" aca="1" ref="A2030" ca="1">INDEX(Companies!$A:$A,RANDBETWEEN(5,COUNTA(Companies!$A:$A) + 1),1)</f>
        <v>5</v>
      </c>
      <c r="B2030" s="7" t="str">
        <f ca="1">VLOOKUP($A2030,Companies!$A:$B,2,FALSE)</f>
        <v>ACME Corporation</v>
      </c>
      <c r="C2030" s="5">
        <f t="shared" si="311"/>
        <v>2026</v>
      </c>
      <c r="D2030" s="5" t="str" cm="1">
        <f t="array" ref="D2030">SHA1HASH($C2030)</f>
        <v>aee655773d856fb038536adcfd6472fc7543463e</v>
      </c>
      <c r="E2030" s="6">
        <v>1</v>
      </c>
      <c r="F2030" s="7">
        <f ca="1">IF($C2030 = 1 + N("Presidente"),
    127,
    IF($C2030 = 2 + N("Vice-Presidente"),
        72,
        IF($C2030 = 3 + N("Secretária bilíngue"),
            13,
            RANDBETWEEN(5,COUNT(Name!$A:$A) + 1)
        )
    )
)</f>
        <v>347</v>
      </c>
      <c r="G2030" s="7" t="str">
        <f ca="1">VLOOKUP($F2030,Name!$A:$B,2,FALSE)</f>
        <v>Tomás</v>
      </c>
      <c r="H2030" s="7">
        <f ca="1" xml:space="preserve">
IF($C2030 = 1,
    0,
    RANDBETWEEN(5,COUNT('Last name'!$A:$A) + 1)
)</f>
        <v>98</v>
      </c>
      <c r="I2030" s="7" t="str">
        <f ca="1" xml:space="preserve">
IF($C2030 = 1 + N("Presidente"),
    "de Orléans e Bragança",
    VLOOKUP($H2030,'Last name'!$A:$B,2,FALSE) &amp; " " &amp; VLOOKUP(RANDBETWEEN(5,COUNT('Last name'!$A:$A) + 1),'Last name'!$A:$B,2,FALSE)
)</f>
        <v>Giordano Rodrigues</v>
      </c>
      <c r="J2030" s="7" t="str">
        <f t="shared" ca="1" si="312"/>
        <v>Tomás Giordano Rodrigues</v>
      </c>
      <c r="K2030" s="7" t="str" cm="1">
        <f t="array" aca="1" ref="K2030" ca="1">SHA1HASH($J2030)</f>
        <v>3a4be01406fde4d41ce555b60f14f18ba3dc19bb</v>
      </c>
      <c r="L2030" s="7" cm="1">
        <f t="array" aca="1" ref="L2030" ca="1">INDEX(States!$A:$A,N2030,1)</f>
        <v>5</v>
      </c>
      <c r="M2030" s="7" t="str">
        <f ca="1">VLOOKUP($L2030,Countries!$A:$B,2,FALSE)</f>
        <v>Portugal</v>
      </c>
      <c r="N2030" s="7" cm="1">
        <f t="array" aca="1" ref="N2030" ca="1">INDEX(States!$C:$C,RANDBETWEEN(5,COUNTA(States!$A:$A) + 1),1)</f>
        <v>11</v>
      </c>
      <c r="O2030" s="7" t="str">
        <f ca="1">VLOOKUP($N2030,States!$C:$D,2,FALSE)</f>
        <v>Santarém</v>
      </c>
      <c r="P2030" s="7" t="str">
        <f ca="1">VLOOKUP($F2030,Name!$A:$C,3,FALSE)</f>
        <v>M</v>
      </c>
      <c r="Q2030" s="7" t="str">
        <f ca="1">VLOOKUP($P2030,Genders!$B:$C,2,FALSE)</f>
        <v>Male</v>
      </c>
      <c r="R2030" s="7" cm="1">
        <f t="array" aca="1" ref="R2030" ca="1">INDEX('Marital status'!$A:$A,RANDBETWEEN(5,COUNTA('Marital status'!$A:$A) + 1),1)</f>
        <v>6</v>
      </c>
      <c r="S2030" s="7" t="str">
        <f ca="1">VLOOKUP($R2030,'Marital status'!$A:$B,2,FALSE)</f>
        <v>MarrieD</v>
      </c>
      <c r="T2030" s="7">
        <f t="shared" ca="1" si="313"/>
        <v>6</v>
      </c>
      <c r="U2030" s="7" t="str">
        <f ca="1">VLOOKUP($T2030,Ethnicities!$A:$B,2,FALSE)</f>
        <v>Black or African American</v>
      </c>
      <c r="V2030" s="8">
        <f t="shared" ca="1" si="314"/>
        <v>29157</v>
      </c>
      <c r="W2030" s="6">
        <f t="shared" ca="1" si="315"/>
        <v>8</v>
      </c>
      <c r="X2030" s="8" t="str">
        <f ca="1">VLOOKUP($W2030,'Background education'!$A:$B,2,FALSE)</f>
        <v>Graduate school</v>
      </c>
      <c r="Y2030" s="7">
        <f ca="1" xml:space="preserve">
  IF(OR($AA2030 = 5, $AA2030 = 6, $AA2030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7</v>
      </c>
      <c r="Z2030" s="7" t="str">
        <f ca="1">VLOOKUP($Y2030,Departments!$A:$B,2,FALSE)</f>
        <v>Finance</v>
      </c>
      <c r="AA2030" s="6">
        <f t="shared" ca="1" si="316"/>
        <v>11</v>
      </c>
      <c r="AB2030" s="7" t="str">
        <f ca="1">VLOOKUP($AA2030,Roles!$A:$B,2,FALSE)</f>
        <v>Analyst</v>
      </c>
      <c r="AC2030" s="6">
        <f t="shared" ca="1" si="317"/>
        <v>5</v>
      </c>
      <c r="AD2030" s="7" t="str">
        <f ca="1" xml:space="preserve">
IF($AC2030 &lt;&gt; "",
    VLOOKUP($AC2030,Levels!$A:$B,2,FALSE),
    ""
)</f>
        <v>Junior</v>
      </c>
      <c r="AE2030" s="8">
        <f t="shared" ca="1" si="318"/>
        <v>39283</v>
      </c>
      <c r="AF2030" s="6">
        <f ca="1">RANDBETWEEN(5,COUNTA('Recruitment source'!$A:$A) + 1)</f>
        <v>6</v>
      </c>
      <c r="AG2030" s="6" t="str">
        <f ca="1">VLOOKUP($AF2030,'Recruitment source'!$A:$B,2,FALSE)</f>
        <v>Learn4Good</v>
      </c>
      <c r="AH2030" s="8"/>
      <c r="AI2030" s="1">
        <f t="shared" ca="1" si="310"/>
        <v>3000</v>
      </c>
      <c r="AJ2030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2026, 1, 'Tomás Giordano Rodrigues', 'M', 6, '29/10/1979', 8, 7, 11, 5, 3000);</v>
      </c>
    </row>
    <row r="2031" spans="1:36" ht="14.25" customHeight="1" x14ac:dyDescent="0.2">
      <c r="A2031" s="7" cm="1">
        <f t="array" aca="1" ref="A2031" ca="1">INDEX(Companies!$A:$A,RANDBETWEEN(5,COUNTA(Companies!$A:$A) + 1),1)</f>
        <v>5</v>
      </c>
      <c r="B2031" s="7" t="str">
        <f ca="1">VLOOKUP($A2031,Companies!$A:$B,2,FALSE)</f>
        <v>ACME Corporation</v>
      </c>
      <c r="C2031" s="5">
        <f t="shared" si="311"/>
        <v>2027</v>
      </c>
      <c r="D2031" s="5" t="str" cm="1">
        <f t="array" ref="D2031">SHA1HASH($C2031)</f>
        <v>64e0cfdcb9cb9a94dabbe7806d529ae6b808d7d6</v>
      </c>
      <c r="E2031" s="6">
        <v>1</v>
      </c>
      <c r="F2031" s="7">
        <f ca="1">IF($C2031 = 1 + N("Presidente"),
    127,
    IF($C2031 = 2 + N("Vice-Presidente"),
        72,
        IF($C2031 = 3 + N("Secretária bilíngue"),
            13,
            RANDBETWEEN(5,COUNT(Name!$A:$A) + 1)
        )
    )
)</f>
        <v>236</v>
      </c>
      <c r="G2031" s="7" t="str">
        <f ca="1">VLOOKUP($F2031,Name!$A:$B,2,FALSE)</f>
        <v>Luana</v>
      </c>
      <c r="H2031" s="7">
        <f ca="1" xml:space="preserve">
IF($C2031 = 1,
    0,
    RANDBETWEEN(5,COUNT('Last name'!$A:$A) + 1)
)</f>
        <v>50</v>
      </c>
      <c r="I2031" s="7" t="str">
        <f ca="1" xml:space="preserve">
IF($C2031 = 1 + N("Presidente"),
    "de Orléans e Bragança",
    VLOOKUP($H2031,'Last name'!$A:$B,2,FALSE) &amp; " " &amp; VLOOKUP(RANDBETWEEN(5,COUNT('Last name'!$A:$A) + 1),'Last name'!$A:$B,2,FALSE)
)</f>
        <v>Cabral Arruda</v>
      </c>
      <c r="J2031" s="7" t="str">
        <f t="shared" ca="1" si="312"/>
        <v>Luana Cabral Arruda</v>
      </c>
      <c r="K2031" s="7" t="str" cm="1">
        <f t="array" aca="1" ref="K2031" ca="1">SHA1HASH($J2031)</f>
        <v>2deba26d855bfc45a72506d4c95ecb625ea75d97</v>
      </c>
      <c r="L2031" s="7" cm="1">
        <f t="array" aca="1" ref="L2031" ca="1">INDEX(States!$A:$A,N2031,1)</f>
        <v>5</v>
      </c>
      <c r="M2031" s="7" t="str">
        <f ca="1">VLOOKUP($L2031,Countries!$A:$B,2,FALSE)</f>
        <v>Portugal</v>
      </c>
      <c r="N2031" s="7" cm="1">
        <f t="array" aca="1" ref="N2031" ca="1">INDEX(States!$C:$C,RANDBETWEEN(5,COUNTA(States!$A:$A) + 1),1)</f>
        <v>24</v>
      </c>
      <c r="O2031" s="7" t="str">
        <f ca="1">VLOOKUP($N2031,States!$C:$D,2,FALSE)</f>
        <v>Brangança</v>
      </c>
      <c r="P2031" s="7" t="str">
        <f ca="1">VLOOKUP($F2031,Name!$A:$C,3,FALSE)</f>
        <v>F</v>
      </c>
      <c r="Q2031" s="7" t="str">
        <f ca="1">VLOOKUP($P2031,Genders!$B:$C,2,FALSE)</f>
        <v>Female</v>
      </c>
      <c r="R2031" s="7" cm="1">
        <f t="array" aca="1" ref="R2031" ca="1">INDEX('Marital status'!$A:$A,RANDBETWEEN(5,COUNTA('Marital status'!$A:$A) + 1),1)</f>
        <v>7</v>
      </c>
      <c r="S2031" s="7" t="str">
        <f ca="1">VLOOKUP($R2031,'Marital status'!$A:$B,2,FALSE)</f>
        <v xml:space="preserve">Widowed </v>
      </c>
      <c r="T2031" s="7">
        <f t="shared" ca="1" si="313"/>
        <v>5</v>
      </c>
      <c r="U2031" s="7" t="str">
        <f ca="1">VLOOKUP($T2031,Ethnicities!$A:$B,2,FALSE)</f>
        <v xml:space="preserve"> white</v>
      </c>
      <c r="V2031" s="8">
        <f t="shared" ca="1" si="314"/>
        <v>20380</v>
      </c>
      <c r="W2031" s="6">
        <f t="shared" ca="1" si="315"/>
        <v>7</v>
      </c>
      <c r="X2031" s="8" t="str">
        <f ca="1">VLOOKUP($W2031,'Background education'!$A:$B,2,FALSE)</f>
        <v>Undergraduate degree</v>
      </c>
      <c r="Y2031" s="7">
        <f ca="1" xml:space="preserve">
  IF(OR($AA2031 = 5, $AA2031 = 6, $AA2031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13</v>
      </c>
      <c r="Z2031" s="7" t="str">
        <f ca="1">VLOOKUP($Y2031,Departments!$A:$B,2,FALSE)</f>
        <v>Audit</v>
      </c>
      <c r="AA2031" s="6">
        <f t="shared" ca="1" si="316"/>
        <v>9</v>
      </c>
      <c r="AB2031" s="7" t="str">
        <f ca="1">VLOOKUP($AA2031,Roles!$A:$B,2,FALSE)</f>
        <v>Intern</v>
      </c>
      <c r="AC2031" s="6" t="str">
        <f t="shared" ca="1" si="317"/>
        <v/>
      </c>
      <c r="AD2031" s="7" t="str">
        <f ca="1" xml:space="preserve">
IF($AC2031 &lt;&gt; "",
    VLOOKUP($AC2031,Levels!$A:$B,2,FALSE),
    ""
)</f>
        <v/>
      </c>
      <c r="AE2031" s="8">
        <f t="shared" ca="1" si="318"/>
        <v>44559</v>
      </c>
      <c r="AF2031" s="6">
        <f ca="1">RANDBETWEEN(5,COUNTA('Recruitment source'!$A:$A) + 1)</f>
        <v>10</v>
      </c>
      <c r="AG2031" s="6" t="str">
        <f ca="1">VLOOKUP($AF2031,'Recruitment source'!$A:$B,2,FALSE)</f>
        <v>Jobs in Lisbon</v>
      </c>
      <c r="AH2031" s="8"/>
      <c r="AI2031" s="1">
        <f t="shared" ca="1" si="310"/>
        <v>1205</v>
      </c>
      <c r="AJ2031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2027, 1, 'Luana Cabral Arruda', 'F', 5, '18/10/1955', 7, 13, 9, NULL, 1205);</v>
      </c>
    </row>
    <row r="2032" spans="1:36" ht="14.25" customHeight="1" x14ac:dyDescent="0.2">
      <c r="A2032" s="7" cm="1">
        <f t="array" aca="1" ref="A2032" ca="1">INDEX(Companies!$A:$A,RANDBETWEEN(5,COUNTA(Companies!$A:$A) + 1),1)</f>
        <v>5</v>
      </c>
      <c r="B2032" s="7" t="str">
        <f ca="1">VLOOKUP($A2032,Companies!$A:$B,2,FALSE)</f>
        <v>ACME Corporation</v>
      </c>
      <c r="C2032" s="5">
        <f t="shared" si="311"/>
        <v>2028</v>
      </c>
      <c r="D2032" s="5" t="str" cm="1">
        <f t="array" ref="D2032">SHA1HASH($C2032)</f>
        <v>431f6b7d5b29f0d72c8e0add95ac64e7aa6b01d3</v>
      </c>
      <c r="E2032" s="6">
        <v>1</v>
      </c>
      <c r="F2032" s="7">
        <f ca="1">IF($C2032 = 1 + N("Presidente"),
    127,
    IF($C2032 = 2 + N("Vice-Presidente"),
        72,
        IF($C2032 = 3 + N("Secretária bilíngue"),
            13,
            RANDBETWEEN(5,COUNT(Name!$A:$A) + 1)
        )
    )
)</f>
        <v>112</v>
      </c>
      <c r="G2032" s="7" t="str">
        <f ca="1">VLOOKUP($F2032,Name!$A:$B,2,FALSE)</f>
        <v>Deborah</v>
      </c>
      <c r="H2032" s="7">
        <f ca="1" xml:space="preserve">
IF($C2032 = 1,
    0,
    RANDBETWEEN(5,COUNT('Last name'!$A:$A) + 1)
)</f>
        <v>180</v>
      </c>
      <c r="I2032" s="7" t="str">
        <f ca="1" xml:space="preserve">
IF($C2032 = 1 + N("Presidente"),
    "de Orléans e Bragança",
    VLOOKUP($H2032,'Last name'!$A:$B,2,FALSE) &amp; " " &amp; VLOOKUP(RANDBETWEEN(5,COUNT('Last name'!$A:$A) + 1),'Last name'!$A:$B,2,FALSE)
)</f>
        <v>Silva Campos</v>
      </c>
      <c r="J2032" s="7" t="str">
        <f t="shared" ca="1" si="312"/>
        <v>Deborah Silva Campos</v>
      </c>
      <c r="K2032" s="7" t="str" cm="1">
        <f t="array" aca="1" ref="K2032" ca="1">SHA1HASH($J2032)</f>
        <v>deeeaa73e91ceaea5ffe0b074141a7fc318d4dd3</v>
      </c>
      <c r="L2032" s="7" cm="1">
        <f t="array" aca="1" ref="L2032" ca="1">INDEX(States!$A:$A,N2032,1)</f>
        <v>5</v>
      </c>
      <c r="M2032" s="7" t="str">
        <f ca="1">VLOOKUP($L2032,Countries!$A:$B,2,FALSE)</f>
        <v>Portugal</v>
      </c>
      <c r="N2032" s="7" cm="1">
        <f t="array" aca="1" ref="N2032" ca="1">INDEX(States!$C:$C,RANDBETWEEN(5,COUNTA(States!$A:$A) + 1),1)</f>
        <v>12</v>
      </c>
      <c r="O2032" s="7" t="str">
        <f ca="1">VLOOKUP($N2032,States!$C:$D,2,FALSE)</f>
        <v>Leiria</v>
      </c>
      <c r="P2032" s="7" t="str">
        <f ca="1">VLOOKUP($F2032,Name!$A:$C,3,FALSE)</f>
        <v>F</v>
      </c>
      <c r="Q2032" s="7" t="str">
        <f ca="1">VLOOKUP($P2032,Genders!$B:$C,2,FALSE)</f>
        <v>Female</v>
      </c>
      <c r="R2032" s="7" cm="1">
        <f t="array" aca="1" ref="R2032" ca="1">INDEX('Marital status'!$A:$A,RANDBETWEEN(5,COUNTA('Marital status'!$A:$A) + 1),1)</f>
        <v>8</v>
      </c>
      <c r="S2032" s="7" t="str">
        <f ca="1">VLOOKUP($R2032,'Marital status'!$A:$B,2,FALSE)</f>
        <v xml:space="preserve"> Separated </v>
      </c>
      <c r="T2032" s="7">
        <f t="shared" ca="1" si="313"/>
        <v>5</v>
      </c>
      <c r="U2032" s="7" t="str">
        <f ca="1">VLOOKUP($T2032,Ethnicities!$A:$B,2,FALSE)</f>
        <v xml:space="preserve"> white</v>
      </c>
      <c r="V2032" s="8">
        <f t="shared" ca="1" si="314"/>
        <v>31611</v>
      </c>
      <c r="W2032" s="6">
        <f t="shared" ca="1" si="315"/>
        <v>7</v>
      </c>
      <c r="X2032" s="8" t="str">
        <f ca="1">VLOOKUP($W2032,'Background education'!$A:$B,2,FALSE)</f>
        <v>Undergraduate degree</v>
      </c>
      <c r="Y2032" s="7">
        <f ca="1" xml:space="preserve">
  IF(OR($AA2032 = 5, $AA2032 = 6, $AA2032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8</v>
      </c>
      <c r="Z2032" s="7" t="str">
        <f ca="1">VLOOKUP($Y2032,Departments!$A:$B,2,FALSE)</f>
        <v>Human Resource</v>
      </c>
      <c r="AA2032" s="6">
        <f t="shared" ca="1" si="316"/>
        <v>11</v>
      </c>
      <c r="AB2032" s="7" t="str">
        <f ca="1">VLOOKUP($AA2032,Roles!$A:$B,2,FALSE)</f>
        <v>Analyst</v>
      </c>
      <c r="AC2032" s="6">
        <f t="shared" ca="1" si="317"/>
        <v>6</v>
      </c>
      <c r="AD2032" s="7" t="str">
        <f ca="1" xml:space="preserve">
IF($AC2032 &lt;&gt; "",
    VLOOKUP($AC2032,Levels!$A:$B,2,FALSE),
    ""
)</f>
        <v>Pleno</v>
      </c>
      <c r="AE2032" s="8">
        <f t="shared" ca="1" si="318"/>
        <v>38432</v>
      </c>
      <c r="AF2032" s="6">
        <f ca="1">RANDBETWEEN(5,COUNTA('Recruitment source'!$A:$A) + 1)</f>
        <v>7</v>
      </c>
      <c r="AG2032" s="6" t="str">
        <f ca="1">VLOOKUP($AF2032,'Recruitment source'!$A:$B,2,FALSE)</f>
        <v>SAPO Emprego</v>
      </c>
      <c r="AH2032" s="8"/>
      <c r="AI2032" s="1">
        <f t="shared" ca="1" si="310"/>
        <v>2580</v>
      </c>
      <c r="AJ2032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2028, 1, 'Deborah Silva Campos', 'F', 5, '18/07/1986', 7, 8, 11, 6, 2580);</v>
      </c>
    </row>
    <row r="2033" spans="1:36" ht="14.25" customHeight="1" x14ac:dyDescent="0.2">
      <c r="A2033" s="7" cm="1">
        <f t="array" aca="1" ref="A2033" ca="1">INDEX(Companies!$A:$A,RANDBETWEEN(5,COUNTA(Companies!$A:$A) + 1),1)</f>
        <v>5</v>
      </c>
      <c r="B2033" s="7" t="str">
        <f ca="1">VLOOKUP($A2033,Companies!$A:$B,2,FALSE)</f>
        <v>ACME Corporation</v>
      </c>
      <c r="C2033" s="5">
        <f t="shared" si="311"/>
        <v>2029</v>
      </c>
      <c r="D2033" s="5" t="str" cm="1">
        <f t="array" ref="D2033">SHA1HASH($C2033)</f>
        <v>f3b3e04bcde780448e7b2161c8775c5741ed6a50</v>
      </c>
      <c r="E2033" s="6">
        <v>1</v>
      </c>
      <c r="F2033" s="7">
        <f ca="1">IF($C2033 = 1 + N("Presidente"),
    127,
    IF($C2033 = 2 + N("Vice-Presidente"),
        72,
        IF($C2033 = 3 + N("Secretária bilíngue"),
            13,
            RANDBETWEEN(5,COUNT(Name!$A:$A) + 1)
        )
    )
)</f>
        <v>358</v>
      </c>
      <c r="G2033" s="7" t="str">
        <f ca="1">VLOOKUP($F2033,Name!$A:$B,2,FALSE)</f>
        <v>Vinícius</v>
      </c>
      <c r="H2033" s="7">
        <f ca="1" xml:space="preserve">
IF($C2033 = 1,
    0,
    RANDBETWEEN(5,COUNT('Last name'!$A:$A) + 1)
)</f>
        <v>101</v>
      </c>
      <c r="I2033" s="7" t="str">
        <f ca="1" xml:space="preserve">
IF($C2033 = 1 + N("Presidente"),
    "de Orléans e Bragança",
    VLOOKUP($H2033,'Last name'!$A:$B,2,FALSE) &amp; " " &amp; VLOOKUP(RANDBETWEEN(5,COUNT('Last name'!$A:$A) + 1),'Last name'!$A:$B,2,FALSE)
)</f>
        <v>Gouveia Galli</v>
      </c>
      <c r="J2033" s="7" t="str">
        <f t="shared" ca="1" si="312"/>
        <v>Vinícius Gouveia Galli</v>
      </c>
      <c r="K2033" s="7" t="str" cm="1">
        <f t="array" aca="1" ref="K2033" ca="1">SHA1HASH($J2033)</f>
        <v>08fe5206cabd1a7d2e5d797df929321ddfca5109</v>
      </c>
      <c r="L2033" s="7" cm="1">
        <f t="array" aca="1" ref="L2033" ca="1">INDEX(States!$A:$A,N2033,1)</f>
        <v>5</v>
      </c>
      <c r="M2033" s="7" t="str">
        <f ca="1">VLOOKUP($L2033,Countries!$A:$B,2,FALSE)</f>
        <v>Portugal</v>
      </c>
      <c r="N2033" s="7" cm="1">
        <f t="array" aca="1" ref="N2033" ca="1">INDEX(States!$C:$C,RANDBETWEEN(5,COUNTA(States!$A:$A) + 1),1)</f>
        <v>7</v>
      </c>
      <c r="O2033" s="7" t="str">
        <f ca="1">VLOOKUP($N2033,States!$C:$D,2,FALSE)</f>
        <v xml:space="preserve"> Setúbal </v>
      </c>
      <c r="P2033" s="7" t="str">
        <f ca="1">VLOOKUP($F2033,Name!$A:$C,3,FALSE)</f>
        <v>M</v>
      </c>
      <c r="Q2033" s="7" t="str">
        <f ca="1">VLOOKUP($P2033,Genders!$B:$C,2,FALSE)</f>
        <v>Male</v>
      </c>
      <c r="R2033" s="7" cm="1">
        <f t="array" aca="1" ref="R2033" ca="1">INDEX('Marital status'!$A:$A,RANDBETWEEN(5,COUNTA('Marital status'!$A:$A) + 1),1)</f>
        <v>5</v>
      </c>
      <c r="S2033" s="7" t="str">
        <f ca="1">VLOOKUP($R2033,'Marital status'!$A:$B,2,FALSE)</f>
        <v>single</v>
      </c>
      <c r="T2033" s="7">
        <f t="shared" ca="1" si="313"/>
        <v>8</v>
      </c>
      <c r="U2033" s="7" t="str">
        <f ca="1">VLOOKUP($T2033,Ethnicities!$A:$B,2,FALSE)</f>
        <v>ASIAN</v>
      </c>
      <c r="V2033" s="8">
        <f t="shared" ca="1" si="314"/>
        <v>27053</v>
      </c>
      <c r="W2033" s="6">
        <f t="shared" ca="1" si="315"/>
        <v>7</v>
      </c>
      <c r="X2033" s="8" t="str">
        <f ca="1">VLOOKUP($W2033,'Background education'!$A:$B,2,FALSE)</f>
        <v>Undergraduate degree</v>
      </c>
      <c r="Y2033" s="7">
        <f ca="1" xml:space="preserve">
  IF(OR($AA2033 = 5, $AA2033 = 6, $AA2033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9</v>
      </c>
      <c r="Z2033" s="7" t="str">
        <f ca="1">VLOOKUP($Y2033,Departments!$A:$B,2,FALSE)</f>
        <v xml:space="preserve"> Commercial</v>
      </c>
      <c r="AA2033" s="6">
        <f t="shared" ca="1" si="316"/>
        <v>10</v>
      </c>
      <c r="AB2033" s="7" t="str">
        <f ca="1">VLOOKUP($AA2033,Roles!$A:$B,2,FALSE)</f>
        <v>Trainee</v>
      </c>
      <c r="AC2033" s="6" t="str">
        <f t="shared" ca="1" si="317"/>
        <v/>
      </c>
      <c r="AD2033" s="7" t="str">
        <f ca="1" xml:space="preserve">
IF($AC2033 &lt;&gt; "",
    VLOOKUP($AC2033,Levels!$A:$B,2,FALSE),
    ""
)</f>
        <v/>
      </c>
      <c r="AE2033" s="8">
        <f t="shared" ca="1" si="318"/>
        <v>40132</v>
      </c>
      <c r="AF2033" s="6">
        <f ca="1">RANDBETWEEN(5,COUNTA('Recruitment source'!$A:$A) + 1)</f>
        <v>9</v>
      </c>
      <c r="AG2033" s="6" t="str">
        <f ca="1">VLOOKUP($AF2033,'Recruitment source'!$A:$B,2,FALSE)</f>
        <v>Empregos Online</v>
      </c>
      <c r="AH2033" s="8"/>
      <c r="AI2033" s="1">
        <f t="shared" ca="1" si="310"/>
        <v>1385</v>
      </c>
      <c r="AJ2033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2029, 1, 'Vinícius Gouveia Galli', 'M', 8, '24/01/1974', 7, 9, 10, NULL, 1385);</v>
      </c>
    </row>
    <row r="2034" spans="1:36" ht="14.25" customHeight="1" x14ac:dyDescent="0.2">
      <c r="A2034" s="7" cm="1">
        <f t="array" aca="1" ref="A2034" ca="1">INDEX(Companies!$A:$A,RANDBETWEEN(5,COUNTA(Companies!$A:$A) + 1),1)</f>
        <v>5</v>
      </c>
      <c r="B2034" s="7" t="str">
        <f ca="1">VLOOKUP($A2034,Companies!$A:$B,2,FALSE)</f>
        <v>ACME Corporation</v>
      </c>
      <c r="C2034" s="5">
        <f t="shared" si="311"/>
        <v>2030</v>
      </c>
      <c r="D2034" s="5" t="str" cm="1">
        <f t="array" ref="D2034">SHA1HASH($C2034)</f>
        <v>f0ee73df9003ca43916e249abfbefc5a983b346f</v>
      </c>
      <c r="E2034" s="6">
        <v>1</v>
      </c>
      <c r="F2034" s="7">
        <f ca="1">IF($C2034 = 1 + N("Presidente"),
    127,
    IF($C2034 = 2 + N("Vice-Presidente"),
        72,
        IF($C2034 = 3 + N("Secretária bilíngue"),
            13,
            RANDBETWEEN(5,COUNT(Name!$A:$A) + 1)
        )
    )
)</f>
        <v>254</v>
      </c>
      <c r="G2034" s="7" t="str">
        <f ca="1">VLOOKUP($F2034,Name!$A:$B,2,FALSE)</f>
        <v>Manuel</v>
      </c>
      <c r="H2034" s="7">
        <f ca="1" xml:space="preserve">
IF($C2034 = 1,
    0,
    RANDBETWEEN(5,COUNT('Last name'!$A:$A) + 1)
)</f>
        <v>88</v>
      </c>
      <c r="I2034" s="7" t="str">
        <f ca="1" xml:space="preserve">
IF($C2034 = 1 + N("Presidente"),
    "de Orléans e Bragança",
    VLOOKUP($H2034,'Last name'!$A:$B,2,FALSE) &amp; " " &amp; VLOOKUP(RANDBETWEEN(5,COUNT('Last name'!$A:$A) + 1),'Last name'!$A:$B,2,FALSE)
)</f>
        <v>Ferreira Mazza</v>
      </c>
      <c r="J2034" s="7" t="str">
        <f t="shared" ca="1" si="312"/>
        <v>Manuel Ferreira Mazza</v>
      </c>
      <c r="K2034" s="7" t="str" cm="1">
        <f t="array" aca="1" ref="K2034" ca="1">SHA1HASH($J2034)</f>
        <v>87ebfdbb422a3fb499b903bfaa22e875bbd3b17d</v>
      </c>
      <c r="L2034" s="7" cm="1">
        <f t="array" aca="1" ref="L2034" ca="1">INDEX(States!$A:$A,N2034,1)</f>
        <v>5</v>
      </c>
      <c r="M2034" s="7" t="str">
        <f ca="1">VLOOKUP($L2034,Countries!$A:$B,2,FALSE)</f>
        <v>Portugal</v>
      </c>
      <c r="N2034" s="7" cm="1">
        <f t="array" aca="1" ref="N2034" ca="1">INDEX(States!$C:$C,RANDBETWEEN(5,COUNTA(States!$A:$A) + 1),1)</f>
        <v>15</v>
      </c>
      <c r="O2034" s="7" t="str">
        <f ca="1">VLOOKUP($N2034,States!$C:$D,2,FALSE)</f>
        <v xml:space="preserve"> ÉVORA</v>
      </c>
      <c r="P2034" s="7" t="str">
        <f ca="1">VLOOKUP($F2034,Name!$A:$C,3,FALSE)</f>
        <v>M</v>
      </c>
      <c r="Q2034" s="7" t="str">
        <f ca="1">VLOOKUP($P2034,Genders!$B:$C,2,FALSE)</f>
        <v>Male</v>
      </c>
      <c r="R2034" s="7" cm="1">
        <f t="array" aca="1" ref="R2034" ca="1">INDEX('Marital status'!$A:$A,RANDBETWEEN(5,COUNTA('Marital status'!$A:$A) + 1),1)</f>
        <v>9</v>
      </c>
      <c r="S2034" s="7" t="str">
        <f ca="1">VLOOKUP($R2034,'Marital status'!$A:$B,2,FALSE)</f>
        <v>DIVORCED</v>
      </c>
      <c r="T2034" s="7">
        <f t="shared" ca="1" si="313"/>
        <v>5</v>
      </c>
      <c r="U2034" s="7" t="str">
        <f ca="1">VLOOKUP($T2034,Ethnicities!$A:$B,2,FALSE)</f>
        <v xml:space="preserve"> white</v>
      </c>
      <c r="V2034" s="8">
        <f t="shared" ca="1" si="314"/>
        <v>24593</v>
      </c>
      <c r="W2034" s="6">
        <f t="shared" ca="1" si="315"/>
        <v>7</v>
      </c>
      <c r="X2034" s="8" t="str">
        <f ca="1">VLOOKUP($W2034,'Background education'!$A:$B,2,FALSE)</f>
        <v>Undergraduate degree</v>
      </c>
      <c r="Y2034" s="7">
        <f ca="1" xml:space="preserve">
  IF(OR($AA2034 = 5, $AA2034 = 6, $AA2034 = 8) + N("Se for presidente, vice-presidente ou secretária bilíngue"),
    5 + N("Presidência"),
    IF(OR(ROW() = 8, ROW() = 19, ROW() = 30, ROW() = 41),
      6 + N("Administration"),
      IF(OR(ROW() = 9, ROW() = 20, ROW() = 31, ROW() = 42),
        7 + N("Finance"),
        IF(OR(ROW() = 10, ROW() = 21, ROW() = 32, ROW() = 43),
          8 + N("Human Resource"),
          IF(OR(ROW() = 11, ROW() = 22, ROW() = 33, ROW() = 44),
            9 + N("Commercial"),
            IF(OR(ROW() = 12, ROW() = 23, ROW() = 34, ROW() = 45),
              10 + N("Operations"),
              IF(OR(ROW() = 13, ROW() = 24, ROW() = 35, ROW() = 46),
                11 + N("Communication &amp; Marketing"),
                IF(OR(ROW() = 14, ROW() = 25, ROW() = 36, ROW() = 47),
                  12 + N("Controlling"),
                  IF(OR(ROW() = 15, ROW() = 26, ROW() = 37, ROW() = 48),
                    13 + N("Audit"),
                    IF(OR(ROW() = 16, ROW() = 27, ROW() = 38, ROW() = 49),
                      14 + N("Information Technology"),
                      IF(OR(ROW() = 17, ROW() = 28, ROW() = 39, ROW() = 50),
                        15 + N("Juridical"),
                        IF(OR(ROW() = 18, ROW() = 29, ROW() = 40, ROW() = 51),
                          16 + N("Sales"),
                          RANDBETWEEN(5,COUNT(Departments!$A:$A)+1)
                        )
                      )
                    )
                  )
                )
              )
            )
          )
        )
      )
    )
  )</f>
        <v>12</v>
      </c>
      <c r="Z2034" s="7" t="str">
        <f ca="1">VLOOKUP($Y2034,Departments!$A:$B,2,FALSE)</f>
        <v>Controlling</v>
      </c>
      <c r="AA2034" s="6">
        <f t="shared" ca="1" si="316"/>
        <v>11</v>
      </c>
      <c r="AB2034" s="7" t="str">
        <f ca="1">VLOOKUP($AA2034,Roles!$A:$B,2,FALSE)</f>
        <v>Analyst</v>
      </c>
      <c r="AC2034" s="6">
        <f t="shared" ca="1" si="317"/>
        <v>7</v>
      </c>
      <c r="AD2034" s="7" t="str">
        <f ca="1" xml:space="preserve">
IF($AC2034 &lt;&gt; "",
    VLOOKUP($AC2034,Levels!$A:$B,2,FALSE),
    ""
)</f>
        <v>Senior</v>
      </c>
      <c r="AE2034" s="8">
        <f t="shared" ca="1" si="318"/>
        <v>41193</v>
      </c>
      <c r="AF2034" s="6">
        <f ca="1">RANDBETWEEN(5,COUNTA('Recruitment source'!$A:$A) + 1)</f>
        <v>10</v>
      </c>
      <c r="AG2034" s="6" t="str">
        <f ca="1">VLOOKUP($AF2034,'Recruitment source'!$A:$B,2,FALSE)</f>
        <v>Jobs in Lisbon</v>
      </c>
      <c r="AH2034" s="8"/>
      <c r="AI2034" s="1">
        <f t="shared" ca="1" si="310"/>
        <v>2500</v>
      </c>
      <c r="AJ2034" s="12" t="str">
        <f t="shared" ca="1" si="319"/>
        <v>INSERT INTO bi4all.fac_employees (id_company_fk, id_employee_pk, flg_active, employee_name, id_gender_fk, id_race_fk, birthday, id_schooling_fk, id_department_fk, id_role_fk, id_level_fk, actual_salary) VALUES (5, 2030, 1, 'Manuel Ferreira Mazza', 'M', 5, '01/05/1967', 7, 12, 11, 7, 2500);</v>
      </c>
    </row>
    <row r="2035" spans="1:36" ht="14.25" customHeight="1" x14ac:dyDescent="0.2">
      <c r="V2035" s="8"/>
      <c r="X2035" s="8"/>
    </row>
    <row r="2036" spans="1:36" ht="14.25" customHeight="1" x14ac:dyDescent="0.2">
      <c r="V2036" s="8"/>
      <c r="X2036" s="8"/>
    </row>
    <row r="2037" spans="1:36" ht="14.25" customHeight="1" x14ac:dyDescent="0.2">
      <c r="V2037" s="8"/>
      <c r="X2037" s="8"/>
    </row>
    <row r="2038" spans="1:36" ht="14.25" customHeight="1" x14ac:dyDescent="0.2">
      <c r="V2038" s="8"/>
      <c r="X2038" s="8"/>
    </row>
    <row r="2039" spans="1:36" ht="14.25" customHeight="1" x14ac:dyDescent="0.2">
      <c r="V2039" s="8"/>
      <c r="X2039" s="8"/>
    </row>
    <row r="2040" spans="1:36" ht="14.25" customHeight="1" x14ac:dyDescent="0.2">
      <c r="V2040" s="8"/>
      <c r="X2040" s="8"/>
    </row>
    <row r="2041" spans="1:36" ht="14.25" customHeight="1" x14ac:dyDescent="0.2">
      <c r="V2041" s="8"/>
      <c r="X2041" s="8"/>
    </row>
    <row r="2042" spans="1:36" ht="14.25" customHeight="1" x14ac:dyDescent="0.2">
      <c r="V2042" s="8"/>
      <c r="X2042" s="8"/>
    </row>
    <row r="2043" spans="1:36" ht="14.25" customHeight="1" x14ac:dyDescent="0.2">
      <c r="V2043" s="8"/>
      <c r="X2043" s="8"/>
    </row>
    <row r="2044" spans="1:36" ht="14.25" customHeight="1" x14ac:dyDescent="0.2">
      <c r="V2044" s="8"/>
      <c r="X2044" s="8"/>
    </row>
    <row r="2045" spans="1:36" ht="14.25" customHeight="1" x14ac:dyDescent="0.2">
      <c r="V2045" s="8"/>
      <c r="X2045" s="8"/>
    </row>
    <row r="2046" spans="1:36" ht="14.25" customHeight="1" x14ac:dyDescent="0.2">
      <c r="V2046" s="8"/>
      <c r="X2046" s="8"/>
    </row>
    <row r="2047" spans="1:36" ht="14.25" customHeight="1" x14ac:dyDescent="0.2">
      <c r="V2047" s="8"/>
      <c r="X2047" s="8"/>
    </row>
    <row r="2048" spans="1:36" ht="14.25" customHeight="1" x14ac:dyDescent="0.2">
      <c r="V2048" s="8"/>
      <c r="X2048" s="8"/>
    </row>
    <row r="2049" spans="22:24" ht="14.25" customHeight="1" x14ac:dyDescent="0.2">
      <c r="V2049" s="8"/>
      <c r="X2049" s="8"/>
    </row>
    <row r="2050" spans="22:24" ht="14.25" customHeight="1" x14ac:dyDescent="0.2">
      <c r="V2050" s="8"/>
      <c r="X2050" s="8"/>
    </row>
    <row r="2051" spans="22:24" ht="14.25" customHeight="1" x14ac:dyDescent="0.2">
      <c r="V2051" s="8"/>
      <c r="X2051" s="8"/>
    </row>
    <row r="2052" spans="22:24" ht="14.25" customHeight="1" x14ac:dyDescent="0.2">
      <c r="V2052" s="8"/>
      <c r="X2052" s="8"/>
    </row>
    <row r="2053" spans="22:24" ht="14.25" customHeight="1" x14ac:dyDescent="0.2">
      <c r="V2053" s="8"/>
      <c r="X2053" s="8"/>
    </row>
    <row r="2054" spans="22:24" ht="14.25" customHeight="1" x14ac:dyDescent="0.2">
      <c r="V2054" s="8"/>
      <c r="X2054" s="8"/>
    </row>
    <row r="2055" spans="22:24" ht="14.25" customHeight="1" x14ac:dyDescent="0.2">
      <c r="V2055" s="8"/>
      <c r="X2055" s="8"/>
    </row>
    <row r="2056" spans="22:24" ht="14.25" customHeight="1" x14ac:dyDescent="0.2">
      <c r="V2056" s="8"/>
      <c r="X2056" s="8"/>
    </row>
    <row r="2057" spans="22:24" ht="14.25" customHeight="1" x14ac:dyDescent="0.2">
      <c r="V2057" s="8"/>
      <c r="X2057" s="8"/>
    </row>
    <row r="2058" spans="22:24" ht="14.25" customHeight="1" x14ac:dyDescent="0.2">
      <c r="V2058" s="8"/>
      <c r="X2058" s="8"/>
    </row>
    <row r="2059" spans="22:24" ht="14.25" customHeight="1" x14ac:dyDescent="0.2">
      <c r="V2059" s="8"/>
      <c r="X2059" s="8"/>
    </row>
    <row r="2060" spans="22:24" ht="14.25" customHeight="1" x14ac:dyDescent="0.2">
      <c r="V2060" s="8"/>
      <c r="X2060" s="8"/>
    </row>
    <row r="2061" spans="22:24" ht="14.25" customHeight="1" x14ac:dyDescent="0.2">
      <c r="V2061" s="8"/>
      <c r="X2061" s="8"/>
    </row>
    <row r="2062" spans="22:24" ht="14.25" customHeight="1" x14ac:dyDescent="0.2">
      <c r="V2062" s="8"/>
      <c r="X2062" s="8"/>
    </row>
    <row r="2063" spans="22:24" ht="14.25" customHeight="1" x14ac:dyDescent="0.2">
      <c r="V2063" s="8"/>
      <c r="X2063" s="8"/>
    </row>
    <row r="2064" spans="22:24" ht="14.25" customHeight="1" x14ac:dyDescent="0.2">
      <c r="V2064" s="8"/>
      <c r="X2064" s="8"/>
    </row>
    <row r="2065" spans="22:24" ht="14.25" customHeight="1" x14ac:dyDescent="0.2">
      <c r="V2065" s="8"/>
      <c r="X2065" s="8"/>
    </row>
    <row r="2066" spans="22:24" ht="14.25" customHeight="1" x14ac:dyDescent="0.2">
      <c r="V2066" s="8"/>
      <c r="X2066" s="8"/>
    </row>
    <row r="2067" spans="22:24" ht="14.25" customHeight="1" x14ac:dyDescent="0.2">
      <c r="V2067" s="8"/>
      <c r="X2067" s="8"/>
    </row>
    <row r="2068" spans="22:24" ht="14.25" customHeight="1" x14ac:dyDescent="0.2">
      <c r="V2068" s="8"/>
      <c r="X2068" s="8"/>
    </row>
    <row r="2069" spans="22:24" ht="14.25" customHeight="1" x14ac:dyDescent="0.2">
      <c r="V2069" s="8"/>
      <c r="X2069" s="8"/>
    </row>
    <row r="2070" spans="22:24" ht="14.25" customHeight="1" x14ac:dyDescent="0.2">
      <c r="V2070" s="8"/>
      <c r="X2070" s="8"/>
    </row>
    <row r="2071" spans="22:24" ht="14.25" customHeight="1" x14ac:dyDescent="0.2">
      <c r="V2071" s="8"/>
      <c r="X2071" s="8"/>
    </row>
    <row r="2072" spans="22:24" ht="14.25" customHeight="1" x14ac:dyDescent="0.2">
      <c r="V2072" s="8"/>
      <c r="X2072" s="8"/>
    </row>
    <row r="2073" spans="22:24" ht="14.25" customHeight="1" x14ac:dyDescent="0.2">
      <c r="V2073" s="8"/>
      <c r="X2073" s="8"/>
    </row>
    <row r="2074" spans="22:24" ht="14.25" customHeight="1" x14ac:dyDescent="0.2">
      <c r="V2074" s="8"/>
      <c r="X2074" s="8"/>
    </row>
    <row r="2075" spans="22:24" ht="14.25" customHeight="1" x14ac:dyDescent="0.2">
      <c r="V2075" s="8"/>
      <c r="X2075" s="8"/>
    </row>
    <row r="2076" spans="22:24" ht="14.25" customHeight="1" x14ac:dyDescent="0.2">
      <c r="V2076" s="8"/>
      <c r="X2076" s="8"/>
    </row>
    <row r="2077" spans="22:24" ht="14.25" customHeight="1" x14ac:dyDescent="0.2">
      <c r="V2077" s="8"/>
      <c r="X2077" s="8"/>
    </row>
    <row r="2078" spans="22:24" ht="14.25" customHeight="1" x14ac:dyDescent="0.2">
      <c r="V2078" s="8"/>
      <c r="X2078" s="8"/>
    </row>
    <row r="2079" spans="22:24" ht="14.25" customHeight="1" x14ac:dyDescent="0.2">
      <c r="V2079" s="8"/>
      <c r="X2079" s="8"/>
    </row>
    <row r="2080" spans="22:24" ht="14.25" customHeight="1" x14ac:dyDescent="0.2">
      <c r="V2080" s="8"/>
      <c r="X2080" s="8"/>
    </row>
    <row r="2081" spans="22:24" ht="14.25" customHeight="1" x14ac:dyDescent="0.2">
      <c r="V2081" s="8"/>
      <c r="X2081" s="8"/>
    </row>
    <row r="2082" spans="22:24" ht="14.25" customHeight="1" x14ac:dyDescent="0.2">
      <c r="V2082" s="8"/>
      <c r="X2082" s="8"/>
    </row>
    <row r="2083" spans="22:24" ht="14.25" customHeight="1" x14ac:dyDescent="0.2">
      <c r="V2083" s="8"/>
      <c r="X2083" s="8"/>
    </row>
    <row r="2084" spans="22:24" ht="14.25" customHeight="1" x14ac:dyDescent="0.2">
      <c r="V2084" s="8"/>
      <c r="X2084" s="8"/>
    </row>
    <row r="2085" spans="22:24" ht="14.25" customHeight="1" x14ac:dyDescent="0.2">
      <c r="V2085" s="8"/>
      <c r="X2085" s="8"/>
    </row>
    <row r="2086" spans="22:24" ht="14.25" customHeight="1" x14ac:dyDescent="0.2">
      <c r="V2086" s="8"/>
      <c r="X2086" s="8"/>
    </row>
    <row r="2087" spans="22:24" ht="14.25" customHeight="1" x14ac:dyDescent="0.2">
      <c r="V2087" s="8"/>
      <c r="X2087" s="8"/>
    </row>
    <row r="2088" spans="22:24" ht="14.25" customHeight="1" x14ac:dyDescent="0.2">
      <c r="V2088" s="8"/>
      <c r="X2088" s="8"/>
    </row>
    <row r="2089" spans="22:24" ht="14.25" customHeight="1" x14ac:dyDescent="0.2">
      <c r="V2089" s="8"/>
      <c r="X2089" s="8"/>
    </row>
    <row r="2090" spans="22:24" ht="14.25" customHeight="1" x14ac:dyDescent="0.2">
      <c r="V2090" s="8"/>
      <c r="X2090" s="8"/>
    </row>
    <row r="2091" spans="22:24" ht="14.25" customHeight="1" x14ac:dyDescent="0.2">
      <c r="V2091" s="8"/>
      <c r="X2091" s="8"/>
    </row>
    <row r="2092" spans="22:24" ht="14.25" customHeight="1" x14ac:dyDescent="0.2">
      <c r="V2092" s="8"/>
      <c r="X2092" s="8"/>
    </row>
    <row r="2093" spans="22:24" ht="14.25" customHeight="1" x14ac:dyDescent="0.2">
      <c r="V2093" s="8"/>
      <c r="X2093" s="8"/>
    </row>
    <row r="2094" spans="22:24" ht="14.25" customHeight="1" x14ac:dyDescent="0.2">
      <c r="V2094" s="8"/>
      <c r="X2094" s="8"/>
    </row>
    <row r="2095" spans="22:24" ht="14.25" customHeight="1" x14ac:dyDescent="0.2">
      <c r="V2095" s="8"/>
      <c r="X2095" s="8"/>
    </row>
    <row r="2096" spans="22:24" ht="14.25" customHeight="1" x14ac:dyDescent="0.2">
      <c r="V2096" s="8"/>
      <c r="X2096" s="8"/>
    </row>
    <row r="2097" spans="22:24" ht="14.25" customHeight="1" x14ac:dyDescent="0.2">
      <c r="V2097" s="8"/>
      <c r="X2097" s="8"/>
    </row>
    <row r="2098" spans="22:24" ht="14.25" customHeight="1" x14ac:dyDescent="0.2">
      <c r="V2098" s="8"/>
      <c r="X2098" s="8"/>
    </row>
    <row r="2099" spans="22:24" ht="14.25" customHeight="1" x14ac:dyDescent="0.2">
      <c r="V2099" s="8"/>
      <c r="X2099" s="8"/>
    </row>
    <row r="2100" spans="22:24" ht="14.25" customHeight="1" x14ac:dyDescent="0.2">
      <c r="V2100" s="8"/>
      <c r="X2100" s="8"/>
    </row>
    <row r="2101" spans="22:24" ht="14.25" customHeight="1" x14ac:dyDescent="0.2">
      <c r="V2101" s="8"/>
      <c r="X2101" s="8"/>
    </row>
    <row r="2102" spans="22:24" ht="14.25" customHeight="1" x14ac:dyDescent="0.2">
      <c r="V2102" s="8"/>
      <c r="X2102" s="8"/>
    </row>
    <row r="2103" spans="22:24" ht="14.25" customHeight="1" x14ac:dyDescent="0.2">
      <c r="V2103" s="8"/>
      <c r="X2103" s="8"/>
    </row>
    <row r="2104" spans="22:24" ht="14.25" customHeight="1" x14ac:dyDescent="0.2">
      <c r="V2104" s="8"/>
      <c r="X2104" s="8"/>
    </row>
    <row r="2105" spans="22:24" ht="14.25" customHeight="1" x14ac:dyDescent="0.2">
      <c r="V2105" s="8"/>
      <c r="X2105" s="8"/>
    </row>
    <row r="2106" spans="22:24" ht="14.25" customHeight="1" x14ac:dyDescent="0.2">
      <c r="V2106" s="8"/>
      <c r="X2106" s="8"/>
    </row>
    <row r="2107" spans="22:24" ht="14.25" customHeight="1" x14ac:dyDescent="0.2">
      <c r="V2107" s="8"/>
      <c r="X2107" s="8"/>
    </row>
    <row r="2108" spans="22:24" ht="14.25" customHeight="1" x14ac:dyDescent="0.2">
      <c r="V2108" s="8"/>
      <c r="X2108" s="8"/>
    </row>
    <row r="2109" spans="22:24" ht="14.25" customHeight="1" x14ac:dyDescent="0.2">
      <c r="V2109" s="8"/>
      <c r="X2109" s="8"/>
    </row>
    <row r="2110" spans="22:24" ht="14.25" customHeight="1" x14ac:dyDescent="0.2">
      <c r="V2110" s="8"/>
      <c r="X2110" s="8"/>
    </row>
    <row r="2111" spans="22:24" ht="14.25" customHeight="1" x14ac:dyDescent="0.2">
      <c r="V2111" s="8"/>
      <c r="X2111" s="8"/>
    </row>
    <row r="2112" spans="22:24" ht="14.25" customHeight="1" x14ac:dyDescent="0.2">
      <c r="V2112" s="8"/>
      <c r="X2112" s="8"/>
    </row>
    <row r="2113" spans="22:24" ht="14.25" customHeight="1" x14ac:dyDescent="0.2">
      <c r="V2113" s="8"/>
      <c r="X2113" s="8"/>
    </row>
    <row r="2114" spans="22:24" ht="14.25" customHeight="1" x14ac:dyDescent="0.2">
      <c r="V2114" s="8"/>
      <c r="X2114" s="8"/>
    </row>
    <row r="2115" spans="22:24" ht="14.25" customHeight="1" x14ac:dyDescent="0.2">
      <c r="V2115" s="8"/>
      <c r="X2115" s="8"/>
    </row>
    <row r="2116" spans="22:24" ht="14.25" customHeight="1" x14ac:dyDescent="0.2">
      <c r="V2116" s="8"/>
      <c r="X2116" s="8"/>
    </row>
    <row r="2117" spans="22:24" ht="14.25" customHeight="1" x14ac:dyDescent="0.2">
      <c r="V2117" s="8"/>
      <c r="X2117" s="8"/>
    </row>
    <row r="2118" spans="22:24" ht="14.25" customHeight="1" x14ac:dyDescent="0.2">
      <c r="V2118" s="8"/>
      <c r="X2118" s="8"/>
    </row>
    <row r="2119" spans="22:24" ht="14.25" customHeight="1" x14ac:dyDescent="0.2">
      <c r="V2119" s="8"/>
      <c r="X2119" s="8"/>
    </row>
    <row r="2120" spans="22:24" ht="14.25" customHeight="1" x14ac:dyDescent="0.2">
      <c r="V2120" s="8"/>
      <c r="X2120" s="8"/>
    </row>
    <row r="2121" spans="22:24" ht="14.25" customHeight="1" x14ac:dyDescent="0.2">
      <c r="V2121" s="8"/>
      <c r="X2121" s="8"/>
    </row>
    <row r="2122" spans="22:24" ht="14.25" customHeight="1" x14ac:dyDescent="0.2">
      <c r="V2122" s="8"/>
      <c r="X2122" s="8"/>
    </row>
    <row r="2123" spans="22:24" ht="14.25" customHeight="1" x14ac:dyDescent="0.2">
      <c r="V2123" s="8"/>
      <c r="X2123" s="8"/>
    </row>
    <row r="2124" spans="22:24" ht="14.25" customHeight="1" x14ac:dyDescent="0.2">
      <c r="V2124" s="8"/>
      <c r="X2124" s="8"/>
    </row>
    <row r="2125" spans="22:24" ht="14.25" customHeight="1" x14ac:dyDescent="0.2">
      <c r="V2125" s="8"/>
      <c r="X2125" s="8"/>
    </row>
    <row r="2126" spans="22:24" ht="14.25" customHeight="1" x14ac:dyDescent="0.2">
      <c r="V2126" s="8"/>
      <c r="X2126" s="8"/>
    </row>
    <row r="2127" spans="22:24" ht="14.25" customHeight="1" x14ac:dyDescent="0.2">
      <c r="V2127" s="8"/>
      <c r="X2127" s="8"/>
    </row>
    <row r="2128" spans="22:24" ht="14.25" customHeight="1" x14ac:dyDescent="0.2">
      <c r="V2128" s="8"/>
      <c r="X2128" s="8"/>
    </row>
    <row r="2129" spans="22:24" ht="14.25" customHeight="1" x14ac:dyDescent="0.2">
      <c r="V2129" s="8"/>
      <c r="X2129" s="8"/>
    </row>
    <row r="2130" spans="22:24" ht="14.25" customHeight="1" x14ac:dyDescent="0.2">
      <c r="V2130" s="8"/>
      <c r="X2130" s="8"/>
    </row>
    <row r="2131" spans="22:24" ht="14.25" customHeight="1" x14ac:dyDescent="0.2">
      <c r="V2131" s="8"/>
      <c r="X2131" s="8"/>
    </row>
    <row r="2132" spans="22:24" ht="14.25" customHeight="1" x14ac:dyDescent="0.2">
      <c r="V2132" s="8"/>
      <c r="X2132" s="8"/>
    </row>
    <row r="2133" spans="22:24" ht="14.25" customHeight="1" x14ac:dyDescent="0.2">
      <c r="V2133" s="8"/>
      <c r="X2133" s="8"/>
    </row>
    <row r="2134" spans="22:24" ht="14.25" customHeight="1" x14ac:dyDescent="0.2">
      <c r="V2134" s="8"/>
      <c r="X2134" s="8"/>
    </row>
    <row r="2135" spans="22:24" ht="14.25" customHeight="1" x14ac:dyDescent="0.2">
      <c r="V2135" s="8"/>
      <c r="X2135" s="8"/>
    </row>
    <row r="2136" spans="22:24" ht="14.25" customHeight="1" x14ac:dyDescent="0.2">
      <c r="V2136" s="8"/>
      <c r="X2136" s="8"/>
    </row>
    <row r="2137" spans="22:24" ht="14.25" customHeight="1" x14ac:dyDescent="0.2">
      <c r="V2137" s="8"/>
      <c r="X2137" s="8"/>
    </row>
    <row r="2138" spans="22:24" ht="14.25" customHeight="1" x14ac:dyDescent="0.2">
      <c r="V2138" s="8"/>
      <c r="X2138" s="8"/>
    </row>
    <row r="2139" spans="22:24" ht="14.25" customHeight="1" x14ac:dyDescent="0.2">
      <c r="V2139" s="8"/>
      <c r="X2139" s="8"/>
    </row>
    <row r="2140" spans="22:24" ht="14.25" customHeight="1" x14ac:dyDescent="0.2">
      <c r="V2140" s="8"/>
      <c r="X2140" s="8"/>
    </row>
    <row r="2141" spans="22:24" ht="14.25" customHeight="1" x14ac:dyDescent="0.2">
      <c r="V2141" s="8"/>
      <c r="X2141" s="8"/>
    </row>
    <row r="2142" spans="22:24" ht="14.25" customHeight="1" x14ac:dyDescent="0.2">
      <c r="V2142" s="8"/>
      <c r="X2142" s="8"/>
    </row>
    <row r="2143" spans="22:24" ht="14.25" customHeight="1" x14ac:dyDescent="0.2">
      <c r="V2143" s="8"/>
      <c r="X2143" s="8"/>
    </row>
    <row r="2144" spans="22:24" ht="14.25" customHeight="1" x14ac:dyDescent="0.2">
      <c r="V2144" s="8"/>
      <c r="X2144" s="8"/>
    </row>
    <row r="2145" spans="22:24" ht="14.25" customHeight="1" x14ac:dyDescent="0.2">
      <c r="V2145" s="8"/>
      <c r="X2145" s="8"/>
    </row>
    <row r="2146" spans="22:24" ht="14.25" customHeight="1" x14ac:dyDescent="0.2">
      <c r="V2146" s="8"/>
      <c r="X2146" s="8"/>
    </row>
    <row r="2147" spans="22:24" ht="14.25" customHeight="1" x14ac:dyDescent="0.2">
      <c r="V2147" s="8"/>
      <c r="X2147" s="8"/>
    </row>
    <row r="2148" spans="22:24" ht="14.25" customHeight="1" x14ac:dyDescent="0.2">
      <c r="V2148" s="8"/>
      <c r="X2148" s="8"/>
    </row>
    <row r="2149" spans="22:24" ht="14.25" customHeight="1" x14ac:dyDescent="0.2">
      <c r="V2149" s="8"/>
      <c r="X2149" s="8"/>
    </row>
    <row r="2150" spans="22:24" ht="14.25" customHeight="1" x14ac:dyDescent="0.2">
      <c r="V2150" s="8"/>
      <c r="X2150" s="8"/>
    </row>
    <row r="2151" spans="22:24" ht="14.25" customHeight="1" x14ac:dyDescent="0.2">
      <c r="V2151" s="8"/>
      <c r="X2151" s="8"/>
    </row>
    <row r="2152" spans="22:24" ht="14.25" customHeight="1" x14ac:dyDescent="0.2">
      <c r="V2152" s="8"/>
      <c r="X2152" s="8"/>
    </row>
    <row r="2153" spans="22:24" ht="14.25" customHeight="1" x14ac:dyDescent="0.2">
      <c r="V2153" s="8"/>
      <c r="X2153" s="8"/>
    </row>
    <row r="2154" spans="22:24" ht="14.25" customHeight="1" x14ac:dyDescent="0.2">
      <c r="V2154" s="8"/>
      <c r="X2154" s="8"/>
    </row>
    <row r="2155" spans="22:24" ht="14.25" customHeight="1" x14ac:dyDescent="0.2">
      <c r="V2155" s="8"/>
      <c r="X2155" s="8"/>
    </row>
    <row r="2156" spans="22:24" ht="14.25" customHeight="1" x14ac:dyDescent="0.2">
      <c r="V2156" s="8"/>
      <c r="X2156" s="8"/>
    </row>
    <row r="2157" spans="22:24" ht="14.25" customHeight="1" x14ac:dyDescent="0.2">
      <c r="V2157" s="8"/>
      <c r="X2157" s="8"/>
    </row>
    <row r="2158" spans="22:24" ht="14.25" customHeight="1" x14ac:dyDescent="0.2">
      <c r="V2158" s="8"/>
      <c r="X2158" s="8"/>
    </row>
    <row r="2159" spans="22:24" ht="14.25" customHeight="1" x14ac:dyDescent="0.2">
      <c r="V2159" s="8"/>
      <c r="X2159" s="8"/>
    </row>
    <row r="2160" spans="22:24" ht="14.25" customHeight="1" x14ac:dyDescent="0.2">
      <c r="V2160" s="8"/>
      <c r="X2160" s="8"/>
    </row>
    <row r="2161" spans="22:24" ht="14.25" customHeight="1" x14ac:dyDescent="0.2">
      <c r="V2161" s="8"/>
      <c r="X2161" s="8"/>
    </row>
    <row r="2162" spans="22:24" ht="14.25" customHeight="1" x14ac:dyDescent="0.2">
      <c r="V2162" s="8"/>
      <c r="X2162" s="8"/>
    </row>
    <row r="2163" spans="22:24" ht="14.25" customHeight="1" x14ac:dyDescent="0.2">
      <c r="V2163" s="8"/>
      <c r="X2163" s="8"/>
    </row>
    <row r="2164" spans="22:24" ht="14.25" customHeight="1" x14ac:dyDescent="0.2">
      <c r="V2164" s="8"/>
      <c r="X2164" s="8"/>
    </row>
    <row r="2165" spans="22:24" ht="14.25" customHeight="1" x14ac:dyDescent="0.2">
      <c r="V2165" s="8"/>
      <c r="X2165" s="8"/>
    </row>
    <row r="2166" spans="22:24" ht="14.25" customHeight="1" x14ac:dyDescent="0.2">
      <c r="V2166" s="8"/>
      <c r="X2166" s="8"/>
    </row>
    <row r="2167" spans="22:24" ht="14.25" customHeight="1" x14ac:dyDescent="0.2">
      <c r="V2167" s="8"/>
      <c r="X2167" s="8"/>
    </row>
    <row r="2168" spans="22:24" ht="14.25" customHeight="1" x14ac:dyDescent="0.2">
      <c r="V2168" s="8"/>
      <c r="X2168" s="8"/>
    </row>
    <row r="2169" spans="22:24" ht="14.25" customHeight="1" x14ac:dyDescent="0.2">
      <c r="V2169" s="8"/>
      <c r="X2169" s="8"/>
    </row>
    <row r="2170" spans="22:24" ht="14.25" customHeight="1" x14ac:dyDescent="0.2">
      <c r="V2170" s="8"/>
      <c r="X2170" s="8"/>
    </row>
    <row r="2171" spans="22:24" ht="14.25" customHeight="1" x14ac:dyDescent="0.2">
      <c r="V2171" s="8"/>
      <c r="X2171" s="8"/>
    </row>
    <row r="2172" spans="22:24" ht="14.25" customHeight="1" x14ac:dyDescent="0.2">
      <c r="V2172" s="8"/>
      <c r="X2172" s="8"/>
    </row>
    <row r="2173" spans="22:24" ht="14.25" customHeight="1" x14ac:dyDescent="0.2">
      <c r="V2173" s="8"/>
      <c r="X2173" s="8"/>
    </row>
    <row r="2174" spans="22:24" ht="14.25" customHeight="1" x14ac:dyDescent="0.2">
      <c r="V2174" s="8"/>
      <c r="X2174" s="8"/>
    </row>
    <row r="2175" spans="22:24" ht="14.25" customHeight="1" x14ac:dyDescent="0.2">
      <c r="V2175" s="8"/>
      <c r="X2175" s="8"/>
    </row>
    <row r="2176" spans="22:24" ht="14.25" customHeight="1" x14ac:dyDescent="0.2">
      <c r="V2176" s="8"/>
      <c r="X2176" s="8"/>
    </row>
    <row r="2177" spans="22:24" ht="14.25" customHeight="1" x14ac:dyDescent="0.2">
      <c r="V2177" s="8"/>
      <c r="X2177" s="8"/>
    </row>
    <row r="2178" spans="22:24" ht="14.25" customHeight="1" x14ac:dyDescent="0.2">
      <c r="V2178" s="8"/>
      <c r="X2178" s="8"/>
    </row>
    <row r="2179" spans="22:24" ht="14.25" customHeight="1" x14ac:dyDescent="0.2">
      <c r="V2179" s="8"/>
      <c r="X2179" s="8"/>
    </row>
    <row r="2180" spans="22:24" ht="14.25" customHeight="1" x14ac:dyDescent="0.2">
      <c r="V2180" s="8"/>
      <c r="X2180" s="8"/>
    </row>
    <row r="2181" spans="22:24" ht="14.25" customHeight="1" x14ac:dyDescent="0.2">
      <c r="V2181" s="8"/>
      <c r="X2181" s="8"/>
    </row>
    <row r="2182" spans="22:24" ht="14.25" customHeight="1" x14ac:dyDescent="0.2">
      <c r="V2182" s="8"/>
      <c r="X2182" s="8"/>
    </row>
    <row r="2183" spans="22:24" ht="14.25" customHeight="1" x14ac:dyDescent="0.2">
      <c r="V2183" s="8"/>
      <c r="X2183" s="8"/>
    </row>
    <row r="2184" spans="22:24" ht="14.25" customHeight="1" x14ac:dyDescent="0.2">
      <c r="V2184" s="8"/>
      <c r="X2184" s="8"/>
    </row>
    <row r="2185" spans="22:24" ht="14.25" customHeight="1" x14ac:dyDescent="0.2">
      <c r="V2185" s="8"/>
      <c r="X2185" s="8"/>
    </row>
    <row r="2186" spans="22:24" ht="14.25" customHeight="1" x14ac:dyDescent="0.2">
      <c r="V2186" s="8"/>
      <c r="X2186" s="8"/>
    </row>
    <row r="2187" spans="22:24" ht="14.25" customHeight="1" x14ac:dyDescent="0.2">
      <c r="V2187" s="8"/>
      <c r="X2187" s="8"/>
    </row>
    <row r="2188" spans="22:24" ht="14.25" customHeight="1" x14ac:dyDescent="0.2">
      <c r="V2188" s="8"/>
      <c r="X2188" s="8"/>
    </row>
    <row r="2189" spans="22:24" ht="14.25" customHeight="1" x14ac:dyDescent="0.2">
      <c r="V2189" s="8"/>
      <c r="X2189" s="8"/>
    </row>
    <row r="2190" spans="22:24" ht="14.25" customHeight="1" x14ac:dyDescent="0.2">
      <c r="V2190" s="8"/>
      <c r="X2190" s="8"/>
    </row>
    <row r="2191" spans="22:24" ht="14.25" customHeight="1" x14ac:dyDescent="0.2">
      <c r="V2191" s="8"/>
      <c r="X2191" s="8"/>
    </row>
    <row r="2192" spans="22:24" ht="14.25" customHeight="1" x14ac:dyDescent="0.2">
      <c r="V2192" s="8"/>
      <c r="X2192" s="8"/>
    </row>
    <row r="2193" spans="22:24" ht="14.25" customHeight="1" x14ac:dyDescent="0.2">
      <c r="V2193" s="8"/>
      <c r="X2193" s="8"/>
    </row>
    <row r="2194" spans="22:24" ht="14.25" customHeight="1" x14ac:dyDescent="0.2">
      <c r="V2194" s="8"/>
      <c r="X2194" s="8"/>
    </row>
    <row r="2195" spans="22:24" ht="14.25" customHeight="1" x14ac:dyDescent="0.2">
      <c r="V2195" s="8"/>
      <c r="X2195" s="8"/>
    </row>
    <row r="2196" spans="22:24" ht="14.25" customHeight="1" x14ac:dyDescent="0.2">
      <c r="V2196" s="8"/>
      <c r="X2196" s="8"/>
    </row>
    <row r="2197" spans="22:24" ht="14.25" customHeight="1" x14ac:dyDescent="0.2">
      <c r="V2197" s="8"/>
      <c r="X2197" s="8"/>
    </row>
    <row r="2198" spans="22:24" ht="14.25" customHeight="1" x14ac:dyDescent="0.2">
      <c r="V2198" s="8"/>
      <c r="X2198" s="8"/>
    </row>
    <row r="2199" spans="22:24" ht="14.25" customHeight="1" x14ac:dyDescent="0.2">
      <c r="V2199" s="8"/>
      <c r="X2199" s="8"/>
    </row>
    <row r="2200" spans="22:24" ht="14.25" customHeight="1" x14ac:dyDescent="0.2">
      <c r="V2200" s="8"/>
      <c r="X2200" s="8"/>
    </row>
    <row r="2201" spans="22:24" ht="14.25" customHeight="1" x14ac:dyDescent="0.2">
      <c r="V2201" s="8"/>
      <c r="X2201" s="8"/>
    </row>
    <row r="2202" spans="22:24" ht="14.25" customHeight="1" x14ac:dyDescent="0.2">
      <c r="V2202" s="8"/>
      <c r="X2202" s="8"/>
    </row>
    <row r="2203" spans="22:24" ht="14.25" customHeight="1" x14ac:dyDescent="0.2">
      <c r="V2203" s="8"/>
      <c r="X2203" s="8"/>
    </row>
    <row r="2204" spans="22:24" ht="14.25" customHeight="1" x14ac:dyDescent="0.2">
      <c r="V2204" s="8"/>
      <c r="X2204" s="8"/>
    </row>
    <row r="2205" spans="22:24" ht="14.25" customHeight="1" x14ac:dyDescent="0.2">
      <c r="V2205" s="8"/>
      <c r="X2205" s="8"/>
    </row>
    <row r="2206" spans="22:24" ht="14.25" customHeight="1" x14ac:dyDescent="0.2">
      <c r="V2206" s="8"/>
      <c r="X2206" s="8"/>
    </row>
    <row r="2207" spans="22:24" ht="14.25" customHeight="1" x14ac:dyDescent="0.2">
      <c r="V2207" s="8"/>
      <c r="X2207" s="8"/>
    </row>
    <row r="2208" spans="22:24" ht="14.25" customHeight="1" x14ac:dyDescent="0.2">
      <c r="V2208" s="8"/>
      <c r="X2208" s="8"/>
    </row>
    <row r="2209" spans="22:24" ht="14.25" customHeight="1" x14ac:dyDescent="0.2">
      <c r="V2209" s="8"/>
      <c r="X2209" s="8"/>
    </row>
    <row r="2210" spans="22:24" ht="14.25" customHeight="1" x14ac:dyDescent="0.2">
      <c r="V2210" s="8"/>
      <c r="X2210" s="8"/>
    </row>
    <row r="2211" spans="22:24" ht="14.25" customHeight="1" x14ac:dyDescent="0.2">
      <c r="V2211" s="8"/>
      <c r="X2211" s="8"/>
    </row>
    <row r="2212" spans="22:24" ht="14.25" customHeight="1" x14ac:dyDescent="0.2">
      <c r="V2212" s="8"/>
      <c r="X2212" s="8"/>
    </row>
    <row r="2213" spans="22:24" ht="14.25" customHeight="1" x14ac:dyDescent="0.2">
      <c r="V2213" s="8"/>
      <c r="X2213" s="8"/>
    </row>
    <row r="2214" spans="22:24" ht="14.25" customHeight="1" x14ac:dyDescent="0.2">
      <c r="V2214" s="8"/>
      <c r="X2214" s="8"/>
    </row>
    <row r="2215" spans="22:24" ht="14.25" customHeight="1" x14ac:dyDescent="0.2">
      <c r="V2215" s="8"/>
      <c r="X2215" s="8"/>
    </row>
    <row r="2216" spans="22:24" ht="14.25" customHeight="1" x14ac:dyDescent="0.2">
      <c r="V2216" s="8"/>
      <c r="X2216" s="8"/>
    </row>
    <row r="2217" spans="22:24" ht="14.25" customHeight="1" x14ac:dyDescent="0.2">
      <c r="V2217" s="8"/>
      <c r="X2217" s="8"/>
    </row>
    <row r="2218" spans="22:24" ht="14.25" customHeight="1" x14ac:dyDescent="0.2">
      <c r="V2218" s="8"/>
      <c r="X2218" s="8"/>
    </row>
    <row r="2219" spans="22:24" ht="14.25" customHeight="1" x14ac:dyDescent="0.2">
      <c r="V2219" s="8"/>
      <c r="X2219" s="8"/>
    </row>
    <row r="2220" spans="22:24" ht="14.25" customHeight="1" x14ac:dyDescent="0.2">
      <c r="V2220" s="8"/>
      <c r="X2220" s="8"/>
    </row>
    <row r="2221" spans="22:24" ht="14.25" customHeight="1" x14ac:dyDescent="0.2">
      <c r="V2221" s="8"/>
      <c r="X2221" s="8"/>
    </row>
    <row r="2222" spans="22:24" ht="14.25" customHeight="1" x14ac:dyDescent="0.2">
      <c r="V2222" s="8"/>
      <c r="X2222" s="8"/>
    </row>
    <row r="2223" spans="22:24" ht="14.25" customHeight="1" x14ac:dyDescent="0.2">
      <c r="V2223" s="8"/>
      <c r="X2223" s="8"/>
    </row>
    <row r="2224" spans="22:24" ht="14.25" customHeight="1" x14ac:dyDescent="0.2">
      <c r="V2224" s="8"/>
      <c r="X2224" s="8"/>
    </row>
    <row r="2225" spans="22:24" ht="14.25" customHeight="1" x14ac:dyDescent="0.2">
      <c r="V2225" s="8"/>
      <c r="X2225" s="8"/>
    </row>
    <row r="2226" spans="22:24" ht="14.25" customHeight="1" x14ac:dyDescent="0.2">
      <c r="V2226" s="8"/>
      <c r="X2226" s="8"/>
    </row>
    <row r="2227" spans="22:24" ht="14.25" customHeight="1" x14ac:dyDescent="0.2">
      <c r="V2227" s="8"/>
      <c r="X2227" s="8"/>
    </row>
    <row r="2228" spans="22:24" ht="14.25" customHeight="1" x14ac:dyDescent="0.2">
      <c r="V2228" s="8"/>
      <c r="X2228" s="8"/>
    </row>
    <row r="2229" spans="22:24" ht="14.25" customHeight="1" x14ac:dyDescent="0.2">
      <c r="V2229" s="8"/>
      <c r="X2229" s="8"/>
    </row>
    <row r="2230" spans="22:24" ht="14.25" customHeight="1" x14ac:dyDescent="0.2">
      <c r="V2230" s="8"/>
      <c r="X2230" s="8"/>
    </row>
    <row r="2231" spans="22:24" ht="14.25" customHeight="1" x14ac:dyDescent="0.2">
      <c r="V2231" s="8"/>
      <c r="X2231" s="8"/>
    </row>
    <row r="2232" spans="22:24" ht="14.25" customHeight="1" x14ac:dyDescent="0.2">
      <c r="V2232" s="8"/>
      <c r="X2232" s="8"/>
    </row>
    <row r="2233" spans="22:24" ht="14.25" customHeight="1" x14ac:dyDescent="0.2">
      <c r="V2233" s="8"/>
      <c r="X2233" s="8"/>
    </row>
    <row r="2234" spans="22:24" ht="14.25" customHeight="1" x14ac:dyDescent="0.2">
      <c r="V2234" s="8"/>
      <c r="X2234" s="8"/>
    </row>
    <row r="2235" spans="22:24" ht="14.25" customHeight="1" x14ac:dyDescent="0.2">
      <c r="V2235" s="8"/>
      <c r="X2235" s="8"/>
    </row>
    <row r="2236" spans="22:24" ht="14.25" customHeight="1" x14ac:dyDescent="0.2">
      <c r="V2236" s="8"/>
      <c r="X2236" s="8"/>
    </row>
    <row r="2237" spans="22:24" ht="14.25" customHeight="1" x14ac:dyDescent="0.2">
      <c r="V2237" s="8"/>
      <c r="X2237" s="8"/>
    </row>
    <row r="2238" spans="22:24" ht="14.25" customHeight="1" x14ac:dyDescent="0.2">
      <c r="V2238" s="8"/>
      <c r="X2238" s="8"/>
    </row>
    <row r="2239" spans="22:24" ht="14.25" customHeight="1" x14ac:dyDescent="0.2">
      <c r="V2239" s="8"/>
      <c r="X2239" s="8"/>
    </row>
    <row r="2240" spans="22:24" ht="14.25" customHeight="1" x14ac:dyDescent="0.2">
      <c r="V2240" s="8"/>
      <c r="X2240" s="8"/>
    </row>
    <row r="2241" spans="22:24" ht="14.25" customHeight="1" x14ac:dyDescent="0.2">
      <c r="V2241" s="8"/>
      <c r="X2241" s="8"/>
    </row>
    <row r="2242" spans="22:24" ht="14.25" customHeight="1" x14ac:dyDescent="0.2">
      <c r="V2242" s="8"/>
      <c r="X2242" s="8"/>
    </row>
    <row r="2243" spans="22:24" ht="14.25" customHeight="1" x14ac:dyDescent="0.2">
      <c r="V2243" s="8"/>
      <c r="X2243" s="8"/>
    </row>
    <row r="2244" spans="22:24" ht="14.25" customHeight="1" x14ac:dyDescent="0.2">
      <c r="V2244" s="8"/>
      <c r="X2244" s="8"/>
    </row>
    <row r="2245" spans="22:24" ht="14.25" customHeight="1" x14ac:dyDescent="0.2">
      <c r="V2245" s="8"/>
      <c r="X2245" s="8"/>
    </row>
    <row r="2246" spans="22:24" ht="14.25" customHeight="1" x14ac:dyDescent="0.2">
      <c r="V2246" s="8"/>
      <c r="X2246" s="8"/>
    </row>
    <row r="2247" spans="22:24" ht="14.25" customHeight="1" x14ac:dyDescent="0.2">
      <c r="V2247" s="8"/>
      <c r="X2247" s="8"/>
    </row>
    <row r="2248" spans="22:24" ht="14.25" customHeight="1" x14ac:dyDescent="0.2">
      <c r="V2248" s="8"/>
      <c r="X2248" s="8"/>
    </row>
    <row r="2249" spans="22:24" ht="14.25" customHeight="1" x14ac:dyDescent="0.2">
      <c r="V2249" s="8"/>
      <c r="X2249" s="8"/>
    </row>
    <row r="2250" spans="22:24" ht="14.25" customHeight="1" x14ac:dyDescent="0.2">
      <c r="V2250" s="8"/>
      <c r="X2250" s="8"/>
    </row>
    <row r="2251" spans="22:24" ht="14.25" customHeight="1" x14ac:dyDescent="0.2">
      <c r="V2251" s="8"/>
      <c r="X2251" s="8"/>
    </row>
    <row r="2252" spans="22:24" ht="14.25" customHeight="1" x14ac:dyDescent="0.2">
      <c r="V2252" s="8"/>
      <c r="X2252" s="8"/>
    </row>
    <row r="2253" spans="22:24" ht="14.25" customHeight="1" x14ac:dyDescent="0.2">
      <c r="V2253" s="8"/>
      <c r="X2253" s="8"/>
    </row>
    <row r="2254" spans="22:24" ht="14.25" customHeight="1" x14ac:dyDescent="0.2">
      <c r="V2254" s="8"/>
      <c r="X2254" s="8"/>
    </row>
    <row r="2255" spans="22:24" ht="14.25" customHeight="1" x14ac:dyDescent="0.2">
      <c r="V2255" s="8"/>
      <c r="X2255" s="8"/>
    </row>
    <row r="2256" spans="22:24" ht="14.25" customHeight="1" x14ac:dyDescent="0.2">
      <c r="V2256" s="8"/>
      <c r="X2256" s="8"/>
    </row>
    <row r="2257" spans="22:24" ht="14.25" customHeight="1" x14ac:dyDescent="0.2">
      <c r="V2257" s="8"/>
      <c r="X2257" s="8"/>
    </row>
    <row r="2258" spans="22:24" ht="14.25" customHeight="1" x14ac:dyDescent="0.2">
      <c r="V2258" s="8"/>
      <c r="X2258" s="8"/>
    </row>
    <row r="2259" spans="22:24" ht="14.25" customHeight="1" x14ac:dyDescent="0.2">
      <c r="V2259" s="8"/>
      <c r="X2259" s="8"/>
    </row>
    <row r="2260" spans="22:24" ht="14.25" customHeight="1" x14ac:dyDescent="0.2">
      <c r="V2260" s="8"/>
      <c r="X2260" s="8"/>
    </row>
    <row r="2261" spans="22:24" ht="14.25" customHeight="1" x14ac:dyDescent="0.2">
      <c r="V2261" s="8"/>
      <c r="X2261" s="8"/>
    </row>
    <row r="2262" spans="22:24" ht="14.25" customHeight="1" x14ac:dyDescent="0.2">
      <c r="V2262" s="8"/>
      <c r="X2262" s="8"/>
    </row>
    <row r="2263" spans="22:24" ht="14.25" customHeight="1" x14ac:dyDescent="0.2">
      <c r="V2263" s="8"/>
      <c r="X2263" s="8"/>
    </row>
    <row r="2264" spans="22:24" ht="14.25" customHeight="1" x14ac:dyDescent="0.2">
      <c r="V2264" s="8"/>
      <c r="X2264" s="8"/>
    </row>
    <row r="2265" spans="22:24" ht="14.25" customHeight="1" x14ac:dyDescent="0.2">
      <c r="V2265" s="8"/>
      <c r="X2265" s="8"/>
    </row>
    <row r="2266" spans="22:24" ht="14.25" customHeight="1" x14ac:dyDescent="0.2">
      <c r="V2266" s="8"/>
      <c r="X2266" s="8"/>
    </row>
    <row r="2267" spans="22:24" ht="14.25" customHeight="1" x14ac:dyDescent="0.2">
      <c r="V2267" s="8"/>
      <c r="X2267" s="8"/>
    </row>
    <row r="2268" spans="22:24" ht="14.25" customHeight="1" x14ac:dyDescent="0.2">
      <c r="V2268" s="8"/>
      <c r="X2268" s="8"/>
    </row>
    <row r="2269" spans="22:24" ht="14.25" customHeight="1" x14ac:dyDescent="0.2">
      <c r="V2269" s="8"/>
      <c r="X2269" s="8"/>
    </row>
    <row r="2270" spans="22:24" ht="14.25" customHeight="1" x14ac:dyDescent="0.2">
      <c r="V2270" s="8"/>
      <c r="X2270" s="8"/>
    </row>
    <row r="2271" spans="22:24" ht="14.25" customHeight="1" x14ac:dyDescent="0.2">
      <c r="V2271" s="8"/>
      <c r="X2271" s="8"/>
    </row>
    <row r="2272" spans="22:24" ht="14.25" customHeight="1" x14ac:dyDescent="0.2">
      <c r="V2272" s="8"/>
      <c r="X2272" s="8"/>
    </row>
    <row r="2273" spans="22:24" ht="14.25" customHeight="1" x14ac:dyDescent="0.2">
      <c r="V2273" s="8"/>
      <c r="X2273" s="8"/>
    </row>
    <row r="2274" spans="22:24" ht="14.25" customHeight="1" x14ac:dyDescent="0.2">
      <c r="V2274" s="8"/>
      <c r="X2274" s="8"/>
    </row>
    <row r="2275" spans="22:24" ht="14.25" customHeight="1" x14ac:dyDescent="0.2">
      <c r="V2275" s="8"/>
      <c r="X2275" s="8"/>
    </row>
    <row r="2276" spans="22:24" ht="14.25" customHeight="1" x14ac:dyDescent="0.2">
      <c r="V2276" s="8"/>
      <c r="X2276" s="8"/>
    </row>
    <row r="2277" spans="22:24" ht="14.25" customHeight="1" x14ac:dyDescent="0.2">
      <c r="V2277" s="8"/>
      <c r="X2277" s="8"/>
    </row>
    <row r="2278" spans="22:24" ht="14.25" customHeight="1" x14ac:dyDescent="0.2">
      <c r="V2278" s="8"/>
      <c r="X2278" s="8"/>
    </row>
    <row r="2279" spans="22:24" ht="14.25" customHeight="1" x14ac:dyDescent="0.2">
      <c r="V2279" s="8"/>
      <c r="X2279" s="8"/>
    </row>
    <row r="2280" spans="22:24" ht="14.25" customHeight="1" x14ac:dyDescent="0.2">
      <c r="V2280" s="8"/>
      <c r="X2280" s="8"/>
    </row>
    <row r="2281" spans="22:24" ht="14.25" customHeight="1" x14ac:dyDescent="0.2">
      <c r="V2281" s="8"/>
      <c r="X2281" s="8"/>
    </row>
    <row r="2282" spans="22:24" ht="14.25" customHeight="1" x14ac:dyDescent="0.2">
      <c r="V2282" s="8"/>
      <c r="X2282" s="8"/>
    </row>
    <row r="2283" spans="22:24" ht="14.25" customHeight="1" x14ac:dyDescent="0.2">
      <c r="V2283" s="8"/>
      <c r="X2283" s="8"/>
    </row>
    <row r="2284" spans="22:24" ht="14.25" customHeight="1" x14ac:dyDescent="0.2">
      <c r="V2284" s="8"/>
      <c r="X2284" s="8"/>
    </row>
    <row r="2285" spans="22:24" ht="14.25" customHeight="1" x14ac:dyDescent="0.2">
      <c r="V2285" s="8"/>
      <c r="X2285" s="8"/>
    </row>
    <row r="2286" spans="22:24" ht="14.25" customHeight="1" x14ac:dyDescent="0.2">
      <c r="V2286" s="8"/>
      <c r="X2286" s="8"/>
    </row>
    <row r="2287" spans="22:24" ht="14.25" customHeight="1" x14ac:dyDescent="0.2">
      <c r="V2287" s="8"/>
      <c r="X2287" s="8"/>
    </row>
    <row r="2288" spans="22:24" ht="14.25" customHeight="1" x14ac:dyDescent="0.2">
      <c r="V2288" s="8"/>
      <c r="X2288" s="8"/>
    </row>
    <row r="2289" spans="22:24" ht="14.25" customHeight="1" x14ac:dyDescent="0.2">
      <c r="V2289" s="8"/>
      <c r="X2289" s="8"/>
    </row>
    <row r="2290" spans="22:24" ht="14.25" customHeight="1" x14ac:dyDescent="0.2">
      <c r="V2290" s="8"/>
      <c r="X2290" s="8"/>
    </row>
    <row r="2291" spans="22:24" ht="14.25" customHeight="1" x14ac:dyDescent="0.2">
      <c r="V2291" s="8"/>
      <c r="X2291" s="8"/>
    </row>
    <row r="2292" spans="22:24" ht="14.25" customHeight="1" x14ac:dyDescent="0.2">
      <c r="V2292" s="8"/>
      <c r="X2292" s="8"/>
    </row>
    <row r="2293" spans="22:24" ht="14.25" customHeight="1" x14ac:dyDescent="0.2">
      <c r="V2293" s="8"/>
      <c r="X2293" s="8"/>
    </row>
    <row r="2294" spans="22:24" ht="14.25" customHeight="1" x14ac:dyDescent="0.2">
      <c r="V2294" s="8"/>
      <c r="X2294" s="8"/>
    </row>
    <row r="2295" spans="22:24" ht="14.25" customHeight="1" x14ac:dyDescent="0.2">
      <c r="V2295" s="8"/>
      <c r="X2295" s="8"/>
    </row>
    <row r="2296" spans="22:24" ht="14.25" customHeight="1" x14ac:dyDescent="0.2">
      <c r="V2296" s="8"/>
      <c r="X2296" s="8"/>
    </row>
    <row r="2297" spans="22:24" ht="14.25" customHeight="1" x14ac:dyDescent="0.2">
      <c r="V2297" s="8"/>
      <c r="X2297" s="8"/>
    </row>
    <row r="2298" spans="22:24" ht="14.25" customHeight="1" x14ac:dyDescent="0.2">
      <c r="V2298" s="8"/>
      <c r="X2298" s="8"/>
    </row>
    <row r="2299" spans="22:24" ht="14.25" customHeight="1" x14ac:dyDescent="0.2">
      <c r="V2299" s="8"/>
      <c r="X2299" s="8"/>
    </row>
    <row r="2300" spans="22:24" ht="14.25" customHeight="1" x14ac:dyDescent="0.2">
      <c r="V2300" s="8"/>
      <c r="X2300" s="8"/>
    </row>
    <row r="2301" spans="22:24" ht="14.25" customHeight="1" x14ac:dyDescent="0.2">
      <c r="V2301" s="8"/>
      <c r="X2301" s="8"/>
    </row>
    <row r="2302" spans="22:24" ht="14.25" customHeight="1" x14ac:dyDescent="0.2">
      <c r="V2302" s="8"/>
      <c r="X2302" s="8"/>
    </row>
    <row r="2303" spans="22:24" ht="14.25" customHeight="1" x14ac:dyDescent="0.2">
      <c r="V2303" s="8"/>
      <c r="X2303" s="8"/>
    </row>
    <row r="2304" spans="22:24" ht="14.25" customHeight="1" x14ac:dyDescent="0.2">
      <c r="V2304" s="8"/>
      <c r="X2304" s="8"/>
    </row>
    <row r="2305" spans="22:24" ht="14.25" customHeight="1" x14ac:dyDescent="0.2">
      <c r="V2305" s="8"/>
      <c r="X2305" s="8"/>
    </row>
    <row r="2306" spans="22:24" ht="14.25" customHeight="1" x14ac:dyDescent="0.2">
      <c r="V2306" s="8"/>
      <c r="X2306" s="8"/>
    </row>
    <row r="2307" spans="22:24" ht="14.25" customHeight="1" x14ac:dyDescent="0.2">
      <c r="V2307" s="8"/>
      <c r="X2307" s="8"/>
    </row>
    <row r="2308" spans="22:24" ht="14.25" customHeight="1" x14ac:dyDescent="0.2">
      <c r="V2308" s="8"/>
      <c r="X2308" s="8"/>
    </row>
    <row r="2309" spans="22:24" ht="14.25" customHeight="1" x14ac:dyDescent="0.2">
      <c r="V2309" s="8"/>
      <c r="X2309" s="8"/>
    </row>
    <row r="2310" spans="22:24" ht="14.25" customHeight="1" x14ac:dyDescent="0.2">
      <c r="V2310" s="8"/>
      <c r="X2310" s="8"/>
    </row>
    <row r="2311" spans="22:24" ht="14.25" customHeight="1" x14ac:dyDescent="0.2">
      <c r="V2311" s="8"/>
      <c r="X2311" s="8"/>
    </row>
    <row r="2312" spans="22:24" ht="14.25" customHeight="1" x14ac:dyDescent="0.2">
      <c r="V2312" s="8"/>
      <c r="X2312" s="8"/>
    </row>
    <row r="2313" spans="22:24" ht="14.25" customHeight="1" x14ac:dyDescent="0.2">
      <c r="V2313" s="8"/>
      <c r="X2313" s="8"/>
    </row>
    <row r="2314" spans="22:24" ht="14.25" customHeight="1" x14ac:dyDescent="0.2">
      <c r="V2314" s="8"/>
      <c r="X2314" s="8"/>
    </row>
    <row r="2315" spans="22:24" ht="14.25" customHeight="1" x14ac:dyDescent="0.2">
      <c r="V2315" s="8"/>
      <c r="X2315" s="8"/>
    </row>
    <row r="2316" spans="22:24" ht="14.25" customHeight="1" x14ac:dyDescent="0.2">
      <c r="V2316" s="8"/>
      <c r="X2316" s="8"/>
    </row>
    <row r="2317" spans="22:24" ht="14.25" customHeight="1" x14ac:dyDescent="0.2">
      <c r="V2317" s="8"/>
      <c r="X2317" s="8"/>
    </row>
    <row r="2318" spans="22:24" ht="14.25" customHeight="1" x14ac:dyDescent="0.2">
      <c r="V2318" s="8"/>
      <c r="X2318" s="8"/>
    </row>
    <row r="2319" spans="22:24" ht="14.25" customHeight="1" x14ac:dyDescent="0.2">
      <c r="V2319" s="8"/>
      <c r="X2319" s="8"/>
    </row>
    <row r="2320" spans="22:24" ht="14.25" customHeight="1" x14ac:dyDescent="0.2">
      <c r="V2320" s="8"/>
      <c r="X2320" s="8"/>
    </row>
    <row r="2321" spans="22:24" ht="14.25" customHeight="1" x14ac:dyDescent="0.2">
      <c r="V2321" s="8"/>
      <c r="X2321" s="8"/>
    </row>
    <row r="2322" spans="22:24" ht="14.25" customHeight="1" x14ac:dyDescent="0.2">
      <c r="V2322" s="8"/>
      <c r="X2322" s="8"/>
    </row>
    <row r="2323" spans="22:24" ht="14.25" customHeight="1" x14ac:dyDescent="0.2">
      <c r="V2323" s="8"/>
      <c r="X2323" s="8"/>
    </row>
    <row r="2324" spans="22:24" ht="14.25" customHeight="1" x14ac:dyDescent="0.2">
      <c r="V2324" s="8"/>
      <c r="X2324" s="8"/>
    </row>
    <row r="2325" spans="22:24" ht="14.25" customHeight="1" x14ac:dyDescent="0.2">
      <c r="V2325" s="8"/>
      <c r="X2325" s="8"/>
    </row>
    <row r="2326" spans="22:24" ht="14.25" customHeight="1" x14ac:dyDescent="0.2">
      <c r="V2326" s="8"/>
      <c r="X2326" s="8"/>
    </row>
    <row r="2327" spans="22:24" ht="14.25" customHeight="1" x14ac:dyDescent="0.2">
      <c r="V2327" s="8"/>
      <c r="X2327" s="8"/>
    </row>
    <row r="2328" spans="22:24" ht="14.25" customHeight="1" x14ac:dyDescent="0.2">
      <c r="V2328" s="8"/>
      <c r="X2328" s="8"/>
    </row>
    <row r="2329" spans="22:24" ht="14.25" customHeight="1" x14ac:dyDescent="0.2">
      <c r="V2329" s="8"/>
      <c r="X2329" s="8"/>
    </row>
    <row r="2330" spans="22:24" ht="14.25" customHeight="1" x14ac:dyDescent="0.2">
      <c r="V2330" s="8"/>
      <c r="X2330" s="8"/>
    </row>
    <row r="2331" spans="22:24" ht="14.25" customHeight="1" x14ac:dyDescent="0.2">
      <c r="V2331" s="8"/>
      <c r="X2331" s="8"/>
    </row>
    <row r="2332" spans="22:24" ht="14.25" customHeight="1" x14ac:dyDescent="0.2">
      <c r="V2332" s="8"/>
      <c r="X2332" s="8"/>
    </row>
    <row r="2333" spans="22:24" ht="14.25" customHeight="1" x14ac:dyDescent="0.2">
      <c r="V2333" s="8"/>
      <c r="X2333" s="8"/>
    </row>
    <row r="2334" spans="22:24" ht="14.25" customHeight="1" x14ac:dyDescent="0.2">
      <c r="V2334" s="8"/>
      <c r="X2334" s="8"/>
    </row>
    <row r="2335" spans="22:24" ht="14.25" customHeight="1" x14ac:dyDescent="0.2">
      <c r="V2335" s="8"/>
      <c r="X2335" s="8"/>
    </row>
    <row r="2336" spans="22:24" ht="14.25" customHeight="1" x14ac:dyDescent="0.2">
      <c r="V2336" s="8"/>
      <c r="X2336" s="8"/>
    </row>
    <row r="2337" spans="22:24" ht="14.25" customHeight="1" x14ac:dyDescent="0.2">
      <c r="V2337" s="8"/>
      <c r="X2337" s="8"/>
    </row>
    <row r="2338" spans="22:24" ht="14.25" customHeight="1" x14ac:dyDescent="0.2">
      <c r="V2338" s="8"/>
      <c r="X2338" s="8"/>
    </row>
    <row r="2339" spans="22:24" ht="14.25" customHeight="1" x14ac:dyDescent="0.2">
      <c r="V2339" s="8"/>
      <c r="X2339" s="8"/>
    </row>
    <row r="2340" spans="22:24" ht="14.25" customHeight="1" x14ac:dyDescent="0.2">
      <c r="V2340" s="8"/>
      <c r="X2340" s="8"/>
    </row>
    <row r="2341" spans="22:24" ht="14.25" customHeight="1" x14ac:dyDescent="0.2">
      <c r="V2341" s="8"/>
      <c r="X2341" s="8"/>
    </row>
    <row r="2342" spans="22:24" ht="14.25" customHeight="1" x14ac:dyDescent="0.2">
      <c r="V2342" s="8"/>
      <c r="X2342" s="8"/>
    </row>
    <row r="2343" spans="22:24" ht="14.25" customHeight="1" x14ac:dyDescent="0.2">
      <c r="V2343" s="8"/>
      <c r="X2343" s="8"/>
    </row>
    <row r="2344" spans="22:24" ht="14.25" customHeight="1" x14ac:dyDescent="0.2">
      <c r="V2344" s="8"/>
      <c r="X2344" s="8"/>
    </row>
    <row r="2345" spans="22:24" ht="14.25" customHeight="1" x14ac:dyDescent="0.2">
      <c r="V2345" s="8"/>
      <c r="X2345" s="8"/>
    </row>
    <row r="2346" spans="22:24" ht="14.25" customHeight="1" x14ac:dyDescent="0.2">
      <c r="V2346" s="8"/>
      <c r="X2346" s="8"/>
    </row>
    <row r="2347" spans="22:24" ht="14.25" customHeight="1" x14ac:dyDescent="0.2">
      <c r="V2347" s="8"/>
      <c r="X2347" s="8"/>
    </row>
    <row r="2348" spans="22:24" ht="14.25" customHeight="1" x14ac:dyDescent="0.2">
      <c r="V2348" s="8"/>
      <c r="X2348" s="8"/>
    </row>
    <row r="2349" spans="22:24" ht="14.25" customHeight="1" x14ac:dyDescent="0.2">
      <c r="V2349" s="8"/>
      <c r="X2349" s="8"/>
    </row>
    <row r="2350" spans="22:24" ht="14.25" customHeight="1" x14ac:dyDescent="0.2">
      <c r="V2350" s="8"/>
      <c r="X2350" s="8"/>
    </row>
    <row r="2351" spans="22:24" ht="14.25" customHeight="1" x14ac:dyDescent="0.2">
      <c r="V2351" s="8"/>
      <c r="X2351" s="8"/>
    </row>
    <row r="2352" spans="22:24" ht="14.25" customHeight="1" x14ac:dyDescent="0.2">
      <c r="V2352" s="8"/>
      <c r="X2352" s="8"/>
    </row>
    <row r="2353" spans="22:24" ht="14.25" customHeight="1" x14ac:dyDescent="0.2">
      <c r="V2353" s="8"/>
      <c r="X2353" s="8"/>
    </row>
    <row r="2354" spans="22:24" ht="14.25" customHeight="1" x14ac:dyDescent="0.2">
      <c r="V2354" s="8"/>
      <c r="X2354" s="8"/>
    </row>
    <row r="2355" spans="22:24" ht="14.25" customHeight="1" x14ac:dyDescent="0.2">
      <c r="V2355" s="8"/>
      <c r="X2355" s="8"/>
    </row>
    <row r="2356" spans="22:24" ht="14.25" customHeight="1" x14ac:dyDescent="0.2">
      <c r="V2356" s="8"/>
      <c r="X2356" s="8"/>
    </row>
    <row r="2357" spans="22:24" ht="14.25" customHeight="1" x14ac:dyDescent="0.2">
      <c r="V2357" s="8"/>
      <c r="X2357" s="8"/>
    </row>
    <row r="2358" spans="22:24" ht="14.25" customHeight="1" x14ac:dyDescent="0.2">
      <c r="V2358" s="8"/>
      <c r="X2358" s="8"/>
    </row>
    <row r="2359" spans="22:24" ht="14.25" customHeight="1" x14ac:dyDescent="0.2">
      <c r="V2359" s="8"/>
      <c r="X2359" s="8"/>
    </row>
    <row r="2360" spans="22:24" ht="14.25" customHeight="1" x14ac:dyDescent="0.2">
      <c r="V2360" s="8"/>
      <c r="X2360" s="8"/>
    </row>
    <row r="2361" spans="22:24" ht="14.25" customHeight="1" x14ac:dyDescent="0.2">
      <c r="V2361" s="8"/>
      <c r="X2361" s="8"/>
    </row>
    <row r="2362" spans="22:24" ht="14.25" customHeight="1" x14ac:dyDescent="0.2">
      <c r="V2362" s="8"/>
      <c r="X2362" s="8"/>
    </row>
    <row r="2363" spans="22:24" ht="14.25" customHeight="1" x14ac:dyDescent="0.2">
      <c r="V2363" s="8"/>
      <c r="X2363" s="8"/>
    </row>
    <row r="2364" spans="22:24" ht="14.25" customHeight="1" x14ac:dyDescent="0.2">
      <c r="V2364" s="8"/>
      <c r="X2364" s="8"/>
    </row>
    <row r="2365" spans="22:24" ht="14.25" customHeight="1" x14ac:dyDescent="0.2">
      <c r="V2365" s="8"/>
      <c r="X2365" s="8"/>
    </row>
    <row r="2366" spans="22:24" ht="14.25" customHeight="1" x14ac:dyDescent="0.2">
      <c r="V2366" s="8"/>
      <c r="X2366" s="8"/>
    </row>
    <row r="2367" spans="22:24" ht="14.25" customHeight="1" x14ac:dyDescent="0.2">
      <c r="V2367" s="8"/>
      <c r="X2367" s="8"/>
    </row>
    <row r="2368" spans="22:24" ht="14.25" customHeight="1" x14ac:dyDescent="0.2">
      <c r="V2368" s="8"/>
      <c r="X2368" s="8"/>
    </row>
    <row r="2369" spans="22:24" ht="14.25" customHeight="1" x14ac:dyDescent="0.2">
      <c r="V2369" s="8"/>
      <c r="X2369" s="8"/>
    </row>
    <row r="2370" spans="22:24" ht="14.25" customHeight="1" x14ac:dyDescent="0.2">
      <c r="V2370" s="8"/>
      <c r="X2370" s="8"/>
    </row>
    <row r="2371" spans="22:24" ht="14.25" customHeight="1" x14ac:dyDescent="0.2">
      <c r="V2371" s="8"/>
      <c r="X2371" s="8"/>
    </row>
    <row r="2372" spans="22:24" ht="14.25" customHeight="1" x14ac:dyDescent="0.2">
      <c r="V2372" s="8"/>
      <c r="X2372" s="8"/>
    </row>
    <row r="2373" spans="22:24" ht="14.25" customHeight="1" x14ac:dyDescent="0.2">
      <c r="V2373" s="8"/>
      <c r="X2373" s="8"/>
    </row>
    <row r="2374" spans="22:24" ht="14.25" customHeight="1" x14ac:dyDescent="0.2">
      <c r="V2374" s="8"/>
      <c r="X2374" s="8"/>
    </row>
    <row r="2375" spans="22:24" ht="14.25" customHeight="1" x14ac:dyDescent="0.2">
      <c r="V2375" s="8"/>
      <c r="X2375" s="8"/>
    </row>
    <row r="2376" spans="22:24" ht="14.25" customHeight="1" x14ac:dyDescent="0.2">
      <c r="V2376" s="8"/>
      <c r="X2376" s="8"/>
    </row>
    <row r="2377" spans="22:24" ht="14.25" customHeight="1" x14ac:dyDescent="0.2">
      <c r="V2377" s="8"/>
      <c r="X2377" s="8"/>
    </row>
    <row r="2378" spans="22:24" ht="14.25" customHeight="1" x14ac:dyDescent="0.2">
      <c r="V2378" s="8"/>
      <c r="X2378" s="8"/>
    </row>
    <row r="2379" spans="22:24" ht="14.25" customHeight="1" x14ac:dyDescent="0.2">
      <c r="V2379" s="8"/>
      <c r="X2379" s="8"/>
    </row>
    <row r="2380" spans="22:24" ht="14.25" customHeight="1" x14ac:dyDescent="0.2">
      <c r="V2380" s="8"/>
      <c r="X2380" s="8"/>
    </row>
    <row r="2381" spans="22:24" ht="14.25" customHeight="1" x14ac:dyDescent="0.2">
      <c r="V2381" s="8"/>
      <c r="X2381" s="8"/>
    </row>
    <row r="2382" spans="22:24" ht="14.25" customHeight="1" x14ac:dyDescent="0.2">
      <c r="V2382" s="8"/>
      <c r="X2382" s="8"/>
    </row>
    <row r="2383" spans="22:24" ht="14.25" customHeight="1" x14ac:dyDescent="0.2">
      <c r="V2383" s="8"/>
      <c r="X2383" s="8"/>
    </row>
    <row r="2384" spans="22:24" ht="14.25" customHeight="1" x14ac:dyDescent="0.2">
      <c r="V2384" s="8"/>
      <c r="X2384" s="8"/>
    </row>
    <row r="2385" spans="22:24" ht="14.25" customHeight="1" x14ac:dyDescent="0.2">
      <c r="V2385" s="8"/>
      <c r="X2385" s="8"/>
    </row>
    <row r="2386" spans="22:24" ht="14.25" customHeight="1" x14ac:dyDescent="0.2">
      <c r="V2386" s="8"/>
      <c r="X2386" s="8"/>
    </row>
    <row r="2387" spans="22:24" ht="14.25" customHeight="1" x14ac:dyDescent="0.2">
      <c r="V2387" s="8"/>
      <c r="X2387" s="8"/>
    </row>
    <row r="2388" spans="22:24" ht="14.25" customHeight="1" x14ac:dyDescent="0.2">
      <c r="V2388" s="8"/>
      <c r="X2388" s="8"/>
    </row>
    <row r="2389" spans="22:24" ht="14.25" customHeight="1" x14ac:dyDescent="0.2">
      <c r="V2389" s="8"/>
      <c r="X2389" s="8"/>
    </row>
    <row r="2390" spans="22:24" ht="14.25" customHeight="1" x14ac:dyDescent="0.2">
      <c r="V2390" s="8"/>
      <c r="X2390" s="8"/>
    </row>
    <row r="2391" spans="22:24" ht="14.25" customHeight="1" x14ac:dyDescent="0.2">
      <c r="V2391" s="8"/>
      <c r="X2391" s="8"/>
    </row>
    <row r="2392" spans="22:24" ht="14.25" customHeight="1" x14ac:dyDescent="0.2">
      <c r="V2392" s="8"/>
      <c r="X2392" s="8"/>
    </row>
    <row r="2393" spans="22:24" ht="14.25" customHeight="1" x14ac:dyDescent="0.2">
      <c r="V2393" s="8"/>
      <c r="X2393" s="8"/>
    </row>
    <row r="2394" spans="22:24" ht="14.25" customHeight="1" x14ac:dyDescent="0.2">
      <c r="V2394" s="8"/>
      <c r="X2394" s="8"/>
    </row>
    <row r="2395" spans="22:24" ht="14.25" customHeight="1" x14ac:dyDescent="0.2">
      <c r="V2395" s="8"/>
      <c r="X2395" s="8"/>
    </row>
    <row r="2396" spans="22:24" ht="14.25" customHeight="1" x14ac:dyDescent="0.2">
      <c r="V2396" s="8"/>
      <c r="X2396" s="8"/>
    </row>
    <row r="2397" spans="22:24" ht="14.25" customHeight="1" x14ac:dyDescent="0.2">
      <c r="V2397" s="8"/>
      <c r="X2397" s="8"/>
    </row>
    <row r="2398" spans="22:24" ht="14.25" customHeight="1" x14ac:dyDescent="0.2">
      <c r="V2398" s="8"/>
      <c r="X2398" s="8"/>
    </row>
    <row r="2399" spans="22:24" ht="14.25" customHeight="1" x14ac:dyDescent="0.2">
      <c r="V2399" s="8"/>
      <c r="X2399" s="8"/>
    </row>
    <row r="2400" spans="22:24" ht="14.25" customHeight="1" x14ac:dyDescent="0.2">
      <c r="V2400" s="8"/>
      <c r="X2400" s="8"/>
    </row>
    <row r="2401" spans="22:24" ht="14.25" customHeight="1" x14ac:dyDescent="0.2">
      <c r="V2401" s="8"/>
      <c r="X2401" s="8"/>
    </row>
    <row r="2402" spans="22:24" ht="14.25" customHeight="1" x14ac:dyDescent="0.2">
      <c r="V2402" s="8"/>
      <c r="X2402" s="8"/>
    </row>
    <row r="2403" spans="22:24" ht="14.25" customHeight="1" x14ac:dyDescent="0.2">
      <c r="V2403" s="8"/>
      <c r="X2403" s="8"/>
    </row>
    <row r="2404" spans="22:24" ht="14.25" customHeight="1" x14ac:dyDescent="0.2">
      <c r="V2404" s="8"/>
      <c r="X2404" s="8"/>
    </row>
    <row r="2405" spans="22:24" ht="14.25" customHeight="1" x14ac:dyDescent="0.2">
      <c r="V2405" s="8"/>
      <c r="X2405" s="8"/>
    </row>
    <row r="2406" spans="22:24" ht="14.25" customHeight="1" x14ac:dyDescent="0.2">
      <c r="V2406" s="8"/>
      <c r="X2406" s="8"/>
    </row>
    <row r="2407" spans="22:24" ht="14.25" customHeight="1" x14ac:dyDescent="0.2">
      <c r="V2407" s="8"/>
      <c r="X2407" s="8"/>
    </row>
    <row r="2408" spans="22:24" ht="14.25" customHeight="1" x14ac:dyDescent="0.2">
      <c r="V2408" s="8"/>
      <c r="X2408" s="8"/>
    </row>
    <row r="2409" spans="22:24" ht="14.25" customHeight="1" x14ac:dyDescent="0.2">
      <c r="V2409" s="8"/>
      <c r="X2409" s="8"/>
    </row>
    <row r="2410" spans="22:24" ht="14.25" customHeight="1" x14ac:dyDescent="0.2">
      <c r="V2410" s="8"/>
      <c r="X2410" s="8"/>
    </row>
    <row r="2411" spans="22:24" ht="14.25" customHeight="1" x14ac:dyDescent="0.2">
      <c r="V2411" s="8"/>
      <c r="X2411" s="8"/>
    </row>
    <row r="2412" spans="22:24" ht="14.25" customHeight="1" x14ac:dyDescent="0.2">
      <c r="V2412" s="8"/>
      <c r="X2412" s="8"/>
    </row>
    <row r="2413" spans="22:24" ht="14.25" customHeight="1" x14ac:dyDescent="0.2">
      <c r="V2413" s="8"/>
      <c r="X2413" s="8"/>
    </row>
    <row r="2414" spans="22:24" ht="14.25" customHeight="1" x14ac:dyDescent="0.2">
      <c r="V2414" s="8"/>
      <c r="X2414" s="8"/>
    </row>
    <row r="2415" spans="22:24" ht="14.25" customHeight="1" x14ac:dyDescent="0.2">
      <c r="V2415" s="8"/>
      <c r="X2415" s="8"/>
    </row>
    <row r="2416" spans="22:24" ht="14.25" customHeight="1" x14ac:dyDescent="0.2">
      <c r="V2416" s="8"/>
      <c r="X2416" s="8"/>
    </row>
    <row r="2417" spans="22:24" ht="14.25" customHeight="1" x14ac:dyDescent="0.2">
      <c r="V2417" s="8"/>
      <c r="X2417" s="8"/>
    </row>
    <row r="2418" spans="22:24" ht="14.25" customHeight="1" x14ac:dyDescent="0.2">
      <c r="V2418" s="8"/>
      <c r="X2418" s="8"/>
    </row>
    <row r="2419" spans="22:24" ht="14.25" customHeight="1" x14ac:dyDescent="0.2">
      <c r="V2419" s="8"/>
      <c r="X2419" s="8"/>
    </row>
    <row r="2420" spans="22:24" ht="14.25" customHeight="1" x14ac:dyDescent="0.2">
      <c r="V2420" s="8"/>
      <c r="X2420" s="8"/>
    </row>
    <row r="2421" spans="22:24" ht="14.25" customHeight="1" x14ac:dyDescent="0.2">
      <c r="V2421" s="8"/>
      <c r="X2421" s="8"/>
    </row>
    <row r="2422" spans="22:24" ht="14.25" customHeight="1" x14ac:dyDescent="0.2">
      <c r="V2422" s="8"/>
      <c r="X2422" s="8"/>
    </row>
    <row r="2423" spans="22:24" ht="14.25" customHeight="1" x14ac:dyDescent="0.2">
      <c r="V2423" s="8"/>
      <c r="X2423" s="8"/>
    </row>
    <row r="2424" spans="22:24" ht="14.25" customHeight="1" x14ac:dyDescent="0.2">
      <c r="V2424" s="8"/>
      <c r="X2424" s="8"/>
    </row>
    <row r="2425" spans="22:24" ht="14.25" customHeight="1" x14ac:dyDescent="0.2">
      <c r="V2425" s="8"/>
      <c r="X2425" s="8"/>
    </row>
    <row r="2426" spans="22:24" ht="14.25" customHeight="1" x14ac:dyDescent="0.2">
      <c r="V2426" s="8"/>
      <c r="X2426" s="8"/>
    </row>
    <row r="2427" spans="22:24" ht="14.25" customHeight="1" x14ac:dyDescent="0.2">
      <c r="V2427" s="8"/>
      <c r="X2427" s="8"/>
    </row>
    <row r="2428" spans="22:24" ht="14.25" customHeight="1" x14ac:dyDescent="0.2">
      <c r="V2428" s="8"/>
      <c r="X2428" s="8"/>
    </row>
    <row r="2429" spans="22:24" ht="14.25" customHeight="1" x14ac:dyDescent="0.2">
      <c r="V2429" s="8"/>
      <c r="X2429" s="8"/>
    </row>
    <row r="2430" spans="22:24" ht="14.25" customHeight="1" x14ac:dyDescent="0.2">
      <c r="V2430" s="8"/>
      <c r="X2430" s="8"/>
    </row>
    <row r="2431" spans="22:24" ht="14.25" customHeight="1" x14ac:dyDescent="0.2">
      <c r="V2431" s="8"/>
      <c r="X2431" s="8"/>
    </row>
    <row r="2432" spans="22:24" ht="14.25" customHeight="1" x14ac:dyDescent="0.2">
      <c r="V2432" s="8"/>
      <c r="X2432" s="8"/>
    </row>
    <row r="2433" spans="22:24" ht="14.25" customHeight="1" x14ac:dyDescent="0.2">
      <c r="V2433" s="8"/>
      <c r="X2433" s="8"/>
    </row>
    <row r="2434" spans="22:24" ht="14.25" customHeight="1" x14ac:dyDescent="0.2">
      <c r="V2434" s="8"/>
      <c r="X2434" s="8"/>
    </row>
    <row r="2435" spans="22:24" ht="14.25" customHeight="1" x14ac:dyDescent="0.2">
      <c r="V2435" s="8"/>
      <c r="X2435" s="8"/>
    </row>
    <row r="2436" spans="22:24" ht="14.25" customHeight="1" x14ac:dyDescent="0.2">
      <c r="V2436" s="8"/>
      <c r="X2436" s="8"/>
    </row>
    <row r="2437" spans="22:24" ht="14.25" customHeight="1" x14ac:dyDescent="0.2">
      <c r="V2437" s="8"/>
      <c r="X2437" s="8"/>
    </row>
    <row r="2438" spans="22:24" ht="14.25" customHeight="1" x14ac:dyDescent="0.2">
      <c r="V2438" s="8"/>
      <c r="X2438" s="8"/>
    </row>
    <row r="2439" spans="22:24" ht="14.25" customHeight="1" x14ac:dyDescent="0.2">
      <c r="V2439" s="8"/>
      <c r="X2439" s="8"/>
    </row>
    <row r="2440" spans="22:24" ht="14.25" customHeight="1" x14ac:dyDescent="0.2">
      <c r="V2440" s="8"/>
      <c r="X2440" s="8"/>
    </row>
    <row r="2441" spans="22:24" ht="14.25" customHeight="1" x14ac:dyDescent="0.2">
      <c r="V2441" s="8"/>
      <c r="X2441" s="8"/>
    </row>
    <row r="2442" spans="22:24" ht="14.25" customHeight="1" x14ac:dyDescent="0.2">
      <c r="V2442" s="8"/>
      <c r="X2442" s="8"/>
    </row>
    <row r="2443" spans="22:24" ht="14.25" customHeight="1" x14ac:dyDescent="0.2">
      <c r="V2443" s="8"/>
      <c r="X2443" s="8"/>
    </row>
    <row r="2444" spans="22:24" ht="14.25" customHeight="1" x14ac:dyDescent="0.2">
      <c r="V2444" s="8"/>
      <c r="X2444" s="8"/>
    </row>
    <row r="2445" spans="22:24" ht="14.25" customHeight="1" x14ac:dyDescent="0.2">
      <c r="V2445" s="8"/>
      <c r="X2445" s="8"/>
    </row>
    <row r="2446" spans="22:24" ht="14.25" customHeight="1" x14ac:dyDescent="0.2">
      <c r="V2446" s="8"/>
      <c r="X2446" s="8"/>
    </row>
    <row r="2447" spans="22:24" ht="14.25" customHeight="1" x14ac:dyDescent="0.2">
      <c r="V2447" s="8"/>
      <c r="X2447" s="8"/>
    </row>
    <row r="2448" spans="22:24" ht="14.25" customHeight="1" x14ac:dyDescent="0.2">
      <c r="V2448" s="8"/>
      <c r="X2448" s="8"/>
    </row>
    <row r="2449" spans="22:24" ht="14.25" customHeight="1" x14ac:dyDescent="0.2">
      <c r="V2449" s="8"/>
      <c r="X2449" s="8"/>
    </row>
    <row r="2450" spans="22:24" ht="14.25" customHeight="1" x14ac:dyDescent="0.2">
      <c r="V2450" s="8"/>
      <c r="X2450" s="8"/>
    </row>
    <row r="2451" spans="22:24" ht="14.25" customHeight="1" x14ac:dyDescent="0.2">
      <c r="V2451" s="8"/>
      <c r="X2451" s="8"/>
    </row>
    <row r="2452" spans="22:24" ht="14.25" customHeight="1" x14ac:dyDescent="0.2">
      <c r="V2452" s="8"/>
      <c r="X2452" s="8"/>
    </row>
    <row r="2453" spans="22:24" ht="14.25" customHeight="1" x14ac:dyDescent="0.2">
      <c r="V2453" s="8"/>
      <c r="X2453" s="8"/>
    </row>
    <row r="2454" spans="22:24" ht="14.25" customHeight="1" x14ac:dyDescent="0.2">
      <c r="V2454" s="8"/>
      <c r="X2454" s="8"/>
    </row>
    <row r="2455" spans="22:24" ht="14.25" customHeight="1" x14ac:dyDescent="0.2">
      <c r="V2455" s="8"/>
      <c r="X2455" s="8"/>
    </row>
    <row r="2456" spans="22:24" ht="14.25" customHeight="1" x14ac:dyDescent="0.2">
      <c r="V2456" s="8"/>
      <c r="X2456" s="8"/>
    </row>
    <row r="2457" spans="22:24" ht="14.25" customHeight="1" x14ac:dyDescent="0.2">
      <c r="V2457" s="8"/>
      <c r="X2457" s="8"/>
    </row>
    <row r="2458" spans="22:24" ht="14.25" customHeight="1" x14ac:dyDescent="0.2">
      <c r="V2458" s="8"/>
      <c r="X2458" s="8"/>
    </row>
    <row r="2459" spans="22:24" ht="14.25" customHeight="1" x14ac:dyDescent="0.2">
      <c r="V2459" s="8"/>
      <c r="X2459" s="8"/>
    </row>
    <row r="2460" spans="22:24" ht="14.25" customHeight="1" x14ac:dyDescent="0.2">
      <c r="V2460" s="8"/>
      <c r="X2460" s="8"/>
    </row>
    <row r="2461" spans="22:24" ht="14.25" customHeight="1" x14ac:dyDescent="0.2">
      <c r="V2461" s="8"/>
      <c r="X2461" s="8"/>
    </row>
    <row r="2462" spans="22:24" ht="14.25" customHeight="1" x14ac:dyDescent="0.2">
      <c r="V2462" s="8"/>
      <c r="X2462" s="8"/>
    </row>
    <row r="2463" spans="22:24" ht="14.25" customHeight="1" x14ac:dyDescent="0.2">
      <c r="V2463" s="8"/>
      <c r="X2463" s="8"/>
    </row>
    <row r="2464" spans="22:24" ht="14.25" customHeight="1" x14ac:dyDescent="0.2">
      <c r="V2464" s="8"/>
      <c r="X2464" s="8"/>
    </row>
    <row r="2465" spans="22:24" ht="14.25" customHeight="1" x14ac:dyDescent="0.2">
      <c r="V2465" s="8"/>
      <c r="X2465" s="8"/>
    </row>
    <row r="2466" spans="22:24" ht="14.25" customHeight="1" x14ac:dyDescent="0.2">
      <c r="V2466" s="8"/>
      <c r="X2466" s="8"/>
    </row>
    <row r="2467" spans="22:24" ht="14.25" customHeight="1" x14ac:dyDescent="0.2">
      <c r="V2467" s="8"/>
      <c r="X2467" s="8"/>
    </row>
    <row r="2468" spans="22:24" ht="14.25" customHeight="1" x14ac:dyDescent="0.2">
      <c r="V2468" s="8"/>
      <c r="X2468" s="8"/>
    </row>
    <row r="2469" spans="22:24" ht="14.25" customHeight="1" x14ac:dyDescent="0.2">
      <c r="V2469" s="8"/>
      <c r="X2469" s="8"/>
    </row>
    <row r="2470" spans="22:24" ht="14.25" customHeight="1" x14ac:dyDescent="0.2">
      <c r="V2470" s="8"/>
      <c r="X2470" s="8"/>
    </row>
    <row r="2471" spans="22:24" ht="14.25" customHeight="1" x14ac:dyDescent="0.2">
      <c r="V2471" s="8"/>
      <c r="X2471" s="8"/>
    </row>
    <row r="2472" spans="22:24" ht="14.25" customHeight="1" x14ac:dyDescent="0.2">
      <c r="V2472" s="8"/>
      <c r="X2472" s="8"/>
    </row>
    <row r="2473" spans="22:24" ht="14.25" customHeight="1" x14ac:dyDescent="0.2">
      <c r="V2473" s="8"/>
      <c r="X2473" s="8"/>
    </row>
    <row r="2474" spans="22:24" ht="14.25" customHeight="1" x14ac:dyDescent="0.2">
      <c r="V2474" s="8"/>
      <c r="X2474" s="8"/>
    </row>
    <row r="2475" spans="22:24" ht="14.25" customHeight="1" x14ac:dyDescent="0.2">
      <c r="V2475" s="8"/>
      <c r="X2475" s="8"/>
    </row>
    <row r="2476" spans="22:24" ht="14.25" customHeight="1" x14ac:dyDescent="0.2">
      <c r="V2476" s="8"/>
      <c r="X2476" s="8"/>
    </row>
    <row r="2477" spans="22:24" ht="14.25" customHeight="1" x14ac:dyDescent="0.2">
      <c r="V2477" s="8"/>
      <c r="X2477" s="8"/>
    </row>
    <row r="2478" spans="22:24" ht="14.25" customHeight="1" x14ac:dyDescent="0.2">
      <c r="V2478" s="8"/>
      <c r="X2478" s="8"/>
    </row>
    <row r="2479" spans="22:24" ht="14.25" customHeight="1" x14ac:dyDescent="0.2">
      <c r="V2479" s="8"/>
      <c r="X2479" s="8"/>
    </row>
    <row r="2480" spans="22:24" ht="14.25" customHeight="1" x14ac:dyDescent="0.2">
      <c r="V2480" s="8"/>
      <c r="X2480" s="8"/>
    </row>
    <row r="2481" spans="22:24" ht="14.25" customHeight="1" x14ac:dyDescent="0.2">
      <c r="V2481" s="8"/>
      <c r="X2481" s="8"/>
    </row>
    <row r="2482" spans="22:24" ht="14.25" customHeight="1" x14ac:dyDescent="0.2">
      <c r="V2482" s="8"/>
      <c r="X2482" s="8"/>
    </row>
    <row r="2483" spans="22:24" ht="14.25" customHeight="1" x14ac:dyDescent="0.2">
      <c r="V2483" s="8"/>
      <c r="X2483" s="8"/>
    </row>
    <row r="2484" spans="22:24" ht="14.25" customHeight="1" x14ac:dyDescent="0.2">
      <c r="V2484" s="8"/>
      <c r="X2484" s="8"/>
    </row>
    <row r="2485" spans="22:24" ht="14.25" customHeight="1" x14ac:dyDescent="0.2">
      <c r="V2485" s="8"/>
      <c r="X2485" s="8"/>
    </row>
    <row r="2486" spans="22:24" ht="14.25" customHeight="1" x14ac:dyDescent="0.2">
      <c r="V2486" s="8"/>
      <c r="X2486" s="8"/>
    </row>
    <row r="2487" spans="22:24" ht="14.25" customHeight="1" x14ac:dyDescent="0.2">
      <c r="V2487" s="8"/>
      <c r="X2487" s="8"/>
    </row>
    <row r="2488" spans="22:24" ht="14.25" customHeight="1" x14ac:dyDescent="0.2">
      <c r="V2488" s="8"/>
      <c r="X2488" s="8"/>
    </row>
    <row r="2489" spans="22:24" ht="14.25" customHeight="1" x14ac:dyDescent="0.2">
      <c r="V2489" s="8"/>
      <c r="X2489" s="8"/>
    </row>
    <row r="2490" spans="22:24" ht="14.25" customHeight="1" x14ac:dyDescent="0.2">
      <c r="V2490" s="8"/>
      <c r="X2490" s="8"/>
    </row>
    <row r="2491" spans="22:24" ht="14.25" customHeight="1" x14ac:dyDescent="0.2">
      <c r="V2491" s="8"/>
      <c r="X2491" s="8"/>
    </row>
    <row r="2492" spans="22:24" ht="14.25" customHeight="1" x14ac:dyDescent="0.2">
      <c r="V2492" s="8"/>
      <c r="X2492" s="8"/>
    </row>
    <row r="2493" spans="22:24" ht="14.25" customHeight="1" x14ac:dyDescent="0.2">
      <c r="V2493" s="8"/>
      <c r="X2493" s="8"/>
    </row>
    <row r="2494" spans="22:24" ht="14.25" customHeight="1" x14ac:dyDescent="0.2">
      <c r="V2494" s="8"/>
      <c r="X2494" s="8"/>
    </row>
    <row r="2495" spans="22:24" ht="14.25" customHeight="1" x14ac:dyDescent="0.2">
      <c r="V2495" s="8"/>
      <c r="X2495" s="8"/>
    </row>
    <row r="2496" spans="22:24" ht="14.25" customHeight="1" x14ac:dyDescent="0.2">
      <c r="V2496" s="8"/>
      <c r="X2496" s="8"/>
    </row>
    <row r="2497" spans="22:24" ht="14.25" customHeight="1" x14ac:dyDescent="0.2">
      <c r="V2497" s="8"/>
      <c r="X2497" s="8"/>
    </row>
    <row r="2498" spans="22:24" ht="14.25" customHeight="1" x14ac:dyDescent="0.2">
      <c r="V2498" s="8"/>
      <c r="X2498" s="8"/>
    </row>
    <row r="2499" spans="22:24" ht="14.25" customHeight="1" x14ac:dyDescent="0.2">
      <c r="V2499" s="8"/>
      <c r="X2499" s="8"/>
    </row>
    <row r="2500" spans="22:24" ht="14.25" customHeight="1" x14ac:dyDescent="0.2">
      <c r="V2500" s="8"/>
      <c r="X2500" s="8"/>
    </row>
    <row r="2501" spans="22:24" ht="14.25" customHeight="1" x14ac:dyDescent="0.2">
      <c r="V2501" s="8"/>
      <c r="X2501" s="8"/>
    </row>
    <row r="2502" spans="22:24" ht="14.25" customHeight="1" x14ac:dyDescent="0.2">
      <c r="V2502" s="8"/>
      <c r="X2502" s="8"/>
    </row>
    <row r="2503" spans="22:24" ht="14.25" customHeight="1" x14ac:dyDescent="0.2">
      <c r="V2503" s="8"/>
      <c r="X2503" s="8"/>
    </row>
    <row r="2504" spans="22:24" ht="14.25" customHeight="1" x14ac:dyDescent="0.2">
      <c r="V2504" s="8"/>
      <c r="X2504" s="8"/>
    </row>
    <row r="2505" spans="22:24" ht="14.25" customHeight="1" x14ac:dyDescent="0.2">
      <c r="V2505" s="8"/>
      <c r="X2505" s="8"/>
    </row>
    <row r="2506" spans="22:24" ht="14.25" customHeight="1" x14ac:dyDescent="0.2">
      <c r="V2506" s="8"/>
      <c r="X2506" s="8"/>
    </row>
    <row r="2507" spans="22:24" ht="14.25" customHeight="1" x14ac:dyDescent="0.2">
      <c r="V2507" s="8"/>
      <c r="X2507" s="8"/>
    </row>
    <row r="2508" spans="22:24" ht="14.25" customHeight="1" x14ac:dyDescent="0.2">
      <c r="V2508" s="8"/>
      <c r="X2508" s="8"/>
    </row>
    <row r="2509" spans="22:24" ht="14.25" customHeight="1" x14ac:dyDescent="0.2">
      <c r="V2509" s="8"/>
      <c r="X2509" s="8"/>
    </row>
    <row r="2510" spans="22:24" ht="14.25" customHeight="1" x14ac:dyDescent="0.2">
      <c r="V2510" s="8"/>
      <c r="X2510" s="8"/>
    </row>
    <row r="2511" spans="22:24" ht="14.25" customHeight="1" x14ac:dyDescent="0.2">
      <c r="V2511" s="8"/>
      <c r="X2511" s="8"/>
    </row>
    <row r="2512" spans="22:24" ht="14.25" customHeight="1" x14ac:dyDescent="0.2">
      <c r="V2512" s="8"/>
      <c r="X2512" s="8"/>
    </row>
    <row r="2513" spans="22:24" ht="14.25" customHeight="1" x14ac:dyDescent="0.2">
      <c r="V2513" s="8"/>
      <c r="X2513" s="8"/>
    </row>
    <row r="2514" spans="22:24" ht="14.25" customHeight="1" x14ac:dyDescent="0.2">
      <c r="V2514" s="8"/>
      <c r="X2514" s="8"/>
    </row>
    <row r="2515" spans="22:24" ht="14.25" customHeight="1" x14ac:dyDescent="0.2">
      <c r="V2515" s="8"/>
      <c r="X2515" s="8"/>
    </row>
    <row r="2516" spans="22:24" ht="14.25" customHeight="1" x14ac:dyDescent="0.2">
      <c r="V2516" s="8"/>
      <c r="X2516" s="8"/>
    </row>
    <row r="2517" spans="22:24" ht="14.25" customHeight="1" x14ac:dyDescent="0.2">
      <c r="V2517" s="8"/>
      <c r="X2517" s="8"/>
    </row>
    <row r="2518" spans="22:24" ht="14.25" customHeight="1" x14ac:dyDescent="0.2">
      <c r="V2518" s="8"/>
      <c r="X2518" s="8"/>
    </row>
    <row r="2519" spans="22:24" ht="14.25" customHeight="1" x14ac:dyDescent="0.2">
      <c r="V2519" s="8"/>
      <c r="X2519" s="8"/>
    </row>
    <row r="2520" spans="22:24" ht="14.25" customHeight="1" x14ac:dyDescent="0.2">
      <c r="V2520" s="8"/>
      <c r="X2520" s="8"/>
    </row>
    <row r="2521" spans="22:24" ht="14.25" customHeight="1" x14ac:dyDescent="0.2">
      <c r="V2521" s="8"/>
      <c r="X2521" s="8"/>
    </row>
    <row r="2522" spans="22:24" ht="14.25" customHeight="1" x14ac:dyDescent="0.2">
      <c r="V2522" s="8"/>
      <c r="X2522" s="8"/>
    </row>
    <row r="2523" spans="22:24" ht="14.25" customHeight="1" x14ac:dyDescent="0.2">
      <c r="V2523" s="8"/>
      <c r="X2523" s="8"/>
    </row>
    <row r="2524" spans="22:24" ht="14.25" customHeight="1" x14ac:dyDescent="0.2">
      <c r="V2524" s="8"/>
      <c r="X2524" s="8"/>
    </row>
    <row r="2525" spans="22:24" ht="14.25" customHeight="1" x14ac:dyDescent="0.2">
      <c r="V2525" s="8"/>
      <c r="X2525" s="8"/>
    </row>
    <row r="2526" spans="22:24" ht="14.25" customHeight="1" x14ac:dyDescent="0.2">
      <c r="V2526" s="8"/>
      <c r="X2526" s="8"/>
    </row>
    <row r="2527" spans="22:24" ht="14.25" customHeight="1" x14ac:dyDescent="0.2">
      <c r="V2527" s="8"/>
      <c r="X2527" s="8"/>
    </row>
    <row r="2528" spans="22:24" ht="14.25" customHeight="1" x14ac:dyDescent="0.2">
      <c r="V2528" s="8"/>
      <c r="X2528" s="8"/>
    </row>
    <row r="2529" spans="22:24" ht="14.25" customHeight="1" x14ac:dyDescent="0.2">
      <c r="V2529" s="8"/>
      <c r="X2529" s="8"/>
    </row>
    <row r="2530" spans="22:24" ht="14.25" customHeight="1" x14ac:dyDescent="0.2">
      <c r="V2530" s="8"/>
      <c r="X2530" s="8"/>
    </row>
    <row r="2531" spans="22:24" ht="14.25" customHeight="1" x14ac:dyDescent="0.2">
      <c r="V2531" s="8"/>
      <c r="X2531" s="8"/>
    </row>
    <row r="2532" spans="22:24" ht="14.25" customHeight="1" x14ac:dyDescent="0.2">
      <c r="V2532" s="8"/>
      <c r="X2532" s="8"/>
    </row>
    <row r="2533" spans="22:24" ht="14.25" customHeight="1" x14ac:dyDescent="0.2">
      <c r="V2533" s="8"/>
      <c r="X2533" s="8"/>
    </row>
    <row r="2534" spans="22:24" ht="14.25" customHeight="1" x14ac:dyDescent="0.2">
      <c r="V2534" s="8"/>
      <c r="X2534" s="8"/>
    </row>
    <row r="2535" spans="22:24" ht="14.25" customHeight="1" x14ac:dyDescent="0.2">
      <c r="V2535" s="8"/>
      <c r="X2535" s="8"/>
    </row>
    <row r="2536" spans="22:24" ht="14.25" customHeight="1" x14ac:dyDescent="0.2">
      <c r="V2536" s="8"/>
      <c r="X2536" s="8"/>
    </row>
    <row r="2537" spans="22:24" ht="14.25" customHeight="1" x14ac:dyDescent="0.2">
      <c r="V2537" s="8"/>
      <c r="X2537" s="8"/>
    </row>
    <row r="2538" spans="22:24" ht="14.25" customHeight="1" x14ac:dyDescent="0.2">
      <c r="V2538" s="8"/>
      <c r="X2538" s="8"/>
    </row>
    <row r="2539" spans="22:24" ht="14.25" customHeight="1" x14ac:dyDescent="0.2">
      <c r="V2539" s="8"/>
      <c r="X2539" s="8"/>
    </row>
    <row r="2540" spans="22:24" ht="14.25" customHeight="1" x14ac:dyDescent="0.2">
      <c r="V2540" s="8"/>
      <c r="X2540" s="8"/>
    </row>
    <row r="2541" spans="22:24" ht="14.25" customHeight="1" x14ac:dyDescent="0.2">
      <c r="V2541" s="8"/>
      <c r="X2541" s="8"/>
    </row>
    <row r="2542" spans="22:24" ht="14.25" customHeight="1" x14ac:dyDescent="0.2">
      <c r="V2542" s="8"/>
      <c r="X2542" s="8"/>
    </row>
    <row r="2543" spans="22:24" ht="14.25" customHeight="1" x14ac:dyDescent="0.2">
      <c r="V2543" s="8"/>
      <c r="X2543" s="8"/>
    </row>
    <row r="2544" spans="22:24" ht="14.25" customHeight="1" x14ac:dyDescent="0.2">
      <c r="V2544" s="8"/>
      <c r="X2544" s="8"/>
    </row>
    <row r="2545" spans="22:24" ht="14.25" customHeight="1" x14ac:dyDescent="0.2">
      <c r="V2545" s="8"/>
      <c r="X2545" s="8"/>
    </row>
    <row r="2546" spans="22:24" ht="14.25" customHeight="1" x14ac:dyDescent="0.2">
      <c r="V2546" s="8"/>
      <c r="X2546" s="8"/>
    </row>
    <row r="2547" spans="22:24" ht="14.25" customHeight="1" x14ac:dyDescent="0.2">
      <c r="V2547" s="8"/>
      <c r="X2547" s="8"/>
    </row>
    <row r="2548" spans="22:24" ht="14.25" customHeight="1" x14ac:dyDescent="0.2">
      <c r="V2548" s="8"/>
      <c r="X2548" s="8"/>
    </row>
    <row r="2549" spans="22:24" ht="14.25" customHeight="1" x14ac:dyDescent="0.2">
      <c r="V2549" s="8"/>
      <c r="X2549" s="8"/>
    </row>
    <row r="2550" spans="22:24" ht="14.25" customHeight="1" x14ac:dyDescent="0.2">
      <c r="V2550" s="8"/>
      <c r="X2550" s="8"/>
    </row>
    <row r="2551" spans="22:24" ht="14.25" customHeight="1" x14ac:dyDescent="0.2">
      <c r="V2551" s="8"/>
      <c r="X2551" s="8"/>
    </row>
    <row r="2552" spans="22:24" ht="14.25" customHeight="1" x14ac:dyDescent="0.2">
      <c r="V2552" s="8"/>
      <c r="X2552" s="8"/>
    </row>
    <row r="2553" spans="22:24" ht="14.25" customHeight="1" x14ac:dyDescent="0.2">
      <c r="V2553" s="8"/>
      <c r="X2553" s="8"/>
    </row>
    <row r="2554" spans="22:24" ht="14.25" customHeight="1" x14ac:dyDescent="0.2">
      <c r="V2554" s="8"/>
      <c r="X2554" s="8"/>
    </row>
    <row r="2555" spans="22:24" ht="14.25" customHeight="1" x14ac:dyDescent="0.2">
      <c r="V2555" s="8"/>
      <c r="X2555" s="8"/>
    </row>
    <row r="2556" spans="22:24" ht="14.25" customHeight="1" x14ac:dyDescent="0.2">
      <c r="V2556" s="8"/>
      <c r="X2556" s="8"/>
    </row>
    <row r="2557" spans="22:24" ht="14.25" customHeight="1" x14ac:dyDescent="0.2">
      <c r="V2557" s="8"/>
      <c r="X2557" s="8"/>
    </row>
    <row r="2558" spans="22:24" ht="14.25" customHeight="1" x14ac:dyDescent="0.2">
      <c r="V2558" s="8"/>
      <c r="X2558" s="8"/>
    </row>
    <row r="2559" spans="22:24" ht="14.25" customHeight="1" x14ac:dyDescent="0.2">
      <c r="V2559" s="8"/>
      <c r="X2559" s="8"/>
    </row>
    <row r="2560" spans="22:24" ht="14.25" customHeight="1" x14ac:dyDescent="0.2">
      <c r="V2560" s="8"/>
      <c r="X2560" s="8"/>
    </row>
    <row r="2561" spans="22:24" ht="14.25" customHeight="1" x14ac:dyDescent="0.2">
      <c r="V2561" s="8"/>
      <c r="X2561" s="8"/>
    </row>
    <row r="2562" spans="22:24" ht="14.25" customHeight="1" x14ac:dyDescent="0.2">
      <c r="V2562" s="8"/>
      <c r="X2562" s="8"/>
    </row>
    <row r="2563" spans="22:24" ht="14.25" customHeight="1" x14ac:dyDescent="0.2">
      <c r="V2563" s="8"/>
      <c r="X2563" s="8"/>
    </row>
    <row r="2564" spans="22:24" ht="14.25" customHeight="1" x14ac:dyDescent="0.2">
      <c r="V2564" s="8"/>
      <c r="X2564" s="8"/>
    </row>
    <row r="2565" spans="22:24" ht="14.25" customHeight="1" x14ac:dyDescent="0.2">
      <c r="V2565" s="8"/>
      <c r="X2565" s="8"/>
    </row>
    <row r="2566" spans="22:24" ht="14.25" customHeight="1" x14ac:dyDescent="0.2">
      <c r="V2566" s="8"/>
      <c r="X2566" s="8"/>
    </row>
    <row r="2567" spans="22:24" ht="14.25" customHeight="1" x14ac:dyDescent="0.2">
      <c r="V2567" s="8"/>
      <c r="X2567" s="8"/>
    </row>
    <row r="2568" spans="22:24" ht="14.25" customHeight="1" x14ac:dyDescent="0.2">
      <c r="V2568" s="8"/>
      <c r="X2568" s="8"/>
    </row>
    <row r="2569" spans="22:24" ht="14.25" customHeight="1" x14ac:dyDescent="0.2">
      <c r="V2569" s="8"/>
      <c r="X2569" s="8"/>
    </row>
    <row r="2570" spans="22:24" ht="14.25" customHeight="1" x14ac:dyDescent="0.2">
      <c r="V2570" s="8"/>
      <c r="X2570" s="8"/>
    </row>
    <row r="2571" spans="22:24" ht="14.25" customHeight="1" x14ac:dyDescent="0.2">
      <c r="V2571" s="8"/>
      <c r="X2571" s="8"/>
    </row>
    <row r="2572" spans="22:24" ht="14.25" customHeight="1" x14ac:dyDescent="0.2">
      <c r="V2572" s="8"/>
      <c r="X2572" s="8"/>
    </row>
    <row r="2573" spans="22:24" ht="14.25" customHeight="1" x14ac:dyDescent="0.2">
      <c r="V2573" s="8"/>
      <c r="X2573" s="8"/>
    </row>
    <row r="2574" spans="22:24" ht="14.25" customHeight="1" x14ac:dyDescent="0.2">
      <c r="V2574" s="8"/>
      <c r="X2574" s="8"/>
    </row>
    <row r="2575" spans="22:24" ht="14.25" customHeight="1" x14ac:dyDescent="0.2">
      <c r="V2575" s="8"/>
      <c r="X2575" s="8"/>
    </row>
    <row r="2576" spans="22:24" ht="14.25" customHeight="1" x14ac:dyDescent="0.2">
      <c r="V2576" s="8"/>
      <c r="X2576" s="8"/>
    </row>
    <row r="2577" spans="22:24" ht="14.25" customHeight="1" x14ac:dyDescent="0.2">
      <c r="V2577" s="8"/>
      <c r="X2577" s="8"/>
    </row>
    <row r="2578" spans="22:24" ht="14.25" customHeight="1" x14ac:dyDescent="0.2">
      <c r="V2578" s="8"/>
      <c r="X2578" s="8"/>
    </row>
    <row r="2579" spans="22:24" ht="14.25" customHeight="1" x14ac:dyDescent="0.2">
      <c r="V2579" s="8"/>
      <c r="X2579" s="8"/>
    </row>
    <row r="2580" spans="22:24" ht="14.25" customHeight="1" x14ac:dyDescent="0.2">
      <c r="V2580" s="8"/>
      <c r="X2580" s="8"/>
    </row>
    <row r="2581" spans="22:24" ht="14.25" customHeight="1" x14ac:dyDescent="0.2">
      <c r="V2581" s="8"/>
      <c r="X2581" s="8"/>
    </row>
    <row r="2582" spans="22:24" ht="14.25" customHeight="1" x14ac:dyDescent="0.2">
      <c r="V2582" s="8"/>
      <c r="X2582" s="8"/>
    </row>
    <row r="2583" spans="22:24" ht="14.25" customHeight="1" x14ac:dyDescent="0.2">
      <c r="V2583" s="8"/>
      <c r="X2583" s="8"/>
    </row>
    <row r="2584" spans="22:24" ht="14.25" customHeight="1" x14ac:dyDescent="0.2">
      <c r="V2584" s="8"/>
      <c r="X2584" s="8"/>
    </row>
    <row r="2585" spans="22:24" ht="14.25" customHeight="1" x14ac:dyDescent="0.2">
      <c r="V2585" s="8"/>
      <c r="X2585" s="8"/>
    </row>
    <row r="2586" spans="22:24" ht="14.25" customHeight="1" x14ac:dyDescent="0.2">
      <c r="V2586" s="8"/>
      <c r="X2586" s="8"/>
    </row>
    <row r="2587" spans="22:24" ht="14.25" customHeight="1" x14ac:dyDescent="0.2">
      <c r="V2587" s="8"/>
      <c r="X2587" s="8"/>
    </row>
    <row r="2588" spans="22:24" ht="14.25" customHeight="1" x14ac:dyDescent="0.2">
      <c r="V2588" s="8"/>
      <c r="X2588" s="8"/>
    </row>
    <row r="2589" spans="22:24" ht="14.25" customHeight="1" x14ac:dyDescent="0.2">
      <c r="V2589" s="8"/>
      <c r="X2589" s="8"/>
    </row>
    <row r="2590" spans="22:24" ht="14.25" customHeight="1" x14ac:dyDescent="0.2">
      <c r="V2590" s="8"/>
      <c r="X2590" s="8"/>
    </row>
    <row r="2591" spans="22:24" ht="14.25" customHeight="1" x14ac:dyDescent="0.2">
      <c r="V2591" s="8"/>
      <c r="X2591" s="8"/>
    </row>
    <row r="2592" spans="22:24" ht="14.25" customHeight="1" x14ac:dyDescent="0.2">
      <c r="V2592" s="8"/>
      <c r="X2592" s="8"/>
    </row>
    <row r="2593" spans="22:24" ht="14.25" customHeight="1" x14ac:dyDescent="0.2">
      <c r="V2593" s="8"/>
      <c r="X2593" s="8"/>
    </row>
    <row r="2594" spans="22:24" ht="14.25" customHeight="1" x14ac:dyDescent="0.2">
      <c r="V2594" s="8"/>
      <c r="X2594" s="8"/>
    </row>
    <row r="2595" spans="22:24" ht="14.25" customHeight="1" x14ac:dyDescent="0.2">
      <c r="V2595" s="8"/>
      <c r="X2595" s="8"/>
    </row>
    <row r="2596" spans="22:24" ht="14.25" customHeight="1" x14ac:dyDescent="0.2">
      <c r="V2596" s="8"/>
      <c r="X2596" s="8"/>
    </row>
    <row r="2597" spans="22:24" ht="14.25" customHeight="1" x14ac:dyDescent="0.2">
      <c r="V2597" s="8"/>
      <c r="X2597" s="8"/>
    </row>
    <row r="2598" spans="22:24" ht="14.25" customHeight="1" x14ac:dyDescent="0.2">
      <c r="V2598" s="8"/>
      <c r="X2598" s="8"/>
    </row>
    <row r="2599" spans="22:24" ht="14.25" customHeight="1" x14ac:dyDescent="0.2">
      <c r="V2599" s="8"/>
      <c r="X2599" s="8"/>
    </row>
    <row r="2600" spans="22:24" ht="14.25" customHeight="1" x14ac:dyDescent="0.2">
      <c r="V2600" s="8"/>
      <c r="X2600" s="8"/>
    </row>
    <row r="2601" spans="22:24" ht="14.25" customHeight="1" x14ac:dyDescent="0.2">
      <c r="V2601" s="8"/>
      <c r="X2601" s="8"/>
    </row>
    <row r="2602" spans="22:24" ht="14.25" customHeight="1" x14ac:dyDescent="0.2">
      <c r="V2602" s="8"/>
      <c r="X2602" s="8"/>
    </row>
    <row r="2603" spans="22:24" ht="14.25" customHeight="1" x14ac:dyDescent="0.2">
      <c r="V2603" s="8"/>
      <c r="X2603" s="8"/>
    </row>
    <row r="2604" spans="22:24" ht="14.25" customHeight="1" x14ac:dyDescent="0.2">
      <c r="V2604" s="8"/>
      <c r="X2604" s="8"/>
    </row>
    <row r="2605" spans="22:24" ht="14.25" customHeight="1" x14ac:dyDescent="0.2">
      <c r="V2605" s="8"/>
      <c r="X2605" s="8"/>
    </row>
    <row r="2606" spans="22:24" ht="14.25" customHeight="1" x14ac:dyDescent="0.2">
      <c r="V2606" s="8"/>
      <c r="X2606" s="8"/>
    </row>
    <row r="2607" spans="22:24" ht="14.25" customHeight="1" x14ac:dyDescent="0.2">
      <c r="V2607" s="8"/>
      <c r="X2607" s="8"/>
    </row>
    <row r="2608" spans="22:24" ht="14.25" customHeight="1" x14ac:dyDescent="0.2">
      <c r="V2608" s="8"/>
      <c r="X2608" s="8"/>
    </row>
    <row r="2609" spans="22:24" ht="14.25" customHeight="1" x14ac:dyDescent="0.2">
      <c r="V2609" s="8"/>
      <c r="X2609" s="8"/>
    </row>
    <row r="2610" spans="22:24" ht="14.25" customHeight="1" x14ac:dyDescent="0.2">
      <c r="V2610" s="8"/>
      <c r="X2610" s="8"/>
    </row>
    <row r="2611" spans="22:24" ht="14.25" customHeight="1" x14ac:dyDescent="0.2">
      <c r="V2611" s="8"/>
      <c r="X2611" s="8"/>
    </row>
    <row r="2612" spans="22:24" ht="14.25" customHeight="1" x14ac:dyDescent="0.2">
      <c r="V2612" s="8"/>
      <c r="X2612" s="8"/>
    </row>
    <row r="2613" spans="22:24" ht="14.25" customHeight="1" x14ac:dyDescent="0.2">
      <c r="V2613" s="8"/>
      <c r="X2613" s="8"/>
    </row>
    <row r="2614" spans="22:24" ht="14.25" customHeight="1" x14ac:dyDescent="0.2">
      <c r="V2614" s="8"/>
      <c r="X2614" s="8"/>
    </row>
    <row r="2615" spans="22:24" ht="14.25" customHeight="1" x14ac:dyDescent="0.2">
      <c r="V2615" s="8"/>
      <c r="X2615" s="8"/>
    </row>
    <row r="2616" spans="22:24" ht="14.25" customHeight="1" x14ac:dyDescent="0.2">
      <c r="V2616" s="8"/>
      <c r="X2616" s="8"/>
    </row>
    <row r="2617" spans="22:24" ht="14.25" customHeight="1" x14ac:dyDescent="0.2">
      <c r="V2617" s="8"/>
      <c r="X2617" s="8"/>
    </row>
    <row r="2618" spans="22:24" ht="14.25" customHeight="1" x14ac:dyDescent="0.2">
      <c r="V2618" s="8"/>
      <c r="X2618" s="8"/>
    </row>
    <row r="2619" spans="22:24" ht="14.25" customHeight="1" x14ac:dyDescent="0.2">
      <c r="V2619" s="8"/>
      <c r="X2619" s="8"/>
    </row>
    <row r="2620" spans="22:24" ht="14.25" customHeight="1" x14ac:dyDescent="0.2">
      <c r="V2620" s="8"/>
      <c r="X2620" s="8"/>
    </row>
    <row r="2621" spans="22:24" ht="14.25" customHeight="1" x14ac:dyDescent="0.2">
      <c r="V2621" s="8"/>
      <c r="X2621" s="8"/>
    </row>
    <row r="2622" spans="22:24" ht="14.25" customHeight="1" x14ac:dyDescent="0.2">
      <c r="V2622" s="8"/>
      <c r="X2622" s="8"/>
    </row>
    <row r="2623" spans="22:24" ht="14.25" customHeight="1" x14ac:dyDescent="0.2">
      <c r="V2623" s="8"/>
      <c r="X2623" s="8"/>
    </row>
    <row r="2624" spans="22:24" ht="14.25" customHeight="1" x14ac:dyDescent="0.2">
      <c r="V2624" s="8"/>
      <c r="X2624" s="8"/>
    </row>
    <row r="2625" spans="22:24" ht="14.25" customHeight="1" x14ac:dyDescent="0.2">
      <c r="V2625" s="8"/>
      <c r="X2625" s="8"/>
    </row>
    <row r="2626" spans="22:24" ht="14.25" customHeight="1" x14ac:dyDescent="0.2">
      <c r="V2626" s="8"/>
      <c r="X2626" s="8"/>
    </row>
    <row r="2627" spans="22:24" ht="14.25" customHeight="1" x14ac:dyDescent="0.2">
      <c r="V2627" s="8"/>
      <c r="X2627" s="8"/>
    </row>
    <row r="2628" spans="22:24" ht="14.25" customHeight="1" x14ac:dyDescent="0.2">
      <c r="V2628" s="8"/>
      <c r="X2628" s="8"/>
    </row>
    <row r="2629" spans="22:24" ht="14.25" customHeight="1" x14ac:dyDescent="0.2">
      <c r="V2629" s="8"/>
      <c r="X2629" s="8"/>
    </row>
    <row r="2630" spans="22:24" ht="14.25" customHeight="1" x14ac:dyDescent="0.2">
      <c r="V2630" s="8"/>
      <c r="X2630" s="8"/>
    </row>
    <row r="2631" spans="22:24" ht="14.25" customHeight="1" x14ac:dyDescent="0.2">
      <c r="V2631" s="8"/>
      <c r="X2631" s="8"/>
    </row>
    <row r="2632" spans="22:24" ht="14.25" customHeight="1" x14ac:dyDescent="0.2">
      <c r="V2632" s="8"/>
      <c r="X2632" s="8"/>
    </row>
    <row r="2633" spans="22:24" ht="14.25" customHeight="1" x14ac:dyDescent="0.2">
      <c r="V2633" s="8"/>
      <c r="X2633" s="8"/>
    </row>
    <row r="2634" spans="22:24" ht="14.25" customHeight="1" x14ac:dyDescent="0.2">
      <c r="V2634" s="8"/>
      <c r="X2634" s="8"/>
    </row>
    <row r="2635" spans="22:24" ht="14.25" customHeight="1" x14ac:dyDescent="0.2">
      <c r="V2635" s="8"/>
      <c r="X2635" s="8"/>
    </row>
    <row r="2636" spans="22:24" ht="14.25" customHeight="1" x14ac:dyDescent="0.2">
      <c r="V2636" s="8"/>
      <c r="X2636" s="8"/>
    </row>
    <row r="2637" spans="22:24" ht="14.25" customHeight="1" x14ac:dyDescent="0.2">
      <c r="V2637" s="8"/>
      <c r="X2637" s="8"/>
    </row>
    <row r="2638" spans="22:24" ht="14.25" customHeight="1" x14ac:dyDescent="0.2">
      <c r="V2638" s="8"/>
      <c r="X2638" s="8"/>
    </row>
    <row r="2639" spans="22:24" ht="14.25" customHeight="1" x14ac:dyDescent="0.2">
      <c r="V2639" s="8"/>
      <c r="X2639" s="8"/>
    </row>
    <row r="2640" spans="22:24" ht="14.25" customHeight="1" x14ac:dyDescent="0.2">
      <c r="V2640" s="8"/>
      <c r="X2640" s="8"/>
    </row>
    <row r="2641" spans="22:24" ht="14.25" customHeight="1" x14ac:dyDescent="0.2">
      <c r="V2641" s="8"/>
      <c r="X2641" s="8"/>
    </row>
    <row r="2642" spans="22:24" ht="14.25" customHeight="1" x14ac:dyDescent="0.2">
      <c r="V2642" s="8"/>
      <c r="X2642" s="8"/>
    </row>
    <row r="2643" spans="22:24" ht="14.25" customHeight="1" x14ac:dyDescent="0.2">
      <c r="V2643" s="8"/>
      <c r="X2643" s="8"/>
    </row>
    <row r="2644" spans="22:24" ht="14.25" customHeight="1" x14ac:dyDescent="0.2">
      <c r="V2644" s="8"/>
      <c r="X2644" s="8"/>
    </row>
    <row r="2645" spans="22:24" ht="14.25" customHeight="1" x14ac:dyDescent="0.2">
      <c r="V2645" s="8"/>
      <c r="X2645" s="8"/>
    </row>
    <row r="2646" spans="22:24" ht="14.25" customHeight="1" x14ac:dyDescent="0.2">
      <c r="V2646" s="8"/>
      <c r="X2646" s="8"/>
    </row>
    <row r="2647" spans="22:24" ht="14.25" customHeight="1" x14ac:dyDescent="0.2">
      <c r="V2647" s="8"/>
      <c r="X2647" s="8"/>
    </row>
    <row r="2648" spans="22:24" ht="14.25" customHeight="1" x14ac:dyDescent="0.2">
      <c r="V2648" s="8"/>
      <c r="X2648" s="8"/>
    </row>
    <row r="2649" spans="22:24" ht="14.25" customHeight="1" x14ac:dyDescent="0.2">
      <c r="V2649" s="8"/>
      <c r="X2649" s="8"/>
    </row>
    <row r="2650" spans="22:24" ht="14.25" customHeight="1" x14ac:dyDescent="0.2">
      <c r="V2650" s="8"/>
      <c r="X2650" s="8"/>
    </row>
    <row r="2651" spans="22:24" ht="14.25" customHeight="1" x14ac:dyDescent="0.2">
      <c r="V2651" s="8"/>
      <c r="X2651" s="8"/>
    </row>
    <row r="2652" spans="22:24" ht="14.25" customHeight="1" x14ac:dyDescent="0.2">
      <c r="V2652" s="8"/>
      <c r="X2652" s="8"/>
    </row>
    <row r="2653" spans="22:24" ht="14.25" customHeight="1" x14ac:dyDescent="0.2">
      <c r="V2653" s="8"/>
      <c r="X2653" s="8"/>
    </row>
    <row r="2654" spans="22:24" ht="14.25" customHeight="1" x14ac:dyDescent="0.2">
      <c r="V2654" s="8"/>
      <c r="X2654" s="8"/>
    </row>
    <row r="2655" spans="22:24" ht="14.25" customHeight="1" x14ac:dyDescent="0.2">
      <c r="V2655" s="8"/>
      <c r="X2655" s="8"/>
    </row>
    <row r="2656" spans="22:24" ht="14.25" customHeight="1" x14ac:dyDescent="0.2">
      <c r="V2656" s="8"/>
      <c r="X2656" s="8"/>
    </row>
    <row r="2657" spans="22:24" ht="14.25" customHeight="1" x14ac:dyDescent="0.2">
      <c r="V2657" s="8"/>
      <c r="X2657" s="8"/>
    </row>
    <row r="2658" spans="22:24" ht="14.25" customHeight="1" x14ac:dyDescent="0.2">
      <c r="V2658" s="8"/>
      <c r="X2658" s="8"/>
    </row>
    <row r="2659" spans="22:24" ht="14.25" customHeight="1" x14ac:dyDescent="0.2">
      <c r="V2659" s="8"/>
      <c r="X2659" s="8"/>
    </row>
    <row r="2660" spans="22:24" ht="14.25" customHeight="1" x14ac:dyDescent="0.2">
      <c r="V2660" s="8"/>
      <c r="X2660" s="8"/>
    </row>
    <row r="2661" spans="22:24" ht="14.25" customHeight="1" x14ac:dyDescent="0.2">
      <c r="V2661" s="8"/>
      <c r="X2661" s="8"/>
    </row>
    <row r="2662" spans="22:24" ht="14.25" customHeight="1" x14ac:dyDescent="0.2">
      <c r="V2662" s="8"/>
      <c r="X2662" s="8"/>
    </row>
    <row r="2663" spans="22:24" ht="14.25" customHeight="1" x14ac:dyDescent="0.2">
      <c r="V2663" s="8"/>
      <c r="X2663" s="8"/>
    </row>
    <row r="2664" spans="22:24" ht="14.25" customHeight="1" x14ac:dyDescent="0.2">
      <c r="V2664" s="8"/>
      <c r="X2664" s="8"/>
    </row>
    <row r="2665" spans="22:24" ht="14.25" customHeight="1" x14ac:dyDescent="0.2">
      <c r="V2665" s="8"/>
      <c r="X2665" s="8"/>
    </row>
    <row r="2666" spans="22:24" ht="14.25" customHeight="1" x14ac:dyDescent="0.2">
      <c r="V2666" s="8"/>
      <c r="X2666" s="8"/>
    </row>
    <row r="2667" spans="22:24" ht="14.25" customHeight="1" x14ac:dyDescent="0.2">
      <c r="V2667" s="8"/>
      <c r="X2667" s="8"/>
    </row>
    <row r="2668" spans="22:24" ht="14.25" customHeight="1" x14ac:dyDescent="0.2">
      <c r="V2668" s="8"/>
      <c r="X2668" s="8"/>
    </row>
    <row r="2669" spans="22:24" ht="14.25" customHeight="1" x14ac:dyDescent="0.2">
      <c r="V2669" s="8"/>
      <c r="X2669" s="8"/>
    </row>
    <row r="2670" spans="22:24" ht="14.25" customHeight="1" x14ac:dyDescent="0.2">
      <c r="V2670" s="8"/>
      <c r="X2670" s="8"/>
    </row>
    <row r="2671" spans="22:24" ht="14.25" customHeight="1" x14ac:dyDescent="0.2">
      <c r="V2671" s="8"/>
      <c r="X2671" s="8"/>
    </row>
    <row r="2672" spans="22:24" ht="14.25" customHeight="1" x14ac:dyDescent="0.2">
      <c r="V2672" s="8"/>
      <c r="X2672" s="8"/>
    </row>
    <row r="2673" spans="22:24" ht="14.25" customHeight="1" x14ac:dyDescent="0.2">
      <c r="V2673" s="8"/>
      <c r="X2673" s="8"/>
    </row>
    <row r="2674" spans="22:24" ht="14.25" customHeight="1" x14ac:dyDescent="0.2">
      <c r="V2674" s="8"/>
      <c r="X2674" s="8"/>
    </row>
    <row r="2675" spans="22:24" ht="14.25" customHeight="1" x14ac:dyDescent="0.2">
      <c r="V2675" s="8"/>
      <c r="X2675" s="8"/>
    </row>
    <row r="2676" spans="22:24" ht="14.25" customHeight="1" x14ac:dyDescent="0.2">
      <c r="V2676" s="8"/>
      <c r="X2676" s="8"/>
    </row>
    <row r="2677" spans="22:24" ht="14.25" customHeight="1" x14ac:dyDescent="0.2">
      <c r="V2677" s="8"/>
      <c r="X2677" s="8"/>
    </row>
    <row r="2678" spans="22:24" ht="14.25" customHeight="1" x14ac:dyDescent="0.2">
      <c r="V2678" s="8"/>
      <c r="X2678" s="8"/>
    </row>
    <row r="2679" spans="22:24" ht="14.25" customHeight="1" x14ac:dyDescent="0.2">
      <c r="V2679" s="8"/>
      <c r="X2679" s="8"/>
    </row>
    <row r="2680" spans="22:24" ht="14.25" customHeight="1" x14ac:dyDescent="0.2">
      <c r="V2680" s="8"/>
      <c r="X2680" s="8"/>
    </row>
    <row r="2681" spans="22:24" ht="14.25" customHeight="1" x14ac:dyDescent="0.2">
      <c r="V2681" s="8"/>
      <c r="X2681" s="8"/>
    </row>
    <row r="2682" spans="22:24" ht="14.25" customHeight="1" x14ac:dyDescent="0.2">
      <c r="V2682" s="8"/>
      <c r="X2682" s="8"/>
    </row>
    <row r="2683" spans="22:24" ht="14.25" customHeight="1" x14ac:dyDescent="0.2">
      <c r="V2683" s="8"/>
      <c r="X2683" s="8"/>
    </row>
    <row r="2684" spans="22:24" ht="14.25" customHeight="1" x14ac:dyDescent="0.2">
      <c r="V2684" s="8"/>
      <c r="X2684" s="8"/>
    </row>
    <row r="2685" spans="22:24" ht="14.25" customHeight="1" x14ac:dyDescent="0.2">
      <c r="V2685" s="8"/>
      <c r="X2685" s="8"/>
    </row>
    <row r="2686" spans="22:24" ht="14.25" customHeight="1" x14ac:dyDescent="0.2">
      <c r="V2686" s="8"/>
      <c r="X2686" s="8"/>
    </row>
    <row r="2687" spans="22:24" ht="14.25" customHeight="1" x14ac:dyDescent="0.2">
      <c r="V2687" s="8"/>
      <c r="X2687" s="8"/>
    </row>
    <row r="2688" spans="22:24" ht="14.25" customHeight="1" x14ac:dyDescent="0.2">
      <c r="V2688" s="8"/>
      <c r="X2688" s="8"/>
    </row>
    <row r="2689" spans="22:24" ht="14.25" customHeight="1" x14ac:dyDescent="0.2">
      <c r="V2689" s="8"/>
      <c r="X2689" s="8"/>
    </row>
    <row r="2690" spans="22:24" ht="14.25" customHeight="1" x14ac:dyDescent="0.2">
      <c r="V2690" s="8"/>
      <c r="X2690" s="8"/>
    </row>
    <row r="2691" spans="22:24" ht="14.25" customHeight="1" x14ac:dyDescent="0.2">
      <c r="V2691" s="8"/>
      <c r="X2691" s="8"/>
    </row>
    <row r="2692" spans="22:24" ht="14.25" customHeight="1" x14ac:dyDescent="0.2">
      <c r="V2692" s="8"/>
      <c r="X2692" s="8"/>
    </row>
    <row r="2693" spans="22:24" ht="14.25" customHeight="1" x14ac:dyDescent="0.2">
      <c r="V2693" s="8"/>
      <c r="X2693" s="8"/>
    </row>
    <row r="2694" spans="22:24" ht="14.25" customHeight="1" x14ac:dyDescent="0.2">
      <c r="V2694" s="8"/>
      <c r="X2694" s="8"/>
    </row>
    <row r="2695" spans="22:24" ht="14.25" customHeight="1" x14ac:dyDescent="0.2">
      <c r="V2695" s="8"/>
      <c r="X2695" s="8"/>
    </row>
    <row r="2696" spans="22:24" ht="14.25" customHeight="1" x14ac:dyDescent="0.2">
      <c r="V2696" s="8"/>
      <c r="X2696" s="8"/>
    </row>
    <row r="2697" spans="22:24" ht="14.25" customHeight="1" x14ac:dyDescent="0.2">
      <c r="V2697" s="8"/>
      <c r="X2697" s="8"/>
    </row>
    <row r="2698" spans="22:24" ht="14.25" customHeight="1" x14ac:dyDescent="0.2">
      <c r="V2698" s="8"/>
      <c r="X2698" s="8"/>
    </row>
    <row r="2699" spans="22:24" ht="14.25" customHeight="1" x14ac:dyDescent="0.2">
      <c r="V2699" s="8"/>
      <c r="X2699" s="8"/>
    </row>
    <row r="2700" spans="22:24" ht="14.25" customHeight="1" x14ac:dyDescent="0.2">
      <c r="V2700" s="8"/>
      <c r="X2700" s="8"/>
    </row>
    <row r="2701" spans="22:24" ht="14.25" customHeight="1" x14ac:dyDescent="0.2">
      <c r="V2701" s="8"/>
      <c r="X2701" s="8"/>
    </row>
    <row r="2702" spans="22:24" ht="14.25" customHeight="1" x14ac:dyDescent="0.2">
      <c r="V2702" s="8"/>
      <c r="X2702" s="8"/>
    </row>
    <row r="2703" spans="22:24" ht="14.25" customHeight="1" x14ac:dyDescent="0.2">
      <c r="V2703" s="8"/>
      <c r="X2703" s="8"/>
    </row>
    <row r="2704" spans="22:24" ht="14.25" customHeight="1" x14ac:dyDescent="0.2">
      <c r="V2704" s="8"/>
      <c r="X2704" s="8"/>
    </row>
    <row r="2705" spans="22:24" ht="14.25" customHeight="1" x14ac:dyDescent="0.2">
      <c r="V2705" s="8"/>
      <c r="X2705" s="8"/>
    </row>
    <row r="2706" spans="22:24" ht="14.25" customHeight="1" x14ac:dyDescent="0.2">
      <c r="V2706" s="8"/>
      <c r="X2706" s="8"/>
    </row>
    <row r="2707" spans="22:24" ht="14.25" customHeight="1" x14ac:dyDescent="0.2">
      <c r="V2707" s="8"/>
      <c r="X2707" s="8"/>
    </row>
    <row r="2708" spans="22:24" ht="14.25" customHeight="1" x14ac:dyDescent="0.2">
      <c r="V2708" s="8"/>
      <c r="X2708" s="8"/>
    </row>
    <row r="2709" spans="22:24" ht="14.25" customHeight="1" x14ac:dyDescent="0.2">
      <c r="V2709" s="8"/>
      <c r="X2709" s="8"/>
    </row>
    <row r="2710" spans="22:24" ht="14.25" customHeight="1" x14ac:dyDescent="0.2">
      <c r="V2710" s="8"/>
      <c r="X2710" s="8"/>
    </row>
    <row r="2711" spans="22:24" ht="14.25" customHeight="1" x14ac:dyDescent="0.2">
      <c r="V2711" s="8"/>
      <c r="X2711" s="8"/>
    </row>
    <row r="2712" spans="22:24" ht="14.25" customHeight="1" x14ac:dyDescent="0.2">
      <c r="V2712" s="8"/>
      <c r="X2712" s="8"/>
    </row>
    <row r="2713" spans="22:24" ht="14.25" customHeight="1" x14ac:dyDescent="0.2">
      <c r="V2713" s="8"/>
      <c r="X2713" s="8"/>
    </row>
    <row r="2714" spans="22:24" ht="14.25" customHeight="1" x14ac:dyDescent="0.2">
      <c r="V2714" s="8"/>
      <c r="X2714" s="8"/>
    </row>
    <row r="2715" spans="22:24" ht="14.25" customHeight="1" x14ac:dyDescent="0.2">
      <c r="V2715" s="8"/>
      <c r="X2715" s="8"/>
    </row>
    <row r="2716" spans="22:24" ht="14.25" customHeight="1" x14ac:dyDescent="0.2">
      <c r="V2716" s="8"/>
      <c r="X2716" s="8"/>
    </row>
    <row r="2717" spans="22:24" ht="14.25" customHeight="1" x14ac:dyDescent="0.2">
      <c r="V2717" s="8"/>
      <c r="X2717" s="8"/>
    </row>
    <row r="2718" spans="22:24" ht="14.25" customHeight="1" x14ac:dyDescent="0.2">
      <c r="V2718" s="8"/>
      <c r="X2718" s="8"/>
    </row>
    <row r="2719" spans="22:24" ht="14.25" customHeight="1" x14ac:dyDescent="0.2">
      <c r="V2719" s="8"/>
      <c r="X2719" s="8"/>
    </row>
    <row r="2720" spans="22:24" ht="14.25" customHeight="1" x14ac:dyDescent="0.2">
      <c r="V2720" s="8"/>
      <c r="X2720" s="8"/>
    </row>
    <row r="2721" spans="22:24" ht="14.25" customHeight="1" x14ac:dyDescent="0.2">
      <c r="V2721" s="8"/>
      <c r="X2721" s="8"/>
    </row>
    <row r="2722" spans="22:24" ht="14.25" customHeight="1" x14ac:dyDescent="0.2">
      <c r="V2722" s="8"/>
      <c r="X2722" s="8"/>
    </row>
    <row r="2723" spans="22:24" ht="14.25" customHeight="1" x14ac:dyDescent="0.2">
      <c r="V2723" s="8"/>
      <c r="X2723" s="8"/>
    </row>
    <row r="2724" spans="22:24" ht="14.25" customHeight="1" x14ac:dyDescent="0.2">
      <c r="V2724" s="8"/>
      <c r="X2724" s="8"/>
    </row>
    <row r="2725" spans="22:24" ht="14.25" customHeight="1" x14ac:dyDescent="0.2">
      <c r="V2725" s="8"/>
      <c r="X2725" s="8"/>
    </row>
    <row r="2726" spans="22:24" ht="14.25" customHeight="1" x14ac:dyDescent="0.2">
      <c r="V2726" s="8"/>
      <c r="X2726" s="8"/>
    </row>
    <row r="2727" spans="22:24" ht="14.25" customHeight="1" x14ac:dyDescent="0.2">
      <c r="V2727" s="8"/>
      <c r="X2727" s="8"/>
    </row>
    <row r="2728" spans="22:24" ht="14.25" customHeight="1" x14ac:dyDescent="0.2">
      <c r="V2728" s="8"/>
      <c r="X2728" s="8"/>
    </row>
    <row r="2729" spans="22:24" ht="14.25" customHeight="1" x14ac:dyDescent="0.2">
      <c r="V2729" s="8"/>
      <c r="X2729" s="8"/>
    </row>
    <row r="2730" spans="22:24" ht="14.25" customHeight="1" x14ac:dyDescent="0.2">
      <c r="V2730" s="8"/>
      <c r="X2730" s="8"/>
    </row>
    <row r="2731" spans="22:24" ht="14.25" customHeight="1" x14ac:dyDescent="0.2">
      <c r="V2731" s="8"/>
      <c r="X2731" s="8"/>
    </row>
    <row r="2732" spans="22:24" ht="14.25" customHeight="1" x14ac:dyDescent="0.2">
      <c r="V2732" s="8"/>
      <c r="X2732" s="8"/>
    </row>
    <row r="2733" spans="22:24" ht="14.25" customHeight="1" x14ac:dyDescent="0.2">
      <c r="V2733" s="8"/>
      <c r="X2733" s="8"/>
    </row>
    <row r="2734" spans="22:24" ht="14.25" customHeight="1" x14ac:dyDescent="0.2">
      <c r="V2734" s="8"/>
      <c r="X2734" s="8"/>
    </row>
    <row r="2735" spans="22:24" ht="14.25" customHeight="1" x14ac:dyDescent="0.2">
      <c r="V2735" s="8"/>
      <c r="X2735" s="8"/>
    </row>
    <row r="2736" spans="22:24" ht="14.25" customHeight="1" x14ac:dyDescent="0.2">
      <c r="V2736" s="8"/>
      <c r="X2736" s="8"/>
    </row>
    <row r="2737" spans="22:24" ht="14.25" customHeight="1" x14ac:dyDescent="0.2">
      <c r="V2737" s="8"/>
      <c r="X2737" s="8"/>
    </row>
    <row r="2738" spans="22:24" ht="14.25" customHeight="1" x14ac:dyDescent="0.2">
      <c r="V2738" s="8"/>
      <c r="X2738" s="8"/>
    </row>
    <row r="2739" spans="22:24" ht="14.25" customHeight="1" x14ac:dyDescent="0.2">
      <c r="V2739" s="8"/>
      <c r="X2739" s="8"/>
    </row>
    <row r="2740" spans="22:24" ht="14.25" customHeight="1" x14ac:dyDescent="0.2">
      <c r="V2740" s="8"/>
      <c r="X2740" s="8"/>
    </row>
    <row r="2741" spans="22:24" ht="14.25" customHeight="1" x14ac:dyDescent="0.2">
      <c r="V2741" s="8"/>
      <c r="X2741" s="8"/>
    </row>
    <row r="2742" spans="22:24" ht="14.25" customHeight="1" x14ac:dyDescent="0.2">
      <c r="V2742" s="8"/>
      <c r="X2742" s="8"/>
    </row>
    <row r="2743" spans="22:24" ht="14.25" customHeight="1" x14ac:dyDescent="0.2">
      <c r="V2743" s="8"/>
      <c r="X2743" s="8"/>
    </row>
    <row r="2744" spans="22:24" ht="14.25" customHeight="1" x14ac:dyDescent="0.2">
      <c r="V2744" s="8"/>
      <c r="X2744" s="8"/>
    </row>
    <row r="2745" spans="22:24" ht="14.25" customHeight="1" x14ac:dyDescent="0.2">
      <c r="V2745" s="8"/>
      <c r="X2745" s="8"/>
    </row>
    <row r="2746" spans="22:24" ht="14.25" customHeight="1" x14ac:dyDescent="0.2">
      <c r="V2746" s="8"/>
      <c r="X2746" s="8"/>
    </row>
    <row r="2747" spans="22:24" ht="14.25" customHeight="1" x14ac:dyDescent="0.2">
      <c r="V2747" s="8"/>
      <c r="X2747" s="8"/>
    </row>
    <row r="2748" spans="22:24" ht="14.25" customHeight="1" x14ac:dyDescent="0.2">
      <c r="V2748" s="8"/>
      <c r="X2748" s="8"/>
    </row>
    <row r="2749" spans="22:24" ht="14.25" customHeight="1" x14ac:dyDescent="0.2">
      <c r="V2749" s="8"/>
      <c r="X2749" s="8"/>
    </row>
    <row r="2750" spans="22:24" ht="14.25" customHeight="1" x14ac:dyDescent="0.2">
      <c r="V2750" s="8"/>
      <c r="X2750" s="8"/>
    </row>
    <row r="2751" spans="22:24" ht="14.25" customHeight="1" x14ac:dyDescent="0.2">
      <c r="V2751" s="8"/>
      <c r="X2751" s="8"/>
    </row>
    <row r="2752" spans="22:24" ht="14.25" customHeight="1" x14ac:dyDescent="0.2">
      <c r="V2752" s="8"/>
      <c r="X2752" s="8"/>
    </row>
    <row r="2753" spans="22:24" ht="14.25" customHeight="1" x14ac:dyDescent="0.2">
      <c r="V2753" s="8"/>
      <c r="X2753" s="8"/>
    </row>
    <row r="2754" spans="22:24" ht="14.25" customHeight="1" x14ac:dyDescent="0.2">
      <c r="V2754" s="8"/>
      <c r="X2754" s="8"/>
    </row>
    <row r="2755" spans="22:24" ht="14.25" customHeight="1" x14ac:dyDescent="0.2">
      <c r="V2755" s="8"/>
      <c r="X2755" s="8"/>
    </row>
    <row r="2756" spans="22:24" ht="14.25" customHeight="1" x14ac:dyDescent="0.2">
      <c r="V2756" s="8"/>
      <c r="X2756" s="8"/>
    </row>
    <row r="2757" spans="22:24" ht="14.25" customHeight="1" x14ac:dyDescent="0.2">
      <c r="V2757" s="8"/>
      <c r="X2757" s="8"/>
    </row>
    <row r="2758" spans="22:24" ht="14.25" customHeight="1" x14ac:dyDescent="0.2">
      <c r="V2758" s="8"/>
      <c r="X2758" s="8"/>
    </row>
    <row r="2759" spans="22:24" ht="14.25" customHeight="1" x14ac:dyDescent="0.2">
      <c r="V2759" s="8"/>
      <c r="X2759" s="8"/>
    </row>
    <row r="2760" spans="22:24" ht="14.25" customHeight="1" x14ac:dyDescent="0.2">
      <c r="V2760" s="8"/>
      <c r="X2760" s="8"/>
    </row>
    <row r="2761" spans="22:24" ht="14.25" customHeight="1" x14ac:dyDescent="0.2">
      <c r="V2761" s="8"/>
      <c r="X2761" s="8"/>
    </row>
    <row r="2762" spans="22:24" ht="14.25" customHeight="1" x14ac:dyDescent="0.2">
      <c r="V2762" s="8"/>
      <c r="X2762" s="8"/>
    </row>
    <row r="2763" spans="22:24" ht="14.25" customHeight="1" x14ac:dyDescent="0.2">
      <c r="V2763" s="8"/>
      <c r="X2763" s="8"/>
    </row>
    <row r="2764" spans="22:24" ht="14.25" customHeight="1" x14ac:dyDescent="0.2">
      <c r="V2764" s="8"/>
      <c r="X2764" s="8"/>
    </row>
    <row r="2765" spans="22:24" ht="14.25" customHeight="1" x14ac:dyDescent="0.2">
      <c r="V2765" s="8"/>
      <c r="X2765" s="8"/>
    </row>
    <row r="2766" spans="22:24" ht="14.25" customHeight="1" x14ac:dyDescent="0.2">
      <c r="V2766" s="8"/>
      <c r="X2766" s="8"/>
    </row>
    <row r="2767" spans="22:24" ht="14.25" customHeight="1" x14ac:dyDescent="0.2">
      <c r="V2767" s="8"/>
      <c r="X2767" s="8"/>
    </row>
    <row r="2768" spans="22:24" ht="14.25" customHeight="1" x14ac:dyDescent="0.2">
      <c r="V2768" s="8"/>
      <c r="X2768" s="8"/>
    </row>
    <row r="2769" spans="22:24" ht="14.25" customHeight="1" x14ac:dyDescent="0.2">
      <c r="V2769" s="8"/>
      <c r="X2769" s="8"/>
    </row>
    <row r="2770" spans="22:24" ht="14.25" customHeight="1" x14ac:dyDescent="0.2">
      <c r="V2770" s="8"/>
      <c r="X2770" s="8"/>
    </row>
    <row r="2771" spans="22:24" ht="14.25" customHeight="1" x14ac:dyDescent="0.2">
      <c r="V2771" s="8"/>
      <c r="X2771" s="8"/>
    </row>
    <row r="2772" spans="22:24" ht="14.25" customHeight="1" x14ac:dyDescent="0.2">
      <c r="V2772" s="8"/>
      <c r="X2772" s="8"/>
    </row>
    <row r="2773" spans="22:24" ht="14.25" customHeight="1" x14ac:dyDescent="0.2">
      <c r="V2773" s="8"/>
      <c r="X2773" s="8"/>
    </row>
    <row r="2774" spans="22:24" ht="14.25" customHeight="1" x14ac:dyDescent="0.2">
      <c r="V2774" s="8"/>
      <c r="X2774" s="8"/>
    </row>
    <row r="2775" spans="22:24" ht="14.25" customHeight="1" x14ac:dyDescent="0.2">
      <c r="V2775" s="8"/>
      <c r="X2775" s="8"/>
    </row>
    <row r="2776" spans="22:24" ht="14.25" customHeight="1" x14ac:dyDescent="0.2">
      <c r="V2776" s="8"/>
      <c r="X2776" s="8"/>
    </row>
    <row r="2777" spans="22:24" ht="14.25" customHeight="1" x14ac:dyDescent="0.2">
      <c r="V2777" s="8"/>
      <c r="X2777" s="8"/>
    </row>
    <row r="2778" spans="22:24" ht="14.25" customHeight="1" x14ac:dyDescent="0.2">
      <c r="V2778" s="8"/>
      <c r="X2778" s="8"/>
    </row>
    <row r="2779" spans="22:24" ht="14.25" customHeight="1" x14ac:dyDescent="0.2">
      <c r="V2779" s="8"/>
      <c r="X2779" s="8"/>
    </row>
    <row r="2780" spans="22:24" ht="14.25" customHeight="1" x14ac:dyDescent="0.2">
      <c r="V2780" s="8"/>
      <c r="X2780" s="8"/>
    </row>
    <row r="2781" spans="22:24" ht="14.25" customHeight="1" x14ac:dyDescent="0.2">
      <c r="V2781" s="8"/>
      <c r="X2781" s="8"/>
    </row>
    <row r="2782" spans="22:24" ht="14.25" customHeight="1" x14ac:dyDescent="0.2">
      <c r="V2782" s="8"/>
      <c r="X2782" s="8"/>
    </row>
    <row r="2783" spans="22:24" ht="14.25" customHeight="1" x14ac:dyDescent="0.2">
      <c r="V2783" s="8"/>
      <c r="X2783" s="8"/>
    </row>
    <row r="2784" spans="22:24" ht="14.25" customHeight="1" x14ac:dyDescent="0.2">
      <c r="V2784" s="8"/>
      <c r="X2784" s="8"/>
    </row>
    <row r="2785" spans="22:24" ht="14.25" customHeight="1" x14ac:dyDescent="0.2">
      <c r="V2785" s="8"/>
      <c r="X2785" s="8"/>
    </row>
    <row r="2786" spans="22:24" ht="14.25" customHeight="1" x14ac:dyDescent="0.2">
      <c r="V2786" s="8"/>
      <c r="X2786" s="8"/>
    </row>
    <row r="2787" spans="22:24" ht="14.25" customHeight="1" x14ac:dyDescent="0.2">
      <c r="V2787" s="8"/>
      <c r="X2787" s="8"/>
    </row>
    <row r="2788" spans="22:24" ht="14.25" customHeight="1" x14ac:dyDescent="0.2">
      <c r="V2788" s="8"/>
      <c r="X2788" s="8"/>
    </row>
    <row r="2789" spans="22:24" ht="14.25" customHeight="1" x14ac:dyDescent="0.2">
      <c r="V2789" s="8"/>
      <c r="X2789" s="8"/>
    </row>
    <row r="2790" spans="22:24" ht="14.25" customHeight="1" x14ac:dyDescent="0.2">
      <c r="V2790" s="8"/>
      <c r="X2790" s="8"/>
    </row>
    <row r="2791" spans="22:24" ht="14.25" customHeight="1" x14ac:dyDescent="0.2">
      <c r="V2791" s="8"/>
      <c r="X2791" s="8"/>
    </row>
    <row r="2792" spans="22:24" ht="14.25" customHeight="1" x14ac:dyDescent="0.2">
      <c r="V2792" s="8"/>
      <c r="X2792" s="8"/>
    </row>
    <row r="2793" spans="22:24" ht="14.25" customHeight="1" x14ac:dyDescent="0.2">
      <c r="V2793" s="8"/>
      <c r="X2793" s="8"/>
    </row>
    <row r="2794" spans="22:24" ht="14.25" customHeight="1" x14ac:dyDescent="0.2">
      <c r="V2794" s="8"/>
      <c r="X2794" s="8"/>
    </row>
    <row r="2795" spans="22:24" ht="14.25" customHeight="1" x14ac:dyDescent="0.2">
      <c r="V2795" s="8"/>
      <c r="X2795" s="8"/>
    </row>
    <row r="2796" spans="22:24" ht="14.25" customHeight="1" x14ac:dyDescent="0.2">
      <c r="V2796" s="8"/>
      <c r="X2796" s="8"/>
    </row>
    <row r="2797" spans="22:24" ht="14.25" customHeight="1" x14ac:dyDescent="0.2">
      <c r="V2797" s="8"/>
      <c r="X2797" s="8"/>
    </row>
    <row r="2798" spans="22:24" ht="14.25" customHeight="1" x14ac:dyDescent="0.2">
      <c r="V2798" s="8"/>
      <c r="X2798" s="8"/>
    </row>
    <row r="2799" spans="22:24" ht="14.25" customHeight="1" x14ac:dyDescent="0.2">
      <c r="V2799" s="8"/>
      <c r="X2799" s="8"/>
    </row>
    <row r="2800" spans="22:24" ht="14.25" customHeight="1" x14ac:dyDescent="0.2">
      <c r="V2800" s="8"/>
      <c r="X2800" s="8"/>
    </row>
    <row r="2801" spans="22:24" ht="14.25" customHeight="1" x14ac:dyDescent="0.2">
      <c r="V2801" s="8"/>
      <c r="X2801" s="8"/>
    </row>
    <row r="2802" spans="22:24" ht="14.25" customHeight="1" x14ac:dyDescent="0.2">
      <c r="V2802" s="8"/>
      <c r="X2802" s="8"/>
    </row>
    <row r="2803" spans="22:24" ht="14.25" customHeight="1" x14ac:dyDescent="0.2">
      <c r="V2803" s="8"/>
      <c r="X2803" s="8"/>
    </row>
    <row r="2804" spans="22:24" ht="14.25" customHeight="1" x14ac:dyDescent="0.2">
      <c r="V2804" s="8"/>
      <c r="X2804" s="8"/>
    </row>
    <row r="2805" spans="22:24" ht="14.25" customHeight="1" x14ac:dyDescent="0.2">
      <c r="V2805" s="8"/>
      <c r="X2805" s="8"/>
    </row>
    <row r="2806" spans="22:24" ht="14.25" customHeight="1" x14ac:dyDescent="0.2">
      <c r="V2806" s="8"/>
      <c r="X2806" s="8"/>
    </row>
    <row r="2807" spans="22:24" ht="14.25" customHeight="1" x14ac:dyDescent="0.2">
      <c r="V2807" s="8"/>
      <c r="X2807" s="8"/>
    </row>
    <row r="2808" spans="22:24" ht="14.25" customHeight="1" x14ac:dyDescent="0.2">
      <c r="V2808" s="8"/>
      <c r="X2808" s="8"/>
    </row>
    <row r="2809" spans="22:24" ht="14.25" customHeight="1" x14ac:dyDescent="0.2">
      <c r="V2809" s="8"/>
      <c r="X2809" s="8"/>
    </row>
    <row r="2810" spans="22:24" ht="14.25" customHeight="1" x14ac:dyDescent="0.2">
      <c r="V2810" s="8"/>
      <c r="X2810" s="8"/>
    </row>
    <row r="2811" spans="22:24" ht="14.25" customHeight="1" x14ac:dyDescent="0.2">
      <c r="V2811" s="8"/>
      <c r="X2811" s="8"/>
    </row>
    <row r="2812" spans="22:24" ht="14.25" customHeight="1" x14ac:dyDescent="0.2">
      <c r="V2812" s="8"/>
      <c r="X2812" s="8"/>
    </row>
    <row r="2813" spans="22:24" ht="14.25" customHeight="1" x14ac:dyDescent="0.2">
      <c r="V2813" s="8"/>
      <c r="X2813" s="8"/>
    </row>
    <row r="2814" spans="22:24" ht="14.25" customHeight="1" x14ac:dyDescent="0.2">
      <c r="V2814" s="8"/>
      <c r="X2814" s="8"/>
    </row>
    <row r="2815" spans="22:24" ht="14.25" customHeight="1" x14ac:dyDescent="0.2">
      <c r="V2815" s="8"/>
      <c r="X2815" s="8"/>
    </row>
    <row r="2816" spans="22:24" ht="14.25" customHeight="1" x14ac:dyDescent="0.2">
      <c r="V2816" s="8"/>
      <c r="X2816" s="8"/>
    </row>
    <row r="2817" spans="22:24" ht="14.25" customHeight="1" x14ac:dyDescent="0.2">
      <c r="V2817" s="8"/>
      <c r="X2817" s="8"/>
    </row>
    <row r="2818" spans="22:24" ht="14.25" customHeight="1" x14ac:dyDescent="0.2">
      <c r="V2818" s="8"/>
      <c r="X2818" s="8"/>
    </row>
    <row r="2819" spans="22:24" ht="14.25" customHeight="1" x14ac:dyDescent="0.2">
      <c r="V2819" s="8"/>
      <c r="X2819" s="8"/>
    </row>
    <row r="2820" spans="22:24" ht="14.25" customHeight="1" x14ac:dyDescent="0.2">
      <c r="V2820" s="8"/>
      <c r="X2820" s="8"/>
    </row>
    <row r="2821" spans="22:24" ht="14.25" customHeight="1" x14ac:dyDescent="0.2">
      <c r="V2821" s="8"/>
      <c r="X2821" s="8"/>
    </row>
    <row r="2822" spans="22:24" ht="14.25" customHeight="1" x14ac:dyDescent="0.2">
      <c r="V2822" s="8"/>
      <c r="X2822" s="8"/>
    </row>
    <row r="2823" spans="22:24" ht="14.25" customHeight="1" x14ac:dyDescent="0.2">
      <c r="V2823" s="8"/>
      <c r="X2823" s="8"/>
    </row>
    <row r="2824" spans="22:24" ht="14.25" customHeight="1" x14ac:dyDescent="0.2">
      <c r="V2824" s="8"/>
      <c r="X2824" s="8"/>
    </row>
    <row r="2825" spans="22:24" ht="14.25" customHeight="1" x14ac:dyDescent="0.2">
      <c r="V2825" s="8"/>
      <c r="X2825" s="8"/>
    </row>
    <row r="2826" spans="22:24" ht="14.25" customHeight="1" x14ac:dyDescent="0.2">
      <c r="V2826" s="8"/>
      <c r="X2826" s="8"/>
    </row>
    <row r="2827" spans="22:24" ht="14.25" customHeight="1" x14ac:dyDescent="0.2">
      <c r="V2827" s="8"/>
      <c r="X2827" s="8"/>
    </row>
    <row r="2828" spans="22:24" ht="14.25" customHeight="1" x14ac:dyDescent="0.2">
      <c r="V2828" s="8"/>
      <c r="X2828" s="8"/>
    </row>
    <row r="2829" spans="22:24" ht="14.25" customHeight="1" x14ac:dyDescent="0.2">
      <c r="V2829" s="8"/>
      <c r="X2829" s="8"/>
    </row>
    <row r="2830" spans="22:24" ht="14.25" customHeight="1" x14ac:dyDescent="0.2">
      <c r="V2830" s="8"/>
      <c r="X2830" s="8"/>
    </row>
    <row r="2831" spans="22:24" ht="14.25" customHeight="1" x14ac:dyDescent="0.2">
      <c r="V2831" s="8"/>
      <c r="X2831" s="8"/>
    </row>
    <row r="2832" spans="22:24" ht="14.25" customHeight="1" x14ac:dyDescent="0.2">
      <c r="V2832" s="8"/>
      <c r="X2832" s="8"/>
    </row>
    <row r="2833" spans="22:24" ht="14.25" customHeight="1" x14ac:dyDescent="0.2">
      <c r="V2833" s="8"/>
      <c r="X2833" s="8"/>
    </row>
    <row r="2834" spans="22:24" ht="14.25" customHeight="1" x14ac:dyDescent="0.2">
      <c r="V2834" s="8"/>
      <c r="X2834" s="8"/>
    </row>
    <row r="2835" spans="22:24" ht="14.25" customHeight="1" x14ac:dyDescent="0.2">
      <c r="V2835" s="8"/>
      <c r="X2835" s="8"/>
    </row>
    <row r="2836" spans="22:24" ht="14.25" customHeight="1" x14ac:dyDescent="0.2">
      <c r="V2836" s="8"/>
      <c r="X2836" s="8"/>
    </row>
    <row r="2837" spans="22:24" ht="14.25" customHeight="1" x14ac:dyDescent="0.2">
      <c r="V2837" s="8"/>
      <c r="X2837" s="8"/>
    </row>
    <row r="2838" spans="22:24" ht="14.25" customHeight="1" x14ac:dyDescent="0.2">
      <c r="V2838" s="8"/>
      <c r="X2838" s="8"/>
    </row>
    <row r="2839" spans="22:24" ht="14.25" customHeight="1" x14ac:dyDescent="0.2">
      <c r="V2839" s="8"/>
      <c r="X2839" s="8"/>
    </row>
    <row r="2840" spans="22:24" ht="14.25" customHeight="1" x14ac:dyDescent="0.2">
      <c r="V2840" s="8"/>
      <c r="X2840" s="8"/>
    </row>
    <row r="2841" spans="22:24" ht="14.25" customHeight="1" x14ac:dyDescent="0.2">
      <c r="V2841" s="8"/>
      <c r="X2841" s="8"/>
    </row>
    <row r="2842" spans="22:24" ht="14.25" customHeight="1" x14ac:dyDescent="0.2">
      <c r="V2842" s="8"/>
      <c r="X2842" s="8"/>
    </row>
    <row r="2843" spans="22:24" ht="14.25" customHeight="1" x14ac:dyDescent="0.2">
      <c r="V2843" s="8"/>
      <c r="X2843" s="8"/>
    </row>
    <row r="2844" spans="22:24" ht="14.25" customHeight="1" x14ac:dyDescent="0.2">
      <c r="V2844" s="8"/>
      <c r="X2844" s="8"/>
    </row>
    <row r="2845" spans="22:24" ht="14.25" customHeight="1" x14ac:dyDescent="0.2">
      <c r="V2845" s="8"/>
      <c r="X2845" s="8"/>
    </row>
    <row r="2846" spans="22:24" ht="14.25" customHeight="1" x14ac:dyDescent="0.2">
      <c r="V2846" s="8"/>
      <c r="X2846" s="8"/>
    </row>
    <row r="2847" spans="22:24" ht="14.25" customHeight="1" x14ac:dyDescent="0.2">
      <c r="V2847" s="8"/>
      <c r="X2847" s="8"/>
    </row>
    <row r="2848" spans="22:24" ht="14.25" customHeight="1" x14ac:dyDescent="0.2">
      <c r="V2848" s="8"/>
      <c r="X2848" s="8"/>
    </row>
    <row r="2849" spans="22:24" ht="14.25" customHeight="1" x14ac:dyDescent="0.2">
      <c r="V2849" s="8"/>
      <c r="X2849" s="8"/>
    </row>
    <row r="2850" spans="22:24" ht="14.25" customHeight="1" x14ac:dyDescent="0.2">
      <c r="V2850" s="8"/>
      <c r="X2850" s="8"/>
    </row>
    <row r="2851" spans="22:24" ht="14.25" customHeight="1" x14ac:dyDescent="0.2">
      <c r="V2851" s="8"/>
      <c r="X2851" s="8"/>
    </row>
    <row r="2852" spans="22:24" ht="14.25" customHeight="1" x14ac:dyDescent="0.2">
      <c r="V2852" s="8"/>
      <c r="X2852" s="8"/>
    </row>
    <row r="2853" spans="22:24" ht="14.25" customHeight="1" x14ac:dyDescent="0.2">
      <c r="V2853" s="8"/>
      <c r="X2853" s="8"/>
    </row>
    <row r="2854" spans="22:24" ht="14.25" customHeight="1" x14ac:dyDescent="0.2">
      <c r="V2854" s="8"/>
      <c r="X2854" s="8"/>
    </row>
    <row r="2855" spans="22:24" ht="14.25" customHeight="1" x14ac:dyDescent="0.2">
      <c r="V2855" s="8"/>
      <c r="X2855" s="8"/>
    </row>
    <row r="2856" spans="22:24" ht="14.25" customHeight="1" x14ac:dyDescent="0.2">
      <c r="V2856" s="8"/>
      <c r="X2856" s="8"/>
    </row>
    <row r="2857" spans="22:24" ht="14.25" customHeight="1" x14ac:dyDescent="0.2">
      <c r="V2857" s="8"/>
      <c r="X2857" s="8"/>
    </row>
    <row r="2858" spans="22:24" ht="14.25" customHeight="1" x14ac:dyDescent="0.2">
      <c r="V2858" s="8"/>
      <c r="X2858" s="8"/>
    </row>
    <row r="2859" spans="22:24" ht="14.25" customHeight="1" x14ac:dyDescent="0.2">
      <c r="V2859" s="8"/>
      <c r="X2859" s="8"/>
    </row>
    <row r="2860" spans="22:24" ht="14.25" customHeight="1" x14ac:dyDescent="0.2">
      <c r="V2860" s="8"/>
      <c r="X2860" s="8"/>
    </row>
    <row r="2861" spans="22:24" ht="14.25" customHeight="1" x14ac:dyDescent="0.2">
      <c r="V2861" s="8"/>
      <c r="X2861" s="8"/>
    </row>
    <row r="2862" spans="22:24" ht="14.25" customHeight="1" x14ac:dyDescent="0.2">
      <c r="V2862" s="8"/>
      <c r="X2862" s="8"/>
    </row>
    <row r="2863" spans="22:24" ht="14.25" customHeight="1" x14ac:dyDescent="0.2">
      <c r="V2863" s="8"/>
      <c r="X2863" s="8"/>
    </row>
    <row r="2864" spans="22:24" ht="14.25" customHeight="1" x14ac:dyDescent="0.2">
      <c r="V2864" s="8"/>
      <c r="X2864" s="8"/>
    </row>
    <row r="2865" spans="22:24" ht="14.25" customHeight="1" x14ac:dyDescent="0.2">
      <c r="V2865" s="8"/>
      <c r="X2865" s="8"/>
    </row>
    <row r="2866" spans="22:24" ht="14.25" customHeight="1" x14ac:dyDescent="0.2">
      <c r="V2866" s="8"/>
      <c r="X2866" s="8"/>
    </row>
    <row r="2867" spans="22:24" ht="14.25" customHeight="1" x14ac:dyDescent="0.2">
      <c r="V2867" s="8"/>
      <c r="X2867" s="8"/>
    </row>
    <row r="2868" spans="22:24" ht="14.25" customHeight="1" x14ac:dyDescent="0.2">
      <c r="V2868" s="8"/>
      <c r="X2868" s="8"/>
    </row>
    <row r="2869" spans="22:24" ht="14.25" customHeight="1" x14ac:dyDescent="0.2">
      <c r="V2869" s="8"/>
      <c r="X2869" s="8"/>
    </row>
    <row r="2870" spans="22:24" ht="14.25" customHeight="1" x14ac:dyDescent="0.2">
      <c r="V2870" s="8"/>
      <c r="X2870" s="8"/>
    </row>
    <row r="2871" spans="22:24" ht="14.25" customHeight="1" x14ac:dyDescent="0.2">
      <c r="V2871" s="8"/>
      <c r="X2871" s="8"/>
    </row>
    <row r="2872" spans="22:24" ht="14.25" customHeight="1" x14ac:dyDescent="0.2">
      <c r="V2872" s="8"/>
      <c r="X2872" s="8"/>
    </row>
    <row r="2873" spans="22:24" ht="14.25" customHeight="1" x14ac:dyDescent="0.2">
      <c r="V2873" s="8"/>
      <c r="X2873" s="8"/>
    </row>
    <row r="2874" spans="22:24" ht="14.25" customHeight="1" x14ac:dyDescent="0.2">
      <c r="V2874" s="8"/>
      <c r="X2874" s="8"/>
    </row>
    <row r="2875" spans="22:24" ht="14.25" customHeight="1" x14ac:dyDescent="0.2">
      <c r="V2875" s="8"/>
      <c r="X2875" s="8"/>
    </row>
    <row r="2876" spans="22:24" ht="14.25" customHeight="1" x14ac:dyDescent="0.2">
      <c r="V2876" s="8"/>
      <c r="X2876" s="8"/>
    </row>
    <row r="2877" spans="22:24" ht="14.25" customHeight="1" x14ac:dyDescent="0.2">
      <c r="V2877" s="8"/>
      <c r="X2877" s="8"/>
    </row>
    <row r="2878" spans="22:24" ht="14.25" customHeight="1" x14ac:dyDescent="0.2">
      <c r="V2878" s="8"/>
      <c r="X2878" s="8"/>
    </row>
    <row r="2879" spans="22:24" ht="14.25" customHeight="1" x14ac:dyDescent="0.2">
      <c r="V2879" s="8"/>
      <c r="X2879" s="8"/>
    </row>
    <row r="2880" spans="22:24" ht="14.25" customHeight="1" x14ac:dyDescent="0.2">
      <c r="V2880" s="8"/>
      <c r="X2880" s="8"/>
    </row>
    <row r="2881" spans="22:24" ht="14.25" customHeight="1" x14ac:dyDescent="0.2">
      <c r="V2881" s="8"/>
      <c r="X2881" s="8"/>
    </row>
    <row r="2882" spans="22:24" ht="14.25" customHeight="1" x14ac:dyDescent="0.2">
      <c r="V2882" s="8"/>
      <c r="X2882" s="8"/>
    </row>
    <row r="2883" spans="22:24" ht="14.25" customHeight="1" x14ac:dyDescent="0.2">
      <c r="V2883" s="8"/>
      <c r="X2883" s="8"/>
    </row>
    <row r="2884" spans="22:24" ht="14.25" customHeight="1" x14ac:dyDescent="0.2">
      <c r="V2884" s="8"/>
      <c r="X2884" s="8"/>
    </row>
    <row r="2885" spans="22:24" ht="14.25" customHeight="1" x14ac:dyDescent="0.2">
      <c r="V2885" s="8"/>
      <c r="X2885" s="8"/>
    </row>
    <row r="2886" spans="22:24" ht="14.25" customHeight="1" x14ac:dyDescent="0.2">
      <c r="V2886" s="8"/>
      <c r="X2886" s="8"/>
    </row>
    <row r="2887" spans="22:24" ht="14.25" customHeight="1" x14ac:dyDescent="0.2">
      <c r="V2887" s="8"/>
      <c r="X2887" s="8"/>
    </row>
    <row r="2888" spans="22:24" ht="14.25" customHeight="1" x14ac:dyDescent="0.2">
      <c r="V2888" s="8"/>
      <c r="X2888" s="8"/>
    </row>
    <row r="2889" spans="22:24" ht="14.25" customHeight="1" x14ac:dyDescent="0.2">
      <c r="V2889" s="8"/>
      <c r="X2889" s="8"/>
    </row>
    <row r="2890" spans="22:24" ht="14.25" customHeight="1" x14ac:dyDescent="0.2">
      <c r="V2890" s="8"/>
      <c r="X2890" s="8"/>
    </row>
    <row r="2891" spans="22:24" ht="14.25" customHeight="1" x14ac:dyDescent="0.2">
      <c r="V2891" s="8"/>
      <c r="X2891" s="8"/>
    </row>
    <row r="2892" spans="22:24" ht="14.25" customHeight="1" x14ac:dyDescent="0.2">
      <c r="V2892" s="8"/>
      <c r="X2892" s="8"/>
    </row>
    <row r="2893" spans="22:24" ht="14.25" customHeight="1" x14ac:dyDescent="0.2">
      <c r="V2893" s="8"/>
      <c r="X2893" s="8"/>
    </row>
    <row r="2894" spans="22:24" ht="14.25" customHeight="1" x14ac:dyDescent="0.2">
      <c r="V2894" s="8"/>
      <c r="X2894" s="8"/>
    </row>
    <row r="2895" spans="22:24" ht="14.25" customHeight="1" x14ac:dyDescent="0.2">
      <c r="V2895" s="8"/>
      <c r="X2895" s="8"/>
    </row>
    <row r="2896" spans="22:24" ht="14.25" customHeight="1" x14ac:dyDescent="0.2">
      <c r="V2896" s="8"/>
      <c r="X2896" s="8"/>
    </row>
    <row r="2897" spans="22:24" ht="14.25" customHeight="1" x14ac:dyDescent="0.2">
      <c r="V2897" s="8"/>
      <c r="X2897" s="8"/>
    </row>
    <row r="2898" spans="22:24" ht="14.25" customHeight="1" x14ac:dyDescent="0.2">
      <c r="V2898" s="8"/>
      <c r="X2898" s="8"/>
    </row>
    <row r="2899" spans="22:24" ht="14.25" customHeight="1" x14ac:dyDescent="0.2">
      <c r="V2899" s="8"/>
      <c r="X2899" s="8"/>
    </row>
    <row r="2900" spans="22:24" ht="14.25" customHeight="1" x14ac:dyDescent="0.2">
      <c r="V2900" s="8"/>
      <c r="X2900" s="8"/>
    </row>
    <row r="2901" spans="22:24" ht="14.25" customHeight="1" x14ac:dyDescent="0.2">
      <c r="V2901" s="8"/>
      <c r="X2901" s="8"/>
    </row>
    <row r="2902" spans="22:24" ht="14.25" customHeight="1" x14ac:dyDescent="0.2">
      <c r="V2902" s="8"/>
      <c r="X2902" s="8"/>
    </row>
    <row r="2903" spans="22:24" ht="14.25" customHeight="1" x14ac:dyDescent="0.2">
      <c r="V2903" s="8"/>
      <c r="X2903" s="8"/>
    </row>
    <row r="2904" spans="22:24" ht="14.25" customHeight="1" x14ac:dyDescent="0.2">
      <c r="V2904" s="8"/>
      <c r="X2904" s="8"/>
    </row>
    <row r="2905" spans="22:24" ht="14.25" customHeight="1" x14ac:dyDescent="0.2">
      <c r="V2905" s="8"/>
      <c r="X2905" s="8"/>
    </row>
    <row r="2906" spans="22:24" ht="14.25" customHeight="1" x14ac:dyDescent="0.2">
      <c r="V2906" s="8"/>
      <c r="X2906" s="8"/>
    </row>
    <row r="2907" spans="22:24" ht="14.25" customHeight="1" x14ac:dyDescent="0.2">
      <c r="V2907" s="8"/>
      <c r="X2907" s="8"/>
    </row>
    <row r="2908" spans="22:24" ht="14.25" customHeight="1" x14ac:dyDescent="0.2">
      <c r="V2908" s="8"/>
      <c r="X2908" s="8"/>
    </row>
    <row r="2909" spans="22:24" ht="14.25" customHeight="1" x14ac:dyDescent="0.2">
      <c r="V2909" s="8"/>
      <c r="X2909" s="8"/>
    </row>
    <row r="2910" spans="22:24" ht="14.25" customHeight="1" x14ac:dyDescent="0.2">
      <c r="V2910" s="8"/>
      <c r="X2910" s="8"/>
    </row>
    <row r="2911" spans="22:24" ht="14.25" customHeight="1" x14ac:dyDescent="0.2">
      <c r="V2911" s="8"/>
      <c r="X2911" s="8"/>
    </row>
    <row r="2912" spans="22:24" ht="14.25" customHeight="1" x14ac:dyDescent="0.2">
      <c r="V2912" s="8"/>
      <c r="X2912" s="8"/>
    </row>
    <row r="2913" spans="22:24" ht="14.25" customHeight="1" x14ac:dyDescent="0.2">
      <c r="V2913" s="8"/>
      <c r="X2913" s="8"/>
    </row>
    <row r="2914" spans="22:24" ht="14.25" customHeight="1" x14ac:dyDescent="0.2">
      <c r="V2914" s="8"/>
      <c r="X2914" s="8"/>
    </row>
    <row r="2915" spans="22:24" ht="14.25" customHeight="1" x14ac:dyDescent="0.2">
      <c r="V2915" s="8"/>
      <c r="X2915" s="8"/>
    </row>
    <row r="2916" spans="22:24" ht="14.25" customHeight="1" x14ac:dyDescent="0.2">
      <c r="V2916" s="8"/>
      <c r="X2916" s="8"/>
    </row>
    <row r="2917" spans="22:24" ht="14.25" customHeight="1" x14ac:dyDescent="0.2">
      <c r="V2917" s="8"/>
      <c r="X2917" s="8"/>
    </row>
    <row r="2918" spans="22:24" ht="14.25" customHeight="1" x14ac:dyDescent="0.2">
      <c r="V2918" s="8"/>
      <c r="X2918" s="8"/>
    </row>
    <row r="2919" spans="22:24" ht="14.25" customHeight="1" x14ac:dyDescent="0.2">
      <c r="V2919" s="8"/>
      <c r="X2919" s="8"/>
    </row>
    <row r="2920" spans="22:24" ht="14.25" customHeight="1" x14ac:dyDescent="0.2">
      <c r="V2920" s="8"/>
      <c r="X2920" s="8"/>
    </row>
    <row r="2921" spans="22:24" ht="14.25" customHeight="1" x14ac:dyDescent="0.2">
      <c r="V2921" s="8"/>
      <c r="X2921" s="8"/>
    </row>
    <row r="2922" spans="22:24" ht="14.25" customHeight="1" x14ac:dyDescent="0.2">
      <c r="V2922" s="8"/>
      <c r="X2922" s="8"/>
    </row>
    <row r="2923" spans="22:24" ht="14.25" customHeight="1" x14ac:dyDescent="0.2">
      <c r="V2923" s="8"/>
      <c r="X2923" s="8"/>
    </row>
    <row r="2924" spans="22:24" ht="14.25" customHeight="1" x14ac:dyDescent="0.2">
      <c r="V2924" s="8"/>
      <c r="X2924" s="8"/>
    </row>
    <row r="2925" spans="22:24" ht="14.25" customHeight="1" x14ac:dyDescent="0.2">
      <c r="V2925" s="8"/>
      <c r="X2925" s="8"/>
    </row>
    <row r="2926" spans="22:24" ht="14.25" customHeight="1" x14ac:dyDescent="0.2">
      <c r="V2926" s="8"/>
      <c r="X2926" s="8"/>
    </row>
    <row r="2927" spans="22:24" ht="14.25" customHeight="1" x14ac:dyDescent="0.2">
      <c r="V2927" s="8"/>
      <c r="X2927" s="8"/>
    </row>
    <row r="2928" spans="22:24" ht="14.25" customHeight="1" x14ac:dyDescent="0.2">
      <c r="V2928" s="8"/>
      <c r="X2928" s="8"/>
    </row>
    <row r="2929" spans="22:24" ht="14.25" customHeight="1" x14ac:dyDescent="0.2">
      <c r="V2929" s="8"/>
      <c r="X2929" s="8"/>
    </row>
    <row r="2930" spans="22:24" ht="14.25" customHeight="1" x14ac:dyDescent="0.2">
      <c r="V2930" s="8"/>
      <c r="X2930" s="8"/>
    </row>
    <row r="2931" spans="22:24" ht="14.25" customHeight="1" x14ac:dyDescent="0.2">
      <c r="V2931" s="8"/>
      <c r="X2931" s="8"/>
    </row>
    <row r="2932" spans="22:24" ht="14.25" customHeight="1" x14ac:dyDescent="0.2">
      <c r="V2932" s="8"/>
      <c r="X2932" s="8"/>
    </row>
    <row r="2933" spans="22:24" ht="14.25" customHeight="1" x14ac:dyDescent="0.2">
      <c r="V2933" s="8"/>
      <c r="X2933" s="8"/>
    </row>
    <row r="2934" spans="22:24" ht="14.25" customHeight="1" x14ac:dyDescent="0.2">
      <c r="V2934" s="8"/>
      <c r="X2934" s="8"/>
    </row>
    <row r="2935" spans="22:24" ht="14.25" customHeight="1" x14ac:dyDescent="0.2">
      <c r="V2935" s="8"/>
      <c r="X2935" s="8"/>
    </row>
    <row r="2936" spans="22:24" ht="14.25" customHeight="1" x14ac:dyDescent="0.2">
      <c r="V2936" s="8"/>
      <c r="X2936" s="8"/>
    </row>
    <row r="2937" spans="22:24" ht="14.25" customHeight="1" x14ac:dyDescent="0.2">
      <c r="V2937" s="8"/>
      <c r="X2937" s="8"/>
    </row>
    <row r="2938" spans="22:24" ht="14.25" customHeight="1" x14ac:dyDescent="0.2">
      <c r="V2938" s="8"/>
      <c r="X2938" s="8"/>
    </row>
    <row r="2939" spans="22:24" ht="14.25" customHeight="1" x14ac:dyDescent="0.2">
      <c r="V2939" s="8"/>
      <c r="X2939" s="8"/>
    </row>
    <row r="2940" spans="22:24" ht="14.25" customHeight="1" x14ac:dyDescent="0.2">
      <c r="V2940" s="8"/>
      <c r="X2940" s="8"/>
    </row>
    <row r="2941" spans="22:24" ht="14.25" customHeight="1" x14ac:dyDescent="0.2">
      <c r="V2941" s="8"/>
      <c r="X2941" s="8"/>
    </row>
    <row r="2942" spans="22:24" ht="14.25" customHeight="1" x14ac:dyDescent="0.2">
      <c r="V2942" s="8"/>
      <c r="X2942" s="8"/>
    </row>
    <row r="2943" spans="22:24" ht="14.25" customHeight="1" x14ac:dyDescent="0.2">
      <c r="V2943" s="8"/>
      <c r="X2943" s="8"/>
    </row>
    <row r="2944" spans="22:24" ht="14.25" customHeight="1" x14ac:dyDescent="0.2">
      <c r="V2944" s="8"/>
      <c r="X2944" s="8"/>
    </row>
    <row r="2945" spans="22:24" ht="14.25" customHeight="1" x14ac:dyDescent="0.2">
      <c r="V2945" s="8"/>
      <c r="X2945" s="8"/>
    </row>
    <row r="2946" spans="22:24" ht="14.25" customHeight="1" x14ac:dyDescent="0.2">
      <c r="V2946" s="8"/>
      <c r="X2946" s="8"/>
    </row>
    <row r="2947" spans="22:24" ht="14.25" customHeight="1" x14ac:dyDescent="0.2">
      <c r="V2947" s="8"/>
      <c r="X2947" s="8"/>
    </row>
    <row r="2948" spans="22:24" ht="14.25" customHeight="1" x14ac:dyDescent="0.2">
      <c r="V2948" s="8"/>
      <c r="X2948" s="8"/>
    </row>
    <row r="2949" spans="22:24" ht="14.25" customHeight="1" x14ac:dyDescent="0.2">
      <c r="V2949" s="8"/>
      <c r="X2949" s="8"/>
    </row>
    <row r="2950" spans="22:24" ht="14.25" customHeight="1" x14ac:dyDescent="0.2">
      <c r="V2950" s="8"/>
      <c r="X2950" s="8"/>
    </row>
    <row r="2951" spans="22:24" ht="14.25" customHeight="1" x14ac:dyDescent="0.2">
      <c r="V2951" s="8"/>
      <c r="X2951" s="8"/>
    </row>
    <row r="2952" spans="22:24" ht="14.25" customHeight="1" x14ac:dyDescent="0.2">
      <c r="V2952" s="8"/>
      <c r="X2952" s="8"/>
    </row>
    <row r="2953" spans="22:24" ht="14.25" customHeight="1" x14ac:dyDescent="0.2">
      <c r="V2953" s="8"/>
      <c r="X2953" s="8"/>
    </row>
    <row r="2954" spans="22:24" ht="14.25" customHeight="1" x14ac:dyDescent="0.2">
      <c r="V2954" s="8"/>
      <c r="X2954" s="8"/>
    </row>
    <row r="2955" spans="22:24" ht="14.25" customHeight="1" x14ac:dyDescent="0.2">
      <c r="V2955" s="8"/>
      <c r="X2955" s="8"/>
    </row>
    <row r="2956" spans="22:24" ht="14.25" customHeight="1" x14ac:dyDescent="0.2">
      <c r="V2956" s="8"/>
      <c r="X2956" s="8"/>
    </row>
    <row r="2957" spans="22:24" ht="14.25" customHeight="1" x14ac:dyDescent="0.2">
      <c r="V2957" s="8"/>
      <c r="X2957" s="8"/>
    </row>
    <row r="2958" spans="22:24" ht="14.25" customHeight="1" x14ac:dyDescent="0.2">
      <c r="V2958" s="8"/>
      <c r="X2958" s="8"/>
    </row>
    <row r="2959" spans="22:24" ht="14.25" customHeight="1" x14ac:dyDescent="0.2">
      <c r="V2959" s="8"/>
      <c r="X2959" s="8"/>
    </row>
    <row r="2960" spans="22:24" ht="14.25" customHeight="1" x14ac:dyDescent="0.2">
      <c r="V2960" s="8"/>
      <c r="X2960" s="8"/>
    </row>
    <row r="2961" spans="22:24" ht="14.25" customHeight="1" x14ac:dyDescent="0.2">
      <c r="V2961" s="8"/>
      <c r="X2961" s="8"/>
    </row>
    <row r="2962" spans="22:24" ht="14.25" customHeight="1" x14ac:dyDescent="0.2">
      <c r="V2962" s="8"/>
      <c r="X2962" s="8"/>
    </row>
    <row r="2963" spans="22:24" ht="14.25" customHeight="1" x14ac:dyDescent="0.2">
      <c r="V2963" s="8"/>
      <c r="X2963" s="8"/>
    </row>
    <row r="2964" spans="22:24" ht="14.25" customHeight="1" x14ac:dyDescent="0.2">
      <c r="V2964" s="8"/>
      <c r="X2964" s="8"/>
    </row>
    <row r="2965" spans="22:24" ht="14.25" customHeight="1" x14ac:dyDescent="0.2">
      <c r="V2965" s="8"/>
      <c r="X2965" s="8"/>
    </row>
    <row r="2966" spans="22:24" ht="14.25" customHeight="1" x14ac:dyDescent="0.2">
      <c r="V2966" s="8"/>
      <c r="X2966" s="8"/>
    </row>
    <row r="2967" spans="22:24" ht="14.25" customHeight="1" x14ac:dyDescent="0.2">
      <c r="V2967" s="8"/>
      <c r="X2967" s="8"/>
    </row>
    <row r="2968" spans="22:24" ht="14.25" customHeight="1" x14ac:dyDescent="0.2">
      <c r="V2968" s="8"/>
      <c r="X2968" s="8"/>
    </row>
    <row r="2969" spans="22:24" ht="14.25" customHeight="1" x14ac:dyDescent="0.2">
      <c r="V2969" s="8"/>
      <c r="X2969" s="8"/>
    </row>
    <row r="2970" spans="22:24" ht="14.25" customHeight="1" x14ac:dyDescent="0.2">
      <c r="V2970" s="8"/>
      <c r="X2970" s="8"/>
    </row>
    <row r="2971" spans="22:24" ht="14.25" customHeight="1" x14ac:dyDescent="0.2">
      <c r="V2971" s="8"/>
      <c r="X2971" s="8"/>
    </row>
    <row r="2972" spans="22:24" ht="14.25" customHeight="1" x14ac:dyDescent="0.2">
      <c r="V2972" s="8"/>
      <c r="X2972" s="8"/>
    </row>
    <row r="2973" spans="22:24" ht="14.25" customHeight="1" x14ac:dyDescent="0.2">
      <c r="V2973" s="8"/>
      <c r="X2973" s="8"/>
    </row>
    <row r="2974" spans="22:24" ht="14.25" customHeight="1" x14ac:dyDescent="0.2">
      <c r="V2974" s="8"/>
      <c r="X2974" s="8"/>
    </row>
    <row r="2975" spans="22:24" ht="14.25" customHeight="1" x14ac:dyDescent="0.2">
      <c r="V2975" s="8"/>
      <c r="X2975" s="8"/>
    </row>
    <row r="2976" spans="22:24" ht="14.25" customHeight="1" x14ac:dyDescent="0.2">
      <c r="V2976" s="8"/>
      <c r="X2976" s="8"/>
    </row>
    <row r="2977" spans="22:24" ht="14.25" customHeight="1" x14ac:dyDescent="0.2">
      <c r="V2977" s="8"/>
      <c r="X2977" s="8"/>
    </row>
    <row r="2978" spans="22:24" ht="14.25" customHeight="1" x14ac:dyDescent="0.2">
      <c r="V2978" s="8"/>
      <c r="X2978" s="8"/>
    </row>
    <row r="2979" spans="22:24" ht="14.25" customHeight="1" x14ac:dyDescent="0.2">
      <c r="V2979" s="8"/>
      <c r="X2979" s="8"/>
    </row>
    <row r="2980" spans="22:24" ht="14.25" customHeight="1" x14ac:dyDescent="0.2">
      <c r="V2980" s="8"/>
      <c r="X2980" s="8"/>
    </row>
    <row r="2981" spans="22:24" ht="14.25" customHeight="1" x14ac:dyDescent="0.2">
      <c r="V2981" s="8"/>
      <c r="X2981" s="8"/>
    </row>
    <row r="2982" spans="22:24" ht="14.25" customHeight="1" x14ac:dyDescent="0.2">
      <c r="V2982" s="8"/>
      <c r="X2982" s="8"/>
    </row>
    <row r="2983" spans="22:24" ht="14.25" customHeight="1" x14ac:dyDescent="0.2">
      <c r="V2983" s="8"/>
      <c r="X2983" s="8"/>
    </row>
    <row r="2984" spans="22:24" ht="14.25" customHeight="1" x14ac:dyDescent="0.2">
      <c r="V2984" s="8"/>
      <c r="X2984" s="8"/>
    </row>
    <row r="2985" spans="22:24" ht="14.25" customHeight="1" x14ac:dyDescent="0.2">
      <c r="V2985" s="8"/>
      <c r="X2985" s="8"/>
    </row>
    <row r="2986" spans="22:24" ht="14.25" customHeight="1" x14ac:dyDescent="0.2">
      <c r="V2986" s="8"/>
      <c r="X2986" s="8"/>
    </row>
    <row r="2987" spans="22:24" ht="14.25" customHeight="1" x14ac:dyDescent="0.2">
      <c r="V2987" s="8"/>
      <c r="X2987" s="8"/>
    </row>
    <row r="2988" spans="22:24" ht="14.25" customHeight="1" x14ac:dyDescent="0.2">
      <c r="V2988" s="8"/>
      <c r="X2988" s="8"/>
    </row>
    <row r="2989" spans="22:24" ht="14.25" customHeight="1" x14ac:dyDescent="0.2">
      <c r="V2989" s="8"/>
      <c r="X2989" s="8"/>
    </row>
    <row r="2990" spans="22:24" ht="14.25" customHeight="1" x14ac:dyDescent="0.2">
      <c r="V2990" s="8"/>
      <c r="X2990" s="8"/>
    </row>
    <row r="2991" spans="22:24" ht="14.25" customHeight="1" x14ac:dyDescent="0.2">
      <c r="V2991" s="8"/>
      <c r="X2991" s="8"/>
    </row>
    <row r="2992" spans="22:24" ht="14.25" customHeight="1" x14ac:dyDescent="0.2">
      <c r="V2992" s="8"/>
      <c r="X2992" s="8"/>
    </row>
    <row r="2993" spans="22:24" ht="14.25" customHeight="1" x14ac:dyDescent="0.2">
      <c r="V2993" s="8"/>
      <c r="X2993" s="8"/>
    </row>
    <row r="2994" spans="22:24" ht="14.25" customHeight="1" x14ac:dyDescent="0.2">
      <c r="V2994" s="8"/>
      <c r="X2994" s="8"/>
    </row>
    <row r="2995" spans="22:24" ht="14.25" customHeight="1" x14ac:dyDescent="0.2">
      <c r="V2995" s="8"/>
      <c r="X2995" s="8"/>
    </row>
    <row r="2996" spans="22:24" ht="14.25" customHeight="1" x14ac:dyDescent="0.2">
      <c r="V2996" s="8"/>
      <c r="X2996" s="8"/>
    </row>
    <row r="2997" spans="22:24" ht="14.25" customHeight="1" x14ac:dyDescent="0.2">
      <c r="V2997" s="8"/>
      <c r="X2997" s="8"/>
    </row>
    <row r="2998" spans="22:24" ht="14.25" customHeight="1" x14ac:dyDescent="0.2">
      <c r="V2998" s="8"/>
      <c r="X2998" s="8"/>
    </row>
    <row r="2999" spans="22:24" ht="14.25" customHeight="1" x14ac:dyDescent="0.2">
      <c r="V2999" s="8"/>
      <c r="X2999" s="8"/>
    </row>
    <row r="3000" spans="22:24" ht="14.25" customHeight="1" x14ac:dyDescent="0.2">
      <c r="V3000" s="8"/>
      <c r="X3000" s="8"/>
    </row>
    <row r="3001" spans="22:24" ht="14.25" customHeight="1" x14ac:dyDescent="0.2">
      <c r="V3001" s="8"/>
      <c r="X3001" s="8"/>
    </row>
    <row r="3002" spans="22:24" ht="14.25" customHeight="1" x14ac:dyDescent="0.2">
      <c r="V3002" s="8"/>
      <c r="X3002" s="8"/>
    </row>
    <row r="3003" spans="22:24" ht="14.25" customHeight="1" x14ac:dyDescent="0.2">
      <c r="V3003" s="8"/>
      <c r="X3003" s="8"/>
    </row>
    <row r="3004" spans="22:24" ht="14.25" customHeight="1" x14ac:dyDescent="0.2">
      <c r="V3004" s="8"/>
      <c r="X3004" s="8"/>
    </row>
    <row r="3005" spans="22:24" ht="14.25" customHeight="1" x14ac:dyDescent="0.2">
      <c r="V3005" s="8"/>
      <c r="X3005" s="8"/>
    </row>
    <row r="3006" spans="22:24" ht="14.25" customHeight="1" x14ac:dyDescent="0.2">
      <c r="V3006" s="8"/>
      <c r="X3006" s="8"/>
    </row>
    <row r="3007" spans="22:24" ht="14.25" customHeight="1" x14ac:dyDescent="0.2">
      <c r="V3007" s="8"/>
      <c r="X3007" s="8"/>
    </row>
    <row r="3008" spans="22:24" ht="14.25" customHeight="1" x14ac:dyDescent="0.2">
      <c r="V3008" s="8"/>
      <c r="X3008" s="8"/>
    </row>
    <row r="3009" spans="22:24" ht="14.25" customHeight="1" x14ac:dyDescent="0.2">
      <c r="V3009" s="8"/>
      <c r="X3009" s="8"/>
    </row>
    <row r="3010" spans="22:24" ht="14.25" customHeight="1" x14ac:dyDescent="0.2">
      <c r="V3010" s="8"/>
      <c r="X3010" s="8"/>
    </row>
    <row r="3011" spans="22:24" ht="14.25" customHeight="1" x14ac:dyDescent="0.2">
      <c r="V3011" s="8"/>
      <c r="X3011" s="8"/>
    </row>
    <row r="3012" spans="22:24" ht="14.25" customHeight="1" x14ac:dyDescent="0.2">
      <c r="V3012" s="8"/>
      <c r="X3012" s="8"/>
    </row>
    <row r="3013" spans="22:24" ht="14.25" customHeight="1" x14ac:dyDescent="0.2">
      <c r="V3013" s="8"/>
      <c r="X3013" s="8"/>
    </row>
    <row r="3014" spans="22:24" ht="14.25" customHeight="1" x14ac:dyDescent="0.2">
      <c r="V3014" s="8"/>
      <c r="X3014" s="8"/>
    </row>
    <row r="3015" spans="22:24" ht="14.25" customHeight="1" x14ac:dyDescent="0.2">
      <c r="V3015" s="8"/>
      <c r="X3015" s="8"/>
    </row>
    <row r="3016" spans="22:24" ht="14.25" customHeight="1" x14ac:dyDescent="0.2">
      <c r="V3016" s="8"/>
      <c r="X3016" s="8"/>
    </row>
    <row r="3017" spans="22:24" ht="14.25" customHeight="1" x14ac:dyDescent="0.2">
      <c r="V3017" s="8"/>
      <c r="X3017" s="8"/>
    </row>
    <row r="3018" spans="22:24" ht="14.25" customHeight="1" x14ac:dyDescent="0.2">
      <c r="V3018" s="8"/>
      <c r="X3018" s="8"/>
    </row>
    <row r="3019" spans="22:24" ht="14.25" customHeight="1" x14ac:dyDescent="0.2">
      <c r="V3019" s="8"/>
      <c r="X3019" s="8"/>
    </row>
    <row r="3020" spans="22:24" ht="14.25" customHeight="1" x14ac:dyDescent="0.2">
      <c r="V3020" s="8"/>
      <c r="X3020" s="8"/>
    </row>
    <row r="3021" spans="22:24" ht="14.25" customHeight="1" x14ac:dyDescent="0.2">
      <c r="V3021" s="8"/>
      <c r="X3021" s="8"/>
    </row>
    <row r="3022" spans="22:24" ht="14.25" customHeight="1" x14ac:dyDescent="0.2">
      <c r="V3022" s="8"/>
      <c r="X3022" s="8"/>
    </row>
    <row r="3023" spans="22:24" ht="14.25" customHeight="1" x14ac:dyDescent="0.2">
      <c r="V3023" s="8"/>
      <c r="X3023" s="8"/>
    </row>
    <row r="3024" spans="22:24" ht="14.25" customHeight="1" x14ac:dyDescent="0.2">
      <c r="V3024" s="8"/>
      <c r="X3024" s="8"/>
    </row>
    <row r="3025" spans="22:24" ht="14.25" customHeight="1" x14ac:dyDescent="0.2">
      <c r="V3025" s="8"/>
      <c r="X3025" s="8"/>
    </row>
    <row r="3026" spans="22:24" ht="14.25" customHeight="1" x14ac:dyDescent="0.2">
      <c r="V3026" s="8"/>
      <c r="X3026" s="8"/>
    </row>
    <row r="3027" spans="22:24" ht="14.25" customHeight="1" x14ac:dyDescent="0.2">
      <c r="V3027" s="8"/>
      <c r="X3027" s="8"/>
    </row>
    <row r="3028" spans="22:24" ht="14.25" customHeight="1" x14ac:dyDescent="0.2">
      <c r="V3028" s="8"/>
      <c r="X3028" s="8"/>
    </row>
    <row r="3029" spans="22:24" ht="14.25" customHeight="1" x14ac:dyDescent="0.2">
      <c r="V3029" s="8"/>
      <c r="X3029" s="8"/>
    </row>
    <row r="3030" spans="22:24" ht="14.25" customHeight="1" x14ac:dyDescent="0.2">
      <c r="V3030" s="8"/>
      <c r="X3030" s="8"/>
    </row>
    <row r="3031" spans="22:24" ht="14.25" customHeight="1" x14ac:dyDescent="0.2">
      <c r="V3031" s="8"/>
      <c r="X3031" s="8"/>
    </row>
    <row r="3032" spans="22:24" ht="14.25" customHeight="1" x14ac:dyDescent="0.2">
      <c r="V3032" s="8"/>
      <c r="X3032" s="8"/>
    </row>
    <row r="3033" spans="22:24" ht="14.25" customHeight="1" x14ac:dyDescent="0.2">
      <c r="V3033" s="8"/>
      <c r="X3033" s="8"/>
    </row>
    <row r="3034" spans="22:24" ht="14.25" customHeight="1" x14ac:dyDescent="0.2">
      <c r="V3034" s="8"/>
      <c r="X3034" s="8"/>
    </row>
    <row r="3035" spans="22:24" ht="14.25" customHeight="1" x14ac:dyDescent="0.2">
      <c r="V3035" s="8"/>
      <c r="X3035" s="8"/>
    </row>
    <row r="3036" spans="22:24" ht="14.25" customHeight="1" x14ac:dyDescent="0.2">
      <c r="V3036" s="8"/>
      <c r="X3036" s="8"/>
    </row>
    <row r="3037" spans="22:24" ht="14.25" customHeight="1" x14ac:dyDescent="0.2">
      <c r="V3037" s="8"/>
      <c r="X3037" s="8"/>
    </row>
    <row r="3038" spans="22:24" ht="14.25" customHeight="1" x14ac:dyDescent="0.2">
      <c r="V3038" s="8"/>
      <c r="X3038" s="8"/>
    </row>
    <row r="3039" spans="22:24" ht="14.25" customHeight="1" x14ac:dyDescent="0.2">
      <c r="V3039" s="8"/>
      <c r="X3039" s="8"/>
    </row>
    <row r="3040" spans="22:24" ht="14.25" customHeight="1" x14ac:dyDescent="0.2">
      <c r="V3040" s="8"/>
      <c r="X3040" s="8"/>
    </row>
    <row r="3041" spans="22:24" ht="14.25" customHeight="1" x14ac:dyDescent="0.2">
      <c r="V3041" s="8"/>
      <c r="X3041" s="8"/>
    </row>
    <row r="3042" spans="22:24" ht="14.25" customHeight="1" x14ac:dyDescent="0.2">
      <c r="V3042" s="8"/>
      <c r="X3042" s="8"/>
    </row>
    <row r="3043" spans="22:24" ht="14.25" customHeight="1" x14ac:dyDescent="0.2">
      <c r="V3043" s="8"/>
      <c r="X3043" s="8"/>
    </row>
    <row r="3044" spans="22:24" ht="14.25" customHeight="1" x14ac:dyDescent="0.2">
      <c r="V3044" s="8"/>
      <c r="X3044" s="8"/>
    </row>
    <row r="3045" spans="22:24" ht="14.25" customHeight="1" x14ac:dyDescent="0.2">
      <c r="V3045" s="8"/>
      <c r="X3045" s="8"/>
    </row>
    <row r="3046" spans="22:24" ht="14.25" customHeight="1" x14ac:dyDescent="0.2">
      <c r="V3046" s="8"/>
      <c r="X3046" s="8"/>
    </row>
    <row r="3047" spans="22:24" ht="14.25" customHeight="1" x14ac:dyDescent="0.2">
      <c r="V3047" s="8"/>
      <c r="X3047" s="8"/>
    </row>
    <row r="3048" spans="22:24" ht="14.25" customHeight="1" x14ac:dyDescent="0.2">
      <c r="V3048" s="8"/>
      <c r="X3048" s="8"/>
    </row>
    <row r="3049" spans="22:24" ht="14.25" customHeight="1" x14ac:dyDescent="0.2">
      <c r="V3049" s="8"/>
      <c r="X3049" s="8"/>
    </row>
    <row r="3050" spans="22:24" ht="14.25" customHeight="1" x14ac:dyDescent="0.2">
      <c r="V3050" s="8"/>
      <c r="X3050" s="8"/>
    </row>
    <row r="3051" spans="22:24" ht="14.25" customHeight="1" x14ac:dyDescent="0.2">
      <c r="V3051" s="8"/>
      <c r="X3051" s="8"/>
    </row>
    <row r="3052" spans="22:24" ht="14.25" customHeight="1" x14ac:dyDescent="0.2">
      <c r="V3052" s="8"/>
      <c r="X3052" s="8"/>
    </row>
    <row r="3053" spans="22:24" ht="14.25" customHeight="1" x14ac:dyDescent="0.2">
      <c r="V3053" s="8"/>
      <c r="X3053" s="8"/>
    </row>
    <row r="3054" spans="22:24" ht="14.25" customHeight="1" x14ac:dyDescent="0.2">
      <c r="V3054" s="8"/>
      <c r="X3054" s="8"/>
    </row>
    <row r="3055" spans="22:24" ht="14.25" customHeight="1" x14ac:dyDescent="0.2">
      <c r="V3055" s="8"/>
      <c r="X3055" s="8"/>
    </row>
    <row r="3056" spans="22:24" ht="14.25" customHeight="1" x14ac:dyDescent="0.2">
      <c r="V3056" s="8"/>
      <c r="X3056" s="8"/>
    </row>
    <row r="3057" spans="22:24" ht="14.25" customHeight="1" x14ac:dyDescent="0.2">
      <c r="V3057" s="8"/>
      <c r="X3057" s="8"/>
    </row>
    <row r="3058" spans="22:24" ht="14.25" customHeight="1" x14ac:dyDescent="0.2">
      <c r="V3058" s="8"/>
      <c r="X3058" s="8"/>
    </row>
    <row r="3059" spans="22:24" ht="14.25" customHeight="1" x14ac:dyDescent="0.2">
      <c r="V3059" s="8"/>
      <c r="X3059" s="8"/>
    </row>
    <row r="3060" spans="22:24" ht="14.25" customHeight="1" x14ac:dyDescent="0.2">
      <c r="V3060" s="8"/>
      <c r="X3060" s="8"/>
    </row>
    <row r="3061" spans="22:24" ht="14.25" customHeight="1" x14ac:dyDescent="0.2">
      <c r="V3061" s="8"/>
      <c r="X3061" s="8"/>
    </row>
    <row r="3062" spans="22:24" ht="14.25" customHeight="1" x14ac:dyDescent="0.2">
      <c r="V3062" s="8"/>
      <c r="X3062" s="8"/>
    </row>
    <row r="3063" spans="22:24" ht="14.25" customHeight="1" x14ac:dyDescent="0.2">
      <c r="V3063" s="8"/>
      <c r="X3063" s="8"/>
    </row>
    <row r="3064" spans="22:24" ht="14.25" customHeight="1" x14ac:dyDescent="0.2">
      <c r="V3064" s="8"/>
      <c r="X3064" s="8"/>
    </row>
    <row r="3065" spans="22:24" ht="14.25" customHeight="1" x14ac:dyDescent="0.2">
      <c r="V3065" s="8"/>
      <c r="X3065" s="8"/>
    </row>
    <row r="3066" spans="22:24" ht="14.25" customHeight="1" x14ac:dyDescent="0.2">
      <c r="V3066" s="8"/>
      <c r="X3066" s="8"/>
    </row>
    <row r="3067" spans="22:24" ht="14.25" customHeight="1" x14ac:dyDescent="0.2">
      <c r="V3067" s="8"/>
      <c r="X3067" s="8"/>
    </row>
    <row r="3068" spans="22:24" ht="14.25" customHeight="1" x14ac:dyDescent="0.2">
      <c r="V3068" s="8"/>
      <c r="X3068" s="8"/>
    </row>
    <row r="3069" spans="22:24" ht="14.25" customHeight="1" x14ac:dyDescent="0.2">
      <c r="V3069" s="8"/>
      <c r="X3069" s="8"/>
    </row>
    <row r="3070" spans="22:24" ht="14.25" customHeight="1" x14ac:dyDescent="0.2">
      <c r="V3070" s="8"/>
      <c r="X3070" s="8"/>
    </row>
    <row r="3071" spans="22:24" ht="14.25" customHeight="1" x14ac:dyDescent="0.2">
      <c r="V3071" s="8"/>
      <c r="X3071" s="8"/>
    </row>
    <row r="3072" spans="22:24" ht="14.25" customHeight="1" x14ac:dyDescent="0.2">
      <c r="V3072" s="8"/>
      <c r="X3072" s="8"/>
    </row>
    <row r="3073" spans="22:24" ht="14.25" customHeight="1" x14ac:dyDescent="0.2">
      <c r="V3073" s="8"/>
      <c r="X3073" s="8"/>
    </row>
    <row r="3074" spans="22:24" ht="14.25" customHeight="1" x14ac:dyDescent="0.2">
      <c r="V3074" s="8"/>
      <c r="X3074" s="8"/>
    </row>
    <row r="3075" spans="22:24" ht="14.25" customHeight="1" x14ac:dyDescent="0.2">
      <c r="V3075" s="8"/>
      <c r="X3075" s="8"/>
    </row>
    <row r="3076" spans="22:24" ht="14.25" customHeight="1" x14ac:dyDescent="0.2">
      <c r="V3076" s="8"/>
      <c r="X3076" s="8"/>
    </row>
    <row r="3077" spans="22:24" ht="14.25" customHeight="1" x14ac:dyDescent="0.2">
      <c r="V3077" s="8"/>
      <c r="X3077" s="8"/>
    </row>
    <row r="3078" spans="22:24" ht="14.25" customHeight="1" x14ac:dyDescent="0.2">
      <c r="V3078" s="8"/>
      <c r="X3078" s="8"/>
    </row>
    <row r="3079" spans="22:24" ht="14.25" customHeight="1" x14ac:dyDescent="0.2">
      <c r="V3079" s="8"/>
      <c r="X3079" s="8"/>
    </row>
    <row r="3080" spans="22:24" ht="14.25" customHeight="1" x14ac:dyDescent="0.2">
      <c r="V3080" s="8"/>
      <c r="X3080" s="8"/>
    </row>
    <row r="3081" spans="22:24" ht="14.25" customHeight="1" x14ac:dyDescent="0.2">
      <c r="V3081" s="8"/>
      <c r="X3081" s="8"/>
    </row>
    <row r="3082" spans="22:24" ht="14.25" customHeight="1" x14ac:dyDescent="0.2">
      <c r="V3082" s="8"/>
      <c r="X3082" s="8"/>
    </row>
    <row r="3083" spans="22:24" ht="14.25" customHeight="1" x14ac:dyDescent="0.2">
      <c r="V3083" s="8"/>
      <c r="X3083" s="8"/>
    </row>
    <row r="3084" spans="22:24" ht="14.25" customHeight="1" x14ac:dyDescent="0.2">
      <c r="V3084" s="8"/>
      <c r="X3084" s="8"/>
    </row>
    <row r="3085" spans="22:24" ht="14.25" customHeight="1" x14ac:dyDescent="0.2">
      <c r="V3085" s="8"/>
      <c r="X3085" s="8"/>
    </row>
    <row r="3086" spans="22:24" ht="14.25" customHeight="1" x14ac:dyDescent="0.2">
      <c r="V3086" s="8"/>
      <c r="X3086" s="8"/>
    </row>
    <row r="3087" spans="22:24" ht="14.25" customHeight="1" x14ac:dyDescent="0.2">
      <c r="V3087" s="8"/>
      <c r="X3087" s="8"/>
    </row>
    <row r="3088" spans="22:24" ht="14.25" customHeight="1" x14ac:dyDescent="0.2">
      <c r="V3088" s="8"/>
      <c r="X3088" s="8"/>
    </row>
    <row r="3089" spans="22:24" ht="14.25" customHeight="1" x14ac:dyDescent="0.2">
      <c r="V3089" s="8"/>
      <c r="X3089" s="8"/>
    </row>
    <row r="3090" spans="22:24" ht="14.25" customHeight="1" x14ac:dyDescent="0.2">
      <c r="V3090" s="8"/>
      <c r="X3090" s="8"/>
    </row>
    <row r="3091" spans="22:24" ht="14.25" customHeight="1" x14ac:dyDescent="0.2">
      <c r="V3091" s="8"/>
      <c r="X3091" s="8"/>
    </row>
    <row r="3092" spans="22:24" ht="14.25" customHeight="1" x14ac:dyDescent="0.2">
      <c r="V3092" s="8"/>
      <c r="X3092" s="8"/>
    </row>
    <row r="3093" spans="22:24" ht="14.25" customHeight="1" x14ac:dyDescent="0.2">
      <c r="V3093" s="8"/>
      <c r="X3093" s="8"/>
    </row>
    <row r="3094" spans="22:24" ht="14.25" customHeight="1" x14ac:dyDescent="0.2">
      <c r="V3094" s="8"/>
      <c r="X3094" s="8"/>
    </row>
    <row r="3095" spans="22:24" ht="14.25" customHeight="1" x14ac:dyDescent="0.2">
      <c r="V3095" s="8"/>
      <c r="X3095" s="8"/>
    </row>
    <row r="3096" spans="22:24" ht="14.25" customHeight="1" x14ac:dyDescent="0.2">
      <c r="V3096" s="8"/>
      <c r="X3096" s="8"/>
    </row>
    <row r="3097" spans="22:24" ht="14.25" customHeight="1" x14ac:dyDescent="0.2">
      <c r="V3097" s="8"/>
      <c r="X3097" s="8"/>
    </row>
    <row r="3098" spans="22:24" ht="14.25" customHeight="1" x14ac:dyDescent="0.2">
      <c r="V3098" s="8"/>
      <c r="X3098" s="8"/>
    </row>
    <row r="3099" spans="22:24" ht="14.25" customHeight="1" x14ac:dyDescent="0.2">
      <c r="V3099" s="8"/>
      <c r="X3099" s="8"/>
    </row>
    <row r="3100" spans="22:24" ht="14.25" customHeight="1" x14ac:dyDescent="0.2">
      <c r="V3100" s="8"/>
      <c r="X3100" s="8"/>
    </row>
    <row r="3101" spans="22:24" ht="14.25" customHeight="1" x14ac:dyDescent="0.2">
      <c r="V3101" s="8"/>
      <c r="X3101" s="8"/>
    </row>
    <row r="3102" spans="22:24" ht="14.25" customHeight="1" x14ac:dyDescent="0.2">
      <c r="V3102" s="8"/>
      <c r="X3102" s="8"/>
    </row>
    <row r="3103" spans="22:24" ht="14.25" customHeight="1" x14ac:dyDescent="0.2">
      <c r="V3103" s="8"/>
      <c r="X3103" s="8"/>
    </row>
    <row r="3104" spans="22:24" ht="14.25" customHeight="1" x14ac:dyDescent="0.2">
      <c r="V3104" s="8"/>
      <c r="X3104" s="8"/>
    </row>
    <row r="3105" spans="22:24" ht="14.25" customHeight="1" x14ac:dyDescent="0.2">
      <c r="V3105" s="8"/>
      <c r="X3105" s="8"/>
    </row>
    <row r="3106" spans="22:24" ht="14.25" customHeight="1" x14ac:dyDescent="0.2">
      <c r="V3106" s="8"/>
      <c r="X3106" s="8"/>
    </row>
    <row r="3107" spans="22:24" ht="14.25" customHeight="1" x14ac:dyDescent="0.2">
      <c r="V3107" s="8"/>
      <c r="X3107" s="8"/>
    </row>
    <row r="3108" spans="22:24" ht="14.25" customHeight="1" x14ac:dyDescent="0.2">
      <c r="V3108" s="8"/>
      <c r="X3108" s="8"/>
    </row>
    <row r="3109" spans="22:24" ht="14.25" customHeight="1" x14ac:dyDescent="0.2">
      <c r="V3109" s="8"/>
      <c r="X3109" s="8"/>
    </row>
    <row r="3110" spans="22:24" ht="14.25" customHeight="1" x14ac:dyDescent="0.2">
      <c r="V3110" s="8"/>
      <c r="X3110" s="8"/>
    </row>
    <row r="3111" spans="22:24" ht="14.25" customHeight="1" x14ac:dyDescent="0.2">
      <c r="V3111" s="8"/>
      <c r="X3111" s="8"/>
    </row>
    <row r="3112" spans="22:24" ht="14.25" customHeight="1" x14ac:dyDescent="0.2">
      <c r="V3112" s="8"/>
      <c r="X3112" s="8"/>
    </row>
    <row r="3113" spans="22:24" ht="14.25" customHeight="1" x14ac:dyDescent="0.2">
      <c r="V3113" s="8"/>
      <c r="X3113" s="8"/>
    </row>
    <row r="3114" spans="22:24" ht="14.25" customHeight="1" x14ac:dyDescent="0.2">
      <c r="V3114" s="8"/>
      <c r="X3114" s="8"/>
    </row>
    <row r="3115" spans="22:24" ht="14.25" customHeight="1" x14ac:dyDescent="0.2">
      <c r="V3115" s="8"/>
      <c r="X3115" s="8"/>
    </row>
    <row r="3116" spans="22:24" ht="14.25" customHeight="1" x14ac:dyDescent="0.2">
      <c r="V3116" s="8"/>
      <c r="X3116" s="8"/>
    </row>
    <row r="3117" spans="22:24" ht="14.25" customHeight="1" x14ac:dyDescent="0.2">
      <c r="V3117" s="8"/>
      <c r="X3117" s="8"/>
    </row>
    <row r="3118" spans="22:24" ht="14.25" customHeight="1" x14ac:dyDescent="0.2">
      <c r="V3118" s="8"/>
      <c r="X3118" s="8"/>
    </row>
    <row r="3119" spans="22:24" ht="14.25" customHeight="1" x14ac:dyDescent="0.2">
      <c r="V3119" s="8"/>
      <c r="X3119" s="8"/>
    </row>
    <row r="3120" spans="22:24" ht="14.25" customHeight="1" x14ac:dyDescent="0.2">
      <c r="V3120" s="8"/>
      <c r="X3120" s="8"/>
    </row>
    <row r="3121" spans="22:24" ht="14.25" customHeight="1" x14ac:dyDescent="0.2">
      <c r="V3121" s="8"/>
      <c r="X3121" s="8"/>
    </row>
    <row r="3122" spans="22:24" ht="14.25" customHeight="1" x14ac:dyDescent="0.2">
      <c r="V3122" s="8"/>
      <c r="X3122" s="8"/>
    </row>
    <row r="3123" spans="22:24" ht="14.25" customHeight="1" x14ac:dyDescent="0.2">
      <c r="V3123" s="8"/>
      <c r="X3123" s="8"/>
    </row>
    <row r="3124" spans="22:24" ht="14.25" customHeight="1" x14ac:dyDescent="0.2">
      <c r="V3124" s="8"/>
      <c r="X3124" s="8"/>
    </row>
    <row r="3125" spans="22:24" ht="14.25" customHeight="1" x14ac:dyDescent="0.2">
      <c r="V3125" s="8"/>
      <c r="X3125" s="8"/>
    </row>
    <row r="3126" spans="22:24" ht="14.25" customHeight="1" x14ac:dyDescent="0.2">
      <c r="V3126" s="8"/>
      <c r="X3126" s="8"/>
    </row>
    <row r="3127" spans="22:24" ht="14.25" customHeight="1" x14ac:dyDescent="0.2">
      <c r="V3127" s="8"/>
      <c r="X3127" s="8"/>
    </row>
    <row r="3128" spans="22:24" ht="14.25" customHeight="1" x14ac:dyDescent="0.2">
      <c r="V3128" s="8"/>
      <c r="X3128" s="8"/>
    </row>
    <row r="3129" spans="22:24" ht="14.25" customHeight="1" x14ac:dyDescent="0.2">
      <c r="V3129" s="8"/>
      <c r="X3129" s="8"/>
    </row>
    <row r="3130" spans="22:24" ht="14.25" customHeight="1" x14ac:dyDescent="0.2">
      <c r="V3130" s="8"/>
      <c r="X3130" s="8"/>
    </row>
    <row r="3131" spans="22:24" ht="14.25" customHeight="1" x14ac:dyDescent="0.2">
      <c r="V3131" s="8"/>
      <c r="X3131" s="8"/>
    </row>
    <row r="3132" spans="22:24" ht="14.25" customHeight="1" x14ac:dyDescent="0.2">
      <c r="V3132" s="8"/>
      <c r="X3132" s="8"/>
    </row>
    <row r="3133" spans="22:24" ht="14.25" customHeight="1" x14ac:dyDescent="0.2">
      <c r="V3133" s="8"/>
      <c r="X3133" s="8"/>
    </row>
    <row r="3134" spans="22:24" ht="14.25" customHeight="1" x14ac:dyDescent="0.2">
      <c r="V3134" s="8"/>
      <c r="X3134" s="8"/>
    </row>
    <row r="3135" spans="22:24" ht="14.25" customHeight="1" x14ac:dyDescent="0.2">
      <c r="V3135" s="8"/>
      <c r="X3135" s="8"/>
    </row>
    <row r="3136" spans="22:24" ht="14.25" customHeight="1" x14ac:dyDescent="0.2">
      <c r="V3136" s="8"/>
      <c r="X3136" s="8"/>
    </row>
    <row r="3137" spans="22:24" ht="14.25" customHeight="1" x14ac:dyDescent="0.2">
      <c r="V3137" s="8"/>
      <c r="X3137" s="8"/>
    </row>
    <row r="3138" spans="22:24" ht="14.25" customHeight="1" x14ac:dyDescent="0.2">
      <c r="V3138" s="8"/>
      <c r="X3138" s="8"/>
    </row>
    <row r="3139" spans="22:24" ht="14.25" customHeight="1" x14ac:dyDescent="0.2">
      <c r="V3139" s="8"/>
      <c r="X3139" s="8"/>
    </row>
    <row r="3140" spans="22:24" ht="14.25" customHeight="1" x14ac:dyDescent="0.2">
      <c r="V3140" s="8"/>
      <c r="X3140" s="8"/>
    </row>
    <row r="3141" spans="22:24" ht="14.25" customHeight="1" x14ac:dyDescent="0.2">
      <c r="V3141" s="8"/>
      <c r="X3141" s="8"/>
    </row>
    <row r="3142" spans="22:24" ht="14.25" customHeight="1" x14ac:dyDescent="0.2">
      <c r="V3142" s="8"/>
      <c r="X3142" s="8"/>
    </row>
    <row r="3143" spans="22:24" ht="14.25" customHeight="1" x14ac:dyDescent="0.2">
      <c r="V3143" s="8"/>
      <c r="X3143" s="8"/>
    </row>
    <row r="3144" spans="22:24" ht="14.25" customHeight="1" x14ac:dyDescent="0.2">
      <c r="V3144" s="8"/>
      <c r="X3144" s="8"/>
    </row>
    <row r="3145" spans="22:24" ht="14.25" customHeight="1" x14ac:dyDescent="0.2">
      <c r="V3145" s="8"/>
      <c r="X3145" s="8"/>
    </row>
    <row r="3146" spans="22:24" ht="14.25" customHeight="1" x14ac:dyDescent="0.2">
      <c r="V3146" s="8"/>
      <c r="X3146" s="8"/>
    </row>
    <row r="3147" spans="22:24" ht="14.25" customHeight="1" x14ac:dyDescent="0.2">
      <c r="V3147" s="8"/>
      <c r="X3147" s="8"/>
    </row>
    <row r="3148" spans="22:24" ht="14.25" customHeight="1" x14ac:dyDescent="0.2">
      <c r="V3148" s="8"/>
      <c r="X3148" s="8"/>
    </row>
    <row r="3149" spans="22:24" ht="14.25" customHeight="1" x14ac:dyDescent="0.2">
      <c r="V3149" s="8"/>
      <c r="X3149" s="8"/>
    </row>
    <row r="3150" spans="22:24" ht="14.25" customHeight="1" x14ac:dyDescent="0.2">
      <c r="V3150" s="8"/>
      <c r="X3150" s="8"/>
    </row>
    <row r="3151" spans="22:24" ht="14.25" customHeight="1" x14ac:dyDescent="0.2">
      <c r="V3151" s="8"/>
      <c r="X3151" s="8"/>
    </row>
    <row r="3152" spans="22:24" ht="14.25" customHeight="1" x14ac:dyDescent="0.2">
      <c r="V3152" s="8"/>
      <c r="X3152" s="8"/>
    </row>
    <row r="3153" spans="22:24" ht="14.25" customHeight="1" x14ac:dyDescent="0.2">
      <c r="V3153" s="8"/>
      <c r="X3153" s="8"/>
    </row>
    <row r="3154" spans="22:24" ht="14.25" customHeight="1" x14ac:dyDescent="0.2">
      <c r="V3154" s="8"/>
      <c r="X3154" s="8"/>
    </row>
    <row r="3155" spans="22:24" ht="14.25" customHeight="1" x14ac:dyDescent="0.2">
      <c r="V3155" s="8"/>
      <c r="X3155" s="8"/>
    </row>
    <row r="3156" spans="22:24" ht="14.25" customHeight="1" x14ac:dyDescent="0.2">
      <c r="V3156" s="8"/>
      <c r="X3156" s="8"/>
    </row>
    <row r="3157" spans="22:24" ht="14.25" customHeight="1" x14ac:dyDescent="0.2">
      <c r="V3157" s="8"/>
      <c r="X3157" s="8"/>
    </row>
    <row r="3158" spans="22:24" ht="14.25" customHeight="1" x14ac:dyDescent="0.2">
      <c r="V3158" s="8"/>
      <c r="X3158" s="8"/>
    </row>
    <row r="3159" spans="22:24" ht="14.25" customHeight="1" x14ac:dyDescent="0.2">
      <c r="V3159" s="8"/>
      <c r="X3159" s="8"/>
    </row>
    <row r="3160" spans="22:24" ht="14.25" customHeight="1" x14ac:dyDescent="0.2">
      <c r="V3160" s="8"/>
      <c r="X3160" s="8"/>
    </row>
    <row r="3161" spans="22:24" ht="14.25" customHeight="1" x14ac:dyDescent="0.2">
      <c r="V3161" s="8"/>
      <c r="X3161" s="8"/>
    </row>
    <row r="3162" spans="22:24" ht="14.25" customHeight="1" x14ac:dyDescent="0.2">
      <c r="V3162" s="8"/>
      <c r="X3162" s="8"/>
    </row>
    <row r="3163" spans="22:24" ht="14.25" customHeight="1" x14ac:dyDescent="0.2">
      <c r="V3163" s="8"/>
      <c r="X3163" s="8"/>
    </row>
    <row r="3164" spans="22:24" ht="14.25" customHeight="1" x14ac:dyDescent="0.2">
      <c r="V3164" s="8"/>
      <c r="X3164" s="8"/>
    </row>
    <row r="3165" spans="22:24" ht="14.25" customHeight="1" x14ac:dyDescent="0.2">
      <c r="V3165" s="8"/>
      <c r="X3165" s="8"/>
    </row>
    <row r="3166" spans="22:24" ht="14.25" customHeight="1" x14ac:dyDescent="0.2">
      <c r="V3166" s="8"/>
      <c r="X3166" s="8"/>
    </row>
    <row r="3167" spans="22:24" ht="14.25" customHeight="1" x14ac:dyDescent="0.2">
      <c r="V3167" s="8"/>
      <c r="X3167" s="8"/>
    </row>
    <row r="3168" spans="22:24" ht="14.25" customHeight="1" x14ac:dyDescent="0.2">
      <c r="V3168" s="8"/>
      <c r="X3168" s="8"/>
    </row>
    <row r="3169" spans="22:24" ht="14.25" customHeight="1" x14ac:dyDescent="0.2">
      <c r="V3169" s="8"/>
      <c r="X3169" s="8"/>
    </row>
    <row r="3170" spans="22:24" ht="14.25" customHeight="1" x14ac:dyDescent="0.2">
      <c r="V3170" s="8"/>
      <c r="X3170" s="8"/>
    </row>
    <row r="3171" spans="22:24" ht="14.25" customHeight="1" x14ac:dyDescent="0.2">
      <c r="V3171" s="8"/>
      <c r="X3171" s="8"/>
    </row>
    <row r="3172" spans="22:24" ht="14.25" customHeight="1" x14ac:dyDescent="0.2">
      <c r="V3172" s="8"/>
      <c r="X3172" s="8"/>
    </row>
    <row r="3173" spans="22:24" ht="14.25" customHeight="1" x14ac:dyDescent="0.2">
      <c r="V3173" s="8"/>
      <c r="X3173" s="8"/>
    </row>
    <row r="3174" spans="22:24" ht="14.25" customHeight="1" x14ac:dyDescent="0.2">
      <c r="V3174" s="8"/>
      <c r="X3174" s="8"/>
    </row>
    <row r="3175" spans="22:24" ht="14.25" customHeight="1" x14ac:dyDescent="0.2">
      <c r="V3175" s="8"/>
      <c r="X3175" s="8"/>
    </row>
    <row r="3176" spans="22:24" ht="14.25" customHeight="1" x14ac:dyDescent="0.2">
      <c r="V3176" s="8"/>
      <c r="X3176" s="8"/>
    </row>
    <row r="3177" spans="22:24" ht="14.25" customHeight="1" x14ac:dyDescent="0.2">
      <c r="V3177" s="8"/>
      <c r="X3177" s="8"/>
    </row>
    <row r="3178" spans="22:24" ht="14.25" customHeight="1" x14ac:dyDescent="0.2">
      <c r="V3178" s="8"/>
      <c r="X3178" s="8"/>
    </row>
    <row r="3179" spans="22:24" ht="14.25" customHeight="1" x14ac:dyDescent="0.2">
      <c r="V3179" s="8"/>
      <c r="X3179" s="8"/>
    </row>
    <row r="3180" spans="22:24" ht="14.25" customHeight="1" x14ac:dyDescent="0.2">
      <c r="V3180" s="8"/>
      <c r="X3180" s="8"/>
    </row>
    <row r="3181" spans="22:24" ht="14.25" customHeight="1" x14ac:dyDescent="0.2">
      <c r="V3181" s="8"/>
      <c r="X3181" s="8"/>
    </row>
    <row r="3182" spans="22:24" ht="14.25" customHeight="1" x14ac:dyDescent="0.2">
      <c r="V3182" s="8"/>
      <c r="X3182" s="8"/>
    </row>
    <row r="3183" spans="22:24" ht="14.25" customHeight="1" x14ac:dyDescent="0.2">
      <c r="V3183" s="8"/>
      <c r="X3183" s="8"/>
    </row>
    <row r="3184" spans="22:24" ht="14.25" customHeight="1" x14ac:dyDescent="0.2">
      <c r="V3184" s="8"/>
      <c r="X3184" s="8"/>
    </row>
    <row r="3185" spans="22:24" ht="14.25" customHeight="1" x14ac:dyDescent="0.2">
      <c r="V3185" s="8"/>
      <c r="X3185" s="8"/>
    </row>
    <row r="3186" spans="22:24" ht="14.25" customHeight="1" x14ac:dyDescent="0.2">
      <c r="V3186" s="8"/>
      <c r="X3186" s="8"/>
    </row>
    <row r="3187" spans="22:24" ht="14.25" customHeight="1" x14ac:dyDescent="0.2">
      <c r="V3187" s="8"/>
      <c r="X3187" s="8"/>
    </row>
    <row r="3188" spans="22:24" ht="14.25" customHeight="1" x14ac:dyDescent="0.2">
      <c r="V3188" s="8"/>
      <c r="X3188" s="8"/>
    </row>
    <row r="3189" spans="22:24" ht="14.25" customHeight="1" x14ac:dyDescent="0.2">
      <c r="V3189" s="8"/>
      <c r="X3189" s="8"/>
    </row>
    <row r="3190" spans="22:24" ht="14.25" customHeight="1" x14ac:dyDescent="0.2">
      <c r="V3190" s="8"/>
      <c r="X3190" s="8"/>
    </row>
    <row r="3191" spans="22:24" ht="14.25" customHeight="1" x14ac:dyDescent="0.2">
      <c r="V3191" s="8"/>
      <c r="X3191" s="8"/>
    </row>
    <row r="3192" spans="22:24" ht="14.25" customHeight="1" x14ac:dyDescent="0.2">
      <c r="V3192" s="8"/>
      <c r="X3192" s="8"/>
    </row>
    <row r="3193" spans="22:24" ht="14.25" customHeight="1" x14ac:dyDescent="0.2">
      <c r="V3193" s="8"/>
      <c r="X3193" s="8"/>
    </row>
    <row r="3194" spans="22:24" ht="14.25" customHeight="1" x14ac:dyDescent="0.2">
      <c r="V3194" s="8"/>
      <c r="X3194" s="8"/>
    </row>
    <row r="3195" spans="22:24" ht="14.25" customHeight="1" x14ac:dyDescent="0.2">
      <c r="V3195" s="8"/>
      <c r="X3195" s="8"/>
    </row>
    <row r="3196" spans="22:24" ht="14.25" customHeight="1" x14ac:dyDescent="0.2">
      <c r="V3196" s="8"/>
      <c r="X3196" s="8"/>
    </row>
    <row r="3197" spans="22:24" ht="14.25" customHeight="1" x14ac:dyDescent="0.2">
      <c r="V3197" s="8"/>
      <c r="X3197" s="8"/>
    </row>
    <row r="3198" spans="22:24" ht="14.25" customHeight="1" x14ac:dyDescent="0.2">
      <c r="V3198" s="8"/>
      <c r="X3198" s="8"/>
    </row>
    <row r="3199" spans="22:24" ht="14.25" customHeight="1" x14ac:dyDescent="0.2">
      <c r="V3199" s="8"/>
      <c r="X3199" s="8"/>
    </row>
    <row r="3200" spans="22:24" ht="14.25" customHeight="1" x14ac:dyDescent="0.2">
      <c r="V3200" s="8"/>
      <c r="X3200" s="8"/>
    </row>
    <row r="3201" spans="22:24" ht="14.25" customHeight="1" x14ac:dyDescent="0.2">
      <c r="V3201" s="8"/>
      <c r="X3201" s="8"/>
    </row>
    <row r="3202" spans="22:24" ht="14.25" customHeight="1" x14ac:dyDescent="0.2">
      <c r="V3202" s="8"/>
      <c r="X3202" s="8"/>
    </row>
    <row r="3203" spans="22:24" ht="14.25" customHeight="1" x14ac:dyDescent="0.2">
      <c r="V3203" s="8"/>
      <c r="X3203" s="8"/>
    </row>
    <row r="3204" spans="22:24" ht="14.25" customHeight="1" x14ac:dyDescent="0.2">
      <c r="V3204" s="8"/>
      <c r="X3204" s="8"/>
    </row>
    <row r="3205" spans="22:24" ht="14.25" customHeight="1" x14ac:dyDescent="0.2">
      <c r="V3205" s="8"/>
      <c r="X3205" s="8"/>
    </row>
    <row r="3206" spans="22:24" ht="14.25" customHeight="1" x14ac:dyDescent="0.2">
      <c r="V3206" s="8"/>
      <c r="X3206" s="8"/>
    </row>
    <row r="3207" spans="22:24" ht="14.25" customHeight="1" x14ac:dyDescent="0.2">
      <c r="V3207" s="8"/>
      <c r="X3207" s="8"/>
    </row>
    <row r="3208" spans="22:24" ht="14.25" customHeight="1" x14ac:dyDescent="0.2">
      <c r="V3208" s="8"/>
      <c r="X3208" s="8"/>
    </row>
    <row r="3209" spans="22:24" ht="14.25" customHeight="1" x14ac:dyDescent="0.2">
      <c r="V3209" s="8"/>
      <c r="X3209" s="8"/>
    </row>
    <row r="3210" spans="22:24" ht="14.25" customHeight="1" x14ac:dyDescent="0.2">
      <c r="V3210" s="8"/>
      <c r="X3210" s="8"/>
    </row>
    <row r="3211" spans="22:24" ht="14.25" customHeight="1" x14ac:dyDescent="0.2">
      <c r="V3211" s="8"/>
      <c r="X3211" s="8"/>
    </row>
    <row r="3212" spans="22:24" ht="14.25" customHeight="1" x14ac:dyDescent="0.2">
      <c r="V3212" s="8"/>
      <c r="X3212" s="8"/>
    </row>
    <row r="3213" spans="22:24" ht="14.25" customHeight="1" x14ac:dyDescent="0.2">
      <c r="V3213" s="8"/>
      <c r="X3213" s="8"/>
    </row>
    <row r="3214" spans="22:24" ht="14.25" customHeight="1" x14ac:dyDescent="0.2">
      <c r="V3214" s="8"/>
      <c r="X3214" s="8"/>
    </row>
    <row r="3215" spans="22:24" ht="14.25" customHeight="1" x14ac:dyDescent="0.2">
      <c r="V3215" s="8"/>
      <c r="X3215" s="8"/>
    </row>
    <row r="3216" spans="22:24" ht="14.25" customHeight="1" x14ac:dyDescent="0.2">
      <c r="V3216" s="8"/>
      <c r="X3216" s="8"/>
    </row>
    <row r="3217" spans="22:24" ht="14.25" customHeight="1" x14ac:dyDescent="0.2">
      <c r="V3217" s="8"/>
      <c r="X3217" s="8"/>
    </row>
    <row r="3218" spans="22:24" ht="14.25" customHeight="1" x14ac:dyDescent="0.2">
      <c r="V3218" s="8"/>
      <c r="X3218" s="8"/>
    </row>
    <row r="3219" spans="22:24" ht="14.25" customHeight="1" x14ac:dyDescent="0.2">
      <c r="V3219" s="8"/>
      <c r="X3219" s="8"/>
    </row>
    <row r="3220" spans="22:24" ht="14.25" customHeight="1" x14ac:dyDescent="0.2">
      <c r="V3220" s="8"/>
      <c r="X3220" s="8"/>
    </row>
    <row r="3221" spans="22:24" ht="14.25" customHeight="1" x14ac:dyDescent="0.2">
      <c r="V3221" s="8"/>
      <c r="X3221" s="8"/>
    </row>
    <row r="3222" spans="22:24" ht="14.25" customHeight="1" x14ac:dyDescent="0.2">
      <c r="V3222" s="8"/>
      <c r="X3222" s="8"/>
    </row>
    <row r="3223" spans="22:24" ht="14.25" customHeight="1" x14ac:dyDescent="0.2">
      <c r="V3223" s="8"/>
      <c r="X3223" s="8"/>
    </row>
    <row r="3224" spans="22:24" ht="14.25" customHeight="1" x14ac:dyDescent="0.2">
      <c r="V3224" s="8"/>
      <c r="X3224" s="8"/>
    </row>
    <row r="3225" spans="22:24" ht="14.25" customHeight="1" x14ac:dyDescent="0.2">
      <c r="V3225" s="8"/>
      <c r="X3225" s="8"/>
    </row>
    <row r="3226" spans="22:24" ht="14.25" customHeight="1" x14ac:dyDescent="0.2">
      <c r="V3226" s="8"/>
      <c r="X3226" s="8"/>
    </row>
    <row r="3227" spans="22:24" ht="14.25" customHeight="1" x14ac:dyDescent="0.2">
      <c r="V3227" s="8"/>
      <c r="X3227" s="8"/>
    </row>
    <row r="3228" spans="22:24" ht="14.25" customHeight="1" x14ac:dyDescent="0.2">
      <c r="V3228" s="8"/>
      <c r="X3228" s="8"/>
    </row>
    <row r="3229" spans="22:24" ht="14.25" customHeight="1" x14ac:dyDescent="0.2">
      <c r="V3229" s="8"/>
      <c r="X3229" s="8"/>
    </row>
    <row r="3230" spans="22:24" ht="14.25" customHeight="1" x14ac:dyDescent="0.2">
      <c r="V3230" s="8"/>
      <c r="X3230" s="8"/>
    </row>
    <row r="3231" spans="22:24" ht="14.25" customHeight="1" x14ac:dyDescent="0.2">
      <c r="V3231" s="8"/>
      <c r="X3231" s="8"/>
    </row>
    <row r="3232" spans="22:24" ht="14.25" customHeight="1" x14ac:dyDescent="0.2">
      <c r="V3232" s="8"/>
      <c r="X3232" s="8"/>
    </row>
    <row r="3233" spans="22:24" ht="14.25" customHeight="1" x14ac:dyDescent="0.2">
      <c r="V3233" s="8"/>
      <c r="X3233" s="8"/>
    </row>
    <row r="3234" spans="22:24" ht="14.25" customHeight="1" x14ac:dyDescent="0.2">
      <c r="V3234" s="8"/>
      <c r="X3234" s="8"/>
    </row>
    <row r="3235" spans="22:24" ht="14.25" customHeight="1" x14ac:dyDescent="0.2">
      <c r="V3235" s="8"/>
      <c r="X3235" s="8"/>
    </row>
    <row r="3236" spans="22:24" ht="14.25" customHeight="1" x14ac:dyDescent="0.2">
      <c r="V3236" s="8"/>
      <c r="X3236" s="8"/>
    </row>
    <row r="3237" spans="22:24" ht="14.25" customHeight="1" x14ac:dyDescent="0.2">
      <c r="V3237" s="8"/>
      <c r="X3237" s="8"/>
    </row>
    <row r="3238" spans="22:24" ht="14.25" customHeight="1" x14ac:dyDescent="0.2">
      <c r="V3238" s="8"/>
      <c r="X3238" s="8"/>
    </row>
    <row r="3239" spans="22:24" ht="14.25" customHeight="1" x14ac:dyDescent="0.2">
      <c r="V3239" s="8"/>
      <c r="X3239" s="8"/>
    </row>
    <row r="3240" spans="22:24" ht="14.25" customHeight="1" x14ac:dyDescent="0.2">
      <c r="V3240" s="8"/>
      <c r="X3240" s="8"/>
    </row>
    <row r="3241" spans="22:24" ht="14.25" customHeight="1" x14ac:dyDescent="0.2">
      <c r="V3241" s="8"/>
      <c r="X3241" s="8"/>
    </row>
    <row r="3242" spans="22:24" ht="14.25" customHeight="1" x14ac:dyDescent="0.2">
      <c r="V3242" s="8"/>
      <c r="X3242" s="8"/>
    </row>
    <row r="3243" spans="22:24" ht="14.25" customHeight="1" x14ac:dyDescent="0.2">
      <c r="V3243" s="8"/>
      <c r="X3243" s="8"/>
    </row>
    <row r="3244" spans="22:24" ht="14.25" customHeight="1" x14ac:dyDescent="0.2">
      <c r="V3244" s="8"/>
      <c r="X3244" s="8"/>
    </row>
    <row r="3245" spans="22:24" ht="14.25" customHeight="1" x14ac:dyDescent="0.2">
      <c r="V3245" s="8"/>
      <c r="X3245" s="8"/>
    </row>
    <row r="3246" spans="22:24" ht="14.25" customHeight="1" x14ac:dyDescent="0.2">
      <c r="V3246" s="8"/>
      <c r="X3246" s="8"/>
    </row>
    <row r="3247" spans="22:24" ht="14.25" customHeight="1" x14ac:dyDescent="0.2">
      <c r="V3247" s="8"/>
      <c r="X3247" s="8"/>
    </row>
    <row r="3248" spans="22:24" ht="14.25" customHeight="1" x14ac:dyDescent="0.2">
      <c r="V3248" s="8"/>
      <c r="X3248" s="8"/>
    </row>
    <row r="3249" spans="22:24" ht="14.25" customHeight="1" x14ac:dyDescent="0.2">
      <c r="V3249" s="8"/>
      <c r="X3249" s="8"/>
    </row>
    <row r="3250" spans="22:24" ht="14.25" customHeight="1" x14ac:dyDescent="0.2">
      <c r="V3250" s="8"/>
      <c r="X3250" s="8"/>
    </row>
    <row r="3251" spans="22:24" ht="14.25" customHeight="1" x14ac:dyDescent="0.2">
      <c r="V3251" s="8"/>
      <c r="X3251" s="8"/>
    </row>
    <row r="3252" spans="22:24" ht="14.25" customHeight="1" x14ac:dyDescent="0.2">
      <c r="V3252" s="8"/>
      <c r="X3252" s="8"/>
    </row>
    <row r="3253" spans="22:24" ht="14.25" customHeight="1" x14ac:dyDescent="0.2">
      <c r="V3253" s="8"/>
      <c r="X3253" s="8"/>
    </row>
    <row r="3254" spans="22:24" ht="14.25" customHeight="1" x14ac:dyDescent="0.2">
      <c r="V3254" s="8"/>
      <c r="X3254" s="8"/>
    </row>
    <row r="3255" spans="22:24" ht="14.25" customHeight="1" x14ac:dyDescent="0.2">
      <c r="V3255" s="8"/>
      <c r="X3255" s="8"/>
    </row>
    <row r="3256" spans="22:24" ht="14.25" customHeight="1" x14ac:dyDescent="0.2">
      <c r="V3256" s="8"/>
      <c r="X3256" s="8"/>
    </row>
    <row r="3257" spans="22:24" ht="14.25" customHeight="1" x14ac:dyDescent="0.2">
      <c r="V3257" s="8"/>
      <c r="X3257" s="8"/>
    </row>
    <row r="3258" spans="22:24" ht="14.25" customHeight="1" x14ac:dyDescent="0.2">
      <c r="V3258" s="8"/>
      <c r="X3258" s="8"/>
    </row>
    <row r="3259" spans="22:24" ht="14.25" customHeight="1" x14ac:dyDescent="0.2">
      <c r="V3259" s="8"/>
      <c r="X3259" s="8"/>
    </row>
    <row r="3260" spans="22:24" ht="14.25" customHeight="1" x14ac:dyDescent="0.2">
      <c r="V3260" s="8"/>
      <c r="X3260" s="8"/>
    </row>
    <row r="3261" spans="22:24" ht="14.25" customHeight="1" x14ac:dyDescent="0.2">
      <c r="V3261" s="8"/>
      <c r="X3261" s="8"/>
    </row>
    <row r="3262" spans="22:24" ht="14.25" customHeight="1" x14ac:dyDescent="0.2">
      <c r="V3262" s="8"/>
      <c r="X3262" s="8"/>
    </row>
    <row r="3263" spans="22:24" ht="14.25" customHeight="1" x14ac:dyDescent="0.2">
      <c r="V3263" s="8"/>
      <c r="X3263" s="8"/>
    </row>
    <row r="3264" spans="22:24" ht="14.25" customHeight="1" x14ac:dyDescent="0.2">
      <c r="V3264" s="8"/>
      <c r="X3264" s="8"/>
    </row>
    <row r="3265" spans="22:24" ht="14.25" customHeight="1" x14ac:dyDescent="0.2">
      <c r="V3265" s="8"/>
      <c r="X3265" s="8"/>
    </row>
    <row r="3266" spans="22:24" ht="14.25" customHeight="1" x14ac:dyDescent="0.2">
      <c r="V3266" s="8"/>
      <c r="X3266" s="8"/>
    </row>
    <row r="3267" spans="22:24" ht="14.25" customHeight="1" x14ac:dyDescent="0.2">
      <c r="V3267" s="8"/>
      <c r="X3267" s="8"/>
    </row>
    <row r="3268" spans="22:24" ht="14.25" customHeight="1" x14ac:dyDescent="0.2">
      <c r="V3268" s="8"/>
      <c r="X3268" s="8"/>
    </row>
    <row r="3269" spans="22:24" ht="14.25" customHeight="1" x14ac:dyDescent="0.2">
      <c r="V3269" s="8"/>
      <c r="X3269" s="8"/>
    </row>
    <row r="3270" spans="22:24" ht="14.25" customHeight="1" x14ac:dyDescent="0.2">
      <c r="V3270" s="8"/>
      <c r="X3270" s="8"/>
    </row>
    <row r="3271" spans="22:24" ht="14.25" customHeight="1" x14ac:dyDescent="0.2">
      <c r="V3271" s="8"/>
      <c r="X3271" s="8"/>
    </row>
    <row r="3272" spans="22:24" ht="14.25" customHeight="1" x14ac:dyDescent="0.2">
      <c r="V3272" s="8"/>
      <c r="X3272" s="8"/>
    </row>
    <row r="3273" spans="22:24" ht="14.25" customHeight="1" x14ac:dyDescent="0.2">
      <c r="V3273" s="8"/>
      <c r="X3273" s="8"/>
    </row>
    <row r="3274" spans="22:24" ht="14.25" customHeight="1" x14ac:dyDescent="0.2">
      <c r="V3274" s="8"/>
      <c r="X3274" s="8"/>
    </row>
    <row r="3275" spans="22:24" ht="14.25" customHeight="1" x14ac:dyDescent="0.2">
      <c r="V3275" s="8"/>
      <c r="X3275" s="8"/>
    </row>
    <row r="3276" spans="22:24" ht="14.25" customHeight="1" x14ac:dyDescent="0.2">
      <c r="V3276" s="8"/>
      <c r="X3276" s="8"/>
    </row>
    <row r="3277" spans="22:24" ht="14.25" customHeight="1" x14ac:dyDescent="0.2">
      <c r="V3277" s="8"/>
      <c r="X3277" s="8"/>
    </row>
    <row r="3278" spans="22:24" ht="14.25" customHeight="1" x14ac:dyDescent="0.2">
      <c r="V3278" s="8"/>
      <c r="X3278" s="8"/>
    </row>
    <row r="3279" spans="22:24" ht="14.25" customHeight="1" x14ac:dyDescent="0.2">
      <c r="V3279" s="8"/>
      <c r="X3279" s="8"/>
    </row>
    <row r="3280" spans="22:24" ht="14.25" customHeight="1" x14ac:dyDescent="0.2">
      <c r="V3280" s="8"/>
      <c r="X3280" s="8"/>
    </row>
    <row r="3281" spans="22:24" ht="14.25" customHeight="1" x14ac:dyDescent="0.2">
      <c r="V3281" s="8"/>
      <c r="X3281" s="8"/>
    </row>
    <row r="3282" spans="22:24" ht="14.25" customHeight="1" x14ac:dyDescent="0.2">
      <c r="V3282" s="8"/>
      <c r="X3282" s="8"/>
    </row>
    <row r="3283" spans="22:24" ht="14.25" customHeight="1" x14ac:dyDescent="0.2">
      <c r="V3283" s="8"/>
      <c r="X3283" s="8"/>
    </row>
    <row r="3284" spans="22:24" ht="14.25" customHeight="1" x14ac:dyDescent="0.2">
      <c r="V3284" s="8"/>
      <c r="X3284" s="8"/>
    </row>
    <row r="3285" spans="22:24" ht="14.25" customHeight="1" x14ac:dyDescent="0.2">
      <c r="V3285" s="8"/>
      <c r="X3285" s="8"/>
    </row>
    <row r="3286" spans="22:24" ht="14.25" customHeight="1" x14ac:dyDescent="0.2">
      <c r="V3286" s="8"/>
      <c r="X3286" s="8"/>
    </row>
    <row r="3287" spans="22:24" ht="14.25" customHeight="1" x14ac:dyDescent="0.2">
      <c r="V3287" s="8"/>
      <c r="X3287" s="8"/>
    </row>
    <row r="3288" spans="22:24" ht="14.25" customHeight="1" x14ac:dyDescent="0.2">
      <c r="V3288" s="8"/>
      <c r="X3288" s="8"/>
    </row>
    <row r="3289" spans="22:24" ht="14.25" customHeight="1" x14ac:dyDescent="0.2">
      <c r="V3289" s="8"/>
      <c r="X3289" s="8"/>
    </row>
    <row r="3290" spans="22:24" ht="14.25" customHeight="1" x14ac:dyDescent="0.2">
      <c r="V3290" s="8"/>
      <c r="X3290" s="8"/>
    </row>
    <row r="3291" spans="22:24" ht="14.25" customHeight="1" x14ac:dyDescent="0.2">
      <c r="V3291" s="8"/>
      <c r="X3291" s="8"/>
    </row>
    <row r="3292" spans="22:24" ht="14.25" customHeight="1" x14ac:dyDescent="0.2">
      <c r="V3292" s="8"/>
      <c r="X3292" s="8"/>
    </row>
    <row r="3293" spans="22:24" ht="14.25" customHeight="1" x14ac:dyDescent="0.2">
      <c r="V3293" s="8"/>
      <c r="X3293" s="8"/>
    </row>
    <row r="3294" spans="22:24" ht="14.25" customHeight="1" x14ac:dyDescent="0.2">
      <c r="V3294" s="8"/>
      <c r="X3294" s="8"/>
    </row>
    <row r="3295" spans="22:24" ht="14.25" customHeight="1" x14ac:dyDescent="0.2">
      <c r="V3295" s="8"/>
      <c r="X3295" s="8"/>
    </row>
    <row r="3296" spans="22:24" ht="14.25" customHeight="1" x14ac:dyDescent="0.2">
      <c r="V3296" s="8"/>
      <c r="X3296" s="8"/>
    </row>
    <row r="3297" spans="22:24" ht="14.25" customHeight="1" x14ac:dyDescent="0.2">
      <c r="V3297" s="8"/>
      <c r="X3297" s="8"/>
    </row>
    <row r="3298" spans="22:24" ht="14.25" customHeight="1" x14ac:dyDescent="0.2">
      <c r="V3298" s="8"/>
      <c r="X3298" s="8"/>
    </row>
    <row r="3299" spans="22:24" ht="14.25" customHeight="1" x14ac:dyDescent="0.2">
      <c r="V3299" s="8"/>
      <c r="X3299" s="8"/>
    </row>
    <row r="3300" spans="22:24" ht="14.25" customHeight="1" x14ac:dyDescent="0.2">
      <c r="V3300" s="8"/>
      <c r="X3300" s="8"/>
    </row>
    <row r="3301" spans="22:24" ht="14.25" customHeight="1" x14ac:dyDescent="0.2">
      <c r="V3301" s="8"/>
      <c r="X3301" s="8"/>
    </row>
    <row r="3302" spans="22:24" ht="14.25" customHeight="1" x14ac:dyDescent="0.2">
      <c r="V3302" s="8"/>
      <c r="X3302" s="8"/>
    </row>
    <row r="3303" spans="22:24" ht="14.25" customHeight="1" x14ac:dyDescent="0.2">
      <c r="V3303" s="8"/>
      <c r="X3303" s="8"/>
    </row>
    <row r="3304" spans="22:24" ht="14.25" customHeight="1" x14ac:dyDescent="0.2">
      <c r="V3304" s="8"/>
      <c r="X3304" s="8"/>
    </row>
    <row r="3305" spans="22:24" ht="14.25" customHeight="1" x14ac:dyDescent="0.2">
      <c r="V3305" s="8"/>
      <c r="X3305" s="8"/>
    </row>
    <row r="3306" spans="22:24" ht="14.25" customHeight="1" x14ac:dyDescent="0.2">
      <c r="V3306" s="8"/>
      <c r="X3306" s="8"/>
    </row>
    <row r="3307" spans="22:24" ht="14.25" customHeight="1" x14ac:dyDescent="0.2">
      <c r="V3307" s="8"/>
      <c r="X3307" s="8"/>
    </row>
    <row r="3308" spans="22:24" ht="14.25" customHeight="1" x14ac:dyDescent="0.2">
      <c r="V3308" s="8"/>
      <c r="X3308" s="8"/>
    </row>
    <row r="3309" spans="22:24" ht="14.25" customHeight="1" x14ac:dyDescent="0.2">
      <c r="V3309" s="8"/>
      <c r="X3309" s="8"/>
    </row>
    <row r="3310" spans="22:24" ht="14.25" customHeight="1" x14ac:dyDescent="0.2">
      <c r="V3310" s="8"/>
      <c r="X3310" s="8"/>
    </row>
    <row r="3311" spans="22:24" ht="14.25" customHeight="1" x14ac:dyDescent="0.2">
      <c r="V3311" s="8"/>
      <c r="X3311" s="8"/>
    </row>
    <row r="3312" spans="22:24" ht="14.25" customHeight="1" x14ac:dyDescent="0.2">
      <c r="V3312" s="8"/>
      <c r="X3312" s="8"/>
    </row>
    <row r="3313" spans="22:24" ht="14.25" customHeight="1" x14ac:dyDescent="0.2">
      <c r="V3313" s="8"/>
      <c r="X3313" s="8"/>
    </row>
    <row r="3314" spans="22:24" ht="14.25" customHeight="1" x14ac:dyDescent="0.2">
      <c r="V3314" s="8"/>
      <c r="X3314" s="8"/>
    </row>
    <row r="3315" spans="22:24" ht="14.25" customHeight="1" x14ac:dyDescent="0.2">
      <c r="V3315" s="8"/>
      <c r="X3315" s="8"/>
    </row>
    <row r="3316" spans="22:24" ht="14.25" customHeight="1" x14ac:dyDescent="0.2">
      <c r="V3316" s="8"/>
      <c r="X3316" s="8"/>
    </row>
    <row r="3317" spans="22:24" ht="14.25" customHeight="1" x14ac:dyDescent="0.2">
      <c r="V3317" s="8"/>
      <c r="X3317" s="8"/>
    </row>
    <row r="3318" spans="22:24" ht="14.25" customHeight="1" x14ac:dyDescent="0.2">
      <c r="V3318" s="8"/>
      <c r="X3318" s="8"/>
    </row>
    <row r="3319" spans="22:24" ht="14.25" customHeight="1" x14ac:dyDescent="0.2">
      <c r="V3319" s="8"/>
      <c r="X3319" s="8"/>
    </row>
    <row r="3320" spans="22:24" ht="14.25" customHeight="1" x14ac:dyDescent="0.2">
      <c r="V3320" s="8"/>
      <c r="X3320" s="8"/>
    </row>
    <row r="3321" spans="22:24" ht="14.25" customHeight="1" x14ac:dyDescent="0.2">
      <c r="V3321" s="8"/>
      <c r="X3321" s="8"/>
    </row>
    <row r="3322" spans="22:24" ht="14.25" customHeight="1" x14ac:dyDescent="0.2">
      <c r="V3322" s="8"/>
      <c r="X3322" s="8"/>
    </row>
    <row r="3323" spans="22:24" ht="14.25" customHeight="1" x14ac:dyDescent="0.2">
      <c r="V3323" s="8"/>
      <c r="X3323" s="8"/>
    </row>
    <row r="3324" spans="22:24" ht="14.25" customHeight="1" x14ac:dyDescent="0.2">
      <c r="V3324" s="8"/>
      <c r="X3324" s="8"/>
    </row>
    <row r="3325" spans="22:24" ht="14.25" customHeight="1" x14ac:dyDescent="0.2">
      <c r="V3325" s="8"/>
      <c r="X3325" s="8"/>
    </row>
    <row r="3326" spans="22:24" ht="14.25" customHeight="1" x14ac:dyDescent="0.2">
      <c r="V3326" s="8"/>
      <c r="X3326" s="8"/>
    </row>
    <row r="3327" spans="22:24" ht="14.25" customHeight="1" x14ac:dyDescent="0.2">
      <c r="V3327" s="8"/>
      <c r="X3327" s="8"/>
    </row>
    <row r="3328" spans="22:24" ht="14.25" customHeight="1" x14ac:dyDescent="0.2">
      <c r="V3328" s="8"/>
      <c r="X3328" s="8"/>
    </row>
    <row r="3329" spans="22:24" ht="14.25" customHeight="1" x14ac:dyDescent="0.2">
      <c r="V3329" s="8"/>
      <c r="X3329" s="8"/>
    </row>
    <row r="3330" spans="22:24" ht="14.25" customHeight="1" x14ac:dyDescent="0.2">
      <c r="V3330" s="8"/>
      <c r="X3330" s="8"/>
    </row>
    <row r="3331" spans="22:24" ht="14.25" customHeight="1" x14ac:dyDescent="0.2">
      <c r="V3331" s="8"/>
      <c r="X3331" s="8"/>
    </row>
    <row r="3332" spans="22:24" ht="14.25" customHeight="1" x14ac:dyDescent="0.2">
      <c r="V3332" s="8"/>
      <c r="X3332" s="8"/>
    </row>
    <row r="3333" spans="22:24" ht="14.25" customHeight="1" x14ac:dyDescent="0.2">
      <c r="V3333" s="8"/>
      <c r="X3333" s="8"/>
    </row>
    <row r="3334" spans="22:24" ht="14.25" customHeight="1" x14ac:dyDescent="0.2">
      <c r="V3334" s="8"/>
      <c r="X3334" s="8"/>
    </row>
    <row r="3335" spans="22:24" ht="14.25" customHeight="1" x14ac:dyDescent="0.2">
      <c r="V3335" s="8"/>
      <c r="X3335" s="8"/>
    </row>
    <row r="3336" spans="22:24" ht="14.25" customHeight="1" x14ac:dyDescent="0.2">
      <c r="V3336" s="8"/>
      <c r="X3336" s="8"/>
    </row>
    <row r="3337" spans="22:24" ht="14.25" customHeight="1" x14ac:dyDescent="0.2">
      <c r="V3337" s="8"/>
      <c r="X3337" s="8"/>
    </row>
    <row r="3338" spans="22:24" ht="14.25" customHeight="1" x14ac:dyDescent="0.2">
      <c r="V3338" s="8"/>
      <c r="X3338" s="8"/>
    </row>
    <row r="3339" spans="22:24" ht="14.25" customHeight="1" x14ac:dyDescent="0.2">
      <c r="V3339" s="8"/>
      <c r="X3339" s="8"/>
    </row>
    <row r="3340" spans="22:24" ht="14.25" customHeight="1" x14ac:dyDescent="0.2">
      <c r="V3340" s="8"/>
      <c r="X3340" s="8"/>
    </row>
    <row r="3341" spans="22:24" ht="14.25" customHeight="1" x14ac:dyDescent="0.2">
      <c r="V3341" s="8"/>
      <c r="X3341" s="8"/>
    </row>
    <row r="3342" spans="22:24" ht="14.25" customHeight="1" x14ac:dyDescent="0.2">
      <c r="V3342" s="8"/>
      <c r="X3342" s="8"/>
    </row>
    <row r="3343" spans="22:24" ht="14.25" customHeight="1" x14ac:dyDescent="0.2">
      <c r="V3343" s="8"/>
      <c r="X3343" s="8"/>
    </row>
    <row r="3344" spans="22:24" ht="14.25" customHeight="1" x14ac:dyDescent="0.2">
      <c r="V3344" s="8"/>
      <c r="X3344" s="8"/>
    </row>
    <row r="3345" spans="22:24" ht="14.25" customHeight="1" x14ac:dyDescent="0.2">
      <c r="V3345" s="8"/>
      <c r="X3345" s="8"/>
    </row>
    <row r="3346" spans="22:24" ht="14.25" customHeight="1" x14ac:dyDescent="0.2">
      <c r="V3346" s="8"/>
      <c r="X3346" s="8"/>
    </row>
    <row r="3347" spans="22:24" ht="14.25" customHeight="1" x14ac:dyDescent="0.2">
      <c r="V3347" s="8"/>
      <c r="X3347" s="8"/>
    </row>
    <row r="3348" spans="22:24" ht="14.25" customHeight="1" x14ac:dyDescent="0.2">
      <c r="V3348" s="8"/>
      <c r="X3348" s="8"/>
    </row>
    <row r="3349" spans="22:24" ht="14.25" customHeight="1" x14ac:dyDescent="0.2">
      <c r="V3349" s="8"/>
      <c r="X3349" s="8"/>
    </row>
    <row r="3350" spans="22:24" ht="14.25" customHeight="1" x14ac:dyDescent="0.2">
      <c r="V3350" s="8"/>
      <c r="X3350" s="8"/>
    </row>
    <row r="3351" spans="22:24" ht="14.25" customHeight="1" x14ac:dyDescent="0.2">
      <c r="V3351" s="8"/>
      <c r="X3351" s="8"/>
    </row>
    <row r="3352" spans="22:24" ht="14.25" customHeight="1" x14ac:dyDescent="0.2">
      <c r="V3352" s="8"/>
      <c r="X3352" s="8"/>
    </row>
    <row r="3353" spans="22:24" ht="14.25" customHeight="1" x14ac:dyDescent="0.2">
      <c r="V3353" s="8"/>
      <c r="X3353" s="8"/>
    </row>
    <row r="3354" spans="22:24" ht="14.25" customHeight="1" x14ac:dyDescent="0.2">
      <c r="V3354" s="8"/>
      <c r="X3354" s="8"/>
    </row>
    <row r="3355" spans="22:24" ht="14.25" customHeight="1" x14ac:dyDescent="0.2">
      <c r="V3355" s="8"/>
      <c r="X3355" s="8"/>
    </row>
    <row r="3356" spans="22:24" ht="14.25" customHeight="1" x14ac:dyDescent="0.2">
      <c r="V3356" s="8"/>
      <c r="X3356" s="8"/>
    </row>
    <row r="3357" spans="22:24" ht="14.25" customHeight="1" x14ac:dyDescent="0.2">
      <c r="V3357" s="8"/>
      <c r="X3357" s="8"/>
    </row>
    <row r="3358" spans="22:24" ht="14.25" customHeight="1" x14ac:dyDescent="0.2">
      <c r="V3358" s="8"/>
      <c r="X3358" s="8"/>
    </row>
    <row r="3359" spans="22:24" ht="14.25" customHeight="1" x14ac:dyDescent="0.2">
      <c r="V3359" s="8"/>
      <c r="X3359" s="8"/>
    </row>
    <row r="3360" spans="22:24" ht="14.25" customHeight="1" x14ac:dyDescent="0.2">
      <c r="V3360" s="8"/>
      <c r="X3360" s="8"/>
    </row>
    <row r="3361" spans="22:24" ht="14.25" customHeight="1" x14ac:dyDescent="0.2">
      <c r="V3361" s="8"/>
      <c r="X3361" s="8"/>
    </row>
    <row r="3362" spans="22:24" ht="14.25" customHeight="1" x14ac:dyDescent="0.2">
      <c r="V3362" s="8"/>
      <c r="X3362" s="8"/>
    </row>
    <row r="3363" spans="22:24" ht="14.25" customHeight="1" x14ac:dyDescent="0.2">
      <c r="V3363" s="8"/>
      <c r="X3363" s="8"/>
    </row>
    <row r="3364" spans="22:24" ht="14.25" customHeight="1" x14ac:dyDescent="0.2">
      <c r="V3364" s="8"/>
      <c r="X3364" s="8"/>
    </row>
    <row r="3365" spans="22:24" ht="14.25" customHeight="1" x14ac:dyDescent="0.2">
      <c r="V3365" s="8"/>
      <c r="X3365" s="8"/>
    </row>
    <row r="3366" spans="22:24" ht="14.25" customHeight="1" x14ac:dyDescent="0.2">
      <c r="V3366" s="8"/>
      <c r="X3366" s="8"/>
    </row>
    <row r="3367" spans="22:24" ht="14.25" customHeight="1" x14ac:dyDescent="0.2">
      <c r="V3367" s="8"/>
      <c r="X3367" s="8"/>
    </row>
    <row r="3368" spans="22:24" ht="14.25" customHeight="1" x14ac:dyDescent="0.2">
      <c r="V3368" s="8"/>
      <c r="X3368" s="8"/>
    </row>
    <row r="3369" spans="22:24" ht="14.25" customHeight="1" x14ac:dyDescent="0.2">
      <c r="V3369" s="8"/>
      <c r="X3369" s="8"/>
    </row>
    <row r="3370" spans="22:24" ht="14.25" customHeight="1" x14ac:dyDescent="0.2">
      <c r="V3370" s="8"/>
      <c r="X3370" s="8"/>
    </row>
    <row r="3371" spans="22:24" ht="14.25" customHeight="1" x14ac:dyDescent="0.2">
      <c r="V3371" s="8"/>
      <c r="X3371" s="8"/>
    </row>
    <row r="3372" spans="22:24" ht="14.25" customHeight="1" x14ac:dyDescent="0.2">
      <c r="V3372" s="8"/>
      <c r="X3372" s="8"/>
    </row>
    <row r="3373" spans="22:24" ht="14.25" customHeight="1" x14ac:dyDescent="0.2">
      <c r="V3373" s="8"/>
      <c r="X3373" s="8"/>
    </row>
    <row r="3374" spans="22:24" ht="14.25" customHeight="1" x14ac:dyDescent="0.2">
      <c r="V3374" s="8"/>
      <c r="X3374" s="8"/>
    </row>
    <row r="3375" spans="22:24" ht="14.25" customHeight="1" x14ac:dyDescent="0.2">
      <c r="V3375" s="8"/>
      <c r="X3375" s="8"/>
    </row>
    <row r="3376" spans="22:24" ht="14.25" customHeight="1" x14ac:dyDescent="0.2">
      <c r="V3376" s="8"/>
      <c r="X3376" s="8"/>
    </row>
    <row r="3377" spans="22:24" ht="14.25" customHeight="1" x14ac:dyDescent="0.2">
      <c r="V3377" s="8"/>
      <c r="X3377" s="8"/>
    </row>
    <row r="3378" spans="22:24" ht="14.25" customHeight="1" x14ac:dyDescent="0.2">
      <c r="V3378" s="8"/>
      <c r="X3378" s="8"/>
    </row>
    <row r="3379" spans="22:24" ht="14.25" customHeight="1" x14ac:dyDescent="0.2">
      <c r="V3379" s="8"/>
      <c r="X3379" s="8"/>
    </row>
    <row r="3380" spans="22:24" ht="14.25" customHeight="1" x14ac:dyDescent="0.2">
      <c r="V3380" s="8"/>
      <c r="X3380" s="8"/>
    </row>
    <row r="3381" spans="22:24" ht="14.25" customHeight="1" x14ac:dyDescent="0.2">
      <c r="V3381" s="8"/>
      <c r="X3381" s="8"/>
    </row>
    <row r="3382" spans="22:24" ht="14.25" customHeight="1" x14ac:dyDescent="0.2">
      <c r="V3382" s="8"/>
      <c r="X3382" s="8"/>
    </row>
    <row r="3383" spans="22:24" ht="14.25" customHeight="1" x14ac:dyDescent="0.2">
      <c r="V3383" s="8"/>
      <c r="X3383" s="8"/>
    </row>
    <row r="3384" spans="22:24" ht="14.25" customHeight="1" x14ac:dyDescent="0.2">
      <c r="V3384" s="8"/>
      <c r="X3384" s="8"/>
    </row>
    <row r="3385" spans="22:24" ht="14.25" customHeight="1" x14ac:dyDescent="0.2">
      <c r="V3385" s="8"/>
      <c r="X3385" s="8"/>
    </row>
    <row r="3386" spans="22:24" ht="14.25" customHeight="1" x14ac:dyDescent="0.2">
      <c r="V3386" s="8"/>
      <c r="X3386" s="8"/>
    </row>
    <row r="3387" spans="22:24" ht="14.25" customHeight="1" x14ac:dyDescent="0.2">
      <c r="V3387" s="8"/>
      <c r="X3387" s="8"/>
    </row>
    <row r="3388" spans="22:24" ht="14.25" customHeight="1" x14ac:dyDescent="0.2">
      <c r="V3388" s="8"/>
      <c r="X3388" s="8"/>
    </row>
    <row r="3389" spans="22:24" ht="14.25" customHeight="1" x14ac:dyDescent="0.2">
      <c r="V3389" s="8"/>
      <c r="X3389" s="8"/>
    </row>
    <row r="3390" spans="22:24" ht="14.25" customHeight="1" x14ac:dyDescent="0.2">
      <c r="V3390" s="8"/>
      <c r="X3390" s="8"/>
    </row>
    <row r="3391" spans="22:24" ht="14.25" customHeight="1" x14ac:dyDescent="0.2">
      <c r="V3391" s="8"/>
      <c r="X3391" s="8"/>
    </row>
    <row r="3392" spans="22:24" ht="14.25" customHeight="1" x14ac:dyDescent="0.2">
      <c r="V3392" s="8"/>
      <c r="X3392" s="8"/>
    </row>
    <row r="3393" spans="22:24" ht="14.25" customHeight="1" x14ac:dyDescent="0.2">
      <c r="V3393" s="8"/>
      <c r="X3393" s="8"/>
    </row>
    <row r="3394" spans="22:24" ht="14.25" customHeight="1" x14ac:dyDescent="0.2">
      <c r="V3394" s="8"/>
      <c r="X3394" s="8"/>
    </row>
    <row r="3395" spans="22:24" ht="14.25" customHeight="1" x14ac:dyDescent="0.2">
      <c r="V3395" s="8"/>
      <c r="X3395" s="8"/>
    </row>
    <row r="3396" spans="22:24" ht="14.25" customHeight="1" x14ac:dyDescent="0.2">
      <c r="V3396" s="8"/>
      <c r="X3396" s="8"/>
    </row>
    <row r="3397" spans="22:24" ht="14.25" customHeight="1" x14ac:dyDescent="0.2">
      <c r="V3397" s="8"/>
      <c r="X3397" s="8"/>
    </row>
    <row r="3398" spans="22:24" ht="14.25" customHeight="1" x14ac:dyDescent="0.2">
      <c r="V3398" s="8"/>
      <c r="X3398" s="8"/>
    </row>
    <row r="3399" spans="22:24" ht="14.25" customHeight="1" x14ac:dyDescent="0.2">
      <c r="V3399" s="8"/>
      <c r="X3399" s="8"/>
    </row>
    <row r="3400" spans="22:24" ht="14.25" customHeight="1" x14ac:dyDescent="0.2">
      <c r="V3400" s="8"/>
      <c r="X3400" s="8"/>
    </row>
    <row r="3401" spans="22:24" ht="14.25" customHeight="1" x14ac:dyDescent="0.2">
      <c r="V3401" s="8"/>
      <c r="X3401" s="8"/>
    </row>
    <row r="3402" spans="22:24" ht="14.25" customHeight="1" x14ac:dyDescent="0.2">
      <c r="V3402" s="8"/>
      <c r="X3402" s="8"/>
    </row>
    <row r="3403" spans="22:24" ht="14.25" customHeight="1" x14ac:dyDescent="0.2">
      <c r="V3403" s="8"/>
      <c r="X3403" s="8"/>
    </row>
    <row r="3404" spans="22:24" ht="14.25" customHeight="1" x14ac:dyDescent="0.2">
      <c r="V3404" s="8"/>
      <c r="X3404" s="8"/>
    </row>
    <row r="3405" spans="22:24" ht="14.25" customHeight="1" x14ac:dyDescent="0.2">
      <c r="V3405" s="8"/>
      <c r="X3405" s="8"/>
    </row>
    <row r="3406" spans="22:24" ht="14.25" customHeight="1" x14ac:dyDescent="0.2">
      <c r="V3406" s="8"/>
      <c r="X3406" s="8"/>
    </row>
    <row r="3407" spans="22:24" ht="14.25" customHeight="1" x14ac:dyDescent="0.2">
      <c r="V3407" s="8"/>
      <c r="X3407" s="8"/>
    </row>
    <row r="3408" spans="22:24" ht="14.25" customHeight="1" x14ac:dyDescent="0.2">
      <c r="V3408" s="8"/>
      <c r="X3408" s="8"/>
    </row>
    <row r="3409" spans="22:24" ht="14.25" customHeight="1" x14ac:dyDescent="0.2">
      <c r="V3409" s="8"/>
      <c r="X3409" s="8"/>
    </row>
    <row r="3410" spans="22:24" ht="14.25" customHeight="1" x14ac:dyDescent="0.2">
      <c r="V3410" s="8"/>
      <c r="X3410" s="8"/>
    </row>
    <row r="3411" spans="22:24" ht="14.25" customHeight="1" x14ac:dyDescent="0.2">
      <c r="V3411" s="8"/>
      <c r="X3411" s="8"/>
    </row>
    <row r="3412" spans="22:24" ht="14.25" customHeight="1" x14ac:dyDescent="0.2">
      <c r="V3412" s="8"/>
      <c r="X3412" s="8"/>
    </row>
    <row r="3413" spans="22:24" ht="14.25" customHeight="1" x14ac:dyDescent="0.2">
      <c r="V3413" s="8"/>
      <c r="X3413" s="8"/>
    </row>
    <row r="3414" spans="22:24" ht="14.25" customHeight="1" x14ac:dyDescent="0.2">
      <c r="V3414" s="8"/>
      <c r="X3414" s="8"/>
    </row>
    <row r="3415" spans="22:24" ht="14.25" customHeight="1" x14ac:dyDescent="0.2">
      <c r="V3415" s="8"/>
      <c r="X3415" s="8"/>
    </row>
    <row r="3416" spans="22:24" ht="14.25" customHeight="1" x14ac:dyDescent="0.2">
      <c r="V3416" s="8"/>
      <c r="X3416" s="8"/>
    </row>
    <row r="3417" spans="22:24" ht="14.25" customHeight="1" x14ac:dyDescent="0.2">
      <c r="V3417" s="8"/>
      <c r="X3417" s="8"/>
    </row>
    <row r="3418" spans="22:24" ht="14.25" customHeight="1" x14ac:dyDescent="0.2">
      <c r="V3418" s="8"/>
      <c r="X3418" s="8"/>
    </row>
    <row r="3419" spans="22:24" ht="14.25" customHeight="1" x14ac:dyDescent="0.2">
      <c r="V3419" s="8"/>
      <c r="X3419" s="8"/>
    </row>
    <row r="3420" spans="22:24" ht="14.25" customHeight="1" x14ac:dyDescent="0.2">
      <c r="V3420" s="8"/>
      <c r="X3420" s="8"/>
    </row>
    <row r="3421" spans="22:24" ht="14.25" customHeight="1" x14ac:dyDescent="0.2">
      <c r="V3421" s="8"/>
      <c r="X3421" s="8"/>
    </row>
    <row r="3422" spans="22:24" ht="14.25" customHeight="1" x14ac:dyDescent="0.2">
      <c r="V3422" s="8"/>
      <c r="X3422" s="8"/>
    </row>
    <row r="3423" spans="22:24" ht="14.25" customHeight="1" x14ac:dyDescent="0.2">
      <c r="V3423" s="8"/>
      <c r="X3423" s="8"/>
    </row>
    <row r="3424" spans="22:24" ht="14.25" customHeight="1" x14ac:dyDescent="0.2">
      <c r="V3424" s="8"/>
      <c r="X3424" s="8"/>
    </row>
    <row r="3425" spans="22:24" ht="14.25" customHeight="1" x14ac:dyDescent="0.2">
      <c r="V3425" s="8"/>
      <c r="X3425" s="8"/>
    </row>
    <row r="3426" spans="22:24" ht="14.25" customHeight="1" x14ac:dyDescent="0.2">
      <c r="V3426" s="8"/>
      <c r="X3426" s="8"/>
    </row>
    <row r="3427" spans="22:24" ht="14.25" customHeight="1" x14ac:dyDescent="0.2">
      <c r="V3427" s="8"/>
      <c r="X3427" s="8"/>
    </row>
    <row r="3428" spans="22:24" ht="14.25" customHeight="1" x14ac:dyDescent="0.2">
      <c r="V3428" s="8"/>
      <c r="X3428" s="8"/>
    </row>
    <row r="3429" spans="22:24" ht="14.25" customHeight="1" x14ac:dyDescent="0.2">
      <c r="V3429" s="8"/>
      <c r="X3429" s="8"/>
    </row>
    <row r="3430" spans="22:24" ht="14.25" customHeight="1" x14ac:dyDescent="0.2">
      <c r="V3430" s="8"/>
      <c r="X3430" s="8"/>
    </row>
    <row r="3431" spans="22:24" ht="14.25" customHeight="1" x14ac:dyDescent="0.2">
      <c r="V3431" s="8"/>
      <c r="X3431" s="8"/>
    </row>
    <row r="3432" spans="22:24" ht="14.25" customHeight="1" x14ac:dyDescent="0.2">
      <c r="V3432" s="8"/>
      <c r="X3432" s="8"/>
    </row>
    <row r="3433" spans="22:24" ht="14.25" customHeight="1" x14ac:dyDescent="0.2">
      <c r="V3433" s="8"/>
      <c r="X3433" s="8"/>
    </row>
    <row r="3434" spans="22:24" ht="14.25" customHeight="1" x14ac:dyDescent="0.2">
      <c r="V3434" s="8"/>
      <c r="X3434" s="8"/>
    </row>
    <row r="3435" spans="22:24" ht="14.25" customHeight="1" x14ac:dyDescent="0.2">
      <c r="V3435" s="8"/>
      <c r="X3435" s="8"/>
    </row>
    <row r="3436" spans="22:24" ht="14.25" customHeight="1" x14ac:dyDescent="0.2">
      <c r="V3436" s="8"/>
      <c r="X3436" s="8"/>
    </row>
    <row r="3437" spans="22:24" ht="14.25" customHeight="1" x14ac:dyDescent="0.2">
      <c r="V3437" s="8"/>
      <c r="X3437" s="8"/>
    </row>
    <row r="3438" spans="22:24" ht="14.25" customHeight="1" x14ac:dyDescent="0.2">
      <c r="V3438" s="8"/>
      <c r="X3438" s="8"/>
    </row>
    <row r="3439" spans="22:24" ht="14.25" customHeight="1" x14ac:dyDescent="0.2">
      <c r="V3439" s="8"/>
      <c r="X3439" s="8"/>
    </row>
    <row r="3440" spans="22:24" ht="14.25" customHeight="1" x14ac:dyDescent="0.2">
      <c r="V3440" s="8"/>
      <c r="X3440" s="8"/>
    </row>
    <row r="3441" spans="22:24" ht="14.25" customHeight="1" x14ac:dyDescent="0.2">
      <c r="V3441" s="8"/>
      <c r="X3441" s="8"/>
    </row>
    <row r="3442" spans="22:24" ht="14.25" customHeight="1" x14ac:dyDescent="0.2">
      <c r="V3442" s="8"/>
      <c r="X3442" s="8"/>
    </row>
    <row r="3443" spans="22:24" ht="14.25" customHeight="1" x14ac:dyDescent="0.2">
      <c r="V3443" s="8"/>
      <c r="X3443" s="8"/>
    </row>
    <row r="3444" spans="22:24" ht="14.25" customHeight="1" x14ac:dyDescent="0.2">
      <c r="V3444" s="8"/>
      <c r="X3444" s="8"/>
    </row>
    <row r="3445" spans="22:24" ht="14.25" customHeight="1" x14ac:dyDescent="0.2">
      <c r="V3445" s="8"/>
      <c r="X3445" s="8"/>
    </row>
    <row r="3446" spans="22:24" ht="14.25" customHeight="1" x14ac:dyDescent="0.2">
      <c r="V3446" s="8"/>
      <c r="X3446" s="8"/>
    </row>
    <row r="3447" spans="22:24" ht="14.25" customHeight="1" x14ac:dyDescent="0.2">
      <c r="V3447" s="8"/>
      <c r="X3447" s="8"/>
    </row>
    <row r="3448" spans="22:24" ht="14.25" customHeight="1" x14ac:dyDescent="0.2">
      <c r="V3448" s="8"/>
      <c r="X3448" s="8"/>
    </row>
    <row r="3449" spans="22:24" ht="14.25" customHeight="1" x14ac:dyDescent="0.2">
      <c r="V3449" s="8"/>
      <c r="X3449" s="8"/>
    </row>
    <row r="3450" spans="22:24" ht="14.25" customHeight="1" x14ac:dyDescent="0.2">
      <c r="V3450" s="8"/>
      <c r="X3450" s="8"/>
    </row>
    <row r="3451" spans="22:24" ht="14.25" customHeight="1" x14ac:dyDescent="0.2">
      <c r="V3451" s="8"/>
      <c r="X3451" s="8"/>
    </row>
    <row r="3452" spans="22:24" ht="14.25" customHeight="1" x14ac:dyDescent="0.2">
      <c r="V3452" s="8"/>
      <c r="X3452" s="8"/>
    </row>
    <row r="3453" spans="22:24" ht="14.25" customHeight="1" x14ac:dyDescent="0.2">
      <c r="V3453" s="8"/>
      <c r="X3453" s="8"/>
    </row>
    <row r="3454" spans="22:24" ht="14.25" customHeight="1" x14ac:dyDescent="0.2">
      <c r="V3454" s="8"/>
      <c r="X3454" s="8"/>
    </row>
    <row r="3455" spans="22:24" ht="14.25" customHeight="1" x14ac:dyDescent="0.2">
      <c r="V3455" s="8"/>
      <c r="X3455" s="8"/>
    </row>
    <row r="3456" spans="22:24" ht="14.25" customHeight="1" x14ac:dyDescent="0.2">
      <c r="V3456" s="8"/>
      <c r="X3456" s="8"/>
    </row>
    <row r="3457" spans="22:24" ht="14.25" customHeight="1" x14ac:dyDescent="0.2">
      <c r="V3457" s="8"/>
      <c r="X3457" s="8"/>
    </row>
    <row r="3458" spans="22:24" ht="14.25" customHeight="1" x14ac:dyDescent="0.2">
      <c r="V3458" s="8"/>
      <c r="X3458" s="8"/>
    </row>
    <row r="3459" spans="22:24" ht="14.25" customHeight="1" x14ac:dyDescent="0.2">
      <c r="V3459" s="8"/>
      <c r="X3459" s="8"/>
    </row>
    <row r="3460" spans="22:24" ht="14.25" customHeight="1" x14ac:dyDescent="0.2">
      <c r="V3460" s="8"/>
      <c r="X3460" s="8"/>
    </row>
    <row r="3461" spans="22:24" ht="14.25" customHeight="1" x14ac:dyDescent="0.2">
      <c r="V3461" s="8"/>
      <c r="X3461" s="8"/>
    </row>
    <row r="3462" spans="22:24" ht="14.25" customHeight="1" x14ac:dyDescent="0.2">
      <c r="V3462" s="8"/>
      <c r="X3462" s="8"/>
    </row>
    <row r="3463" spans="22:24" ht="14.25" customHeight="1" x14ac:dyDescent="0.2">
      <c r="V3463" s="8"/>
      <c r="X3463" s="8"/>
    </row>
    <row r="3464" spans="22:24" ht="14.25" customHeight="1" x14ac:dyDescent="0.2">
      <c r="V3464" s="8"/>
      <c r="X3464" s="8"/>
    </row>
    <row r="3465" spans="22:24" ht="14.25" customHeight="1" x14ac:dyDescent="0.2">
      <c r="V3465" s="8"/>
      <c r="X3465" s="8"/>
    </row>
    <row r="3466" spans="22:24" ht="14.25" customHeight="1" x14ac:dyDescent="0.2">
      <c r="V3466" s="8"/>
      <c r="X3466" s="8"/>
    </row>
    <row r="3467" spans="22:24" ht="14.25" customHeight="1" x14ac:dyDescent="0.2">
      <c r="V3467" s="8"/>
      <c r="X3467" s="8"/>
    </row>
    <row r="3468" spans="22:24" ht="14.25" customHeight="1" x14ac:dyDescent="0.2">
      <c r="V3468" s="8"/>
      <c r="X3468" s="8"/>
    </row>
    <row r="3469" spans="22:24" ht="14.25" customHeight="1" x14ac:dyDescent="0.2">
      <c r="V3469" s="8"/>
      <c r="X3469" s="8"/>
    </row>
    <row r="3470" spans="22:24" ht="14.25" customHeight="1" x14ac:dyDescent="0.2">
      <c r="V3470" s="8"/>
      <c r="X3470" s="8"/>
    </row>
    <row r="3471" spans="22:24" ht="14.25" customHeight="1" x14ac:dyDescent="0.2">
      <c r="V3471" s="8"/>
      <c r="X3471" s="8"/>
    </row>
    <row r="3472" spans="22:24" ht="14.25" customHeight="1" x14ac:dyDescent="0.2">
      <c r="V3472" s="8"/>
      <c r="X3472" s="8"/>
    </row>
    <row r="3473" spans="22:24" ht="14.25" customHeight="1" x14ac:dyDescent="0.2">
      <c r="V3473" s="8"/>
      <c r="X3473" s="8"/>
    </row>
    <row r="3474" spans="22:24" ht="14.25" customHeight="1" x14ac:dyDescent="0.2">
      <c r="V3474" s="8"/>
      <c r="X3474" s="8"/>
    </row>
    <row r="3475" spans="22:24" ht="14.25" customHeight="1" x14ac:dyDescent="0.2">
      <c r="V3475" s="8"/>
      <c r="X3475" s="8"/>
    </row>
    <row r="3476" spans="22:24" ht="14.25" customHeight="1" x14ac:dyDescent="0.2">
      <c r="V3476" s="8"/>
      <c r="X3476" s="8"/>
    </row>
    <row r="3477" spans="22:24" ht="14.25" customHeight="1" x14ac:dyDescent="0.2">
      <c r="V3477" s="8"/>
      <c r="X3477" s="8"/>
    </row>
    <row r="3478" spans="22:24" ht="14.25" customHeight="1" x14ac:dyDescent="0.2">
      <c r="V3478" s="8"/>
      <c r="X3478" s="8"/>
    </row>
    <row r="3479" spans="22:24" ht="14.25" customHeight="1" x14ac:dyDescent="0.2">
      <c r="V3479" s="8"/>
      <c r="X3479" s="8"/>
    </row>
    <row r="3480" spans="22:24" ht="14.25" customHeight="1" x14ac:dyDescent="0.2">
      <c r="V3480" s="8"/>
      <c r="X3480" s="8"/>
    </row>
    <row r="3481" spans="22:24" ht="14.25" customHeight="1" x14ac:dyDescent="0.2">
      <c r="V3481" s="8"/>
      <c r="X3481" s="8"/>
    </row>
    <row r="3482" spans="22:24" ht="14.25" customHeight="1" x14ac:dyDescent="0.2">
      <c r="V3482" s="8"/>
      <c r="X3482" s="8"/>
    </row>
    <row r="3483" spans="22:24" ht="14.25" customHeight="1" x14ac:dyDescent="0.2">
      <c r="V3483" s="8"/>
      <c r="X3483" s="8"/>
    </row>
    <row r="3484" spans="22:24" ht="14.25" customHeight="1" x14ac:dyDescent="0.2">
      <c r="V3484" s="8"/>
      <c r="X3484" s="8"/>
    </row>
    <row r="3485" spans="22:24" ht="14.25" customHeight="1" x14ac:dyDescent="0.2">
      <c r="V3485" s="8"/>
      <c r="X3485" s="8"/>
    </row>
    <row r="3486" spans="22:24" ht="14.25" customHeight="1" x14ac:dyDescent="0.2">
      <c r="V3486" s="8"/>
      <c r="X3486" s="8"/>
    </row>
    <row r="3487" spans="22:24" ht="14.25" customHeight="1" x14ac:dyDescent="0.2">
      <c r="V3487" s="8"/>
      <c r="X3487" s="8"/>
    </row>
    <row r="3488" spans="22:24" ht="14.25" customHeight="1" x14ac:dyDescent="0.2">
      <c r="V3488" s="8"/>
      <c r="X3488" s="8"/>
    </row>
    <row r="3489" spans="22:24" ht="14.25" customHeight="1" x14ac:dyDescent="0.2">
      <c r="V3489" s="8"/>
      <c r="X3489" s="8"/>
    </row>
    <row r="3490" spans="22:24" ht="14.25" customHeight="1" x14ac:dyDescent="0.2">
      <c r="V3490" s="8"/>
      <c r="X3490" s="8"/>
    </row>
    <row r="3491" spans="22:24" ht="14.25" customHeight="1" x14ac:dyDescent="0.2">
      <c r="V3491" s="8"/>
      <c r="X3491" s="8"/>
    </row>
    <row r="3492" spans="22:24" ht="14.25" customHeight="1" x14ac:dyDescent="0.2">
      <c r="V3492" s="8"/>
      <c r="X3492" s="8"/>
    </row>
    <row r="3493" spans="22:24" ht="14.25" customHeight="1" x14ac:dyDescent="0.2">
      <c r="V3493" s="8"/>
      <c r="X3493" s="8"/>
    </row>
    <row r="3494" spans="22:24" ht="14.25" customHeight="1" x14ac:dyDescent="0.2">
      <c r="V3494" s="8"/>
      <c r="X3494" s="8"/>
    </row>
    <row r="3495" spans="22:24" ht="14.25" customHeight="1" x14ac:dyDescent="0.2">
      <c r="V3495" s="8"/>
      <c r="X3495" s="8"/>
    </row>
    <row r="3496" spans="22:24" ht="14.25" customHeight="1" x14ac:dyDescent="0.2">
      <c r="V3496" s="8"/>
      <c r="X3496" s="8"/>
    </row>
    <row r="3497" spans="22:24" ht="14.25" customHeight="1" x14ac:dyDescent="0.2">
      <c r="V3497" s="8"/>
      <c r="X3497" s="8"/>
    </row>
    <row r="3498" spans="22:24" ht="14.25" customHeight="1" x14ac:dyDescent="0.2">
      <c r="V3498" s="8"/>
      <c r="X3498" s="8"/>
    </row>
    <row r="3499" spans="22:24" ht="14.25" customHeight="1" x14ac:dyDescent="0.2">
      <c r="V3499" s="8"/>
      <c r="X3499" s="8"/>
    </row>
    <row r="3500" spans="22:24" ht="14.25" customHeight="1" x14ac:dyDescent="0.2">
      <c r="V3500" s="8"/>
      <c r="X3500" s="8"/>
    </row>
    <row r="3501" spans="22:24" ht="14.25" customHeight="1" x14ac:dyDescent="0.2">
      <c r="V3501" s="8"/>
      <c r="X3501" s="8"/>
    </row>
    <row r="3502" spans="22:24" ht="14.25" customHeight="1" x14ac:dyDescent="0.2">
      <c r="V3502" s="8"/>
      <c r="X3502" s="8"/>
    </row>
    <row r="3503" spans="22:24" ht="14.25" customHeight="1" x14ac:dyDescent="0.2">
      <c r="V3503" s="8"/>
      <c r="X3503" s="8"/>
    </row>
    <row r="3504" spans="22:24" ht="14.25" customHeight="1" x14ac:dyDescent="0.2">
      <c r="V3504" s="8"/>
      <c r="X3504" s="8"/>
    </row>
    <row r="3505" spans="22:24" ht="14.25" customHeight="1" x14ac:dyDescent="0.2">
      <c r="V3505" s="8"/>
      <c r="X3505" s="8"/>
    </row>
    <row r="3506" spans="22:24" ht="14.25" customHeight="1" x14ac:dyDescent="0.2">
      <c r="V3506" s="8"/>
      <c r="X3506" s="8"/>
    </row>
    <row r="3507" spans="22:24" ht="14.25" customHeight="1" x14ac:dyDescent="0.2">
      <c r="V3507" s="8"/>
      <c r="X3507" s="8"/>
    </row>
    <row r="3508" spans="22:24" ht="14.25" customHeight="1" x14ac:dyDescent="0.2">
      <c r="V3508" s="8"/>
      <c r="X3508" s="8"/>
    </row>
    <row r="3509" spans="22:24" ht="14.25" customHeight="1" x14ac:dyDescent="0.2">
      <c r="V3509" s="8"/>
      <c r="X3509" s="8"/>
    </row>
    <row r="3510" spans="22:24" ht="14.25" customHeight="1" x14ac:dyDescent="0.2">
      <c r="V3510" s="8"/>
      <c r="X3510" s="8"/>
    </row>
    <row r="3511" spans="22:24" ht="14.25" customHeight="1" x14ac:dyDescent="0.2">
      <c r="V3511" s="8"/>
      <c r="X3511" s="8"/>
    </row>
    <row r="3512" spans="22:24" ht="14.25" customHeight="1" x14ac:dyDescent="0.2">
      <c r="V3512" s="8"/>
      <c r="X3512" s="8"/>
    </row>
    <row r="3513" spans="22:24" ht="14.25" customHeight="1" x14ac:dyDescent="0.2">
      <c r="V3513" s="8"/>
      <c r="X3513" s="8"/>
    </row>
    <row r="3514" spans="22:24" ht="14.25" customHeight="1" x14ac:dyDescent="0.2">
      <c r="V3514" s="8"/>
      <c r="X3514" s="8"/>
    </row>
    <row r="3515" spans="22:24" ht="14.25" customHeight="1" x14ac:dyDescent="0.2">
      <c r="V3515" s="8"/>
      <c r="X3515" s="8"/>
    </row>
    <row r="3516" spans="22:24" ht="14.25" customHeight="1" x14ac:dyDescent="0.2">
      <c r="V3516" s="8"/>
      <c r="X3516" s="8"/>
    </row>
    <row r="3517" spans="22:24" ht="14.25" customHeight="1" x14ac:dyDescent="0.2">
      <c r="V3517" s="8"/>
      <c r="X3517" s="8"/>
    </row>
    <row r="3518" spans="22:24" ht="14.25" customHeight="1" x14ac:dyDescent="0.2">
      <c r="V3518" s="8"/>
      <c r="X3518" s="8"/>
    </row>
    <row r="3519" spans="22:24" ht="14.25" customHeight="1" x14ac:dyDescent="0.2">
      <c r="V3519" s="8"/>
      <c r="X3519" s="8"/>
    </row>
    <row r="3520" spans="22:24" ht="14.25" customHeight="1" x14ac:dyDescent="0.2">
      <c r="V3520" s="8"/>
      <c r="X3520" s="8"/>
    </row>
    <row r="3521" spans="22:24" ht="14.25" customHeight="1" x14ac:dyDescent="0.2">
      <c r="V3521" s="8"/>
      <c r="X3521" s="8"/>
    </row>
    <row r="3522" spans="22:24" ht="14.25" customHeight="1" x14ac:dyDescent="0.2">
      <c r="V3522" s="8"/>
      <c r="X3522" s="8"/>
    </row>
    <row r="3523" spans="22:24" ht="14.25" customHeight="1" x14ac:dyDescent="0.2">
      <c r="V3523" s="8"/>
      <c r="X3523" s="8"/>
    </row>
    <row r="3524" spans="22:24" ht="14.25" customHeight="1" x14ac:dyDescent="0.2">
      <c r="V3524" s="8"/>
      <c r="X3524" s="8"/>
    </row>
    <row r="3525" spans="22:24" ht="14.25" customHeight="1" x14ac:dyDescent="0.2">
      <c r="V3525" s="8"/>
      <c r="X3525" s="8"/>
    </row>
    <row r="3526" spans="22:24" ht="14.25" customHeight="1" x14ac:dyDescent="0.2">
      <c r="V3526" s="8"/>
      <c r="X3526" s="8"/>
    </row>
    <row r="3527" spans="22:24" ht="14.25" customHeight="1" x14ac:dyDescent="0.2">
      <c r="V3527" s="8"/>
      <c r="X3527" s="8"/>
    </row>
    <row r="3528" spans="22:24" ht="14.25" customHeight="1" x14ac:dyDescent="0.2">
      <c r="V3528" s="8"/>
      <c r="X3528" s="8"/>
    </row>
    <row r="3529" spans="22:24" ht="14.25" customHeight="1" x14ac:dyDescent="0.2">
      <c r="V3529" s="8"/>
      <c r="X3529" s="8"/>
    </row>
    <row r="3530" spans="22:24" ht="14.25" customHeight="1" x14ac:dyDescent="0.2">
      <c r="V3530" s="8"/>
      <c r="X3530" s="8"/>
    </row>
    <row r="3531" spans="22:24" ht="14.25" customHeight="1" x14ac:dyDescent="0.2">
      <c r="V3531" s="8"/>
      <c r="X3531" s="8"/>
    </row>
    <row r="3532" spans="22:24" ht="14.25" customHeight="1" x14ac:dyDescent="0.2">
      <c r="V3532" s="8"/>
      <c r="X3532" s="8"/>
    </row>
    <row r="3533" spans="22:24" ht="14.25" customHeight="1" x14ac:dyDescent="0.2">
      <c r="V3533" s="8"/>
      <c r="X3533" s="8"/>
    </row>
    <row r="3534" spans="22:24" ht="14.25" customHeight="1" x14ac:dyDescent="0.2">
      <c r="V3534" s="8"/>
      <c r="X3534" s="8"/>
    </row>
    <row r="3535" spans="22:24" ht="14.25" customHeight="1" x14ac:dyDescent="0.2">
      <c r="V3535" s="8"/>
      <c r="X3535" s="8"/>
    </row>
    <row r="3536" spans="22:24" ht="14.25" customHeight="1" x14ac:dyDescent="0.2">
      <c r="V3536" s="8"/>
      <c r="X3536" s="8"/>
    </row>
    <row r="3537" spans="22:24" ht="14.25" customHeight="1" x14ac:dyDescent="0.2">
      <c r="V3537" s="8"/>
      <c r="X3537" s="8"/>
    </row>
    <row r="3538" spans="22:24" ht="14.25" customHeight="1" x14ac:dyDescent="0.2">
      <c r="V3538" s="8"/>
      <c r="X3538" s="8"/>
    </row>
    <row r="3539" spans="22:24" ht="14.25" customHeight="1" x14ac:dyDescent="0.2">
      <c r="V3539" s="8"/>
      <c r="X3539" s="8"/>
    </row>
    <row r="3540" spans="22:24" ht="14.25" customHeight="1" x14ac:dyDescent="0.2">
      <c r="V3540" s="8"/>
      <c r="X3540" s="8"/>
    </row>
    <row r="3541" spans="22:24" ht="14.25" customHeight="1" x14ac:dyDescent="0.2">
      <c r="V3541" s="8"/>
      <c r="X3541" s="8"/>
    </row>
    <row r="3542" spans="22:24" ht="14.25" customHeight="1" x14ac:dyDescent="0.2">
      <c r="V3542" s="8"/>
      <c r="X3542" s="8"/>
    </row>
    <row r="3543" spans="22:24" ht="14.25" customHeight="1" x14ac:dyDescent="0.2">
      <c r="V3543" s="8"/>
      <c r="X3543" s="8"/>
    </row>
    <row r="3544" spans="22:24" ht="14.25" customHeight="1" x14ac:dyDescent="0.2">
      <c r="V3544" s="8"/>
      <c r="X3544" s="8"/>
    </row>
    <row r="3545" spans="22:24" ht="14.25" customHeight="1" x14ac:dyDescent="0.2">
      <c r="V3545" s="8"/>
      <c r="X3545" s="8"/>
    </row>
    <row r="3546" spans="22:24" ht="14.25" customHeight="1" x14ac:dyDescent="0.2">
      <c r="V3546" s="8"/>
      <c r="X3546" s="8"/>
    </row>
    <row r="3547" spans="22:24" ht="14.25" customHeight="1" x14ac:dyDescent="0.2">
      <c r="V3547" s="8"/>
      <c r="X3547" s="8"/>
    </row>
    <row r="3548" spans="22:24" ht="14.25" customHeight="1" x14ac:dyDescent="0.2">
      <c r="V3548" s="8"/>
      <c r="X3548" s="8"/>
    </row>
    <row r="3549" spans="22:24" ht="14.25" customHeight="1" x14ac:dyDescent="0.2">
      <c r="V3549" s="8"/>
      <c r="X3549" s="8"/>
    </row>
    <row r="3550" spans="22:24" ht="14.25" customHeight="1" x14ac:dyDescent="0.2">
      <c r="V3550" s="8"/>
      <c r="X3550" s="8"/>
    </row>
    <row r="3551" spans="22:24" ht="14.25" customHeight="1" x14ac:dyDescent="0.2">
      <c r="V3551" s="8"/>
      <c r="X3551" s="8"/>
    </row>
    <row r="3552" spans="22:24" ht="14.25" customHeight="1" x14ac:dyDescent="0.2">
      <c r="V3552" s="8"/>
      <c r="X3552" s="8"/>
    </row>
    <row r="3553" spans="22:24" ht="14.25" customHeight="1" x14ac:dyDescent="0.2">
      <c r="V3553" s="8"/>
      <c r="X3553" s="8"/>
    </row>
    <row r="3554" spans="22:24" ht="14.25" customHeight="1" x14ac:dyDescent="0.2">
      <c r="V3554" s="8"/>
      <c r="X3554" s="8"/>
    </row>
    <row r="3555" spans="22:24" ht="14.25" customHeight="1" x14ac:dyDescent="0.2">
      <c r="V3555" s="8"/>
      <c r="X3555" s="8"/>
    </row>
    <row r="3556" spans="22:24" ht="14.25" customHeight="1" x14ac:dyDescent="0.2">
      <c r="V3556" s="8"/>
      <c r="X3556" s="8"/>
    </row>
    <row r="3557" spans="22:24" ht="14.25" customHeight="1" x14ac:dyDescent="0.2">
      <c r="V3557" s="8"/>
      <c r="X3557" s="8"/>
    </row>
    <row r="3558" spans="22:24" ht="14.25" customHeight="1" x14ac:dyDescent="0.2">
      <c r="V3558" s="8"/>
      <c r="X3558" s="8"/>
    </row>
    <row r="3559" spans="22:24" ht="14.25" customHeight="1" x14ac:dyDescent="0.2">
      <c r="V3559" s="8"/>
      <c r="X3559" s="8"/>
    </row>
    <row r="3560" spans="22:24" ht="14.25" customHeight="1" x14ac:dyDescent="0.2">
      <c r="V3560" s="8"/>
      <c r="X3560" s="8"/>
    </row>
    <row r="3561" spans="22:24" ht="14.25" customHeight="1" x14ac:dyDescent="0.2">
      <c r="V3561" s="8"/>
      <c r="X3561" s="8"/>
    </row>
    <row r="3562" spans="22:24" ht="14.25" customHeight="1" x14ac:dyDescent="0.2">
      <c r="V3562" s="8"/>
      <c r="X3562" s="8"/>
    </row>
    <row r="3563" spans="22:24" ht="14.25" customHeight="1" x14ac:dyDescent="0.2">
      <c r="V3563" s="8"/>
      <c r="X3563" s="8"/>
    </row>
    <row r="3564" spans="22:24" ht="14.25" customHeight="1" x14ac:dyDescent="0.2">
      <c r="V3564" s="8"/>
      <c r="X3564" s="8"/>
    </row>
    <row r="3565" spans="22:24" ht="14.25" customHeight="1" x14ac:dyDescent="0.2">
      <c r="V3565" s="8"/>
      <c r="X3565" s="8"/>
    </row>
    <row r="3566" spans="22:24" ht="14.25" customHeight="1" x14ac:dyDescent="0.2">
      <c r="V3566" s="8"/>
      <c r="X3566" s="8"/>
    </row>
    <row r="3567" spans="22:24" ht="14.25" customHeight="1" x14ac:dyDescent="0.2">
      <c r="V3567" s="8"/>
      <c r="X3567" s="8"/>
    </row>
    <row r="3568" spans="22:24" ht="14.25" customHeight="1" x14ac:dyDescent="0.2">
      <c r="V3568" s="8"/>
      <c r="X3568" s="8"/>
    </row>
    <row r="3569" spans="22:24" ht="14.25" customHeight="1" x14ac:dyDescent="0.2">
      <c r="V3569" s="8"/>
      <c r="X3569" s="8"/>
    </row>
    <row r="3570" spans="22:24" ht="14.25" customHeight="1" x14ac:dyDescent="0.2">
      <c r="V3570" s="8"/>
      <c r="X3570" s="8"/>
    </row>
    <row r="3571" spans="22:24" ht="14.25" customHeight="1" x14ac:dyDescent="0.2">
      <c r="V3571" s="8"/>
      <c r="X3571" s="8"/>
    </row>
    <row r="3572" spans="22:24" ht="14.25" customHeight="1" x14ac:dyDescent="0.2">
      <c r="V3572" s="8"/>
      <c r="X3572" s="8"/>
    </row>
    <row r="3573" spans="22:24" ht="14.25" customHeight="1" x14ac:dyDescent="0.2">
      <c r="V3573" s="8"/>
      <c r="X3573" s="8"/>
    </row>
    <row r="3574" spans="22:24" ht="14.25" customHeight="1" x14ac:dyDescent="0.2">
      <c r="V3574" s="8"/>
      <c r="X3574" s="8"/>
    </row>
    <row r="3575" spans="22:24" ht="14.25" customHeight="1" x14ac:dyDescent="0.2">
      <c r="V3575" s="8"/>
      <c r="X3575" s="8"/>
    </row>
    <row r="3576" spans="22:24" ht="14.25" customHeight="1" x14ac:dyDescent="0.2">
      <c r="V3576" s="8"/>
      <c r="X3576" s="8"/>
    </row>
    <row r="3577" spans="22:24" ht="14.25" customHeight="1" x14ac:dyDescent="0.2">
      <c r="V3577" s="8"/>
      <c r="X3577" s="8"/>
    </row>
    <row r="3578" spans="22:24" ht="14.25" customHeight="1" x14ac:dyDescent="0.2">
      <c r="V3578" s="8"/>
      <c r="X3578" s="8"/>
    </row>
    <row r="3579" spans="22:24" ht="14.25" customHeight="1" x14ac:dyDescent="0.2">
      <c r="V3579" s="8"/>
      <c r="X3579" s="8"/>
    </row>
    <row r="3580" spans="22:24" ht="14.25" customHeight="1" x14ac:dyDescent="0.2">
      <c r="V3580" s="8"/>
      <c r="X3580" s="8"/>
    </row>
    <row r="3581" spans="22:24" ht="14.25" customHeight="1" x14ac:dyDescent="0.2">
      <c r="V3581" s="8"/>
      <c r="X3581" s="8"/>
    </row>
    <row r="3582" spans="22:24" ht="14.25" customHeight="1" x14ac:dyDescent="0.2">
      <c r="V3582" s="8"/>
      <c r="X3582" s="8"/>
    </row>
    <row r="3583" spans="22:24" ht="14.25" customHeight="1" x14ac:dyDescent="0.2">
      <c r="V3583" s="8"/>
      <c r="X3583" s="8"/>
    </row>
    <row r="3584" spans="22:24" ht="14.25" customHeight="1" x14ac:dyDescent="0.2">
      <c r="V3584" s="8"/>
      <c r="X3584" s="8"/>
    </row>
    <row r="3585" spans="22:24" ht="14.25" customHeight="1" x14ac:dyDescent="0.2">
      <c r="V3585" s="8"/>
      <c r="X3585" s="8"/>
    </row>
    <row r="3586" spans="22:24" ht="14.25" customHeight="1" x14ac:dyDescent="0.2">
      <c r="V3586" s="8"/>
      <c r="X3586" s="8"/>
    </row>
    <row r="3587" spans="22:24" ht="14.25" customHeight="1" x14ac:dyDescent="0.2">
      <c r="V3587" s="8"/>
      <c r="X3587" s="8"/>
    </row>
    <row r="3588" spans="22:24" ht="14.25" customHeight="1" x14ac:dyDescent="0.2">
      <c r="V3588" s="8"/>
      <c r="X3588" s="8"/>
    </row>
    <row r="3589" spans="22:24" ht="14.25" customHeight="1" x14ac:dyDescent="0.2">
      <c r="V3589" s="8"/>
      <c r="X3589" s="8"/>
    </row>
    <row r="3590" spans="22:24" ht="14.25" customHeight="1" x14ac:dyDescent="0.2">
      <c r="V3590" s="8"/>
      <c r="X3590" s="8"/>
    </row>
    <row r="3591" spans="22:24" ht="14.25" customHeight="1" x14ac:dyDescent="0.2">
      <c r="V3591" s="8"/>
      <c r="X3591" s="8"/>
    </row>
    <row r="3592" spans="22:24" ht="14.25" customHeight="1" x14ac:dyDescent="0.2">
      <c r="V3592" s="8"/>
      <c r="X3592" s="8"/>
    </row>
    <row r="3593" spans="22:24" ht="14.25" customHeight="1" x14ac:dyDescent="0.2">
      <c r="V3593" s="8"/>
      <c r="X3593" s="8"/>
    </row>
    <row r="3594" spans="22:24" ht="14.25" customHeight="1" x14ac:dyDescent="0.2">
      <c r="V3594" s="8"/>
      <c r="X3594" s="8"/>
    </row>
    <row r="3595" spans="22:24" ht="14.25" customHeight="1" x14ac:dyDescent="0.2">
      <c r="V3595" s="8"/>
      <c r="X3595" s="8"/>
    </row>
    <row r="3596" spans="22:24" ht="14.25" customHeight="1" x14ac:dyDescent="0.2">
      <c r="V3596" s="8"/>
      <c r="X3596" s="8"/>
    </row>
    <row r="3597" spans="22:24" ht="14.25" customHeight="1" x14ac:dyDescent="0.2">
      <c r="V3597" s="8"/>
      <c r="X3597" s="8"/>
    </row>
    <row r="3598" spans="22:24" ht="14.25" customHeight="1" x14ac:dyDescent="0.2">
      <c r="V3598" s="8"/>
      <c r="X3598" s="8"/>
    </row>
    <row r="3599" spans="22:24" ht="14.25" customHeight="1" x14ac:dyDescent="0.2">
      <c r="V3599" s="8"/>
      <c r="X3599" s="8"/>
    </row>
    <row r="3600" spans="22:24" ht="14.25" customHeight="1" x14ac:dyDescent="0.2">
      <c r="V3600" s="8"/>
      <c r="X3600" s="8"/>
    </row>
    <row r="3601" spans="22:24" ht="14.25" customHeight="1" x14ac:dyDescent="0.2">
      <c r="V3601" s="8"/>
      <c r="X3601" s="8"/>
    </row>
    <row r="3602" spans="22:24" ht="14.25" customHeight="1" x14ac:dyDescent="0.2">
      <c r="V3602" s="8"/>
      <c r="X3602" s="8"/>
    </row>
    <row r="3603" spans="22:24" ht="14.25" customHeight="1" x14ac:dyDescent="0.2">
      <c r="V3603" s="8"/>
      <c r="X3603" s="8"/>
    </row>
    <row r="3604" spans="22:24" ht="14.25" customHeight="1" x14ac:dyDescent="0.2">
      <c r="V3604" s="8"/>
      <c r="X3604" s="8"/>
    </row>
    <row r="3605" spans="22:24" ht="14.25" customHeight="1" x14ac:dyDescent="0.2">
      <c r="V3605" s="8"/>
      <c r="X3605" s="8"/>
    </row>
    <row r="3606" spans="22:24" ht="14.25" customHeight="1" x14ac:dyDescent="0.2">
      <c r="V3606" s="8"/>
      <c r="X3606" s="8"/>
    </row>
    <row r="3607" spans="22:24" ht="14.25" customHeight="1" x14ac:dyDescent="0.2">
      <c r="V3607" s="8"/>
      <c r="X3607" s="8"/>
    </row>
    <row r="3608" spans="22:24" ht="14.25" customHeight="1" x14ac:dyDescent="0.2">
      <c r="V3608" s="8"/>
      <c r="X3608" s="8"/>
    </row>
    <row r="3609" spans="22:24" ht="14.25" customHeight="1" x14ac:dyDescent="0.2">
      <c r="V3609" s="8"/>
      <c r="X3609" s="8"/>
    </row>
    <row r="3610" spans="22:24" ht="14.25" customHeight="1" x14ac:dyDescent="0.2">
      <c r="V3610" s="8"/>
      <c r="X3610" s="8"/>
    </row>
    <row r="3611" spans="22:24" ht="14.25" customHeight="1" x14ac:dyDescent="0.2">
      <c r="V3611" s="8"/>
      <c r="X3611" s="8"/>
    </row>
    <row r="3612" spans="22:24" ht="14.25" customHeight="1" x14ac:dyDescent="0.2">
      <c r="V3612" s="8"/>
      <c r="X3612" s="8"/>
    </row>
    <row r="3613" spans="22:24" ht="14.25" customHeight="1" x14ac:dyDescent="0.2">
      <c r="V3613" s="8"/>
      <c r="X3613" s="8"/>
    </row>
    <row r="3614" spans="22:24" ht="14.25" customHeight="1" x14ac:dyDescent="0.2">
      <c r="V3614" s="8"/>
      <c r="X3614" s="8"/>
    </row>
    <row r="3615" spans="22:24" ht="14.25" customHeight="1" x14ac:dyDescent="0.2">
      <c r="V3615" s="8"/>
      <c r="X3615" s="8"/>
    </row>
    <row r="3616" spans="22:24" ht="14.25" customHeight="1" x14ac:dyDescent="0.2">
      <c r="V3616" s="8"/>
      <c r="X3616" s="8"/>
    </row>
    <row r="3617" spans="22:24" ht="14.25" customHeight="1" x14ac:dyDescent="0.2">
      <c r="V3617" s="8"/>
      <c r="X3617" s="8"/>
    </row>
    <row r="3618" spans="22:24" ht="14.25" customHeight="1" x14ac:dyDescent="0.2">
      <c r="V3618" s="8"/>
      <c r="X3618" s="8"/>
    </row>
    <row r="3619" spans="22:24" ht="14.25" customHeight="1" x14ac:dyDescent="0.2">
      <c r="V3619" s="8"/>
      <c r="X3619" s="8"/>
    </row>
    <row r="3620" spans="22:24" ht="14.25" customHeight="1" x14ac:dyDescent="0.2">
      <c r="V3620" s="8"/>
      <c r="X3620" s="8"/>
    </row>
    <row r="3621" spans="22:24" ht="14.25" customHeight="1" x14ac:dyDescent="0.2">
      <c r="V3621" s="8"/>
      <c r="X3621" s="8"/>
    </row>
    <row r="3622" spans="22:24" ht="14.25" customHeight="1" x14ac:dyDescent="0.2">
      <c r="V3622" s="8"/>
      <c r="X3622" s="8"/>
    </row>
    <row r="3623" spans="22:24" ht="14.25" customHeight="1" x14ac:dyDescent="0.2">
      <c r="V3623" s="8"/>
      <c r="X3623" s="8"/>
    </row>
    <row r="3624" spans="22:24" ht="14.25" customHeight="1" x14ac:dyDescent="0.2">
      <c r="V3624" s="8"/>
      <c r="X3624" s="8"/>
    </row>
    <row r="3625" spans="22:24" ht="14.25" customHeight="1" x14ac:dyDescent="0.2">
      <c r="V3625" s="8"/>
      <c r="X3625" s="8"/>
    </row>
    <row r="3626" spans="22:24" ht="14.25" customHeight="1" x14ac:dyDescent="0.2">
      <c r="V3626" s="8"/>
      <c r="X3626" s="8"/>
    </row>
    <row r="3627" spans="22:24" ht="14.25" customHeight="1" x14ac:dyDescent="0.2">
      <c r="V3627" s="8"/>
      <c r="X3627" s="8"/>
    </row>
    <row r="3628" spans="22:24" ht="14.25" customHeight="1" x14ac:dyDescent="0.2">
      <c r="V3628" s="8"/>
      <c r="X3628" s="8"/>
    </row>
    <row r="3629" spans="22:24" ht="14.25" customHeight="1" x14ac:dyDescent="0.2">
      <c r="V3629" s="8"/>
      <c r="X3629" s="8"/>
    </row>
    <row r="3630" spans="22:24" ht="14.25" customHeight="1" x14ac:dyDescent="0.2">
      <c r="V3630" s="8"/>
      <c r="X3630" s="8"/>
    </row>
    <row r="3631" spans="22:24" ht="14.25" customHeight="1" x14ac:dyDescent="0.2">
      <c r="V3631" s="8"/>
      <c r="X3631" s="8"/>
    </row>
    <row r="3632" spans="22:24" ht="14.25" customHeight="1" x14ac:dyDescent="0.2">
      <c r="V3632" s="8"/>
      <c r="X3632" s="8"/>
    </row>
    <row r="3633" spans="22:24" ht="14.25" customHeight="1" x14ac:dyDescent="0.2">
      <c r="V3633" s="8"/>
      <c r="X3633" s="8"/>
    </row>
    <row r="3634" spans="22:24" ht="14.25" customHeight="1" x14ac:dyDescent="0.2">
      <c r="V3634" s="8"/>
      <c r="X3634" s="8"/>
    </row>
    <row r="3635" spans="22:24" ht="14.25" customHeight="1" x14ac:dyDescent="0.2">
      <c r="V3635" s="8"/>
      <c r="X3635" s="8"/>
    </row>
    <row r="3636" spans="22:24" ht="14.25" customHeight="1" x14ac:dyDescent="0.2">
      <c r="V3636" s="8"/>
      <c r="X3636" s="8"/>
    </row>
    <row r="3637" spans="22:24" ht="14.25" customHeight="1" x14ac:dyDescent="0.2">
      <c r="V3637" s="8"/>
      <c r="X3637" s="8"/>
    </row>
    <row r="3638" spans="22:24" ht="14.25" customHeight="1" x14ac:dyDescent="0.2">
      <c r="V3638" s="8"/>
      <c r="X3638" s="8"/>
    </row>
    <row r="3639" spans="22:24" ht="14.25" customHeight="1" x14ac:dyDescent="0.2">
      <c r="V3639" s="8"/>
      <c r="X3639" s="8"/>
    </row>
    <row r="3640" spans="22:24" ht="14.25" customHeight="1" x14ac:dyDescent="0.2">
      <c r="V3640" s="8"/>
      <c r="X3640" s="8"/>
    </row>
    <row r="3641" spans="22:24" ht="14.25" customHeight="1" x14ac:dyDescent="0.2">
      <c r="V3641" s="8"/>
      <c r="X3641" s="8"/>
    </row>
    <row r="3642" spans="22:24" ht="14.25" customHeight="1" x14ac:dyDescent="0.2">
      <c r="V3642" s="8"/>
      <c r="X3642" s="8"/>
    </row>
    <row r="3643" spans="22:24" ht="14.25" customHeight="1" x14ac:dyDescent="0.2">
      <c r="V3643" s="8"/>
      <c r="X3643" s="8"/>
    </row>
    <row r="3644" spans="22:24" ht="14.25" customHeight="1" x14ac:dyDescent="0.2">
      <c r="V3644" s="8"/>
      <c r="X3644" s="8"/>
    </row>
    <row r="3645" spans="22:24" ht="14.25" customHeight="1" x14ac:dyDescent="0.2">
      <c r="V3645" s="8"/>
      <c r="X3645" s="8"/>
    </row>
    <row r="3646" spans="22:24" ht="14.25" customHeight="1" x14ac:dyDescent="0.2">
      <c r="V3646" s="8"/>
      <c r="X3646" s="8"/>
    </row>
    <row r="3647" spans="22:24" ht="14.25" customHeight="1" x14ac:dyDescent="0.2">
      <c r="V3647" s="8"/>
      <c r="X3647" s="8"/>
    </row>
    <row r="3648" spans="22:24" ht="14.25" customHeight="1" x14ac:dyDescent="0.2">
      <c r="V3648" s="8"/>
      <c r="X3648" s="8"/>
    </row>
    <row r="3649" spans="22:24" ht="14.25" customHeight="1" x14ac:dyDescent="0.2">
      <c r="V3649" s="8"/>
      <c r="X3649" s="8"/>
    </row>
    <row r="3650" spans="22:24" ht="14.25" customHeight="1" x14ac:dyDescent="0.2">
      <c r="V3650" s="8"/>
      <c r="X3650" s="8"/>
    </row>
    <row r="3651" spans="22:24" ht="14.25" customHeight="1" x14ac:dyDescent="0.2">
      <c r="V3651" s="8"/>
      <c r="X3651" s="8"/>
    </row>
    <row r="3652" spans="22:24" ht="14.25" customHeight="1" x14ac:dyDescent="0.2">
      <c r="V3652" s="8"/>
      <c r="X3652" s="8"/>
    </row>
    <row r="3653" spans="22:24" ht="14.25" customHeight="1" x14ac:dyDescent="0.2">
      <c r="V3653" s="8"/>
      <c r="X3653" s="8"/>
    </row>
    <row r="3654" spans="22:24" ht="14.25" customHeight="1" x14ac:dyDescent="0.2">
      <c r="V3654" s="8"/>
      <c r="X3654" s="8"/>
    </row>
    <row r="3655" spans="22:24" ht="14.25" customHeight="1" x14ac:dyDescent="0.2">
      <c r="V3655" s="8"/>
      <c r="X3655" s="8"/>
    </row>
    <row r="3656" spans="22:24" ht="14.25" customHeight="1" x14ac:dyDescent="0.2">
      <c r="V3656" s="8"/>
      <c r="X3656" s="8"/>
    </row>
    <row r="3657" spans="22:24" ht="14.25" customHeight="1" x14ac:dyDescent="0.2">
      <c r="V3657" s="8"/>
      <c r="X3657" s="8"/>
    </row>
    <row r="3658" spans="22:24" ht="14.25" customHeight="1" x14ac:dyDescent="0.2">
      <c r="V3658" s="8"/>
      <c r="X3658" s="8"/>
    </row>
    <row r="3659" spans="22:24" ht="14.25" customHeight="1" x14ac:dyDescent="0.2">
      <c r="V3659" s="8"/>
      <c r="X3659" s="8"/>
    </row>
    <row r="3660" spans="22:24" ht="14.25" customHeight="1" x14ac:dyDescent="0.2">
      <c r="V3660" s="8"/>
      <c r="X3660" s="8"/>
    </row>
    <row r="3661" spans="22:24" ht="14.25" customHeight="1" x14ac:dyDescent="0.2">
      <c r="V3661" s="8"/>
      <c r="X3661" s="8"/>
    </row>
    <row r="3662" spans="22:24" ht="14.25" customHeight="1" x14ac:dyDescent="0.2">
      <c r="V3662" s="8"/>
      <c r="X3662" s="8"/>
    </row>
    <row r="3663" spans="22:24" ht="14.25" customHeight="1" x14ac:dyDescent="0.2">
      <c r="V3663" s="8"/>
      <c r="X3663" s="8"/>
    </row>
    <row r="3664" spans="22:24" ht="14.25" customHeight="1" x14ac:dyDescent="0.2">
      <c r="V3664" s="8"/>
      <c r="X3664" s="8"/>
    </row>
    <row r="3665" spans="22:24" ht="14.25" customHeight="1" x14ac:dyDescent="0.2">
      <c r="V3665" s="8"/>
      <c r="X3665" s="8"/>
    </row>
    <row r="3666" spans="22:24" ht="14.25" customHeight="1" x14ac:dyDescent="0.2">
      <c r="V3666" s="8"/>
      <c r="X3666" s="8"/>
    </row>
    <row r="3667" spans="22:24" ht="14.25" customHeight="1" x14ac:dyDescent="0.2">
      <c r="V3667" s="8"/>
      <c r="X3667" s="8"/>
    </row>
    <row r="3668" spans="22:24" ht="14.25" customHeight="1" x14ac:dyDescent="0.2">
      <c r="V3668" s="8"/>
      <c r="X3668" s="8"/>
    </row>
    <row r="3669" spans="22:24" ht="14.25" customHeight="1" x14ac:dyDescent="0.2">
      <c r="V3669" s="8"/>
      <c r="X3669" s="8"/>
    </row>
    <row r="3670" spans="22:24" ht="14.25" customHeight="1" x14ac:dyDescent="0.2">
      <c r="V3670" s="8"/>
      <c r="X3670" s="8"/>
    </row>
    <row r="3671" spans="22:24" ht="14.25" customHeight="1" x14ac:dyDescent="0.2">
      <c r="V3671" s="8"/>
      <c r="X3671" s="8"/>
    </row>
    <row r="3672" spans="22:24" ht="14.25" customHeight="1" x14ac:dyDescent="0.2">
      <c r="V3672" s="8"/>
      <c r="X3672" s="8"/>
    </row>
    <row r="3673" spans="22:24" ht="14.25" customHeight="1" x14ac:dyDescent="0.2">
      <c r="V3673" s="8"/>
      <c r="X3673" s="8"/>
    </row>
    <row r="3674" spans="22:24" ht="14.25" customHeight="1" x14ac:dyDescent="0.2">
      <c r="V3674" s="8"/>
      <c r="X3674" s="8"/>
    </row>
    <row r="3675" spans="22:24" ht="14.25" customHeight="1" x14ac:dyDescent="0.2">
      <c r="V3675" s="8"/>
      <c r="X3675" s="8"/>
    </row>
    <row r="3676" spans="22:24" ht="14.25" customHeight="1" x14ac:dyDescent="0.2">
      <c r="V3676" s="8"/>
      <c r="X3676" s="8"/>
    </row>
    <row r="3677" spans="22:24" ht="14.25" customHeight="1" x14ac:dyDescent="0.2">
      <c r="V3677" s="8"/>
      <c r="X3677" s="8"/>
    </row>
    <row r="3678" spans="22:24" ht="14.25" customHeight="1" x14ac:dyDescent="0.2">
      <c r="V3678" s="8"/>
      <c r="X3678" s="8"/>
    </row>
    <row r="3679" spans="22:24" ht="14.25" customHeight="1" x14ac:dyDescent="0.2">
      <c r="V3679" s="8"/>
      <c r="X3679" s="8"/>
    </row>
    <row r="3680" spans="22:24" ht="14.25" customHeight="1" x14ac:dyDescent="0.2">
      <c r="V3680" s="8"/>
      <c r="X3680" s="8"/>
    </row>
    <row r="3681" spans="22:24" ht="14.25" customHeight="1" x14ac:dyDescent="0.2">
      <c r="V3681" s="8"/>
      <c r="X3681" s="8"/>
    </row>
    <row r="3682" spans="22:24" ht="14.25" customHeight="1" x14ac:dyDescent="0.2">
      <c r="V3682" s="8"/>
      <c r="X3682" s="8"/>
    </row>
    <row r="3683" spans="22:24" ht="14.25" customHeight="1" x14ac:dyDescent="0.2">
      <c r="V3683" s="8"/>
      <c r="X3683" s="8"/>
    </row>
    <row r="3684" spans="22:24" ht="14.25" customHeight="1" x14ac:dyDescent="0.2">
      <c r="V3684" s="8"/>
      <c r="X3684" s="8"/>
    </row>
    <row r="3685" spans="22:24" ht="14.25" customHeight="1" x14ac:dyDescent="0.2">
      <c r="V3685" s="8"/>
      <c r="X3685" s="8"/>
    </row>
    <row r="3686" spans="22:24" ht="14.25" customHeight="1" x14ac:dyDescent="0.2">
      <c r="V3686" s="8"/>
      <c r="X3686" s="8"/>
    </row>
    <row r="3687" spans="22:24" ht="14.25" customHeight="1" x14ac:dyDescent="0.2">
      <c r="V3687" s="8"/>
      <c r="X3687" s="8"/>
    </row>
    <row r="3688" spans="22:24" ht="14.25" customHeight="1" x14ac:dyDescent="0.2">
      <c r="V3688" s="8"/>
      <c r="X3688" s="8"/>
    </row>
    <row r="3689" spans="22:24" ht="14.25" customHeight="1" x14ac:dyDescent="0.2">
      <c r="V3689" s="8"/>
      <c r="X3689" s="8"/>
    </row>
    <row r="3690" spans="22:24" ht="14.25" customHeight="1" x14ac:dyDescent="0.2">
      <c r="V3690" s="8"/>
      <c r="X3690" s="8"/>
    </row>
    <row r="3691" spans="22:24" ht="14.25" customHeight="1" x14ac:dyDescent="0.2">
      <c r="V3691" s="8"/>
      <c r="X3691" s="8"/>
    </row>
    <row r="3692" spans="22:24" ht="14.25" customHeight="1" x14ac:dyDescent="0.2">
      <c r="V3692" s="8"/>
      <c r="X3692" s="8"/>
    </row>
    <row r="3693" spans="22:24" ht="14.25" customHeight="1" x14ac:dyDescent="0.2">
      <c r="V3693" s="8"/>
      <c r="X3693" s="8"/>
    </row>
    <row r="3694" spans="22:24" ht="14.25" customHeight="1" x14ac:dyDescent="0.2">
      <c r="V3694" s="8"/>
      <c r="X3694" s="8"/>
    </row>
    <row r="3695" spans="22:24" ht="14.25" customHeight="1" x14ac:dyDescent="0.2">
      <c r="V3695" s="8"/>
      <c r="X3695" s="8"/>
    </row>
    <row r="3696" spans="22:24" ht="14.25" customHeight="1" x14ac:dyDescent="0.2">
      <c r="V3696" s="8"/>
      <c r="X3696" s="8"/>
    </row>
    <row r="3697" spans="22:24" ht="14.25" customHeight="1" x14ac:dyDescent="0.2">
      <c r="V3697" s="8"/>
      <c r="X3697" s="8"/>
    </row>
    <row r="3698" spans="22:24" ht="14.25" customHeight="1" x14ac:dyDescent="0.2">
      <c r="V3698" s="8"/>
      <c r="X3698" s="8"/>
    </row>
    <row r="3699" spans="22:24" ht="14.25" customHeight="1" x14ac:dyDescent="0.2">
      <c r="V3699" s="8"/>
      <c r="X3699" s="8"/>
    </row>
    <row r="3700" spans="22:24" ht="14.25" customHeight="1" x14ac:dyDescent="0.2">
      <c r="V3700" s="8"/>
      <c r="X3700" s="8"/>
    </row>
    <row r="3701" spans="22:24" ht="14.25" customHeight="1" x14ac:dyDescent="0.2">
      <c r="V3701" s="8"/>
      <c r="X3701" s="8"/>
    </row>
    <row r="3702" spans="22:24" ht="14.25" customHeight="1" x14ac:dyDescent="0.2">
      <c r="V3702" s="8"/>
      <c r="X3702" s="8"/>
    </row>
    <row r="3703" spans="22:24" ht="14.25" customHeight="1" x14ac:dyDescent="0.2">
      <c r="V3703" s="8"/>
      <c r="X3703" s="8"/>
    </row>
    <row r="3704" spans="22:24" ht="14.25" customHeight="1" x14ac:dyDescent="0.2">
      <c r="V3704" s="8"/>
      <c r="X3704" s="8"/>
    </row>
    <row r="3705" spans="22:24" ht="14.25" customHeight="1" x14ac:dyDescent="0.2">
      <c r="V3705" s="8"/>
      <c r="X3705" s="8"/>
    </row>
    <row r="3706" spans="22:24" ht="14.25" customHeight="1" x14ac:dyDescent="0.2">
      <c r="V3706" s="8"/>
      <c r="X3706" s="8"/>
    </row>
    <row r="3707" spans="22:24" ht="14.25" customHeight="1" x14ac:dyDescent="0.2">
      <c r="V3707" s="8"/>
      <c r="X3707" s="8"/>
    </row>
    <row r="3708" spans="22:24" ht="14.25" customHeight="1" x14ac:dyDescent="0.2">
      <c r="V3708" s="8"/>
      <c r="X3708" s="8"/>
    </row>
    <row r="3709" spans="22:24" ht="14.25" customHeight="1" x14ac:dyDescent="0.2">
      <c r="V3709" s="8"/>
      <c r="X3709" s="8"/>
    </row>
    <row r="3710" spans="22:24" ht="14.25" customHeight="1" x14ac:dyDescent="0.2">
      <c r="V3710" s="8"/>
      <c r="X3710" s="8"/>
    </row>
    <row r="3711" spans="22:24" ht="14.25" customHeight="1" x14ac:dyDescent="0.2">
      <c r="V3711" s="8"/>
      <c r="X3711" s="8"/>
    </row>
    <row r="3712" spans="22:24" ht="14.25" customHeight="1" x14ac:dyDescent="0.2">
      <c r="V3712" s="8"/>
      <c r="X3712" s="8"/>
    </row>
    <row r="3713" spans="22:24" ht="14.25" customHeight="1" x14ac:dyDescent="0.2">
      <c r="V3713" s="8"/>
      <c r="X3713" s="8"/>
    </row>
    <row r="3714" spans="22:24" ht="14.25" customHeight="1" x14ac:dyDescent="0.2">
      <c r="V3714" s="8"/>
      <c r="X3714" s="8"/>
    </row>
    <row r="3715" spans="22:24" ht="14.25" customHeight="1" x14ac:dyDescent="0.2">
      <c r="V3715" s="8"/>
      <c r="X3715" s="8"/>
    </row>
    <row r="3716" spans="22:24" ht="14.25" customHeight="1" x14ac:dyDescent="0.2">
      <c r="V3716" s="8"/>
      <c r="X3716" s="8"/>
    </row>
    <row r="3717" spans="22:24" ht="14.25" customHeight="1" x14ac:dyDescent="0.2">
      <c r="V3717" s="8"/>
      <c r="X3717" s="8"/>
    </row>
    <row r="3718" spans="22:24" ht="14.25" customHeight="1" x14ac:dyDescent="0.2">
      <c r="V3718" s="8"/>
      <c r="X3718" s="8"/>
    </row>
    <row r="3719" spans="22:24" ht="14.25" customHeight="1" x14ac:dyDescent="0.2">
      <c r="V3719" s="8"/>
      <c r="X3719" s="8"/>
    </row>
    <row r="3720" spans="22:24" ht="14.25" customHeight="1" x14ac:dyDescent="0.2">
      <c r="V3720" s="8"/>
      <c r="X3720" s="8"/>
    </row>
    <row r="3721" spans="22:24" ht="14.25" customHeight="1" x14ac:dyDescent="0.2">
      <c r="V3721" s="8"/>
      <c r="X3721" s="8"/>
    </row>
    <row r="3722" spans="22:24" ht="14.25" customHeight="1" x14ac:dyDescent="0.2">
      <c r="V3722" s="8"/>
      <c r="X3722" s="8"/>
    </row>
    <row r="3723" spans="22:24" ht="14.25" customHeight="1" x14ac:dyDescent="0.2">
      <c r="V3723" s="8"/>
      <c r="X3723" s="8"/>
    </row>
    <row r="3724" spans="22:24" ht="14.25" customHeight="1" x14ac:dyDescent="0.2">
      <c r="V3724" s="8"/>
      <c r="X3724" s="8"/>
    </row>
    <row r="3725" spans="22:24" ht="14.25" customHeight="1" x14ac:dyDescent="0.2">
      <c r="V3725" s="8"/>
      <c r="X3725" s="8"/>
    </row>
    <row r="3726" spans="22:24" ht="14.25" customHeight="1" x14ac:dyDescent="0.2">
      <c r="V3726" s="8"/>
      <c r="X3726" s="8"/>
    </row>
    <row r="3727" spans="22:24" ht="14.25" customHeight="1" x14ac:dyDescent="0.2">
      <c r="V3727" s="8"/>
      <c r="X3727" s="8"/>
    </row>
    <row r="3728" spans="22:24" ht="14.25" customHeight="1" x14ac:dyDescent="0.2">
      <c r="V3728" s="8"/>
      <c r="X3728" s="8"/>
    </row>
    <row r="3729" spans="22:24" ht="14.25" customHeight="1" x14ac:dyDescent="0.2">
      <c r="V3729" s="8"/>
      <c r="X3729" s="8"/>
    </row>
    <row r="3730" spans="22:24" ht="14.25" customHeight="1" x14ac:dyDescent="0.2">
      <c r="V3730" s="8"/>
      <c r="X3730" s="8"/>
    </row>
    <row r="3731" spans="22:24" ht="14.25" customHeight="1" x14ac:dyDescent="0.2">
      <c r="V3731" s="8"/>
      <c r="X3731" s="8"/>
    </row>
    <row r="3732" spans="22:24" ht="14.25" customHeight="1" x14ac:dyDescent="0.2">
      <c r="V3732" s="8"/>
      <c r="X3732" s="8"/>
    </row>
    <row r="3733" spans="22:24" ht="14.25" customHeight="1" x14ac:dyDescent="0.2">
      <c r="V3733" s="8"/>
      <c r="X3733" s="8"/>
    </row>
    <row r="3734" spans="22:24" ht="14.25" customHeight="1" x14ac:dyDescent="0.2">
      <c r="V3734" s="8"/>
      <c r="X3734" s="8"/>
    </row>
    <row r="3735" spans="22:24" ht="14.25" customHeight="1" x14ac:dyDescent="0.2">
      <c r="V3735" s="8"/>
      <c r="X3735" s="8"/>
    </row>
    <row r="3736" spans="22:24" ht="14.25" customHeight="1" x14ac:dyDescent="0.2">
      <c r="V3736" s="8"/>
      <c r="X3736" s="8"/>
    </row>
    <row r="3737" spans="22:24" ht="14.25" customHeight="1" x14ac:dyDescent="0.2">
      <c r="V3737" s="8"/>
      <c r="X3737" s="8"/>
    </row>
    <row r="3738" spans="22:24" ht="14.25" customHeight="1" x14ac:dyDescent="0.2">
      <c r="V3738" s="8"/>
      <c r="X3738" s="8"/>
    </row>
    <row r="3739" spans="22:24" ht="14.25" customHeight="1" x14ac:dyDescent="0.2">
      <c r="V3739" s="8"/>
      <c r="X3739" s="8"/>
    </row>
    <row r="3740" spans="22:24" ht="14.25" customHeight="1" x14ac:dyDescent="0.2">
      <c r="V3740" s="8"/>
      <c r="X3740" s="8"/>
    </row>
    <row r="3741" spans="22:24" ht="14.25" customHeight="1" x14ac:dyDescent="0.2">
      <c r="V3741" s="8"/>
      <c r="X3741" s="8"/>
    </row>
    <row r="3742" spans="22:24" ht="14.25" customHeight="1" x14ac:dyDescent="0.2">
      <c r="V3742" s="8"/>
      <c r="X3742" s="8"/>
    </row>
    <row r="3743" spans="22:24" ht="14.25" customHeight="1" x14ac:dyDescent="0.2">
      <c r="V3743" s="8"/>
      <c r="X3743" s="8"/>
    </row>
    <row r="3744" spans="22:24" ht="14.25" customHeight="1" x14ac:dyDescent="0.2">
      <c r="V3744" s="8"/>
      <c r="X3744" s="8"/>
    </row>
    <row r="3745" spans="22:24" ht="14.25" customHeight="1" x14ac:dyDescent="0.2">
      <c r="V3745" s="8"/>
      <c r="X3745" s="8"/>
    </row>
    <row r="3746" spans="22:24" ht="14.25" customHeight="1" x14ac:dyDescent="0.2">
      <c r="V3746" s="8"/>
      <c r="X3746" s="8"/>
    </row>
    <row r="3747" spans="22:24" ht="14.25" customHeight="1" x14ac:dyDescent="0.2">
      <c r="V3747" s="8"/>
      <c r="X3747" s="8"/>
    </row>
    <row r="3748" spans="22:24" ht="14.25" customHeight="1" x14ac:dyDescent="0.2">
      <c r="V3748" s="8"/>
      <c r="X3748" s="8"/>
    </row>
    <row r="3749" spans="22:24" ht="14.25" customHeight="1" x14ac:dyDescent="0.2">
      <c r="V3749" s="8"/>
      <c r="X3749" s="8"/>
    </row>
    <row r="3750" spans="22:24" ht="14.25" customHeight="1" x14ac:dyDescent="0.2">
      <c r="V3750" s="8"/>
      <c r="X3750" s="8"/>
    </row>
    <row r="3751" spans="22:24" ht="14.25" customHeight="1" x14ac:dyDescent="0.2">
      <c r="V3751" s="8"/>
      <c r="X3751" s="8"/>
    </row>
    <row r="3752" spans="22:24" ht="14.25" customHeight="1" x14ac:dyDescent="0.2">
      <c r="V3752" s="8"/>
      <c r="X3752" s="8"/>
    </row>
    <row r="3753" spans="22:24" ht="14.25" customHeight="1" x14ac:dyDescent="0.2">
      <c r="V3753" s="8"/>
      <c r="X3753" s="8"/>
    </row>
    <row r="3754" spans="22:24" ht="14.25" customHeight="1" x14ac:dyDescent="0.2">
      <c r="V3754" s="8"/>
      <c r="X3754" s="8"/>
    </row>
    <row r="3755" spans="22:24" ht="14.25" customHeight="1" x14ac:dyDescent="0.2">
      <c r="V3755" s="8"/>
      <c r="X3755" s="8"/>
    </row>
    <row r="3756" spans="22:24" ht="14.25" customHeight="1" x14ac:dyDescent="0.2">
      <c r="V3756" s="8"/>
      <c r="X3756" s="8"/>
    </row>
    <row r="3757" spans="22:24" ht="14.25" customHeight="1" x14ac:dyDescent="0.2">
      <c r="V3757" s="8"/>
      <c r="X3757" s="8"/>
    </row>
    <row r="3758" spans="22:24" ht="14.25" customHeight="1" x14ac:dyDescent="0.2">
      <c r="V3758" s="8"/>
      <c r="X3758" s="8"/>
    </row>
    <row r="3759" spans="22:24" ht="14.25" customHeight="1" x14ac:dyDescent="0.2">
      <c r="V3759" s="8"/>
      <c r="X3759" s="8"/>
    </row>
    <row r="3760" spans="22:24" ht="14.25" customHeight="1" x14ac:dyDescent="0.2">
      <c r="V3760" s="8"/>
      <c r="X3760" s="8"/>
    </row>
    <row r="3761" spans="22:24" ht="14.25" customHeight="1" x14ac:dyDescent="0.2">
      <c r="V3761" s="8"/>
      <c r="X3761" s="8"/>
    </row>
    <row r="3762" spans="22:24" ht="14.25" customHeight="1" x14ac:dyDescent="0.2">
      <c r="V3762" s="8"/>
      <c r="X3762" s="8"/>
    </row>
    <row r="3763" spans="22:24" ht="14.25" customHeight="1" x14ac:dyDescent="0.2">
      <c r="V3763" s="8"/>
      <c r="X3763" s="8"/>
    </row>
    <row r="3764" spans="22:24" ht="14.25" customHeight="1" x14ac:dyDescent="0.2">
      <c r="V3764" s="8"/>
      <c r="X3764" s="8"/>
    </row>
    <row r="3765" spans="22:24" ht="14.25" customHeight="1" x14ac:dyDescent="0.2">
      <c r="V3765" s="8"/>
      <c r="X3765" s="8"/>
    </row>
    <row r="3766" spans="22:24" ht="14.25" customHeight="1" x14ac:dyDescent="0.2">
      <c r="V3766" s="8"/>
      <c r="X3766" s="8"/>
    </row>
    <row r="3767" spans="22:24" ht="14.25" customHeight="1" x14ac:dyDescent="0.2">
      <c r="V3767" s="8"/>
      <c r="X3767" s="8"/>
    </row>
    <row r="3768" spans="22:24" ht="14.25" customHeight="1" x14ac:dyDescent="0.2">
      <c r="V3768" s="8"/>
      <c r="X3768" s="8"/>
    </row>
    <row r="3769" spans="22:24" ht="14.25" customHeight="1" x14ac:dyDescent="0.2">
      <c r="V3769" s="8"/>
      <c r="X3769" s="8"/>
    </row>
    <row r="3770" spans="22:24" ht="14.25" customHeight="1" x14ac:dyDescent="0.2">
      <c r="V3770" s="8"/>
      <c r="X3770" s="8"/>
    </row>
    <row r="3771" spans="22:24" ht="14.25" customHeight="1" x14ac:dyDescent="0.2">
      <c r="V3771" s="8"/>
      <c r="X3771" s="8"/>
    </row>
    <row r="3772" spans="22:24" ht="14.25" customHeight="1" x14ac:dyDescent="0.2">
      <c r="V3772" s="8"/>
      <c r="X3772" s="8"/>
    </row>
    <row r="3773" spans="22:24" ht="14.25" customHeight="1" x14ac:dyDescent="0.2">
      <c r="V3773" s="8"/>
      <c r="X3773" s="8"/>
    </row>
    <row r="3774" spans="22:24" ht="14.25" customHeight="1" x14ac:dyDescent="0.2">
      <c r="V3774" s="8"/>
      <c r="X3774" s="8"/>
    </row>
    <row r="3775" spans="22:24" ht="14.25" customHeight="1" x14ac:dyDescent="0.2">
      <c r="V3775" s="8"/>
      <c r="X3775" s="8"/>
    </row>
    <row r="3776" spans="22:24" ht="14.25" customHeight="1" x14ac:dyDescent="0.2">
      <c r="V3776" s="8"/>
      <c r="X3776" s="8"/>
    </row>
    <row r="3777" spans="22:24" ht="14.25" customHeight="1" x14ac:dyDescent="0.2">
      <c r="V3777" s="8"/>
      <c r="X3777" s="8"/>
    </row>
    <row r="3778" spans="22:24" ht="14.25" customHeight="1" x14ac:dyDescent="0.2">
      <c r="V3778" s="8"/>
      <c r="X3778" s="8"/>
    </row>
    <row r="3779" spans="22:24" ht="14.25" customHeight="1" x14ac:dyDescent="0.2">
      <c r="V3779" s="8"/>
      <c r="X3779" s="8"/>
    </row>
    <row r="3780" spans="22:24" ht="14.25" customHeight="1" x14ac:dyDescent="0.2">
      <c r="V3780" s="8"/>
      <c r="X3780" s="8"/>
    </row>
    <row r="3781" spans="22:24" ht="14.25" customHeight="1" x14ac:dyDescent="0.2">
      <c r="V3781" s="8"/>
      <c r="X3781" s="8"/>
    </row>
    <row r="3782" spans="22:24" ht="14.25" customHeight="1" x14ac:dyDescent="0.2">
      <c r="V3782" s="8"/>
      <c r="X3782" s="8"/>
    </row>
    <row r="3783" spans="22:24" ht="14.25" customHeight="1" x14ac:dyDescent="0.2">
      <c r="V3783" s="8"/>
      <c r="X3783" s="8"/>
    </row>
    <row r="3784" spans="22:24" ht="14.25" customHeight="1" x14ac:dyDescent="0.2">
      <c r="V3784" s="8"/>
      <c r="X3784" s="8"/>
    </row>
    <row r="3785" spans="22:24" ht="14.25" customHeight="1" x14ac:dyDescent="0.2">
      <c r="V3785" s="8"/>
      <c r="X3785" s="8"/>
    </row>
    <row r="3786" spans="22:24" ht="14.25" customHeight="1" x14ac:dyDescent="0.2">
      <c r="V3786" s="8"/>
      <c r="X3786" s="8"/>
    </row>
    <row r="3787" spans="22:24" ht="14.25" customHeight="1" x14ac:dyDescent="0.2">
      <c r="V3787" s="8"/>
      <c r="X3787" s="8"/>
    </row>
    <row r="3788" spans="22:24" ht="14.25" customHeight="1" x14ac:dyDescent="0.2">
      <c r="V3788" s="8"/>
      <c r="X3788" s="8"/>
    </row>
    <row r="3789" spans="22:24" ht="14.25" customHeight="1" x14ac:dyDescent="0.2">
      <c r="V3789" s="8"/>
      <c r="X3789" s="8"/>
    </row>
    <row r="3790" spans="22:24" ht="14.25" customHeight="1" x14ac:dyDescent="0.2">
      <c r="V3790" s="8"/>
      <c r="X3790" s="8"/>
    </row>
    <row r="3791" spans="22:24" ht="14.25" customHeight="1" x14ac:dyDescent="0.2">
      <c r="V3791" s="8"/>
      <c r="X3791" s="8"/>
    </row>
    <row r="3792" spans="22:24" ht="14.25" customHeight="1" x14ac:dyDescent="0.2">
      <c r="V3792" s="8"/>
      <c r="X3792" s="8"/>
    </row>
    <row r="3793" spans="22:24" ht="14.25" customHeight="1" x14ac:dyDescent="0.2">
      <c r="V3793" s="8"/>
      <c r="X3793" s="8"/>
    </row>
    <row r="3794" spans="22:24" ht="14.25" customHeight="1" x14ac:dyDescent="0.2">
      <c r="V3794" s="8"/>
      <c r="X3794" s="8"/>
    </row>
    <row r="3795" spans="22:24" ht="14.25" customHeight="1" x14ac:dyDescent="0.2">
      <c r="V3795" s="8"/>
      <c r="X3795" s="8"/>
    </row>
    <row r="3796" spans="22:24" ht="14.25" customHeight="1" x14ac:dyDescent="0.2">
      <c r="V3796" s="8"/>
      <c r="X3796" s="8"/>
    </row>
    <row r="3797" spans="22:24" ht="14.25" customHeight="1" x14ac:dyDescent="0.2">
      <c r="V3797" s="8"/>
      <c r="X3797" s="8"/>
    </row>
    <row r="3798" spans="22:24" ht="14.25" customHeight="1" x14ac:dyDescent="0.2">
      <c r="V3798" s="8"/>
      <c r="X3798" s="8"/>
    </row>
    <row r="3799" spans="22:24" ht="14.25" customHeight="1" x14ac:dyDescent="0.2">
      <c r="V3799" s="8"/>
      <c r="X3799" s="8"/>
    </row>
    <row r="3800" spans="22:24" ht="14.25" customHeight="1" x14ac:dyDescent="0.2">
      <c r="V3800" s="8"/>
      <c r="X3800" s="8"/>
    </row>
    <row r="3801" spans="22:24" ht="14.25" customHeight="1" x14ac:dyDescent="0.2">
      <c r="V3801" s="8"/>
      <c r="X3801" s="8"/>
    </row>
    <row r="3802" spans="22:24" ht="14.25" customHeight="1" x14ac:dyDescent="0.2">
      <c r="V3802" s="8"/>
      <c r="X3802" s="8"/>
    </row>
    <row r="3803" spans="22:24" ht="14.25" customHeight="1" x14ac:dyDescent="0.2">
      <c r="V3803" s="8"/>
      <c r="X3803" s="8"/>
    </row>
    <row r="3804" spans="22:24" ht="14.25" customHeight="1" x14ac:dyDescent="0.2">
      <c r="V3804" s="8"/>
      <c r="X3804" s="8"/>
    </row>
    <row r="3805" spans="22:24" ht="14.25" customHeight="1" x14ac:dyDescent="0.2">
      <c r="V3805" s="8"/>
      <c r="X3805" s="8"/>
    </row>
    <row r="3806" spans="22:24" ht="14.25" customHeight="1" x14ac:dyDescent="0.2">
      <c r="V3806" s="8"/>
      <c r="X3806" s="8"/>
    </row>
    <row r="3807" spans="22:24" ht="14.25" customHeight="1" x14ac:dyDescent="0.2">
      <c r="V3807" s="8"/>
      <c r="X3807" s="8"/>
    </row>
    <row r="3808" spans="22:24" ht="14.25" customHeight="1" x14ac:dyDescent="0.2">
      <c r="V3808" s="8"/>
      <c r="X3808" s="8"/>
    </row>
    <row r="3809" spans="22:24" ht="14.25" customHeight="1" x14ac:dyDescent="0.2">
      <c r="V3809" s="8"/>
      <c r="X3809" s="8"/>
    </row>
    <row r="3810" spans="22:24" ht="14.25" customHeight="1" x14ac:dyDescent="0.2">
      <c r="V3810" s="8"/>
      <c r="X3810" s="8"/>
    </row>
    <row r="3811" spans="22:24" ht="14.25" customHeight="1" x14ac:dyDescent="0.2">
      <c r="V3811" s="8"/>
      <c r="X3811" s="8"/>
    </row>
    <row r="3812" spans="22:24" ht="14.25" customHeight="1" x14ac:dyDescent="0.2">
      <c r="V3812" s="8"/>
      <c r="X3812" s="8"/>
    </row>
    <row r="3813" spans="22:24" ht="14.25" customHeight="1" x14ac:dyDescent="0.2">
      <c r="V3813" s="8"/>
      <c r="X3813" s="8"/>
    </row>
    <row r="3814" spans="22:24" ht="14.25" customHeight="1" x14ac:dyDescent="0.2">
      <c r="V3814" s="8"/>
      <c r="X3814" s="8"/>
    </row>
    <row r="3815" spans="22:24" ht="14.25" customHeight="1" x14ac:dyDescent="0.2">
      <c r="V3815" s="8"/>
      <c r="X3815" s="8"/>
    </row>
    <row r="3816" spans="22:24" ht="14.25" customHeight="1" x14ac:dyDescent="0.2">
      <c r="V3816" s="8"/>
      <c r="X3816" s="8"/>
    </row>
    <row r="3817" spans="22:24" ht="14.25" customHeight="1" x14ac:dyDescent="0.2">
      <c r="V3817" s="8"/>
      <c r="X3817" s="8"/>
    </row>
    <row r="3818" spans="22:24" ht="14.25" customHeight="1" x14ac:dyDescent="0.2">
      <c r="V3818" s="8"/>
      <c r="X3818" s="8"/>
    </row>
    <row r="3819" spans="22:24" ht="14.25" customHeight="1" x14ac:dyDescent="0.2">
      <c r="V3819" s="8"/>
      <c r="X3819" s="8"/>
    </row>
    <row r="3820" spans="22:24" ht="14.25" customHeight="1" x14ac:dyDescent="0.2">
      <c r="V3820" s="8"/>
      <c r="X3820" s="8"/>
    </row>
    <row r="3821" spans="22:24" ht="14.25" customHeight="1" x14ac:dyDescent="0.2">
      <c r="V3821" s="8"/>
      <c r="X3821" s="8"/>
    </row>
    <row r="3822" spans="22:24" ht="14.25" customHeight="1" x14ac:dyDescent="0.2">
      <c r="V3822" s="8"/>
      <c r="X3822" s="8"/>
    </row>
    <row r="3823" spans="22:24" ht="14.25" customHeight="1" x14ac:dyDescent="0.2">
      <c r="V3823" s="8"/>
      <c r="X3823" s="8"/>
    </row>
    <row r="3824" spans="22:24" ht="14.25" customHeight="1" x14ac:dyDescent="0.2">
      <c r="V3824" s="8"/>
      <c r="X3824" s="8"/>
    </row>
    <row r="3825" spans="22:24" ht="14.25" customHeight="1" x14ac:dyDescent="0.2">
      <c r="V3825" s="8"/>
      <c r="X3825" s="8"/>
    </row>
    <row r="3826" spans="22:24" ht="14.25" customHeight="1" x14ac:dyDescent="0.2">
      <c r="V3826" s="8"/>
      <c r="X3826" s="8"/>
    </row>
    <row r="3827" spans="22:24" ht="14.25" customHeight="1" x14ac:dyDescent="0.2">
      <c r="V3827" s="8"/>
      <c r="X3827" s="8"/>
    </row>
    <row r="3828" spans="22:24" ht="14.25" customHeight="1" x14ac:dyDescent="0.2">
      <c r="V3828" s="8"/>
      <c r="X3828" s="8"/>
    </row>
    <row r="3829" spans="22:24" ht="14.25" customHeight="1" x14ac:dyDescent="0.2">
      <c r="V3829" s="8"/>
      <c r="X3829" s="8"/>
    </row>
    <row r="3830" spans="22:24" ht="14.25" customHeight="1" x14ac:dyDescent="0.2">
      <c r="V3830" s="8"/>
      <c r="X3830" s="8"/>
    </row>
    <row r="3831" spans="22:24" ht="14.25" customHeight="1" x14ac:dyDescent="0.2">
      <c r="V3831" s="8"/>
      <c r="X3831" s="8"/>
    </row>
    <row r="3832" spans="22:24" ht="14.25" customHeight="1" x14ac:dyDescent="0.2">
      <c r="V3832" s="8"/>
      <c r="X3832" s="8"/>
    </row>
    <row r="3833" spans="22:24" ht="14.25" customHeight="1" x14ac:dyDescent="0.2">
      <c r="V3833" s="8"/>
      <c r="X3833" s="8"/>
    </row>
    <row r="3834" spans="22:24" ht="14.25" customHeight="1" x14ac:dyDescent="0.2">
      <c r="V3834" s="8"/>
      <c r="X3834" s="8"/>
    </row>
    <row r="3835" spans="22:24" ht="14.25" customHeight="1" x14ac:dyDescent="0.2">
      <c r="V3835" s="8"/>
      <c r="X3835" s="8"/>
    </row>
    <row r="3836" spans="22:24" ht="14.25" customHeight="1" x14ac:dyDescent="0.2">
      <c r="V3836" s="8"/>
      <c r="X3836" s="8"/>
    </row>
    <row r="3837" spans="22:24" ht="14.25" customHeight="1" x14ac:dyDescent="0.2">
      <c r="V3837" s="8"/>
      <c r="X3837" s="8"/>
    </row>
    <row r="3838" spans="22:24" ht="14.25" customHeight="1" x14ac:dyDescent="0.2">
      <c r="V3838" s="8"/>
      <c r="X3838" s="8"/>
    </row>
    <row r="3839" spans="22:24" ht="14.25" customHeight="1" x14ac:dyDescent="0.2">
      <c r="V3839" s="8"/>
      <c r="X3839" s="8"/>
    </row>
    <row r="3840" spans="22:24" ht="14.25" customHeight="1" x14ac:dyDescent="0.2">
      <c r="V3840" s="8"/>
      <c r="X3840" s="8"/>
    </row>
    <row r="3841" spans="22:24" ht="14.25" customHeight="1" x14ac:dyDescent="0.2">
      <c r="V3841" s="8"/>
      <c r="X3841" s="8"/>
    </row>
    <row r="3842" spans="22:24" ht="14.25" customHeight="1" x14ac:dyDescent="0.2">
      <c r="V3842" s="8"/>
      <c r="X3842" s="8"/>
    </row>
    <row r="3843" spans="22:24" ht="14.25" customHeight="1" x14ac:dyDescent="0.2">
      <c r="V3843" s="8"/>
      <c r="X3843" s="8"/>
    </row>
    <row r="3844" spans="22:24" ht="14.25" customHeight="1" x14ac:dyDescent="0.2">
      <c r="V3844" s="8"/>
      <c r="X3844" s="8"/>
    </row>
    <row r="3845" spans="22:24" ht="14.25" customHeight="1" x14ac:dyDescent="0.2">
      <c r="V3845" s="8"/>
      <c r="X3845" s="8"/>
    </row>
    <row r="3846" spans="22:24" ht="14.25" customHeight="1" x14ac:dyDescent="0.2">
      <c r="V3846" s="8"/>
      <c r="X3846" s="8"/>
    </row>
    <row r="3847" spans="22:24" ht="14.25" customHeight="1" x14ac:dyDescent="0.2">
      <c r="V3847" s="8"/>
      <c r="X3847" s="8"/>
    </row>
    <row r="3848" spans="22:24" ht="14.25" customHeight="1" x14ac:dyDescent="0.2">
      <c r="V3848" s="8"/>
      <c r="X3848" s="8"/>
    </row>
    <row r="3849" spans="22:24" ht="14.25" customHeight="1" x14ac:dyDescent="0.2">
      <c r="V3849" s="8"/>
      <c r="X3849" s="8"/>
    </row>
    <row r="3850" spans="22:24" ht="14.25" customHeight="1" x14ac:dyDescent="0.2">
      <c r="V3850" s="8"/>
      <c r="X3850" s="8"/>
    </row>
    <row r="3851" spans="22:24" ht="14.25" customHeight="1" x14ac:dyDescent="0.2">
      <c r="V3851" s="8"/>
      <c r="X3851" s="8"/>
    </row>
    <row r="3852" spans="22:24" ht="14.25" customHeight="1" x14ac:dyDescent="0.2">
      <c r="V3852" s="8"/>
      <c r="X3852" s="8"/>
    </row>
    <row r="3853" spans="22:24" ht="14.25" customHeight="1" x14ac:dyDescent="0.2">
      <c r="V3853" s="8"/>
      <c r="X3853" s="8"/>
    </row>
    <row r="3854" spans="22:24" ht="14.25" customHeight="1" x14ac:dyDescent="0.2">
      <c r="V3854" s="8"/>
      <c r="X3854" s="8"/>
    </row>
    <row r="3855" spans="22:24" ht="14.25" customHeight="1" x14ac:dyDescent="0.2">
      <c r="V3855" s="8"/>
      <c r="X3855" s="8"/>
    </row>
    <row r="3856" spans="22:24" ht="14.25" customHeight="1" x14ac:dyDescent="0.2">
      <c r="V3856" s="8"/>
      <c r="X3856" s="8"/>
    </row>
    <row r="3857" spans="22:24" ht="14.25" customHeight="1" x14ac:dyDescent="0.2">
      <c r="V3857" s="8"/>
      <c r="X3857" s="8"/>
    </row>
    <row r="3858" spans="22:24" ht="14.25" customHeight="1" x14ac:dyDescent="0.2">
      <c r="V3858" s="8"/>
      <c r="X3858" s="8"/>
    </row>
    <row r="3859" spans="22:24" ht="14.25" customHeight="1" x14ac:dyDescent="0.2">
      <c r="V3859" s="8"/>
      <c r="X3859" s="8"/>
    </row>
    <row r="3860" spans="22:24" ht="14.25" customHeight="1" x14ac:dyDescent="0.2">
      <c r="V3860" s="8"/>
      <c r="X3860" s="8"/>
    </row>
    <row r="3861" spans="22:24" ht="14.25" customHeight="1" x14ac:dyDescent="0.2">
      <c r="V3861" s="8"/>
      <c r="X3861" s="8"/>
    </row>
    <row r="3862" spans="22:24" ht="14.25" customHeight="1" x14ac:dyDescent="0.2">
      <c r="V3862" s="8"/>
      <c r="X3862" s="8"/>
    </row>
    <row r="3863" spans="22:24" ht="14.25" customHeight="1" x14ac:dyDescent="0.2">
      <c r="V3863" s="8"/>
      <c r="X3863" s="8"/>
    </row>
    <row r="3864" spans="22:24" ht="14.25" customHeight="1" x14ac:dyDescent="0.2">
      <c r="V3864" s="8"/>
      <c r="X3864" s="8"/>
    </row>
    <row r="3865" spans="22:24" ht="14.25" customHeight="1" x14ac:dyDescent="0.2">
      <c r="V3865" s="8"/>
      <c r="X3865" s="8"/>
    </row>
    <row r="3866" spans="22:24" ht="14.25" customHeight="1" x14ac:dyDescent="0.2">
      <c r="V3866" s="8"/>
      <c r="X3866" s="8"/>
    </row>
    <row r="3867" spans="22:24" ht="14.25" customHeight="1" x14ac:dyDescent="0.2">
      <c r="V3867" s="8"/>
      <c r="X3867" s="8"/>
    </row>
    <row r="3868" spans="22:24" ht="14.25" customHeight="1" x14ac:dyDescent="0.2">
      <c r="V3868" s="8"/>
      <c r="X3868" s="8"/>
    </row>
    <row r="3869" spans="22:24" ht="14.25" customHeight="1" x14ac:dyDescent="0.2">
      <c r="V3869" s="8"/>
      <c r="X3869" s="8"/>
    </row>
    <row r="3870" spans="22:24" ht="14.25" customHeight="1" x14ac:dyDescent="0.2">
      <c r="V3870" s="8"/>
      <c r="X3870" s="8"/>
    </row>
    <row r="3871" spans="22:24" ht="14.25" customHeight="1" x14ac:dyDescent="0.2">
      <c r="V3871" s="8"/>
      <c r="X3871" s="8"/>
    </row>
    <row r="3872" spans="22:24" ht="14.25" customHeight="1" x14ac:dyDescent="0.2">
      <c r="V3872" s="8"/>
      <c r="X3872" s="8"/>
    </row>
    <row r="3873" spans="22:24" ht="14.25" customHeight="1" x14ac:dyDescent="0.2">
      <c r="V3873" s="8"/>
      <c r="X3873" s="8"/>
    </row>
    <row r="3874" spans="22:24" ht="14.25" customHeight="1" x14ac:dyDescent="0.2">
      <c r="V3874" s="8"/>
      <c r="X3874" s="8"/>
    </row>
    <row r="3875" spans="22:24" ht="14.25" customHeight="1" x14ac:dyDescent="0.2">
      <c r="V3875" s="8"/>
      <c r="X3875" s="8"/>
    </row>
    <row r="3876" spans="22:24" ht="14.25" customHeight="1" x14ac:dyDescent="0.2">
      <c r="V3876" s="8"/>
      <c r="X3876" s="8"/>
    </row>
    <row r="3877" spans="22:24" ht="14.25" customHeight="1" x14ac:dyDescent="0.2">
      <c r="V3877" s="8"/>
      <c r="X3877" s="8"/>
    </row>
    <row r="3878" spans="22:24" ht="14.25" customHeight="1" x14ac:dyDescent="0.2">
      <c r="V3878" s="8"/>
      <c r="X3878" s="8"/>
    </row>
    <row r="3879" spans="22:24" ht="14.25" customHeight="1" x14ac:dyDescent="0.2">
      <c r="V3879" s="8"/>
      <c r="X3879" s="8"/>
    </row>
    <row r="3880" spans="22:24" ht="14.25" customHeight="1" x14ac:dyDescent="0.2">
      <c r="V3880" s="8"/>
      <c r="X3880" s="8"/>
    </row>
    <row r="3881" spans="22:24" ht="14.25" customHeight="1" x14ac:dyDescent="0.2">
      <c r="V3881" s="8"/>
      <c r="X3881" s="8"/>
    </row>
    <row r="3882" spans="22:24" ht="14.25" customHeight="1" x14ac:dyDescent="0.2">
      <c r="V3882" s="8"/>
      <c r="X3882" s="8"/>
    </row>
    <row r="3883" spans="22:24" ht="14.25" customHeight="1" x14ac:dyDescent="0.2">
      <c r="V3883" s="8"/>
      <c r="X3883" s="8"/>
    </row>
    <row r="3884" spans="22:24" ht="14.25" customHeight="1" x14ac:dyDescent="0.2">
      <c r="V3884" s="8"/>
      <c r="X3884" s="8"/>
    </row>
    <row r="3885" spans="22:24" ht="14.25" customHeight="1" x14ac:dyDescent="0.2">
      <c r="V3885" s="8"/>
      <c r="X3885" s="8"/>
    </row>
    <row r="3886" spans="22:24" ht="14.25" customHeight="1" x14ac:dyDescent="0.2">
      <c r="V3886" s="8"/>
      <c r="X3886" s="8"/>
    </row>
    <row r="3887" spans="22:24" ht="14.25" customHeight="1" x14ac:dyDescent="0.2">
      <c r="V3887" s="8"/>
      <c r="X3887" s="8"/>
    </row>
    <row r="3888" spans="22:24" ht="14.25" customHeight="1" x14ac:dyDescent="0.2">
      <c r="V3888" s="8"/>
      <c r="X3888" s="8"/>
    </row>
    <row r="3889" spans="22:24" ht="14.25" customHeight="1" x14ac:dyDescent="0.2">
      <c r="V3889" s="8"/>
      <c r="X3889" s="8"/>
    </row>
    <row r="3890" spans="22:24" ht="14.25" customHeight="1" x14ac:dyDescent="0.2">
      <c r="V3890" s="8"/>
      <c r="X3890" s="8"/>
    </row>
    <row r="3891" spans="22:24" ht="14.25" customHeight="1" x14ac:dyDescent="0.2">
      <c r="V3891" s="8"/>
      <c r="X3891" s="8"/>
    </row>
    <row r="3892" spans="22:24" ht="14.25" customHeight="1" x14ac:dyDescent="0.2">
      <c r="V3892" s="8"/>
      <c r="X3892" s="8"/>
    </row>
    <row r="3893" spans="22:24" ht="14.25" customHeight="1" x14ac:dyDescent="0.2">
      <c r="V3893" s="8"/>
      <c r="X3893" s="8"/>
    </row>
    <row r="3894" spans="22:24" ht="14.25" customHeight="1" x14ac:dyDescent="0.2">
      <c r="V3894" s="8"/>
      <c r="X3894" s="8"/>
    </row>
    <row r="3895" spans="22:24" ht="14.25" customHeight="1" x14ac:dyDescent="0.2">
      <c r="V3895" s="8"/>
      <c r="X3895" s="8"/>
    </row>
    <row r="3896" spans="22:24" ht="14.25" customHeight="1" x14ac:dyDescent="0.2">
      <c r="V3896" s="8"/>
      <c r="X3896" s="8"/>
    </row>
    <row r="3897" spans="22:24" ht="14.25" customHeight="1" x14ac:dyDescent="0.2">
      <c r="V3897" s="8"/>
      <c r="X3897" s="8"/>
    </row>
    <row r="3898" spans="22:24" ht="14.25" customHeight="1" x14ac:dyDescent="0.2">
      <c r="V3898" s="8"/>
      <c r="X3898" s="8"/>
    </row>
    <row r="3899" spans="22:24" ht="14.25" customHeight="1" x14ac:dyDescent="0.2">
      <c r="V3899" s="8"/>
      <c r="X3899" s="8"/>
    </row>
    <row r="3900" spans="22:24" ht="14.25" customHeight="1" x14ac:dyDescent="0.2">
      <c r="V3900" s="8"/>
      <c r="X3900" s="8"/>
    </row>
    <row r="3901" spans="22:24" ht="14.25" customHeight="1" x14ac:dyDescent="0.2">
      <c r="V3901" s="8"/>
      <c r="X3901" s="8"/>
    </row>
    <row r="3902" spans="22:24" ht="14.25" customHeight="1" x14ac:dyDescent="0.2">
      <c r="V3902" s="8"/>
      <c r="X3902" s="8"/>
    </row>
    <row r="3903" spans="22:24" ht="14.25" customHeight="1" x14ac:dyDescent="0.2">
      <c r="V3903" s="8"/>
      <c r="X3903" s="8"/>
    </row>
    <row r="3904" spans="22:24" ht="14.25" customHeight="1" x14ac:dyDescent="0.2">
      <c r="V3904" s="8"/>
      <c r="X3904" s="8"/>
    </row>
    <row r="3905" spans="22:24" ht="14.25" customHeight="1" x14ac:dyDescent="0.2">
      <c r="V3905" s="8"/>
      <c r="X3905" s="8"/>
    </row>
    <row r="3906" spans="22:24" ht="14.25" customHeight="1" x14ac:dyDescent="0.2">
      <c r="V3906" s="8"/>
      <c r="X3906" s="8"/>
    </row>
    <row r="3907" spans="22:24" ht="14.25" customHeight="1" x14ac:dyDescent="0.2">
      <c r="V3907" s="8"/>
      <c r="X3907" s="8"/>
    </row>
    <row r="3908" spans="22:24" ht="14.25" customHeight="1" x14ac:dyDescent="0.2">
      <c r="V3908" s="8"/>
      <c r="X3908" s="8"/>
    </row>
    <row r="3909" spans="22:24" ht="14.25" customHeight="1" x14ac:dyDescent="0.2">
      <c r="V3909" s="8"/>
      <c r="X3909" s="8"/>
    </row>
    <row r="3910" spans="22:24" ht="14.25" customHeight="1" x14ac:dyDescent="0.2">
      <c r="V3910" s="8"/>
      <c r="X3910" s="8"/>
    </row>
    <row r="3911" spans="22:24" ht="14.25" customHeight="1" x14ac:dyDescent="0.2">
      <c r="V3911" s="8"/>
      <c r="X3911" s="8"/>
    </row>
    <row r="3912" spans="22:24" ht="14.25" customHeight="1" x14ac:dyDescent="0.2">
      <c r="V3912" s="8"/>
      <c r="X3912" s="8"/>
    </row>
    <row r="3913" spans="22:24" ht="14.25" customHeight="1" x14ac:dyDescent="0.2">
      <c r="V3913" s="8"/>
      <c r="X3913" s="8"/>
    </row>
    <row r="3914" spans="22:24" ht="14.25" customHeight="1" x14ac:dyDescent="0.2">
      <c r="V3914" s="8"/>
      <c r="X3914" s="8"/>
    </row>
    <row r="3915" spans="22:24" ht="14.25" customHeight="1" x14ac:dyDescent="0.2">
      <c r="V3915" s="8"/>
      <c r="X3915" s="8"/>
    </row>
    <row r="3916" spans="22:24" ht="14.25" customHeight="1" x14ac:dyDescent="0.2">
      <c r="V3916" s="8"/>
      <c r="X3916" s="8"/>
    </row>
    <row r="3917" spans="22:24" ht="14.25" customHeight="1" x14ac:dyDescent="0.2">
      <c r="V3917" s="8"/>
      <c r="X3917" s="8"/>
    </row>
    <row r="3918" spans="22:24" ht="14.25" customHeight="1" x14ac:dyDescent="0.2">
      <c r="V3918" s="8"/>
      <c r="X3918" s="8"/>
    </row>
    <row r="3919" spans="22:24" ht="14.25" customHeight="1" x14ac:dyDescent="0.2">
      <c r="V3919" s="8"/>
      <c r="X3919" s="8"/>
    </row>
    <row r="3920" spans="22:24" ht="14.25" customHeight="1" x14ac:dyDescent="0.2">
      <c r="V3920" s="8"/>
      <c r="X3920" s="8"/>
    </row>
    <row r="3921" spans="22:24" ht="14.25" customHeight="1" x14ac:dyDescent="0.2">
      <c r="V3921" s="8"/>
      <c r="X3921" s="8"/>
    </row>
    <row r="3922" spans="22:24" ht="14.25" customHeight="1" x14ac:dyDescent="0.2">
      <c r="V3922" s="8"/>
      <c r="X3922" s="8"/>
    </row>
    <row r="3923" spans="22:24" ht="14.25" customHeight="1" x14ac:dyDescent="0.2">
      <c r="V3923" s="8"/>
      <c r="X3923" s="8"/>
    </row>
    <row r="3924" spans="22:24" ht="14.25" customHeight="1" x14ac:dyDescent="0.2">
      <c r="V3924" s="8"/>
      <c r="X3924" s="8"/>
    </row>
    <row r="3925" spans="22:24" ht="14.25" customHeight="1" x14ac:dyDescent="0.2">
      <c r="V3925" s="8"/>
      <c r="X3925" s="8"/>
    </row>
    <row r="3926" spans="22:24" ht="14.25" customHeight="1" x14ac:dyDescent="0.2">
      <c r="V3926" s="8"/>
      <c r="X3926" s="8"/>
    </row>
    <row r="3927" spans="22:24" ht="14.25" customHeight="1" x14ac:dyDescent="0.2">
      <c r="V3927" s="8"/>
      <c r="X3927" s="8"/>
    </row>
    <row r="3928" spans="22:24" ht="14.25" customHeight="1" x14ac:dyDescent="0.2">
      <c r="V3928" s="8"/>
      <c r="X3928" s="8"/>
    </row>
    <row r="3929" spans="22:24" ht="14.25" customHeight="1" x14ac:dyDescent="0.2">
      <c r="V3929" s="8"/>
      <c r="X3929" s="8"/>
    </row>
    <row r="3930" spans="22:24" ht="14.25" customHeight="1" x14ac:dyDescent="0.2">
      <c r="V3930" s="8"/>
      <c r="X3930" s="8"/>
    </row>
    <row r="3931" spans="22:24" ht="14.25" customHeight="1" x14ac:dyDescent="0.2">
      <c r="V3931" s="8"/>
      <c r="X3931" s="8"/>
    </row>
    <row r="3932" spans="22:24" ht="14.25" customHeight="1" x14ac:dyDescent="0.2">
      <c r="V3932" s="8"/>
      <c r="X3932" s="8"/>
    </row>
    <row r="3933" spans="22:24" ht="14.25" customHeight="1" x14ac:dyDescent="0.2">
      <c r="V3933" s="8"/>
      <c r="X3933" s="8"/>
    </row>
    <row r="3934" spans="22:24" ht="14.25" customHeight="1" x14ac:dyDescent="0.2">
      <c r="V3934" s="8"/>
      <c r="X3934" s="8"/>
    </row>
    <row r="3935" spans="22:24" ht="14.25" customHeight="1" x14ac:dyDescent="0.2">
      <c r="V3935" s="8"/>
      <c r="X3935" s="8"/>
    </row>
    <row r="3936" spans="22:24" ht="14.25" customHeight="1" x14ac:dyDescent="0.2">
      <c r="V3936" s="8"/>
      <c r="X3936" s="8"/>
    </row>
    <row r="3937" spans="22:24" ht="14.25" customHeight="1" x14ac:dyDescent="0.2">
      <c r="V3937" s="8"/>
      <c r="X3937" s="8"/>
    </row>
    <row r="3938" spans="22:24" ht="14.25" customHeight="1" x14ac:dyDescent="0.2">
      <c r="V3938" s="8"/>
      <c r="X3938" s="8"/>
    </row>
    <row r="3939" spans="22:24" ht="14.25" customHeight="1" x14ac:dyDescent="0.2">
      <c r="V3939" s="8"/>
      <c r="X3939" s="8"/>
    </row>
    <row r="3940" spans="22:24" ht="14.25" customHeight="1" x14ac:dyDescent="0.2">
      <c r="V3940" s="8"/>
      <c r="X3940" s="8"/>
    </row>
    <row r="3941" spans="22:24" ht="14.25" customHeight="1" x14ac:dyDescent="0.2">
      <c r="V3941" s="8"/>
      <c r="X3941" s="8"/>
    </row>
    <row r="3942" spans="22:24" ht="14.25" customHeight="1" x14ac:dyDescent="0.2">
      <c r="V3942" s="8"/>
      <c r="X3942" s="8"/>
    </row>
    <row r="3943" spans="22:24" ht="14.25" customHeight="1" x14ac:dyDescent="0.2">
      <c r="V3943" s="8"/>
      <c r="X3943" s="8"/>
    </row>
    <row r="3944" spans="22:24" ht="14.25" customHeight="1" x14ac:dyDescent="0.2">
      <c r="V3944" s="8"/>
      <c r="X3944" s="8"/>
    </row>
    <row r="3945" spans="22:24" ht="14.25" customHeight="1" x14ac:dyDescent="0.2">
      <c r="V3945" s="8"/>
      <c r="X3945" s="8"/>
    </row>
    <row r="3946" spans="22:24" ht="14.25" customHeight="1" x14ac:dyDescent="0.2">
      <c r="V3946" s="8"/>
      <c r="X3946" s="8"/>
    </row>
    <row r="3947" spans="22:24" ht="14.25" customHeight="1" x14ac:dyDescent="0.2">
      <c r="V3947" s="8"/>
      <c r="X3947" s="8"/>
    </row>
    <row r="3948" spans="22:24" ht="14.25" customHeight="1" x14ac:dyDescent="0.2">
      <c r="V3948" s="8"/>
      <c r="X3948" s="8"/>
    </row>
    <row r="3949" spans="22:24" ht="14.25" customHeight="1" x14ac:dyDescent="0.2">
      <c r="V3949" s="8"/>
      <c r="X3949" s="8"/>
    </row>
    <row r="3950" spans="22:24" ht="14.25" customHeight="1" x14ac:dyDescent="0.2">
      <c r="V3950" s="8"/>
      <c r="X3950" s="8"/>
    </row>
    <row r="3951" spans="22:24" ht="14.25" customHeight="1" x14ac:dyDescent="0.2">
      <c r="V3951" s="8"/>
      <c r="X3951" s="8"/>
    </row>
    <row r="3952" spans="22:24" ht="14.25" customHeight="1" x14ac:dyDescent="0.2">
      <c r="V3952" s="8"/>
      <c r="X3952" s="8"/>
    </row>
    <row r="3953" spans="22:24" ht="14.25" customHeight="1" x14ac:dyDescent="0.2">
      <c r="V3953" s="8"/>
      <c r="X3953" s="8"/>
    </row>
    <row r="3954" spans="22:24" ht="14.25" customHeight="1" x14ac:dyDescent="0.2">
      <c r="V3954" s="8"/>
      <c r="X3954" s="8"/>
    </row>
    <row r="3955" spans="22:24" ht="14.25" customHeight="1" x14ac:dyDescent="0.2">
      <c r="V3955" s="8"/>
      <c r="X3955" s="8"/>
    </row>
    <row r="3956" spans="22:24" ht="14.25" customHeight="1" x14ac:dyDescent="0.2">
      <c r="V3956" s="8"/>
      <c r="X3956" s="8"/>
    </row>
    <row r="3957" spans="22:24" ht="14.25" customHeight="1" x14ac:dyDescent="0.2">
      <c r="V3957" s="8"/>
      <c r="X3957" s="8"/>
    </row>
    <row r="3958" spans="22:24" ht="14.25" customHeight="1" x14ac:dyDescent="0.2">
      <c r="V3958" s="8"/>
      <c r="X3958" s="8"/>
    </row>
    <row r="3959" spans="22:24" ht="14.25" customHeight="1" x14ac:dyDescent="0.2">
      <c r="V3959" s="8"/>
      <c r="X3959" s="8"/>
    </row>
    <row r="3960" spans="22:24" ht="14.25" customHeight="1" x14ac:dyDescent="0.2">
      <c r="V3960" s="8"/>
      <c r="X3960" s="8"/>
    </row>
    <row r="3961" spans="22:24" ht="14.25" customHeight="1" x14ac:dyDescent="0.2">
      <c r="V3961" s="8"/>
      <c r="X3961" s="8"/>
    </row>
    <row r="3962" spans="22:24" ht="14.25" customHeight="1" x14ac:dyDescent="0.2">
      <c r="V3962" s="8"/>
      <c r="X3962" s="8"/>
    </row>
    <row r="3963" spans="22:24" ht="14.25" customHeight="1" x14ac:dyDescent="0.2">
      <c r="V3963" s="8"/>
      <c r="X3963" s="8"/>
    </row>
    <row r="3964" spans="22:24" ht="14.25" customHeight="1" x14ac:dyDescent="0.2">
      <c r="V3964" s="8"/>
      <c r="X3964" s="8"/>
    </row>
    <row r="3965" spans="22:24" ht="14.25" customHeight="1" x14ac:dyDescent="0.2">
      <c r="V3965" s="8"/>
      <c r="X3965" s="8"/>
    </row>
    <row r="3966" spans="22:24" ht="14.25" customHeight="1" x14ac:dyDescent="0.2">
      <c r="V3966" s="8"/>
      <c r="X3966" s="8"/>
    </row>
    <row r="3967" spans="22:24" ht="14.25" customHeight="1" x14ac:dyDescent="0.2">
      <c r="V3967" s="8"/>
      <c r="X3967" s="8"/>
    </row>
    <row r="3968" spans="22:24" ht="14.25" customHeight="1" x14ac:dyDescent="0.2">
      <c r="V3968" s="8"/>
      <c r="X3968" s="8"/>
    </row>
    <row r="3969" spans="22:24" ht="14.25" customHeight="1" x14ac:dyDescent="0.2">
      <c r="V3969" s="8"/>
      <c r="X3969" s="8"/>
    </row>
    <row r="3970" spans="22:24" ht="14.25" customHeight="1" x14ac:dyDescent="0.2">
      <c r="V3970" s="8"/>
      <c r="X3970" s="8"/>
    </row>
    <row r="3971" spans="22:24" ht="14.25" customHeight="1" x14ac:dyDescent="0.2">
      <c r="V3971" s="8"/>
      <c r="X3971" s="8"/>
    </row>
    <row r="3972" spans="22:24" ht="14.25" customHeight="1" x14ac:dyDescent="0.2">
      <c r="V3972" s="8"/>
      <c r="X3972" s="8"/>
    </row>
    <row r="3973" spans="22:24" ht="14.25" customHeight="1" x14ac:dyDescent="0.2">
      <c r="V3973" s="8"/>
      <c r="X3973" s="8"/>
    </row>
    <row r="3974" spans="22:24" ht="14.25" customHeight="1" x14ac:dyDescent="0.2">
      <c r="V3974" s="8"/>
      <c r="X3974" s="8"/>
    </row>
    <row r="3975" spans="22:24" ht="14.25" customHeight="1" x14ac:dyDescent="0.2">
      <c r="V3975" s="8"/>
      <c r="X3975" s="8"/>
    </row>
    <row r="3976" spans="22:24" ht="14.25" customHeight="1" x14ac:dyDescent="0.2">
      <c r="V3976" s="8"/>
      <c r="X3976" s="8"/>
    </row>
    <row r="3977" spans="22:24" ht="14.25" customHeight="1" x14ac:dyDescent="0.2">
      <c r="V3977" s="8"/>
      <c r="X3977" s="8"/>
    </row>
    <row r="3978" spans="22:24" ht="14.25" customHeight="1" x14ac:dyDescent="0.2">
      <c r="V3978" s="8"/>
      <c r="X3978" s="8"/>
    </row>
    <row r="3979" spans="22:24" ht="14.25" customHeight="1" x14ac:dyDescent="0.2">
      <c r="V3979" s="8"/>
      <c r="X3979" s="8"/>
    </row>
    <row r="3980" spans="22:24" ht="14.25" customHeight="1" x14ac:dyDescent="0.2">
      <c r="V3980" s="8"/>
      <c r="X3980" s="8"/>
    </row>
    <row r="3981" spans="22:24" ht="14.25" customHeight="1" x14ac:dyDescent="0.2">
      <c r="V3981" s="8"/>
      <c r="X3981" s="8"/>
    </row>
    <row r="3982" spans="22:24" ht="14.25" customHeight="1" x14ac:dyDescent="0.2">
      <c r="V3982" s="8"/>
      <c r="X3982" s="8"/>
    </row>
    <row r="3983" spans="22:24" ht="14.25" customHeight="1" x14ac:dyDescent="0.2">
      <c r="V3983" s="8"/>
      <c r="X3983" s="8"/>
    </row>
    <row r="3984" spans="22:24" ht="14.25" customHeight="1" x14ac:dyDescent="0.2">
      <c r="V3984" s="8"/>
      <c r="X3984" s="8"/>
    </row>
    <row r="3985" spans="22:24" ht="14.25" customHeight="1" x14ac:dyDescent="0.2">
      <c r="V3985" s="8"/>
      <c r="X3985" s="8"/>
    </row>
    <row r="3986" spans="22:24" ht="14.25" customHeight="1" x14ac:dyDescent="0.2">
      <c r="V3986" s="8"/>
      <c r="X3986" s="8"/>
    </row>
    <row r="3987" spans="22:24" ht="14.25" customHeight="1" x14ac:dyDescent="0.2">
      <c r="V3987" s="8"/>
      <c r="X3987" s="8"/>
    </row>
    <row r="3988" spans="22:24" ht="14.25" customHeight="1" x14ac:dyDescent="0.2">
      <c r="V3988" s="8"/>
      <c r="X3988" s="8"/>
    </row>
    <row r="3989" spans="22:24" ht="14.25" customHeight="1" x14ac:dyDescent="0.2">
      <c r="V3989" s="8"/>
      <c r="X3989" s="8"/>
    </row>
    <row r="3990" spans="22:24" ht="14.25" customHeight="1" x14ac:dyDescent="0.2">
      <c r="V3990" s="8"/>
      <c r="X3990" s="8"/>
    </row>
    <row r="3991" spans="22:24" ht="14.25" customHeight="1" x14ac:dyDescent="0.2">
      <c r="V3991" s="8"/>
      <c r="X3991" s="8"/>
    </row>
    <row r="3992" spans="22:24" ht="14.25" customHeight="1" x14ac:dyDescent="0.2">
      <c r="V3992" s="8"/>
      <c r="X3992" s="8"/>
    </row>
    <row r="3993" spans="22:24" ht="14.25" customHeight="1" x14ac:dyDescent="0.2">
      <c r="V3993" s="8"/>
      <c r="X3993" s="8"/>
    </row>
    <row r="3994" spans="22:24" ht="14.25" customHeight="1" x14ac:dyDescent="0.2">
      <c r="V3994" s="8"/>
      <c r="X3994" s="8"/>
    </row>
    <row r="3995" spans="22:24" ht="14.25" customHeight="1" x14ac:dyDescent="0.2">
      <c r="V3995" s="8"/>
      <c r="X3995" s="8"/>
    </row>
    <row r="3996" spans="22:24" ht="14.25" customHeight="1" x14ac:dyDescent="0.2">
      <c r="V3996" s="8"/>
      <c r="X3996" s="8"/>
    </row>
    <row r="3997" spans="22:24" ht="14.25" customHeight="1" x14ac:dyDescent="0.2">
      <c r="V3997" s="8"/>
      <c r="X3997" s="8"/>
    </row>
    <row r="3998" spans="22:24" ht="14.25" customHeight="1" x14ac:dyDescent="0.2">
      <c r="V3998" s="8"/>
      <c r="X3998" s="8"/>
    </row>
    <row r="3999" spans="22:24" ht="14.25" customHeight="1" x14ac:dyDescent="0.2">
      <c r="V3999" s="8"/>
      <c r="X3999" s="8"/>
    </row>
    <row r="4000" spans="22:24" ht="14.25" customHeight="1" x14ac:dyDescent="0.2">
      <c r="V4000" s="8"/>
      <c r="X4000" s="8"/>
    </row>
    <row r="4001" spans="22:24" ht="14.25" customHeight="1" x14ac:dyDescent="0.2">
      <c r="V4001" s="8"/>
      <c r="X4001" s="8"/>
    </row>
    <row r="4002" spans="22:24" ht="14.25" customHeight="1" x14ac:dyDescent="0.2">
      <c r="V4002" s="8"/>
      <c r="X4002" s="8"/>
    </row>
    <row r="4003" spans="22:24" ht="14.25" customHeight="1" x14ac:dyDescent="0.2">
      <c r="V4003" s="8"/>
      <c r="X4003" s="8"/>
    </row>
    <row r="4004" spans="22:24" ht="14.25" customHeight="1" x14ac:dyDescent="0.2">
      <c r="V4004" s="8"/>
      <c r="X4004" s="8"/>
    </row>
    <row r="4005" spans="22:24" ht="14.25" customHeight="1" x14ac:dyDescent="0.2">
      <c r="V4005" s="8"/>
      <c r="X4005" s="8"/>
    </row>
    <row r="4006" spans="22:24" ht="14.25" customHeight="1" x14ac:dyDescent="0.2">
      <c r="V4006" s="8"/>
      <c r="X4006" s="8"/>
    </row>
    <row r="4007" spans="22:24" ht="14.25" customHeight="1" x14ac:dyDescent="0.2">
      <c r="V4007" s="8"/>
      <c r="X4007" s="8"/>
    </row>
    <row r="4008" spans="22:24" ht="14.25" customHeight="1" x14ac:dyDescent="0.2">
      <c r="V4008" s="8"/>
      <c r="X4008" s="8"/>
    </row>
    <row r="4009" spans="22:24" ht="14.25" customHeight="1" x14ac:dyDescent="0.2">
      <c r="V4009" s="8"/>
      <c r="X4009" s="8"/>
    </row>
    <row r="4010" spans="22:24" ht="14.25" customHeight="1" x14ac:dyDescent="0.2">
      <c r="V4010" s="8"/>
      <c r="X4010" s="8"/>
    </row>
    <row r="4011" spans="22:24" ht="14.25" customHeight="1" x14ac:dyDescent="0.2">
      <c r="V4011" s="8"/>
      <c r="X4011" s="8"/>
    </row>
    <row r="4012" spans="22:24" ht="14.25" customHeight="1" x14ac:dyDescent="0.2">
      <c r="V4012" s="8"/>
      <c r="X4012" s="8"/>
    </row>
    <row r="4013" spans="22:24" ht="14.25" customHeight="1" x14ac:dyDescent="0.2">
      <c r="V4013" s="8"/>
      <c r="X4013" s="8"/>
    </row>
    <row r="4014" spans="22:24" ht="14.25" customHeight="1" x14ac:dyDescent="0.2">
      <c r="V4014" s="8"/>
      <c r="X4014" s="8"/>
    </row>
    <row r="4015" spans="22:24" ht="14.25" customHeight="1" x14ac:dyDescent="0.2">
      <c r="V4015" s="8"/>
      <c r="X4015" s="8"/>
    </row>
    <row r="4016" spans="22:24" ht="14.25" customHeight="1" x14ac:dyDescent="0.2">
      <c r="V4016" s="8"/>
      <c r="X4016" s="8"/>
    </row>
    <row r="4017" spans="22:24" ht="14.25" customHeight="1" x14ac:dyDescent="0.2">
      <c r="V4017" s="8"/>
      <c r="X4017" s="8"/>
    </row>
    <row r="4018" spans="22:24" ht="14.25" customHeight="1" x14ac:dyDescent="0.2">
      <c r="V4018" s="8"/>
      <c r="X4018" s="8"/>
    </row>
    <row r="4019" spans="22:24" ht="14.25" customHeight="1" x14ac:dyDescent="0.2">
      <c r="V4019" s="8"/>
      <c r="X4019" s="8"/>
    </row>
    <row r="4020" spans="22:24" ht="14.25" customHeight="1" x14ac:dyDescent="0.2">
      <c r="V4020" s="8"/>
      <c r="X4020" s="8"/>
    </row>
    <row r="4021" spans="22:24" ht="14.25" customHeight="1" x14ac:dyDescent="0.2">
      <c r="V4021" s="8"/>
      <c r="X4021" s="8"/>
    </row>
    <row r="4022" spans="22:24" ht="14.25" customHeight="1" x14ac:dyDescent="0.2">
      <c r="V4022" s="8"/>
      <c r="X4022" s="8"/>
    </row>
    <row r="4023" spans="22:24" ht="14.25" customHeight="1" x14ac:dyDescent="0.2">
      <c r="V4023" s="8"/>
      <c r="X4023" s="8"/>
    </row>
    <row r="4024" spans="22:24" ht="14.25" customHeight="1" x14ac:dyDescent="0.2">
      <c r="V4024" s="8"/>
      <c r="X4024" s="8"/>
    </row>
    <row r="4025" spans="22:24" ht="14.25" customHeight="1" x14ac:dyDescent="0.2">
      <c r="V4025" s="8"/>
      <c r="X4025" s="8"/>
    </row>
    <row r="4026" spans="22:24" ht="14.25" customHeight="1" x14ac:dyDescent="0.2">
      <c r="V4026" s="8"/>
      <c r="X4026" s="8"/>
    </row>
    <row r="4027" spans="22:24" ht="14.25" customHeight="1" x14ac:dyDescent="0.2">
      <c r="V4027" s="8"/>
      <c r="X4027" s="8"/>
    </row>
    <row r="4028" spans="22:24" ht="14.25" customHeight="1" x14ac:dyDescent="0.2">
      <c r="V4028" s="8"/>
      <c r="X4028" s="8"/>
    </row>
    <row r="4029" spans="22:24" ht="14.25" customHeight="1" x14ac:dyDescent="0.2">
      <c r="V4029" s="8"/>
      <c r="X4029" s="8"/>
    </row>
    <row r="4030" spans="22:24" ht="14.25" customHeight="1" x14ac:dyDescent="0.2">
      <c r="V4030" s="8"/>
      <c r="X4030" s="8"/>
    </row>
    <row r="4031" spans="22:24" ht="14.25" customHeight="1" x14ac:dyDescent="0.2">
      <c r="V4031" s="8"/>
      <c r="X4031" s="8"/>
    </row>
    <row r="4032" spans="22:24" ht="14.25" customHeight="1" x14ac:dyDescent="0.2">
      <c r="V4032" s="8"/>
      <c r="X4032" s="8"/>
    </row>
    <row r="4033" spans="22:24" ht="14.25" customHeight="1" x14ac:dyDescent="0.2">
      <c r="V4033" s="8"/>
      <c r="X4033" s="8"/>
    </row>
    <row r="4034" spans="22:24" ht="14.25" customHeight="1" x14ac:dyDescent="0.2">
      <c r="V4034" s="8"/>
      <c r="X4034" s="8"/>
    </row>
    <row r="4035" spans="22:24" ht="14.25" customHeight="1" x14ac:dyDescent="0.2">
      <c r="V4035" s="8"/>
      <c r="X4035" s="8"/>
    </row>
    <row r="4036" spans="22:24" ht="14.25" customHeight="1" x14ac:dyDescent="0.2">
      <c r="V4036" s="8"/>
      <c r="X4036" s="8"/>
    </row>
    <row r="4037" spans="22:24" ht="14.25" customHeight="1" x14ac:dyDescent="0.2">
      <c r="V4037" s="8"/>
      <c r="X4037" s="8"/>
    </row>
    <row r="4038" spans="22:24" ht="14.25" customHeight="1" x14ac:dyDescent="0.2">
      <c r="V4038" s="8"/>
      <c r="X4038" s="8"/>
    </row>
    <row r="4039" spans="22:24" ht="14.25" customHeight="1" x14ac:dyDescent="0.2">
      <c r="V4039" s="8"/>
      <c r="X4039" s="8"/>
    </row>
    <row r="4040" spans="22:24" ht="14.25" customHeight="1" x14ac:dyDescent="0.2">
      <c r="V4040" s="8"/>
      <c r="X4040" s="8"/>
    </row>
    <row r="4041" spans="22:24" ht="14.25" customHeight="1" x14ac:dyDescent="0.2">
      <c r="V4041" s="8"/>
      <c r="X4041" s="8"/>
    </row>
    <row r="4042" spans="22:24" ht="14.25" customHeight="1" x14ac:dyDescent="0.2">
      <c r="V4042" s="8"/>
      <c r="X4042" s="8"/>
    </row>
    <row r="4043" spans="22:24" ht="14.25" customHeight="1" x14ac:dyDescent="0.2">
      <c r="V4043" s="8"/>
      <c r="X4043" s="8"/>
    </row>
    <row r="4044" spans="22:24" ht="14.25" customHeight="1" x14ac:dyDescent="0.2">
      <c r="V4044" s="8"/>
      <c r="X4044" s="8"/>
    </row>
    <row r="4045" spans="22:24" ht="14.25" customHeight="1" x14ac:dyDescent="0.2">
      <c r="V4045" s="8"/>
      <c r="X4045" s="8"/>
    </row>
    <row r="4046" spans="22:24" ht="14.25" customHeight="1" x14ac:dyDescent="0.2">
      <c r="V4046" s="8"/>
      <c r="X4046" s="8"/>
    </row>
    <row r="4047" spans="22:24" ht="14.25" customHeight="1" x14ac:dyDescent="0.2">
      <c r="V4047" s="8"/>
      <c r="X4047" s="8"/>
    </row>
    <row r="4048" spans="22:24" ht="14.25" customHeight="1" x14ac:dyDescent="0.2">
      <c r="V4048" s="8"/>
      <c r="X4048" s="8"/>
    </row>
    <row r="4049" spans="22:24" ht="14.25" customHeight="1" x14ac:dyDescent="0.2">
      <c r="V4049" s="8"/>
      <c r="X4049" s="8"/>
    </row>
    <row r="4050" spans="22:24" ht="14.25" customHeight="1" x14ac:dyDescent="0.2">
      <c r="V4050" s="8"/>
      <c r="X4050" s="8"/>
    </row>
    <row r="4051" spans="22:24" ht="14.25" customHeight="1" x14ac:dyDescent="0.2">
      <c r="V4051" s="8"/>
      <c r="X4051" s="8"/>
    </row>
    <row r="4052" spans="22:24" ht="14.25" customHeight="1" x14ac:dyDescent="0.2">
      <c r="V4052" s="8"/>
      <c r="X4052" s="8"/>
    </row>
    <row r="4053" spans="22:24" ht="14.25" customHeight="1" x14ac:dyDescent="0.2">
      <c r="V4053" s="8"/>
      <c r="X4053" s="8"/>
    </row>
    <row r="4054" spans="22:24" ht="14.25" customHeight="1" x14ac:dyDescent="0.2">
      <c r="V4054" s="8"/>
      <c r="X4054" s="8"/>
    </row>
    <row r="4055" spans="22:24" ht="14.25" customHeight="1" x14ac:dyDescent="0.2">
      <c r="V4055" s="8"/>
      <c r="X4055" s="8"/>
    </row>
    <row r="4056" spans="22:24" ht="14.25" customHeight="1" x14ac:dyDescent="0.2">
      <c r="V4056" s="8"/>
      <c r="X4056" s="8"/>
    </row>
    <row r="4057" spans="22:24" ht="14.25" customHeight="1" x14ac:dyDescent="0.2">
      <c r="V4057" s="8"/>
      <c r="X4057" s="8"/>
    </row>
    <row r="4058" spans="22:24" ht="14.25" customHeight="1" x14ac:dyDescent="0.2">
      <c r="V4058" s="8"/>
      <c r="X4058" s="8"/>
    </row>
    <row r="4059" spans="22:24" ht="14.25" customHeight="1" x14ac:dyDescent="0.2">
      <c r="V4059" s="8"/>
      <c r="X4059" s="8"/>
    </row>
    <row r="4060" spans="22:24" ht="14.25" customHeight="1" x14ac:dyDescent="0.2">
      <c r="V4060" s="8"/>
      <c r="X4060" s="8"/>
    </row>
    <row r="4061" spans="22:24" ht="14.25" customHeight="1" x14ac:dyDescent="0.2">
      <c r="V4061" s="8"/>
      <c r="X4061" s="8"/>
    </row>
    <row r="4062" spans="22:24" ht="14.25" customHeight="1" x14ac:dyDescent="0.2">
      <c r="V4062" s="8"/>
      <c r="X4062" s="8"/>
    </row>
    <row r="4063" spans="22:24" ht="14.25" customHeight="1" x14ac:dyDescent="0.2">
      <c r="V4063" s="8"/>
      <c r="X4063" s="8"/>
    </row>
    <row r="4064" spans="22:24" ht="14.25" customHeight="1" x14ac:dyDescent="0.2">
      <c r="V4064" s="8"/>
      <c r="X4064" s="8"/>
    </row>
    <row r="4065" spans="22:24" ht="14.25" customHeight="1" x14ac:dyDescent="0.2">
      <c r="V4065" s="8"/>
      <c r="X4065" s="8"/>
    </row>
    <row r="4066" spans="22:24" ht="14.25" customHeight="1" x14ac:dyDescent="0.2">
      <c r="V4066" s="8"/>
      <c r="X4066" s="8"/>
    </row>
    <row r="4067" spans="22:24" ht="14.25" customHeight="1" x14ac:dyDescent="0.2">
      <c r="V4067" s="8"/>
      <c r="X4067" s="8"/>
    </row>
    <row r="4068" spans="22:24" ht="14.25" customHeight="1" x14ac:dyDescent="0.2">
      <c r="V4068" s="8"/>
      <c r="X4068" s="8"/>
    </row>
    <row r="4069" spans="22:24" ht="14.25" customHeight="1" x14ac:dyDescent="0.2">
      <c r="V4069" s="8"/>
      <c r="X4069" s="8"/>
    </row>
    <row r="4070" spans="22:24" ht="14.25" customHeight="1" x14ac:dyDescent="0.2">
      <c r="V4070" s="8"/>
      <c r="X4070" s="8"/>
    </row>
    <row r="4071" spans="22:24" ht="14.25" customHeight="1" x14ac:dyDescent="0.2">
      <c r="V4071" s="8"/>
      <c r="X4071" s="8"/>
    </row>
    <row r="4072" spans="22:24" ht="14.25" customHeight="1" x14ac:dyDescent="0.2">
      <c r="V4072" s="8"/>
      <c r="X4072" s="8"/>
    </row>
    <row r="4073" spans="22:24" ht="14.25" customHeight="1" x14ac:dyDescent="0.2">
      <c r="V4073" s="8"/>
      <c r="X4073" s="8"/>
    </row>
    <row r="4074" spans="22:24" ht="14.25" customHeight="1" x14ac:dyDescent="0.2">
      <c r="V4074" s="8"/>
      <c r="X4074" s="8"/>
    </row>
    <row r="4075" spans="22:24" ht="14.25" customHeight="1" x14ac:dyDescent="0.2">
      <c r="V4075" s="8"/>
      <c r="X4075" s="8"/>
    </row>
    <row r="4076" spans="22:24" ht="14.25" customHeight="1" x14ac:dyDescent="0.2">
      <c r="V4076" s="8"/>
      <c r="X4076" s="8"/>
    </row>
    <row r="4077" spans="22:24" ht="14.25" customHeight="1" x14ac:dyDescent="0.2">
      <c r="V4077" s="8"/>
      <c r="X4077" s="8"/>
    </row>
    <row r="4078" spans="22:24" ht="14.25" customHeight="1" x14ac:dyDescent="0.2">
      <c r="V4078" s="8"/>
      <c r="X4078" s="8"/>
    </row>
    <row r="4079" spans="22:24" ht="14.25" customHeight="1" x14ac:dyDescent="0.2">
      <c r="V4079" s="8"/>
      <c r="X4079" s="8"/>
    </row>
    <row r="4080" spans="22:24" ht="14.25" customHeight="1" x14ac:dyDescent="0.2">
      <c r="V4080" s="8"/>
      <c r="X4080" s="8"/>
    </row>
    <row r="4081" spans="22:24" ht="14.25" customHeight="1" x14ac:dyDescent="0.2">
      <c r="V4081" s="8"/>
      <c r="X4081" s="8"/>
    </row>
    <row r="4082" spans="22:24" ht="14.25" customHeight="1" x14ac:dyDescent="0.2">
      <c r="V4082" s="8"/>
      <c r="X4082" s="8"/>
    </row>
    <row r="4083" spans="22:24" ht="14.25" customHeight="1" x14ac:dyDescent="0.2">
      <c r="V4083" s="8"/>
      <c r="X4083" s="8"/>
    </row>
    <row r="4084" spans="22:24" ht="14.25" customHeight="1" x14ac:dyDescent="0.2">
      <c r="V4084" s="8"/>
      <c r="X4084" s="8"/>
    </row>
    <row r="4085" spans="22:24" ht="14.25" customHeight="1" x14ac:dyDescent="0.2">
      <c r="V4085" s="8"/>
      <c r="X4085" s="8"/>
    </row>
    <row r="4086" spans="22:24" ht="14.25" customHeight="1" x14ac:dyDescent="0.2">
      <c r="V4086" s="8"/>
      <c r="X4086" s="8"/>
    </row>
    <row r="4087" spans="22:24" ht="14.25" customHeight="1" x14ac:dyDescent="0.2">
      <c r="V4087" s="8"/>
      <c r="X4087" s="8"/>
    </row>
    <row r="4088" spans="22:24" ht="14.25" customHeight="1" x14ac:dyDescent="0.2">
      <c r="V4088" s="8"/>
      <c r="X4088" s="8"/>
    </row>
    <row r="4089" spans="22:24" ht="14.25" customHeight="1" x14ac:dyDescent="0.2">
      <c r="V4089" s="8"/>
      <c r="X4089" s="8"/>
    </row>
    <row r="4090" spans="22:24" ht="14.25" customHeight="1" x14ac:dyDescent="0.2">
      <c r="V4090" s="8"/>
      <c r="X4090" s="8"/>
    </row>
    <row r="4091" spans="22:24" ht="14.25" customHeight="1" x14ac:dyDescent="0.2">
      <c r="V4091" s="8"/>
      <c r="X4091" s="8"/>
    </row>
    <row r="4092" spans="22:24" ht="14.25" customHeight="1" x14ac:dyDescent="0.2">
      <c r="V4092" s="8"/>
      <c r="X4092" s="8"/>
    </row>
    <row r="4093" spans="22:24" ht="14.25" customHeight="1" x14ac:dyDescent="0.2">
      <c r="V4093" s="8"/>
      <c r="X4093" s="8"/>
    </row>
    <row r="4094" spans="22:24" ht="14.25" customHeight="1" x14ac:dyDescent="0.2">
      <c r="V4094" s="8"/>
      <c r="X4094" s="8"/>
    </row>
    <row r="4095" spans="22:24" ht="14.25" customHeight="1" x14ac:dyDescent="0.2">
      <c r="V4095" s="8"/>
      <c r="X4095" s="8"/>
    </row>
    <row r="4096" spans="22:24" ht="14.25" customHeight="1" x14ac:dyDescent="0.2">
      <c r="V4096" s="8"/>
      <c r="X4096" s="8"/>
    </row>
    <row r="4097" spans="22:24" ht="14.25" customHeight="1" x14ac:dyDescent="0.2">
      <c r="V4097" s="8"/>
      <c r="X4097" s="8"/>
    </row>
    <row r="4098" spans="22:24" ht="14.25" customHeight="1" x14ac:dyDescent="0.2">
      <c r="V4098" s="8"/>
      <c r="X4098" s="8"/>
    </row>
    <row r="4099" spans="22:24" ht="14.25" customHeight="1" x14ac:dyDescent="0.2">
      <c r="V4099" s="8"/>
      <c r="X4099" s="8"/>
    </row>
    <row r="4100" spans="22:24" ht="14.25" customHeight="1" x14ac:dyDescent="0.2">
      <c r="V4100" s="8"/>
      <c r="X4100" s="8"/>
    </row>
    <row r="4101" spans="22:24" ht="14.25" customHeight="1" x14ac:dyDescent="0.2">
      <c r="V4101" s="8"/>
      <c r="X4101" s="8"/>
    </row>
    <row r="4102" spans="22:24" ht="14.25" customHeight="1" x14ac:dyDescent="0.2">
      <c r="V4102" s="8"/>
      <c r="X4102" s="8"/>
    </row>
    <row r="4103" spans="22:24" ht="14.25" customHeight="1" x14ac:dyDescent="0.2">
      <c r="V4103" s="8"/>
      <c r="X4103" s="8"/>
    </row>
    <row r="4104" spans="22:24" ht="14.25" customHeight="1" x14ac:dyDescent="0.2">
      <c r="V4104" s="8"/>
      <c r="X4104" s="8"/>
    </row>
    <row r="4105" spans="22:24" ht="14.25" customHeight="1" x14ac:dyDescent="0.2">
      <c r="V4105" s="8"/>
      <c r="X4105" s="8"/>
    </row>
    <row r="4106" spans="22:24" ht="14.25" customHeight="1" x14ac:dyDescent="0.2">
      <c r="V4106" s="8"/>
      <c r="X4106" s="8"/>
    </row>
    <row r="4107" spans="22:24" ht="14.25" customHeight="1" x14ac:dyDescent="0.2">
      <c r="V4107" s="8"/>
      <c r="X4107" s="8"/>
    </row>
    <row r="4108" spans="22:24" ht="14.25" customHeight="1" x14ac:dyDescent="0.2">
      <c r="V4108" s="8"/>
      <c r="X4108" s="8"/>
    </row>
    <row r="4109" spans="22:24" ht="14.25" customHeight="1" x14ac:dyDescent="0.2">
      <c r="V4109" s="8"/>
      <c r="X4109" s="8"/>
    </row>
    <row r="4110" spans="22:24" ht="14.25" customHeight="1" x14ac:dyDescent="0.2">
      <c r="V4110" s="8"/>
      <c r="X4110" s="8"/>
    </row>
    <row r="4111" spans="22:24" ht="14.25" customHeight="1" x14ac:dyDescent="0.2">
      <c r="V4111" s="8"/>
      <c r="X4111" s="8"/>
    </row>
    <row r="4112" spans="22:24" ht="14.25" customHeight="1" x14ac:dyDescent="0.2">
      <c r="V4112" s="8"/>
      <c r="X4112" s="8"/>
    </row>
    <row r="4113" spans="22:24" ht="14.25" customHeight="1" x14ac:dyDescent="0.2">
      <c r="V4113" s="8"/>
      <c r="X4113" s="8"/>
    </row>
    <row r="4114" spans="22:24" ht="14.25" customHeight="1" x14ac:dyDescent="0.2">
      <c r="V4114" s="8"/>
      <c r="X4114" s="8"/>
    </row>
    <row r="4115" spans="22:24" ht="14.25" customHeight="1" x14ac:dyDescent="0.2">
      <c r="V4115" s="8"/>
      <c r="X4115" s="8"/>
    </row>
    <row r="4116" spans="22:24" ht="14.25" customHeight="1" x14ac:dyDescent="0.2">
      <c r="V4116" s="8"/>
      <c r="X4116" s="8"/>
    </row>
    <row r="4117" spans="22:24" ht="14.25" customHeight="1" x14ac:dyDescent="0.2">
      <c r="V4117" s="8"/>
      <c r="X4117" s="8"/>
    </row>
    <row r="4118" spans="22:24" ht="14.25" customHeight="1" x14ac:dyDescent="0.2">
      <c r="V4118" s="8"/>
      <c r="X4118" s="8"/>
    </row>
    <row r="4119" spans="22:24" ht="14.25" customHeight="1" x14ac:dyDescent="0.2">
      <c r="V4119" s="8"/>
      <c r="X4119" s="8"/>
    </row>
    <row r="4120" spans="22:24" ht="14.25" customHeight="1" x14ac:dyDescent="0.2">
      <c r="V4120" s="8"/>
      <c r="X4120" s="8"/>
    </row>
    <row r="4121" spans="22:24" ht="14.25" customHeight="1" x14ac:dyDescent="0.2">
      <c r="V4121" s="8"/>
      <c r="X4121" s="8"/>
    </row>
    <row r="4122" spans="22:24" ht="14.25" customHeight="1" x14ac:dyDescent="0.2">
      <c r="V4122" s="8"/>
      <c r="X4122" s="8"/>
    </row>
    <row r="4123" spans="22:24" ht="14.25" customHeight="1" x14ac:dyDescent="0.2">
      <c r="V4123" s="8"/>
      <c r="X4123" s="8"/>
    </row>
    <row r="4124" spans="22:24" ht="14.25" customHeight="1" x14ac:dyDescent="0.2">
      <c r="V4124" s="8"/>
      <c r="X4124" s="8"/>
    </row>
    <row r="4125" spans="22:24" ht="14.25" customHeight="1" x14ac:dyDescent="0.2">
      <c r="V4125" s="8"/>
      <c r="X4125" s="8"/>
    </row>
    <row r="4126" spans="22:24" ht="14.25" customHeight="1" x14ac:dyDescent="0.2">
      <c r="V4126" s="8"/>
      <c r="X4126" s="8"/>
    </row>
    <row r="4127" spans="22:24" ht="14.25" customHeight="1" x14ac:dyDescent="0.2">
      <c r="V4127" s="8"/>
      <c r="X4127" s="8"/>
    </row>
    <row r="4128" spans="22:24" ht="14.25" customHeight="1" x14ac:dyDescent="0.2">
      <c r="V4128" s="8"/>
      <c r="X4128" s="8"/>
    </row>
    <row r="4129" spans="22:24" ht="14.25" customHeight="1" x14ac:dyDescent="0.2">
      <c r="V4129" s="8"/>
      <c r="X4129" s="8"/>
    </row>
    <row r="4130" spans="22:24" ht="14.25" customHeight="1" x14ac:dyDescent="0.2">
      <c r="V4130" s="8"/>
      <c r="X4130" s="8"/>
    </row>
    <row r="4131" spans="22:24" ht="14.25" customHeight="1" x14ac:dyDescent="0.2">
      <c r="V4131" s="8"/>
      <c r="X4131" s="8"/>
    </row>
    <row r="4132" spans="22:24" ht="14.25" customHeight="1" x14ac:dyDescent="0.2">
      <c r="V4132" s="8"/>
      <c r="X4132" s="8"/>
    </row>
    <row r="4133" spans="22:24" ht="14.25" customHeight="1" x14ac:dyDescent="0.2">
      <c r="V4133" s="8"/>
      <c r="X4133" s="8"/>
    </row>
    <row r="4134" spans="22:24" ht="14.25" customHeight="1" x14ac:dyDescent="0.2">
      <c r="V4134" s="8"/>
      <c r="X4134" s="8"/>
    </row>
    <row r="4135" spans="22:24" ht="14.25" customHeight="1" x14ac:dyDescent="0.2">
      <c r="V4135" s="8"/>
      <c r="X4135" s="8"/>
    </row>
    <row r="4136" spans="22:24" ht="14.25" customHeight="1" x14ac:dyDescent="0.2">
      <c r="V4136" s="8"/>
      <c r="X4136" s="8"/>
    </row>
    <row r="4137" spans="22:24" ht="14.25" customHeight="1" x14ac:dyDescent="0.2">
      <c r="V4137" s="8"/>
      <c r="X4137" s="8"/>
    </row>
    <row r="4138" spans="22:24" ht="14.25" customHeight="1" x14ac:dyDescent="0.2">
      <c r="V4138" s="8"/>
      <c r="X4138" s="8"/>
    </row>
    <row r="4139" spans="22:24" ht="14.25" customHeight="1" x14ac:dyDescent="0.2">
      <c r="V4139" s="8"/>
      <c r="X4139" s="8"/>
    </row>
    <row r="4140" spans="22:24" ht="14.25" customHeight="1" x14ac:dyDescent="0.2">
      <c r="V4140" s="8"/>
      <c r="X4140" s="8"/>
    </row>
    <row r="4141" spans="22:24" ht="14.25" customHeight="1" x14ac:dyDescent="0.2">
      <c r="V4141" s="8"/>
      <c r="X4141" s="8"/>
    </row>
    <row r="4142" spans="22:24" ht="14.25" customHeight="1" x14ac:dyDescent="0.2">
      <c r="V4142" s="8"/>
      <c r="X4142" s="8"/>
    </row>
    <row r="4143" spans="22:24" ht="14.25" customHeight="1" x14ac:dyDescent="0.2">
      <c r="V4143" s="8"/>
      <c r="X4143" s="8"/>
    </row>
    <row r="4144" spans="22:24" ht="14.25" customHeight="1" x14ac:dyDescent="0.2">
      <c r="V4144" s="8"/>
      <c r="X4144" s="8"/>
    </row>
    <row r="4145" spans="22:24" ht="14.25" customHeight="1" x14ac:dyDescent="0.2">
      <c r="V4145" s="8"/>
      <c r="X4145" s="8"/>
    </row>
    <row r="4146" spans="22:24" ht="14.25" customHeight="1" x14ac:dyDescent="0.2">
      <c r="V4146" s="8"/>
      <c r="X4146" s="8"/>
    </row>
    <row r="4147" spans="22:24" ht="14.25" customHeight="1" x14ac:dyDescent="0.2">
      <c r="V4147" s="8"/>
      <c r="X4147" s="8"/>
    </row>
    <row r="4148" spans="22:24" ht="14.25" customHeight="1" x14ac:dyDescent="0.2">
      <c r="V4148" s="8"/>
      <c r="X4148" s="8"/>
    </row>
    <row r="4149" spans="22:24" ht="14.25" customHeight="1" x14ac:dyDescent="0.2">
      <c r="V4149" s="8"/>
      <c r="X4149" s="8"/>
    </row>
    <row r="4150" spans="22:24" ht="14.25" customHeight="1" x14ac:dyDescent="0.2">
      <c r="V4150" s="8"/>
      <c r="X4150" s="8"/>
    </row>
    <row r="4151" spans="22:24" ht="14.25" customHeight="1" x14ac:dyDescent="0.2">
      <c r="V4151" s="8"/>
      <c r="X4151" s="8"/>
    </row>
    <row r="4152" spans="22:24" ht="14.25" customHeight="1" x14ac:dyDescent="0.2">
      <c r="V4152" s="8"/>
      <c r="X4152" s="8"/>
    </row>
    <row r="4153" spans="22:24" ht="14.25" customHeight="1" x14ac:dyDescent="0.2">
      <c r="V4153" s="8"/>
      <c r="X4153" s="8"/>
    </row>
    <row r="4154" spans="22:24" ht="14.25" customHeight="1" x14ac:dyDescent="0.2">
      <c r="V4154" s="8"/>
      <c r="X4154" s="8"/>
    </row>
    <row r="4155" spans="22:24" ht="14.25" customHeight="1" x14ac:dyDescent="0.2">
      <c r="V4155" s="8"/>
      <c r="X4155" s="8"/>
    </row>
    <row r="4156" spans="22:24" ht="14.25" customHeight="1" x14ac:dyDescent="0.2">
      <c r="V4156" s="8"/>
      <c r="X4156" s="8"/>
    </row>
    <row r="4157" spans="22:24" ht="14.25" customHeight="1" x14ac:dyDescent="0.2">
      <c r="V4157" s="8"/>
      <c r="X4157" s="8"/>
    </row>
    <row r="4158" spans="22:24" ht="14.25" customHeight="1" x14ac:dyDescent="0.2">
      <c r="V4158" s="8"/>
      <c r="X4158" s="8"/>
    </row>
    <row r="4159" spans="22:24" ht="14.25" customHeight="1" x14ac:dyDescent="0.2">
      <c r="V4159" s="8"/>
      <c r="X4159" s="8"/>
    </row>
    <row r="4160" spans="22:24" ht="14.25" customHeight="1" x14ac:dyDescent="0.2">
      <c r="V4160" s="8"/>
      <c r="X4160" s="8"/>
    </row>
    <row r="4161" spans="22:24" ht="14.25" customHeight="1" x14ac:dyDescent="0.2">
      <c r="V4161" s="8"/>
      <c r="X4161" s="8"/>
    </row>
    <row r="4162" spans="22:24" ht="14.25" customHeight="1" x14ac:dyDescent="0.2">
      <c r="V4162" s="8"/>
      <c r="X4162" s="8"/>
    </row>
    <row r="4163" spans="22:24" ht="14.25" customHeight="1" x14ac:dyDescent="0.2">
      <c r="V4163" s="8"/>
      <c r="X4163" s="8"/>
    </row>
    <row r="4164" spans="22:24" ht="14.25" customHeight="1" x14ac:dyDescent="0.2">
      <c r="V4164" s="8"/>
      <c r="X4164" s="8"/>
    </row>
    <row r="4165" spans="22:24" ht="14.25" customHeight="1" x14ac:dyDescent="0.2">
      <c r="V4165" s="8"/>
      <c r="X4165" s="8"/>
    </row>
    <row r="4166" spans="22:24" ht="14.25" customHeight="1" x14ac:dyDescent="0.2">
      <c r="V4166" s="8"/>
      <c r="X4166" s="8"/>
    </row>
    <row r="4167" spans="22:24" ht="14.25" customHeight="1" x14ac:dyDescent="0.2">
      <c r="V4167" s="8"/>
      <c r="X4167" s="8"/>
    </row>
    <row r="4168" spans="22:24" ht="14.25" customHeight="1" x14ac:dyDescent="0.2">
      <c r="V4168" s="8"/>
      <c r="X4168" s="8"/>
    </row>
    <row r="4169" spans="22:24" ht="14.25" customHeight="1" x14ac:dyDescent="0.2">
      <c r="V4169" s="8"/>
      <c r="X4169" s="8"/>
    </row>
    <row r="4170" spans="22:24" ht="14.25" customHeight="1" x14ac:dyDescent="0.2">
      <c r="V4170" s="8"/>
      <c r="X4170" s="8"/>
    </row>
    <row r="4171" spans="22:24" ht="14.25" customHeight="1" x14ac:dyDescent="0.2">
      <c r="V4171" s="8"/>
      <c r="X4171" s="8"/>
    </row>
    <row r="4172" spans="22:24" ht="14.25" customHeight="1" x14ac:dyDescent="0.2">
      <c r="V4172" s="8"/>
      <c r="X4172" s="8"/>
    </row>
    <row r="4173" spans="22:24" ht="14.25" customHeight="1" x14ac:dyDescent="0.2">
      <c r="V4173" s="8"/>
      <c r="X4173" s="8"/>
    </row>
    <row r="4174" spans="22:24" ht="14.25" customHeight="1" x14ac:dyDescent="0.2">
      <c r="V4174" s="8"/>
      <c r="X4174" s="8"/>
    </row>
    <row r="4175" spans="22:24" ht="14.25" customHeight="1" x14ac:dyDescent="0.2">
      <c r="V4175" s="8"/>
      <c r="X4175" s="8"/>
    </row>
    <row r="4176" spans="22:24" ht="14.25" customHeight="1" x14ac:dyDescent="0.2">
      <c r="V4176" s="8"/>
      <c r="X4176" s="8"/>
    </row>
    <row r="4177" spans="22:24" ht="14.25" customHeight="1" x14ac:dyDescent="0.2">
      <c r="V4177" s="8"/>
      <c r="X4177" s="8"/>
    </row>
    <row r="4178" spans="22:24" ht="14.25" customHeight="1" x14ac:dyDescent="0.2">
      <c r="V4178" s="8"/>
      <c r="X4178" s="8"/>
    </row>
    <row r="4179" spans="22:24" ht="14.25" customHeight="1" x14ac:dyDescent="0.2">
      <c r="V4179" s="8"/>
      <c r="X4179" s="8"/>
    </row>
    <row r="4180" spans="22:24" ht="14.25" customHeight="1" x14ac:dyDescent="0.2">
      <c r="V4180" s="8"/>
      <c r="X4180" s="8"/>
    </row>
    <row r="4181" spans="22:24" ht="14.25" customHeight="1" x14ac:dyDescent="0.2">
      <c r="V4181" s="8"/>
      <c r="X4181" s="8"/>
    </row>
    <row r="4182" spans="22:24" ht="14.25" customHeight="1" x14ac:dyDescent="0.2">
      <c r="V4182" s="8"/>
      <c r="X4182" s="8"/>
    </row>
    <row r="4183" spans="22:24" ht="14.25" customHeight="1" x14ac:dyDescent="0.2">
      <c r="V4183" s="8"/>
      <c r="X4183" s="8"/>
    </row>
    <row r="4184" spans="22:24" ht="14.25" customHeight="1" x14ac:dyDescent="0.2">
      <c r="V4184" s="8"/>
      <c r="X4184" s="8"/>
    </row>
    <row r="4185" spans="22:24" ht="14.25" customHeight="1" x14ac:dyDescent="0.2">
      <c r="V4185" s="8"/>
      <c r="X4185" s="8"/>
    </row>
    <row r="4186" spans="22:24" ht="14.25" customHeight="1" x14ac:dyDescent="0.2">
      <c r="V4186" s="8"/>
      <c r="X4186" s="8"/>
    </row>
    <row r="4187" spans="22:24" ht="14.25" customHeight="1" x14ac:dyDescent="0.2">
      <c r="V4187" s="8"/>
      <c r="X4187" s="8"/>
    </row>
    <row r="4188" spans="22:24" ht="14.25" customHeight="1" x14ac:dyDescent="0.2">
      <c r="V4188" s="8"/>
      <c r="X4188" s="8"/>
    </row>
    <row r="4189" spans="22:24" ht="14.25" customHeight="1" x14ac:dyDescent="0.2">
      <c r="V4189" s="8"/>
      <c r="X4189" s="8"/>
    </row>
    <row r="4190" spans="22:24" ht="14.25" customHeight="1" x14ac:dyDescent="0.2">
      <c r="V4190" s="8"/>
      <c r="X4190" s="8"/>
    </row>
    <row r="4191" spans="22:24" ht="14.25" customHeight="1" x14ac:dyDescent="0.2">
      <c r="V4191" s="8"/>
      <c r="X4191" s="8"/>
    </row>
    <row r="4192" spans="22:24" ht="14.25" customHeight="1" x14ac:dyDescent="0.2">
      <c r="V4192" s="8"/>
      <c r="X4192" s="8"/>
    </row>
    <row r="4193" spans="22:24" ht="14.25" customHeight="1" x14ac:dyDescent="0.2">
      <c r="V4193" s="8"/>
      <c r="X4193" s="8"/>
    </row>
    <row r="4194" spans="22:24" ht="14.25" customHeight="1" x14ac:dyDescent="0.2">
      <c r="V4194" s="8"/>
      <c r="X4194" s="8"/>
    </row>
    <row r="4195" spans="22:24" ht="14.25" customHeight="1" x14ac:dyDescent="0.2">
      <c r="V4195" s="8"/>
      <c r="X4195" s="8"/>
    </row>
    <row r="4196" spans="22:24" ht="14.25" customHeight="1" x14ac:dyDescent="0.2">
      <c r="V4196" s="8"/>
      <c r="X4196" s="8"/>
    </row>
    <row r="4197" spans="22:24" ht="14.25" customHeight="1" x14ac:dyDescent="0.2">
      <c r="V4197" s="8"/>
      <c r="X4197" s="8"/>
    </row>
    <row r="4198" spans="22:24" ht="14.25" customHeight="1" x14ac:dyDescent="0.2">
      <c r="V4198" s="8"/>
      <c r="X4198" s="8"/>
    </row>
    <row r="4199" spans="22:24" ht="14.25" customHeight="1" x14ac:dyDescent="0.2">
      <c r="V4199" s="8"/>
      <c r="X4199" s="8"/>
    </row>
    <row r="4200" spans="22:24" ht="14.25" customHeight="1" x14ac:dyDescent="0.2">
      <c r="V4200" s="8"/>
      <c r="X4200" s="8"/>
    </row>
    <row r="4201" spans="22:24" ht="14.25" customHeight="1" x14ac:dyDescent="0.2">
      <c r="V4201" s="8"/>
      <c r="X4201" s="8"/>
    </row>
    <row r="4202" spans="22:24" ht="14.25" customHeight="1" x14ac:dyDescent="0.2">
      <c r="V4202" s="8"/>
      <c r="X4202" s="8"/>
    </row>
    <row r="4203" spans="22:24" ht="14.25" customHeight="1" x14ac:dyDescent="0.2">
      <c r="V4203" s="8"/>
      <c r="X4203" s="8"/>
    </row>
    <row r="4204" spans="22:24" ht="14.25" customHeight="1" x14ac:dyDescent="0.2">
      <c r="V4204" s="8"/>
      <c r="X4204" s="8"/>
    </row>
    <row r="4205" spans="22:24" ht="14.25" customHeight="1" x14ac:dyDescent="0.2">
      <c r="V4205" s="8"/>
      <c r="X4205" s="8"/>
    </row>
    <row r="4206" spans="22:24" ht="14.25" customHeight="1" x14ac:dyDescent="0.2">
      <c r="V4206" s="8"/>
      <c r="X4206" s="8"/>
    </row>
    <row r="4207" spans="22:24" ht="14.25" customHeight="1" x14ac:dyDescent="0.2">
      <c r="V4207" s="8"/>
      <c r="X4207" s="8"/>
    </row>
    <row r="4208" spans="22:24" ht="14.25" customHeight="1" x14ac:dyDescent="0.2">
      <c r="V4208" s="8"/>
      <c r="X4208" s="8"/>
    </row>
    <row r="4209" spans="22:24" ht="14.25" customHeight="1" x14ac:dyDescent="0.2">
      <c r="V4209" s="8"/>
      <c r="X4209" s="8"/>
    </row>
    <row r="4210" spans="22:24" ht="14.25" customHeight="1" x14ac:dyDescent="0.2">
      <c r="V4210" s="8"/>
      <c r="X4210" s="8"/>
    </row>
    <row r="4211" spans="22:24" ht="14.25" customHeight="1" x14ac:dyDescent="0.2">
      <c r="V4211" s="8"/>
      <c r="X4211" s="8"/>
    </row>
    <row r="4212" spans="22:24" ht="14.25" customHeight="1" x14ac:dyDescent="0.2">
      <c r="V4212" s="8"/>
      <c r="X4212" s="8"/>
    </row>
    <row r="4213" spans="22:24" ht="14.25" customHeight="1" x14ac:dyDescent="0.2">
      <c r="V4213" s="8"/>
      <c r="X4213" s="8"/>
    </row>
    <row r="4214" spans="22:24" ht="14.25" customHeight="1" x14ac:dyDescent="0.2">
      <c r="V4214" s="8"/>
      <c r="X4214" s="8"/>
    </row>
    <row r="4215" spans="22:24" ht="14.25" customHeight="1" x14ac:dyDescent="0.2">
      <c r="V4215" s="8"/>
      <c r="X4215" s="8"/>
    </row>
    <row r="4216" spans="22:24" ht="14.25" customHeight="1" x14ac:dyDescent="0.2">
      <c r="V4216" s="8"/>
      <c r="X4216" s="8"/>
    </row>
    <row r="4217" spans="22:24" ht="14.25" customHeight="1" x14ac:dyDescent="0.2">
      <c r="V4217" s="8"/>
      <c r="X4217" s="8"/>
    </row>
    <row r="4218" spans="22:24" ht="14.25" customHeight="1" x14ac:dyDescent="0.2">
      <c r="V4218" s="8"/>
      <c r="X4218" s="8"/>
    </row>
    <row r="4219" spans="22:24" ht="14.25" customHeight="1" x14ac:dyDescent="0.2">
      <c r="V4219" s="8"/>
      <c r="X4219" s="8"/>
    </row>
    <row r="4220" spans="22:24" ht="14.25" customHeight="1" x14ac:dyDescent="0.2">
      <c r="V4220" s="8"/>
      <c r="X4220" s="8"/>
    </row>
    <row r="4221" spans="22:24" ht="14.25" customHeight="1" x14ac:dyDescent="0.2">
      <c r="V4221" s="8"/>
      <c r="X4221" s="8"/>
    </row>
    <row r="4222" spans="22:24" ht="14.25" customHeight="1" x14ac:dyDescent="0.2">
      <c r="V4222" s="8"/>
      <c r="X4222" s="8"/>
    </row>
    <row r="4223" spans="22:24" ht="14.25" customHeight="1" x14ac:dyDescent="0.2">
      <c r="V4223" s="8"/>
      <c r="X4223" s="8"/>
    </row>
    <row r="4224" spans="22:24" ht="14.25" customHeight="1" x14ac:dyDescent="0.2">
      <c r="V4224" s="8"/>
      <c r="X4224" s="8"/>
    </row>
    <row r="4225" spans="22:24" ht="14.25" customHeight="1" x14ac:dyDescent="0.2">
      <c r="V4225" s="8"/>
      <c r="X4225" s="8"/>
    </row>
    <row r="4226" spans="22:24" ht="14.25" customHeight="1" x14ac:dyDescent="0.2">
      <c r="V4226" s="8"/>
      <c r="X4226" s="8"/>
    </row>
    <row r="4227" spans="22:24" ht="14.25" customHeight="1" x14ac:dyDescent="0.2">
      <c r="V4227" s="8"/>
      <c r="X4227" s="8"/>
    </row>
    <row r="4228" spans="22:24" ht="14.25" customHeight="1" x14ac:dyDescent="0.2">
      <c r="V4228" s="8"/>
      <c r="X4228" s="8"/>
    </row>
    <row r="4229" spans="22:24" ht="14.25" customHeight="1" x14ac:dyDescent="0.2">
      <c r="V4229" s="8"/>
      <c r="X4229" s="8"/>
    </row>
    <row r="4230" spans="22:24" ht="14.25" customHeight="1" x14ac:dyDescent="0.2">
      <c r="V4230" s="8"/>
      <c r="X4230" s="8"/>
    </row>
    <row r="4231" spans="22:24" ht="14.25" customHeight="1" x14ac:dyDescent="0.2">
      <c r="V4231" s="8"/>
      <c r="X4231" s="8"/>
    </row>
    <row r="4232" spans="22:24" ht="14.25" customHeight="1" x14ac:dyDescent="0.2">
      <c r="V4232" s="8"/>
      <c r="X4232" s="8"/>
    </row>
    <row r="4233" spans="22:24" ht="14.25" customHeight="1" x14ac:dyDescent="0.2">
      <c r="V4233" s="8"/>
      <c r="X4233" s="8"/>
    </row>
    <row r="4234" spans="22:24" ht="14.25" customHeight="1" x14ac:dyDescent="0.2">
      <c r="V4234" s="8"/>
      <c r="X4234" s="8"/>
    </row>
    <row r="4235" spans="22:24" ht="14.25" customHeight="1" x14ac:dyDescent="0.2">
      <c r="V4235" s="8"/>
      <c r="X4235" s="8"/>
    </row>
    <row r="4236" spans="22:24" ht="14.25" customHeight="1" x14ac:dyDescent="0.2">
      <c r="V4236" s="8"/>
      <c r="X4236" s="8"/>
    </row>
    <row r="4237" spans="22:24" ht="14.25" customHeight="1" x14ac:dyDescent="0.2">
      <c r="V4237" s="8"/>
      <c r="X4237" s="8"/>
    </row>
    <row r="4238" spans="22:24" ht="14.25" customHeight="1" x14ac:dyDescent="0.2">
      <c r="V4238" s="8"/>
      <c r="X4238" s="8"/>
    </row>
    <row r="4239" spans="22:24" ht="14.25" customHeight="1" x14ac:dyDescent="0.2">
      <c r="V4239" s="8"/>
      <c r="X4239" s="8"/>
    </row>
    <row r="4240" spans="22:24" ht="14.25" customHeight="1" x14ac:dyDescent="0.2">
      <c r="V4240" s="8"/>
      <c r="X4240" s="8"/>
    </row>
    <row r="4241" spans="22:24" ht="14.25" customHeight="1" x14ac:dyDescent="0.2">
      <c r="V4241" s="8"/>
      <c r="X4241" s="8"/>
    </row>
    <row r="4242" spans="22:24" ht="14.25" customHeight="1" x14ac:dyDescent="0.2">
      <c r="V4242" s="8"/>
      <c r="X4242" s="8"/>
    </row>
    <row r="4243" spans="22:24" ht="14.25" customHeight="1" x14ac:dyDescent="0.2">
      <c r="V4243" s="8"/>
      <c r="X4243" s="8"/>
    </row>
    <row r="4244" spans="22:24" ht="14.25" customHeight="1" x14ac:dyDescent="0.2">
      <c r="V4244" s="8"/>
      <c r="X4244" s="8"/>
    </row>
    <row r="4245" spans="22:24" ht="14.25" customHeight="1" x14ac:dyDescent="0.2">
      <c r="V4245" s="8"/>
      <c r="X4245" s="8"/>
    </row>
    <row r="4246" spans="22:24" ht="14.25" customHeight="1" x14ac:dyDescent="0.2">
      <c r="V4246" s="8"/>
      <c r="X4246" s="8"/>
    </row>
    <row r="4247" spans="22:24" ht="14.25" customHeight="1" x14ac:dyDescent="0.2">
      <c r="V4247" s="8"/>
      <c r="X4247" s="8"/>
    </row>
    <row r="4248" spans="22:24" ht="14.25" customHeight="1" x14ac:dyDescent="0.2">
      <c r="V4248" s="8"/>
      <c r="X4248" s="8"/>
    </row>
    <row r="4249" spans="22:24" ht="14.25" customHeight="1" x14ac:dyDescent="0.2">
      <c r="V4249" s="8"/>
      <c r="X4249" s="8"/>
    </row>
    <row r="4250" spans="22:24" ht="14.25" customHeight="1" x14ac:dyDescent="0.2">
      <c r="V4250" s="8"/>
      <c r="X4250" s="8"/>
    </row>
    <row r="4251" spans="22:24" ht="14.25" customHeight="1" x14ac:dyDescent="0.2">
      <c r="V4251" s="8"/>
      <c r="X4251" s="8"/>
    </row>
    <row r="4252" spans="22:24" ht="14.25" customHeight="1" x14ac:dyDescent="0.2">
      <c r="V4252" s="8"/>
      <c r="X4252" s="8"/>
    </row>
    <row r="4253" spans="22:24" ht="14.25" customHeight="1" x14ac:dyDescent="0.2">
      <c r="V4253" s="8"/>
      <c r="X4253" s="8"/>
    </row>
    <row r="4254" spans="22:24" ht="14.25" customHeight="1" x14ac:dyDescent="0.2">
      <c r="V4254" s="8"/>
      <c r="X4254" s="8"/>
    </row>
    <row r="4255" spans="22:24" ht="14.25" customHeight="1" x14ac:dyDescent="0.2">
      <c r="V4255" s="8"/>
      <c r="X4255" s="8"/>
    </row>
    <row r="4256" spans="22:24" ht="14.25" customHeight="1" x14ac:dyDescent="0.2">
      <c r="V4256" s="8"/>
      <c r="X4256" s="8"/>
    </row>
    <row r="4257" spans="22:24" ht="14.25" customHeight="1" x14ac:dyDescent="0.2">
      <c r="V4257" s="8"/>
      <c r="X4257" s="8"/>
    </row>
    <row r="4258" spans="22:24" ht="14.25" customHeight="1" x14ac:dyDescent="0.2">
      <c r="V4258" s="8"/>
      <c r="X4258" s="8"/>
    </row>
    <row r="4259" spans="22:24" ht="14.25" customHeight="1" x14ac:dyDescent="0.2">
      <c r="V4259" s="8"/>
      <c r="X4259" s="8"/>
    </row>
    <row r="4260" spans="22:24" ht="14.25" customHeight="1" x14ac:dyDescent="0.2">
      <c r="V4260" s="8"/>
      <c r="X4260" s="8"/>
    </row>
    <row r="4261" spans="22:24" ht="14.25" customHeight="1" x14ac:dyDescent="0.2">
      <c r="V4261" s="8"/>
      <c r="X4261" s="8"/>
    </row>
    <row r="4262" spans="22:24" ht="14.25" customHeight="1" x14ac:dyDescent="0.2">
      <c r="V4262" s="8"/>
      <c r="X4262" s="8"/>
    </row>
    <row r="4263" spans="22:24" ht="14.25" customHeight="1" x14ac:dyDescent="0.2">
      <c r="V4263" s="8"/>
      <c r="X4263" s="8"/>
    </row>
    <row r="4264" spans="22:24" ht="14.25" customHeight="1" x14ac:dyDescent="0.2">
      <c r="V4264" s="8"/>
      <c r="X4264" s="8"/>
    </row>
    <row r="4265" spans="22:24" ht="14.25" customHeight="1" x14ac:dyDescent="0.2">
      <c r="V4265" s="8"/>
      <c r="X4265" s="8"/>
    </row>
    <row r="4266" spans="22:24" ht="14.25" customHeight="1" x14ac:dyDescent="0.2">
      <c r="V4266" s="8"/>
      <c r="X4266" s="8"/>
    </row>
    <row r="4267" spans="22:24" ht="14.25" customHeight="1" x14ac:dyDescent="0.2">
      <c r="V4267" s="8"/>
      <c r="X4267" s="8"/>
    </row>
    <row r="4268" spans="22:24" ht="14.25" customHeight="1" x14ac:dyDescent="0.2">
      <c r="V4268" s="8"/>
      <c r="X4268" s="8"/>
    </row>
    <row r="4269" spans="22:24" ht="14.25" customHeight="1" x14ac:dyDescent="0.2">
      <c r="V4269" s="8"/>
      <c r="X4269" s="8"/>
    </row>
    <row r="4270" spans="22:24" ht="14.25" customHeight="1" x14ac:dyDescent="0.2">
      <c r="V4270" s="8"/>
      <c r="X4270" s="8"/>
    </row>
    <row r="4271" spans="22:24" ht="14.25" customHeight="1" x14ac:dyDescent="0.2">
      <c r="V4271" s="8"/>
      <c r="X4271" s="8"/>
    </row>
    <row r="4272" spans="22:24" ht="14.25" customHeight="1" x14ac:dyDescent="0.2">
      <c r="V4272" s="8"/>
      <c r="X4272" s="8"/>
    </row>
    <row r="4273" spans="22:24" ht="14.25" customHeight="1" x14ac:dyDescent="0.2">
      <c r="V4273" s="8"/>
      <c r="X4273" s="8"/>
    </row>
    <row r="4274" spans="22:24" ht="14.25" customHeight="1" x14ac:dyDescent="0.2">
      <c r="V4274" s="8"/>
      <c r="X4274" s="8"/>
    </row>
    <row r="4275" spans="22:24" ht="14.25" customHeight="1" x14ac:dyDescent="0.2">
      <c r="V4275" s="8"/>
      <c r="X4275" s="8"/>
    </row>
    <row r="4276" spans="22:24" ht="14.25" customHeight="1" x14ac:dyDescent="0.2">
      <c r="V4276" s="8"/>
      <c r="X4276" s="8"/>
    </row>
    <row r="4277" spans="22:24" ht="14.25" customHeight="1" x14ac:dyDescent="0.2">
      <c r="V4277" s="8"/>
      <c r="X4277" s="8"/>
    </row>
    <row r="4278" spans="22:24" ht="14.25" customHeight="1" x14ac:dyDescent="0.2">
      <c r="V4278" s="8"/>
      <c r="X4278" s="8"/>
    </row>
    <row r="4279" spans="22:24" ht="14.25" customHeight="1" x14ac:dyDescent="0.2">
      <c r="V4279" s="8"/>
      <c r="X4279" s="8"/>
    </row>
    <row r="4280" spans="22:24" ht="14.25" customHeight="1" x14ac:dyDescent="0.2">
      <c r="V4280" s="8"/>
      <c r="X4280" s="8"/>
    </row>
    <row r="4281" spans="22:24" ht="14.25" customHeight="1" x14ac:dyDescent="0.2">
      <c r="V4281" s="8"/>
      <c r="X4281" s="8"/>
    </row>
    <row r="4282" spans="22:24" ht="14.25" customHeight="1" x14ac:dyDescent="0.2">
      <c r="V4282" s="8"/>
      <c r="X4282" s="8"/>
    </row>
    <row r="4283" spans="22:24" ht="14.25" customHeight="1" x14ac:dyDescent="0.2">
      <c r="V4283" s="8"/>
      <c r="X4283" s="8"/>
    </row>
    <row r="4284" spans="22:24" ht="14.25" customHeight="1" x14ac:dyDescent="0.2">
      <c r="V4284" s="8"/>
      <c r="X4284" s="8"/>
    </row>
    <row r="4285" spans="22:24" ht="14.25" customHeight="1" x14ac:dyDescent="0.2">
      <c r="V4285" s="8"/>
      <c r="X4285" s="8"/>
    </row>
    <row r="4286" spans="22:24" ht="14.25" customHeight="1" x14ac:dyDescent="0.2">
      <c r="V4286" s="8"/>
      <c r="X4286" s="8"/>
    </row>
    <row r="4287" spans="22:24" ht="14.25" customHeight="1" x14ac:dyDescent="0.2">
      <c r="V4287" s="8"/>
      <c r="X4287" s="8"/>
    </row>
    <row r="4288" spans="22:24" ht="14.25" customHeight="1" x14ac:dyDescent="0.2">
      <c r="V4288" s="8"/>
      <c r="X4288" s="8"/>
    </row>
    <row r="4289" spans="22:24" ht="14.25" customHeight="1" x14ac:dyDescent="0.2">
      <c r="V4289" s="8"/>
      <c r="X4289" s="8"/>
    </row>
    <row r="4290" spans="22:24" ht="14.25" customHeight="1" x14ac:dyDescent="0.2">
      <c r="V4290" s="8"/>
      <c r="X4290" s="8"/>
    </row>
    <row r="4291" spans="22:24" ht="14.25" customHeight="1" x14ac:dyDescent="0.2">
      <c r="V4291" s="8"/>
      <c r="X4291" s="8"/>
    </row>
    <row r="4292" spans="22:24" ht="14.25" customHeight="1" x14ac:dyDescent="0.2">
      <c r="V4292" s="8"/>
      <c r="X4292" s="8"/>
    </row>
    <row r="4293" spans="22:24" ht="14.25" customHeight="1" x14ac:dyDescent="0.2">
      <c r="V4293" s="8"/>
      <c r="X4293" s="8"/>
    </row>
    <row r="4294" spans="22:24" ht="14.25" customHeight="1" x14ac:dyDescent="0.2">
      <c r="V4294" s="8"/>
      <c r="X4294" s="8"/>
    </row>
    <row r="4295" spans="22:24" ht="14.25" customHeight="1" x14ac:dyDescent="0.2">
      <c r="V4295" s="8"/>
      <c r="X4295" s="8"/>
    </row>
    <row r="4296" spans="22:24" ht="14.25" customHeight="1" x14ac:dyDescent="0.2">
      <c r="V4296" s="8"/>
      <c r="X4296" s="8"/>
    </row>
    <row r="4297" spans="22:24" ht="14.25" customHeight="1" x14ac:dyDescent="0.2">
      <c r="V4297" s="8"/>
      <c r="X4297" s="8"/>
    </row>
    <row r="4298" spans="22:24" ht="14.25" customHeight="1" x14ac:dyDescent="0.2">
      <c r="V4298" s="8"/>
      <c r="X4298" s="8"/>
    </row>
    <row r="4299" spans="22:24" ht="14.25" customHeight="1" x14ac:dyDescent="0.2">
      <c r="V4299" s="8"/>
      <c r="X4299" s="8"/>
    </row>
    <row r="4300" spans="22:24" ht="14.25" customHeight="1" x14ac:dyDescent="0.2">
      <c r="V4300" s="8"/>
      <c r="X4300" s="8"/>
    </row>
    <row r="4301" spans="22:24" ht="14.25" customHeight="1" x14ac:dyDescent="0.2">
      <c r="V4301" s="8"/>
      <c r="X4301" s="8"/>
    </row>
    <row r="4302" spans="22:24" ht="14.25" customHeight="1" x14ac:dyDescent="0.2">
      <c r="V4302" s="8"/>
      <c r="X4302" s="8"/>
    </row>
    <row r="4303" spans="22:24" ht="14.25" customHeight="1" x14ac:dyDescent="0.2">
      <c r="V4303" s="8"/>
      <c r="X4303" s="8"/>
    </row>
    <row r="4304" spans="22:24" ht="14.25" customHeight="1" x14ac:dyDescent="0.2">
      <c r="V4304" s="8"/>
      <c r="X4304" s="8"/>
    </row>
    <row r="4305" spans="22:24" ht="14.25" customHeight="1" x14ac:dyDescent="0.2">
      <c r="V4305" s="8"/>
      <c r="X4305" s="8"/>
    </row>
    <row r="4306" spans="22:24" ht="14.25" customHeight="1" x14ac:dyDescent="0.2">
      <c r="V4306" s="8"/>
      <c r="X4306" s="8"/>
    </row>
    <row r="4307" spans="22:24" ht="14.25" customHeight="1" x14ac:dyDescent="0.2">
      <c r="V4307" s="8"/>
      <c r="X4307" s="8"/>
    </row>
    <row r="4308" spans="22:24" ht="14.25" customHeight="1" x14ac:dyDescent="0.2">
      <c r="V4308" s="8"/>
      <c r="X4308" s="8"/>
    </row>
    <row r="4309" spans="22:24" ht="14.25" customHeight="1" x14ac:dyDescent="0.2">
      <c r="V4309" s="8"/>
      <c r="X4309" s="8"/>
    </row>
    <row r="4310" spans="22:24" ht="14.25" customHeight="1" x14ac:dyDescent="0.2">
      <c r="V4310" s="8"/>
      <c r="X4310" s="8"/>
    </row>
    <row r="4311" spans="22:24" ht="14.25" customHeight="1" x14ac:dyDescent="0.2">
      <c r="V4311" s="8"/>
      <c r="X4311" s="8"/>
    </row>
    <row r="4312" spans="22:24" ht="14.25" customHeight="1" x14ac:dyDescent="0.2">
      <c r="V4312" s="8"/>
      <c r="X4312" s="8"/>
    </row>
    <row r="4313" spans="22:24" ht="14.25" customHeight="1" x14ac:dyDescent="0.2">
      <c r="V4313" s="8"/>
      <c r="X4313" s="8"/>
    </row>
    <row r="4314" spans="22:24" ht="14.25" customHeight="1" x14ac:dyDescent="0.2">
      <c r="V4314" s="8"/>
      <c r="X4314" s="8"/>
    </row>
    <row r="4315" spans="22:24" ht="14.25" customHeight="1" x14ac:dyDescent="0.2">
      <c r="V4315" s="8"/>
      <c r="X4315" s="8"/>
    </row>
    <row r="4316" spans="22:24" ht="14.25" customHeight="1" x14ac:dyDescent="0.2">
      <c r="V4316" s="8"/>
      <c r="X4316" s="8"/>
    </row>
    <row r="4317" spans="22:24" ht="14.25" customHeight="1" x14ac:dyDescent="0.2">
      <c r="V4317" s="8"/>
      <c r="X4317" s="8"/>
    </row>
    <row r="4318" spans="22:24" ht="14.25" customHeight="1" x14ac:dyDescent="0.2">
      <c r="V4318" s="8"/>
      <c r="X4318" s="8"/>
    </row>
    <row r="4319" spans="22:24" ht="14.25" customHeight="1" x14ac:dyDescent="0.2">
      <c r="V4319" s="8"/>
      <c r="X4319" s="8"/>
    </row>
    <row r="4320" spans="22:24" ht="14.25" customHeight="1" x14ac:dyDescent="0.2">
      <c r="V4320" s="8"/>
      <c r="X4320" s="8"/>
    </row>
    <row r="4321" spans="22:24" ht="14.25" customHeight="1" x14ac:dyDescent="0.2">
      <c r="V4321" s="8"/>
      <c r="X4321" s="8"/>
    </row>
    <row r="4322" spans="22:24" ht="14.25" customHeight="1" x14ac:dyDescent="0.2">
      <c r="V4322" s="8"/>
      <c r="X4322" s="8"/>
    </row>
    <row r="4323" spans="22:24" ht="14.25" customHeight="1" x14ac:dyDescent="0.2">
      <c r="V4323" s="8"/>
      <c r="X4323" s="8"/>
    </row>
    <row r="4324" spans="22:24" ht="14.25" customHeight="1" x14ac:dyDescent="0.2">
      <c r="V4324" s="8"/>
      <c r="X4324" s="8"/>
    </row>
    <row r="4325" spans="22:24" ht="14.25" customHeight="1" x14ac:dyDescent="0.2">
      <c r="V4325" s="8"/>
      <c r="X4325" s="8"/>
    </row>
    <row r="4326" spans="22:24" ht="14.25" customHeight="1" x14ac:dyDescent="0.2">
      <c r="V4326" s="8"/>
      <c r="X4326" s="8"/>
    </row>
    <row r="4327" spans="22:24" ht="14.25" customHeight="1" x14ac:dyDescent="0.2">
      <c r="V4327" s="8"/>
      <c r="X4327" s="8"/>
    </row>
    <row r="4328" spans="22:24" ht="14.25" customHeight="1" x14ac:dyDescent="0.2">
      <c r="V4328" s="8"/>
      <c r="X4328" s="8"/>
    </row>
    <row r="4329" spans="22:24" ht="14.25" customHeight="1" x14ac:dyDescent="0.2">
      <c r="V4329" s="8"/>
      <c r="X4329" s="8"/>
    </row>
    <row r="4330" spans="22:24" ht="14.25" customHeight="1" x14ac:dyDescent="0.2">
      <c r="V4330" s="8"/>
      <c r="X4330" s="8"/>
    </row>
    <row r="4331" spans="22:24" ht="14.25" customHeight="1" x14ac:dyDescent="0.2">
      <c r="V4331" s="8"/>
      <c r="X4331" s="8"/>
    </row>
    <row r="4332" spans="22:24" ht="14.25" customHeight="1" x14ac:dyDescent="0.2">
      <c r="V4332" s="8"/>
      <c r="X4332" s="8"/>
    </row>
    <row r="4333" spans="22:24" ht="14.25" customHeight="1" x14ac:dyDescent="0.2">
      <c r="V4333" s="8"/>
      <c r="X4333" s="8"/>
    </row>
    <row r="4334" spans="22:24" ht="14.25" customHeight="1" x14ac:dyDescent="0.2">
      <c r="V4334" s="8"/>
      <c r="X4334" s="8"/>
    </row>
    <row r="4335" spans="22:24" ht="14.25" customHeight="1" x14ac:dyDescent="0.2">
      <c r="V4335" s="8"/>
      <c r="X4335" s="8"/>
    </row>
    <row r="4336" spans="22:24" ht="14.25" customHeight="1" x14ac:dyDescent="0.2">
      <c r="V4336" s="8"/>
      <c r="X4336" s="8"/>
    </row>
    <row r="4337" spans="22:24" ht="14.25" customHeight="1" x14ac:dyDescent="0.2">
      <c r="V4337" s="8"/>
      <c r="X4337" s="8"/>
    </row>
    <row r="4338" spans="22:24" ht="14.25" customHeight="1" x14ac:dyDescent="0.2">
      <c r="V4338" s="8"/>
      <c r="X4338" s="8"/>
    </row>
    <row r="4339" spans="22:24" ht="14.25" customHeight="1" x14ac:dyDescent="0.2">
      <c r="V4339" s="8"/>
      <c r="X4339" s="8"/>
    </row>
    <row r="4340" spans="22:24" ht="14.25" customHeight="1" x14ac:dyDescent="0.2">
      <c r="V4340" s="8"/>
      <c r="X4340" s="8"/>
    </row>
    <row r="4341" spans="22:24" ht="14.25" customHeight="1" x14ac:dyDescent="0.2">
      <c r="V4341" s="8"/>
      <c r="X4341" s="8"/>
    </row>
    <row r="4342" spans="22:24" ht="14.25" customHeight="1" x14ac:dyDescent="0.2">
      <c r="V4342" s="8"/>
      <c r="X4342" s="8"/>
    </row>
    <row r="4343" spans="22:24" ht="14.25" customHeight="1" x14ac:dyDescent="0.2">
      <c r="V4343" s="8"/>
      <c r="X4343" s="8"/>
    </row>
    <row r="4344" spans="22:24" ht="14.25" customHeight="1" x14ac:dyDescent="0.2">
      <c r="V4344" s="8"/>
      <c r="X4344" s="8"/>
    </row>
    <row r="4345" spans="22:24" ht="14.25" customHeight="1" x14ac:dyDescent="0.2">
      <c r="V4345" s="8"/>
      <c r="X4345" s="8"/>
    </row>
    <row r="4346" spans="22:24" ht="14.25" customHeight="1" x14ac:dyDescent="0.2">
      <c r="V4346" s="8"/>
      <c r="X4346" s="8"/>
    </row>
    <row r="4347" spans="22:24" ht="14.25" customHeight="1" x14ac:dyDescent="0.2">
      <c r="V4347" s="8"/>
      <c r="X4347" s="8"/>
    </row>
    <row r="4348" spans="22:24" ht="14.25" customHeight="1" x14ac:dyDescent="0.2">
      <c r="V4348" s="8"/>
      <c r="X4348" s="8"/>
    </row>
    <row r="4349" spans="22:24" ht="14.25" customHeight="1" x14ac:dyDescent="0.2">
      <c r="V4349" s="8"/>
      <c r="X4349" s="8"/>
    </row>
    <row r="4350" spans="22:24" ht="14.25" customHeight="1" x14ac:dyDescent="0.2">
      <c r="V4350" s="8"/>
      <c r="X4350" s="8"/>
    </row>
    <row r="4351" spans="22:24" ht="14.25" customHeight="1" x14ac:dyDescent="0.2">
      <c r="V4351" s="8"/>
      <c r="X4351" s="8"/>
    </row>
    <row r="4352" spans="22:24" ht="14.25" customHeight="1" x14ac:dyDescent="0.2">
      <c r="V4352" s="8"/>
      <c r="X4352" s="8"/>
    </row>
    <row r="4353" spans="22:24" ht="14.25" customHeight="1" x14ac:dyDescent="0.2">
      <c r="V4353" s="8"/>
      <c r="X4353" s="8"/>
    </row>
    <row r="4354" spans="22:24" ht="14.25" customHeight="1" x14ac:dyDescent="0.2">
      <c r="V4354" s="8"/>
      <c r="X4354" s="8"/>
    </row>
    <row r="4355" spans="22:24" ht="14.25" customHeight="1" x14ac:dyDescent="0.2">
      <c r="V4355" s="8"/>
      <c r="X4355" s="8"/>
    </row>
    <row r="4356" spans="22:24" ht="14.25" customHeight="1" x14ac:dyDescent="0.2">
      <c r="V4356" s="8"/>
      <c r="X4356" s="8"/>
    </row>
    <row r="4357" spans="22:24" ht="14.25" customHeight="1" x14ac:dyDescent="0.2">
      <c r="V4357" s="8"/>
      <c r="X4357" s="8"/>
    </row>
    <row r="4358" spans="22:24" ht="14.25" customHeight="1" x14ac:dyDescent="0.2">
      <c r="V4358" s="8"/>
      <c r="X4358" s="8"/>
    </row>
    <row r="4359" spans="22:24" ht="14.25" customHeight="1" x14ac:dyDescent="0.2">
      <c r="V4359" s="8"/>
      <c r="X4359" s="8"/>
    </row>
    <row r="4360" spans="22:24" ht="14.25" customHeight="1" x14ac:dyDescent="0.2">
      <c r="V4360" s="8"/>
      <c r="X4360" s="8"/>
    </row>
    <row r="4361" spans="22:24" ht="14.25" customHeight="1" x14ac:dyDescent="0.2">
      <c r="V4361" s="8"/>
      <c r="X4361" s="8"/>
    </row>
    <row r="4362" spans="22:24" ht="14.25" customHeight="1" x14ac:dyDescent="0.2">
      <c r="V4362" s="8"/>
      <c r="X4362" s="8"/>
    </row>
    <row r="4363" spans="22:24" ht="14.25" customHeight="1" x14ac:dyDescent="0.2">
      <c r="V4363" s="8"/>
      <c r="X4363" s="8"/>
    </row>
    <row r="4364" spans="22:24" ht="14.25" customHeight="1" x14ac:dyDescent="0.2">
      <c r="V4364" s="8"/>
      <c r="X4364" s="8"/>
    </row>
    <row r="4365" spans="22:24" ht="14.25" customHeight="1" x14ac:dyDescent="0.2">
      <c r="V4365" s="8"/>
      <c r="X4365" s="8"/>
    </row>
    <row r="4366" spans="22:24" ht="14.25" customHeight="1" x14ac:dyDescent="0.2">
      <c r="V4366" s="8"/>
      <c r="X4366" s="8"/>
    </row>
    <row r="4367" spans="22:24" ht="14.25" customHeight="1" x14ac:dyDescent="0.2">
      <c r="V4367" s="8"/>
      <c r="X4367" s="8"/>
    </row>
    <row r="4368" spans="22:24" ht="14.25" customHeight="1" x14ac:dyDescent="0.2">
      <c r="V4368" s="8"/>
      <c r="X4368" s="8"/>
    </row>
    <row r="4369" spans="22:24" ht="14.25" customHeight="1" x14ac:dyDescent="0.2">
      <c r="V4369" s="8"/>
      <c r="X4369" s="8"/>
    </row>
    <row r="4370" spans="22:24" ht="14.25" customHeight="1" x14ac:dyDescent="0.2">
      <c r="V4370" s="8"/>
      <c r="X4370" s="8"/>
    </row>
    <row r="4371" spans="22:24" ht="14.25" customHeight="1" x14ac:dyDescent="0.2">
      <c r="V4371" s="8"/>
      <c r="X4371" s="8"/>
    </row>
    <row r="4372" spans="22:24" ht="14.25" customHeight="1" x14ac:dyDescent="0.2">
      <c r="V4372" s="8"/>
      <c r="X4372" s="8"/>
    </row>
    <row r="4373" spans="22:24" ht="14.25" customHeight="1" x14ac:dyDescent="0.2">
      <c r="V4373" s="8"/>
      <c r="X4373" s="8"/>
    </row>
    <row r="4374" spans="22:24" ht="14.25" customHeight="1" x14ac:dyDescent="0.2">
      <c r="V4374" s="8"/>
      <c r="X4374" s="8"/>
    </row>
    <row r="4375" spans="22:24" ht="14.25" customHeight="1" x14ac:dyDescent="0.2">
      <c r="V4375" s="8"/>
      <c r="X4375" s="8"/>
    </row>
    <row r="4376" spans="22:24" ht="14.25" customHeight="1" x14ac:dyDescent="0.2">
      <c r="V4376" s="8"/>
      <c r="X4376" s="8"/>
    </row>
    <row r="4377" spans="22:24" ht="14.25" customHeight="1" x14ac:dyDescent="0.2">
      <c r="V4377" s="8"/>
      <c r="X4377" s="8"/>
    </row>
    <row r="4378" spans="22:24" ht="14.25" customHeight="1" x14ac:dyDescent="0.2">
      <c r="V4378" s="8"/>
      <c r="X4378" s="8"/>
    </row>
    <row r="4379" spans="22:24" ht="14.25" customHeight="1" x14ac:dyDescent="0.2">
      <c r="V4379" s="8"/>
      <c r="X4379" s="8"/>
    </row>
    <row r="4380" spans="22:24" ht="14.25" customHeight="1" x14ac:dyDescent="0.2">
      <c r="V4380" s="8"/>
      <c r="X4380" s="8"/>
    </row>
    <row r="4381" spans="22:24" ht="14.25" customHeight="1" x14ac:dyDescent="0.2">
      <c r="V4381" s="8"/>
      <c r="X4381" s="8"/>
    </row>
    <row r="4382" spans="22:24" ht="14.25" customHeight="1" x14ac:dyDescent="0.2">
      <c r="V4382" s="8"/>
      <c r="X4382" s="8"/>
    </row>
    <row r="4383" spans="22:24" ht="14.25" customHeight="1" x14ac:dyDescent="0.2">
      <c r="V4383" s="8"/>
      <c r="X4383" s="8"/>
    </row>
    <row r="4384" spans="22:24" ht="14.25" customHeight="1" x14ac:dyDescent="0.2">
      <c r="V4384" s="8"/>
      <c r="X4384" s="8"/>
    </row>
    <row r="4385" spans="22:24" ht="14.25" customHeight="1" x14ac:dyDescent="0.2">
      <c r="V4385" s="8"/>
      <c r="X4385" s="8"/>
    </row>
    <row r="4386" spans="22:24" ht="14.25" customHeight="1" x14ac:dyDescent="0.2">
      <c r="V4386" s="8"/>
      <c r="X4386" s="8"/>
    </row>
    <row r="4387" spans="22:24" ht="14.25" customHeight="1" x14ac:dyDescent="0.2">
      <c r="V4387" s="8"/>
      <c r="X4387" s="8"/>
    </row>
    <row r="4388" spans="22:24" ht="14.25" customHeight="1" x14ac:dyDescent="0.2">
      <c r="V4388" s="8"/>
      <c r="X4388" s="8"/>
    </row>
    <row r="4389" spans="22:24" ht="14.25" customHeight="1" x14ac:dyDescent="0.2">
      <c r="V4389" s="8"/>
      <c r="X4389" s="8"/>
    </row>
    <row r="4390" spans="22:24" ht="14.25" customHeight="1" x14ac:dyDescent="0.2">
      <c r="V4390" s="8"/>
      <c r="X4390" s="8"/>
    </row>
    <row r="4391" spans="22:24" ht="14.25" customHeight="1" x14ac:dyDescent="0.2">
      <c r="V4391" s="8"/>
      <c r="X4391" s="8"/>
    </row>
    <row r="4392" spans="22:24" ht="14.25" customHeight="1" x14ac:dyDescent="0.2">
      <c r="V4392" s="8"/>
      <c r="X4392" s="8"/>
    </row>
    <row r="4393" spans="22:24" ht="14.25" customHeight="1" x14ac:dyDescent="0.2">
      <c r="V4393" s="8"/>
      <c r="X4393" s="8"/>
    </row>
    <row r="4394" spans="22:24" ht="14.25" customHeight="1" x14ac:dyDescent="0.2">
      <c r="V4394" s="8"/>
      <c r="X4394" s="8"/>
    </row>
    <row r="4395" spans="22:24" ht="14.25" customHeight="1" x14ac:dyDescent="0.2">
      <c r="V4395" s="8"/>
      <c r="X4395" s="8"/>
    </row>
    <row r="4396" spans="22:24" ht="14.25" customHeight="1" x14ac:dyDescent="0.2">
      <c r="V4396" s="8"/>
      <c r="X4396" s="8"/>
    </row>
    <row r="4397" spans="22:24" ht="14.25" customHeight="1" x14ac:dyDescent="0.2">
      <c r="V4397" s="8"/>
      <c r="X4397" s="8"/>
    </row>
    <row r="4398" spans="22:24" ht="14.25" customHeight="1" x14ac:dyDescent="0.2">
      <c r="V4398" s="8"/>
      <c r="X4398" s="8"/>
    </row>
    <row r="4399" spans="22:24" ht="14.25" customHeight="1" x14ac:dyDescent="0.2">
      <c r="V4399" s="8"/>
      <c r="X4399" s="8"/>
    </row>
    <row r="4400" spans="22:24" ht="14.25" customHeight="1" x14ac:dyDescent="0.2">
      <c r="V4400" s="8"/>
      <c r="X4400" s="8"/>
    </row>
    <row r="4401" spans="22:24" ht="14.25" customHeight="1" x14ac:dyDescent="0.2">
      <c r="V4401" s="8"/>
      <c r="X4401" s="8"/>
    </row>
    <row r="4402" spans="22:24" ht="14.25" customHeight="1" x14ac:dyDescent="0.2">
      <c r="V4402" s="8"/>
      <c r="X4402" s="8"/>
    </row>
    <row r="4403" spans="22:24" ht="14.25" customHeight="1" x14ac:dyDescent="0.2">
      <c r="V4403" s="8"/>
      <c r="X4403" s="8"/>
    </row>
    <row r="4404" spans="22:24" ht="14.25" customHeight="1" x14ac:dyDescent="0.2">
      <c r="V4404" s="8"/>
      <c r="X4404" s="8"/>
    </row>
    <row r="4405" spans="22:24" ht="14.25" customHeight="1" x14ac:dyDescent="0.2">
      <c r="V4405" s="8"/>
      <c r="X4405" s="8"/>
    </row>
    <row r="4406" spans="22:24" ht="14.25" customHeight="1" x14ac:dyDescent="0.2">
      <c r="V4406" s="8"/>
      <c r="X4406" s="8"/>
    </row>
    <row r="4407" spans="22:24" ht="14.25" customHeight="1" x14ac:dyDescent="0.2">
      <c r="V4407" s="8"/>
      <c r="X4407" s="8"/>
    </row>
    <row r="4408" spans="22:24" ht="14.25" customHeight="1" x14ac:dyDescent="0.2">
      <c r="V4408" s="8"/>
      <c r="X4408" s="8"/>
    </row>
    <row r="4409" spans="22:24" ht="14.25" customHeight="1" x14ac:dyDescent="0.2">
      <c r="V4409" s="8"/>
      <c r="X4409" s="8"/>
    </row>
    <row r="4410" spans="22:24" ht="14.25" customHeight="1" x14ac:dyDescent="0.2">
      <c r="V4410" s="8"/>
      <c r="X4410" s="8"/>
    </row>
    <row r="4411" spans="22:24" ht="14.25" customHeight="1" x14ac:dyDescent="0.2">
      <c r="V4411" s="8"/>
      <c r="X4411" s="8"/>
    </row>
    <row r="4412" spans="22:24" ht="14.25" customHeight="1" x14ac:dyDescent="0.2">
      <c r="V4412" s="8"/>
      <c r="X4412" s="8"/>
    </row>
    <row r="4413" spans="22:24" ht="14.25" customHeight="1" x14ac:dyDescent="0.2">
      <c r="V4413" s="8"/>
      <c r="X4413" s="8"/>
    </row>
    <row r="4414" spans="22:24" ht="14.25" customHeight="1" x14ac:dyDescent="0.2">
      <c r="V4414" s="8"/>
      <c r="X4414" s="8"/>
    </row>
    <row r="4415" spans="22:24" ht="14.25" customHeight="1" x14ac:dyDescent="0.2">
      <c r="V4415" s="8"/>
      <c r="X4415" s="8"/>
    </row>
    <row r="4416" spans="22:24" ht="14.25" customHeight="1" x14ac:dyDescent="0.2">
      <c r="V4416" s="8"/>
      <c r="X4416" s="8"/>
    </row>
    <row r="4417" spans="22:24" ht="14.25" customHeight="1" x14ac:dyDescent="0.2">
      <c r="V4417" s="8"/>
      <c r="X4417" s="8"/>
    </row>
    <row r="4418" spans="22:24" ht="14.25" customHeight="1" x14ac:dyDescent="0.2">
      <c r="V4418" s="8"/>
      <c r="X4418" s="8"/>
    </row>
    <row r="4419" spans="22:24" ht="14.25" customHeight="1" x14ac:dyDescent="0.2">
      <c r="V4419" s="8"/>
      <c r="X4419" s="8"/>
    </row>
    <row r="4420" spans="22:24" ht="14.25" customHeight="1" x14ac:dyDescent="0.2">
      <c r="V4420" s="8"/>
      <c r="X4420" s="8"/>
    </row>
    <row r="4421" spans="22:24" ht="14.25" customHeight="1" x14ac:dyDescent="0.2">
      <c r="V4421" s="8"/>
      <c r="X4421" s="8"/>
    </row>
    <row r="4422" spans="22:24" ht="14.25" customHeight="1" x14ac:dyDescent="0.2">
      <c r="V4422" s="8"/>
      <c r="X4422" s="8"/>
    </row>
    <row r="4423" spans="22:24" ht="14.25" customHeight="1" x14ac:dyDescent="0.2">
      <c r="V4423" s="8"/>
      <c r="X4423" s="8"/>
    </row>
    <row r="4424" spans="22:24" ht="14.25" customHeight="1" x14ac:dyDescent="0.2">
      <c r="V4424" s="8"/>
      <c r="X4424" s="8"/>
    </row>
    <row r="4425" spans="22:24" ht="14.25" customHeight="1" x14ac:dyDescent="0.2">
      <c r="V4425" s="8"/>
      <c r="X4425" s="8"/>
    </row>
    <row r="4426" spans="22:24" ht="14.25" customHeight="1" x14ac:dyDescent="0.2">
      <c r="V4426" s="8"/>
      <c r="X4426" s="8"/>
    </row>
    <row r="4427" spans="22:24" ht="14.25" customHeight="1" x14ac:dyDescent="0.2">
      <c r="V4427" s="8"/>
      <c r="X4427" s="8"/>
    </row>
    <row r="4428" spans="22:24" ht="14.25" customHeight="1" x14ac:dyDescent="0.2">
      <c r="V4428" s="8"/>
      <c r="X4428" s="8"/>
    </row>
    <row r="4429" spans="22:24" ht="14.25" customHeight="1" x14ac:dyDescent="0.2">
      <c r="V4429" s="8"/>
      <c r="X4429" s="8"/>
    </row>
    <row r="4430" spans="22:24" ht="14.25" customHeight="1" x14ac:dyDescent="0.2">
      <c r="V4430" s="8"/>
      <c r="X4430" s="8"/>
    </row>
    <row r="4431" spans="22:24" ht="14.25" customHeight="1" x14ac:dyDescent="0.2">
      <c r="V4431" s="8"/>
      <c r="X4431" s="8"/>
    </row>
    <row r="4432" spans="22:24" ht="14.25" customHeight="1" x14ac:dyDescent="0.2">
      <c r="V4432" s="8"/>
      <c r="X4432" s="8"/>
    </row>
    <row r="4433" spans="22:24" ht="14.25" customHeight="1" x14ac:dyDescent="0.2">
      <c r="V4433" s="8"/>
      <c r="X4433" s="8"/>
    </row>
    <row r="4434" spans="22:24" ht="14.25" customHeight="1" x14ac:dyDescent="0.2">
      <c r="V4434" s="8"/>
      <c r="X4434" s="8"/>
    </row>
    <row r="4435" spans="22:24" ht="14.25" customHeight="1" x14ac:dyDescent="0.2">
      <c r="V4435" s="8"/>
      <c r="X4435" s="8"/>
    </row>
    <row r="4436" spans="22:24" ht="14.25" customHeight="1" x14ac:dyDescent="0.2">
      <c r="V4436" s="8"/>
      <c r="X4436" s="8"/>
    </row>
    <row r="4437" spans="22:24" ht="14.25" customHeight="1" x14ac:dyDescent="0.2">
      <c r="V4437" s="8"/>
      <c r="X4437" s="8"/>
    </row>
    <row r="4438" spans="22:24" ht="14.25" customHeight="1" x14ac:dyDescent="0.2">
      <c r="V4438" s="8"/>
      <c r="X4438" s="8"/>
    </row>
    <row r="4439" spans="22:24" ht="14.25" customHeight="1" x14ac:dyDescent="0.2">
      <c r="V4439" s="8"/>
      <c r="X4439" s="8"/>
    </row>
    <row r="4440" spans="22:24" ht="14.25" customHeight="1" x14ac:dyDescent="0.2">
      <c r="V4440" s="8"/>
      <c r="X4440" s="8"/>
    </row>
    <row r="4441" spans="22:24" ht="14.25" customHeight="1" x14ac:dyDescent="0.2">
      <c r="V4441" s="8"/>
      <c r="X4441" s="8"/>
    </row>
    <row r="4442" spans="22:24" ht="14.25" customHeight="1" x14ac:dyDescent="0.2">
      <c r="V4442" s="8"/>
      <c r="X4442" s="8"/>
    </row>
    <row r="4443" spans="22:24" ht="14.25" customHeight="1" x14ac:dyDescent="0.2">
      <c r="V4443" s="8"/>
      <c r="X4443" s="8"/>
    </row>
    <row r="4444" spans="22:24" ht="14.25" customHeight="1" x14ac:dyDescent="0.2">
      <c r="V4444" s="8"/>
      <c r="X4444" s="8"/>
    </row>
    <row r="4445" spans="22:24" ht="14.25" customHeight="1" x14ac:dyDescent="0.2">
      <c r="V4445" s="8"/>
      <c r="X4445" s="8"/>
    </row>
    <row r="4446" spans="22:24" ht="14.25" customHeight="1" x14ac:dyDescent="0.2">
      <c r="V4446" s="8"/>
      <c r="X4446" s="8"/>
    </row>
    <row r="4447" spans="22:24" ht="14.25" customHeight="1" x14ac:dyDescent="0.2">
      <c r="V4447" s="8"/>
      <c r="X4447" s="8"/>
    </row>
    <row r="4448" spans="22:24" ht="14.25" customHeight="1" x14ac:dyDescent="0.2">
      <c r="V4448" s="8"/>
      <c r="X4448" s="8"/>
    </row>
    <row r="4449" spans="22:24" ht="14.25" customHeight="1" x14ac:dyDescent="0.2">
      <c r="V4449" s="8"/>
      <c r="X4449" s="8"/>
    </row>
    <row r="4450" spans="22:24" ht="14.25" customHeight="1" x14ac:dyDescent="0.2">
      <c r="V4450" s="8"/>
      <c r="X4450" s="8"/>
    </row>
    <row r="4451" spans="22:24" ht="14.25" customHeight="1" x14ac:dyDescent="0.2">
      <c r="V4451" s="8"/>
      <c r="X4451" s="8"/>
    </row>
    <row r="4452" spans="22:24" ht="14.25" customHeight="1" x14ac:dyDescent="0.2">
      <c r="V4452" s="8"/>
      <c r="X4452" s="8"/>
    </row>
    <row r="4453" spans="22:24" ht="14.25" customHeight="1" x14ac:dyDescent="0.2">
      <c r="V4453" s="8"/>
      <c r="X4453" s="8"/>
    </row>
    <row r="4454" spans="22:24" ht="14.25" customHeight="1" x14ac:dyDescent="0.2">
      <c r="V4454" s="8"/>
      <c r="X4454" s="8"/>
    </row>
    <row r="4455" spans="22:24" ht="14.25" customHeight="1" x14ac:dyDescent="0.2">
      <c r="V4455" s="8"/>
      <c r="X4455" s="8"/>
    </row>
    <row r="4456" spans="22:24" ht="14.25" customHeight="1" x14ac:dyDescent="0.2">
      <c r="V4456" s="8"/>
      <c r="X4456" s="8"/>
    </row>
    <row r="4457" spans="22:24" ht="14.25" customHeight="1" x14ac:dyDescent="0.2">
      <c r="V4457" s="8"/>
      <c r="X4457" s="8"/>
    </row>
    <row r="4458" spans="22:24" ht="14.25" customHeight="1" x14ac:dyDescent="0.2">
      <c r="V4458" s="8"/>
      <c r="X4458" s="8"/>
    </row>
    <row r="4459" spans="22:24" ht="14.25" customHeight="1" x14ac:dyDescent="0.2">
      <c r="V4459" s="8"/>
      <c r="X4459" s="8"/>
    </row>
    <row r="4460" spans="22:24" ht="14.25" customHeight="1" x14ac:dyDescent="0.2">
      <c r="V4460" s="8"/>
      <c r="X4460" s="8"/>
    </row>
    <row r="4461" spans="22:24" ht="14.25" customHeight="1" x14ac:dyDescent="0.2">
      <c r="V4461" s="8"/>
      <c r="X4461" s="8"/>
    </row>
    <row r="4462" spans="22:24" ht="14.25" customHeight="1" x14ac:dyDescent="0.2">
      <c r="V4462" s="8"/>
      <c r="X4462" s="8"/>
    </row>
    <row r="4463" spans="22:24" ht="14.25" customHeight="1" x14ac:dyDescent="0.2">
      <c r="V4463" s="8"/>
      <c r="X4463" s="8"/>
    </row>
    <row r="4464" spans="22:24" ht="14.25" customHeight="1" x14ac:dyDescent="0.2">
      <c r="V4464" s="8"/>
      <c r="X4464" s="8"/>
    </row>
    <row r="4465" spans="22:24" ht="14.25" customHeight="1" x14ac:dyDescent="0.2">
      <c r="V4465" s="8"/>
      <c r="X4465" s="8"/>
    </row>
    <row r="4466" spans="22:24" ht="14.25" customHeight="1" x14ac:dyDescent="0.2">
      <c r="V4466" s="8"/>
      <c r="X4466" s="8"/>
    </row>
    <row r="4467" spans="22:24" ht="14.25" customHeight="1" x14ac:dyDescent="0.2">
      <c r="V4467" s="8"/>
      <c r="X4467" s="8"/>
    </row>
    <row r="4468" spans="22:24" ht="14.25" customHeight="1" x14ac:dyDescent="0.2">
      <c r="V4468" s="8"/>
      <c r="X4468" s="8"/>
    </row>
    <row r="4469" spans="22:24" ht="14.25" customHeight="1" x14ac:dyDescent="0.2">
      <c r="V4469" s="8"/>
      <c r="X4469" s="8"/>
    </row>
    <row r="4470" spans="22:24" ht="14.25" customHeight="1" x14ac:dyDescent="0.2">
      <c r="V4470" s="8"/>
      <c r="X4470" s="8"/>
    </row>
    <row r="4471" spans="22:24" ht="14.25" customHeight="1" x14ac:dyDescent="0.2">
      <c r="V4471" s="8"/>
      <c r="X4471" s="8"/>
    </row>
    <row r="4472" spans="22:24" ht="14.25" customHeight="1" x14ac:dyDescent="0.2">
      <c r="V4472" s="8"/>
      <c r="X4472" s="8"/>
    </row>
    <row r="4473" spans="22:24" ht="14.25" customHeight="1" x14ac:dyDescent="0.2">
      <c r="V4473" s="8"/>
      <c r="X4473" s="8"/>
    </row>
    <row r="4474" spans="22:24" ht="14.25" customHeight="1" x14ac:dyDescent="0.2">
      <c r="V4474" s="8"/>
      <c r="X4474" s="8"/>
    </row>
    <row r="4475" spans="22:24" ht="14.25" customHeight="1" x14ac:dyDescent="0.2">
      <c r="V4475" s="8"/>
      <c r="X4475" s="8"/>
    </row>
    <row r="4476" spans="22:24" ht="14.25" customHeight="1" x14ac:dyDescent="0.2">
      <c r="V4476" s="8"/>
      <c r="X4476" s="8"/>
    </row>
    <row r="4477" spans="22:24" ht="14.25" customHeight="1" x14ac:dyDescent="0.2">
      <c r="V4477" s="8"/>
      <c r="X4477" s="8"/>
    </row>
    <row r="4478" spans="22:24" ht="14.25" customHeight="1" x14ac:dyDescent="0.2">
      <c r="V4478" s="8"/>
      <c r="X4478" s="8"/>
    </row>
    <row r="4479" spans="22:24" ht="14.25" customHeight="1" x14ac:dyDescent="0.2">
      <c r="V4479" s="8"/>
      <c r="X4479" s="8"/>
    </row>
    <row r="4480" spans="22:24" ht="14.25" customHeight="1" x14ac:dyDescent="0.2">
      <c r="V4480" s="8"/>
      <c r="X4480" s="8"/>
    </row>
    <row r="4481" spans="22:24" ht="14.25" customHeight="1" x14ac:dyDescent="0.2">
      <c r="V4481" s="8"/>
      <c r="X4481" s="8"/>
    </row>
    <row r="4482" spans="22:24" ht="14.25" customHeight="1" x14ac:dyDescent="0.2">
      <c r="V4482" s="8"/>
      <c r="X4482" s="8"/>
    </row>
    <row r="4483" spans="22:24" ht="14.25" customHeight="1" x14ac:dyDescent="0.2">
      <c r="V4483" s="8"/>
      <c r="X4483" s="8"/>
    </row>
    <row r="4484" spans="22:24" ht="14.25" customHeight="1" x14ac:dyDescent="0.2">
      <c r="V4484" s="8"/>
      <c r="X4484" s="8"/>
    </row>
    <row r="4485" spans="22:24" ht="14.25" customHeight="1" x14ac:dyDescent="0.2">
      <c r="V4485" s="8"/>
      <c r="X4485" s="8"/>
    </row>
    <row r="4486" spans="22:24" ht="14.25" customHeight="1" x14ac:dyDescent="0.2">
      <c r="V4486" s="8"/>
      <c r="X4486" s="8"/>
    </row>
    <row r="4487" spans="22:24" ht="14.25" customHeight="1" x14ac:dyDescent="0.2">
      <c r="V4487" s="8"/>
      <c r="X4487" s="8"/>
    </row>
    <row r="4488" spans="22:24" ht="14.25" customHeight="1" x14ac:dyDescent="0.2">
      <c r="V4488" s="8"/>
      <c r="X4488" s="8"/>
    </row>
    <row r="4489" spans="22:24" ht="14.25" customHeight="1" x14ac:dyDescent="0.2">
      <c r="V4489" s="8"/>
      <c r="X4489" s="8"/>
    </row>
    <row r="4490" spans="22:24" ht="14.25" customHeight="1" x14ac:dyDescent="0.2">
      <c r="V4490" s="8"/>
      <c r="X4490" s="8"/>
    </row>
    <row r="4491" spans="22:24" ht="14.25" customHeight="1" x14ac:dyDescent="0.2">
      <c r="V4491" s="8"/>
      <c r="X4491" s="8"/>
    </row>
    <row r="4492" spans="22:24" ht="14.25" customHeight="1" x14ac:dyDescent="0.2">
      <c r="V4492" s="8"/>
      <c r="X4492" s="8"/>
    </row>
    <row r="4493" spans="22:24" ht="14.25" customHeight="1" x14ac:dyDescent="0.2">
      <c r="V4493" s="8"/>
      <c r="X4493" s="8"/>
    </row>
    <row r="4494" spans="22:24" ht="14.25" customHeight="1" x14ac:dyDescent="0.2">
      <c r="V4494" s="8"/>
      <c r="X4494" s="8"/>
    </row>
    <row r="4495" spans="22:24" ht="14.25" customHeight="1" x14ac:dyDescent="0.2">
      <c r="V4495" s="8"/>
      <c r="X4495" s="8"/>
    </row>
    <row r="4496" spans="22:24" ht="14.25" customHeight="1" x14ac:dyDescent="0.2">
      <c r="V4496" s="8"/>
      <c r="X4496" s="8"/>
    </row>
    <row r="4497" spans="22:24" ht="14.25" customHeight="1" x14ac:dyDescent="0.2">
      <c r="V4497" s="8"/>
      <c r="X4497" s="8"/>
    </row>
    <row r="4498" spans="22:24" ht="14.25" customHeight="1" x14ac:dyDescent="0.2">
      <c r="V4498" s="8"/>
      <c r="X4498" s="8"/>
    </row>
    <row r="4499" spans="22:24" ht="14.25" customHeight="1" x14ac:dyDescent="0.2">
      <c r="V4499" s="8"/>
      <c r="X4499" s="8"/>
    </row>
    <row r="4500" spans="22:24" ht="14.25" customHeight="1" x14ac:dyDescent="0.2">
      <c r="V4500" s="8"/>
      <c r="X4500" s="8"/>
    </row>
    <row r="4501" spans="22:24" ht="14.25" customHeight="1" x14ac:dyDescent="0.2">
      <c r="V4501" s="8"/>
      <c r="X4501" s="8"/>
    </row>
    <row r="4502" spans="22:24" ht="14.25" customHeight="1" x14ac:dyDescent="0.2">
      <c r="V4502" s="8"/>
      <c r="X4502" s="8"/>
    </row>
    <row r="4503" spans="22:24" ht="14.25" customHeight="1" x14ac:dyDescent="0.2">
      <c r="V4503" s="8"/>
      <c r="X4503" s="8"/>
    </row>
    <row r="4504" spans="22:24" ht="14.25" customHeight="1" x14ac:dyDescent="0.2">
      <c r="V4504" s="8"/>
      <c r="X4504" s="8"/>
    </row>
    <row r="4505" spans="22:24" ht="14.25" customHeight="1" x14ac:dyDescent="0.2">
      <c r="V4505" s="8"/>
      <c r="X4505" s="8"/>
    </row>
    <row r="4506" spans="22:24" ht="14.25" customHeight="1" x14ac:dyDescent="0.2">
      <c r="V4506" s="8"/>
      <c r="X4506" s="8"/>
    </row>
    <row r="4507" spans="22:24" ht="14.25" customHeight="1" x14ac:dyDescent="0.2">
      <c r="V4507" s="8"/>
      <c r="X4507" s="8"/>
    </row>
    <row r="4508" spans="22:24" ht="14.25" customHeight="1" x14ac:dyDescent="0.2">
      <c r="V4508" s="8"/>
      <c r="X4508" s="8"/>
    </row>
    <row r="4509" spans="22:24" ht="14.25" customHeight="1" x14ac:dyDescent="0.2">
      <c r="V4509" s="8"/>
      <c r="X4509" s="8"/>
    </row>
    <row r="4510" spans="22:24" ht="14.25" customHeight="1" x14ac:dyDescent="0.2">
      <c r="V4510" s="8"/>
      <c r="X4510" s="8"/>
    </row>
    <row r="4511" spans="22:24" ht="14.25" customHeight="1" x14ac:dyDescent="0.2">
      <c r="V4511" s="8"/>
      <c r="X4511" s="8"/>
    </row>
    <row r="4512" spans="22:24" ht="14.25" customHeight="1" x14ac:dyDescent="0.2">
      <c r="V4512" s="8"/>
      <c r="X4512" s="8"/>
    </row>
    <row r="4513" spans="22:24" ht="14.25" customHeight="1" x14ac:dyDescent="0.2">
      <c r="V4513" s="8"/>
      <c r="X4513" s="8"/>
    </row>
    <row r="4514" spans="22:24" ht="14.25" customHeight="1" x14ac:dyDescent="0.2">
      <c r="V4514" s="8"/>
      <c r="X4514" s="8"/>
    </row>
    <row r="4515" spans="22:24" ht="14.25" customHeight="1" x14ac:dyDescent="0.2">
      <c r="V4515" s="8"/>
      <c r="X4515" s="8"/>
    </row>
    <row r="4516" spans="22:24" ht="14.25" customHeight="1" x14ac:dyDescent="0.2">
      <c r="V4516" s="8"/>
      <c r="X4516" s="8"/>
    </row>
    <row r="4517" spans="22:24" ht="14.25" customHeight="1" x14ac:dyDescent="0.2">
      <c r="V4517" s="8"/>
      <c r="X4517" s="8"/>
    </row>
    <row r="4518" spans="22:24" ht="14.25" customHeight="1" x14ac:dyDescent="0.2">
      <c r="V4518" s="8"/>
      <c r="X4518" s="8"/>
    </row>
    <row r="4519" spans="22:24" ht="14.25" customHeight="1" x14ac:dyDescent="0.2">
      <c r="V4519" s="8"/>
      <c r="X4519" s="8"/>
    </row>
    <row r="4520" spans="22:24" ht="14.25" customHeight="1" x14ac:dyDescent="0.2">
      <c r="V4520" s="8"/>
      <c r="X4520" s="8"/>
    </row>
    <row r="4521" spans="22:24" ht="14.25" customHeight="1" x14ac:dyDescent="0.2">
      <c r="V4521" s="8"/>
      <c r="X4521" s="8"/>
    </row>
    <row r="4522" spans="22:24" ht="14.25" customHeight="1" x14ac:dyDescent="0.2">
      <c r="V4522" s="8"/>
      <c r="X4522" s="8"/>
    </row>
    <row r="4523" spans="22:24" ht="14.25" customHeight="1" x14ac:dyDescent="0.2">
      <c r="V4523" s="8"/>
      <c r="X4523" s="8"/>
    </row>
    <row r="4524" spans="22:24" ht="14.25" customHeight="1" x14ac:dyDescent="0.2">
      <c r="V4524" s="8"/>
      <c r="X4524" s="8"/>
    </row>
    <row r="4525" spans="22:24" ht="14.25" customHeight="1" x14ac:dyDescent="0.2">
      <c r="V4525" s="8"/>
      <c r="X4525" s="8"/>
    </row>
    <row r="4526" spans="22:24" ht="14.25" customHeight="1" x14ac:dyDescent="0.2">
      <c r="V4526" s="8"/>
      <c r="X4526" s="8"/>
    </row>
    <row r="4527" spans="22:24" ht="14.25" customHeight="1" x14ac:dyDescent="0.2">
      <c r="V4527" s="8"/>
      <c r="X4527" s="8"/>
    </row>
    <row r="4528" spans="22:24" ht="14.25" customHeight="1" x14ac:dyDescent="0.2">
      <c r="V4528" s="8"/>
      <c r="X4528" s="8"/>
    </row>
    <row r="4529" spans="22:24" ht="14.25" customHeight="1" x14ac:dyDescent="0.2">
      <c r="V4529" s="8"/>
      <c r="X4529" s="8"/>
    </row>
    <row r="4530" spans="22:24" ht="14.25" customHeight="1" x14ac:dyDescent="0.2">
      <c r="V4530" s="8"/>
      <c r="X4530" s="8"/>
    </row>
    <row r="4531" spans="22:24" ht="14.25" customHeight="1" x14ac:dyDescent="0.2">
      <c r="V4531" s="8"/>
      <c r="X4531" s="8"/>
    </row>
    <row r="4532" spans="22:24" ht="14.25" customHeight="1" x14ac:dyDescent="0.2">
      <c r="V4532" s="8"/>
      <c r="X4532" s="8"/>
    </row>
    <row r="4533" spans="22:24" ht="14.25" customHeight="1" x14ac:dyDescent="0.2">
      <c r="V4533" s="8"/>
      <c r="X4533" s="8"/>
    </row>
    <row r="4534" spans="22:24" ht="14.25" customHeight="1" x14ac:dyDescent="0.2">
      <c r="V4534" s="8"/>
      <c r="X4534" s="8"/>
    </row>
    <row r="4535" spans="22:24" ht="14.25" customHeight="1" x14ac:dyDescent="0.2">
      <c r="V4535" s="8"/>
      <c r="X4535" s="8"/>
    </row>
    <row r="4536" spans="22:24" ht="14.25" customHeight="1" x14ac:dyDescent="0.2">
      <c r="V4536" s="8"/>
      <c r="X4536" s="8"/>
    </row>
    <row r="4537" spans="22:24" ht="14.25" customHeight="1" x14ac:dyDescent="0.2">
      <c r="V4537" s="8"/>
      <c r="X4537" s="8"/>
    </row>
    <row r="4538" spans="22:24" ht="14.25" customHeight="1" x14ac:dyDescent="0.2">
      <c r="V4538" s="8"/>
      <c r="X4538" s="8"/>
    </row>
    <row r="4539" spans="22:24" ht="14.25" customHeight="1" x14ac:dyDescent="0.2">
      <c r="V4539" s="8"/>
      <c r="X4539" s="8"/>
    </row>
    <row r="4540" spans="22:24" ht="14.25" customHeight="1" x14ac:dyDescent="0.2">
      <c r="V4540" s="8"/>
      <c r="X4540" s="8"/>
    </row>
    <row r="4541" spans="22:24" ht="14.25" customHeight="1" x14ac:dyDescent="0.2">
      <c r="V4541" s="8"/>
      <c r="X4541" s="8"/>
    </row>
    <row r="4542" spans="22:24" ht="14.25" customHeight="1" x14ac:dyDescent="0.2">
      <c r="V4542" s="8"/>
      <c r="X4542" s="8"/>
    </row>
    <row r="4543" spans="22:24" ht="14.25" customHeight="1" x14ac:dyDescent="0.2">
      <c r="V4543" s="8"/>
      <c r="X4543" s="8"/>
    </row>
    <row r="4544" spans="22:24" ht="14.25" customHeight="1" x14ac:dyDescent="0.2">
      <c r="V4544" s="8"/>
      <c r="X4544" s="8"/>
    </row>
    <row r="4545" spans="22:24" ht="14.25" customHeight="1" x14ac:dyDescent="0.2">
      <c r="V4545" s="8"/>
      <c r="X4545" s="8"/>
    </row>
    <row r="4546" spans="22:24" ht="14.25" customHeight="1" x14ac:dyDescent="0.2">
      <c r="V4546" s="8"/>
      <c r="X4546" s="8"/>
    </row>
    <row r="4547" spans="22:24" ht="14.25" customHeight="1" x14ac:dyDescent="0.2">
      <c r="V4547" s="8"/>
      <c r="X4547" s="8"/>
    </row>
    <row r="4548" spans="22:24" ht="14.25" customHeight="1" x14ac:dyDescent="0.2">
      <c r="V4548" s="8"/>
      <c r="X4548" s="8"/>
    </row>
    <row r="4549" spans="22:24" ht="14.25" customHeight="1" x14ac:dyDescent="0.2">
      <c r="V4549" s="8"/>
      <c r="X4549" s="8"/>
    </row>
    <row r="4550" spans="22:24" ht="14.25" customHeight="1" x14ac:dyDescent="0.2">
      <c r="V4550" s="8"/>
      <c r="X4550" s="8"/>
    </row>
    <row r="4551" spans="22:24" ht="14.25" customHeight="1" x14ac:dyDescent="0.2">
      <c r="V4551" s="8"/>
      <c r="X4551" s="8"/>
    </row>
    <row r="4552" spans="22:24" ht="14.25" customHeight="1" x14ac:dyDescent="0.2">
      <c r="V4552" s="8"/>
      <c r="X4552" s="8"/>
    </row>
    <row r="4553" spans="22:24" ht="14.25" customHeight="1" x14ac:dyDescent="0.2">
      <c r="V4553" s="8"/>
      <c r="X4553" s="8"/>
    </row>
    <row r="4554" spans="22:24" ht="14.25" customHeight="1" x14ac:dyDescent="0.2">
      <c r="V4554" s="8"/>
      <c r="X4554" s="8"/>
    </row>
    <row r="4555" spans="22:24" ht="14.25" customHeight="1" x14ac:dyDescent="0.2">
      <c r="V4555" s="8"/>
      <c r="X4555" s="8"/>
    </row>
    <row r="4556" spans="22:24" ht="14.25" customHeight="1" x14ac:dyDescent="0.2">
      <c r="V4556" s="8"/>
      <c r="X4556" s="8"/>
    </row>
    <row r="4557" spans="22:24" ht="14.25" customHeight="1" x14ac:dyDescent="0.2">
      <c r="V4557" s="8"/>
      <c r="X4557" s="8"/>
    </row>
    <row r="4558" spans="22:24" ht="14.25" customHeight="1" x14ac:dyDescent="0.2">
      <c r="V4558" s="8"/>
      <c r="X4558" s="8"/>
    </row>
    <row r="4559" spans="22:24" ht="14.25" customHeight="1" x14ac:dyDescent="0.2">
      <c r="V4559" s="8"/>
      <c r="X4559" s="8"/>
    </row>
    <row r="4560" spans="22:24" ht="14.25" customHeight="1" x14ac:dyDescent="0.2">
      <c r="V4560" s="8"/>
      <c r="X4560" s="8"/>
    </row>
    <row r="4561" spans="22:24" ht="14.25" customHeight="1" x14ac:dyDescent="0.2">
      <c r="V4561" s="8"/>
      <c r="X4561" s="8"/>
    </row>
    <row r="4562" spans="22:24" ht="14.25" customHeight="1" x14ac:dyDescent="0.2">
      <c r="V4562" s="8"/>
      <c r="X4562" s="8"/>
    </row>
    <row r="4563" spans="22:24" ht="14.25" customHeight="1" x14ac:dyDescent="0.2">
      <c r="V4563" s="8"/>
      <c r="X4563" s="8"/>
    </row>
    <row r="4564" spans="22:24" ht="14.25" customHeight="1" x14ac:dyDescent="0.2">
      <c r="V4564" s="8"/>
      <c r="X4564" s="8"/>
    </row>
    <row r="4565" spans="22:24" ht="14.25" customHeight="1" x14ac:dyDescent="0.2">
      <c r="V4565" s="8"/>
      <c r="X4565" s="8"/>
    </row>
    <row r="4566" spans="22:24" ht="14.25" customHeight="1" x14ac:dyDescent="0.2">
      <c r="V4566" s="8"/>
      <c r="X4566" s="8"/>
    </row>
    <row r="4567" spans="22:24" ht="14.25" customHeight="1" x14ac:dyDescent="0.2">
      <c r="V4567" s="8"/>
      <c r="X4567" s="8"/>
    </row>
    <row r="4568" spans="22:24" ht="14.25" customHeight="1" x14ac:dyDescent="0.2">
      <c r="V4568" s="8"/>
      <c r="X4568" s="8"/>
    </row>
    <row r="4569" spans="22:24" ht="14.25" customHeight="1" x14ac:dyDescent="0.2">
      <c r="V4569" s="8"/>
      <c r="X4569" s="8"/>
    </row>
    <row r="4570" spans="22:24" ht="14.25" customHeight="1" x14ac:dyDescent="0.2">
      <c r="V4570" s="8"/>
      <c r="X4570" s="8"/>
    </row>
    <row r="4571" spans="22:24" ht="14.25" customHeight="1" x14ac:dyDescent="0.2">
      <c r="V4571" s="8"/>
      <c r="X4571" s="8"/>
    </row>
    <row r="4572" spans="22:24" ht="14.25" customHeight="1" x14ac:dyDescent="0.2">
      <c r="V4572" s="8"/>
      <c r="X4572" s="8"/>
    </row>
    <row r="4573" spans="22:24" ht="14.25" customHeight="1" x14ac:dyDescent="0.2">
      <c r="V4573" s="8"/>
      <c r="X4573" s="8"/>
    </row>
    <row r="4574" spans="22:24" ht="14.25" customHeight="1" x14ac:dyDescent="0.2">
      <c r="V4574" s="8"/>
      <c r="X4574" s="8"/>
    </row>
    <row r="4575" spans="22:24" ht="14.25" customHeight="1" x14ac:dyDescent="0.2">
      <c r="V4575" s="8"/>
      <c r="X4575" s="8"/>
    </row>
    <row r="4576" spans="22:24" ht="14.25" customHeight="1" x14ac:dyDescent="0.2">
      <c r="V4576" s="8"/>
      <c r="X4576" s="8"/>
    </row>
    <row r="4577" spans="22:24" ht="14.25" customHeight="1" x14ac:dyDescent="0.2">
      <c r="V4577" s="8"/>
      <c r="X4577" s="8"/>
    </row>
    <row r="4578" spans="22:24" ht="14.25" customHeight="1" x14ac:dyDescent="0.2">
      <c r="V4578" s="8"/>
      <c r="X4578" s="8"/>
    </row>
    <row r="4579" spans="22:24" ht="14.25" customHeight="1" x14ac:dyDescent="0.2">
      <c r="V4579" s="8"/>
      <c r="X4579" s="8"/>
    </row>
    <row r="4580" spans="22:24" ht="14.25" customHeight="1" x14ac:dyDescent="0.2">
      <c r="V4580" s="8"/>
      <c r="X4580" s="8"/>
    </row>
    <row r="4581" spans="22:24" ht="14.25" customHeight="1" x14ac:dyDescent="0.2">
      <c r="V4581" s="8"/>
      <c r="X4581" s="8"/>
    </row>
    <row r="4582" spans="22:24" ht="14.25" customHeight="1" x14ac:dyDescent="0.2">
      <c r="V4582" s="8"/>
      <c r="X4582" s="8"/>
    </row>
    <row r="4583" spans="22:24" ht="14.25" customHeight="1" x14ac:dyDescent="0.2">
      <c r="V4583" s="8"/>
      <c r="X4583" s="8"/>
    </row>
    <row r="4584" spans="22:24" ht="14.25" customHeight="1" x14ac:dyDescent="0.2">
      <c r="V4584" s="8"/>
      <c r="X4584" s="8"/>
    </row>
    <row r="4585" spans="22:24" ht="14.25" customHeight="1" x14ac:dyDescent="0.2">
      <c r="V4585" s="8"/>
      <c r="X4585" s="8"/>
    </row>
    <row r="4586" spans="22:24" ht="14.25" customHeight="1" x14ac:dyDescent="0.2">
      <c r="V4586" s="8"/>
      <c r="X4586" s="8"/>
    </row>
    <row r="4587" spans="22:24" ht="14.25" customHeight="1" x14ac:dyDescent="0.2">
      <c r="V4587" s="8"/>
      <c r="X4587" s="8"/>
    </row>
    <row r="4588" spans="22:24" ht="14.25" customHeight="1" x14ac:dyDescent="0.2">
      <c r="V4588" s="8"/>
      <c r="X4588" s="8"/>
    </row>
    <row r="4589" spans="22:24" ht="14.25" customHeight="1" x14ac:dyDescent="0.2">
      <c r="V4589" s="8"/>
      <c r="X4589" s="8"/>
    </row>
    <row r="4590" spans="22:24" ht="14.25" customHeight="1" x14ac:dyDescent="0.2">
      <c r="V4590" s="8"/>
      <c r="X4590" s="8"/>
    </row>
    <row r="4591" spans="22:24" ht="14.25" customHeight="1" x14ac:dyDescent="0.2">
      <c r="V4591" s="8"/>
      <c r="X4591" s="8"/>
    </row>
    <row r="4592" spans="22:24" ht="14.25" customHeight="1" x14ac:dyDescent="0.2">
      <c r="V4592" s="8"/>
      <c r="X4592" s="8"/>
    </row>
    <row r="4593" spans="22:24" ht="14.25" customHeight="1" x14ac:dyDescent="0.2">
      <c r="V4593" s="8"/>
      <c r="X4593" s="8"/>
    </row>
    <row r="4594" spans="22:24" ht="14.25" customHeight="1" x14ac:dyDescent="0.2">
      <c r="V4594" s="8"/>
      <c r="X4594" s="8"/>
    </row>
    <row r="4595" spans="22:24" ht="14.25" customHeight="1" x14ac:dyDescent="0.2">
      <c r="V4595" s="8"/>
      <c r="X4595" s="8"/>
    </row>
    <row r="4596" spans="22:24" ht="14.25" customHeight="1" x14ac:dyDescent="0.2">
      <c r="V4596" s="8"/>
      <c r="X4596" s="8"/>
    </row>
    <row r="4597" spans="22:24" ht="14.25" customHeight="1" x14ac:dyDescent="0.2">
      <c r="V4597" s="8"/>
      <c r="X4597" s="8"/>
    </row>
    <row r="4598" spans="22:24" ht="14.25" customHeight="1" x14ac:dyDescent="0.2">
      <c r="V4598" s="8"/>
      <c r="X4598" s="8"/>
    </row>
    <row r="4599" spans="22:24" ht="14.25" customHeight="1" x14ac:dyDescent="0.2">
      <c r="V4599" s="8"/>
      <c r="X4599" s="8"/>
    </row>
    <row r="4600" spans="22:24" ht="14.25" customHeight="1" x14ac:dyDescent="0.2">
      <c r="V4600" s="8"/>
      <c r="X4600" s="8"/>
    </row>
    <row r="4601" spans="22:24" ht="14.25" customHeight="1" x14ac:dyDescent="0.2">
      <c r="V4601" s="8"/>
      <c r="X4601" s="8"/>
    </row>
    <row r="4602" spans="22:24" ht="14.25" customHeight="1" x14ac:dyDescent="0.2">
      <c r="V4602" s="8"/>
      <c r="X4602" s="8"/>
    </row>
    <row r="4603" spans="22:24" ht="14.25" customHeight="1" x14ac:dyDescent="0.2">
      <c r="V4603" s="8"/>
      <c r="X4603" s="8"/>
    </row>
    <row r="4604" spans="22:24" ht="14.25" customHeight="1" x14ac:dyDescent="0.2">
      <c r="V4604" s="8"/>
      <c r="X4604" s="8"/>
    </row>
    <row r="4605" spans="22:24" ht="14.25" customHeight="1" x14ac:dyDescent="0.2">
      <c r="V4605" s="8"/>
      <c r="X4605" s="8"/>
    </row>
    <row r="4606" spans="22:24" ht="14.25" customHeight="1" x14ac:dyDescent="0.2">
      <c r="V4606" s="8"/>
      <c r="X4606" s="8"/>
    </row>
    <row r="4607" spans="22:24" ht="14.25" customHeight="1" x14ac:dyDescent="0.2">
      <c r="V4607" s="8"/>
      <c r="X4607" s="8"/>
    </row>
    <row r="4608" spans="22:24" ht="14.25" customHeight="1" x14ac:dyDescent="0.2">
      <c r="V4608" s="8"/>
      <c r="X4608" s="8"/>
    </row>
    <row r="4609" spans="22:24" ht="14.25" customHeight="1" x14ac:dyDescent="0.2">
      <c r="V4609" s="8"/>
      <c r="X4609" s="8"/>
    </row>
    <row r="4610" spans="22:24" ht="14.25" customHeight="1" x14ac:dyDescent="0.2">
      <c r="V4610" s="8"/>
      <c r="X4610" s="8"/>
    </row>
    <row r="4611" spans="22:24" ht="14.25" customHeight="1" x14ac:dyDescent="0.2">
      <c r="V4611" s="8"/>
      <c r="X4611" s="8"/>
    </row>
    <row r="4612" spans="22:24" ht="14.25" customHeight="1" x14ac:dyDescent="0.2">
      <c r="V4612" s="8"/>
      <c r="X4612" s="8"/>
    </row>
    <row r="4613" spans="22:24" ht="14.25" customHeight="1" x14ac:dyDescent="0.2">
      <c r="V4613" s="8"/>
      <c r="X4613" s="8"/>
    </row>
    <row r="4614" spans="22:24" ht="14.25" customHeight="1" x14ac:dyDescent="0.2">
      <c r="V4614" s="8"/>
      <c r="X4614" s="8"/>
    </row>
    <row r="4615" spans="22:24" ht="14.25" customHeight="1" x14ac:dyDescent="0.2">
      <c r="V4615" s="8"/>
      <c r="X4615" s="8"/>
    </row>
    <row r="4616" spans="22:24" ht="14.25" customHeight="1" x14ac:dyDescent="0.2">
      <c r="V4616" s="8"/>
      <c r="X4616" s="8"/>
    </row>
    <row r="4617" spans="22:24" ht="14.25" customHeight="1" x14ac:dyDescent="0.2">
      <c r="V4617" s="8"/>
      <c r="X4617" s="8"/>
    </row>
    <row r="4618" spans="22:24" ht="14.25" customHeight="1" x14ac:dyDescent="0.2">
      <c r="V4618" s="8"/>
      <c r="X4618" s="8"/>
    </row>
    <row r="4619" spans="22:24" ht="14.25" customHeight="1" x14ac:dyDescent="0.2">
      <c r="V4619" s="8"/>
      <c r="X4619" s="8"/>
    </row>
    <row r="4620" spans="22:24" ht="14.25" customHeight="1" x14ac:dyDescent="0.2">
      <c r="V4620" s="8"/>
      <c r="X4620" s="8"/>
    </row>
    <row r="4621" spans="22:24" ht="14.25" customHeight="1" x14ac:dyDescent="0.2">
      <c r="V4621" s="8"/>
      <c r="X4621" s="8"/>
    </row>
    <row r="4622" spans="22:24" ht="14.25" customHeight="1" x14ac:dyDescent="0.2">
      <c r="V4622" s="8"/>
      <c r="X4622" s="8"/>
    </row>
    <row r="4623" spans="22:24" ht="14.25" customHeight="1" x14ac:dyDescent="0.2">
      <c r="V4623" s="8"/>
      <c r="X4623" s="8"/>
    </row>
    <row r="4624" spans="22:24" ht="14.25" customHeight="1" x14ac:dyDescent="0.2">
      <c r="V4624" s="8"/>
      <c r="X4624" s="8"/>
    </row>
    <row r="4625" spans="22:24" ht="14.25" customHeight="1" x14ac:dyDescent="0.2">
      <c r="V4625" s="8"/>
      <c r="X4625" s="8"/>
    </row>
    <row r="4626" spans="22:24" ht="14.25" customHeight="1" x14ac:dyDescent="0.2">
      <c r="V4626" s="8"/>
      <c r="X4626" s="8"/>
    </row>
    <row r="4627" spans="22:24" ht="14.25" customHeight="1" x14ac:dyDescent="0.2">
      <c r="V4627" s="8"/>
      <c r="X4627" s="8"/>
    </row>
    <row r="4628" spans="22:24" ht="14.25" customHeight="1" x14ac:dyDescent="0.2">
      <c r="V4628" s="8"/>
      <c r="X4628" s="8"/>
    </row>
    <row r="4629" spans="22:24" ht="14.25" customHeight="1" x14ac:dyDescent="0.2">
      <c r="V4629" s="8"/>
      <c r="X4629" s="8"/>
    </row>
    <row r="4630" spans="22:24" ht="14.25" customHeight="1" x14ac:dyDescent="0.2">
      <c r="V4630" s="8"/>
      <c r="X4630" s="8"/>
    </row>
    <row r="4631" spans="22:24" ht="14.25" customHeight="1" x14ac:dyDescent="0.2">
      <c r="V4631" s="8"/>
      <c r="X4631" s="8"/>
    </row>
    <row r="4632" spans="22:24" ht="14.25" customHeight="1" x14ac:dyDescent="0.2">
      <c r="V4632" s="8"/>
      <c r="X4632" s="8"/>
    </row>
    <row r="4633" spans="22:24" ht="14.25" customHeight="1" x14ac:dyDescent="0.2">
      <c r="V4633" s="8"/>
      <c r="X4633" s="8"/>
    </row>
    <row r="4634" spans="22:24" ht="14.25" customHeight="1" x14ac:dyDescent="0.2">
      <c r="V4634" s="8"/>
      <c r="X4634" s="8"/>
    </row>
    <row r="4635" spans="22:24" ht="14.25" customHeight="1" x14ac:dyDescent="0.2">
      <c r="V4635" s="8"/>
      <c r="X4635" s="8"/>
    </row>
    <row r="4636" spans="22:24" ht="14.25" customHeight="1" x14ac:dyDescent="0.2">
      <c r="V4636" s="8"/>
      <c r="X4636" s="8"/>
    </row>
    <row r="4637" spans="22:24" ht="14.25" customHeight="1" x14ac:dyDescent="0.2">
      <c r="V4637" s="8"/>
      <c r="X4637" s="8"/>
    </row>
    <row r="4638" spans="22:24" ht="14.25" customHeight="1" x14ac:dyDescent="0.2">
      <c r="V4638" s="8"/>
      <c r="X4638" s="8"/>
    </row>
    <row r="4639" spans="22:24" ht="14.25" customHeight="1" x14ac:dyDescent="0.2">
      <c r="V4639" s="8"/>
      <c r="X4639" s="8"/>
    </row>
    <row r="4640" spans="22:24" ht="14.25" customHeight="1" x14ac:dyDescent="0.2">
      <c r="V4640" s="8"/>
      <c r="X4640" s="8"/>
    </row>
    <row r="4641" spans="22:24" ht="14.25" customHeight="1" x14ac:dyDescent="0.2">
      <c r="V4641" s="8"/>
      <c r="X4641" s="8"/>
    </row>
    <row r="4642" spans="22:24" ht="14.25" customHeight="1" x14ac:dyDescent="0.2">
      <c r="V4642" s="8"/>
      <c r="X4642" s="8"/>
    </row>
    <row r="4643" spans="22:24" ht="14.25" customHeight="1" x14ac:dyDescent="0.2">
      <c r="V4643" s="8"/>
      <c r="X4643" s="8"/>
    </row>
    <row r="4644" spans="22:24" ht="14.25" customHeight="1" x14ac:dyDescent="0.2">
      <c r="V4644" s="8"/>
      <c r="X4644" s="8"/>
    </row>
    <row r="4645" spans="22:24" ht="14.25" customHeight="1" x14ac:dyDescent="0.2">
      <c r="V4645" s="8"/>
      <c r="X4645" s="8"/>
    </row>
    <row r="4646" spans="22:24" ht="14.25" customHeight="1" x14ac:dyDescent="0.2">
      <c r="V4646" s="8"/>
      <c r="X4646" s="8"/>
    </row>
    <row r="4647" spans="22:24" ht="14.25" customHeight="1" x14ac:dyDescent="0.2">
      <c r="V4647" s="8"/>
      <c r="X4647" s="8"/>
    </row>
    <row r="4648" spans="22:24" ht="14.25" customHeight="1" x14ac:dyDescent="0.2">
      <c r="V4648" s="8"/>
      <c r="X4648" s="8"/>
    </row>
    <row r="4649" spans="22:24" ht="14.25" customHeight="1" x14ac:dyDescent="0.2">
      <c r="V4649" s="8"/>
      <c r="X4649" s="8"/>
    </row>
    <row r="4650" spans="22:24" ht="14.25" customHeight="1" x14ac:dyDescent="0.2">
      <c r="V4650" s="8"/>
      <c r="X4650" s="8"/>
    </row>
    <row r="4651" spans="22:24" ht="14.25" customHeight="1" x14ac:dyDescent="0.2">
      <c r="V4651" s="8"/>
      <c r="X4651" s="8"/>
    </row>
    <row r="4652" spans="22:24" ht="14.25" customHeight="1" x14ac:dyDescent="0.2">
      <c r="V4652" s="8"/>
      <c r="X4652" s="8"/>
    </row>
    <row r="4653" spans="22:24" ht="14.25" customHeight="1" x14ac:dyDescent="0.2">
      <c r="V4653" s="8"/>
      <c r="X4653" s="8"/>
    </row>
    <row r="4654" spans="22:24" ht="14.25" customHeight="1" x14ac:dyDescent="0.2">
      <c r="V4654" s="8"/>
      <c r="X4654" s="8"/>
    </row>
    <row r="4655" spans="22:24" ht="14.25" customHeight="1" x14ac:dyDescent="0.2">
      <c r="V4655" s="8"/>
      <c r="X4655" s="8"/>
    </row>
    <row r="4656" spans="22:24" ht="14.25" customHeight="1" x14ac:dyDescent="0.2">
      <c r="V4656" s="8"/>
      <c r="X4656" s="8"/>
    </row>
    <row r="4657" spans="22:24" ht="14.25" customHeight="1" x14ac:dyDescent="0.2">
      <c r="V4657" s="8"/>
      <c r="X4657" s="8"/>
    </row>
    <row r="4658" spans="22:24" ht="14.25" customHeight="1" x14ac:dyDescent="0.2">
      <c r="V4658" s="8"/>
      <c r="X4658" s="8"/>
    </row>
    <row r="4659" spans="22:24" ht="14.25" customHeight="1" x14ac:dyDescent="0.2">
      <c r="V4659" s="8"/>
      <c r="X4659" s="8"/>
    </row>
    <row r="4660" spans="22:24" ht="14.25" customHeight="1" x14ac:dyDescent="0.2">
      <c r="V4660" s="8"/>
      <c r="X4660" s="8"/>
    </row>
    <row r="4661" spans="22:24" ht="14.25" customHeight="1" x14ac:dyDescent="0.2">
      <c r="V4661" s="8"/>
      <c r="X4661" s="8"/>
    </row>
    <row r="4662" spans="22:24" ht="14.25" customHeight="1" x14ac:dyDescent="0.2">
      <c r="V4662" s="8"/>
      <c r="X4662" s="8"/>
    </row>
    <row r="4663" spans="22:24" ht="14.25" customHeight="1" x14ac:dyDescent="0.2">
      <c r="V4663" s="8"/>
      <c r="X4663" s="8"/>
    </row>
    <row r="4664" spans="22:24" ht="14.25" customHeight="1" x14ac:dyDescent="0.2">
      <c r="V4664" s="8"/>
      <c r="X4664" s="8"/>
    </row>
    <row r="4665" spans="22:24" ht="14.25" customHeight="1" x14ac:dyDescent="0.2">
      <c r="V4665" s="8"/>
      <c r="X4665" s="8"/>
    </row>
    <row r="4666" spans="22:24" ht="14.25" customHeight="1" x14ac:dyDescent="0.2">
      <c r="V4666" s="8"/>
      <c r="X4666" s="8"/>
    </row>
    <row r="4667" spans="22:24" ht="14.25" customHeight="1" x14ac:dyDescent="0.2">
      <c r="V4667" s="8"/>
      <c r="X4667" s="8"/>
    </row>
    <row r="4668" spans="22:24" ht="14.25" customHeight="1" x14ac:dyDescent="0.2">
      <c r="V4668" s="8"/>
      <c r="X4668" s="8"/>
    </row>
    <row r="4669" spans="22:24" ht="14.25" customHeight="1" x14ac:dyDescent="0.2">
      <c r="V4669" s="8"/>
      <c r="X4669" s="8"/>
    </row>
    <row r="4670" spans="22:24" ht="14.25" customHeight="1" x14ac:dyDescent="0.2">
      <c r="V4670" s="8"/>
      <c r="X4670" s="8"/>
    </row>
    <row r="4671" spans="22:24" ht="14.25" customHeight="1" x14ac:dyDescent="0.2">
      <c r="V4671" s="8"/>
      <c r="X4671" s="8"/>
    </row>
    <row r="4672" spans="22:24" ht="14.25" customHeight="1" x14ac:dyDescent="0.2">
      <c r="V4672" s="8"/>
      <c r="X4672" s="8"/>
    </row>
    <row r="4673" spans="22:24" ht="14.25" customHeight="1" x14ac:dyDescent="0.2">
      <c r="V4673" s="8"/>
      <c r="X4673" s="8"/>
    </row>
    <row r="4674" spans="22:24" ht="14.25" customHeight="1" x14ac:dyDescent="0.2">
      <c r="V4674" s="8"/>
      <c r="X4674" s="8"/>
    </row>
    <row r="4675" spans="22:24" ht="14.25" customHeight="1" x14ac:dyDescent="0.2">
      <c r="V4675" s="8"/>
      <c r="X4675" s="8"/>
    </row>
    <row r="4676" spans="22:24" ht="14.25" customHeight="1" x14ac:dyDescent="0.2">
      <c r="V4676" s="8"/>
      <c r="X4676" s="8"/>
    </row>
    <row r="4677" spans="22:24" ht="14.25" customHeight="1" x14ac:dyDescent="0.2">
      <c r="V4677" s="8"/>
      <c r="X4677" s="8"/>
    </row>
    <row r="4678" spans="22:24" ht="14.25" customHeight="1" x14ac:dyDescent="0.2">
      <c r="V4678" s="8"/>
      <c r="X4678" s="8"/>
    </row>
    <row r="4679" spans="22:24" ht="14.25" customHeight="1" x14ac:dyDescent="0.2">
      <c r="V4679" s="8"/>
      <c r="X4679" s="8"/>
    </row>
    <row r="4680" spans="22:24" ht="14.25" customHeight="1" x14ac:dyDescent="0.2">
      <c r="V4680" s="8"/>
      <c r="X4680" s="8"/>
    </row>
    <row r="4681" spans="22:24" ht="14.25" customHeight="1" x14ac:dyDescent="0.2">
      <c r="V4681" s="8"/>
      <c r="X4681" s="8"/>
    </row>
    <row r="4682" spans="22:24" ht="14.25" customHeight="1" x14ac:dyDescent="0.2">
      <c r="V4682" s="8"/>
      <c r="X4682" s="8"/>
    </row>
    <row r="4683" spans="22:24" ht="14.25" customHeight="1" x14ac:dyDescent="0.2">
      <c r="V4683" s="8"/>
      <c r="X4683" s="8"/>
    </row>
    <row r="4684" spans="22:24" ht="14.25" customHeight="1" x14ac:dyDescent="0.2">
      <c r="V4684" s="8"/>
      <c r="X4684" s="8"/>
    </row>
    <row r="4685" spans="22:24" ht="14.25" customHeight="1" x14ac:dyDescent="0.2">
      <c r="V4685" s="8"/>
      <c r="X4685" s="8"/>
    </row>
    <row r="4686" spans="22:24" ht="14.25" customHeight="1" x14ac:dyDescent="0.2">
      <c r="V4686" s="8"/>
      <c r="X4686" s="8"/>
    </row>
    <row r="4687" spans="22:24" ht="14.25" customHeight="1" x14ac:dyDescent="0.2">
      <c r="V4687" s="8"/>
      <c r="X4687" s="8"/>
    </row>
    <row r="4688" spans="22:24" ht="14.25" customHeight="1" x14ac:dyDescent="0.2">
      <c r="V4688" s="8"/>
      <c r="X4688" s="8"/>
    </row>
    <row r="4689" spans="22:24" ht="14.25" customHeight="1" x14ac:dyDescent="0.2">
      <c r="V4689" s="8"/>
      <c r="X4689" s="8"/>
    </row>
    <row r="4690" spans="22:24" ht="14.25" customHeight="1" x14ac:dyDescent="0.2">
      <c r="V4690" s="8"/>
      <c r="X4690" s="8"/>
    </row>
    <row r="4691" spans="22:24" ht="14.25" customHeight="1" x14ac:dyDescent="0.2">
      <c r="V4691" s="8"/>
      <c r="X4691" s="8"/>
    </row>
    <row r="4692" spans="22:24" ht="14.25" customHeight="1" x14ac:dyDescent="0.2">
      <c r="V4692" s="8"/>
      <c r="X4692" s="8"/>
    </row>
    <row r="4693" spans="22:24" ht="14.25" customHeight="1" x14ac:dyDescent="0.2">
      <c r="V4693" s="8"/>
      <c r="X4693" s="8"/>
    </row>
    <row r="4694" spans="22:24" ht="14.25" customHeight="1" x14ac:dyDescent="0.2">
      <c r="V4694" s="8"/>
      <c r="X4694" s="8"/>
    </row>
    <row r="4695" spans="22:24" ht="14.25" customHeight="1" x14ac:dyDescent="0.2">
      <c r="V4695" s="8"/>
      <c r="X4695" s="8"/>
    </row>
    <row r="4696" spans="22:24" ht="14.25" customHeight="1" x14ac:dyDescent="0.2">
      <c r="V4696" s="8"/>
      <c r="X4696" s="8"/>
    </row>
    <row r="4697" spans="22:24" ht="14.25" customHeight="1" x14ac:dyDescent="0.2">
      <c r="V4697" s="8"/>
      <c r="X4697" s="8"/>
    </row>
    <row r="4698" spans="22:24" ht="14.25" customHeight="1" x14ac:dyDescent="0.2">
      <c r="V4698" s="8"/>
      <c r="X4698" s="8"/>
    </row>
    <row r="4699" spans="22:24" ht="14.25" customHeight="1" x14ac:dyDescent="0.2">
      <c r="V4699" s="8"/>
      <c r="X4699" s="8"/>
    </row>
    <row r="4700" spans="22:24" ht="14.25" customHeight="1" x14ac:dyDescent="0.2">
      <c r="V4700" s="8"/>
      <c r="X4700" s="8"/>
    </row>
    <row r="4701" spans="22:24" ht="14.25" customHeight="1" x14ac:dyDescent="0.2">
      <c r="V4701" s="8"/>
      <c r="X4701" s="8"/>
    </row>
    <row r="4702" spans="22:24" ht="14.25" customHeight="1" x14ac:dyDescent="0.2">
      <c r="V4702" s="8"/>
      <c r="X4702" s="8"/>
    </row>
    <row r="4703" spans="22:24" ht="14.25" customHeight="1" x14ac:dyDescent="0.2">
      <c r="V4703" s="8"/>
      <c r="X4703" s="8"/>
    </row>
    <row r="4704" spans="22:24" ht="14.25" customHeight="1" x14ac:dyDescent="0.2">
      <c r="V4704" s="8"/>
      <c r="X4704" s="8"/>
    </row>
    <row r="4705" spans="22:24" ht="14.25" customHeight="1" x14ac:dyDescent="0.2">
      <c r="V4705" s="8"/>
      <c r="X4705" s="8"/>
    </row>
    <row r="4706" spans="22:24" ht="14.25" customHeight="1" x14ac:dyDescent="0.2">
      <c r="V4706" s="8"/>
      <c r="X4706" s="8"/>
    </row>
    <row r="4707" spans="22:24" ht="14.25" customHeight="1" x14ac:dyDescent="0.2">
      <c r="V4707" s="8"/>
      <c r="X4707" s="8"/>
    </row>
    <row r="4708" spans="22:24" ht="14.25" customHeight="1" x14ac:dyDescent="0.2">
      <c r="V4708" s="8"/>
      <c r="X4708" s="8"/>
    </row>
    <row r="4709" spans="22:24" ht="14.25" customHeight="1" x14ac:dyDescent="0.2">
      <c r="V4709" s="8"/>
      <c r="X4709" s="8"/>
    </row>
    <row r="4710" spans="22:24" ht="14.25" customHeight="1" x14ac:dyDescent="0.2">
      <c r="V4710" s="8"/>
      <c r="X4710" s="8"/>
    </row>
    <row r="4711" spans="22:24" ht="14.25" customHeight="1" x14ac:dyDescent="0.2">
      <c r="V4711" s="8"/>
      <c r="X4711" s="8"/>
    </row>
    <row r="4712" spans="22:24" ht="14.25" customHeight="1" x14ac:dyDescent="0.2">
      <c r="V4712" s="8"/>
      <c r="X4712" s="8"/>
    </row>
    <row r="4713" spans="22:24" ht="14.25" customHeight="1" x14ac:dyDescent="0.2">
      <c r="V4713" s="8"/>
      <c r="X4713" s="8"/>
    </row>
    <row r="4714" spans="22:24" ht="14.25" customHeight="1" x14ac:dyDescent="0.2">
      <c r="V4714" s="8"/>
      <c r="X4714" s="8"/>
    </row>
    <row r="4715" spans="22:24" ht="14.25" customHeight="1" x14ac:dyDescent="0.2">
      <c r="V4715" s="8"/>
      <c r="X4715" s="8"/>
    </row>
    <row r="4716" spans="22:24" ht="14.25" customHeight="1" x14ac:dyDescent="0.2">
      <c r="V4716" s="8"/>
      <c r="X4716" s="8"/>
    </row>
    <row r="4717" spans="22:24" ht="14.25" customHeight="1" x14ac:dyDescent="0.2">
      <c r="V4717" s="8"/>
      <c r="X4717" s="8"/>
    </row>
    <row r="4718" spans="22:24" ht="14.25" customHeight="1" x14ac:dyDescent="0.2">
      <c r="V4718" s="8"/>
      <c r="X4718" s="8"/>
    </row>
    <row r="4719" spans="22:24" ht="14.25" customHeight="1" x14ac:dyDescent="0.2">
      <c r="V4719" s="8"/>
      <c r="X4719" s="8"/>
    </row>
    <row r="4720" spans="22:24" ht="14.25" customHeight="1" x14ac:dyDescent="0.2">
      <c r="V4720" s="8"/>
      <c r="X4720" s="8"/>
    </row>
    <row r="4721" spans="22:24" ht="14.25" customHeight="1" x14ac:dyDescent="0.2">
      <c r="V4721" s="8"/>
      <c r="X4721" s="8"/>
    </row>
    <row r="4722" spans="22:24" ht="14.25" customHeight="1" x14ac:dyDescent="0.2">
      <c r="V4722" s="8"/>
      <c r="X4722" s="8"/>
    </row>
    <row r="4723" spans="22:24" ht="14.25" customHeight="1" x14ac:dyDescent="0.2">
      <c r="V4723" s="8"/>
      <c r="X4723" s="8"/>
    </row>
    <row r="4724" spans="22:24" ht="14.25" customHeight="1" x14ac:dyDescent="0.2">
      <c r="V4724" s="8"/>
      <c r="X4724" s="8"/>
    </row>
    <row r="4725" spans="22:24" ht="14.25" customHeight="1" x14ac:dyDescent="0.2">
      <c r="V4725" s="8"/>
      <c r="X4725" s="8"/>
    </row>
    <row r="4726" spans="22:24" ht="14.25" customHeight="1" x14ac:dyDescent="0.2">
      <c r="V4726" s="8"/>
      <c r="X4726" s="8"/>
    </row>
    <row r="4727" spans="22:24" ht="14.25" customHeight="1" x14ac:dyDescent="0.2">
      <c r="V4727" s="8"/>
      <c r="X4727" s="8"/>
    </row>
    <row r="4728" spans="22:24" ht="14.25" customHeight="1" x14ac:dyDescent="0.2">
      <c r="V4728" s="8"/>
      <c r="X4728" s="8"/>
    </row>
    <row r="4729" spans="22:24" ht="14.25" customHeight="1" x14ac:dyDescent="0.2">
      <c r="V4729" s="8"/>
      <c r="X4729" s="8"/>
    </row>
    <row r="4730" spans="22:24" ht="14.25" customHeight="1" x14ac:dyDescent="0.2">
      <c r="V4730" s="8"/>
      <c r="X4730" s="8"/>
    </row>
    <row r="4731" spans="22:24" ht="14.25" customHeight="1" x14ac:dyDescent="0.2">
      <c r="V4731" s="8"/>
      <c r="X4731" s="8"/>
    </row>
    <row r="4732" spans="22:24" ht="14.25" customHeight="1" x14ac:dyDescent="0.2">
      <c r="V4732" s="8"/>
      <c r="X4732" s="8"/>
    </row>
    <row r="4733" spans="22:24" ht="14.25" customHeight="1" x14ac:dyDescent="0.2">
      <c r="V4733" s="8"/>
      <c r="X4733" s="8"/>
    </row>
    <row r="4734" spans="22:24" ht="14.25" customHeight="1" x14ac:dyDescent="0.2">
      <c r="V4734" s="8"/>
      <c r="X4734" s="8"/>
    </row>
    <row r="4735" spans="22:24" ht="14.25" customHeight="1" x14ac:dyDescent="0.2">
      <c r="V4735" s="8"/>
      <c r="X4735" s="8"/>
    </row>
    <row r="4736" spans="22:24" ht="14.25" customHeight="1" x14ac:dyDescent="0.2">
      <c r="V4736" s="8"/>
      <c r="X4736" s="8"/>
    </row>
    <row r="4737" spans="22:24" ht="14.25" customHeight="1" x14ac:dyDescent="0.2">
      <c r="V4737" s="8"/>
      <c r="X4737" s="8"/>
    </row>
    <row r="4738" spans="22:24" ht="14.25" customHeight="1" x14ac:dyDescent="0.2">
      <c r="V4738" s="8"/>
      <c r="X4738" s="8"/>
    </row>
    <row r="4739" spans="22:24" ht="14.25" customHeight="1" x14ac:dyDescent="0.2">
      <c r="V4739" s="8"/>
      <c r="X4739" s="8"/>
    </row>
    <row r="4740" spans="22:24" ht="14.25" customHeight="1" x14ac:dyDescent="0.2">
      <c r="V4740" s="8"/>
      <c r="X4740" s="8"/>
    </row>
    <row r="4741" spans="22:24" ht="14.25" customHeight="1" x14ac:dyDescent="0.2">
      <c r="V4741" s="8"/>
      <c r="X4741" s="8"/>
    </row>
    <row r="4742" spans="22:24" ht="14.25" customHeight="1" x14ac:dyDescent="0.2">
      <c r="V4742" s="8"/>
      <c r="X4742" s="8"/>
    </row>
    <row r="4743" spans="22:24" ht="14.25" customHeight="1" x14ac:dyDescent="0.2">
      <c r="V4743" s="8"/>
      <c r="X4743" s="8"/>
    </row>
    <row r="4744" spans="22:24" ht="14.25" customHeight="1" x14ac:dyDescent="0.2">
      <c r="V4744" s="8"/>
      <c r="X4744" s="8"/>
    </row>
    <row r="4745" spans="22:24" ht="14.25" customHeight="1" x14ac:dyDescent="0.2">
      <c r="V4745" s="8"/>
      <c r="X4745" s="8"/>
    </row>
    <row r="4746" spans="22:24" ht="14.25" customHeight="1" x14ac:dyDescent="0.2">
      <c r="V4746" s="8"/>
      <c r="X4746" s="8"/>
    </row>
    <row r="4747" spans="22:24" ht="14.25" customHeight="1" x14ac:dyDescent="0.2">
      <c r="V4747" s="8"/>
      <c r="X4747" s="8"/>
    </row>
    <row r="4748" spans="22:24" ht="14.25" customHeight="1" x14ac:dyDescent="0.2">
      <c r="V4748" s="8"/>
      <c r="X4748" s="8"/>
    </row>
    <row r="4749" spans="22:24" ht="14.25" customHeight="1" x14ac:dyDescent="0.2">
      <c r="V4749" s="8"/>
      <c r="X4749" s="8"/>
    </row>
    <row r="4750" spans="22:24" ht="14.25" customHeight="1" x14ac:dyDescent="0.2">
      <c r="V4750" s="8"/>
      <c r="X4750" s="8"/>
    </row>
    <row r="4751" spans="22:24" ht="14.25" customHeight="1" x14ac:dyDescent="0.2">
      <c r="V4751" s="8"/>
      <c r="X4751" s="8"/>
    </row>
    <row r="4752" spans="22:24" ht="14.25" customHeight="1" x14ac:dyDescent="0.2">
      <c r="V4752" s="8"/>
      <c r="X4752" s="8"/>
    </row>
    <row r="4753" spans="22:24" ht="14.25" customHeight="1" x14ac:dyDescent="0.2">
      <c r="V4753" s="8"/>
      <c r="X4753" s="8"/>
    </row>
    <row r="4754" spans="22:24" ht="14.25" customHeight="1" x14ac:dyDescent="0.2">
      <c r="V4754" s="8"/>
      <c r="X4754" s="8"/>
    </row>
    <row r="4755" spans="22:24" ht="14.25" customHeight="1" x14ac:dyDescent="0.2">
      <c r="V4755" s="8"/>
      <c r="X4755" s="8"/>
    </row>
    <row r="4756" spans="22:24" ht="14.25" customHeight="1" x14ac:dyDescent="0.2">
      <c r="V4756" s="8"/>
      <c r="X4756" s="8"/>
    </row>
    <row r="4757" spans="22:24" ht="14.25" customHeight="1" x14ac:dyDescent="0.2">
      <c r="V4757" s="8"/>
      <c r="X4757" s="8"/>
    </row>
    <row r="4758" spans="22:24" ht="14.25" customHeight="1" x14ac:dyDescent="0.2">
      <c r="V4758" s="8"/>
      <c r="X4758" s="8"/>
    </row>
    <row r="4759" spans="22:24" ht="14.25" customHeight="1" x14ac:dyDescent="0.2">
      <c r="V4759" s="8"/>
      <c r="X4759" s="8"/>
    </row>
    <row r="4760" spans="22:24" ht="14.25" customHeight="1" x14ac:dyDescent="0.2">
      <c r="V4760" s="8"/>
      <c r="X4760" s="8"/>
    </row>
    <row r="4761" spans="22:24" ht="14.25" customHeight="1" x14ac:dyDescent="0.2">
      <c r="V4761" s="8"/>
      <c r="X4761" s="8"/>
    </row>
    <row r="4762" spans="22:24" ht="14.25" customHeight="1" x14ac:dyDescent="0.2">
      <c r="V4762" s="8"/>
      <c r="X4762" s="8"/>
    </row>
    <row r="4763" spans="22:24" ht="14.25" customHeight="1" x14ac:dyDescent="0.2">
      <c r="V4763" s="8"/>
      <c r="X4763" s="8"/>
    </row>
    <row r="4764" spans="22:24" ht="14.25" customHeight="1" x14ac:dyDescent="0.2">
      <c r="V4764" s="8"/>
      <c r="X4764" s="8"/>
    </row>
    <row r="4765" spans="22:24" ht="14.25" customHeight="1" x14ac:dyDescent="0.2">
      <c r="V4765" s="8"/>
      <c r="X4765" s="8"/>
    </row>
    <row r="4766" spans="22:24" ht="14.25" customHeight="1" x14ac:dyDescent="0.2">
      <c r="V4766" s="8"/>
      <c r="X4766" s="8"/>
    </row>
    <row r="4767" spans="22:24" ht="14.25" customHeight="1" x14ac:dyDescent="0.2">
      <c r="V4767" s="8"/>
      <c r="X4767" s="8"/>
    </row>
    <row r="4768" spans="22:24" ht="14.25" customHeight="1" x14ac:dyDescent="0.2">
      <c r="V4768" s="8"/>
      <c r="X4768" s="8"/>
    </row>
    <row r="4769" spans="22:24" ht="14.25" customHeight="1" x14ac:dyDescent="0.2">
      <c r="V4769" s="8"/>
      <c r="X4769" s="8"/>
    </row>
    <row r="4770" spans="22:24" ht="14.25" customHeight="1" x14ac:dyDescent="0.2">
      <c r="V4770" s="8"/>
      <c r="X4770" s="8"/>
    </row>
    <row r="4771" spans="22:24" ht="14.25" customHeight="1" x14ac:dyDescent="0.2">
      <c r="V4771" s="8"/>
      <c r="X4771" s="8"/>
    </row>
    <row r="4772" spans="22:24" ht="14.25" customHeight="1" x14ac:dyDescent="0.2">
      <c r="V4772" s="8"/>
      <c r="X4772" s="8"/>
    </row>
    <row r="4773" spans="22:24" ht="14.25" customHeight="1" x14ac:dyDescent="0.2">
      <c r="V4773" s="8"/>
      <c r="X4773" s="8"/>
    </row>
    <row r="4774" spans="22:24" ht="14.25" customHeight="1" x14ac:dyDescent="0.2">
      <c r="V4774" s="8"/>
      <c r="X4774" s="8"/>
    </row>
    <row r="4775" spans="22:24" ht="14.25" customHeight="1" x14ac:dyDescent="0.2">
      <c r="V4775" s="8"/>
      <c r="X4775" s="8"/>
    </row>
    <row r="4776" spans="22:24" ht="14.25" customHeight="1" x14ac:dyDescent="0.2">
      <c r="V4776" s="8"/>
      <c r="X4776" s="8"/>
    </row>
    <row r="4777" spans="22:24" ht="14.25" customHeight="1" x14ac:dyDescent="0.2">
      <c r="V4777" s="8"/>
      <c r="X4777" s="8"/>
    </row>
    <row r="4778" spans="22:24" ht="14.25" customHeight="1" x14ac:dyDescent="0.2">
      <c r="V4778" s="8"/>
      <c r="X4778" s="8"/>
    </row>
    <row r="4779" spans="22:24" ht="14.25" customHeight="1" x14ac:dyDescent="0.2">
      <c r="V4779" s="8"/>
      <c r="X4779" s="8"/>
    </row>
    <row r="4780" spans="22:24" ht="14.25" customHeight="1" x14ac:dyDescent="0.2">
      <c r="V4780" s="8"/>
      <c r="X4780" s="8"/>
    </row>
    <row r="4781" spans="22:24" ht="14.25" customHeight="1" x14ac:dyDescent="0.2">
      <c r="V4781" s="8"/>
      <c r="X4781" s="8"/>
    </row>
    <row r="4782" spans="22:24" ht="14.25" customHeight="1" x14ac:dyDescent="0.2">
      <c r="V4782" s="8"/>
      <c r="X4782" s="8"/>
    </row>
    <row r="4783" spans="22:24" ht="14.25" customHeight="1" x14ac:dyDescent="0.2">
      <c r="V4783" s="8"/>
      <c r="X4783" s="8"/>
    </row>
    <row r="4784" spans="22:24" ht="14.25" customHeight="1" x14ac:dyDescent="0.2">
      <c r="V4784" s="8"/>
      <c r="X4784" s="8"/>
    </row>
    <row r="4785" spans="22:24" ht="14.25" customHeight="1" x14ac:dyDescent="0.2">
      <c r="V4785" s="8"/>
      <c r="X4785" s="8"/>
    </row>
    <row r="4786" spans="22:24" ht="14.25" customHeight="1" x14ac:dyDescent="0.2">
      <c r="V4786" s="8"/>
      <c r="X4786" s="8"/>
    </row>
    <row r="4787" spans="22:24" ht="14.25" customHeight="1" x14ac:dyDescent="0.2">
      <c r="V4787" s="8"/>
      <c r="X4787" s="8"/>
    </row>
    <row r="4788" spans="22:24" ht="14.25" customHeight="1" x14ac:dyDescent="0.2">
      <c r="V4788" s="8"/>
      <c r="X4788" s="8"/>
    </row>
    <row r="4789" spans="22:24" ht="14.25" customHeight="1" x14ac:dyDescent="0.2">
      <c r="V4789" s="8"/>
      <c r="X4789" s="8"/>
    </row>
    <row r="4790" spans="22:24" ht="14.25" customHeight="1" x14ac:dyDescent="0.2">
      <c r="V4790" s="8"/>
      <c r="X4790" s="8"/>
    </row>
    <row r="4791" spans="22:24" ht="14.25" customHeight="1" x14ac:dyDescent="0.2">
      <c r="V4791" s="8"/>
      <c r="X4791" s="8"/>
    </row>
    <row r="4792" spans="22:24" ht="14.25" customHeight="1" x14ac:dyDescent="0.2">
      <c r="V4792" s="8"/>
      <c r="X4792" s="8"/>
    </row>
    <row r="4793" spans="22:24" ht="14.25" customHeight="1" x14ac:dyDescent="0.2">
      <c r="V4793" s="8"/>
      <c r="X4793" s="8"/>
    </row>
    <row r="4794" spans="22:24" ht="14.25" customHeight="1" x14ac:dyDescent="0.2">
      <c r="V4794" s="8"/>
      <c r="X4794" s="8"/>
    </row>
    <row r="4795" spans="22:24" ht="14.25" customHeight="1" x14ac:dyDescent="0.2">
      <c r="V4795" s="8"/>
      <c r="X4795" s="8"/>
    </row>
    <row r="4796" spans="22:24" ht="14.25" customHeight="1" x14ac:dyDescent="0.2">
      <c r="V4796" s="8"/>
      <c r="X4796" s="8"/>
    </row>
    <row r="4797" spans="22:24" ht="14.25" customHeight="1" x14ac:dyDescent="0.2">
      <c r="V4797" s="8"/>
      <c r="X4797" s="8"/>
    </row>
    <row r="4798" spans="22:24" ht="14.25" customHeight="1" x14ac:dyDescent="0.2">
      <c r="V4798" s="8"/>
      <c r="X4798" s="8"/>
    </row>
    <row r="4799" spans="22:24" ht="14.25" customHeight="1" x14ac:dyDescent="0.2">
      <c r="V4799" s="8"/>
      <c r="X4799" s="8"/>
    </row>
    <row r="4800" spans="22:24" ht="14.25" customHeight="1" x14ac:dyDescent="0.2">
      <c r="V4800" s="8"/>
      <c r="X4800" s="8"/>
    </row>
    <row r="4801" spans="22:24" ht="14.25" customHeight="1" x14ac:dyDescent="0.2">
      <c r="V4801" s="8"/>
      <c r="X4801" s="8"/>
    </row>
    <row r="4802" spans="22:24" ht="14.25" customHeight="1" x14ac:dyDescent="0.2">
      <c r="V4802" s="8"/>
      <c r="X4802" s="8"/>
    </row>
    <row r="4803" spans="22:24" ht="14.25" customHeight="1" x14ac:dyDescent="0.2">
      <c r="V4803" s="8"/>
      <c r="X4803" s="8"/>
    </row>
    <row r="4804" spans="22:24" ht="14.25" customHeight="1" x14ac:dyDescent="0.2">
      <c r="V4804" s="8"/>
      <c r="X4804" s="8"/>
    </row>
    <row r="4805" spans="22:24" ht="14.25" customHeight="1" x14ac:dyDescent="0.2">
      <c r="V4805" s="8"/>
      <c r="X4805" s="8"/>
    </row>
    <row r="4806" spans="22:24" ht="14.25" customHeight="1" x14ac:dyDescent="0.2">
      <c r="V4806" s="8"/>
      <c r="X4806" s="8"/>
    </row>
    <row r="4807" spans="22:24" ht="14.25" customHeight="1" x14ac:dyDescent="0.2">
      <c r="V4807" s="8"/>
      <c r="X4807" s="8"/>
    </row>
    <row r="4808" spans="22:24" ht="14.25" customHeight="1" x14ac:dyDescent="0.2">
      <c r="V4808" s="8"/>
      <c r="X4808" s="8"/>
    </row>
    <row r="4809" spans="22:24" ht="14.25" customHeight="1" x14ac:dyDescent="0.2">
      <c r="V4809" s="8"/>
      <c r="X4809" s="8"/>
    </row>
    <row r="4810" spans="22:24" ht="14.25" customHeight="1" x14ac:dyDescent="0.2">
      <c r="V4810" s="8"/>
      <c r="X4810" s="8"/>
    </row>
    <row r="4811" spans="22:24" ht="14.25" customHeight="1" x14ac:dyDescent="0.2">
      <c r="V4811" s="8"/>
      <c r="X4811" s="8"/>
    </row>
    <row r="4812" spans="22:24" ht="14.25" customHeight="1" x14ac:dyDescent="0.2">
      <c r="V4812" s="8"/>
      <c r="X4812" s="8"/>
    </row>
    <row r="4813" spans="22:24" ht="14.25" customHeight="1" x14ac:dyDescent="0.2">
      <c r="V4813" s="8"/>
      <c r="X4813" s="8"/>
    </row>
    <row r="4814" spans="22:24" ht="14.25" customHeight="1" x14ac:dyDescent="0.2">
      <c r="V4814" s="8"/>
      <c r="X4814" s="8"/>
    </row>
    <row r="4815" spans="22:24" ht="14.25" customHeight="1" x14ac:dyDescent="0.2">
      <c r="V4815" s="8"/>
      <c r="X4815" s="8"/>
    </row>
    <row r="4816" spans="22:24" ht="14.25" customHeight="1" x14ac:dyDescent="0.2">
      <c r="V4816" s="8"/>
      <c r="X4816" s="8"/>
    </row>
    <row r="4817" spans="22:24" ht="14.25" customHeight="1" x14ac:dyDescent="0.2">
      <c r="V4817" s="8"/>
      <c r="X4817" s="8"/>
    </row>
    <row r="4818" spans="22:24" ht="14.25" customHeight="1" x14ac:dyDescent="0.2">
      <c r="V4818" s="8"/>
      <c r="X4818" s="8"/>
    </row>
    <row r="4819" spans="22:24" ht="14.25" customHeight="1" x14ac:dyDescent="0.2">
      <c r="V4819" s="8"/>
      <c r="X4819" s="8"/>
    </row>
    <row r="4820" spans="22:24" ht="14.25" customHeight="1" x14ac:dyDescent="0.2">
      <c r="V4820" s="8"/>
      <c r="X4820" s="8"/>
    </row>
    <row r="4821" spans="22:24" ht="14.25" customHeight="1" x14ac:dyDescent="0.2">
      <c r="V4821" s="8"/>
      <c r="X4821" s="8"/>
    </row>
    <row r="4822" spans="22:24" ht="14.25" customHeight="1" x14ac:dyDescent="0.2">
      <c r="V4822" s="8"/>
      <c r="X4822" s="8"/>
    </row>
    <row r="4823" spans="22:24" ht="14.25" customHeight="1" x14ac:dyDescent="0.2">
      <c r="V4823" s="8"/>
      <c r="X4823" s="8"/>
    </row>
    <row r="4824" spans="22:24" ht="14.25" customHeight="1" x14ac:dyDescent="0.2">
      <c r="V4824" s="8"/>
      <c r="X4824" s="8"/>
    </row>
    <row r="4825" spans="22:24" ht="14.25" customHeight="1" x14ac:dyDescent="0.2">
      <c r="V4825" s="8"/>
      <c r="X4825" s="8"/>
    </row>
    <row r="4826" spans="22:24" ht="14.25" customHeight="1" x14ac:dyDescent="0.2">
      <c r="V4826" s="8"/>
      <c r="X4826" s="8"/>
    </row>
    <row r="4827" spans="22:24" ht="14.25" customHeight="1" x14ac:dyDescent="0.2">
      <c r="V4827" s="8"/>
      <c r="X4827" s="8"/>
    </row>
    <row r="4828" spans="22:24" ht="14.25" customHeight="1" x14ac:dyDescent="0.2">
      <c r="V4828" s="8"/>
      <c r="X4828" s="8"/>
    </row>
    <row r="4829" spans="22:24" ht="14.25" customHeight="1" x14ac:dyDescent="0.2">
      <c r="V4829" s="8"/>
      <c r="X4829" s="8"/>
    </row>
    <row r="4830" spans="22:24" ht="14.25" customHeight="1" x14ac:dyDescent="0.2">
      <c r="V4830" s="8"/>
      <c r="X4830" s="8"/>
    </row>
    <row r="4831" spans="22:24" ht="14.25" customHeight="1" x14ac:dyDescent="0.2">
      <c r="V4831" s="8"/>
      <c r="X4831" s="8"/>
    </row>
    <row r="4832" spans="22:24" ht="14.25" customHeight="1" x14ac:dyDescent="0.2">
      <c r="V4832" s="8"/>
      <c r="X4832" s="8"/>
    </row>
    <row r="4833" spans="22:24" ht="14.25" customHeight="1" x14ac:dyDescent="0.2">
      <c r="V4833" s="8"/>
      <c r="X4833" s="8"/>
    </row>
    <row r="4834" spans="22:24" ht="14.25" customHeight="1" x14ac:dyDescent="0.2">
      <c r="V4834" s="8"/>
      <c r="X4834" s="8"/>
    </row>
    <row r="4835" spans="22:24" ht="14.25" customHeight="1" x14ac:dyDescent="0.2">
      <c r="V4835" s="8"/>
      <c r="X4835" s="8"/>
    </row>
    <row r="4836" spans="22:24" ht="14.25" customHeight="1" x14ac:dyDescent="0.2">
      <c r="V4836" s="8"/>
      <c r="X4836" s="8"/>
    </row>
    <row r="4837" spans="22:24" ht="14.25" customHeight="1" x14ac:dyDescent="0.2">
      <c r="V4837" s="8"/>
      <c r="X4837" s="8"/>
    </row>
    <row r="4838" spans="22:24" ht="14.25" customHeight="1" x14ac:dyDescent="0.2">
      <c r="V4838" s="8"/>
      <c r="X4838" s="8"/>
    </row>
    <row r="4839" spans="22:24" ht="14.25" customHeight="1" x14ac:dyDescent="0.2">
      <c r="V4839" s="8"/>
      <c r="X4839" s="8"/>
    </row>
    <row r="4840" spans="22:24" ht="14.25" customHeight="1" x14ac:dyDescent="0.2">
      <c r="V4840" s="8"/>
      <c r="X4840" s="8"/>
    </row>
    <row r="4841" spans="22:24" ht="14.25" customHeight="1" x14ac:dyDescent="0.2">
      <c r="V4841" s="8"/>
      <c r="X4841" s="8"/>
    </row>
    <row r="4842" spans="22:24" ht="14.25" customHeight="1" x14ac:dyDescent="0.2">
      <c r="V4842" s="8"/>
      <c r="X4842" s="8"/>
    </row>
    <row r="4843" spans="22:24" ht="14.25" customHeight="1" x14ac:dyDescent="0.2">
      <c r="V4843" s="8"/>
      <c r="X4843" s="8"/>
    </row>
    <row r="4844" spans="22:24" ht="14.25" customHeight="1" x14ac:dyDescent="0.2">
      <c r="V4844" s="8"/>
      <c r="X4844" s="8"/>
    </row>
    <row r="4845" spans="22:24" ht="14.25" customHeight="1" x14ac:dyDescent="0.2">
      <c r="V4845" s="8"/>
      <c r="X4845" s="8"/>
    </row>
    <row r="4846" spans="22:24" ht="14.25" customHeight="1" x14ac:dyDescent="0.2">
      <c r="V4846" s="8"/>
      <c r="X4846" s="8"/>
    </row>
    <row r="4847" spans="22:24" ht="14.25" customHeight="1" x14ac:dyDescent="0.2">
      <c r="V4847" s="8"/>
      <c r="X4847" s="8"/>
    </row>
    <row r="4848" spans="22:24" ht="14.25" customHeight="1" x14ac:dyDescent="0.2">
      <c r="V4848" s="8"/>
      <c r="X4848" s="8"/>
    </row>
    <row r="4849" spans="22:24" ht="14.25" customHeight="1" x14ac:dyDescent="0.2">
      <c r="V4849" s="8"/>
      <c r="X4849" s="8"/>
    </row>
    <row r="4850" spans="22:24" ht="14.25" customHeight="1" x14ac:dyDescent="0.2">
      <c r="V4850" s="8"/>
      <c r="X4850" s="8"/>
    </row>
    <row r="4851" spans="22:24" ht="14.25" customHeight="1" x14ac:dyDescent="0.2">
      <c r="V4851" s="8"/>
      <c r="X4851" s="8"/>
    </row>
    <row r="4852" spans="22:24" ht="14.25" customHeight="1" x14ac:dyDescent="0.2">
      <c r="V4852" s="8"/>
      <c r="X4852" s="8"/>
    </row>
    <row r="4853" spans="22:24" ht="14.25" customHeight="1" x14ac:dyDescent="0.2">
      <c r="V4853" s="8"/>
      <c r="X4853" s="8"/>
    </row>
    <row r="4854" spans="22:24" ht="14.25" customHeight="1" x14ac:dyDescent="0.2">
      <c r="V4854" s="8"/>
      <c r="X4854" s="8"/>
    </row>
    <row r="4855" spans="22:24" ht="14.25" customHeight="1" x14ac:dyDescent="0.2">
      <c r="V4855" s="8"/>
      <c r="X4855" s="8"/>
    </row>
    <row r="4856" spans="22:24" ht="14.25" customHeight="1" x14ac:dyDescent="0.2">
      <c r="V4856" s="8"/>
      <c r="X4856" s="8"/>
    </row>
    <row r="4857" spans="22:24" ht="14.25" customHeight="1" x14ac:dyDescent="0.2">
      <c r="V4857" s="8"/>
      <c r="X4857" s="8"/>
    </row>
    <row r="4858" spans="22:24" ht="14.25" customHeight="1" x14ac:dyDescent="0.2">
      <c r="V4858" s="8"/>
      <c r="X4858" s="8"/>
    </row>
    <row r="4859" spans="22:24" ht="14.25" customHeight="1" x14ac:dyDescent="0.2">
      <c r="V4859" s="8"/>
      <c r="X4859" s="8"/>
    </row>
    <row r="4860" spans="22:24" ht="14.25" customHeight="1" x14ac:dyDescent="0.2">
      <c r="V4860" s="8"/>
      <c r="X4860" s="8"/>
    </row>
    <row r="4861" spans="22:24" ht="14.25" customHeight="1" x14ac:dyDescent="0.2">
      <c r="V4861" s="8"/>
      <c r="X4861" s="8"/>
    </row>
    <row r="4862" spans="22:24" ht="14.25" customHeight="1" x14ac:dyDescent="0.2">
      <c r="V4862" s="8"/>
      <c r="X4862" s="8"/>
    </row>
    <row r="4863" spans="22:24" ht="14.25" customHeight="1" x14ac:dyDescent="0.2">
      <c r="V4863" s="8"/>
      <c r="X4863" s="8"/>
    </row>
    <row r="4864" spans="22:24" ht="14.25" customHeight="1" x14ac:dyDescent="0.2">
      <c r="V4864" s="8"/>
      <c r="X4864" s="8"/>
    </row>
    <row r="4865" spans="22:24" ht="14.25" customHeight="1" x14ac:dyDescent="0.2">
      <c r="V4865" s="8"/>
      <c r="X4865" s="8"/>
    </row>
    <row r="4866" spans="22:24" ht="14.25" customHeight="1" x14ac:dyDescent="0.2">
      <c r="V4866" s="8"/>
      <c r="X4866" s="8"/>
    </row>
    <row r="4867" spans="22:24" ht="14.25" customHeight="1" x14ac:dyDescent="0.2">
      <c r="V4867" s="8"/>
      <c r="X4867" s="8"/>
    </row>
    <row r="4868" spans="22:24" ht="14.25" customHeight="1" x14ac:dyDescent="0.2">
      <c r="V4868" s="8"/>
      <c r="X4868" s="8"/>
    </row>
    <row r="4869" spans="22:24" ht="14.25" customHeight="1" x14ac:dyDescent="0.2">
      <c r="V4869" s="8"/>
      <c r="X4869" s="8"/>
    </row>
    <row r="4870" spans="22:24" ht="14.25" customHeight="1" x14ac:dyDescent="0.2">
      <c r="V4870" s="8"/>
      <c r="X4870" s="8"/>
    </row>
    <row r="4871" spans="22:24" ht="14.25" customHeight="1" x14ac:dyDescent="0.2">
      <c r="V4871" s="8"/>
      <c r="X4871" s="8"/>
    </row>
    <row r="4872" spans="22:24" ht="14.25" customHeight="1" x14ac:dyDescent="0.2">
      <c r="V4872" s="8"/>
      <c r="X4872" s="8"/>
    </row>
    <row r="4873" spans="22:24" ht="14.25" customHeight="1" x14ac:dyDescent="0.2">
      <c r="V4873" s="8"/>
      <c r="X4873" s="8"/>
    </row>
    <row r="4874" spans="22:24" ht="14.25" customHeight="1" x14ac:dyDescent="0.2">
      <c r="V4874" s="8"/>
      <c r="X4874" s="8"/>
    </row>
    <row r="4875" spans="22:24" ht="14.25" customHeight="1" x14ac:dyDescent="0.2">
      <c r="V4875" s="8"/>
      <c r="X4875" s="8"/>
    </row>
    <row r="4876" spans="22:24" ht="14.25" customHeight="1" x14ac:dyDescent="0.2">
      <c r="V4876" s="8"/>
      <c r="X4876" s="8"/>
    </row>
    <row r="4877" spans="22:24" ht="14.25" customHeight="1" x14ac:dyDescent="0.2">
      <c r="V4877" s="8"/>
      <c r="X4877" s="8"/>
    </row>
    <row r="4878" spans="22:24" ht="14.25" customHeight="1" x14ac:dyDescent="0.2">
      <c r="V4878" s="8"/>
      <c r="X4878" s="8"/>
    </row>
    <row r="4879" spans="22:24" ht="14.25" customHeight="1" x14ac:dyDescent="0.2">
      <c r="V4879" s="8"/>
      <c r="X4879" s="8"/>
    </row>
    <row r="4880" spans="22:24" ht="14.25" customHeight="1" x14ac:dyDescent="0.2">
      <c r="V4880" s="8"/>
      <c r="X4880" s="8"/>
    </row>
    <row r="4881" spans="22:24" ht="14.25" customHeight="1" x14ac:dyDescent="0.2">
      <c r="V4881" s="8"/>
      <c r="X4881" s="8"/>
    </row>
    <row r="4882" spans="22:24" ht="14.25" customHeight="1" x14ac:dyDescent="0.2">
      <c r="V4882" s="8"/>
      <c r="X4882" s="8"/>
    </row>
    <row r="4883" spans="22:24" ht="14.25" customHeight="1" x14ac:dyDescent="0.2">
      <c r="V4883" s="8"/>
      <c r="X4883" s="8"/>
    </row>
    <row r="4884" spans="22:24" ht="14.25" customHeight="1" x14ac:dyDescent="0.2">
      <c r="V4884" s="8"/>
      <c r="X4884" s="8"/>
    </row>
    <row r="4885" spans="22:24" ht="14.25" customHeight="1" x14ac:dyDescent="0.2">
      <c r="V4885" s="8"/>
      <c r="X4885" s="8"/>
    </row>
    <row r="4886" spans="22:24" ht="14.25" customHeight="1" x14ac:dyDescent="0.2">
      <c r="V4886" s="8"/>
      <c r="X4886" s="8"/>
    </row>
    <row r="4887" spans="22:24" ht="14.25" customHeight="1" x14ac:dyDescent="0.2">
      <c r="V4887" s="8"/>
      <c r="X4887" s="8"/>
    </row>
    <row r="4888" spans="22:24" ht="14.25" customHeight="1" x14ac:dyDescent="0.2">
      <c r="V4888" s="8"/>
      <c r="X4888" s="8"/>
    </row>
    <row r="4889" spans="22:24" ht="14.25" customHeight="1" x14ac:dyDescent="0.2">
      <c r="V4889" s="8"/>
      <c r="X4889" s="8"/>
    </row>
    <row r="4890" spans="22:24" ht="14.25" customHeight="1" x14ac:dyDescent="0.2">
      <c r="V4890" s="8"/>
      <c r="X4890" s="8"/>
    </row>
    <row r="4891" spans="22:24" ht="14.25" customHeight="1" x14ac:dyDescent="0.2">
      <c r="V4891" s="8"/>
      <c r="X4891" s="8"/>
    </row>
    <row r="4892" spans="22:24" ht="14.25" customHeight="1" x14ac:dyDescent="0.2">
      <c r="V4892" s="8"/>
      <c r="X4892" s="8"/>
    </row>
    <row r="4893" spans="22:24" ht="14.25" customHeight="1" x14ac:dyDescent="0.2">
      <c r="V4893" s="8"/>
      <c r="X4893" s="8"/>
    </row>
    <row r="4894" spans="22:24" ht="14.25" customHeight="1" x14ac:dyDescent="0.2">
      <c r="V4894" s="8"/>
      <c r="X4894" s="8"/>
    </row>
    <row r="4895" spans="22:24" ht="14.25" customHeight="1" x14ac:dyDescent="0.2">
      <c r="V4895" s="8"/>
      <c r="X4895" s="8"/>
    </row>
    <row r="4896" spans="22:24" ht="14.25" customHeight="1" x14ac:dyDescent="0.2">
      <c r="V4896" s="8"/>
      <c r="X4896" s="8"/>
    </row>
    <row r="4897" spans="22:24" ht="14.25" customHeight="1" x14ac:dyDescent="0.2">
      <c r="V4897" s="8"/>
      <c r="X4897" s="8"/>
    </row>
    <row r="4898" spans="22:24" ht="14.25" customHeight="1" x14ac:dyDescent="0.2">
      <c r="V4898" s="8"/>
      <c r="X4898" s="8"/>
    </row>
    <row r="4899" spans="22:24" ht="14.25" customHeight="1" x14ac:dyDescent="0.2">
      <c r="V4899" s="8"/>
      <c r="X4899" s="8"/>
    </row>
    <row r="4900" spans="22:24" ht="14.25" customHeight="1" x14ac:dyDescent="0.2">
      <c r="V4900" s="8"/>
      <c r="X4900" s="8"/>
    </row>
    <row r="4901" spans="22:24" ht="14.25" customHeight="1" x14ac:dyDescent="0.2">
      <c r="V4901" s="8"/>
      <c r="X4901" s="8"/>
    </row>
    <row r="4902" spans="22:24" ht="14.25" customHeight="1" x14ac:dyDescent="0.2">
      <c r="V4902" s="8"/>
      <c r="X4902" s="8"/>
    </row>
    <row r="4903" spans="22:24" ht="14.25" customHeight="1" x14ac:dyDescent="0.2">
      <c r="V4903" s="8"/>
      <c r="X4903" s="8"/>
    </row>
    <row r="4904" spans="22:24" ht="14.25" customHeight="1" x14ac:dyDescent="0.2">
      <c r="V4904" s="8"/>
      <c r="X4904" s="8"/>
    </row>
    <row r="4905" spans="22:24" ht="14.25" customHeight="1" x14ac:dyDescent="0.2">
      <c r="V4905" s="8"/>
      <c r="X4905" s="8"/>
    </row>
    <row r="4906" spans="22:24" ht="14.25" customHeight="1" x14ac:dyDescent="0.2">
      <c r="V4906" s="8"/>
      <c r="X4906" s="8"/>
    </row>
    <row r="4907" spans="22:24" ht="14.25" customHeight="1" x14ac:dyDescent="0.2">
      <c r="V4907" s="8"/>
      <c r="X4907" s="8"/>
    </row>
    <row r="4908" spans="22:24" ht="14.25" customHeight="1" x14ac:dyDescent="0.2">
      <c r="V4908" s="8"/>
      <c r="X4908" s="8"/>
    </row>
    <row r="4909" spans="22:24" ht="14.25" customHeight="1" x14ac:dyDescent="0.2">
      <c r="V4909" s="8"/>
      <c r="X4909" s="8"/>
    </row>
    <row r="4910" spans="22:24" ht="14.25" customHeight="1" x14ac:dyDescent="0.2">
      <c r="V4910" s="8"/>
      <c r="X4910" s="8"/>
    </row>
    <row r="4911" spans="22:24" ht="14.25" customHeight="1" x14ac:dyDescent="0.2">
      <c r="V4911" s="8"/>
      <c r="X4911" s="8"/>
    </row>
    <row r="4912" spans="22:24" ht="14.25" customHeight="1" x14ac:dyDescent="0.2">
      <c r="V4912" s="8"/>
      <c r="X4912" s="8"/>
    </row>
    <row r="4913" spans="22:24" ht="14.25" customHeight="1" x14ac:dyDescent="0.2">
      <c r="V4913" s="8"/>
      <c r="X4913" s="8"/>
    </row>
    <row r="4914" spans="22:24" ht="14.25" customHeight="1" x14ac:dyDescent="0.2">
      <c r="V4914" s="8"/>
      <c r="X4914" s="8"/>
    </row>
    <row r="4915" spans="22:24" ht="14.25" customHeight="1" x14ac:dyDescent="0.2">
      <c r="V4915" s="8"/>
      <c r="X4915" s="8"/>
    </row>
    <row r="4916" spans="22:24" ht="14.25" customHeight="1" x14ac:dyDescent="0.2">
      <c r="V4916" s="8"/>
      <c r="X4916" s="8"/>
    </row>
    <row r="4917" spans="22:24" ht="14.25" customHeight="1" x14ac:dyDescent="0.2">
      <c r="V4917" s="8"/>
      <c r="X4917" s="8"/>
    </row>
    <row r="4918" spans="22:24" ht="14.25" customHeight="1" x14ac:dyDescent="0.2">
      <c r="V4918" s="8"/>
      <c r="X4918" s="8"/>
    </row>
    <row r="4919" spans="22:24" ht="14.25" customHeight="1" x14ac:dyDescent="0.2">
      <c r="V4919" s="8"/>
      <c r="X4919" s="8"/>
    </row>
    <row r="4920" spans="22:24" ht="14.25" customHeight="1" x14ac:dyDescent="0.2">
      <c r="V4920" s="8"/>
      <c r="X4920" s="8"/>
    </row>
    <row r="4921" spans="22:24" ht="14.25" customHeight="1" x14ac:dyDescent="0.2">
      <c r="V4921" s="8"/>
      <c r="X4921" s="8"/>
    </row>
    <row r="4922" spans="22:24" ht="14.25" customHeight="1" x14ac:dyDescent="0.2">
      <c r="V4922" s="8"/>
      <c r="X4922" s="8"/>
    </row>
    <row r="4923" spans="22:24" ht="14.25" customHeight="1" x14ac:dyDescent="0.2">
      <c r="V4923" s="8"/>
      <c r="X4923" s="8"/>
    </row>
    <row r="4924" spans="22:24" ht="14.25" customHeight="1" x14ac:dyDescent="0.2">
      <c r="V4924" s="8"/>
      <c r="X4924" s="8"/>
    </row>
    <row r="4925" spans="22:24" ht="14.25" customHeight="1" x14ac:dyDescent="0.2">
      <c r="V4925" s="8"/>
      <c r="X4925" s="8"/>
    </row>
    <row r="4926" spans="22:24" ht="14.25" customHeight="1" x14ac:dyDescent="0.2">
      <c r="V4926" s="8"/>
      <c r="X4926" s="8"/>
    </row>
    <row r="4927" spans="22:24" ht="14.25" customHeight="1" x14ac:dyDescent="0.2">
      <c r="V4927" s="8"/>
      <c r="X4927" s="8"/>
    </row>
    <row r="4928" spans="22:24" ht="14.25" customHeight="1" x14ac:dyDescent="0.2">
      <c r="V4928" s="8"/>
      <c r="X4928" s="8"/>
    </row>
    <row r="4929" spans="22:24" ht="14.25" customHeight="1" x14ac:dyDescent="0.2">
      <c r="V4929" s="8"/>
      <c r="X4929" s="8"/>
    </row>
    <row r="4930" spans="22:24" ht="14.25" customHeight="1" x14ac:dyDescent="0.2">
      <c r="V4930" s="8"/>
      <c r="X4930" s="8"/>
    </row>
    <row r="4931" spans="22:24" ht="14.25" customHeight="1" x14ac:dyDescent="0.2">
      <c r="V4931" s="8"/>
      <c r="X4931" s="8"/>
    </row>
    <row r="4932" spans="22:24" ht="14.25" customHeight="1" x14ac:dyDescent="0.2">
      <c r="V4932" s="8"/>
      <c r="X4932" s="8"/>
    </row>
    <row r="4933" spans="22:24" ht="14.25" customHeight="1" x14ac:dyDescent="0.2">
      <c r="V4933" s="8"/>
      <c r="X4933" s="8"/>
    </row>
    <row r="4934" spans="22:24" ht="14.25" customHeight="1" x14ac:dyDescent="0.2">
      <c r="V4934" s="8"/>
      <c r="X4934" s="8"/>
    </row>
    <row r="4935" spans="22:24" ht="14.25" customHeight="1" x14ac:dyDescent="0.2">
      <c r="V4935" s="8"/>
      <c r="X4935" s="8"/>
    </row>
    <row r="4936" spans="22:24" ht="14.25" customHeight="1" x14ac:dyDescent="0.2">
      <c r="V4936" s="8"/>
      <c r="X4936" s="8"/>
    </row>
    <row r="4937" spans="22:24" ht="14.25" customHeight="1" x14ac:dyDescent="0.2">
      <c r="V4937" s="8"/>
      <c r="X4937" s="8"/>
    </row>
    <row r="4938" spans="22:24" ht="14.25" customHeight="1" x14ac:dyDescent="0.2">
      <c r="V4938" s="8"/>
      <c r="X4938" s="8"/>
    </row>
    <row r="4939" spans="22:24" ht="14.25" customHeight="1" x14ac:dyDescent="0.2">
      <c r="V4939" s="8"/>
      <c r="X4939" s="8"/>
    </row>
    <row r="4940" spans="22:24" ht="14.25" customHeight="1" x14ac:dyDescent="0.2">
      <c r="V4940" s="8"/>
      <c r="X4940" s="8"/>
    </row>
    <row r="4941" spans="22:24" ht="14.25" customHeight="1" x14ac:dyDescent="0.2">
      <c r="V4941" s="8"/>
      <c r="X4941" s="8"/>
    </row>
    <row r="4942" spans="22:24" ht="14.25" customHeight="1" x14ac:dyDescent="0.2">
      <c r="V4942" s="8"/>
      <c r="X4942" s="8"/>
    </row>
    <row r="4943" spans="22:24" ht="14.25" customHeight="1" x14ac:dyDescent="0.2">
      <c r="V4943" s="8"/>
      <c r="X4943" s="8"/>
    </row>
    <row r="4944" spans="22:24" ht="14.25" customHeight="1" x14ac:dyDescent="0.2">
      <c r="V4944" s="8"/>
      <c r="X4944" s="8"/>
    </row>
    <row r="4945" spans="22:24" ht="14.25" customHeight="1" x14ac:dyDescent="0.2">
      <c r="V4945" s="8"/>
      <c r="X4945" s="8"/>
    </row>
    <row r="4946" spans="22:24" ht="14.25" customHeight="1" x14ac:dyDescent="0.2">
      <c r="V4946" s="8"/>
      <c r="X4946" s="8"/>
    </row>
    <row r="4947" spans="22:24" ht="14.25" customHeight="1" x14ac:dyDescent="0.2">
      <c r="V4947" s="8"/>
      <c r="X4947" s="8"/>
    </row>
    <row r="4948" spans="22:24" ht="14.25" customHeight="1" x14ac:dyDescent="0.2">
      <c r="V4948" s="8"/>
      <c r="X4948" s="8"/>
    </row>
    <row r="4949" spans="22:24" ht="14.25" customHeight="1" x14ac:dyDescent="0.2">
      <c r="V4949" s="8"/>
      <c r="X4949" s="8"/>
    </row>
    <row r="4950" spans="22:24" ht="14.25" customHeight="1" x14ac:dyDescent="0.2">
      <c r="V4950" s="8"/>
      <c r="X4950" s="8"/>
    </row>
    <row r="4951" spans="22:24" ht="14.25" customHeight="1" x14ac:dyDescent="0.2">
      <c r="V4951" s="8"/>
      <c r="X4951" s="8"/>
    </row>
    <row r="4952" spans="22:24" ht="14.25" customHeight="1" x14ac:dyDescent="0.2">
      <c r="V4952" s="8"/>
      <c r="X4952" s="8"/>
    </row>
    <row r="4953" spans="22:24" ht="14.25" customHeight="1" x14ac:dyDescent="0.2">
      <c r="V4953" s="8"/>
      <c r="X4953" s="8"/>
    </row>
    <row r="4954" spans="22:24" ht="14.25" customHeight="1" x14ac:dyDescent="0.2">
      <c r="V4954" s="8"/>
      <c r="X4954" s="8"/>
    </row>
    <row r="4955" spans="22:24" ht="14.25" customHeight="1" x14ac:dyDescent="0.2">
      <c r="V4955" s="8"/>
      <c r="X4955" s="8"/>
    </row>
    <row r="4956" spans="22:24" ht="14.25" customHeight="1" x14ac:dyDescent="0.2">
      <c r="V4956" s="8"/>
      <c r="X4956" s="8"/>
    </row>
    <row r="4957" spans="22:24" ht="14.25" customHeight="1" x14ac:dyDescent="0.2">
      <c r="V4957" s="8"/>
      <c r="X4957" s="8"/>
    </row>
    <row r="4958" spans="22:24" ht="14.25" customHeight="1" x14ac:dyDescent="0.2">
      <c r="V4958" s="8"/>
      <c r="X4958" s="8"/>
    </row>
    <row r="4959" spans="22:24" ht="14.25" customHeight="1" x14ac:dyDescent="0.2">
      <c r="V4959" s="8"/>
      <c r="X4959" s="8"/>
    </row>
    <row r="4960" spans="22:24" ht="14.25" customHeight="1" x14ac:dyDescent="0.2">
      <c r="V4960" s="8"/>
      <c r="X4960" s="8"/>
    </row>
    <row r="4961" spans="22:24" ht="14.25" customHeight="1" x14ac:dyDescent="0.2">
      <c r="V4961" s="8"/>
      <c r="X4961" s="8"/>
    </row>
    <row r="4962" spans="22:24" ht="14.25" customHeight="1" x14ac:dyDescent="0.2">
      <c r="V4962" s="8"/>
      <c r="X4962" s="8"/>
    </row>
    <row r="4963" spans="22:24" ht="14.25" customHeight="1" x14ac:dyDescent="0.2">
      <c r="V4963" s="8"/>
      <c r="X4963" s="8"/>
    </row>
    <row r="4964" spans="22:24" ht="14.25" customHeight="1" x14ac:dyDescent="0.2">
      <c r="V4964" s="8"/>
      <c r="X4964" s="8"/>
    </row>
    <row r="4965" spans="22:24" ht="14.25" customHeight="1" x14ac:dyDescent="0.2">
      <c r="V4965" s="8"/>
      <c r="X4965" s="8"/>
    </row>
    <row r="4966" spans="22:24" ht="14.25" customHeight="1" x14ac:dyDescent="0.2">
      <c r="V4966" s="8"/>
      <c r="X4966" s="8"/>
    </row>
    <row r="4967" spans="22:24" ht="14.25" customHeight="1" x14ac:dyDescent="0.2">
      <c r="V4967" s="8"/>
      <c r="X4967" s="8"/>
    </row>
    <row r="4968" spans="22:24" ht="14.25" customHeight="1" x14ac:dyDescent="0.2">
      <c r="V4968" s="8"/>
      <c r="X4968" s="8"/>
    </row>
    <row r="4969" spans="22:24" ht="14.25" customHeight="1" x14ac:dyDescent="0.2">
      <c r="V4969" s="8"/>
      <c r="X4969" s="8"/>
    </row>
    <row r="4970" spans="22:24" ht="14.25" customHeight="1" x14ac:dyDescent="0.2">
      <c r="V4970" s="8"/>
      <c r="X4970" s="8"/>
    </row>
    <row r="4971" spans="22:24" ht="14.25" customHeight="1" x14ac:dyDescent="0.2">
      <c r="V4971" s="8"/>
      <c r="X4971" s="8"/>
    </row>
    <row r="4972" spans="22:24" ht="14.25" customHeight="1" x14ac:dyDescent="0.2">
      <c r="V4972" s="8"/>
      <c r="X4972" s="8"/>
    </row>
    <row r="4973" spans="22:24" ht="14.25" customHeight="1" x14ac:dyDescent="0.2">
      <c r="V4973" s="8"/>
      <c r="X4973" s="8"/>
    </row>
    <row r="4974" spans="22:24" ht="14.25" customHeight="1" x14ac:dyDescent="0.2">
      <c r="V4974" s="8"/>
      <c r="X4974" s="8"/>
    </row>
    <row r="4975" spans="22:24" ht="14.25" customHeight="1" x14ac:dyDescent="0.2">
      <c r="V4975" s="8"/>
      <c r="X4975" s="8"/>
    </row>
    <row r="4976" spans="22:24" ht="14.25" customHeight="1" x14ac:dyDescent="0.2">
      <c r="V4976" s="8"/>
      <c r="X4976" s="8"/>
    </row>
    <row r="4977" spans="22:24" ht="14.25" customHeight="1" x14ac:dyDescent="0.2">
      <c r="V4977" s="8"/>
      <c r="X4977" s="8"/>
    </row>
    <row r="4978" spans="22:24" ht="14.25" customHeight="1" x14ac:dyDescent="0.2">
      <c r="V4978" s="8"/>
      <c r="X4978" s="8"/>
    </row>
    <row r="4979" spans="22:24" ht="14.25" customHeight="1" x14ac:dyDescent="0.2">
      <c r="V4979" s="8"/>
      <c r="X4979" s="8"/>
    </row>
    <row r="4980" spans="22:24" ht="14.25" customHeight="1" x14ac:dyDescent="0.2">
      <c r="V4980" s="8"/>
      <c r="X4980" s="8"/>
    </row>
    <row r="4981" spans="22:24" ht="14.25" customHeight="1" x14ac:dyDescent="0.2">
      <c r="V4981" s="8"/>
      <c r="X4981" s="8"/>
    </row>
    <row r="4982" spans="22:24" ht="14.25" customHeight="1" x14ac:dyDescent="0.2">
      <c r="V4982" s="8"/>
      <c r="X4982" s="8"/>
    </row>
    <row r="4983" spans="22:24" ht="14.25" customHeight="1" x14ac:dyDescent="0.2">
      <c r="V4983" s="8"/>
      <c r="X4983" s="8"/>
    </row>
    <row r="4984" spans="22:24" ht="14.25" customHeight="1" x14ac:dyDescent="0.2">
      <c r="V4984" s="8"/>
      <c r="X4984" s="8"/>
    </row>
    <row r="4985" spans="22:24" ht="14.25" customHeight="1" x14ac:dyDescent="0.2">
      <c r="V4985" s="8"/>
      <c r="X4985" s="8"/>
    </row>
    <row r="4986" spans="22:24" ht="14.25" customHeight="1" x14ac:dyDescent="0.2">
      <c r="V4986" s="8"/>
      <c r="X4986" s="8"/>
    </row>
    <row r="4987" spans="22:24" ht="14.25" customHeight="1" x14ac:dyDescent="0.2">
      <c r="V4987" s="8"/>
      <c r="X4987" s="8"/>
    </row>
    <row r="4988" spans="22:24" ht="14.25" customHeight="1" x14ac:dyDescent="0.2">
      <c r="V4988" s="8"/>
      <c r="X4988" s="8"/>
    </row>
    <row r="4989" spans="22:24" ht="14.25" customHeight="1" x14ac:dyDescent="0.2">
      <c r="V4989" s="8"/>
      <c r="X4989" s="8"/>
    </row>
    <row r="4990" spans="22:24" ht="14.25" customHeight="1" x14ac:dyDescent="0.2">
      <c r="V4990" s="8"/>
      <c r="X4990" s="8"/>
    </row>
    <row r="4991" spans="22:24" ht="14.25" customHeight="1" x14ac:dyDescent="0.2">
      <c r="V4991" s="8"/>
      <c r="X4991" s="8"/>
    </row>
    <row r="4992" spans="22:24" ht="14.25" customHeight="1" x14ac:dyDescent="0.2">
      <c r="V4992" s="8"/>
      <c r="X4992" s="8"/>
    </row>
    <row r="4993" spans="22:24" ht="14.25" customHeight="1" x14ac:dyDescent="0.2">
      <c r="V4993" s="8"/>
      <c r="X4993" s="8"/>
    </row>
    <row r="4994" spans="22:24" ht="14.25" customHeight="1" x14ac:dyDescent="0.2">
      <c r="V4994" s="8"/>
      <c r="X4994" s="8"/>
    </row>
    <row r="4995" spans="22:24" ht="14.25" customHeight="1" x14ac:dyDescent="0.2">
      <c r="V4995" s="8"/>
      <c r="X4995" s="8"/>
    </row>
    <row r="4996" spans="22:24" ht="14.25" customHeight="1" x14ac:dyDescent="0.2">
      <c r="V4996" s="8"/>
      <c r="X4996" s="8"/>
    </row>
    <row r="4997" spans="22:24" ht="14.25" customHeight="1" x14ac:dyDescent="0.2">
      <c r="V4997" s="8"/>
      <c r="X4997" s="8"/>
    </row>
    <row r="4998" spans="22:24" ht="14.25" customHeight="1" x14ac:dyDescent="0.2">
      <c r="V4998" s="8"/>
      <c r="X4998" s="8"/>
    </row>
    <row r="4999" spans="22:24" ht="14.25" customHeight="1" x14ac:dyDescent="0.2">
      <c r="V4999" s="8"/>
      <c r="X4999" s="8"/>
    </row>
    <row r="5000" spans="22:24" ht="14.25" customHeight="1" x14ac:dyDescent="0.2">
      <c r="V5000" s="8"/>
      <c r="X5000" s="8"/>
    </row>
    <row r="5001" spans="22:24" ht="14.25" customHeight="1" x14ac:dyDescent="0.2">
      <c r="V5001" s="8"/>
      <c r="X5001" s="8"/>
    </row>
    <row r="5002" spans="22:24" ht="14.25" customHeight="1" x14ac:dyDescent="0.2">
      <c r="V5002" s="8"/>
      <c r="X5002" s="8"/>
    </row>
    <row r="5003" spans="22:24" ht="14.25" customHeight="1" x14ac:dyDescent="0.2">
      <c r="V5003" s="8"/>
      <c r="X5003" s="8"/>
    </row>
    <row r="5004" spans="22:24" ht="14.25" customHeight="1" x14ac:dyDescent="0.2">
      <c r="V5004" s="8"/>
      <c r="X5004" s="8"/>
    </row>
    <row r="5005" spans="22:24" ht="14.25" customHeight="1" x14ac:dyDescent="0.2">
      <c r="V5005" s="8"/>
      <c r="X5005" s="8"/>
    </row>
    <row r="5006" spans="22:24" ht="14.25" customHeight="1" x14ac:dyDescent="0.2">
      <c r="V5006" s="8"/>
      <c r="X5006" s="8"/>
    </row>
    <row r="5007" spans="22:24" ht="14.25" customHeight="1" x14ac:dyDescent="0.2">
      <c r="V5007" s="8"/>
      <c r="X5007" s="8"/>
    </row>
    <row r="5008" spans="22:24" ht="14.25" customHeight="1" x14ac:dyDescent="0.2">
      <c r="V5008" s="8"/>
      <c r="X5008" s="8"/>
    </row>
    <row r="5009" spans="22:24" ht="14.25" customHeight="1" x14ac:dyDescent="0.2">
      <c r="V5009" s="8"/>
      <c r="X5009" s="8"/>
    </row>
    <row r="5010" spans="22:24" ht="14.25" customHeight="1" x14ac:dyDescent="0.2">
      <c r="V5010" s="8"/>
      <c r="X5010" s="8"/>
    </row>
    <row r="5011" spans="22:24" ht="14.25" customHeight="1" x14ac:dyDescent="0.2">
      <c r="V5011" s="8"/>
      <c r="X5011" s="8"/>
    </row>
    <row r="5012" spans="22:24" ht="14.25" customHeight="1" x14ac:dyDescent="0.2">
      <c r="V5012" s="8"/>
      <c r="X5012" s="8"/>
    </row>
    <row r="5013" spans="22:24" ht="14.25" customHeight="1" x14ac:dyDescent="0.2">
      <c r="V5013" s="8"/>
      <c r="X5013" s="8"/>
    </row>
    <row r="5014" spans="22:24" ht="14.25" customHeight="1" x14ac:dyDescent="0.2">
      <c r="V5014" s="8"/>
      <c r="X5014" s="8"/>
    </row>
    <row r="5015" spans="22:24" ht="14.25" customHeight="1" x14ac:dyDescent="0.2">
      <c r="V5015" s="8"/>
      <c r="X5015" s="8"/>
    </row>
    <row r="5016" spans="22:24" ht="14.25" customHeight="1" x14ac:dyDescent="0.2">
      <c r="V5016" s="8"/>
      <c r="X5016" s="8"/>
    </row>
    <row r="5017" spans="22:24" ht="14.25" customHeight="1" x14ac:dyDescent="0.2">
      <c r="V5017" s="8"/>
      <c r="X5017" s="8"/>
    </row>
    <row r="5018" spans="22:24" ht="14.25" customHeight="1" x14ac:dyDescent="0.2">
      <c r="V5018" s="8"/>
      <c r="X5018" s="8"/>
    </row>
    <row r="5019" spans="22:24" ht="14.25" customHeight="1" x14ac:dyDescent="0.2">
      <c r="V5019" s="8"/>
      <c r="X5019" s="8"/>
    </row>
    <row r="5020" spans="22:24" ht="14.25" customHeight="1" x14ac:dyDescent="0.2">
      <c r="V5020" s="8"/>
      <c r="X5020" s="8"/>
    </row>
    <row r="5021" spans="22:24" ht="14.25" customHeight="1" x14ac:dyDescent="0.2">
      <c r="V5021" s="8"/>
      <c r="X5021" s="8"/>
    </row>
    <row r="5022" spans="22:24" ht="14.25" customHeight="1" x14ac:dyDescent="0.2">
      <c r="V5022" s="8"/>
      <c r="X5022" s="8"/>
    </row>
    <row r="5023" spans="22:24" ht="14.25" customHeight="1" x14ac:dyDescent="0.2">
      <c r="V5023" s="8"/>
      <c r="X5023" s="8"/>
    </row>
    <row r="5024" spans="22:24" ht="14.25" customHeight="1" x14ac:dyDescent="0.2">
      <c r="V5024" s="8"/>
      <c r="X5024" s="8"/>
    </row>
    <row r="5025" spans="22:24" ht="14.25" customHeight="1" x14ac:dyDescent="0.2">
      <c r="V5025" s="8"/>
      <c r="X5025" s="8"/>
    </row>
    <row r="5026" spans="22:24" ht="14.25" customHeight="1" x14ac:dyDescent="0.2">
      <c r="V5026" s="8"/>
      <c r="X5026" s="8"/>
    </row>
    <row r="5027" spans="22:24" ht="14.25" customHeight="1" x14ac:dyDescent="0.2">
      <c r="V5027" s="8"/>
      <c r="X5027" s="8"/>
    </row>
    <row r="5028" spans="22:24" ht="14.25" customHeight="1" x14ac:dyDescent="0.2">
      <c r="V5028" s="8"/>
      <c r="X5028" s="8"/>
    </row>
    <row r="5029" spans="22:24" ht="14.25" customHeight="1" x14ac:dyDescent="0.2">
      <c r="V5029" s="8"/>
      <c r="X5029" s="8"/>
    </row>
    <row r="5030" spans="22:24" ht="14.25" customHeight="1" x14ac:dyDescent="0.2">
      <c r="V5030" s="8"/>
      <c r="X5030" s="8"/>
    </row>
    <row r="5031" spans="22:24" ht="14.25" customHeight="1" x14ac:dyDescent="0.2">
      <c r="V5031" s="8"/>
      <c r="X5031" s="8"/>
    </row>
    <row r="5032" spans="22:24" ht="14.25" customHeight="1" x14ac:dyDescent="0.2">
      <c r="V5032" s="8"/>
      <c r="X5032" s="8"/>
    </row>
    <row r="5033" spans="22:24" ht="14.25" customHeight="1" x14ac:dyDescent="0.2">
      <c r="V5033" s="8"/>
      <c r="X5033" s="8"/>
    </row>
    <row r="5034" spans="22:24" ht="14.25" customHeight="1" x14ac:dyDescent="0.2">
      <c r="V5034" s="8"/>
      <c r="X5034" s="8"/>
    </row>
    <row r="5035" spans="22:24" ht="14.25" customHeight="1" x14ac:dyDescent="0.2">
      <c r="V5035" s="8"/>
      <c r="X5035" s="8"/>
    </row>
    <row r="5036" spans="22:24" ht="14.25" customHeight="1" x14ac:dyDescent="0.2">
      <c r="V5036" s="8"/>
      <c r="X5036" s="8"/>
    </row>
    <row r="5037" spans="22:24" ht="14.25" customHeight="1" x14ac:dyDescent="0.2">
      <c r="V5037" s="8"/>
      <c r="X5037" s="8"/>
    </row>
    <row r="5038" spans="22:24" ht="14.25" customHeight="1" x14ac:dyDescent="0.2">
      <c r="V5038" s="8"/>
      <c r="X5038" s="8"/>
    </row>
    <row r="5039" spans="22:24" ht="14.25" customHeight="1" x14ac:dyDescent="0.2">
      <c r="V5039" s="8"/>
      <c r="X5039" s="8"/>
    </row>
    <row r="5040" spans="22:24" ht="14.25" customHeight="1" x14ac:dyDescent="0.2">
      <c r="V5040" s="8"/>
      <c r="X5040" s="8"/>
    </row>
    <row r="5041" spans="22:24" ht="14.25" customHeight="1" x14ac:dyDescent="0.2">
      <c r="V5041" s="8"/>
      <c r="X5041" s="8"/>
    </row>
    <row r="5042" spans="22:24" ht="14.25" customHeight="1" x14ac:dyDescent="0.2">
      <c r="V5042" s="8"/>
      <c r="X5042" s="8"/>
    </row>
    <row r="5043" spans="22:24" ht="14.25" customHeight="1" x14ac:dyDescent="0.2">
      <c r="V5043" s="8"/>
      <c r="X5043" s="8"/>
    </row>
    <row r="5044" spans="22:24" ht="14.25" customHeight="1" x14ac:dyDescent="0.2">
      <c r="V5044" s="8"/>
      <c r="X5044" s="8"/>
    </row>
    <row r="5045" spans="22:24" ht="14.25" customHeight="1" x14ac:dyDescent="0.2">
      <c r="V5045" s="8"/>
      <c r="X5045" s="8"/>
    </row>
    <row r="5046" spans="22:24" ht="14.25" customHeight="1" x14ac:dyDescent="0.2">
      <c r="V5046" s="8"/>
      <c r="X5046" s="8"/>
    </row>
    <row r="5047" spans="22:24" ht="14.25" customHeight="1" x14ac:dyDescent="0.2">
      <c r="V5047" s="8"/>
      <c r="X5047" s="8"/>
    </row>
    <row r="5048" spans="22:24" ht="14.25" customHeight="1" x14ac:dyDescent="0.2">
      <c r="V5048" s="8"/>
      <c r="X5048" s="8"/>
    </row>
    <row r="5049" spans="22:24" ht="14.25" customHeight="1" x14ac:dyDescent="0.2">
      <c r="V5049" s="8"/>
      <c r="X5049" s="8"/>
    </row>
    <row r="5050" spans="22:24" ht="14.25" customHeight="1" x14ac:dyDescent="0.2">
      <c r="V5050" s="8"/>
      <c r="X5050" s="8"/>
    </row>
    <row r="5051" spans="22:24" ht="14.25" customHeight="1" x14ac:dyDescent="0.2">
      <c r="V5051" s="8"/>
      <c r="X5051" s="8"/>
    </row>
    <row r="5052" spans="22:24" ht="14.25" customHeight="1" x14ac:dyDescent="0.2">
      <c r="V5052" s="8"/>
      <c r="X5052" s="8"/>
    </row>
    <row r="5053" spans="22:24" ht="14.25" customHeight="1" x14ac:dyDescent="0.2">
      <c r="V5053" s="8"/>
      <c r="X5053" s="8"/>
    </row>
    <row r="5054" spans="22:24" ht="14.25" customHeight="1" x14ac:dyDescent="0.2">
      <c r="V5054" s="8"/>
      <c r="X5054" s="8"/>
    </row>
    <row r="5055" spans="22:24" ht="14.25" customHeight="1" x14ac:dyDescent="0.2">
      <c r="V5055" s="8"/>
      <c r="X5055" s="8"/>
    </row>
    <row r="5056" spans="22:24" ht="14.25" customHeight="1" x14ac:dyDescent="0.2">
      <c r="V5056" s="8"/>
      <c r="X5056" s="8"/>
    </row>
    <row r="5057" spans="22:24" ht="14.25" customHeight="1" x14ac:dyDescent="0.2">
      <c r="V5057" s="8"/>
      <c r="X5057" s="8"/>
    </row>
    <row r="5058" spans="22:24" ht="14.25" customHeight="1" x14ac:dyDescent="0.2">
      <c r="V5058" s="8"/>
      <c r="X5058" s="8"/>
    </row>
    <row r="5059" spans="22:24" ht="14.25" customHeight="1" x14ac:dyDescent="0.2">
      <c r="V5059" s="8"/>
      <c r="X5059" s="8"/>
    </row>
    <row r="5060" spans="22:24" ht="14.25" customHeight="1" x14ac:dyDescent="0.2">
      <c r="V5060" s="8"/>
      <c r="X5060" s="8"/>
    </row>
    <row r="5061" spans="22:24" ht="14.25" customHeight="1" x14ac:dyDescent="0.2">
      <c r="V5061" s="8"/>
      <c r="X5061" s="8"/>
    </row>
    <row r="5062" spans="22:24" ht="14.25" customHeight="1" x14ac:dyDescent="0.2">
      <c r="V5062" s="8"/>
      <c r="X5062" s="8"/>
    </row>
    <row r="5063" spans="22:24" ht="14.25" customHeight="1" x14ac:dyDescent="0.2">
      <c r="V5063" s="8"/>
      <c r="X5063" s="8"/>
    </row>
    <row r="5064" spans="22:24" ht="14.25" customHeight="1" x14ac:dyDescent="0.2">
      <c r="V5064" s="8"/>
      <c r="X5064" s="8"/>
    </row>
    <row r="5065" spans="22:24" ht="14.25" customHeight="1" x14ac:dyDescent="0.2">
      <c r="V5065" s="8"/>
      <c r="X5065" s="8"/>
    </row>
    <row r="5066" spans="22:24" ht="14.25" customHeight="1" x14ac:dyDescent="0.2">
      <c r="V5066" s="8"/>
      <c r="X5066" s="8"/>
    </row>
    <row r="5067" spans="22:24" ht="14.25" customHeight="1" x14ac:dyDescent="0.2">
      <c r="V5067" s="8"/>
      <c r="X5067" s="8"/>
    </row>
    <row r="5068" spans="22:24" ht="14.25" customHeight="1" x14ac:dyDescent="0.2">
      <c r="V5068" s="8"/>
      <c r="X5068" s="8"/>
    </row>
    <row r="5069" spans="22:24" ht="14.25" customHeight="1" x14ac:dyDescent="0.2">
      <c r="V5069" s="8"/>
      <c r="X5069" s="8"/>
    </row>
    <row r="5070" spans="22:24" ht="14.25" customHeight="1" x14ac:dyDescent="0.2">
      <c r="V5070" s="8"/>
      <c r="X5070" s="8"/>
    </row>
    <row r="5071" spans="22:24" ht="14.25" customHeight="1" x14ac:dyDescent="0.2">
      <c r="V5071" s="8"/>
      <c r="X5071" s="8"/>
    </row>
    <row r="5072" spans="22:24" ht="14.25" customHeight="1" x14ac:dyDescent="0.2">
      <c r="V5072" s="8"/>
      <c r="X5072" s="8"/>
    </row>
    <row r="5073" spans="22:24" ht="14.25" customHeight="1" x14ac:dyDescent="0.2">
      <c r="V5073" s="8"/>
      <c r="X5073" s="8"/>
    </row>
    <row r="5074" spans="22:24" ht="14.25" customHeight="1" x14ac:dyDescent="0.2">
      <c r="V5074" s="8"/>
      <c r="X5074" s="8"/>
    </row>
    <row r="5075" spans="22:24" ht="14.25" customHeight="1" x14ac:dyDescent="0.2">
      <c r="V5075" s="8"/>
      <c r="X5075" s="8"/>
    </row>
    <row r="5076" spans="22:24" ht="14.25" customHeight="1" x14ac:dyDescent="0.2">
      <c r="V5076" s="8"/>
      <c r="X5076" s="8"/>
    </row>
    <row r="5077" spans="22:24" ht="14.25" customHeight="1" x14ac:dyDescent="0.2">
      <c r="V5077" s="8"/>
      <c r="X5077" s="8"/>
    </row>
    <row r="5078" spans="22:24" ht="14.25" customHeight="1" x14ac:dyDescent="0.2">
      <c r="V5078" s="8"/>
      <c r="X5078" s="8"/>
    </row>
    <row r="5079" spans="22:24" ht="14.25" customHeight="1" x14ac:dyDescent="0.2">
      <c r="V5079" s="8"/>
      <c r="X5079" s="8"/>
    </row>
    <row r="5080" spans="22:24" ht="14.25" customHeight="1" x14ac:dyDescent="0.2">
      <c r="V5080" s="8"/>
      <c r="X5080" s="8"/>
    </row>
    <row r="5081" spans="22:24" ht="14.25" customHeight="1" x14ac:dyDescent="0.2">
      <c r="V5081" s="8"/>
      <c r="X5081" s="8"/>
    </row>
    <row r="5082" spans="22:24" ht="14.25" customHeight="1" x14ac:dyDescent="0.2">
      <c r="V5082" s="8"/>
      <c r="X5082" s="8"/>
    </row>
    <row r="5083" spans="22:24" ht="14.25" customHeight="1" x14ac:dyDescent="0.2">
      <c r="V5083" s="8"/>
      <c r="X5083" s="8"/>
    </row>
    <row r="5084" spans="22:24" ht="14.25" customHeight="1" x14ac:dyDescent="0.2">
      <c r="V5084" s="8"/>
      <c r="X5084" s="8"/>
    </row>
    <row r="5085" spans="22:24" ht="14.25" customHeight="1" x14ac:dyDescent="0.2">
      <c r="V5085" s="8"/>
      <c r="X5085" s="8"/>
    </row>
    <row r="5086" spans="22:24" ht="14.25" customHeight="1" x14ac:dyDescent="0.2">
      <c r="V5086" s="8"/>
      <c r="X5086" s="8"/>
    </row>
    <row r="5087" spans="22:24" ht="14.25" customHeight="1" x14ac:dyDescent="0.2">
      <c r="V5087" s="8"/>
      <c r="X5087" s="8"/>
    </row>
    <row r="5088" spans="22:24" ht="14.25" customHeight="1" x14ac:dyDescent="0.2">
      <c r="V5088" s="8"/>
      <c r="X5088" s="8"/>
    </row>
    <row r="5089" spans="22:24" ht="14.25" customHeight="1" x14ac:dyDescent="0.2">
      <c r="V5089" s="8"/>
      <c r="X5089" s="8"/>
    </row>
    <row r="5090" spans="22:24" ht="14.25" customHeight="1" x14ac:dyDescent="0.2">
      <c r="V5090" s="8"/>
      <c r="X5090" s="8"/>
    </row>
    <row r="5091" spans="22:24" ht="14.25" customHeight="1" x14ac:dyDescent="0.2">
      <c r="V5091" s="8"/>
      <c r="X5091" s="8"/>
    </row>
    <row r="5092" spans="22:24" ht="14.25" customHeight="1" x14ac:dyDescent="0.2">
      <c r="V5092" s="8"/>
      <c r="X5092" s="8"/>
    </row>
    <row r="5093" spans="22:24" ht="14.25" customHeight="1" x14ac:dyDescent="0.2">
      <c r="V5093" s="8"/>
      <c r="X5093" s="8"/>
    </row>
    <row r="5094" spans="22:24" ht="14.25" customHeight="1" x14ac:dyDescent="0.2">
      <c r="V5094" s="8"/>
      <c r="X5094" s="8"/>
    </row>
    <row r="5095" spans="22:24" ht="14.25" customHeight="1" x14ac:dyDescent="0.2">
      <c r="V5095" s="8"/>
      <c r="X5095" s="8"/>
    </row>
    <row r="5096" spans="22:24" ht="14.25" customHeight="1" x14ac:dyDescent="0.2">
      <c r="V5096" s="8"/>
      <c r="X5096" s="8"/>
    </row>
    <row r="5097" spans="22:24" ht="14.25" customHeight="1" x14ac:dyDescent="0.2">
      <c r="V5097" s="8"/>
      <c r="X5097" s="8"/>
    </row>
    <row r="5098" spans="22:24" ht="14.25" customHeight="1" x14ac:dyDescent="0.2">
      <c r="V5098" s="8"/>
      <c r="X5098" s="8"/>
    </row>
    <row r="5099" spans="22:24" ht="14.25" customHeight="1" x14ac:dyDescent="0.2">
      <c r="V5099" s="8"/>
      <c r="X5099" s="8"/>
    </row>
    <row r="5100" spans="22:24" ht="14.25" customHeight="1" x14ac:dyDescent="0.2">
      <c r="V5100" s="8"/>
      <c r="X5100" s="8"/>
    </row>
    <row r="5101" spans="22:24" ht="14.25" customHeight="1" x14ac:dyDescent="0.2">
      <c r="V5101" s="8"/>
      <c r="X5101" s="8"/>
    </row>
    <row r="5102" spans="22:24" ht="14.25" customHeight="1" x14ac:dyDescent="0.2">
      <c r="V5102" s="8"/>
      <c r="X5102" s="8"/>
    </row>
    <row r="5103" spans="22:24" ht="14.25" customHeight="1" x14ac:dyDescent="0.2">
      <c r="V5103" s="8"/>
      <c r="X5103" s="8"/>
    </row>
    <row r="5104" spans="22:24" ht="14.25" customHeight="1" x14ac:dyDescent="0.2">
      <c r="V5104" s="8"/>
      <c r="X5104" s="8"/>
    </row>
    <row r="5105" spans="22:24" ht="14.25" customHeight="1" x14ac:dyDescent="0.2">
      <c r="V5105" s="8"/>
      <c r="X5105" s="8"/>
    </row>
    <row r="5106" spans="22:24" ht="14.25" customHeight="1" x14ac:dyDescent="0.2">
      <c r="V5106" s="8"/>
      <c r="X5106" s="8"/>
    </row>
    <row r="5107" spans="22:24" ht="14.25" customHeight="1" x14ac:dyDescent="0.2">
      <c r="V5107" s="8"/>
      <c r="X5107" s="8"/>
    </row>
    <row r="5108" spans="22:24" ht="14.25" customHeight="1" x14ac:dyDescent="0.2">
      <c r="V5108" s="8"/>
      <c r="X5108" s="8"/>
    </row>
    <row r="5109" spans="22:24" ht="14.25" customHeight="1" x14ac:dyDescent="0.2">
      <c r="V5109" s="8"/>
      <c r="X5109" s="8"/>
    </row>
    <row r="5110" spans="22:24" ht="14.25" customHeight="1" x14ac:dyDescent="0.2">
      <c r="V5110" s="8"/>
      <c r="X5110" s="8"/>
    </row>
    <row r="5111" spans="22:24" ht="14.25" customHeight="1" x14ac:dyDescent="0.2">
      <c r="V5111" s="8"/>
      <c r="X5111" s="8"/>
    </row>
    <row r="5112" spans="22:24" ht="14.25" customHeight="1" x14ac:dyDescent="0.2">
      <c r="V5112" s="8"/>
      <c r="X5112" s="8"/>
    </row>
    <row r="5113" spans="22:24" ht="14.25" customHeight="1" x14ac:dyDescent="0.2">
      <c r="V5113" s="8"/>
      <c r="X5113" s="8"/>
    </row>
    <row r="5114" spans="22:24" ht="14.25" customHeight="1" x14ac:dyDescent="0.2">
      <c r="V5114" s="8"/>
      <c r="X5114" s="8"/>
    </row>
    <row r="5115" spans="22:24" ht="14.25" customHeight="1" x14ac:dyDescent="0.2">
      <c r="V5115" s="8"/>
      <c r="X5115" s="8"/>
    </row>
    <row r="5116" spans="22:24" ht="14.25" customHeight="1" x14ac:dyDescent="0.2">
      <c r="V5116" s="8"/>
      <c r="X5116" s="8"/>
    </row>
    <row r="5117" spans="22:24" ht="14.25" customHeight="1" x14ac:dyDescent="0.2">
      <c r="V5117" s="8"/>
      <c r="X5117" s="8"/>
    </row>
    <row r="5118" spans="22:24" ht="14.25" customHeight="1" x14ac:dyDescent="0.2">
      <c r="V5118" s="8"/>
      <c r="X5118" s="8"/>
    </row>
    <row r="5119" spans="22:24" ht="14.25" customHeight="1" x14ac:dyDescent="0.2">
      <c r="V5119" s="8"/>
      <c r="X5119" s="8"/>
    </row>
    <row r="5120" spans="22:24" ht="14.25" customHeight="1" x14ac:dyDescent="0.2">
      <c r="V5120" s="8"/>
      <c r="X5120" s="8"/>
    </row>
    <row r="5121" spans="22:24" ht="14.25" customHeight="1" x14ac:dyDescent="0.2">
      <c r="V5121" s="8"/>
      <c r="X5121" s="8"/>
    </row>
    <row r="5122" spans="22:24" ht="14.25" customHeight="1" x14ac:dyDescent="0.2">
      <c r="V5122" s="8"/>
      <c r="X5122" s="8"/>
    </row>
    <row r="5123" spans="22:24" ht="14.25" customHeight="1" x14ac:dyDescent="0.2">
      <c r="V5123" s="8"/>
      <c r="X5123" s="8"/>
    </row>
    <row r="5124" spans="22:24" ht="14.25" customHeight="1" x14ac:dyDescent="0.2">
      <c r="V5124" s="8"/>
      <c r="X5124" s="8"/>
    </row>
    <row r="5125" spans="22:24" ht="14.25" customHeight="1" x14ac:dyDescent="0.2">
      <c r="V5125" s="8"/>
      <c r="X5125" s="8"/>
    </row>
    <row r="5126" spans="22:24" ht="14.25" customHeight="1" x14ac:dyDescent="0.2">
      <c r="V5126" s="8"/>
      <c r="X5126" s="8"/>
    </row>
    <row r="5127" spans="22:24" ht="14.25" customHeight="1" x14ac:dyDescent="0.2">
      <c r="V5127" s="8"/>
      <c r="X5127" s="8"/>
    </row>
    <row r="5128" spans="22:24" ht="14.25" customHeight="1" x14ac:dyDescent="0.2">
      <c r="V5128" s="8"/>
      <c r="X5128" s="8"/>
    </row>
    <row r="5129" spans="22:24" ht="14.25" customHeight="1" x14ac:dyDescent="0.2">
      <c r="V5129" s="8"/>
      <c r="X5129" s="8"/>
    </row>
    <row r="5130" spans="22:24" ht="14.25" customHeight="1" x14ac:dyDescent="0.2">
      <c r="V5130" s="8"/>
      <c r="X5130" s="8"/>
    </row>
    <row r="5131" spans="22:24" ht="14.25" customHeight="1" x14ac:dyDescent="0.2">
      <c r="V5131" s="8"/>
      <c r="X5131" s="8"/>
    </row>
    <row r="5132" spans="22:24" ht="14.25" customHeight="1" x14ac:dyDescent="0.2">
      <c r="V5132" s="8"/>
      <c r="X5132" s="8"/>
    </row>
    <row r="5133" spans="22:24" ht="14.25" customHeight="1" x14ac:dyDescent="0.2">
      <c r="V5133" s="8"/>
      <c r="X5133" s="8"/>
    </row>
    <row r="5134" spans="22:24" ht="14.25" customHeight="1" x14ac:dyDescent="0.2">
      <c r="V5134" s="8"/>
      <c r="X5134" s="8"/>
    </row>
    <row r="5135" spans="22:24" ht="14.25" customHeight="1" x14ac:dyDescent="0.2">
      <c r="V5135" s="8"/>
      <c r="X5135" s="8"/>
    </row>
    <row r="5136" spans="22:24" ht="14.25" customHeight="1" x14ac:dyDescent="0.2">
      <c r="V5136" s="8"/>
      <c r="X5136" s="8"/>
    </row>
    <row r="5137" spans="22:24" ht="14.25" customHeight="1" x14ac:dyDescent="0.2">
      <c r="V5137" s="8"/>
      <c r="X5137" s="8"/>
    </row>
    <row r="5138" spans="22:24" ht="14.25" customHeight="1" x14ac:dyDescent="0.2">
      <c r="V5138" s="8"/>
      <c r="X5138" s="8"/>
    </row>
    <row r="5139" spans="22:24" ht="14.25" customHeight="1" x14ac:dyDescent="0.2">
      <c r="V5139" s="8"/>
      <c r="X5139" s="8"/>
    </row>
    <row r="5140" spans="22:24" ht="14.25" customHeight="1" x14ac:dyDescent="0.2">
      <c r="V5140" s="8"/>
      <c r="X5140" s="8"/>
    </row>
    <row r="5141" spans="22:24" ht="14.25" customHeight="1" x14ac:dyDescent="0.2">
      <c r="V5141" s="8"/>
      <c r="X5141" s="8"/>
    </row>
    <row r="5142" spans="22:24" ht="14.25" customHeight="1" x14ac:dyDescent="0.2">
      <c r="V5142" s="8"/>
      <c r="X5142" s="8"/>
    </row>
    <row r="5143" spans="22:24" ht="14.25" customHeight="1" x14ac:dyDescent="0.2">
      <c r="V5143" s="8"/>
      <c r="X5143" s="8"/>
    </row>
    <row r="5144" spans="22:24" ht="14.25" customHeight="1" x14ac:dyDescent="0.2">
      <c r="V5144" s="8"/>
      <c r="X5144" s="8"/>
    </row>
    <row r="5145" spans="22:24" ht="14.25" customHeight="1" x14ac:dyDescent="0.2">
      <c r="V5145" s="8"/>
      <c r="X5145" s="8"/>
    </row>
    <row r="5146" spans="22:24" ht="14.25" customHeight="1" x14ac:dyDescent="0.2">
      <c r="V5146" s="8"/>
      <c r="X5146" s="8"/>
    </row>
    <row r="5147" spans="22:24" ht="14.25" customHeight="1" x14ac:dyDescent="0.2">
      <c r="V5147" s="8"/>
      <c r="X5147" s="8"/>
    </row>
    <row r="5148" spans="22:24" ht="14.25" customHeight="1" x14ac:dyDescent="0.2">
      <c r="V5148" s="8"/>
      <c r="X5148" s="8"/>
    </row>
    <row r="5149" spans="22:24" ht="14.25" customHeight="1" x14ac:dyDescent="0.2">
      <c r="V5149" s="8"/>
      <c r="X5149" s="8"/>
    </row>
    <row r="5150" spans="22:24" ht="14.25" customHeight="1" x14ac:dyDescent="0.2">
      <c r="V5150" s="8"/>
      <c r="X5150" s="8"/>
    </row>
    <row r="5151" spans="22:24" ht="14.25" customHeight="1" x14ac:dyDescent="0.2">
      <c r="V5151" s="8"/>
      <c r="X5151" s="8"/>
    </row>
    <row r="5152" spans="22:24" ht="14.25" customHeight="1" x14ac:dyDescent="0.2">
      <c r="V5152" s="8"/>
      <c r="X5152" s="8"/>
    </row>
    <row r="5153" spans="22:24" ht="14.25" customHeight="1" x14ac:dyDescent="0.2">
      <c r="V5153" s="8"/>
      <c r="X5153" s="8"/>
    </row>
    <row r="5154" spans="22:24" ht="14.25" customHeight="1" x14ac:dyDescent="0.2">
      <c r="V5154" s="8"/>
      <c r="X5154" s="8"/>
    </row>
    <row r="5155" spans="22:24" ht="14.25" customHeight="1" x14ac:dyDescent="0.2">
      <c r="V5155" s="8"/>
      <c r="X5155" s="8"/>
    </row>
    <row r="5156" spans="22:24" ht="14.25" customHeight="1" x14ac:dyDescent="0.2">
      <c r="V5156" s="8"/>
      <c r="X5156" s="8"/>
    </row>
    <row r="5157" spans="22:24" ht="14.25" customHeight="1" x14ac:dyDescent="0.2">
      <c r="V5157" s="8"/>
      <c r="X5157" s="8"/>
    </row>
    <row r="5158" spans="22:24" ht="14.25" customHeight="1" x14ac:dyDescent="0.2">
      <c r="V5158" s="8"/>
      <c r="X5158" s="8"/>
    </row>
    <row r="5159" spans="22:24" ht="14.25" customHeight="1" x14ac:dyDescent="0.2">
      <c r="V5159" s="8"/>
      <c r="X5159" s="8"/>
    </row>
    <row r="5160" spans="22:24" ht="14.25" customHeight="1" x14ac:dyDescent="0.2">
      <c r="V5160" s="8"/>
      <c r="X5160" s="8"/>
    </row>
    <row r="5161" spans="22:24" ht="14.25" customHeight="1" x14ac:dyDescent="0.2">
      <c r="V5161" s="8"/>
      <c r="X5161" s="8"/>
    </row>
    <row r="5162" spans="22:24" ht="14.25" customHeight="1" x14ac:dyDescent="0.2">
      <c r="V5162" s="8"/>
      <c r="X5162" s="8"/>
    </row>
    <row r="5163" spans="22:24" ht="14.25" customHeight="1" x14ac:dyDescent="0.2">
      <c r="V5163" s="8"/>
      <c r="X5163" s="8"/>
    </row>
    <row r="5164" spans="22:24" ht="14.25" customHeight="1" x14ac:dyDescent="0.2">
      <c r="V5164" s="8"/>
      <c r="X5164" s="8"/>
    </row>
    <row r="5165" spans="22:24" ht="14.25" customHeight="1" x14ac:dyDescent="0.2">
      <c r="V5165" s="8"/>
      <c r="X5165" s="8"/>
    </row>
    <row r="5166" spans="22:24" ht="14.25" customHeight="1" x14ac:dyDescent="0.2">
      <c r="V5166" s="8"/>
      <c r="X5166" s="8"/>
    </row>
    <row r="5167" spans="22:24" ht="14.25" customHeight="1" x14ac:dyDescent="0.2">
      <c r="V5167" s="8"/>
      <c r="X5167" s="8"/>
    </row>
    <row r="5168" spans="22:24" ht="14.25" customHeight="1" x14ac:dyDescent="0.2">
      <c r="V5168" s="8"/>
      <c r="X5168" s="8"/>
    </row>
    <row r="5169" spans="22:24" ht="14.25" customHeight="1" x14ac:dyDescent="0.2">
      <c r="V5169" s="8"/>
      <c r="X5169" s="8"/>
    </row>
    <row r="5170" spans="22:24" ht="14.25" customHeight="1" x14ac:dyDescent="0.2">
      <c r="V5170" s="8"/>
      <c r="X5170" s="8"/>
    </row>
    <row r="5171" spans="22:24" ht="14.25" customHeight="1" x14ac:dyDescent="0.2">
      <c r="V5171" s="8"/>
      <c r="X5171" s="8"/>
    </row>
    <row r="5172" spans="22:24" ht="14.25" customHeight="1" x14ac:dyDescent="0.2">
      <c r="V5172" s="8"/>
      <c r="X5172" s="8"/>
    </row>
    <row r="5173" spans="22:24" ht="14.25" customHeight="1" x14ac:dyDescent="0.2">
      <c r="V5173" s="8"/>
      <c r="X5173" s="8"/>
    </row>
    <row r="5174" spans="22:24" ht="14.25" customHeight="1" x14ac:dyDescent="0.2">
      <c r="V5174" s="8"/>
      <c r="X5174" s="8"/>
    </row>
    <row r="5175" spans="22:24" ht="14.25" customHeight="1" x14ac:dyDescent="0.2">
      <c r="V5175" s="8"/>
      <c r="X5175" s="8"/>
    </row>
    <row r="5176" spans="22:24" ht="14.25" customHeight="1" x14ac:dyDescent="0.2">
      <c r="V5176" s="8"/>
      <c r="X5176" s="8"/>
    </row>
    <row r="5177" spans="22:24" ht="14.25" customHeight="1" x14ac:dyDescent="0.2">
      <c r="V5177" s="8"/>
      <c r="X5177" s="8"/>
    </row>
    <row r="5178" spans="22:24" ht="14.25" customHeight="1" x14ac:dyDescent="0.2">
      <c r="V5178" s="8"/>
      <c r="X5178" s="8"/>
    </row>
    <row r="5179" spans="22:24" ht="14.25" customHeight="1" x14ac:dyDescent="0.2">
      <c r="V5179" s="8"/>
      <c r="X5179" s="8"/>
    </row>
    <row r="5180" spans="22:24" ht="14.25" customHeight="1" x14ac:dyDescent="0.2">
      <c r="V5180" s="8"/>
      <c r="X5180" s="8"/>
    </row>
    <row r="5181" spans="22:24" ht="14.25" customHeight="1" x14ac:dyDescent="0.2">
      <c r="V5181" s="8"/>
      <c r="X5181" s="8"/>
    </row>
    <row r="5182" spans="22:24" ht="14.25" customHeight="1" x14ac:dyDescent="0.2">
      <c r="V5182" s="8"/>
      <c r="X5182" s="8"/>
    </row>
    <row r="5183" spans="22:24" ht="14.25" customHeight="1" x14ac:dyDescent="0.2">
      <c r="V5183" s="8"/>
      <c r="X5183" s="8"/>
    </row>
    <row r="5184" spans="22:24" ht="14.25" customHeight="1" x14ac:dyDescent="0.2">
      <c r="V5184" s="8"/>
      <c r="X5184" s="8"/>
    </row>
    <row r="5185" spans="22:24" ht="14.25" customHeight="1" x14ac:dyDescent="0.2">
      <c r="V5185" s="8"/>
      <c r="X5185" s="8"/>
    </row>
    <row r="5186" spans="22:24" ht="14.25" customHeight="1" x14ac:dyDescent="0.2">
      <c r="V5186" s="8"/>
      <c r="X5186" s="8"/>
    </row>
    <row r="5187" spans="22:24" ht="14.25" customHeight="1" x14ac:dyDescent="0.2">
      <c r="V5187" s="8"/>
      <c r="X5187" s="8"/>
    </row>
    <row r="5188" spans="22:24" ht="14.25" customHeight="1" x14ac:dyDescent="0.2">
      <c r="V5188" s="8"/>
      <c r="X5188" s="8"/>
    </row>
    <row r="5189" spans="22:24" ht="14.25" customHeight="1" x14ac:dyDescent="0.2">
      <c r="V5189" s="8"/>
      <c r="X5189" s="8"/>
    </row>
    <row r="5190" spans="22:24" ht="14.25" customHeight="1" x14ac:dyDescent="0.2">
      <c r="V5190" s="8"/>
      <c r="X5190" s="8"/>
    </row>
    <row r="5191" spans="22:24" ht="14.25" customHeight="1" x14ac:dyDescent="0.2">
      <c r="V5191" s="8"/>
      <c r="X5191" s="8"/>
    </row>
    <row r="5192" spans="22:24" ht="14.25" customHeight="1" x14ac:dyDescent="0.2">
      <c r="V5192" s="8"/>
      <c r="X5192" s="8"/>
    </row>
    <row r="5193" spans="22:24" ht="14.25" customHeight="1" x14ac:dyDescent="0.2">
      <c r="V5193" s="8"/>
      <c r="X5193" s="8"/>
    </row>
    <row r="5194" spans="22:24" ht="14.25" customHeight="1" x14ac:dyDescent="0.2">
      <c r="V5194" s="8"/>
      <c r="X5194" s="8"/>
    </row>
    <row r="5195" spans="22:24" ht="14.25" customHeight="1" x14ac:dyDescent="0.2">
      <c r="V5195" s="8"/>
      <c r="X5195" s="8"/>
    </row>
    <row r="5196" spans="22:24" ht="14.25" customHeight="1" x14ac:dyDescent="0.2">
      <c r="V5196" s="8"/>
      <c r="X5196" s="8"/>
    </row>
    <row r="5197" spans="22:24" ht="14.25" customHeight="1" x14ac:dyDescent="0.2">
      <c r="V5197" s="8"/>
      <c r="X5197" s="8"/>
    </row>
    <row r="5198" spans="22:24" ht="14.25" customHeight="1" x14ac:dyDescent="0.2">
      <c r="V5198" s="8"/>
      <c r="X5198" s="8"/>
    </row>
    <row r="5199" spans="22:24" ht="14.25" customHeight="1" x14ac:dyDescent="0.2">
      <c r="V5199" s="8"/>
      <c r="X5199" s="8"/>
    </row>
    <row r="5200" spans="22:24" ht="14.25" customHeight="1" x14ac:dyDescent="0.2">
      <c r="V5200" s="8"/>
      <c r="X5200" s="8"/>
    </row>
    <row r="5201" spans="22:24" ht="14.25" customHeight="1" x14ac:dyDescent="0.2">
      <c r="V5201" s="8"/>
      <c r="X5201" s="8"/>
    </row>
    <row r="5202" spans="22:24" ht="14.25" customHeight="1" x14ac:dyDescent="0.2">
      <c r="V5202" s="8"/>
      <c r="X5202" s="8"/>
    </row>
    <row r="5203" spans="22:24" ht="14.25" customHeight="1" x14ac:dyDescent="0.2">
      <c r="V5203" s="8"/>
      <c r="X5203" s="8"/>
    </row>
    <row r="5204" spans="22:24" ht="14.25" customHeight="1" x14ac:dyDescent="0.2">
      <c r="V5204" s="8"/>
      <c r="X5204" s="8"/>
    </row>
    <row r="5205" spans="22:24" ht="14.25" customHeight="1" x14ac:dyDescent="0.2">
      <c r="V5205" s="8"/>
      <c r="X5205" s="8"/>
    </row>
    <row r="5206" spans="22:24" ht="14.25" customHeight="1" x14ac:dyDescent="0.2">
      <c r="V5206" s="8"/>
      <c r="X5206" s="8"/>
    </row>
    <row r="5207" spans="22:24" ht="14.25" customHeight="1" x14ac:dyDescent="0.2">
      <c r="V5207" s="8"/>
      <c r="X5207" s="8"/>
    </row>
    <row r="5208" spans="22:24" ht="14.25" customHeight="1" x14ac:dyDescent="0.2">
      <c r="V5208" s="8"/>
      <c r="X5208" s="8"/>
    </row>
    <row r="5209" spans="22:24" ht="14.25" customHeight="1" x14ac:dyDescent="0.2">
      <c r="V5209" s="8"/>
      <c r="X5209" s="8"/>
    </row>
    <row r="5210" spans="22:24" ht="14.25" customHeight="1" x14ac:dyDescent="0.2">
      <c r="V5210" s="8"/>
      <c r="X5210" s="8"/>
    </row>
    <row r="5211" spans="22:24" ht="14.25" customHeight="1" x14ac:dyDescent="0.2">
      <c r="V5211" s="8"/>
      <c r="X5211" s="8"/>
    </row>
    <row r="5212" spans="22:24" ht="14.25" customHeight="1" x14ac:dyDescent="0.2">
      <c r="V5212" s="8"/>
      <c r="X5212" s="8"/>
    </row>
    <row r="5213" spans="22:24" ht="14.25" customHeight="1" x14ac:dyDescent="0.2">
      <c r="V5213" s="8"/>
      <c r="X5213" s="8"/>
    </row>
    <row r="5214" spans="22:24" ht="14.25" customHeight="1" x14ac:dyDescent="0.2">
      <c r="V5214" s="8"/>
      <c r="X5214" s="8"/>
    </row>
    <row r="5215" spans="22:24" ht="14.25" customHeight="1" x14ac:dyDescent="0.2">
      <c r="V5215" s="8"/>
      <c r="X5215" s="8"/>
    </row>
    <row r="5216" spans="22:24" ht="14.25" customHeight="1" x14ac:dyDescent="0.2">
      <c r="V5216" s="8"/>
      <c r="X5216" s="8"/>
    </row>
    <row r="5217" spans="22:24" ht="14.25" customHeight="1" x14ac:dyDescent="0.2">
      <c r="V5217" s="8"/>
      <c r="X5217" s="8"/>
    </row>
    <row r="5218" spans="22:24" ht="14.25" customHeight="1" x14ac:dyDescent="0.2">
      <c r="V5218" s="8"/>
      <c r="X5218" s="8"/>
    </row>
    <row r="5219" spans="22:24" ht="14.25" customHeight="1" x14ac:dyDescent="0.2">
      <c r="V5219" s="8"/>
      <c r="X5219" s="8"/>
    </row>
    <row r="5220" spans="22:24" ht="14.25" customHeight="1" x14ac:dyDescent="0.2">
      <c r="V5220" s="8"/>
      <c r="X5220" s="8"/>
    </row>
    <row r="5221" spans="22:24" ht="14.25" customHeight="1" x14ac:dyDescent="0.2">
      <c r="V5221" s="8"/>
      <c r="X5221" s="8"/>
    </row>
    <row r="5222" spans="22:24" ht="14.25" customHeight="1" x14ac:dyDescent="0.2">
      <c r="V5222" s="8"/>
      <c r="X5222" s="8"/>
    </row>
    <row r="5223" spans="22:24" ht="14.25" customHeight="1" x14ac:dyDescent="0.2">
      <c r="V5223" s="8"/>
      <c r="X5223" s="8"/>
    </row>
    <row r="5224" spans="22:24" ht="14.25" customHeight="1" x14ac:dyDescent="0.2">
      <c r="V5224" s="8"/>
      <c r="X5224" s="8"/>
    </row>
    <row r="5225" spans="22:24" ht="14.25" customHeight="1" x14ac:dyDescent="0.2">
      <c r="V5225" s="8"/>
      <c r="X5225" s="8"/>
    </row>
    <row r="5226" spans="22:24" ht="14.25" customHeight="1" x14ac:dyDescent="0.2">
      <c r="V5226" s="8"/>
      <c r="X5226" s="8"/>
    </row>
    <row r="5227" spans="22:24" ht="14.25" customHeight="1" x14ac:dyDescent="0.2">
      <c r="V5227" s="8"/>
      <c r="X5227" s="8"/>
    </row>
    <row r="5228" spans="22:24" ht="14.25" customHeight="1" x14ac:dyDescent="0.2">
      <c r="V5228" s="8"/>
      <c r="X5228" s="8"/>
    </row>
    <row r="5229" spans="22:24" ht="14.25" customHeight="1" x14ac:dyDescent="0.2">
      <c r="V5229" s="8"/>
      <c r="X5229" s="8"/>
    </row>
    <row r="5230" spans="22:24" ht="14.25" customHeight="1" x14ac:dyDescent="0.2">
      <c r="V5230" s="8"/>
      <c r="X5230" s="8"/>
    </row>
    <row r="5231" spans="22:24" ht="14.25" customHeight="1" x14ac:dyDescent="0.2">
      <c r="V5231" s="8"/>
      <c r="X5231" s="8"/>
    </row>
    <row r="5232" spans="22:24" ht="14.25" customHeight="1" x14ac:dyDescent="0.2">
      <c r="V5232" s="8"/>
      <c r="X5232" s="8"/>
    </row>
    <row r="5233" spans="22:24" ht="14.25" customHeight="1" x14ac:dyDescent="0.2">
      <c r="V5233" s="8"/>
      <c r="X5233" s="8"/>
    </row>
    <row r="5234" spans="22:24" ht="14.25" customHeight="1" x14ac:dyDescent="0.2">
      <c r="V5234" s="8"/>
      <c r="X5234" s="8"/>
    </row>
    <row r="5235" spans="22:24" ht="14.25" customHeight="1" x14ac:dyDescent="0.2">
      <c r="V5235" s="8"/>
      <c r="X5235" s="8"/>
    </row>
    <row r="5236" spans="22:24" ht="14.25" customHeight="1" x14ac:dyDescent="0.2">
      <c r="V5236" s="8"/>
      <c r="X5236" s="8"/>
    </row>
    <row r="5237" spans="22:24" ht="14.25" customHeight="1" x14ac:dyDescent="0.2">
      <c r="V5237" s="8"/>
      <c r="X5237" s="8"/>
    </row>
    <row r="5238" spans="22:24" ht="14.25" customHeight="1" x14ac:dyDescent="0.2">
      <c r="V5238" s="8"/>
      <c r="X5238" s="8"/>
    </row>
    <row r="5239" spans="22:24" ht="14.25" customHeight="1" x14ac:dyDescent="0.2">
      <c r="V5239" s="8"/>
      <c r="X5239" s="8"/>
    </row>
    <row r="5240" spans="22:24" ht="14.25" customHeight="1" x14ac:dyDescent="0.2">
      <c r="V5240" s="8"/>
      <c r="X5240" s="8"/>
    </row>
    <row r="5241" spans="22:24" ht="14.25" customHeight="1" x14ac:dyDescent="0.2">
      <c r="V5241" s="8"/>
      <c r="X5241" s="8"/>
    </row>
    <row r="5242" spans="22:24" ht="14.25" customHeight="1" x14ac:dyDescent="0.2">
      <c r="V5242" s="8"/>
      <c r="X5242" s="8"/>
    </row>
    <row r="5243" spans="22:24" ht="14.25" customHeight="1" x14ac:dyDescent="0.2">
      <c r="V5243" s="8"/>
      <c r="X5243" s="8"/>
    </row>
    <row r="5244" spans="22:24" ht="14.25" customHeight="1" x14ac:dyDescent="0.2">
      <c r="V5244" s="8"/>
      <c r="X5244" s="8"/>
    </row>
    <row r="5245" spans="22:24" ht="14.25" customHeight="1" x14ac:dyDescent="0.2">
      <c r="V5245" s="8"/>
      <c r="X5245" s="8"/>
    </row>
    <row r="5246" spans="22:24" ht="14.25" customHeight="1" x14ac:dyDescent="0.2">
      <c r="V5246" s="8"/>
      <c r="X5246" s="8"/>
    </row>
    <row r="5247" spans="22:24" ht="14.25" customHeight="1" x14ac:dyDescent="0.2">
      <c r="V5247" s="8"/>
      <c r="X5247" s="8"/>
    </row>
    <row r="5248" spans="22:24" ht="14.25" customHeight="1" x14ac:dyDescent="0.2">
      <c r="V5248" s="8"/>
      <c r="X5248" s="8"/>
    </row>
    <row r="5249" spans="22:24" ht="14.25" customHeight="1" x14ac:dyDescent="0.2">
      <c r="V5249" s="8"/>
      <c r="X5249" s="8"/>
    </row>
    <row r="5250" spans="22:24" ht="14.25" customHeight="1" x14ac:dyDescent="0.2">
      <c r="V5250" s="8"/>
      <c r="X5250" s="8"/>
    </row>
    <row r="5251" spans="22:24" ht="14.25" customHeight="1" x14ac:dyDescent="0.2">
      <c r="V5251" s="8"/>
      <c r="X5251" s="8"/>
    </row>
    <row r="5252" spans="22:24" ht="14.25" customHeight="1" x14ac:dyDescent="0.2">
      <c r="V5252" s="8"/>
      <c r="X5252" s="8"/>
    </row>
    <row r="5253" spans="22:24" ht="14.25" customHeight="1" x14ac:dyDescent="0.2">
      <c r="V5253" s="8"/>
      <c r="X5253" s="8"/>
    </row>
    <row r="5254" spans="22:24" ht="14.25" customHeight="1" x14ac:dyDescent="0.2">
      <c r="V5254" s="8"/>
      <c r="X5254" s="8"/>
    </row>
    <row r="5255" spans="22:24" ht="14.25" customHeight="1" x14ac:dyDescent="0.2">
      <c r="V5255" s="8"/>
      <c r="X5255" s="8"/>
    </row>
    <row r="5256" spans="22:24" ht="14.25" customHeight="1" x14ac:dyDescent="0.2">
      <c r="V5256" s="8"/>
      <c r="X5256" s="8"/>
    </row>
    <row r="5257" spans="22:24" ht="14.25" customHeight="1" x14ac:dyDescent="0.2">
      <c r="V5257" s="8"/>
      <c r="X5257" s="8"/>
    </row>
    <row r="5258" spans="22:24" ht="14.25" customHeight="1" x14ac:dyDescent="0.2">
      <c r="V5258" s="8"/>
      <c r="X5258" s="8"/>
    </row>
    <row r="5259" spans="22:24" ht="14.25" customHeight="1" x14ac:dyDescent="0.2">
      <c r="V5259" s="8"/>
      <c r="X5259" s="8"/>
    </row>
    <row r="5260" spans="22:24" ht="14.25" customHeight="1" x14ac:dyDescent="0.2">
      <c r="V5260" s="8"/>
      <c r="X5260" s="8"/>
    </row>
    <row r="5261" spans="22:24" ht="14.25" customHeight="1" x14ac:dyDescent="0.2">
      <c r="V5261" s="8"/>
      <c r="X5261" s="8"/>
    </row>
    <row r="5262" spans="22:24" ht="14.25" customHeight="1" x14ac:dyDescent="0.2">
      <c r="V5262" s="8"/>
      <c r="X5262" s="8"/>
    </row>
    <row r="5263" spans="22:24" ht="14.25" customHeight="1" x14ac:dyDescent="0.2">
      <c r="V5263" s="8"/>
      <c r="X5263" s="8"/>
    </row>
    <row r="5264" spans="22:24" ht="14.25" customHeight="1" x14ac:dyDescent="0.2">
      <c r="V5264" s="8"/>
      <c r="X5264" s="8"/>
    </row>
    <row r="5265" spans="22:24" ht="14.25" customHeight="1" x14ac:dyDescent="0.2">
      <c r="V5265" s="8"/>
      <c r="X5265" s="8"/>
    </row>
    <row r="5266" spans="22:24" ht="14.25" customHeight="1" x14ac:dyDescent="0.2">
      <c r="V5266" s="8"/>
      <c r="X5266" s="8"/>
    </row>
    <row r="5267" spans="22:24" ht="14.25" customHeight="1" x14ac:dyDescent="0.2">
      <c r="V5267" s="8"/>
      <c r="X5267" s="8"/>
    </row>
    <row r="5268" spans="22:24" ht="14.25" customHeight="1" x14ac:dyDescent="0.2">
      <c r="V5268" s="8"/>
      <c r="X5268" s="8"/>
    </row>
    <row r="5269" spans="22:24" ht="14.25" customHeight="1" x14ac:dyDescent="0.2">
      <c r="V5269" s="8"/>
      <c r="X5269" s="8"/>
    </row>
    <row r="5270" spans="22:24" ht="14.25" customHeight="1" x14ac:dyDescent="0.2">
      <c r="V5270" s="8"/>
      <c r="X5270" s="8"/>
    </row>
    <row r="5271" spans="22:24" ht="14.25" customHeight="1" x14ac:dyDescent="0.2">
      <c r="V5271" s="8"/>
      <c r="X5271" s="8"/>
    </row>
    <row r="5272" spans="22:24" ht="14.25" customHeight="1" x14ac:dyDescent="0.2">
      <c r="V5272" s="8"/>
      <c r="X5272" s="8"/>
    </row>
    <row r="5273" spans="22:24" ht="14.25" customHeight="1" x14ac:dyDescent="0.2">
      <c r="V5273" s="8"/>
      <c r="X5273" s="8"/>
    </row>
    <row r="5274" spans="22:24" ht="14.25" customHeight="1" x14ac:dyDescent="0.2">
      <c r="V5274" s="8"/>
      <c r="X5274" s="8"/>
    </row>
    <row r="5275" spans="22:24" ht="14.25" customHeight="1" x14ac:dyDescent="0.2">
      <c r="V5275" s="8"/>
      <c r="X5275" s="8"/>
    </row>
    <row r="5276" spans="22:24" ht="14.25" customHeight="1" x14ac:dyDescent="0.2">
      <c r="V5276" s="8"/>
      <c r="X5276" s="8"/>
    </row>
    <row r="5277" spans="22:24" ht="14.25" customHeight="1" x14ac:dyDescent="0.2">
      <c r="V5277" s="8"/>
      <c r="X5277" s="8"/>
    </row>
    <row r="5278" spans="22:24" ht="14.25" customHeight="1" x14ac:dyDescent="0.2">
      <c r="V5278" s="8"/>
      <c r="X5278" s="8"/>
    </row>
    <row r="5279" spans="22:24" ht="14.25" customHeight="1" x14ac:dyDescent="0.2">
      <c r="V5279" s="8"/>
      <c r="X5279" s="8"/>
    </row>
    <row r="5280" spans="22:24" ht="14.25" customHeight="1" x14ac:dyDescent="0.2">
      <c r="V5280" s="8"/>
      <c r="X5280" s="8"/>
    </row>
    <row r="5281" spans="22:24" ht="14.25" customHeight="1" x14ac:dyDescent="0.2">
      <c r="V5281" s="8"/>
      <c r="X5281" s="8"/>
    </row>
    <row r="5282" spans="22:24" ht="14.25" customHeight="1" x14ac:dyDescent="0.2">
      <c r="V5282" s="8"/>
      <c r="X5282" s="8"/>
    </row>
    <row r="5283" spans="22:24" ht="14.25" customHeight="1" x14ac:dyDescent="0.2">
      <c r="V5283" s="8"/>
      <c r="X5283" s="8"/>
    </row>
    <row r="5284" spans="22:24" ht="14.25" customHeight="1" x14ac:dyDescent="0.2">
      <c r="V5284" s="8"/>
      <c r="X5284" s="8"/>
    </row>
    <row r="5285" spans="22:24" ht="14.25" customHeight="1" x14ac:dyDescent="0.2">
      <c r="V5285" s="8"/>
      <c r="X5285" s="8"/>
    </row>
    <row r="5286" spans="22:24" ht="14.25" customHeight="1" x14ac:dyDescent="0.2">
      <c r="V5286" s="8"/>
      <c r="X5286" s="8"/>
    </row>
    <row r="5287" spans="22:24" ht="14.25" customHeight="1" x14ac:dyDescent="0.2">
      <c r="V5287" s="8"/>
      <c r="X5287" s="8"/>
    </row>
    <row r="5288" spans="22:24" ht="14.25" customHeight="1" x14ac:dyDescent="0.2">
      <c r="V5288" s="8"/>
      <c r="X5288" s="8"/>
    </row>
    <row r="5289" spans="22:24" ht="14.25" customHeight="1" x14ac:dyDescent="0.2">
      <c r="V5289" s="8"/>
      <c r="X5289" s="8"/>
    </row>
    <row r="5290" spans="22:24" ht="14.25" customHeight="1" x14ac:dyDescent="0.2">
      <c r="V5290" s="8"/>
      <c r="X5290" s="8"/>
    </row>
    <row r="5291" spans="22:24" ht="14.25" customHeight="1" x14ac:dyDescent="0.2">
      <c r="V5291" s="8"/>
      <c r="X5291" s="8"/>
    </row>
    <row r="5292" spans="22:24" ht="14.25" customHeight="1" x14ac:dyDescent="0.2">
      <c r="V5292" s="8"/>
      <c r="X5292" s="8"/>
    </row>
    <row r="5293" spans="22:24" ht="14.25" customHeight="1" x14ac:dyDescent="0.2">
      <c r="V5293" s="8"/>
      <c r="X5293" s="8"/>
    </row>
    <row r="5294" spans="22:24" ht="14.25" customHeight="1" x14ac:dyDescent="0.2">
      <c r="V5294" s="8"/>
      <c r="X5294" s="8"/>
    </row>
    <row r="5295" spans="22:24" ht="14.25" customHeight="1" x14ac:dyDescent="0.2">
      <c r="V5295" s="8"/>
      <c r="X5295" s="8"/>
    </row>
    <row r="5296" spans="22:24" ht="14.25" customHeight="1" x14ac:dyDescent="0.2">
      <c r="V5296" s="8"/>
      <c r="X5296" s="8"/>
    </row>
    <row r="5297" spans="22:24" ht="14.25" customHeight="1" x14ac:dyDescent="0.2">
      <c r="V5297" s="8"/>
      <c r="X5297" s="8"/>
    </row>
    <row r="5298" spans="22:24" ht="14.25" customHeight="1" x14ac:dyDescent="0.2">
      <c r="V5298" s="8"/>
      <c r="X5298" s="8"/>
    </row>
    <row r="5299" spans="22:24" ht="14.25" customHeight="1" x14ac:dyDescent="0.2">
      <c r="V5299" s="8"/>
      <c r="X5299" s="8"/>
    </row>
    <row r="5300" spans="22:24" ht="14.25" customHeight="1" x14ac:dyDescent="0.2">
      <c r="V5300" s="8"/>
      <c r="X5300" s="8"/>
    </row>
    <row r="5301" spans="22:24" ht="14.25" customHeight="1" x14ac:dyDescent="0.2">
      <c r="V5301" s="8"/>
      <c r="X5301" s="8"/>
    </row>
    <row r="5302" spans="22:24" ht="14.25" customHeight="1" x14ac:dyDescent="0.2">
      <c r="V5302" s="8"/>
      <c r="X5302" s="8"/>
    </row>
    <row r="5303" spans="22:24" ht="14.25" customHeight="1" x14ac:dyDescent="0.2">
      <c r="V5303" s="8"/>
      <c r="X5303" s="8"/>
    </row>
    <row r="5304" spans="22:24" ht="14.25" customHeight="1" x14ac:dyDescent="0.2">
      <c r="V5304" s="8"/>
      <c r="X5304" s="8"/>
    </row>
    <row r="5305" spans="22:24" ht="14.25" customHeight="1" x14ac:dyDescent="0.2">
      <c r="V5305" s="8"/>
      <c r="X5305" s="8"/>
    </row>
    <row r="5306" spans="22:24" ht="14.25" customHeight="1" x14ac:dyDescent="0.2">
      <c r="V5306" s="8"/>
      <c r="X5306" s="8"/>
    </row>
    <row r="5307" spans="22:24" ht="14.25" customHeight="1" x14ac:dyDescent="0.2">
      <c r="V5307" s="8"/>
      <c r="X5307" s="8"/>
    </row>
    <row r="5308" spans="22:24" ht="14.25" customHeight="1" x14ac:dyDescent="0.2">
      <c r="V5308" s="8"/>
      <c r="X5308" s="8"/>
    </row>
    <row r="5309" spans="22:24" ht="14.25" customHeight="1" x14ac:dyDescent="0.2">
      <c r="V5309" s="8"/>
      <c r="X5309" s="8"/>
    </row>
    <row r="5310" spans="22:24" ht="14.25" customHeight="1" x14ac:dyDescent="0.2">
      <c r="V5310" s="8"/>
      <c r="X5310" s="8"/>
    </row>
    <row r="5311" spans="22:24" ht="14.25" customHeight="1" x14ac:dyDescent="0.2">
      <c r="V5311" s="8"/>
      <c r="X5311" s="8"/>
    </row>
    <row r="5312" spans="22:24" ht="14.25" customHeight="1" x14ac:dyDescent="0.2">
      <c r="V5312" s="8"/>
      <c r="X5312" s="8"/>
    </row>
    <row r="5313" spans="22:24" ht="14.25" customHeight="1" x14ac:dyDescent="0.2">
      <c r="V5313" s="8"/>
      <c r="X5313" s="8"/>
    </row>
    <row r="5314" spans="22:24" ht="14.25" customHeight="1" x14ac:dyDescent="0.2">
      <c r="V5314" s="8"/>
      <c r="X5314" s="8"/>
    </row>
    <row r="5315" spans="22:24" ht="14.25" customHeight="1" x14ac:dyDescent="0.2">
      <c r="V5315" s="8"/>
      <c r="X5315" s="8"/>
    </row>
    <row r="5316" spans="22:24" ht="14.25" customHeight="1" x14ac:dyDescent="0.2">
      <c r="V5316" s="8"/>
      <c r="X5316" s="8"/>
    </row>
    <row r="5317" spans="22:24" ht="14.25" customHeight="1" x14ac:dyDescent="0.2">
      <c r="V5317" s="8"/>
      <c r="X5317" s="8"/>
    </row>
    <row r="5318" spans="22:24" ht="14.25" customHeight="1" x14ac:dyDescent="0.2">
      <c r="V5318" s="8"/>
      <c r="X5318" s="8"/>
    </row>
    <row r="5319" spans="22:24" ht="14.25" customHeight="1" x14ac:dyDescent="0.2">
      <c r="V5319" s="8"/>
      <c r="X5319" s="8"/>
    </row>
    <row r="5320" spans="22:24" ht="14.25" customHeight="1" x14ac:dyDescent="0.2">
      <c r="V5320" s="8"/>
      <c r="X5320" s="8"/>
    </row>
    <row r="5321" spans="22:24" ht="14.25" customHeight="1" x14ac:dyDescent="0.2">
      <c r="V5321" s="8"/>
      <c r="X5321" s="8"/>
    </row>
    <row r="5322" spans="22:24" ht="14.25" customHeight="1" x14ac:dyDescent="0.2">
      <c r="V5322" s="8"/>
      <c r="X5322" s="8"/>
    </row>
    <row r="5323" spans="22:24" ht="14.25" customHeight="1" x14ac:dyDescent="0.2">
      <c r="V5323" s="8"/>
      <c r="X5323" s="8"/>
    </row>
    <row r="5324" spans="22:24" ht="14.25" customHeight="1" x14ac:dyDescent="0.2">
      <c r="V5324" s="8"/>
      <c r="X5324" s="8"/>
    </row>
    <row r="5325" spans="22:24" ht="14.25" customHeight="1" x14ac:dyDescent="0.2">
      <c r="V5325" s="8"/>
      <c r="X5325" s="8"/>
    </row>
    <row r="5326" spans="22:24" ht="14.25" customHeight="1" x14ac:dyDescent="0.2">
      <c r="V5326" s="8"/>
      <c r="X5326" s="8"/>
    </row>
    <row r="5327" spans="22:24" ht="14.25" customHeight="1" x14ac:dyDescent="0.2">
      <c r="V5327" s="8"/>
      <c r="X5327" s="8"/>
    </row>
    <row r="5328" spans="22:24" ht="14.25" customHeight="1" x14ac:dyDescent="0.2">
      <c r="V5328" s="8"/>
      <c r="X5328" s="8"/>
    </row>
    <row r="5329" spans="22:24" ht="14.25" customHeight="1" x14ac:dyDescent="0.2">
      <c r="V5329" s="8"/>
      <c r="X5329" s="8"/>
    </row>
    <row r="5330" spans="22:24" ht="14.25" customHeight="1" x14ac:dyDescent="0.2">
      <c r="V5330" s="8"/>
      <c r="X5330" s="8"/>
    </row>
    <row r="5331" spans="22:24" ht="14.25" customHeight="1" x14ac:dyDescent="0.2">
      <c r="V5331" s="8"/>
      <c r="X5331" s="8"/>
    </row>
    <row r="5332" spans="22:24" ht="14.25" customHeight="1" x14ac:dyDescent="0.2">
      <c r="V5332" s="8"/>
      <c r="X5332" s="8"/>
    </row>
    <row r="5333" spans="22:24" ht="14.25" customHeight="1" x14ac:dyDescent="0.2">
      <c r="V5333" s="8"/>
      <c r="X5333" s="8"/>
    </row>
    <row r="5334" spans="22:24" ht="14.25" customHeight="1" x14ac:dyDescent="0.2">
      <c r="V5334" s="8"/>
      <c r="X5334" s="8"/>
    </row>
    <row r="5335" spans="22:24" ht="14.25" customHeight="1" x14ac:dyDescent="0.2">
      <c r="V5335" s="8"/>
      <c r="X5335" s="8"/>
    </row>
    <row r="5336" spans="22:24" ht="14.25" customHeight="1" x14ac:dyDescent="0.2">
      <c r="V5336" s="8"/>
      <c r="X5336" s="8"/>
    </row>
    <row r="5337" spans="22:24" ht="14.25" customHeight="1" x14ac:dyDescent="0.2">
      <c r="V5337" s="8"/>
      <c r="X5337" s="8"/>
    </row>
    <row r="5338" spans="22:24" ht="14.25" customHeight="1" x14ac:dyDescent="0.2">
      <c r="V5338" s="8"/>
      <c r="X5338" s="8"/>
    </row>
    <row r="5339" spans="22:24" ht="14.25" customHeight="1" x14ac:dyDescent="0.2">
      <c r="V5339" s="8"/>
      <c r="X5339" s="8"/>
    </row>
    <row r="5340" spans="22:24" ht="14.25" customHeight="1" x14ac:dyDescent="0.2">
      <c r="V5340" s="8"/>
      <c r="X5340" s="8"/>
    </row>
    <row r="5341" spans="22:24" ht="14.25" customHeight="1" x14ac:dyDescent="0.2">
      <c r="V5341" s="8"/>
      <c r="X5341" s="8"/>
    </row>
    <row r="5342" spans="22:24" ht="14.25" customHeight="1" x14ac:dyDescent="0.2">
      <c r="V5342" s="8"/>
      <c r="X5342" s="8"/>
    </row>
    <row r="5343" spans="22:24" ht="14.25" customHeight="1" x14ac:dyDescent="0.2">
      <c r="V5343" s="8"/>
      <c r="X5343" s="8"/>
    </row>
    <row r="5344" spans="22:24" ht="14.25" customHeight="1" x14ac:dyDescent="0.2">
      <c r="V5344" s="8"/>
      <c r="X5344" s="8"/>
    </row>
    <row r="5345" spans="22:24" ht="14.25" customHeight="1" x14ac:dyDescent="0.2">
      <c r="V5345" s="8"/>
      <c r="X5345" s="8"/>
    </row>
    <row r="5346" spans="22:24" ht="14.25" customHeight="1" x14ac:dyDescent="0.2">
      <c r="V5346" s="8"/>
      <c r="X5346" s="8"/>
    </row>
    <row r="5347" spans="22:24" ht="14.25" customHeight="1" x14ac:dyDescent="0.2">
      <c r="V5347" s="8"/>
      <c r="X5347" s="8"/>
    </row>
    <row r="5348" spans="22:24" ht="14.25" customHeight="1" x14ac:dyDescent="0.2">
      <c r="V5348" s="8"/>
      <c r="X5348" s="8"/>
    </row>
    <row r="5349" spans="22:24" ht="14.25" customHeight="1" x14ac:dyDescent="0.2">
      <c r="V5349" s="8"/>
      <c r="X5349" s="8"/>
    </row>
    <row r="5350" spans="22:24" ht="14.25" customHeight="1" x14ac:dyDescent="0.2">
      <c r="V5350" s="8"/>
      <c r="X5350" s="8"/>
    </row>
    <row r="5351" spans="22:24" ht="14.25" customHeight="1" x14ac:dyDescent="0.2">
      <c r="V5351" s="8"/>
      <c r="X5351" s="8"/>
    </row>
    <row r="5352" spans="22:24" ht="14.25" customHeight="1" x14ac:dyDescent="0.2">
      <c r="V5352" s="8"/>
      <c r="X5352" s="8"/>
    </row>
    <row r="5353" spans="22:24" ht="14.25" customHeight="1" x14ac:dyDescent="0.2">
      <c r="V5353" s="8"/>
      <c r="X5353" s="8"/>
    </row>
    <row r="5354" spans="22:24" ht="14.25" customHeight="1" x14ac:dyDescent="0.2">
      <c r="V5354" s="8"/>
      <c r="X5354" s="8"/>
    </row>
    <row r="5355" spans="22:24" ht="14.25" customHeight="1" x14ac:dyDescent="0.2">
      <c r="V5355" s="8"/>
      <c r="X5355" s="8"/>
    </row>
    <row r="5356" spans="22:24" ht="14.25" customHeight="1" x14ac:dyDescent="0.2">
      <c r="V5356" s="8"/>
      <c r="X5356" s="8"/>
    </row>
    <row r="5357" spans="22:24" ht="14.25" customHeight="1" x14ac:dyDescent="0.2">
      <c r="V5357" s="8"/>
      <c r="X5357" s="8"/>
    </row>
    <row r="5358" spans="22:24" ht="14.25" customHeight="1" x14ac:dyDescent="0.2">
      <c r="V5358" s="8"/>
      <c r="X5358" s="8"/>
    </row>
    <row r="5359" spans="22:24" ht="14.25" customHeight="1" x14ac:dyDescent="0.2">
      <c r="V5359" s="8"/>
      <c r="X5359" s="8"/>
    </row>
    <row r="5360" spans="22:24" ht="14.25" customHeight="1" x14ac:dyDescent="0.2">
      <c r="V5360" s="8"/>
      <c r="X5360" s="8"/>
    </row>
    <row r="5361" spans="22:24" ht="14.25" customHeight="1" x14ac:dyDescent="0.2">
      <c r="V5361" s="8"/>
      <c r="X5361" s="8"/>
    </row>
    <row r="5362" spans="22:24" ht="14.25" customHeight="1" x14ac:dyDescent="0.2">
      <c r="V5362" s="8"/>
      <c r="X5362" s="8"/>
    </row>
    <row r="5363" spans="22:24" ht="14.25" customHeight="1" x14ac:dyDescent="0.2">
      <c r="V5363" s="8"/>
      <c r="X5363" s="8"/>
    </row>
    <row r="5364" spans="22:24" ht="14.25" customHeight="1" x14ac:dyDescent="0.2">
      <c r="V5364" s="8"/>
      <c r="X5364" s="8"/>
    </row>
    <row r="5365" spans="22:24" ht="14.25" customHeight="1" x14ac:dyDescent="0.2">
      <c r="V5365" s="8"/>
      <c r="X5365" s="8"/>
    </row>
    <row r="5366" spans="22:24" ht="14.25" customHeight="1" x14ac:dyDescent="0.2">
      <c r="V5366" s="8"/>
      <c r="X5366" s="8"/>
    </row>
    <row r="5367" spans="22:24" ht="14.25" customHeight="1" x14ac:dyDescent="0.2">
      <c r="V5367" s="8"/>
      <c r="X5367" s="8"/>
    </row>
    <row r="5368" spans="22:24" ht="14.25" customHeight="1" x14ac:dyDescent="0.2">
      <c r="V5368" s="8"/>
      <c r="X5368" s="8"/>
    </row>
    <row r="5369" spans="22:24" ht="14.25" customHeight="1" x14ac:dyDescent="0.2">
      <c r="V5369" s="8"/>
      <c r="X5369" s="8"/>
    </row>
    <row r="5370" spans="22:24" ht="14.25" customHeight="1" x14ac:dyDescent="0.2">
      <c r="V5370" s="8"/>
      <c r="X5370" s="8"/>
    </row>
    <row r="5371" spans="22:24" ht="14.25" customHeight="1" x14ac:dyDescent="0.2">
      <c r="V5371" s="8"/>
      <c r="X5371" s="8"/>
    </row>
    <row r="5372" spans="22:24" ht="14.25" customHeight="1" x14ac:dyDescent="0.2">
      <c r="V5372" s="8"/>
      <c r="X5372" s="8"/>
    </row>
    <row r="5373" spans="22:24" ht="14.25" customHeight="1" x14ac:dyDescent="0.2">
      <c r="V5373" s="8"/>
      <c r="X5373" s="8"/>
    </row>
    <row r="5374" spans="22:24" ht="14.25" customHeight="1" x14ac:dyDescent="0.2">
      <c r="V5374" s="8"/>
      <c r="X5374" s="8"/>
    </row>
    <row r="5375" spans="22:24" ht="14.25" customHeight="1" x14ac:dyDescent="0.2">
      <c r="V5375" s="8"/>
      <c r="X5375" s="8"/>
    </row>
    <row r="5376" spans="22:24" ht="14.25" customHeight="1" x14ac:dyDescent="0.2">
      <c r="V5376" s="8"/>
      <c r="X5376" s="8"/>
    </row>
    <row r="5377" spans="22:24" ht="14.25" customHeight="1" x14ac:dyDescent="0.2">
      <c r="V5377" s="8"/>
      <c r="X5377" s="8"/>
    </row>
    <row r="5378" spans="22:24" ht="14.25" customHeight="1" x14ac:dyDescent="0.2">
      <c r="V5378" s="8"/>
      <c r="X5378" s="8"/>
    </row>
    <row r="5379" spans="22:24" ht="14.25" customHeight="1" x14ac:dyDescent="0.2">
      <c r="V5379" s="8"/>
      <c r="X5379" s="8"/>
    </row>
    <row r="5380" spans="22:24" ht="14.25" customHeight="1" x14ac:dyDescent="0.2">
      <c r="V5380" s="8"/>
      <c r="X5380" s="8"/>
    </row>
    <row r="5381" spans="22:24" ht="14.25" customHeight="1" x14ac:dyDescent="0.2">
      <c r="V5381" s="8"/>
      <c r="X5381" s="8"/>
    </row>
    <row r="5382" spans="22:24" ht="14.25" customHeight="1" x14ac:dyDescent="0.2">
      <c r="V5382" s="8"/>
      <c r="X5382" s="8"/>
    </row>
    <row r="5383" spans="22:24" ht="14.25" customHeight="1" x14ac:dyDescent="0.2">
      <c r="V5383" s="8"/>
      <c r="X5383" s="8"/>
    </row>
    <row r="5384" spans="22:24" ht="14.25" customHeight="1" x14ac:dyDescent="0.2">
      <c r="V5384" s="8"/>
      <c r="X5384" s="8"/>
    </row>
    <row r="5385" spans="22:24" ht="14.25" customHeight="1" x14ac:dyDescent="0.2">
      <c r="V5385" s="8"/>
      <c r="X5385" s="8"/>
    </row>
    <row r="5386" spans="22:24" ht="14.25" customHeight="1" x14ac:dyDescent="0.2">
      <c r="V5386" s="8"/>
      <c r="X5386" s="8"/>
    </row>
    <row r="5387" spans="22:24" ht="14.25" customHeight="1" x14ac:dyDescent="0.2">
      <c r="V5387" s="8"/>
      <c r="X5387" s="8"/>
    </row>
    <row r="5388" spans="22:24" ht="14.25" customHeight="1" x14ac:dyDescent="0.2">
      <c r="V5388" s="8"/>
      <c r="X5388" s="8"/>
    </row>
    <row r="5389" spans="22:24" ht="14.25" customHeight="1" x14ac:dyDescent="0.2">
      <c r="V5389" s="8"/>
      <c r="X5389" s="8"/>
    </row>
    <row r="5390" spans="22:24" ht="14.25" customHeight="1" x14ac:dyDescent="0.2">
      <c r="V5390" s="8"/>
      <c r="X5390" s="8"/>
    </row>
    <row r="5391" spans="22:24" ht="14.25" customHeight="1" x14ac:dyDescent="0.2">
      <c r="V5391" s="8"/>
      <c r="X5391" s="8"/>
    </row>
    <row r="5392" spans="22:24" ht="14.25" customHeight="1" x14ac:dyDescent="0.2">
      <c r="V5392" s="8"/>
      <c r="X5392" s="8"/>
    </row>
    <row r="5393" spans="22:24" ht="14.25" customHeight="1" x14ac:dyDescent="0.2">
      <c r="V5393" s="8"/>
      <c r="X5393" s="8"/>
    </row>
    <row r="5394" spans="22:24" ht="14.25" customHeight="1" x14ac:dyDescent="0.2">
      <c r="V5394" s="8"/>
      <c r="X5394" s="8"/>
    </row>
    <row r="5395" spans="22:24" ht="14.25" customHeight="1" x14ac:dyDescent="0.2">
      <c r="V5395" s="8"/>
      <c r="X5395" s="8"/>
    </row>
    <row r="5396" spans="22:24" ht="14.25" customHeight="1" x14ac:dyDescent="0.2">
      <c r="V5396" s="8"/>
      <c r="X5396" s="8"/>
    </row>
    <row r="5397" spans="22:24" ht="14.25" customHeight="1" x14ac:dyDescent="0.2">
      <c r="V5397" s="8"/>
      <c r="X5397" s="8"/>
    </row>
    <row r="5398" spans="22:24" ht="14.25" customHeight="1" x14ac:dyDescent="0.2">
      <c r="V5398" s="8"/>
      <c r="X5398" s="8"/>
    </row>
    <row r="5399" spans="22:24" ht="14.25" customHeight="1" x14ac:dyDescent="0.2">
      <c r="V5399" s="8"/>
      <c r="X5399" s="8"/>
    </row>
    <row r="5400" spans="22:24" ht="14.25" customHeight="1" x14ac:dyDescent="0.2">
      <c r="V5400" s="8"/>
      <c r="X5400" s="8"/>
    </row>
    <row r="5401" spans="22:24" ht="14.25" customHeight="1" x14ac:dyDescent="0.2">
      <c r="V5401" s="8"/>
      <c r="X5401" s="8"/>
    </row>
    <row r="5402" spans="22:24" ht="14.25" customHeight="1" x14ac:dyDescent="0.2">
      <c r="V5402" s="8"/>
      <c r="X5402" s="8"/>
    </row>
    <row r="5403" spans="22:24" ht="14.25" customHeight="1" x14ac:dyDescent="0.2">
      <c r="V5403" s="8"/>
      <c r="X5403" s="8"/>
    </row>
    <row r="5404" spans="22:24" ht="14.25" customHeight="1" x14ac:dyDescent="0.2">
      <c r="V5404" s="8"/>
      <c r="X5404" s="8"/>
    </row>
    <row r="5405" spans="22:24" ht="14.25" customHeight="1" x14ac:dyDescent="0.2">
      <c r="V5405" s="8"/>
      <c r="X5405" s="8"/>
    </row>
    <row r="5406" spans="22:24" ht="14.25" customHeight="1" x14ac:dyDescent="0.2">
      <c r="V5406" s="8"/>
      <c r="X5406" s="8"/>
    </row>
    <row r="5407" spans="22:24" ht="14.25" customHeight="1" x14ac:dyDescent="0.2">
      <c r="V5407" s="8"/>
      <c r="X5407" s="8"/>
    </row>
    <row r="5408" spans="22:24" ht="14.25" customHeight="1" x14ac:dyDescent="0.2">
      <c r="V5408" s="8"/>
      <c r="X5408" s="8"/>
    </row>
    <row r="5409" spans="22:24" ht="14.25" customHeight="1" x14ac:dyDescent="0.2">
      <c r="V5409" s="8"/>
      <c r="X5409" s="8"/>
    </row>
    <row r="5410" spans="22:24" ht="14.25" customHeight="1" x14ac:dyDescent="0.2">
      <c r="V5410" s="8"/>
      <c r="X5410" s="8"/>
    </row>
    <row r="5411" spans="22:24" ht="14.25" customHeight="1" x14ac:dyDescent="0.2">
      <c r="V5411" s="8"/>
      <c r="X5411" s="8"/>
    </row>
    <row r="5412" spans="22:24" ht="14.25" customHeight="1" x14ac:dyDescent="0.2">
      <c r="V5412" s="8"/>
      <c r="X5412" s="8"/>
    </row>
    <row r="5413" spans="22:24" ht="14.25" customHeight="1" x14ac:dyDescent="0.2">
      <c r="V5413" s="8"/>
      <c r="X5413" s="8"/>
    </row>
    <row r="5414" spans="22:24" ht="14.25" customHeight="1" x14ac:dyDescent="0.2">
      <c r="V5414" s="8"/>
      <c r="X5414" s="8"/>
    </row>
    <row r="5415" spans="22:24" ht="14.25" customHeight="1" x14ac:dyDescent="0.2">
      <c r="V5415" s="8"/>
      <c r="X5415" s="8"/>
    </row>
    <row r="5416" spans="22:24" ht="14.25" customHeight="1" x14ac:dyDescent="0.2">
      <c r="V5416" s="8"/>
      <c r="X5416" s="8"/>
    </row>
    <row r="5417" spans="22:24" ht="14.25" customHeight="1" x14ac:dyDescent="0.2">
      <c r="V5417" s="8"/>
      <c r="X5417" s="8"/>
    </row>
    <row r="5418" spans="22:24" ht="14.25" customHeight="1" x14ac:dyDescent="0.2">
      <c r="V5418" s="8"/>
      <c r="X5418" s="8"/>
    </row>
    <row r="5419" spans="22:24" ht="14.25" customHeight="1" x14ac:dyDescent="0.2">
      <c r="V5419" s="8"/>
      <c r="X5419" s="8"/>
    </row>
    <row r="5420" spans="22:24" ht="14.25" customHeight="1" x14ac:dyDescent="0.2">
      <c r="V5420" s="8"/>
      <c r="X5420" s="8"/>
    </row>
    <row r="5421" spans="22:24" ht="14.25" customHeight="1" x14ac:dyDescent="0.2">
      <c r="V5421" s="8"/>
      <c r="X5421" s="8"/>
    </row>
    <row r="5422" spans="22:24" ht="14.25" customHeight="1" x14ac:dyDescent="0.2">
      <c r="V5422" s="8"/>
      <c r="X5422" s="8"/>
    </row>
    <row r="5423" spans="22:24" ht="14.25" customHeight="1" x14ac:dyDescent="0.2">
      <c r="V5423" s="8"/>
      <c r="X5423" s="8"/>
    </row>
    <row r="5424" spans="22:24" ht="14.25" customHeight="1" x14ac:dyDescent="0.2">
      <c r="V5424" s="8"/>
      <c r="X5424" s="8"/>
    </row>
    <row r="5425" spans="22:24" ht="14.25" customHeight="1" x14ac:dyDescent="0.2">
      <c r="V5425" s="8"/>
      <c r="X5425" s="8"/>
    </row>
    <row r="5426" spans="22:24" ht="14.25" customHeight="1" x14ac:dyDescent="0.2">
      <c r="V5426" s="8"/>
      <c r="X5426" s="8"/>
    </row>
    <row r="5427" spans="22:24" ht="14.25" customHeight="1" x14ac:dyDescent="0.2">
      <c r="V5427" s="8"/>
      <c r="X5427" s="8"/>
    </row>
    <row r="5428" spans="22:24" ht="14.25" customHeight="1" x14ac:dyDescent="0.2">
      <c r="V5428" s="8"/>
      <c r="X5428" s="8"/>
    </row>
    <row r="5429" spans="22:24" ht="14.25" customHeight="1" x14ac:dyDescent="0.2">
      <c r="V5429" s="8"/>
      <c r="X5429" s="8"/>
    </row>
    <row r="5430" spans="22:24" ht="14.25" customHeight="1" x14ac:dyDescent="0.2">
      <c r="V5430" s="8"/>
      <c r="X5430" s="8"/>
    </row>
    <row r="5431" spans="22:24" ht="14.25" customHeight="1" x14ac:dyDescent="0.2">
      <c r="V5431" s="8"/>
      <c r="X5431" s="8"/>
    </row>
    <row r="5432" spans="22:24" ht="14.25" customHeight="1" x14ac:dyDescent="0.2">
      <c r="V5432" s="8"/>
      <c r="X5432" s="8"/>
    </row>
    <row r="5433" spans="22:24" ht="14.25" customHeight="1" x14ac:dyDescent="0.2">
      <c r="V5433" s="8"/>
      <c r="X5433" s="8"/>
    </row>
    <row r="5434" spans="22:24" ht="14.25" customHeight="1" x14ac:dyDescent="0.2">
      <c r="V5434" s="8"/>
      <c r="X5434" s="8"/>
    </row>
    <row r="5435" spans="22:24" ht="14.25" customHeight="1" x14ac:dyDescent="0.2">
      <c r="V5435" s="8"/>
      <c r="X5435" s="8"/>
    </row>
    <row r="5436" spans="22:24" ht="14.25" customHeight="1" x14ac:dyDescent="0.2">
      <c r="V5436" s="8"/>
      <c r="X5436" s="8"/>
    </row>
    <row r="5437" spans="22:24" ht="14.25" customHeight="1" x14ac:dyDescent="0.2">
      <c r="V5437" s="8"/>
      <c r="X5437" s="8"/>
    </row>
    <row r="5438" spans="22:24" ht="14.25" customHeight="1" x14ac:dyDescent="0.2">
      <c r="V5438" s="8"/>
      <c r="X5438" s="8"/>
    </row>
    <row r="5439" spans="22:24" ht="14.25" customHeight="1" x14ac:dyDescent="0.2">
      <c r="V5439" s="8"/>
      <c r="X5439" s="8"/>
    </row>
    <row r="5440" spans="22:24" ht="14.25" customHeight="1" x14ac:dyDescent="0.2">
      <c r="V5440" s="8"/>
      <c r="X5440" s="8"/>
    </row>
    <row r="5441" spans="22:24" ht="14.25" customHeight="1" x14ac:dyDescent="0.2">
      <c r="V5441" s="8"/>
      <c r="X5441" s="8"/>
    </row>
    <row r="5442" spans="22:24" ht="14.25" customHeight="1" x14ac:dyDescent="0.2">
      <c r="V5442" s="8"/>
      <c r="X5442" s="8"/>
    </row>
    <row r="5443" spans="22:24" ht="14.25" customHeight="1" x14ac:dyDescent="0.2">
      <c r="V5443" s="8"/>
      <c r="X5443" s="8"/>
    </row>
    <row r="5444" spans="22:24" ht="14.25" customHeight="1" x14ac:dyDescent="0.2">
      <c r="V5444" s="8"/>
      <c r="X5444" s="8"/>
    </row>
    <row r="5445" spans="22:24" ht="14.25" customHeight="1" x14ac:dyDescent="0.2">
      <c r="V5445" s="8"/>
      <c r="X5445" s="8"/>
    </row>
    <row r="5446" spans="22:24" ht="14.25" customHeight="1" x14ac:dyDescent="0.2">
      <c r="V5446" s="8"/>
      <c r="X5446" s="8"/>
    </row>
    <row r="5447" spans="22:24" ht="14.25" customHeight="1" x14ac:dyDescent="0.2">
      <c r="V5447" s="8"/>
      <c r="X5447" s="8"/>
    </row>
    <row r="5448" spans="22:24" ht="14.25" customHeight="1" x14ac:dyDescent="0.2">
      <c r="V5448" s="8"/>
      <c r="X5448" s="8"/>
    </row>
    <row r="5449" spans="22:24" ht="14.25" customHeight="1" x14ac:dyDescent="0.2">
      <c r="V5449" s="8"/>
      <c r="X5449" s="8"/>
    </row>
    <row r="5450" spans="22:24" ht="14.25" customHeight="1" x14ac:dyDescent="0.2">
      <c r="V5450" s="8"/>
      <c r="X5450" s="8"/>
    </row>
    <row r="5451" spans="22:24" ht="14.25" customHeight="1" x14ac:dyDescent="0.2">
      <c r="V5451" s="8"/>
      <c r="X5451" s="8"/>
    </row>
    <row r="5452" spans="22:24" ht="14.25" customHeight="1" x14ac:dyDescent="0.2">
      <c r="V5452" s="8"/>
      <c r="X5452" s="8"/>
    </row>
    <row r="5453" spans="22:24" ht="14.25" customHeight="1" x14ac:dyDescent="0.2">
      <c r="V5453" s="8"/>
      <c r="X5453" s="8"/>
    </row>
    <row r="5454" spans="22:24" ht="14.25" customHeight="1" x14ac:dyDescent="0.2">
      <c r="V5454" s="8"/>
      <c r="X5454" s="8"/>
    </row>
    <row r="5455" spans="22:24" ht="14.25" customHeight="1" x14ac:dyDescent="0.2">
      <c r="V5455" s="8"/>
      <c r="X5455" s="8"/>
    </row>
    <row r="5456" spans="22:24" ht="14.25" customHeight="1" x14ac:dyDescent="0.2">
      <c r="V5456" s="8"/>
      <c r="X5456" s="8"/>
    </row>
    <row r="5457" spans="22:24" ht="14.25" customHeight="1" x14ac:dyDescent="0.2">
      <c r="V5457" s="8"/>
      <c r="X5457" s="8"/>
    </row>
    <row r="5458" spans="22:24" ht="14.25" customHeight="1" x14ac:dyDescent="0.2">
      <c r="V5458" s="8"/>
      <c r="X5458" s="8"/>
    </row>
    <row r="5459" spans="22:24" ht="14.25" customHeight="1" x14ac:dyDescent="0.2">
      <c r="V5459" s="8"/>
      <c r="X5459" s="8"/>
    </row>
    <row r="5460" spans="22:24" ht="14.25" customHeight="1" x14ac:dyDescent="0.2">
      <c r="V5460" s="8"/>
      <c r="X5460" s="8"/>
    </row>
    <row r="5461" spans="22:24" ht="14.25" customHeight="1" x14ac:dyDescent="0.2">
      <c r="V5461" s="8"/>
      <c r="X5461" s="8"/>
    </row>
    <row r="5462" spans="22:24" ht="14.25" customHeight="1" x14ac:dyDescent="0.2">
      <c r="V5462" s="8"/>
      <c r="X5462" s="8"/>
    </row>
    <row r="5463" spans="22:24" ht="14.25" customHeight="1" x14ac:dyDescent="0.2">
      <c r="V5463" s="8"/>
      <c r="X5463" s="8"/>
    </row>
    <row r="5464" spans="22:24" ht="14.25" customHeight="1" x14ac:dyDescent="0.2">
      <c r="V5464" s="8"/>
      <c r="X5464" s="8"/>
    </row>
    <row r="5465" spans="22:24" ht="14.25" customHeight="1" x14ac:dyDescent="0.2">
      <c r="V5465" s="8"/>
      <c r="X5465" s="8"/>
    </row>
    <row r="5466" spans="22:24" ht="14.25" customHeight="1" x14ac:dyDescent="0.2">
      <c r="V5466" s="8"/>
      <c r="X5466" s="8"/>
    </row>
    <row r="5467" spans="22:24" ht="14.25" customHeight="1" x14ac:dyDescent="0.2">
      <c r="V5467" s="8"/>
      <c r="X5467" s="8"/>
    </row>
    <row r="5468" spans="22:24" ht="14.25" customHeight="1" x14ac:dyDescent="0.2">
      <c r="V5468" s="8"/>
      <c r="X5468" s="8"/>
    </row>
    <row r="5469" spans="22:24" ht="14.25" customHeight="1" x14ac:dyDescent="0.2">
      <c r="V5469" s="8"/>
      <c r="X5469" s="8"/>
    </row>
    <row r="5470" spans="22:24" ht="14.25" customHeight="1" x14ac:dyDescent="0.2">
      <c r="V5470" s="8"/>
      <c r="X5470" s="8"/>
    </row>
    <row r="5471" spans="22:24" ht="14.25" customHeight="1" x14ac:dyDescent="0.2">
      <c r="V5471" s="8"/>
      <c r="X5471" s="8"/>
    </row>
    <row r="5472" spans="22:24" ht="14.25" customHeight="1" x14ac:dyDescent="0.2">
      <c r="V5472" s="8"/>
      <c r="X5472" s="8"/>
    </row>
    <row r="5473" spans="22:24" ht="14.25" customHeight="1" x14ac:dyDescent="0.2">
      <c r="V5473" s="8"/>
      <c r="X5473" s="8"/>
    </row>
    <row r="5474" spans="22:24" ht="14.25" customHeight="1" x14ac:dyDescent="0.2">
      <c r="V5474" s="8"/>
      <c r="X5474" s="8"/>
    </row>
    <row r="5475" spans="22:24" ht="14.25" customHeight="1" x14ac:dyDescent="0.2">
      <c r="V5475" s="8"/>
      <c r="X5475" s="8"/>
    </row>
    <row r="5476" spans="22:24" ht="14.25" customHeight="1" x14ac:dyDescent="0.2">
      <c r="V5476" s="8"/>
      <c r="X5476" s="8"/>
    </row>
    <row r="5477" spans="22:24" ht="14.25" customHeight="1" x14ac:dyDescent="0.2">
      <c r="V5477" s="8"/>
      <c r="X5477" s="8"/>
    </row>
    <row r="5478" spans="22:24" ht="14.25" customHeight="1" x14ac:dyDescent="0.2">
      <c r="V5478" s="8"/>
      <c r="X5478" s="8"/>
    </row>
    <row r="5479" spans="22:24" ht="14.25" customHeight="1" x14ac:dyDescent="0.2">
      <c r="V5479" s="8"/>
      <c r="X5479" s="8"/>
    </row>
    <row r="5480" spans="22:24" ht="14.25" customHeight="1" x14ac:dyDescent="0.2">
      <c r="V5480" s="8"/>
      <c r="X5480" s="8"/>
    </row>
    <row r="5481" spans="22:24" ht="14.25" customHeight="1" x14ac:dyDescent="0.2">
      <c r="V5481" s="8"/>
      <c r="X5481" s="8"/>
    </row>
    <row r="5482" spans="22:24" ht="14.25" customHeight="1" x14ac:dyDescent="0.2">
      <c r="V5482" s="8"/>
      <c r="X5482" s="8"/>
    </row>
    <row r="5483" spans="22:24" ht="14.25" customHeight="1" x14ac:dyDescent="0.2">
      <c r="V5483" s="8"/>
      <c r="X5483" s="8"/>
    </row>
    <row r="5484" spans="22:24" ht="14.25" customHeight="1" x14ac:dyDescent="0.2">
      <c r="V5484" s="8"/>
      <c r="X5484" s="8"/>
    </row>
    <row r="5485" spans="22:24" ht="14.25" customHeight="1" x14ac:dyDescent="0.2">
      <c r="V5485" s="8"/>
      <c r="X5485" s="8"/>
    </row>
    <row r="5486" spans="22:24" ht="14.25" customHeight="1" x14ac:dyDescent="0.2">
      <c r="V5486" s="8"/>
      <c r="X5486" s="8"/>
    </row>
    <row r="5487" spans="22:24" ht="14.25" customHeight="1" x14ac:dyDescent="0.2">
      <c r="V5487" s="8"/>
      <c r="X5487" s="8"/>
    </row>
    <row r="5488" spans="22:24" ht="14.25" customHeight="1" x14ac:dyDescent="0.2">
      <c r="V5488" s="8"/>
      <c r="X5488" s="8"/>
    </row>
    <row r="5489" spans="22:24" ht="14.25" customHeight="1" x14ac:dyDescent="0.2">
      <c r="V5489" s="8"/>
      <c r="X5489" s="8"/>
    </row>
    <row r="5490" spans="22:24" ht="14.25" customHeight="1" x14ac:dyDescent="0.2">
      <c r="V5490" s="8"/>
      <c r="X5490" s="8"/>
    </row>
    <row r="5491" spans="22:24" ht="14.25" customHeight="1" x14ac:dyDescent="0.2">
      <c r="V5491" s="8"/>
      <c r="X5491" s="8"/>
    </row>
    <row r="5492" spans="22:24" ht="14.25" customHeight="1" x14ac:dyDescent="0.2">
      <c r="V5492" s="8"/>
      <c r="X5492" s="8"/>
    </row>
    <row r="5493" spans="22:24" ht="14.25" customHeight="1" x14ac:dyDescent="0.2">
      <c r="V5493" s="8"/>
      <c r="X5493" s="8"/>
    </row>
    <row r="5494" spans="22:24" ht="14.25" customHeight="1" x14ac:dyDescent="0.2">
      <c r="V5494" s="8"/>
      <c r="X5494" s="8"/>
    </row>
    <row r="5495" spans="22:24" ht="14.25" customHeight="1" x14ac:dyDescent="0.2">
      <c r="V5495" s="8"/>
      <c r="X5495" s="8"/>
    </row>
    <row r="5496" spans="22:24" ht="14.25" customHeight="1" x14ac:dyDescent="0.2">
      <c r="V5496" s="8"/>
      <c r="X5496" s="8"/>
    </row>
    <row r="5497" spans="22:24" ht="14.25" customHeight="1" x14ac:dyDescent="0.2">
      <c r="V5497" s="8"/>
      <c r="X5497" s="8"/>
    </row>
    <row r="5498" spans="22:24" ht="14.25" customHeight="1" x14ac:dyDescent="0.2">
      <c r="V5498" s="8"/>
      <c r="X5498" s="8"/>
    </row>
    <row r="5499" spans="22:24" ht="14.25" customHeight="1" x14ac:dyDescent="0.2">
      <c r="V5499" s="8"/>
      <c r="X5499" s="8"/>
    </row>
    <row r="5500" spans="22:24" ht="14.25" customHeight="1" x14ac:dyDescent="0.2">
      <c r="V5500" s="8"/>
      <c r="X5500" s="8"/>
    </row>
    <row r="5501" spans="22:24" ht="14.25" customHeight="1" x14ac:dyDescent="0.2">
      <c r="V5501" s="8"/>
      <c r="X5501" s="8"/>
    </row>
    <row r="5502" spans="22:24" ht="14.25" customHeight="1" x14ac:dyDescent="0.2">
      <c r="V5502" s="8"/>
      <c r="X5502" s="8"/>
    </row>
    <row r="5503" spans="22:24" ht="14.25" customHeight="1" x14ac:dyDescent="0.2">
      <c r="V5503" s="8"/>
      <c r="X5503" s="8"/>
    </row>
    <row r="5504" spans="22:24" ht="14.25" customHeight="1" x14ac:dyDescent="0.2">
      <c r="V5504" s="8"/>
      <c r="X5504" s="8"/>
    </row>
    <row r="5505" spans="22:24" ht="14.25" customHeight="1" x14ac:dyDescent="0.2">
      <c r="V5505" s="8"/>
      <c r="X5505" s="8"/>
    </row>
    <row r="5506" spans="22:24" ht="14.25" customHeight="1" x14ac:dyDescent="0.2">
      <c r="V5506" s="8"/>
      <c r="X5506" s="8"/>
    </row>
    <row r="5507" spans="22:24" ht="14.25" customHeight="1" x14ac:dyDescent="0.2">
      <c r="V5507" s="8"/>
      <c r="X5507" s="8"/>
    </row>
    <row r="5508" spans="22:24" ht="14.25" customHeight="1" x14ac:dyDescent="0.2">
      <c r="V5508" s="8"/>
      <c r="X5508" s="8"/>
    </row>
    <row r="5509" spans="22:24" ht="14.25" customHeight="1" x14ac:dyDescent="0.2">
      <c r="V5509" s="8"/>
      <c r="X5509" s="8"/>
    </row>
    <row r="5510" spans="22:24" ht="14.25" customHeight="1" x14ac:dyDescent="0.2">
      <c r="V5510" s="8"/>
      <c r="X5510" s="8"/>
    </row>
    <row r="5511" spans="22:24" ht="14.25" customHeight="1" x14ac:dyDescent="0.2">
      <c r="V5511" s="8"/>
      <c r="X5511" s="8"/>
    </row>
    <row r="5512" spans="22:24" ht="14.25" customHeight="1" x14ac:dyDescent="0.2">
      <c r="V5512" s="8"/>
      <c r="X5512" s="8"/>
    </row>
    <row r="5513" spans="22:24" ht="14.25" customHeight="1" x14ac:dyDescent="0.2">
      <c r="V5513" s="8"/>
      <c r="X5513" s="8"/>
    </row>
    <row r="5514" spans="22:24" ht="14.25" customHeight="1" x14ac:dyDescent="0.2">
      <c r="V5514" s="8"/>
      <c r="X5514" s="8"/>
    </row>
    <row r="5515" spans="22:24" ht="14.25" customHeight="1" x14ac:dyDescent="0.2">
      <c r="V5515" s="8"/>
      <c r="X5515" s="8"/>
    </row>
    <row r="5516" spans="22:24" ht="14.25" customHeight="1" x14ac:dyDescent="0.2">
      <c r="V5516" s="8"/>
      <c r="X5516" s="8"/>
    </row>
    <row r="5517" spans="22:24" ht="14.25" customHeight="1" x14ac:dyDescent="0.2">
      <c r="V5517" s="8"/>
      <c r="X5517" s="8"/>
    </row>
    <row r="5518" spans="22:24" ht="14.25" customHeight="1" x14ac:dyDescent="0.2">
      <c r="V5518" s="8"/>
      <c r="X5518" s="8"/>
    </row>
    <row r="5519" spans="22:24" ht="14.25" customHeight="1" x14ac:dyDescent="0.2">
      <c r="V5519" s="8"/>
      <c r="X5519" s="8"/>
    </row>
    <row r="5520" spans="22:24" ht="14.25" customHeight="1" x14ac:dyDescent="0.2">
      <c r="V5520" s="8"/>
      <c r="X5520" s="8"/>
    </row>
    <row r="5521" spans="22:24" ht="14.25" customHeight="1" x14ac:dyDescent="0.2">
      <c r="V5521" s="8"/>
      <c r="X5521" s="8"/>
    </row>
    <row r="5522" spans="22:24" ht="14.25" customHeight="1" x14ac:dyDescent="0.2">
      <c r="V5522" s="8"/>
      <c r="X5522" s="8"/>
    </row>
    <row r="5523" spans="22:24" ht="14.25" customHeight="1" x14ac:dyDescent="0.2">
      <c r="V5523" s="8"/>
      <c r="X5523" s="8"/>
    </row>
    <row r="5524" spans="22:24" ht="14.25" customHeight="1" x14ac:dyDescent="0.2">
      <c r="V5524" s="8"/>
      <c r="X5524" s="8"/>
    </row>
    <row r="5525" spans="22:24" ht="14.25" customHeight="1" x14ac:dyDescent="0.2">
      <c r="V5525" s="8"/>
      <c r="X5525" s="8"/>
    </row>
    <row r="5526" spans="22:24" ht="14.25" customHeight="1" x14ac:dyDescent="0.2">
      <c r="V5526" s="8"/>
      <c r="X5526" s="8"/>
    </row>
    <row r="5527" spans="22:24" ht="14.25" customHeight="1" x14ac:dyDescent="0.2">
      <c r="V5527" s="8"/>
      <c r="X5527" s="8"/>
    </row>
    <row r="5528" spans="22:24" ht="14.25" customHeight="1" x14ac:dyDescent="0.2">
      <c r="V5528" s="8"/>
      <c r="X5528" s="8"/>
    </row>
    <row r="5529" spans="22:24" ht="14.25" customHeight="1" x14ac:dyDescent="0.2">
      <c r="V5529" s="8"/>
      <c r="X5529" s="8"/>
    </row>
    <row r="5530" spans="22:24" ht="14.25" customHeight="1" x14ac:dyDescent="0.2">
      <c r="V5530" s="8"/>
      <c r="X5530" s="8"/>
    </row>
    <row r="5531" spans="22:24" ht="14.25" customHeight="1" x14ac:dyDescent="0.2">
      <c r="V5531" s="8"/>
      <c r="X5531" s="8"/>
    </row>
    <row r="5532" spans="22:24" ht="14.25" customHeight="1" x14ac:dyDescent="0.2">
      <c r="V5532" s="8"/>
      <c r="X5532" s="8"/>
    </row>
    <row r="5533" spans="22:24" ht="14.25" customHeight="1" x14ac:dyDescent="0.2">
      <c r="V5533" s="8"/>
      <c r="X5533" s="8"/>
    </row>
    <row r="5534" spans="22:24" ht="14.25" customHeight="1" x14ac:dyDescent="0.2">
      <c r="V5534" s="8"/>
      <c r="X5534" s="8"/>
    </row>
    <row r="5535" spans="22:24" ht="14.25" customHeight="1" x14ac:dyDescent="0.2">
      <c r="V5535" s="8"/>
      <c r="X5535" s="8"/>
    </row>
    <row r="5536" spans="22:24" ht="14.25" customHeight="1" x14ac:dyDescent="0.2">
      <c r="V5536" s="8"/>
      <c r="X5536" s="8"/>
    </row>
    <row r="5537" spans="22:24" ht="14.25" customHeight="1" x14ac:dyDescent="0.2">
      <c r="V5537" s="8"/>
      <c r="X5537" s="8"/>
    </row>
    <row r="5538" spans="22:24" ht="14.25" customHeight="1" x14ac:dyDescent="0.2">
      <c r="V5538" s="8"/>
      <c r="X5538" s="8"/>
    </row>
    <row r="5539" spans="22:24" ht="14.25" customHeight="1" x14ac:dyDescent="0.2">
      <c r="V5539" s="8"/>
      <c r="X5539" s="8"/>
    </row>
    <row r="5540" spans="22:24" ht="14.25" customHeight="1" x14ac:dyDescent="0.2">
      <c r="V5540" s="8"/>
      <c r="X5540" s="8"/>
    </row>
    <row r="5541" spans="22:24" ht="14.25" customHeight="1" x14ac:dyDescent="0.2">
      <c r="V5541" s="8"/>
      <c r="X5541" s="8"/>
    </row>
    <row r="5542" spans="22:24" ht="14.25" customHeight="1" x14ac:dyDescent="0.2">
      <c r="V5542" s="8"/>
      <c r="X5542" s="8"/>
    </row>
    <row r="5543" spans="22:24" ht="14.25" customHeight="1" x14ac:dyDescent="0.2">
      <c r="V5543" s="8"/>
      <c r="X5543" s="8"/>
    </row>
    <row r="5544" spans="22:24" ht="14.25" customHeight="1" x14ac:dyDescent="0.2">
      <c r="V5544" s="8"/>
      <c r="X5544" s="8"/>
    </row>
    <row r="5545" spans="22:24" ht="14.25" customHeight="1" x14ac:dyDescent="0.2">
      <c r="V5545" s="8"/>
      <c r="X5545" s="8"/>
    </row>
    <row r="5546" spans="22:24" ht="14.25" customHeight="1" x14ac:dyDescent="0.2">
      <c r="V5546" s="8"/>
      <c r="X5546" s="8"/>
    </row>
    <row r="5547" spans="22:24" ht="14.25" customHeight="1" x14ac:dyDescent="0.2">
      <c r="V5547" s="8"/>
      <c r="X5547" s="8"/>
    </row>
    <row r="5548" spans="22:24" ht="14.25" customHeight="1" x14ac:dyDescent="0.2">
      <c r="V5548" s="8"/>
      <c r="X5548" s="8"/>
    </row>
    <row r="5549" spans="22:24" ht="14.25" customHeight="1" x14ac:dyDescent="0.2">
      <c r="V5549" s="8"/>
      <c r="X5549" s="8"/>
    </row>
    <row r="5550" spans="22:24" ht="14.25" customHeight="1" x14ac:dyDescent="0.2">
      <c r="V5550" s="8"/>
      <c r="X5550" s="8"/>
    </row>
    <row r="5551" spans="22:24" ht="14.25" customHeight="1" x14ac:dyDescent="0.2">
      <c r="V5551" s="8"/>
      <c r="X5551" s="8"/>
    </row>
    <row r="5552" spans="22:24" ht="14.25" customHeight="1" x14ac:dyDescent="0.2">
      <c r="V5552" s="8"/>
      <c r="X5552" s="8"/>
    </row>
    <row r="5553" spans="22:24" ht="14.25" customHeight="1" x14ac:dyDescent="0.2">
      <c r="V5553" s="8"/>
      <c r="X5553" s="8"/>
    </row>
    <row r="5554" spans="22:24" ht="14.25" customHeight="1" x14ac:dyDescent="0.2">
      <c r="V5554" s="8"/>
      <c r="X5554" s="8"/>
    </row>
    <row r="5555" spans="22:24" ht="14.25" customHeight="1" x14ac:dyDescent="0.2">
      <c r="V5555" s="8"/>
      <c r="X5555" s="8"/>
    </row>
    <row r="5556" spans="22:24" ht="14.25" customHeight="1" x14ac:dyDescent="0.2">
      <c r="V5556" s="8"/>
      <c r="X5556" s="8"/>
    </row>
    <row r="5557" spans="22:24" ht="14.25" customHeight="1" x14ac:dyDescent="0.2">
      <c r="V5557" s="8"/>
      <c r="X5557" s="8"/>
    </row>
    <row r="5558" spans="22:24" ht="14.25" customHeight="1" x14ac:dyDescent="0.2">
      <c r="V5558" s="8"/>
      <c r="X5558" s="8"/>
    </row>
    <row r="5559" spans="22:24" ht="14.25" customHeight="1" x14ac:dyDescent="0.2">
      <c r="V5559" s="8"/>
      <c r="X5559" s="8"/>
    </row>
    <row r="5560" spans="22:24" ht="14.25" customHeight="1" x14ac:dyDescent="0.2">
      <c r="V5560" s="8"/>
      <c r="X5560" s="8"/>
    </row>
    <row r="5561" spans="22:24" ht="14.25" customHeight="1" x14ac:dyDescent="0.2">
      <c r="V5561" s="8"/>
      <c r="X5561" s="8"/>
    </row>
    <row r="5562" spans="22:24" ht="14.25" customHeight="1" x14ac:dyDescent="0.2">
      <c r="V5562" s="8"/>
      <c r="X5562" s="8"/>
    </row>
    <row r="5563" spans="22:24" ht="14.25" customHeight="1" x14ac:dyDescent="0.2">
      <c r="V5563" s="8"/>
      <c r="X5563" s="8"/>
    </row>
    <row r="5564" spans="22:24" ht="14.25" customHeight="1" x14ac:dyDescent="0.2">
      <c r="V5564" s="8"/>
      <c r="X5564" s="8"/>
    </row>
    <row r="5565" spans="22:24" ht="14.25" customHeight="1" x14ac:dyDescent="0.2">
      <c r="V5565" s="8"/>
      <c r="X5565" s="8"/>
    </row>
    <row r="5566" spans="22:24" ht="14.25" customHeight="1" x14ac:dyDescent="0.2">
      <c r="V5566" s="8"/>
      <c r="X5566" s="8"/>
    </row>
    <row r="5567" spans="22:24" ht="14.25" customHeight="1" x14ac:dyDescent="0.2">
      <c r="V5567" s="8"/>
      <c r="X5567" s="8"/>
    </row>
    <row r="5568" spans="22:24" ht="14.25" customHeight="1" x14ac:dyDescent="0.2">
      <c r="V5568" s="8"/>
      <c r="X5568" s="8"/>
    </row>
    <row r="5569" spans="22:24" ht="14.25" customHeight="1" x14ac:dyDescent="0.2">
      <c r="V5569" s="8"/>
      <c r="X5569" s="8"/>
    </row>
    <row r="5570" spans="22:24" ht="14.25" customHeight="1" x14ac:dyDescent="0.2">
      <c r="V5570" s="8"/>
      <c r="X5570" s="8"/>
    </row>
    <row r="5571" spans="22:24" ht="14.25" customHeight="1" x14ac:dyDescent="0.2">
      <c r="V5571" s="8"/>
      <c r="X5571" s="8"/>
    </row>
    <row r="5572" spans="22:24" ht="14.25" customHeight="1" x14ac:dyDescent="0.2">
      <c r="V5572" s="8"/>
      <c r="X5572" s="8"/>
    </row>
    <row r="5573" spans="22:24" ht="14.25" customHeight="1" x14ac:dyDescent="0.2">
      <c r="V5573" s="8"/>
      <c r="X5573" s="8"/>
    </row>
    <row r="5574" spans="22:24" ht="14.25" customHeight="1" x14ac:dyDescent="0.2">
      <c r="V5574" s="8"/>
      <c r="X5574" s="8"/>
    </row>
    <row r="5575" spans="22:24" ht="14.25" customHeight="1" x14ac:dyDescent="0.2">
      <c r="V5575" s="8"/>
      <c r="X5575" s="8"/>
    </row>
    <row r="5576" spans="22:24" ht="14.25" customHeight="1" x14ac:dyDescent="0.2">
      <c r="V5576" s="8"/>
      <c r="X5576" s="8"/>
    </row>
    <row r="5577" spans="22:24" ht="14.25" customHeight="1" x14ac:dyDescent="0.2">
      <c r="V5577" s="8"/>
      <c r="X5577" s="8"/>
    </row>
    <row r="5578" spans="22:24" ht="14.25" customHeight="1" x14ac:dyDescent="0.2">
      <c r="V5578" s="8"/>
      <c r="X5578" s="8"/>
    </row>
    <row r="5579" spans="22:24" ht="14.25" customHeight="1" x14ac:dyDescent="0.2">
      <c r="V5579" s="8"/>
      <c r="X5579" s="8"/>
    </row>
    <row r="5580" spans="22:24" ht="14.25" customHeight="1" x14ac:dyDescent="0.2">
      <c r="V5580" s="8"/>
      <c r="X5580" s="8"/>
    </row>
    <row r="5581" spans="22:24" ht="14.25" customHeight="1" x14ac:dyDescent="0.2">
      <c r="V5581" s="8"/>
      <c r="X5581" s="8"/>
    </row>
    <row r="5582" spans="22:24" ht="14.25" customHeight="1" x14ac:dyDescent="0.2">
      <c r="V5582" s="8"/>
      <c r="X5582" s="8"/>
    </row>
    <row r="5583" spans="22:24" ht="14.25" customHeight="1" x14ac:dyDescent="0.2">
      <c r="V5583" s="8"/>
      <c r="X5583" s="8"/>
    </row>
    <row r="5584" spans="22:24" ht="14.25" customHeight="1" x14ac:dyDescent="0.2">
      <c r="V5584" s="8"/>
      <c r="X5584" s="8"/>
    </row>
    <row r="5585" spans="22:24" ht="14.25" customHeight="1" x14ac:dyDescent="0.2">
      <c r="V5585" s="8"/>
      <c r="X5585" s="8"/>
    </row>
    <row r="5586" spans="22:24" ht="14.25" customHeight="1" x14ac:dyDescent="0.2">
      <c r="V5586" s="8"/>
      <c r="X5586" s="8"/>
    </row>
    <row r="5587" spans="22:24" ht="14.25" customHeight="1" x14ac:dyDescent="0.2">
      <c r="V5587" s="8"/>
      <c r="X5587" s="8"/>
    </row>
    <row r="5588" spans="22:24" ht="14.25" customHeight="1" x14ac:dyDescent="0.2">
      <c r="V5588" s="8"/>
      <c r="X5588" s="8"/>
    </row>
    <row r="5589" spans="22:24" ht="14.25" customHeight="1" x14ac:dyDescent="0.2">
      <c r="V5589" s="8"/>
      <c r="X5589" s="8"/>
    </row>
    <row r="5590" spans="22:24" ht="14.25" customHeight="1" x14ac:dyDescent="0.2">
      <c r="V5590" s="8"/>
      <c r="X5590" s="8"/>
    </row>
    <row r="5591" spans="22:24" ht="14.25" customHeight="1" x14ac:dyDescent="0.2">
      <c r="V5591" s="8"/>
      <c r="X5591" s="8"/>
    </row>
    <row r="5592" spans="22:24" ht="14.25" customHeight="1" x14ac:dyDescent="0.2">
      <c r="V5592" s="8"/>
      <c r="X5592" s="8"/>
    </row>
    <row r="5593" spans="22:24" ht="14.25" customHeight="1" x14ac:dyDescent="0.2">
      <c r="V5593" s="8"/>
      <c r="X5593" s="8"/>
    </row>
    <row r="5594" spans="22:24" ht="14.25" customHeight="1" x14ac:dyDescent="0.2">
      <c r="V5594" s="8"/>
      <c r="X5594" s="8"/>
    </row>
    <row r="5595" spans="22:24" ht="14.25" customHeight="1" x14ac:dyDescent="0.2">
      <c r="V5595" s="8"/>
      <c r="X5595" s="8"/>
    </row>
    <row r="5596" spans="22:24" ht="14.25" customHeight="1" x14ac:dyDescent="0.2">
      <c r="V5596" s="8"/>
      <c r="X5596" s="8"/>
    </row>
    <row r="5597" spans="22:24" ht="14.25" customHeight="1" x14ac:dyDescent="0.2">
      <c r="V5597" s="8"/>
      <c r="X5597" s="8"/>
    </row>
    <row r="5598" spans="22:24" ht="14.25" customHeight="1" x14ac:dyDescent="0.2">
      <c r="V5598" s="8"/>
      <c r="X5598" s="8"/>
    </row>
    <row r="5599" spans="22:24" ht="14.25" customHeight="1" x14ac:dyDescent="0.2">
      <c r="V5599" s="8"/>
      <c r="X5599" s="8"/>
    </row>
    <row r="5600" spans="22:24" ht="14.25" customHeight="1" x14ac:dyDescent="0.2">
      <c r="V5600" s="8"/>
      <c r="X5600" s="8"/>
    </row>
    <row r="5601" spans="22:24" ht="14.25" customHeight="1" x14ac:dyDescent="0.2">
      <c r="V5601" s="8"/>
      <c r="X5601" s="8"/>
    </row>
    <row r="5602" spans="22:24" ht="14.25" customHeight="1" x14ac:dyDescent="0.2">
      <c r="V5602" s="8"/>
      <c r="X5602" s="8"/>
    </row>
    <row r="5603" spans="22:24" ht="14.25" customHeight="1" x14ac:dyDescent="0.2">
      <c r="V5603" s="8"/>
      <c r="X5603" s="8"/>
    </row>
    <row r="5604" spans="22:24" ht="14.25" customHeight="1" x14ac:dyDescent="0.2">
      <c r="V5604" s="8"/>
      <c r="X5604" s="8"/>
    </row>
    <row r="5605" spans="22:24" ht="14.25" customHeight="1" x14ac:dyDescent="0.2">
      <c r="V5605" s="8"/>
      <c r="X5605" s="8"/>
    </row>
    <row r="5606" spans="22:24" ht="14.25" customHeight="1" x14ac:dyDescent="0.2">
      <c r="V5606" s="8"/>
      <c r="X5606" s="8"/>
    </row>
    <row r="5607" spans="22:24" ht="14.25" customHeight="1" x14ac:dyDescent="0.2">
      <c r="V5607" s="8"/>
      <c r="X5607" s="8"/>
    </row>
    <row r="5608" spans="22:24" ht="14.25" customHeight="1" x14ac:dyDescent="0.2">
      <c r="V5608" s="8"/>
      <c r="X5608" s="8"/>
    </row>
    <row r="5609" spans="22:24" ht="14.25" customHeight="1" x14ac:dyDescent="0.2">
      <c r="V5609" s="8"/>
      <c r="X5609" s="8"/>
    </row>
    <row r="5610" spans="22:24" ht="14.25" customHeight="1" x14ac:dyDescent="0.2">
      <c r="V5610" s="8"/>
      <c r="X5610" s="8"/>
    </row>
    <row r="5611" spans="22:24" ht="14.25" customHeight="1" x14ac:dyDescent="0.2">
      <c r="V5611" s="8"/>
      <c r="X5611" s="8"/>
    </row>
    <row r="5612" spans="22:24" ht="14.25" customHeight="1" x14ac:dyDescent="0.2">
      <c r="V5612" s="8"/>
      <c r="X5612" s="8"/>
    </row>
    <row r="5613" spans="22:24" ht="14.25" customHeight="1" x14ac:dyDescent="0.2">
      <c r="V5613" s="8"/>
      <c r="X5613" s="8"/>
    </row>
    <row r="5614" spans="22:24" ht="14.25" customHeight="1" x14ac:dyDescent="0.2">
      <c r="V5614" s="8"/>
      <c r="X5614" s="8"/>
    </row>
    <row r="5615" spans="22:24" ht="14.25" customHeight="1" x14ac:dyDescent="0.2">
      <c r="V5615" s="8"/>
      <c r="X5615" s="8"/>
    </row>
    <row r="5616" spans="22:24" ht="14.25" customHeight="1" x14ac:dyDescent="0.2">
      <c r="V5616" s="8"/>
      <c r="X5616" s="8"/>
    </row>
    <row r="5617" spans="22:24" ht="14.25" customHeight="1" x14ac:dyDescent="0.2">
      <c r="V5617" s="8"/>
      <c r="X5617" s="8"/>
    </row>
    <row r="5618" spans="22:24" ht="14.25" customHeight="1" x14ac:dyDescent="0.2">
      <c r="V5618" s="8"/>
      <c r="X5618" s="8"/>
    </row>
    <row r="5619" spans="22:24" ht="14.25" customHeight="1" x14ac:dyDescent="0.2">
      <c r="V5619" s="8"/>
      <c r="X5619" s="8"/>
    </row>
    <row r="5620" spans="22:24" ht="14.25" customHeight="1" x14ac:dyDescent="0.2">
      <c r="V5620" s="8"/>
      <c r="X5620" s="8"/>
    </row>
    <row r="5621" spans="22:24" ht="14.25" customHeight="1" x14ac:dyDescent="0.2">
      <c r="V5621" s="8"/>
      <c r="X5621" s="8"/>
    </row>
    <row r="5622" spans="22:24" ht="14.25" customHeight="1" x14ac:dyDescent="0.2">
      <c r="V5622" s="8"/>
      <c r="X5622" s="8"/>
    </row>
    <row r="5623" spans="22:24" ht="14.25" customHeight="1" x14ac:dyDescent="0.2">
      <c r="V5623" s="8"/>
      <c r="X5623" s="8"/>
    </row>
    <row r="5624" spans="22:24" ht="14.25" customHeight="1" x14ac:dyDescent="0.2">
      <c r="V5624" s="8"/>
      <c r="X5624" s="8"/>
    </row>
    <row r="5625" spans="22:24" ht="14.25" customHeight="1" x14ac:dyDescent="0.2">
      <c r="V5625" s="8"/>
      <c r="X5625" s="8"/>
    </row>
    <row r="5626" spans="22:24" ht="14.25" customHeight="1" x14ac:dyDescent="0.2">
      <c r="V5626" s="8"/>
      <c r="X5626" s="8"/>
    </row>
    <row r="5627" spans="22:24" ht="14.25" customHeight="1" x14ac:dyDescent="0.2">
      <c r="V5627" s="8"/>
      <c r="X5627" s="8"/>
    </row>
    <row r="5628" spans="22:24" ht="14.25" customHeight="1" x14ac:dyDescent="0.2">
      <c r="V5628" s="8"/>
      <c r="X5628" s="8"/>
    </row>
    <row r="5629" spans="22:24" ht="14.25" customHeight="1" x14ac:dyDescent="0.2">
      <c r="V5629" s="8"/>
      <c r="X5629" s="8"/>
    </row>
    <row r="5630" spans="22:24" ht="14.25" customHeight="1" x14ac:dyDescent="0.2">
      <c r="V5630" s="8"/>
      <c r="X5630" s="8"/>
    </row>
    <row r="5631" spans="22:24" ht="14.25" customHeight="1" x14ac:dyDescent="0.2">
      <c r="V5631" s="8"/>
      <c r="X5631" s="8"/>
    </row>
    <row r="5632" spans="22:24" ht="14.25" customHeight="1" x14ac:dyDescent="0.2">
      <c r="V5632" s="8"/>
      <c r="X5632" s="8"/>
    </row>
    <row r="5633" spans="22:24" ht="14.25" customHeight="1" x14ac:dyDescent="0.2">
      <c r="V5633" s="8"/>
      <c r="X5633" s="8"/>
    </row>
    <row r="5634" spans="22:24" ht="14.25" customHeight="1" x14ac:dyDescent="0.2">
      <c r="V5634" s="8"/>
      <c r="X5634" s="8"/>
    </row>
    <row r="5635" spans="22:24" ht="14.25" customHeight="1" x14ac:dyDescent="0.2">
      <c r="V5635" s="8"/>
      <c r="X5635" s="8"/>
    </row>
    <row r="5636" spans="22:24" ht="14.25" customHeight="1" x14ac:dyDescent="0.2">
      <c r="V5636" s="8"/>
      <c r="X5636" s="8"/>
    </row>
    <row r="5637" spans="22:24" ht="14.25" customHeight="1" x14ac:dyDescent="0.2">
      <c r="V5637" s="8"/>
      <c r="X5637" s="8"/>
    </row>
    <row r="5638" spans="22:24" ht="14.25" customHeight="1" x14ac:dyDescent="0.2">
      <c r="V5638" s="8"/>
      <c r="X5638" s="8"/>
    </row>
    <row r="5639" spans="22:24" ht="14.25" customHeight="1" x14ac:dyDescent="0.2">
      <c r="V5639" s="8"/>
      <c r="X5639" s="8"/>
    </row>
    <row r="5640" spans="22:24" ht="14.25" customHeight="1" x14ac:dyDescent="0.2">
      <c r="V5640" s="8"/>
      <c r="X5640" s="8"/>
    </row>
    <row r="5641" spans="22:24" ht="14.25" customHeight="1" x14ac:dyDescent="0.2">
      <c r="V5641" s="8"/>
      <c r="X5641" s="8"/>
    </row>
    <row r="5642" spans="22:24" ht="14.25" customHeight="1" x14ac:dyDescent="0.2">
      <c r="V5642" s="8"/>
      <c r="X5642" s="8"/>
    </row>
    <row r="5643" spans="22:24" ht="14.25" customHeight="1" x14ac:dyDescent="0.2">
      <c r="V5643" s="8"/>
      <c r="X5643" s="8"/>
    </row>
    <row r="5644" spans="22:24" ht="14.25" customHeight="1" x14ac:dyDescent="0.2">
      <c r="V5644" s="8"/>
      <c r="X5644" s="8"/>
    </row>
    <row r="5645" spans="22:24" ht="14.25" customHeight="1" x14ac:dyDescent="0.2">
      <c r="V5645" s="8"/>
      <c r="X5645" s="8"/>
    </row>
    <row r="5646" spans="22:24" ht="14.25" customHeight="1" x14ac:dyDescent="0.2">
      <c r="V5646" s="8"/>
      <c r="X5646" s="8"/>
    </row>
    <row r="5647" spans="22:24" ht="14.25" customHeight="1" x14ac:dyDescent="0.2">
      <c r="V5647" s="8"/>
      <c r="X5647" s="8"/>
    </row>
    <row r="5648" spans="22:24" ht="14.25" customHeight="1" x14ac:dyDescent="0.2">
      <c r="V5648" s="8"/>
      <c r="X5648" s="8"/>
    </row>
    <row r="5649" spans="22:24" ht="14.25" customHeight="1" x14ac:dyDescent="0.2">
      <c r="V5649" s="8"/>
      <c r="X5649" s="8"/>
    </row>
    <row r="5650" spans="22:24" ht="14.25" customHeight="1" x14ac:dyDescent="0.2">
      <c r="V5650" s="8"/>
      <c r="X5650" s="8"/>
    </row>
    <row r="5651" spans="22:24" ht="14.25" customHeight="1" x14ac:dyDescent="0.2">
      <c r="V5651" s="8"/>
      <c r="X5651" s="8"/>
    </row>
    <row r="5652" spans="22:24" ht="14.25" customHeight="1" x14ac:dyDescent="0.2">
      <c r="V5652" s="8"/>
      <c r="X5652" s="8"/>
    </row>
    <row r="5653" spans="22:24" ht="14.25" customHeight="1" x14ac:dyDescent="0.2">
      <c r="V5653" s="8"/>
      <c r="X5653" s="8"/>
    </row>
    <row r="5654" spans="22:24" ht="14.25" customHeight="1" x14ac:dyDescent="0.2">
      <c r="V5654" s="8"/>
      <c r="X5654" s="8"/>
    </row>
    <row r="5655" spans="22:24" ht="14.25" customHeight="1" x14ac:dyDescent="0.2">
      <c r="V5655" s="8"/>
      <c r="X5655" s="8"/>
    </row>
    <row r="5656" spans="22:24" ht="14.25" customHeight="1" x14ac:dyDescent="0.2">
      <c r="V5656" s="8"/>
      <c r="X5656" s="8"/>
    </row>
    <row r="5657" spans="22:24" ht="14.25" customHeight="1" x14ac:dyDescent="0.2">
      <c r="V5657" s="8"/>
      <c r="X5657" s="8"/>
    </row>
    <row r="5658" spans="22:24" ht="14.25" customHeight="1" x14ac:dyDescent="0.2">
      <c r="V5658" s="8"/>
      <c r="X5658" s="8"/>
    </row>
    <row r="5659" spans="22:24" ht="14.25" customHeight="1" x14ac:dyDescent="0.2">
      <c r="V5659" s="8"/>
      <c r="X5659" s="8"/>
    </row>
    <row r="5660" spans="22:24" ht="14.25" customHeight="1" x14ac:dyDescent="0.2">
      <c r="V5660" s="8"/>
      <c r="X5660" s="8"/>
    </row>
    <row r="5661" spans="22:24" ht="14.25" customHeight="1" x14ac:dyDescent="0.2">
      <c r="V5661" s="8"/>
      <c r="X5661" s="8"/>
    </row>
    <row r="5662" spans="22:24" ht="14.25" customHeight="1" x14ac:dyDescent="0.2">
      <c r="V5662" s="8"/>
      <c r="X5662" s="8"/>
    </row>
    <row r="5663" spans="22:24" ht="14.25" customHeight="1" x14ac:dyDescent="0.2">
      <c r="V5663" s="8"/>
      <c r="X5663" s="8"/>
    </row>
    <row r="5664" spans="22:24" ht="14.25" customHeight="1" x14ac:dyDescent="0.2">
      <c r="V5664" s="8"/>
      <c r="X5664" s="8"/>
    </row>
    <row r="5665" spans="22:24" ht="14.25" customHeight="1" x14ac:dyDescent="0.2">
      <c r="V5665" s="8"/>
      <c r="X5665" s="8"/>
    </row>
    <row r="5666" spans="22:24" ht="14.25" customHeight="1" x14ac:dyDescent="0.2">
      <c r="V5666" s="8"/>
      <c r="X5666" s="8"/>
    </row>
    <row r="5667" spans="22:24" ht="14.25" customHeight="1" x14ac:dyDescent="0.2">
      <c r="V5667" s="8"/>
      <c r="X5667" s="8"/>
    </row>
    <row r="5668" spans="22:24" ht="14.25" customHeight="1" x14ac:dyDescent="0.2">
      <c r="V5668" s="8"/>
      <c r="X5668" s="8"/>
    </row>
    <row r="5669" spans="22:24" ht="14.25" customHeight="1" x14ac:dyDescent="0.2">
      <c r="V5669" s="8"/>
      <c r="X5669" s="8"/>
    </row>
    <row r="5670" spans="22:24" ht="14.25" customHeight="1" x14ac:dyDescent="0.2">
      <c r="V5670" s="8"/>
      <c r="X5670" s="8"/>
    </row>
    <row r="5671" spans="22:24" ht="14.25" customHeight="1" x14ac:dyDescent="0.2">
      <c r="V5671" s="8"/>
      <c r="X5671" s="8"/>
    </row>
    <row r="5672" spans="22:24" ht="14.25" customHeight="1" x14ac:dyDescent="0.2">
      <c r="V5672" s="8"/>
      <c r="X5672" s="8"/>
    </row>
    <row r="5673" spans="22:24" ht="14.25" customHeight="1" x14ac:dyDescent="0.2">
      <c r="V5673" s="8"/>
      <c r="X5673" s="8"/>
    </row>
    <row r="5674" spans="22:24" ht="14.25" customHeight="1" x14ac:dyDescent="0.2">
      <c r="V5674" s="8"/>
      <c r="X5674" s="8"/>
    </row>
    <row r="5675" spans="22:24" ht="14.25" customHeight="1" x14ac:dyDescent="0.2">
      <c r="V5675" s="8"/>
      <c r="X5675" s="8"/>
    </row>
    <row r="5676" spans="22:24" ht="14.25" customHeight="1" x14ac:dyDescent="0.2">
      <c r="V5676" s="8"/>
      <c r="X5676" s="8"/>
    </row>
    <row r="5677" spans="22:24" ht="14.25" customHeight="1" x14ac:dyDescent="0.2">
      <c r="V5677" s="8"/>
      <c r="X5677" s="8"/>
    </row>
    <row r="5678" spans="22:24" ht="14.25" customHeight="1" x14ac:dyDescent="0.2">
      <c r="V5678" s="8"/>
      <c r="X5678" s="8"/>
    </row>
    <row r="5679" spans="22:24" ht="14.25" customHeight="1" x14ac:dyDescent="0.2">
      <c r="V5679" s="8"/>
      <c r="X5679" s="8"/>
    </row>
    <row r="5680" spans="22:24" ht="14.25" customHeight="1" x14ac:dyDescent="0.2">
      <c r="V5680" s="8"/>
      <c r="X5680" s="8"/>
    </row>
    <row r="5681" spans="22:24" ht="14.25" customHeight="1" x14ac:dyDescent="0.2">
      <c r="V5681" s="8"/>
      <c r="X5681" s="8"/>
    </row>
    <row r="5682" spans="22:24" ht="14.25" customHeight="1" x14ac:dyDescent="0.2">
      <c r="V5682" s="8"/>
      <c r="X5682" s="8"/>
    </row>
    <row r="5683" spans="22:24" ht="14.25" customHeight="1" x14ac:dyDescent="0.2">
      <c r="V5683" s="8"/>
      <c r="X5683" s="8"/>
    </row>
    <row r="5684" spans="22:24" ht="14.25" customHeight="1" x14ac:dyDescent="0.2">
      <c r="V5684" s="8"/>
      <c r="X5684" s="8"/>
    </row>
    <row r="5685" spans="22:24" ht="14.25" customHeight="1" x14ac:dyDescent="0.2">
      <c r="V5685" s="8"/>
      <c r="X5685" s="8"/>
    </row>
    <row r="5686" spans="22:24" ht="14.25" customHeight="1" x14ac:dyDescent="0.2">
      <c r="V5686" s="8"/>
      <c r="X5686" s="8"/>
    </row>
    <row r="5687" spans="22:24" ht="14.25" customHeight="1" x14ac:dyDescent="0.2">
      <c r="V5687" s="8"/>
      <c r="X5687" s="8"/>
    </row>
    <row r="5688" spans="22:24" ht="14.25" customHeight="1" x14ac:dyDescent="0.2">
      <c r="V5688" s="8"/>
      <c r="X5688" s="8"/>
    </row>
    <row r="5689" spans="22:24" ht="14.25" customHeight="1" x14ac:dyDescent="0.2">
      <c r="V5689" s="8"/>
      <c r="X5689" s="8"/>
    </row>
    <row r="5690" spans="22:24" ht="14.25" customHeight="1" x14ac:dyDescent="0.2">
      <c r="V5690" s="8"/>
      <c r="X5690" s="8"/>
    </row>
    <row r="5691" spans="22:24" ht="14.25" customHeight="1" x14ac:dyDescent="0.2">
      <c r="V5691" s="8"/>
      <c r="X5691" s="8"/>
    </row>
    <row r="5692" spans="22:24" ht="14.25" customHeight="1" x14ac:dyDescent="0.2">
      <c r="V5692" s="8"/>
      <c r="X5692" s="8"/>
    </row>
    <row r="5693" spans="22:24" ht="14.25" customHeight="1" x14ac:dyDescent="0.2">
      <c r="V5693" s="8"/>
      <c r="X5693" s="8"/>
    </row>
    <row r="5694" spans="22:24" ht="14.25" customHeight="1" x14ac:dyDescent="0.2">
      <c r="V5694" s="8"/>
      <c r="X5694" s="8"/>
    </row>
    <row r="5695" spans="22:24" ht="14.25" customHeight="1" x14ac:dyDescent="0.2">
      <c r="V5695" s="8"/>
      <c r="X5695" s="8"/>
    </row>
    <row r="5696" spans="22:24" ht="14.25" customHeight="1" x14ac:dyDescent="0.2">
      <c r="V5696" s="8"/>
      <c r="X5696" s="8"/>
    </row>
    <row r="5697" spans="22:24" ht="14.25" customHeight="1" x14ac:dyDescent="0.2">
      <c r="V5697" s="8"/>
      <c r="X5697" s="8"/>
    </row>
    <row r="5698" spans="22:24" ht="14.25" customHeight="1" x14ac:dyDescent="0.2">
      <c r="V5698" s="8"/>
      <c r="X5698" s="8"/>
    </row>
    <row r="5699" spans="22:24" ht="14.25" customHeight="1" x14ac:dyDescent="0.2">
      <c r="V5699" s="8"/>
      <c r="X5699" s="8"/>
    </row>
    <row r="5700" spans="22:24" ht="14.25" customHeight="1" x14ac:dyDescent="0.2">
      <c r="V5700" s="8"/>
      <c r="X5700" s="8"/>
    </row>
    <row r="5701" spans="22:24" ht="14.25" customHeight="1" x14ac:dyDescent="0.2">
      <c r="V5701" s="8"/>
      <c r="X5701" s="8"/>
    </row>
    <row r="5702" spans="22:24" ht="14.25" customHeight="1" x14ac:dyDescent="0.2">
      <c r="V5702" s="8"/>
      <c r="X5702" s="8"/>
    </row>
    <row r="5703" spans="22:24" ht="14.25" customHeight="1" x14ac:dyDescent="0.2">
      <c r="V5703" s="8"/>
      <c r="X5703" s="8"/>
    </row>
    <row r="5704" spans="22:24" ht="14.25" customHeight="1" x14ac:dyDescent="0.2">
      <c r="V5704" s="8"/>
      <c r="X5704" s="8"/>
    </row>
    <row r="5705" spans="22:24" ht="14.25" customHeight="1" x14ac:dyDescent="0.2">
      <c r="V5705" s="8"/>
      <c r="X5705" s="8"/>
    </row>
    <row r="5706" spans="22:24" ht="14.25" customHeight="1" x14ac:dyDescent="0.2">
      <c r="V5706" s="8"/>
      <c r="X5706" s="8"/>
    </row>
    <row r="5707" spans="22:24" ht="14.25" customHeight="1" x14ac:dyDescent="0.2">
      <c r="V5707" s="8"/>
      <c r="X5707" s="8"/>
    </row>
    <row r="5708" spans="22:24" ht="14.25" customHeight="1" x14ac:dyDescent="0.2">
      <c r="V5708" s="8"/>
      <c r="X5708" s="8"/>
    </row>
    <row r="5709" spans="22:24" ht="14.25" customHeight="1" x14ac:dyDescent="0.2">
      <c r="V5709" s="8"/>
      <c r="X5709" s="8"/>
    </row>
    <row r="5710" spans="22:24" ht="14.25" customHeight="1" x14ac:dyDescent="0.2">
      <c r="V5710" s="8"/>
      <c r="X5710" s="8"/>
    </row>
    <row r="5711" spans="22:24" ht="14.25" customHeight="1" x14ac:dyDescent="0.2">
      <c r="V5711" s="8"/>
      <c r="X5711" s="8"/>
    </row>
    <row r="5712" spans="22:24" ht="14.25" customHeight="1" x14ac:dyDescent="0.2">
      <c r="V5712" s="8"/>
      <c r="X5712" s="8"/>
    </row>
    <row r="5713" spans="22:24" ht="14.25" customHeight="1" x14ac:dyDescent="0.2">
      <c r="V5713" s="8"/>
      <c r="X5713" s="8"/>
    </row>
    <row r="5714" spans="22:24" ht="14.25" customHeight="1" x14ac:dyDescent="0.2">
      <c r="V5714" s="8"/>
      <c r="X5714" s="8"/>
    </row>
    <row r="5715" spans="22:24" ht="14.25" customHeight="1" x14ac:dyDescent="0.2">
      <c r="V5715" s="8"/>
      <c r="X5715" s="8"/>
    </row>
    <row r="5716" spans="22:24" ht="14.25" customHeight="1" x14ac:dyDescent="0.2">
      <c r="V5716" s="8"/>
      <c r="X5716" s="8"/>
    </row>
    <row r="5717" spans="22:24" ht="14.25" customHeight="1" x14ac:dyDescent="0.2">
      <c r="V5717" s="8"/>
      <c r="X5717" s="8"/>
    </row>
    <row r="5718" spans="22:24" ht="14.25" customHeight="1" x14ac:dyDescent="0.2">
      <c r="V5718" s="8"/>
      <c r="X5718" s="8"/>
    </row>
    <row r="5719" spans="22:24" ht="14.25" customHeight="1" x14ac:dyDescent="0.2">
      <c r="V5719" s="8"/>
      <c r="X5719" s="8"/>
    </row>
    <row r="5720" spans="22:24" ht="14.25" customHeight="1" x14ac:dyDescent="0.2">
      <c r="V5720" s="8"/>
      <c r="X5720" s="8"/>
    </row>
    <row r="5721" spans="22:24" ht="14.25" customHeight="1" x14ac:dyDescent="0.2">
      <c r="V5721" s="8"/>
      <c r="X5721" s="8"/>
    </row>
    <row r="5722" spans="22:24" ht="14.25" customHeight="1" x14ac:dyDescent="0.2">
      <c r="V5722" s="8"/>
      <c r="X5722" s="8"/>
    </row>
    <row r="5723" spans="22:24" ht="14.25" customHeight="1" x14ac:dyDescent="0.2">
      <c r="V5723" s="8"/>
      <c r="X5723" s="8"/>
    </row>
    <row r="5724" spans="22:24" ht="14.25" customHeight="1" x14ac:dyDescent="0.2">
      <c r="V5724" s="8"/>
      <c r="X5724" s="8"/>
    </row>
    <row r="5725" spans="22:24" ht="14.25" customHeight="1" x14ac:dyDescent="0.2">
      <c r="V5725" s="8"/>
      <c r="X5725" s="8"/>
    </row>
    <row r="5726" spans="22:24" ht="14.25" customHeight="1" x14ac:dyDescent="0.2">
      <c r="V5726" s="8"/>
      <c r="X5726" s="8"/>
    </row>
    <row r="5727" spans="22:24" ht="14.25" customHeight="1" x14ac:dyDescent="0.2">
      <c r="V5727" s="8"/>
      <c r="X5727" s="8"/>
    </row>
    <row r="5728" spans="22:24" ht="14.25" customHeight="1" x14ac:dyDescent="0.2">
      <c r="V5728" s="8"/>
      <c r="X5728" s="8"/>
    </row>
    <row r="5729" spans="22:24" ht="14.25" customHeight="1" x14ac:dyDescent="0.2">
      <c r="V5729" s="8"/>
      <c r="X5729" s="8"/>
    </row>
    <row r="5730" spans="22:24" ht="14.25" customHeight="1" x14ac:dyDescent="0.2">
      <c r="V5730" s="8"/>
      <c r="X5730" s="8"/>
    </row>
    <row r="5731" spans="22:24" ht="14.25" customHeight="1" x14ac:dyDescent="0.2">
      <c r="V5731" s="8"/>
      <c r="X5731" s="8"/>
    </row>
    <row r="5732" spans="22:24" ht="14.25" customHeight="1" x14ac:dyDescent="0.2">
      <c r="V5732" s="8"/>
      <c r="X5732" s="8"/>
    </row>
    <row r="5733" spans="22:24" ht="14.25" customHeight="1" x14ac:dyDescent="0.2">
      <c r="V5733" s="8"/>
      <c r="X5733" s="8"/>
    </row>
    <row r="5734" spans="22:24" ht="14.25" customHeight="1" x14ac:dyDescent="0.2">
      <c r="V5734" s="8"/>
      <c r="X5734" s="8"/>
    </row>
    <row r="5735" spans="22:24" ht="14.25" customHeight="1" x14ac:dyDescent="0.2">
      <c r="V5735" s="8"/>
      <c r="X5735" s="8"/>
    </row>
    <row r="5736" spans="22:24" ht="14.25" customHeight="1" x14ac:dyDescent="0.2">
      <c r="V5736" s="8"/>
      <c r="X5736" s="8"/>
    </row>
    <row r="5737" spans="22:24" ht="14.25" customHeight="1" x14ac:dyDescent="0.2">
      <c r="V5737" s="8"/>
      <c r="X5737" s="8"/>
    </row>
    <row r="5738" spans="22:24" ht="14.25" customHeight="1" x14ac:dyDescent="0.2">
      <c r="V5738" s="8"/>
      <c r="X5738" s="8"/>
    </row>
    <row r="5739" spans="22:24" ht="14.25" customHeight="1" x14ac:dyDescent="0.2">
      <c r="V5739" s="8"/>
      <c r="X5739" s="8"/>
    </row>
    <row r="5740" spans="22:24" ht="14.25" customHeight="1" x14ac:dyDescent="0.2">
      <c r="V5740" s="8"/>
      <c r="X5740" s="8"/>
    </row>
    <row r="5741" spans="22:24" ht="14.25" customHeight="1" x14ac:dyDescent="0.2">
      <c r="V5741" s="8"/>
      <c r="X5741" s="8"/>
    </row>
    <row r="5742" spans="22:24" ht="14.25" customHeight="1" x14ac:dyDescent="0.2">
      <c r="V5742" s="8"/>
      <c r="X5742" s="8"/>
    </row>
    <row r="5743" spans="22:24" ht="14.25" customHeight="1" x14ac:dyDescent="0.2">
      <c r="V5743" s="8"/>
      <c r="X5743" s="8"/>
    </row>
    <row r="5744" spans="22:24" ht="14.25" customHeight="1" x14ac:dyDescent="0.2">
      <c r="V5744" s="8"/>
      <c r="X5744" s="8"/>
    </row>
    <row r="5745" spans="22:24" ht="14.25" customHeight="1" x14ac:dyDescent="0.2">
      <c r="V5745" s="8"/>
      <c r="X5745" s="8"/>
    </row>
    <row r="5746" spans="22:24" ht="14.25" customHeight="1" x14ac:dyDescent="0.2">
      <c r="V5746" s="8"/>
      <c r="X5746" s="8"/>
    </row>
    <row r="5747" spans="22:24" ht="14.25" customHeight="1" x14ac:dyDescent="0.2">
      <c r="V5747" s="8"/>
      <c r="X5747" s="8"/>
    </row>
    <row r="5748" spans="22:24" ht="14.25" customHeight="1" x14ac:dyDescent="0.2">
      <c r="V5748" s="8"/>
      <c r="X5748" s="8"/>
    </row>
    <row r="5749" spans="22:24" ht="14.25" customHeight="1" x14ac:dyDescent="0.2">
      <c r="V5749" s="8"/>
      <c r="X5749" s="8"/>
    </row>
    <row r="5750" spans="22:24" ht="14.25" customHeight="1" x14ac:dyDescent="0.2">
      <c r="V5750" s="8"/>
      <c r="X5750" s="8"/>
    </row>
    <row r="5751" spans="22:24" ht="14.25" customHeight="1" x14ac:dyDescent="0.2">
      <c r="V5751" s="8"/>
      <c r="X5751" s="8"/>
    </row>
    <row r="5752" spans="22:24" ht="14.25" customHeight="1" x14ac:dyDescent="0.2">
      <c r="V5752" s="8"/>
      <c r="X5752" s="8"/>
    </row>
    <row r="5753" spans="22:24" ht="14.25" customHeight="1" x14ac:dyDescent="0.2">
      <c r="V5753" s="8"/>
      <c r="X5753" s="8"/>
    </row>
    <row r="5754" spans="22:24" ht="14.25" customHeight="1" x14ac:dyDescent="0.2">
      <c r="V5754" s="8"/>
      <c r="X5754" s="8"/>
    </row>
    <row r="5755" spans="22:24" ht="14.25" customHeight="1" x14ac:dyDescent="0.2">
      <c r="V5755" s="8"/>
      <c r="X5755" s="8"/>
    </row>
    <row r="5756" spans="22:24" ht="14.25" customHeight="1" x14ac:dyDescent="0.2">
      <c r="V5756" s="8"/>
      <c r="X5756" s="8"/>
    </row>
    <row r="5757" spans="22:24" ht="14.25" customHeight="1" x14ac:dyDescent="0.2">
      <c r="V5757" s="8"/>
      <c r="X5757" s="8"/>
    </row>
    <row r="5758" spans="22:24" ht="14.25" customHeight="1" x14ac:dyDescent="0.2">
      <c r="V5758" s="8"/>
      <c r="X5758" s="8"/>
    </row>
    <row r="5759" spans="22:24" ht="14.25" customHeight="1" x14ac:dyDescent="0.2">
      <c r="V5759" s="8"/>
      <c r="X5759" s="8"/>
    </row>
    <row r="5760" spans="22:24" ht="14.25" customHeight="1" x14ac:dyDescent="0.2">
      <c r="V5760" s="8"/>
      <c r="X5760" s="8"/>
    </row>
    <row r="5761" spans="22:24" ht="14.25" customHeight="1" x14ac:dyDescent="0.2">
      <c r="V5761" s="8"/>
      <c r="X5761" s="8"/>
    </row>
    <row r="5762" spans="22:24" ht="14.25" customHeight="1" x14ac:dyDescent="0.2">
      <c r="V5762" s="8"/>
      <c r="X5762" s="8"/>
    </row>
    <row r="5763" spans="22:24" ht="14.25" customHeight="1" x14ac:dyDescent="0.2">
      <c r="V5763" s="8"/>
      <c r="X5763" s="8"/>
    </row>
    <row r="5764" spans="22:24" ht="14.25" customHeight="1" x14ac:dyDescent="0.2">
      <c r="V5764" s="8"/>
      <c r="X5764" s="8"/>
    </row>
    <row r="5765" spans="22:24" ht="14.25" customHeight="1" x14ac:dyDescent="0.2">
      <c r="V5765" s="8"/>
      <c r="X5765" s="8"/>
    </row>
    <row r="5766" spans="22:24" ht="14.25" customHeight="1" x14ac:dyDescent="0.2">
      <c r="V5766" s="8"/>
      <c r="X5766" s="8"/>
    </row>
    <row r="5767" spans="22:24" ht="14.25" customHeight="1" x14ac:dyDescent="0.2">
      <c r="V5767" s="8"/>
      <c r="X5767" s="8"/>
    </row>
    <row r="5768" spans="22:24" ht="14.25" customHeight="1" x14ac:dyDescent="0.2">
      <c r="V5768" s="8"/>
      <c r="X5768" s="8"/>
    </row>
    <row r="5769" spans="22:24" ht="14.25" customHeight="1" x14ac:dyDescent="0.2">
      <c r="V5769" s="8"/>
      <c r="X5769" s="8"/>
    </row>
    <row r="5770" spans="22:24" ht="14.25" customHeight="1" x14ac:dyDescent="0.2">
      <c r="V5770" s="8"/>
      <c r="X5770" s="8"/>
    </row>
    <row r="5771" spans="22:24" ht="14.25" customHeight="1" x14ac:dyDescent="0.2">
      <c r="V5771" s="8"/>
      <c r="X5771" s="8"/>
    </row>
    <row r="5772" spans="22:24" ht="14.25" customHeight="1" x14ac:dyDescent="0.2">
      <c r="V5772" s="8"/>
      <c r="X5772" s="8"/>
    </row>
    <row r="5773" spans="22:24" ht="14.25" customHeight="1" x14ac:dyDescent="0.2">
      <c r="V5773" s="8"/>
      <c r="X5773" s="8"/>
    </row>
    <row r="5774" spans="22:24" ht="14.25" customHeight="1" x14ac:dyDescent="0.2">
      <c r="V5774" s="8"/>
      <c r="X5774" s="8"/>
    </row>
    <row r="5775" spans="22:24" ht="14.25" customHeight="1" x14ac:dyDescent="0.2">
      <c r="V5775" s="8"/>
      <c r="X5775" s="8"/>
    </row>
    <row r="5776" spans="22:24" ht="14.25" customHeight="1" x14ac:dyDescent="0.2">
      <c r="V5776" s="8"/>
      <c r="X5776" s="8"/>
    </row>
    <row r="5777" spans="22:24" ht="14.25" customHeight="1" x14ac:dyDescent="0.2">
      <c r="V5777" s="8"/>
      <c r="X5777" s="8"/>
    </row>
    <row r="5778" spans="22:24" ht="14.25" customHeight="1" x14ac:dyDescent="0.2">
      <c r="V5778" s="8"/>
      <c r="X5778" s="8"/>
    </row>
    <row r="5779" spans="22:24" ht="14.25" customHeight="1" x14ac:dyDescent="0.2">
      <c r="V5779" s="8"/>
      <c r="X5779" s="8"/>
    </row>
    <row r="5780" spans="22:24" ht="14.25" customHeight="1" x14ac:dyDescent="0.2">
      <c r="V5780" s="8"/>
      <c r="X5780" s="8"/>
    </row>
    <row r="5781" spans="22:24" ht="14.25" customHeight="1" x14ac:dyDescent="0.2">
      <c r="V5781" s="8"/>
      <c r="X5781" s="8"/>
    </row>
    <row r="5782" spans="22:24" ht="14.25" customHeight="1" x14ac:dyDescent="0.2">
      <c r="V5782" s="8"/>
      <c r="X5782" s="8"/>
    </row>
    <row r="5783" spans="22:24" ht="14.25" customHeight="1" x14ac:dyDescent="0.2">
      <c r="V5783" s="8"/>
      <c r="X5783" s="8"/>
    </row>
    <row r="5784" spans="22:24" ht="14.25" customHeight="1" x14ac:dyDescent="0.2">
      <c r="V5784" s="8"/>
      <c r="X5784" s="8"/>
    </row>
    <row r="5785" spans="22:24" ht="14.25" customHeight="1" x14ac:dyDescent="0.2">
      <c r="V5785" s="8"/>
      <c r="X5785" s="8"/>
    </row>
    <row r="5786" spans="22:24" ht="14.25" customHeight="1" x14ac:dyDescent="0.2">
      <c r="V5786" s="8"/>
      <c r="X5786" s="8"/>
    </row>
    <row r="5787" spans="22:24" ht="14.25" customHeight="1" x14ac:dyDescent="0.2">
      <c r="V5787" s="8"/>
      <c r="X5787" s="8"/>
    </row>
    <row r="5788" spans="22:24" ht="14.25" customHeight="1" x14ac:dyDescent="0.2">
      <c r="V5788" s="8"/>
      <c r="X5788" s="8"/>
    </row>
    <row r="5789" spans="22:24" ht="14.25" customHeight="1" x14ac:dyDescent="0.2">
      <c r="V5789" s="8"/>
      <c r="X5789" s="8"/>
    </row>
    <row r="5790" spans="22:24" ht="14.25" customHeight="1" x14ac:dyDescent="0.2">
      <c r="V5790" s="8"/>
      <c r="X5790" s="8"/>
    </row>
    <row r="5791" spans="22:24" ht="14.25" customHeight="1" x14ac:dyDescent="0.2">
      <c r="V5791" s="8"/>
      <c r="X5791" s="8"/>
    </row>
    <row r="5792" spans="22:24" ht="14.25" customHeight="1" x14ac:dyDescent="0.2">
      <c r="V5792" s="8"/>
      <c r="X5792" s="8"/>
    </row>
    <row r="5793" spans="22:24" ht="14.25" customHeight="1" x14ac:dyDescent="0.2">
      <c r="V5793" s="8"/>
      <c r="X5793" s="8"/>
    </row>
    <row r="5794" spans="22:24" ht="14.25" customHeight="1" x14ac:dyDescent="0.2">
      <c r="V5794" s="8"/>
      <c r="X5794" s="8"/>
    </row>
    <row r="5795" spans="22:24" ht="14.25" customHeight="1" x14ac:dyDescent="0.2">
      <c r="V5795" s="8"/>
      <c r="X5795" s="8"/>
    </row>
    <row r="5796" spans="22:24" ht="14.25" customHeight="1" x14ac:dyDescent="0.2">
      <c r="V5796" s="8"/>
      <c r="X5796" s="8"/>
    </row>
    <row r="5797" spans="22:24" ht="14.25" customHeight="1" x14ac:dyDescent="0.2">
      <c r="V5797" s="8"/>
      <c r="X5797" s="8"/>
    </row>
    <row r="5798" spans="22:24" ht="14.25" customHeight="1" x14ac:dyDescent="0.2">
      <c r="V5798" s="8"/>
      <c r="X5798" s="8"/>
    </row>
    <row r="5799" spans="22:24" ht="14.25" customHeight="1" x14ac:dyDescent="0.2">
      <c r="V5799" s="8"/>
      <c r="X5799" s="8"/>
    </row>
    <row r="5800" spans="22:24" ht="14.25" customHeight="1" x14ac:dyDescent="0.2">
      <c r="V5800" s="8"/>
      <c r="X5800" s="8"/>
    </row>
    <row r="5801" spans="22:24" ht="14.25" customHeight="1" x14ac:dyDescent="0.2">
      <c r="V5801" s="8"/>
      <c r="X5801" s="8"/>
    </row>
    <row r="5802" spans="22:24" ht="14.25" customHeight="1" x14ac:dyDescent="0.2">
      <c r="V5802" s="8"/>
      <c r="X5802" s="8"/>
    </row>
    <row r="5803" spans="22:24" ht="14.25" customHeight="1" x14ac:dyDescent="0.2">
      <c r="V5803" s="8"/>
      <c r="X5803" s="8"/>
    </row>
    <row r="5804" spans="22:24" ht="14.25" customHeight="1" x14ac:dyDescent="0.2">
      <c r="V5804" s="8"/>
      <c r="X5804" s="8"/>
    </row>
    <row r="5805" spans="22:24" ht="14.25" customHeight="1" x14ac:dyDescent="0.2">
      <c r="V5805" s="8"/>
      <c r="X5805" s="8"/>
    </row>
    <row r="5806" spans="22:24" ht="14.25" customHeight="1" x14ac:dyDescent="0.2">
      <c r="V5806" s="8"/>
      <c r="X5806" s="8"/>
    </row>
    <row r="5807" spans="22:24" ht="14.25" customHeight="1" x14ac:dyDescent="0.2">
      <c r="V5807" s="8"/>
      <c r="X5807" s="8"/>
    </row>
    <row r="5808" spans="22:24" ht="14.25" customHeight="1" x14ac:dyDescent="0.2">
      <c r="V5808" s="8"/>
      <c r="X5808" s="8"/>
    </row>
    <row r="5809" spans="22:24" ht="14.25" customHeight="1" x14ac:dyDescent="0.2">
      <c r="V5809" s="8"/>
      <c r="X5809" s="8"/>
    </row>
    <row r="5810" spans="22:24" ht="14.25" customHeight="1" x14ac:dyDescent="0.2">
      <c r="V5810" s="8"/>
      <c r="X5810" s="8"/>
    </row>
    <row r="5811" spans="22:24" ht="14.25" customHeight="1" x14ac:dyDescent="0.2">
      <c r="V5811" s="8"/>
      <c r="X5811" s="8"/>
    </row>
    <row r="5812" spans="22:24" ht="14.25" customHeight="1" x14ac:dyDescent="0.2">
      <c r="V5812" s="8"/>
      <c r="X5812" s="8"/>
    </row>
    <row r="5813" spans="22:24" ht="14.25" customHeight="1" x14ac:dyDescent="0.2">
      <c r="V5813" s="8"/>
      <c r="X5813" s="8"/>
    </row>
    <row r="5814" spans="22:24" ht="14.25" customHeight="1" x14ac:dyDescent="0.2">
      <c r="V5814" s="8"/>
      <c r="X5814" s="8"/>
    </row>
    <row r="5815" spans="22:24" ht="14.25" customHeight="1" x14ac:dyDescent="0.2">
      <c r="V5815" s="8"/>
      <c r="X5815" s="8"/>
    </row>
    <row r="5816" spans="22:24" ht="14.25" customHeight="1" x14ac:dyDescent="0.2">
      <c r="V5816" s="8"/>
      <c r="X5816" s="8"/>
    </row>
    <row r="5817" spans="22:24" ht="14.25" customHeight="1" x14ac:dyDescent="0.2">
      <c r="V5817" s="8"/>
      <c r="X5817" s="8"/>
    </row>
    <row r="5818" spans="22:24" ht="14.25" customHeight="1" x14ac:dyDescent="0.2">
      <c r="V5818" s="8"/>
      <c r="X5818" s="8"/>
    </row>
    <row r="5819" spans="22:24" ht="14.25" customHeight="1" x14ac:dyDescent="0.2">
      <c r="V5819" s="8"/>
      <c r="X5819" s="8"/>
    </row>
    <row r="5820" spans="22:24" ht="14.25" customHeight="1" x14ac:dyDescent="0.2">
      <c r="V5820" s="8"/>
      <c r="X5820" s="8"/>
    </row>
    <row r="5821" spans="22:24" ht="14.25" customHeight="1" x14ac:dyDescent="0.2">
      <c r="V5821" s="8"/>
      <c r="X5821" s="8"/>
    </row>
    <row r="5822" spans="22:24" ht="14.25" customHeight="1" x14ac:dyDescent="0.2">
      <c r="V5822" s="8"/>
      <c r="X5822" s="8"/>
    </row>
    <row r="5823" spans="22:24" ht="14.25" customHeight="1" x14ac:dyDescent="0.2">
      <c r="V5823" s="8"/>
      <c r="X5823" s="8"/>
    </row>
    <row r="5824" spans="22:24" ht="14.25" customHeight="1" x14ac:dyDescent="0.2">
      <c r="V5824" s="8"/>
      <c r="X5824" s="8"/>
    </row>
    <row r="5825" spans="22:24" ht="14.25" customHeight="1" x14ac:dyDescent="0.2">
      <c r="V5825" s="8"/>
      <c r="X5825" s="8"/>
    </row>
    <row r="5826" spans="22:24" ht="14.25" customHeight="1" x14ac:dyDescent="0.2">
      <c r="V5826" s="8"/>
      <c r="X5826" s="8"/>
    </row>
    <row r="5827" spans="22:24" ht="14.25" customHeight="1" x14ac:dyDescent="0.2">
      <c r="V5827" s="8"/>
      <c r="X5827" s="8"/>
    </row>
    <row r="5828" spans="22:24" ht="14.25" customHeight="1" x14ac:dyDescent="0.2">
      <c r="V5828" s="8"/>
      <c r="X5828" s="8"/>
    </row>
    <row r="5829" spans="22:24" ht="14.25" customHeight="1" x14ac:dyDescent="0.2">
      <c r="V5829" s="8"/>
      <c r="X5829" s="8"/>
    </row>
    <row r="5830" spans="22:24" ht="14.25" customHeight="1" x14ac:dyDescent="0.2">
      <c r="V5830" s="8"/>
      <c r="X5830" s="8"/>
    </row>
    <row r="5831" spans="22:24" ht="14.25" customHeight="1" x14ac:dyDescent="0.2">
      <c r="V5831" s="8"/>
      <c r="X5831" s="8"/>
    </row>
    <row r="5832" spans="22:24" ht="14.25" customHeight="1" x14ac:dyDescent="0.2">
      <c r="V5832" s="8"/>
      <c r="X5832" s="8"/>
    </row>
    <row r="5833" spans="22:24" ht="14.25" customHeight="1" x14ac:dyDescent="0.2">
      <c r="V5833" s="8"/>
      <c r="X5833" s="8"/>
    </row>
    <row r="5834" spans="22:24" ht="14.25" customHeight="1" x14ac:dyDescent="0.2">
      <c r="V5834" s="8"/>
      <c r="X5834" s="8"/>
    </row>
    <row r="5835" spans="22:24" ht="14.25" customHeight="1" x14ac:dyDescent="0.2">
      <c r="V5835" s="8"/>
      <c r="X5835" s="8"/>
    </row>
    <row r="5836" spans="22:24" ht="14.25" customHeight="1" x14ac:dyDescent="0.2">
      <c r="V5836" s="8"/>
      <c r="X5836" s="8"/>
    </row>
    <row r="5837" spans="22:24" ht="14.25" customHeight="1" x14ac:dyDescent="0.2">
      <c r="V5837" s="8"/>
      <c r="X5837" s="8"/>
    </row>
    <row r="5838" spans="22:24" ht="14.25" customHeight="1" x14ac:dyDescent="0.2">
      <c r="V5838" s="8"/>
      <c r="X5838" s="8"/>
    </row>
    <row r="5839" spans="22:24" ht="14.25" customHeight="1" x14ac:dyDescent="0.2">
      <c r="V5839" s="8"/>
      <c r="X5839" s="8"/>
    </row>
    <row r="5840" spans="22:24" ht="14.25" customHeight="1" x14ac:dyDescent="0.2">
      <c r="V5840" s="8"/>
      <c r="X5840" s="8"/>
    </row>
    <row r="5841" spans="22:24" ht="14.25" customHeight="1" x14ac:dyDescent="0.2">
      <c r="V5841" s="8"/>
      <c r="X5841" s="8"/>
    </row>
    <row r="5842" spans="22:24" ht="14.25" customHeight="1" x14ac:dyDescent="0.2">
      <c r="V5842" s="8"/>
      <c r="X5842" s="8"/>
    </row>
    <row r="5843" spans="22:24" ht="14.25" customHeight="1" x14ac:dyDescent="0.2">
      <c r="V5843" s="8"/>
      <c r="X5843" s="8"/>
    </row>
    <row r="5844" spans="22:24" ht="14.25" customHeight="1" x14ac:dyDescent="0.2">
      <c r="V5844" s="8"/>
      <c r="X5844" s="8"/>
    </row>
    <row r="5845" spans="22:24" ht="14.25" customHeight="1" x14ac:dyDescent="0.2">
      <c r="V5845" s="8"/>
      <c r="X5845" s="8"/>
    </row>
    <row r="5846" spans="22:24" ht="14.25" customHeight="1" x14ac:dyDescent="0.2">
      <c r="V5846" s="8"/>
      <c r="X5846" s="8"/>
    </row>
    <row r="5847" spans="22:24" ht="14.25" customHeight="1" x14ac:dyDescent="0.2">
      <c r="V5847" s="8"/>
      <c r="X5847" s="8"/>
    </row>
    <row r="5848" spans="22:24" ht="14.25" customHeight="1" x14ac:dyDescent="0.2">
      <c r="V5848" s="8"/>
      <c r="X5848" s="8"/>
    </row>
    <row r="5849" spans="22:24" ht="14.25" customHeight="1" x14ac:dyDescent="0.2">
      <c r="V5849" s="8"/>
      <c r="X5849" s="8"/>
    </row>
    <row r="5850" spans="22:24" ht="14.25" customHeight="1" x14ac:dyDescent="0.2">
      <c r="V5850" s="8"/>
      <c r="X5850" s="8"/>
    </row>
    <row r="5851" spans="22:24" ht="14.25" customHeight="1" x14ac:dyDescent="0.2">
      <c r="V5851" s="8"/>
      <c r="X5851" s="8"/>
    </row>
    <row r="5852" spans="22:24" ht="14.25" customHeight="1" x14ac:dyDescent="0.2">
      <c r="V5852" s="8"/>
      <c r="X5852" s="8"/>
    </row>
    <row r="5853" spans="22:24" ht="14.25" customHeight="1" x14ac:dyDescent="0.2">
      <c r="V5853" s="8"/>
      <c r="X5853" s="8"/>
    </row>
    <row r="5854" spans="22:24" ht="14.25" customHeight="1" x14ac:dyDescent="0.2">
      <c r="V5854" s="8"/>
      <c r="X5854" s="8"/>
    </row>
    <row r="5855" spans="22:24" ht="14.25" customHeight="1" x14ac:dyDescent="0.2">
      <c r="V5855" s="8"/>
      <c r="X5855" s="8"/>
    </row>
    <row r="5856" spans="22:24" ht="14.25" customHeight="1" x14ac:dyDescent="0.2">
      <c r="V5856" s="8"/>
      <c r="X5856" s="8"/>
    </row>
    <row r="5857" spans="22:24" ht="14.25" customHeight="1" x14ac:dyDescent="0.2">
      <c r="V5857" s="8"/>
      <c r="X5857" s="8"/>
    </row>
    <row r="5858" spans="22:24" ht="14.25" customHeight="1" x14ac:dyDescent="0.2">
      <c r="V5858" s="8"/>
      <c r="X5858" s="8"/>
    </row>
    <row r="5859" spans="22:24" ht="14.25" customHeight="1" x14ac:dyDescent="0.2">
      <c r="V5859" s="8"/>
      <c r="X5859" s="8"/>
    </row>
    <row r="5860" spans="22:24" ht="14.25" customHeight="1" x14ac:dyDescent="0.2">
      <c r="V5860" s="8"/>
      <c r="X5860" s="8"/>
    </row>
    <row r="5861" spans="22:24" ht="14.25" customHeight="1" x14ac:dyDescent="0.2">
      <c r="V5861" s="8"/>
      <c r="X5861" s="8"/>
    </row>
    <row r="5862" spans="22:24" ht="14.25" customHeight="1" x14ac:dyDescent="0.2">
      <c r="V5862" s="8"/>
      <c r="X5862" s="8"/>
    </row>
    <row r="5863" spans="22:24" ht="14.25" customHeight="1" x14ac:dyDescent="0.2">
      <c r="V5863" s="8"/>
      <c r="X5863" s="8"/>
    </row>
    <row r="5864" spans="22:24" ht="14.25" customHeight="1" x14ac:dyDescent="0.2">
      <c r="V5864" s="8"/>
      <c r="X5864" s="8"/>
    </row>
    <row r="5865" spans="22:24" ht="14.25" customHeight="1" x14ac:dyDescent="0.2">
      <c r="V5865" s="8"/>
      <c r="X5865" s="8"/>
    </row>
    <row r="5866" spans="22:24" ht="14.25" customHeight="1" x14ac:dyDescent="0.2">
      <c r="V5866" s="8"/>
      <c r="X5866" s="8"/>
    </row>
    <row r="5867" spans="22:24" ht="14.25" customHeight="1" x14ac:dyDescent="0.2">
      <c r="V5867" s="8"/>
      <c r="X5867" s="8"/>
    </row>
    <row r="5868" spans="22:24" ht="14.25" customHeight="1" x14ac:dyDescent="0.2">
      <c r="V5868" s="8"/>
      <c r="X5868" s="8"/>
    </row>
    <row r="5869" spans="22:24" ht="14.25" customHeight="1" x14ac:dyDescent="0.2">
      <c r="V5869" s="8"/>
      <c r="X5869" s="8"/>
    </row>
    <row r="5870" spans="22:24" ht="14.25" customHeight="1" x14ac:dyDescent="0.2">
      <c r="V5870" s="8"/>
      <c r="X5870" s="8"/>
    </row>
    <row r="5871" spans="22:24" ht="14.25" customHeight="1" x14ac:dyDescent="0.2">
      <c r="V5871" s="8"/>
      <c r="X5871" s="8"/>
    </row>
    <row r="5872" spans="22:24" ht="14.25" customHeight="1" x14ac:dyDescent="0.2">
      <c r="V5872" s="8"/>
      <c r="X5872" s="8"/>
    </row>
    <row r="5873" spans="22:24" ht="14.25" customHeight="1" x14ac:dyDescent="0.2">
      <c r="V5873" s="8"/>
      <c r="X5873" s="8"/>
    </row>
    <row r="5874" spans="22:24" ht="14.25" customHeight="1" x14ac:dyDescent="0.2">
      <c r="V5874" s="8"/>
      <c r="X5874" s="8"/>
    </row>
    <row r="5875" spans="22:24" ht="14.25" customHeight="1" x14ac:dyDescent="0.2">
      <c r="V5875" s="8"/>
      <c r="X5875" s="8"/>
    </row>
    <row r="5876" spans="22:24" ht="14.25" customHeight="1" x14ac:dyDescent="0.2">
      <c r="V5876" s="8"/>
      <c r="X5876" s="8"/>
    </row>
    <row r="5877" spans="22:24" ht="14.25" customHeight="1" x14ac:dyDescent="0.2">
      <c r="V5877" s="8"/>
      <c r="X5877" s="8"/>
    </row>
    <row r="5878" spans="22:24" ht="14.25" customHeight="1" x14ac:dyDescent="0.2">
      <c r="V5878" s="8"/>
      <c r="X5878" s="8"/>
    </row>
    <row r="5879" spans="22:24" ht="14.25" customHeight="1" x14ac:dyDescent="0.2">
      <c r="V5879" s="8"/>
      <c r="X5879" s="8"/>
    </row>
    <row r="5880" spans="22:24" ht="14.25" customHeight="1" x14ac:dyDescent="0.2">
      <c r="V5880" s="8"/>
      <c r="X5880" s="8"/>
    </row>
    <row r="5881" spans="22:24" ht="14.25" customHeight="1" x14ac:dyDescent="0.2">
      <c r="V5881" s="8"/>
      <c r="X5881" s="8"/>
    </row>
    <row r="5882" spans="22:24" ht="14.25" customHeight="1" x14ac:dyDescent="0.2">
      <c r="V5882" s="8"/>
      <c r="X5882" s="8"/>
    </row>
    <row r="5883" spans="22:24" ht="14.25" customHeight="1" x14ac:dyDescent="0.2">
      <c r="V5883" s="8"/>
      <c r="X5883" s="8"/>
    </row>
    <row r="5884" spans="22:24" ht="14.25" customHeight="1" x14ac:dyDescent="0.2">
      <c r="V5884" s="8"/>
      <c r="X5884" s="8"/>
    </row>
    <row r="5885" spans="22:24" ht="14.25" customHeight="1" x14ac:dyDescent="0.2">
      <c r="V5885" s="8"/>
      <c r="X5885" s="8"/>
    </row>
    <row r="5886" spans="22:24" ht="14.25" customHeight="1" x14ac:dyDescent="0.2">
      <c r="V5886" s="8"/>
      <c r="X5886" s="8"/>
    </row>
    <row r="5887" spans="22:24" ht="14.25" customHeight="1" x14ac:dyDescent="0.2">
      <c r="V5887" s="8"/>
      <c r="X5887" s="8"/>
    </row>
    <row r="5888" spans="22:24" ht="14.25" customHeight="1" x14ac:dyDescent="0.2">
      <c r="V5888" s="8"/>
      <c r="X5888" s="8"/>
    </row>
    <row r="5889" spans="22:24" ht="14.25" customHeight="1" x14ac:dyDescent="0.2">
      <c r="V5889" s="8"/>
      <c r="X5889" s="8"/>
    </row>
    <row r="5890" spans="22:24" ht="14.25" customHeight="1" x14ac:dyDescent="0.2">
      <c r="V5890" s="8"/>
      <c r="X5890" s="8"/>
    </row>
    <row r="5891" spans="22:24" ht="14.25" customHeight="1" x14ac:dyDescent="0.2">
      <c r="V5891" s="8"/>
      <c r="X5891" s="8"/>
    </row>
    <row r="5892" spans="22:24" ht="14.25" customHeight="1" x14ac:dyDescent="0.2">
      <c r="V5892" s="8"/>
      <c r="X5892" s="8"/>
    </row>
    <row r="5893" spans="22:24" ht="14.25" customHeight="1" x14ac:dyDescent="0.2">
      <c r="V5893" s="8"/>
      <c r="X5893" s="8"/>
    </row>
    <row r="5894" spans="22:24" ht="14.25" customHeight="1" x14ac:dyDescent="0.2">
      <c r="V5894" s="8"/>
      <c r="X5894" s="8"/>
    </row>
    <row r="5895" spans="22:24" ht="14.25" customHeight="1" x14ac:dyDescent="0.2">
      <c r="V5895" s="8"/>
      <c r="X5895" s="8"/>
    </row>
    <row r="5896" spans="22:24" ht="14.25" customHeight="1" x14ac:dyDescent="0.2">
      <c r="V5896" s="8"/>
      <c r="X5896" s="8"/>
    </row>
    <row r="5897" spans="22:24" ht="14.25" customHeight="1" x14ac:dyDescent="0.2">
      <c r="V5897" s="8"/>
      <c r="X5897" s="8"/>
    </row>
    <row r="5898" spans="22:24" ht="14.25" customHeight="1" x14ac:dyDescent="0.2">
      <c r="V5898" s="8"/>
      <c r="X5898" s="8"/>
    </row>
    <row r="5899" spans="22:24" ht="14.25" customHeight="1" x14ac:dyDescent="0.2">
      <c r="V5899" s="8"/>
      <c r="X5899" s="8"/>
    </row>
    <row r="5900" spans="22:24" ht="14.25" customHeight="1" x14ac:dyDescent="0.2">
      <c r="V5900" s="8"/>
      <c r="X5900" s="8"/>
    </row>
    <row r="5901" spans="22:24" ht="14.25" customHeight="1" x14ac:dyDescent="0.2">
      <c r="V5901" s="8"/>
      <c r="X5901" s="8"/>
    </row>
    <row r="5902" spans="22:24" ht="14.25" customHeight="1" x14ac:dyDescent="0.2">
      <c r="V5902" s="8"/>
      <c r="X5902" s="8"/>
    </row>
    <row r="5903" spans="22:24" ht="14.25" customHeight="1" x14ac:dyDescent="0.2">
      <c r="V5903" s="8"/>
      <c r="X5903" s="8"/>
    </row>
    <row r="5904" spans="22:24" ht="14.25" customHeight="1" x14ac:dyDescent="0.2">
      <c r="V5904" s="8"/>
      <c r="X5904" s="8"/>
    </row>
    <row r="5905" spans="22:24" ht="14.25" customHeight="1" x14ac:dyDescent="0.2">
      <c r="V5905" s="8"/>
      <c r="X5905" s="8"/>
    </row>
    <row r="5906" spans="22:24" ht="14.25" customHeight="1" x14ac:dyDescent="0.2">
      <c r="V5906" s="8"/>
      <c r="X5906" s="8"/>
    </row>
    <row r="5907" spans="22:24" ht="14.25" customHeight="1" x14ac:dyDescent="0.2">
      <c r="V5907" s="8"/>
      <c r="X5907" s="8"/>
    </row>
    <row r="5908" spans="22:24" ht="14.25" customHeight="1" x14ac:dyDescent="0.2">
      <c r="V5908" s="8"/>
      <c r="X5908" s="8"/>
    </row>
    <row r="5909" spans="22:24" ht="14.25" customHeight="1" x14ac:dyDescent="0.2">
      <c r="V5909" s="8"/>
      <c r="X5909" s="8"/>
    </row>
    <row r="5910" spans="22:24" ht="14.25" customHeight="1" x14ac:dyDescent="0.2">
      <c r="V5910" s="8"/>
      <c r="X5910" s="8"/>
    </row>
    <row r="5911" spans="22:24" ht="14.25" customHeight="1" x14ac:dyDescent="0.2">
      <c r="V5911" s="8"/>
      <c r="X5911" s="8"/>
    </row>
    <row r="5912" spans="22:24" ht="14.25" customHeight="1" x14ac:dyDescent="0.2">
      <c r="V5912" s="8"/>
      <c r="X5912" s="8"/>
    </row>
    <row r="5913" spans="22:24" ht="14.25" customHeight="1" x14ac:dyDescent="0.2">
      <c r="V5913" s="8"/>
      <c r="X5913" s="8"/>
    </row>
    <row r="5914" spans="22:24" ht="14.25" customHeight="1" x14ac:dyDescent="0.2">
      <c r="V5914" s="8"/>
      <c r="X5914" s="8"/>
    </row>
    <row r="5915" spans="22:24" ht="14.25" customHeight="1" x14ac:dyDescent="0.2">
      <c r="V5915" s="8"/>
      <c r="X5915" s="8"/>
    </row>
    <row r="5916" spans="22:24" ht="14.25" customHeight="1" x14ac:dyDescent="0.2">
      <c r="V5916" s="8"/>
      <c r="X5916" s="8"/>
    </row>
    <row r="5917" spans="22:24" ht="14.25" customHeight="1" x14ac:dyDescent="0.2">
      <c r="V5917" s="8"/>
      <c r="X5917" s="8"/>
    </row>
    <row r="5918" spans="22:24" ht="14.25" customHeight="1" x14ac:dyDescent="0.2">
      <c r="V5918" s="8"/>
      <c r="X5918" s="8"/>
    </row>
    <row r="5919" spans="22:24" ht="14.25" customHeight="1" x14ac:dyDescent="0.2">
      <c r="V5919" s="8"/>
      <c r="X5919" s="8"/>
    </row>
    <row r="5920" spans="22:24" ht="14.25" customHeight="1" x14ac:dyDescent="0.2">
      <c r="V5920" s="8"/>
      <c r="X5920" s="8"/>
    </row>
    <row r="5921" spans="22:24" ht="14.25" customHeight="1" x14ac:dyDescent="0.2">
      <c r="V5921" s="8"/>
      <c r="X5921" s="8"/>
    </row>
    <row r="5922" spans="22:24" ht="14.25" customHeight="1" x14ac:dyDescent="0.2">
      <c r="V5922" s="8"/>
      <c r="X5922" s="8"/>
    </row>
    <row r="5923" spans="22:24" ht="14.25" customHeight="1" x14ac:dyDescent="0.2">
      <c r="V5923" s="8"/>
      <c r="X5923" s="8"/>
    </row>
    <row r="5924" spans="22:24" ht="14.25" customHeight="1" x14ac:dyDescent="0.2">
      <c r="V5924" s="8"/>
      <c r="X5924" s="8"/>
    </row>
    <row r="5925" spans="22:24" ht="14.25" customHeight="1" x14ac:dyDescent="0.2">
      <c r="V5925" s="8"/>
      <c r="X5925" s="8"/>
    </row>
    <row r="5926" spans="22:24" ht="14.25" customHeight="1" x14ac:dyDescent="0.2">
      <c r="V5926" s="8"/>
      <c r="X5926" s="8"/>
    </row>
    <row r="5927" spans="22:24" ht="14.25" customHeight="1" x14ac:dyDescent="0.2">
      <c r="V5927" s="8"/>
      <c r="X5927" s="8"/>
    </row>
    <row r="5928" spans="22:24" ht="14.25" customHeight="1" x14ac:dyDescent="0.2">
      <c r="V5928" s="8"/>
      <c r="X5928" s="8"/>
    </row>
    <row r="5929" spans="22:24" ht="14.25" customHeight="1" x14ac:dyDescent="0.2">
      <c r="V5929" s="8"/>
      <c r="X5929" s="8"/>
    </row>
    <row r="5930" spans="22:24" ht="14.25" customHeight="1" x14ac:dyDescent="0.2">
      <c r="V5930" s="8"/>
      <c r="X5930" s="8"/>
    </row>
    <row r="5931" spans="22:24" ht="14.25" customHeight="1" x14ac:dyDescent="0.2">
      <c r="V5931" s="8"/>
      <c r="X5931" s="8"/>
    </row>
    <row r="5932" spans="22:24" ht="14.25" customHeight="1" x14ac:dyDescent="0.2">
      <c r="V5932" s="8"/>
      <c r="X5932" s="8"/>
    </row>
    <row r="5933" spans="22:24" ht="14.25" customHeight="1" x14ac:dyDescent="0.2">
      <c r="V5933" s="8"/>
      <c r="X5933" s="8"/>
    </row>
    <row r="5934" spans="22:24" ht="14.25" customHeight="1" x14ac:dyDescent="0.2">
      <c r="V5934" s="8"/>
      <c r="X5934" s="8"/>
    </row>
    <row r="5935" spans="22:24" ht="14.25" customHeight="1" x14ac:dyDescent="0.2">
      <c r="V5935" s="8"/>
      <c r="X5935" s="8"/>
    </row>
    <row r="5936" spans="22:24" ht="14.25" customHeight="1" x14ac:dyDescent="0.2">
      <c r="V5936" s="8"/>
      <c r="X5936" s="8"/>
    </row>
    <row r="5937" spans="22:24" ht="14.25" customHeight="1" x14ac:dyDescent="0.2">
      <c r="V5937" s="8"/>
      <c r="X5937" s="8"/>
    </row>
    <row r="5938" spans="22:24" ht="14.25" customHeight="1" x14ac:dyDescent="0.2">
      <c r="V5938" s="8"/>
      <c r="X5938" s="8"/>
    </row>
    <row r="5939" spans="22:24" ht="14.25" customHeight="1" x14ac:dyDescent="0.2">
      <c r="V5939" s="8"/>
      <c r="X5939" s="8"/>
    </row>
    <row r="5940" spans="22:24" ht="14.25" customHeight="1" x14ac:dyDescent="0.2">
      <c r="V5940" s="8"/>
      <c r="X5940" s="8"/>
    </row>
    <row r="5941" spans="22:24" ht="14.25" customHeight="1" x14ac:dyDescent="0.2">
      <c r="V5941" s="8"/>
      <c r="X5941" s="8"/>
    </row>
    <row r="5942" spans="22:24" ht="14.25" customHeight="1" x14ac:dyDescent="0.2">
      <c r="V5942" s="8"/>
      <c r="X5942" s="8"/>
    </row>
    <row r="5943" spans="22:24" ht="14.25" customHeight="1" x14ac:dyDescent="0.2">
      <c r="V5943" s="8"/>
      <c r="X5943" s="8"/>
    </row>
    <row r="5944" spans="22:24" ht="14.25" customHeight="1" x14ac:dyDescent="0.2">
      <c r="V5944" s="8"/>
      <c r="X5944" s="8"/>
    </row>
    <row r="5945" spans="22:24" ht="14.25" customHeight="1" x14ac:dyDescent="0.2">
      <c r="V5945" s="8"/>
      <c r="X5945" s="8"/>
    </row>
    <row r="5946" spans="22:24" ht="14.25" customHeight="1" x14ac:dyDescent="0.2">
      <c r="V5946" s="8"/>
      <c r="X5946" s="8"/>
    </row>
    <row r="5947" spans="22:24" ht="14.25" customHeight="1" x14ac:dyDescent="0.2">
      <c r="V5947" s="8"/>
      <c r="X5947" s="8"/>
    </row>
    <row r="5948" spans="22:24" ht="14.25" customHeight="1" x14ac:dyDescent="0.2">
      <c r="V5948" s="8"/>
      <c r="X5948" s="8"/>
    </row>
    <row r="5949" spans="22:24" ht="14.25" customHeight="1" x14ac:dyDescent="0.2">
      <c r="V5949" s="8"/>
      <c r="X5949" s="8"/>
    </row>
    <row r="5950" spans="22:24" ht="14.25" customHeight="1" x14ac:dyDescent="0.2">
      <c r="V5950" s="8"/>
      <c r="X5950" s="8"/>
    </row>
    <row r="5951" spans="22:24" ht="14.25" customHeight="1" x14ac:dyDescent="0.2">
      <c r="V5951" s="8"/>
      <c r="X5951" s="8"/>
    </row>
    <row r="5952" spans="22:24" ht="14.25" customHeight="1" x14ac:dyDescent="0.2">
      <c r="V5952" s="8"/>
      <c r="X5952" s="8"/>
    </row>
    <row r="5953" spans="22:24" ht="14.25" customHeight="1" x14ac:dyDescent="0.2">
      <c r="V5953" s="8"/>
      <c r="X5953" s="8"/>
    </row>
    <row r="5954" spans="22:24" ht="14.25" customHeight="1" x14ac:dyDescent="0.2">
      <c r="V5954" s="8"/>
      <c r="X5954" s="8"/>
    </row>
    <row r="5955" spans="22:24" ht="14.25" customHeight="1" x14ac:dyDescent="0.2">
      <c r="V5955" s="8"/>
      <c r="X5955" s="8"/>
    </row>
    <row r="5956" spans="22:24" ht="14.25" customHeight="1" x14ac:dyDescent="0.2">
      <c r="V5956" s="8"/>
      <c r="X5956" s="8"/>
    </row>
    <row r="5957" spans="22:24" ht="14.25" customHeight="1" x14ac:dyDescent="0.2">
      <c r="V5957" s="8"/>
      <c r="X5957" s="8"/>
    </row>
    <row r="5958" spans="22:24" ht="14.25" customHeight="1" x14ac:dyDescent="0.2">
      <c r="V5958" s="8"/>
      <c r="X5958" s="8"/>
    </row>
    <row r="5959" spans="22:24" ht="14.25" customHeight="1" x14ac:dyDescent="0.2">
      <c r="V5959" s="8"/>
      <c r="X5959" s="8"/>
    </row>
    <row r="5960" spans="22:24" ht="14.25" customHeight="1" x14ac:dyDescent="0.2">
      <c r="V5960" s="8"/>
      <c r="X5960" s="8"/>
    </row>
    <row r="5961" spans="22:24" ht="14.25" customHeight="1" x14ac:dyDescent="0.2">
      <c r="V5961" s="8"/>
      <c r="X5961" s="8"/>
    </row>
    <row r="5962" spans="22:24" ht="14.25" customHeight="1" x14ac:dyDescent="0.2">
      <c r="V5962" s="8"/>
      <c r="X5962" s="8"/>
    </row>
    <row r="5963" spans="22:24" ht="14.25" customHeight="1" x14ac:dyDescent="0.2">
      <c r="V5963" s="8"/>
      <c r="X5963" s="8"/>
    </row>
    <row r="5964" spans="22:24" ht="14.25" customHeight="1" x14ac:dyDescent="0.2">
      <c r="V5964" s="8"/>
      <c r="X5964" s="8"/>
    </row>
    <row r="5965" spans="22:24" ht="14.25" customHeight="1" x14ac:dyDescent="0.2">
      <c r="V5965" s="8"/>
      <c r="X5965" s="8"/>
    </row>
    <row r="5966" spans="22:24" ht="14.25" customHeight="1" x14ac:dyDescent="0.2">
      <c r="V5966" s="8"/>
      <c r="X5966" s="8"/>
    </row>
    <row r="5967" spans="22:24" ht="14.25" customHeight="1" x14ac:dyDescent="0.2">
      <c r="V5967" s="8"/>
      <c r="X5967" s="8"/>
    </row>
    <row r="5968" spans="22:24" ht="14.25" customHeight="1" x14ac:dyDescent="0.2">
      <c r="V5968" s="8"/>
      <c r="X5968" s="8"/>
    </row>
    <row r="5969" spans="22:24" ht="14.25" customHeight="1" x14ac:dyDescent="0.2">
      <c r="V5969" s="8"/>
      <c r="X5969" s="8"/>
    </row>
    <row r="5970" spans="22:24" ht="14.25" customHeight="1" x14ac:dyDescent="0.2">
      <c r="V5970" s="8"/>
      <c r="X5970" s="8"/>
    </row>
    <row r="5971" spans="22:24" ht="14.25" customHeight="1" x14ac:dyDescent="0.2">
      <c r="V5971" s="8"/>
      <c r="X5971" s="8"/>
    </row>
    <row r="5972" spans="22:24" ht="14.25" customHeight="1" x14ac:dyDescent="0.2">
      <c r="V5972" s="8"/>
      <c r="X5972" s="8"/>
    </row>
    <row r="5973" spans="22:24" ht="14.25" customHeight="1" x14ac:dyDescent="0.2">
      <c r="V5973" s="8"/>
      <c r="X5973" s="8"/>
    </row>
    <row r="5974" spans="22:24" ht="14.25" customHeight="1" x14ac:dyDescent="0.2">
      <c r="V5974" s="8"/>
      <c r="X5974" s="8"/>
    </row>
    <row r="5975" spans="22:24" ht="14.25" customHeight="1" x14ac:dyDescent="0.2">
      <c r="V5975" s="8"/>
      <c r="X5975" s="8"/>
    </row>
    <row r="5976" spans="22:24" ht="14.25" customHeight="1" x14ac:dyDescent="0.2">
      <c r="V5976" s="8"/>
      <c r="X5976" s="8"/>
    </row>
    <row r="5977" spans="22:24" ht="14.25" customHeight="1" x14ac:dyDescent="0.2">
      <c r="V5977" s="8"/>
      <c r="X5977" s="8"/>
    </row>
    <row r="5978" spans="22:24" ht="14.25" customHeight="1" x14ac:dyDescent="0.2">
      <c r="V5978" s="8"/>
      <c r="X5978" s="8"/>
    </row>
    <row r="5979" spans="22:24" ht="14.25" customHeight="1" x14ac:dyDescent="0.2">
      <c r="V5979" s="8"/>
      <c r="X5979" s="8"/>
    </row>
    <row r="5980" spans="22:24" ht="14.25" customHeight="1" x14ac:dyDescent="0.2">
      <c r="V5980" s="8"/>
      <c r="X5980" s="8"/>
    </row>
    <row r="5981" spans="22:24" ht="14.25" customHeight="1" x14ac:dyDescent="0.2">
      <c r="V5981" s="8"/>
      <c r="X5981" s="8"/>
    </row>
    <row r="5982" spans="22:24" ht="14.25" customHeight="1" x14ac:dyDescent="0.2">
      <c r="V5982" s="8"/>
      <c r="X5982" s="8"/>
    </row>
    <row r="5983" spans="22:24" ht="14.25" customHeight="1" x14ac:dyDescent="0.2">
      <c r="V5983" s="8"/>
      <c r="X5983" s="8"/>
    </row>
    <row r="5984" spans="22:24" ht="14.25" customHeight="1" x14ac:dyDescent="0.2">
      <c r="V5984" s="8"/>
      <c r="X5984" s="8"/>
    </row>
    <row r="5985" spans="22:24" ht="14.25" customHeight="1" x14ac:dyDescent="0.2">
      <c r="V5985" s="8"/>
      <c r="X5985" s="8"/>
    </row>
    <row r="5986" spans="22:24" ht="14.25" customHeight="1" x14ac:dyDescent="0.2">
      <c r="V5986" s="8"/>
      <c r="X5986" s="8"/>
    </row>
    <row r="5987" spans="22:24" ht="14.25" customHeight="1" x14ac:dyDescent="0.2">
      <c r="V5987" s="8"/>
      <c r="X5987" s="8"/>
    </row>
    <row r="5988" spans="22:24" ht="14.25" customHeight="1" x14ac:dyDescent="0.2">
      <c r="V5988" s="8"/>
      <c r="X5988" s="8"/>
    </row>
    <row r="5989" spans="22:24" ht="14.25" customHeight="1" x14ac:dyDescent="0.2">
      <c r="V5989" s="8"/>
      <c r="X5989" s="8"/>
    </row>
    <row r="5990" spans="22:24" ht="14.25" customHeight="1" x14ac:dyDescent="0.2">
      <c r="V5990" s="8"/>
      <c r="X5990" s="8"/>
    </row>
    <row r="5991" spans="22:24" ht="14.25" customHeight="1" x14ac:dyDescent="0.2">
      <c r="V5991" s="8"/>
      <c r="X5991" s="8"/>
    </row>
    <row r="5992" spans="22:24" ht="14.25" customHeight="1" x14ac:dyDescent="0.2">
      <c r="V5992" s="8"/>
      <c r="X5992" s="8"/>
    </row>
    <row r="5993" spans="22:24" ht="14.25" customHeight="1" x14ac:dyDescent="0.2">
      <c r="V5993" s="8"/>
      <c r="X5993" s="8"/>
    </row>
    <row r="5994" spans="22:24" ht="14.25" customHeight="1" x14ac:dyDescent="0.2">
      <c r="V5994" s="8"/>
      <c r="X5994" s="8"/>
    </row>
    <row r="5995" spans="22:24" ht="14.25" customHeight="1" x14ac:dyDescent="0.2">
      <c r="V5995" s="8"/>
      <c r="X5995" s="8"/>
    </row>
    <row r="5996" spans="22:24" ht="14.25" customHeight="1" x14ac:dyDescent="0.2">
      <c r="V5996" s="8"/>
      <c r="X5996" s="8"/>
    </row>
    <row r="5997" spans="22:24" ht="14.25" customHeight="1" x14ac:dyDescent="0.2">
      <c r="V5997" s="8"/>
      <c r="X5997" s="8"/>
    </row>
    <row r="5998" spans="22:24" ht="14.25" customHeight="1" x14ac:dyDescent="0.2">
      <c r="V5998" s="8"/>
      <c r="X5998" s="8"/>
    </row>
    <row r="5999" spans="22:24" ht="14.25" customHeight="1" x14ac:dyDescent="0.2">
      <c r="V5999" s="8"/>
      <c r="X5999" s="8"/>
    </row>
    <row r="6000" spans="22:24" ht="14.25" customHeight="1" x14ac:dyDescent="0.2">
      <c r="V6000" s="8"/>
      <c r="X6000" s="8"/>
    </row>
    <row r="6001" spans="22:24" ht="14.25" customHeight="1" x14ac:dyDescent="0.2">
      <c r="V6001" s="8"/>
      <c r="X6001" s="8"/>
    </row>
    <row r="6002" spans="22:24" ht="14.25" customHeight="1" x14ac:dyDescent="0.2">
      <c r="V6002" s="8"/>
      <c r="X6002" s="8"/>
    </row>
    <row r="6003" spans="22:24" ht="14.25" customHeight="1" x14ac:dyDescent="0.2">
      <c r="V6003" s="8"/>
      <c r="X6003" s="8"/>
    </row>
    <row r="6004" spans="22:24" ht="14.25" customHeight="1" x14ac:dyDescent="0.2">
      <c r="V6004" s="8"/>
      <c r="X6004" s="8"/>
    </row>
    <row r="6005" spans="22:24" ht="14.25" customHeight="1" x14ac:dyDescent="0.2">
      <c r="V6005" s="8"/>
      <c r="X6005" s="8"/>
    </row>
    <row r="6006" spans="22:24" ht="14.25" customHeight="1" x14ac:dyDescent="0.2">
      <c r="V6006" s="8"/>
      <c r="X6006" s="8"/>
    </row>
    <row r="6007" spans="22:24" ht="14.25" customHeight="1" x14ac:dyDescent="0.2">
      <c r="V6007" s="8"/>
      <c r="X6007" s="8"/>
    </row>
    <row r="6008" spans="22:24" ht="14.25" customHeight="1" x14ac:dyDescent="0.2">
      <c r="V6008" s="8"/>
      <c r="X6008" s="8"/>
    </row>
    <row r="6009" spans="22:24" ht="14.25" customHeight="1" x14ac:dyDescent="0.2">
      <c r="V6009" s="8"/>
      <c r="X6009" s="8"/>
    </row>
    <row r="6010" spans="22:24" ht="14.25" customHeight="1" x14ac:dyDescent="0.2">
      <c r="V6010" s="8"/>
      <c r="X6010" s="8"/>
    </row>
    <row r="6011" spans="22:24" ht="14.25" customHeight="1" x14ac:dyDescent="0.2">
      <c r="V6011" s="8"/>
      <c r="X6011" s="8"/>
    </row>
    <row r="6012" spans="22:24" ht="14.25" customHeight="1" x14ac:dyDescent="0.2">
      <c r="V6012" s="8"/>
      <c r="X6012" s="8"/>
    </row>
    <row r="6013" spans="22:24" ht="14.25" customHeight="1" x14ac:dyDescent="0.2">
      <c r="V6013" s="8"/>
      <c r="X6013" s="8"/>
    </row>
    <row r="6014" spans="22:24" ht="14.25" customHeight="1" x14ac:dyDescent="0.2">
      <c r="V6014" s="8"/>
      <c r="X6014" s="8"/>
    </row>
    <row r="6015" spans="22:24" ht="14.25" customHeight="1" x14ac:dyDescent="0.2">
      <c r="V6015" s="8"/>
      <c r="X6015" s="8"/>
    </row>
    <row r="6016" spans="22:24" ht="14.25" customHeight="1" x14ac:dyDescent="0.2">
      <c r="V6016" s="8"/>
      <c r="X6016" s="8"/>
    </row>
    <row r="6017" spans="22:24" ht="14.25" customHeight="1" x14ac:dyDescent="0.2">
      <c r="V6017" s="8"/>
      <c r="X6017" s="8"/>
    </row>
    <row r="6018" spans="22:24" ht="14.25" customHeight="1" x14ac:dyDescent="0.2">
      <c r="V6018" s="8"/>
      <c r="X6018" s="8"/>
    </row>
    <row r="6019" spans="22:24" ht="14.25" customHeight="1" x14ac:dyDescent="0.2">
      <c r="V6019" s="8"/>
      <c r="X6019" s="8"/>
    </row>
    <row r="6020" spans="22:24" ht="14.25" customHeight="1" x14ac:dyDescent="0.2">
      <c r="V6020" s="8"/>
      <c r="X6020" s="8"/>
    </row>
    <row r="6021" spans="22:24" ht="14.25" customHeight="1" x14ac:dyDescent="0.2">
      <c r="V6021" s="8"/>
      <c r="X6021" s="8"/>
    </row>
    <row r="6022" spans="22:24" ht="14.25" customHeight="1" x14ac:dyDescent="0.2">
      <c r="V6022" s="8"/>
      <c r="X6022" s="8"/>
    </row>
    <row r="6023" spans="22:24" ht="14.25" customHeight="1" x14ac:dyDescent="0.2">
      <c r="V6023" s="8"/>
      <c r="X6023" s="8"/>
    </row>
    <row r="6024" spans="22:24" ht="14.25" customHeight="1" x14ac:dyDescent="0.2">
      <c r="V6024" s="8"/>
      <c r="X6024" s="8"/>
    </row>
    <row r="6025" spans="22:24" ht="14.25" customHeight="1" x14ac:dyDescent="0.2">
      <c r="V6025" s="8"/>
      <c r="X6025" s="8"/>
    </row>
    <row r="6026" spans="22:24" ht="14.25" customHeight="1" x14ac:dyDescent="0.2">
      <c r="V6026" s="8"/>
      <c r="X6026" s="8"/>
    </row>
    <row r="6027" spans="22:24" ht="14.25" customHeight="1" x14ac:dyDescent="0.2">
      <c r="V6027" s="8"/>
      <c r="X6027" s="8"/>
    </row>
    <row r="6028" spans="22:24" ht="14.25" customHeight="1" x14ac:dyDescent="0.2">
      <c r="V6028" s="8"/>
      <c r="X6028" s="8"/>
    </row>
    <row r="6029" spans="22:24" ht="14.25" customHeight="1" x14ac:dyDescent="0.2">
      <c r="V6029" s="8"/>
      <c r="X6029" s="8"/>
    </row>
    <row r="6030" spans="22:24" ht="14.25" customHeight="1" x14ac:dyDescent="0.2">
      <c r="V6030" s="8"/>
      <c r="X6030" s="8"/>
    </row>
    <row r="6031" spans="22:24" ht="14.25" customHeight="1" x14ac:dyDescent="0.2">
      <c r="V6031" s="8"/>
      <c r="X6031" s="8"/>
    </row>
    <row r="6032" spans="22:24" ht="14.25" customHeight="1" x14ac:dyDescent="0.2">
      <c r="V6032" s="8"/>
      <c r="X6032" s="8"/>
    </row>
    <row r="6033" spans="22:24" ht="14.25" customHeight="1" x14ac:dyDescent="0.2">
      <c r="V6033" s="8"/>
      <c r="X6033" s="8"/>
    </row>
    <row r="6034" spans="22:24" ht="14.25" customHeight="1" x14ac:dyDescent="0.2">
      <c r="V6034" s="8"/>
      <c r="X6034" s="8"/>
    </row>
    <row r="6035" spans="22:24" ht="14.25" customHeight="1" x14ac:dyDescent="0.2">
      <c r="V6035" s="8"/>
      <c r="X6035" s="8"/>
    </row>
    <row r="6036" spans="22:24" ht="14.25" customHeight="1" x14ac:dyDescent="0.2">
      <c r="V6036" s="8"/>
      <c r="X6036" s="8"/>
    </row>
    <row r="6037" spans="22:24" ht="14.25" customHeight="1" x14ac:dyDescent="0.2">
      <c r="V6037" s="8"/>
      <c r="X6037" s="8"/>
    </row>
    <row r="6038" spans="22:24" ht="14.25" customHeight="1" x14ac:dyDescent="0.2">
      <c r="V6038" s="8"/>
      <c r="X6038" s="8"/>
    </row>
    <row r="6039" spans="22:24" ht="14.25" customHeight="1" x14ac:dyDescent="0.2">
      <c r="V6039" s="8"/>
      <c r="X6039" s="8"/>
    </row>
    <row r="6040" spans="22:24" ht="14.25" customHeight="1" x14ac:dyDescent="0.2">
      <c r="V6040" s="8"/>
      <c r="X6040" s="8"/>
    </row>
    <row r="6041" spans="22:24" ht="14.25" customHeight="1" x14ac:dyDescent="0.2">
      <c r="V6041" s="8"/>
      <c r="X6041" s="8"/>
    </row>
    <row r="6042" spans="22:24" ht="14.25" customHeight="1" x14ac:dyDescent="0.2">
      <c r="V6042" s="8"/>
      <c r="X6042" s="8"/>
    </row>
    <row r="6043" spans="22:24" ht="14.25" customHeight="1" x14ac:dyDescent="0.2">
      <c r="V6043" s="8"/>
      <c r="X6043" s="8"/>
    </row>
    <row r="6044" spans="22:24" ht="14.25" customHeight="1" x14ac:dyDescent="0.2">
      <c r="V6044" s="8"/>
      <c r="X6044" s="8"/>
    </row>
    <row r="6045" spans="22:24" ht="14.25" customHeight="1" x14ac:dyDescent="0.2">
      <c r="V6045" s="8"/>
      <c r="X6045" s="8"/>
    </row>
    <row r="6046" spans="22:24" ht="14.25" customHeight="1" x14ac:dyDescent="0.2">
      <c r="V6046" s="8"/>
      <c r="X6046" s="8"/>
    </row>
    <row r="6047" spans="22:24" ht="14.25" customHeight="1" x14ac:dyDescent="0.2">
      <c r="V6047" s="8"/>
      <c r="X6047" s="8"/>
    </row>
    <row r="6048" spans="22:24" ht="14.25" customHeight="1" x14ac:dyDescent="0.2">
      <c r="V6048" s="8"/>
      <c r="X6048" s="8"/>
    </row>
    <row r="6049" spans="22:24" ht="14.25" customHeight="1" x14ac:dyDescent="0.2">
      <c r="V6049" s="8"/>
      <c r="X6049" s="8"/>
    </row>
    <row r="6050" spans="22:24" ht="14.25" customHeight="1" x14ac:dyDescent="0.2">
      <c r="V6050" s="8"/>
      <c r="X6050" s="8"/>
    </row>
    <row r="6051" spans="22:24" ht="14.25" customHeight="1" x14ac:dyDescent="0.2">
      <c r="V6051" s="8"/>
      <c r="X6051" s="8"/>
    </row>
    <row r="6052" spans="22:24" ht="14.25" customHeight="1" x14ac:dyDescent="0.2">
      <c r="V6052" s="8"/>
      <c r="X6052" s="8"/>
    </row>
    <row r="6053" spans="22:24" ht="14.25" customHeight="1" x14ac:dyDescent="0.2">
      <c r="V6053" s="8"/>
      <c r="X6053" s="8"/>
    </row>
    <row r="6054" spans="22:24" ht="14.25" customHeight="1" x14ac:dyDescent="0.2">
      <c r="V6054" s="8"/>
      <c r="X6054" s="8"/>
    </row>
    <row r="6055" spans="22:24" ht="14.25" customHeight="1" x14ac:dyDescent="0.2">
      <c r="V6055" s="8"/>
      <c r="X6055" s="8"/>
    </row>
    <row r="6056" spans="22:24" ht="14.25" customHeight="1" x14ac:dyDescent="0.2">
      <c r="V6056" s="8"/>
      <c r="X6056" s="8"/>
    </row>
    <row r="6057" spans="22:24" ht="14.25" customHeight="1" x14ac:dyDescent="0.2">
      <c r="V6057" s="8"/>
      <c r="X6057" s="8"/>
    </row>
    <row r="6058" spans="22:24" ht="14.25" customHeight="1" x14ac:dyDescent="0.2">
      <c r="V6058" s="8"/>
      <c r="X6058" s="8"/>
    </row>
    <row r="6059" spans="22:24" ht="14.25" customHeight="1" x14ac:dyDescent="0.2">
      <c r="V6059" s="8"/>
      <c r="X6059" s="8"/>
    </row>
    <row r="6060" spans="22:24" ht="14.25" customHeight="1" x14ac:dyDescent="0.2">
      <c r="V6060" s="8"/>
      <c r="X6060" s="8"/>
    </row>
    <row r="6061" spans="22:24" ht="14.25" customHeight="1" x14ac:dyDescent="0.2">
      <c r="V6061" s="8"/>
      <c r="X6061" s="8"/>
    </row>
    <row r="6062" spans="22:24" ht="14.25" customHeight="1" x14ac:dyDescent="0.2">
      <c r="V6062" s="8"/>
      <c r="X6062" s="8"/>
    </row>
    <row r="6063" spans="22:24" ht="14.25" customHeight="1" x14ac:dyDescent="0.2">
      <c r="V6063" s="8"/>
      <c r="X6063" s="8"/>
    </row>
    <row r="6064" spans="22:24" ht="14.25" customHeight="1" x14ac:dyDescent="0.2">
      <c r="V6064" s="8"/>
      <c r="X6064" s="8"/>
    </row>
    <row r="6065" spans="22:24" ht="14.25" customHeight="1" x14ac:dyDescent="0.2">
      <c r="V6065" s="8"/>
      <c r="X6065" s="8"/>
    </row>
    <row r="6066" spans="22:24" ht="14.25" customHeight="1" x14ac:dyDescent="0.2">
      <c r="V6066" s="8"/>
      <c r="X6066" s="8"/>
    </row>
    <row r="6067" spans="22:24" ht="14.25" customHeight="1" x14ac:dyDescent="0.2">
      <c r="V6067" s="8"/>
      <c r="X6067" s="8"/>
    </row>
    <row r="6068" spans="22:24" ht="14.25" customHeight="1" x14ac:dyDescent="0.2">
      <c r="V6068" s="8"/>
      <c r="X6068" s="8"/>
    </row>
    <row r="6069" spans="22:24" ht="14.25" customHeight="1" x14ac:dyDescent="0.2">
      <c r="V6069" s="8"/>
      <c r="X6069" s="8"/>
    </row>
    <row r="6070" spans="22:24" ht="14.25" customHeight="1" x14ac:dyDescent="0.2">
      <c r="V6070" s="8"/>
      <c r="X6070" s="8"/>
    </row>
    <row r="6071" spans="22:24" ht="14.25" customHeight="1" x14ac:dyDescent="0.2">
      <c r="V6071" s="8"/>
      <c r="X6071" s="8"/>
    </row>
    <row r="6072" spans="22:24" ht="14.25" customHeight="1" x14ac:dyDescent="0.2">
      <c r="V6072" s="8"/>
      <c r="X6072" s="8"/>
    </row>
    <row r="6073" spans="22:24" ht="14.25" customHeight="1" x14ac:dyDescent="0.2">
      <c r="V6073" s="8"/>
      <c r="X6073" s="8"/>
    </row>
    <row r="6074" spans="22:24" ht="14.25" customHeight="1" x14ac:dyDescent="0.2">
      <c r="V6074" s="8"/>
      <c r="X6074" s="8"/>
    </row>
    <row r="6075" spans="22:24" ht="14.25" customHeight="1" x14ac:dyDescent="0.2">
      <c r="V6075" s="8"/>
      <c r="X6075" s="8"/>
    </row>
    <row r="6076" spans="22:24" ht="14.25" customHeight="1" x14ac:dyDescent="0.2">
      <c r="V6076" s="8"/>
      <c r="X6076" s="8"/>
    </row>
    <row r="6077" spans="22:24" ht="14.25" customHeight="1" x14ac:dyDescent="0.2">
      <c r="V6077" s="8"/>
      <c r="X6077" s="8"/>
    </row>
    <row r="6078" spans="22:24" ht="14.25" customHeight="1" x14ac:dyDescent="0.2">
      <c r="V6078" s="8"/>
      <c r="X6078" s="8"/>
    </row>
    <row r="6079" spans="22:24" ht="14.25" customHeight="1" x14ac:dyDescent="0.2">
      <c r="V6079" s="8"/>
      <c r="X6079" s="8"/>
    </row>
    <row r="6080" spans="22:24" ht="14.25" customHeight="1" x14ac:dyDescent="0.2">
      <c r="V6080" s="8"/>
      <c r="X6080" s="8"/>
    </row>
    <row r="6081" spans="22:24" ht="14.25" customHeight="1" x14ac:dyDescent="0.2">
      <c r="V6081" s="8"/>
      <c r="X6081" s="8"/>
    </row>
    <row r="6082" spans="22:24" ht="14.25" customHeight="1" x14ac:dyDescent="0.2">
      <c r="V6082" s="8"/>
      <c r="X6082" s="8"/>
    </row>
    <row r="6083" spans="22:24" ht="14.25" customHeight="1" x14ac:dyDescent="0.2">
      <c r="V6083" s="8"/>
      <c r="X6083" s="8"/>
    </row>
    <row r="6084" spans="22:24" ht="14.25" customHeight="1" x14ac:dyDescent="0.2">
      <c r="V6084" s="8"/>
      <c r="X6084" s="8"/>
    </row>
    <row r="6085" spans="22:24" ht="14.25" customHeight="1" x14ac:dyDescent="0.2">
      <c r="V6085" s="8"/>
      <c r="X6085" s="8"/>
    </row>
    <row r="6086" spans="22:24" ht="14.25" customHeight="1" x14ac:dyDescent="0.2">
      <c r="V6086" s="8"/>
      <c r="X6086" s="8"/>
    </row>
    <row r="6087" spans="22:24" ht="14.25" customHeight="1" x14ac:dyDescent="0.2">
      <c r="V6087" s="8"/>
      <c r="X6087" s="8"/>
    </row>
    <row r="6088" spans="22:24" ht="14.25" customHeight="1" x14ac:dyDescent="0.2">
      <c r="V6088" s="8"/>
      <c r="X6088" s="8"/>
    </row>
    <row r="6089" spans="22:24" ht="14.25" customHeight="1" x14ac:dyDescent="0.2">
      <c r="V6089" s="8"/>
      <c r="X6089" s="8"/>
    </row>
    <row r="6090" spans="22:24" ht="14.25" customHeight="1" x14ac:dyDescent="0.2">
      <c r="V6090" s="8"/>
      <c r="X6090" s="8"/>
    </row>
    <row r="6091" spans="22:24" ht="14.25" customHeight="1" x14ac:dyDescent="0.2">
      <c r="V6091" s="8"/>
      <c r="X6091" s="8"/>
    </row>
    <row r="6092" spans="22:24" ht="14.25" customHeight="1" x14ac:dyDescent="0.2">
      <c r="V6092" s="8"/>
      <c r="X6092" s="8"/>
    </row>
    <row r="6093" spans="22:24" ht="14.25" customHeight="1" x14ac:dyDescent="0.2">
      <c r="V6093" s="8"/>
      <c r="X6093" s="8"/>
    </row>
    <row r="6094" spans="22:24" ht="14.25" customHeight="1" x14ac:dyDescent="0.2">
      <c r="V6094" s="8"/>
      <c r="X6094" s="8"/>
    </row>
    <row r="6095" spans="22:24" ht="14.25" customHeight="1" x14ac:dyDescent="0.2">
      <c r="V6095" s="8"/>
      <c r="X6095" s="8"/>
    </row>
    <row r="6096" spans="22:24" ht="14.25" customHeight="1" x14ac:dyDescent="0.2">
      <c r="V6096" s="8"/>
      <c r="X6096" s="8"/>
    </row>
    <row r="6097" spans="22:24" ht="14.25" customHeight="1" x14ac:dyDescent="0.2">
      <c r="V6097" s="8"/>
      <c r="X6097" s="8"/>
    </row>
    <row r="6098" spans="22:24" ht="14.25" customHeight="1" x14ac:dyDescent="0.2">
      <c r="V6098" s="8"/>
      <c r="X6098" s="8"/>
    </row>
    <row r="6099" spans="22:24" ht="14.25" customHeight="1" x14ac:dyDescent="0.2">
      <c r="V6099" s="8"/>
      <c r="X6099" s="8"/>
    </row>
    <row r="6100" spans="22:24" ht="14.25" customHeight="1" x14ac:dyDescent="0.2">
      <c r="V6100" s="8"/>
      <c r="X6100" s="8"/>
    </row>
    <row r="6101" spans="22:24" ht="14.25" customHeight="1" x14ac:dyDescent="0.2">
      <c r="V6101" s="8"/>
      <c r="X6101" s="8"/>
    </row>
    <row r="6102" spans="22:24" ht="14.25" customHeight="1" x14ac:dyDescent="0.2">
      <c r="V6102" s="8"/>
      <c r="X6102" s="8"/>
    </row>
    <row r="6103" spans="22:24" ht="14.25" customHeight="1" x14ac:dyDescent="0.2">
      <c r="V6103" s="8"/>
      <c r="X6103" s="8"/>
    </row>
    <row r="6104" spans="22:24" ht="14.25" customHeight="1" x14ac:dyDescent="0.2">
      <c r="V6104" s="8"/>
      <c r="X6104" s="8"/>
    </row>
    <row r="6105" spans="22:24" ht="14.25" customHeight="1" x14ac:dyDescent="0.2">
      <c r="V6105" s="8"/>
      <c r="X6105" s="8"/>
    </row>
    <row r="6106" spans="22:24" ht="14.25" customHeight="1" x14ac:dyDescent="0.2">
      <c r="V6106" s="8"/>
      <c r="X6106" s="8"/>
    </row>
    <row r="6107" spans="22:24" ht="14.25" customHeight="1" x14ac:dyDescent="0.2">
      <c r="V6107" s="8"/>
      <c r="X6107" s="8"/>
    </row>
    <row r="6108" spans="22:24" ht="14.25" customHeight="1" x14ac:dyDescent="0.2">
      <c r="V6108" s="8"/>
      <c r="X6108" s="8"/>
    </row>
    <row r="6109" spans="22:24" ht="14.25" customHeight="1" x14ac:dyDescent="0.2">
      <c r="V6109" s="8"/>
      <c r="X6109" s="8"/>
    </row>
    <row r="6110" spans="22:24" ht="14.25" customHeight="1" x14ac:dyDescent="0.2">
      <c r="V6110" s="8"/>
      <c r="X6110" s="8"/>
    </row>
    <row r="6111" spans="22:24" ht="14.25" customHeight="1" x14ac:dyDescent="0.2">
      <c r="V6111" s="8"/>
      <c r="X6111" s="8"/>
    </row>
    <row r="6112" spans="22:24" ht="14.25" customHeight="1" x14ac:dyDescent="0.2">
      <c r="V6112" s="8"/>
      <c r="X6112" s="8"/>
    </row>
    <row r="6113" spans="22:24" ht="14.25" customHeight="1" x14ac:dyDescent="0.2">
      <c r="V6113" s="8"/>
      <c r="X6113" s="8"/>
    </row>
    <row r="6114" spans="22:24" ht="14.25" customHeight="1" x14ac:dyDescent="0.2">
      <c r="V6114" s="8"/>
      <c r="X6114" s="8"/>
    </row>
    <row r="6115" spans="22:24" ht="14.25" customHeight="1" x14ac:dyDescent="0.2">
      <c r="V6115" s="8"/>
      <c r="X6115" s="8"/>
    </row>
    <row r="6116" spans="22:24" ht="14.25" customHeight="1" x14ac:dyDescent="0.2">
      <c r="V6116" s="8"/>
      <c r="X6116" s="8"/>
    </row>
    <row r="6117" spans="22:24" ht="14.25" customHeight="1" x14ac:dyDescent="0.2">
      <c r="V6117" s="8"/>
      <c r="X6117" s="8"/>
    </row>
    <row r="6118" spans="22:24" ht="14.25" customHeight="1" x14ac:dyDescent="0.2">
      <c r="V6118" s="8"/>
      <c r="X6118" s="8"/>
    </row>
    <row r="6119" spans="22:24" ht="14.25" customHeight="1" x14ac:dyDescent="0.2">
      <c r="V6119" s="8"/>
      <c r="X6119" s="8"/>
    </row>
    <row r="6120" spans="22:24" ht="14.25" customHeight="1" x14ac:dyDescent="0.2">
      <c r="V6120" s="8"/>
      <c r="X6120" s="8"/>
    </row>
    <row r="6121" spans="22:24" ht="14.25" customHeight="1" x14ac:dyDescent="0.2">
      <c r="V6121" s="8"/>
      <c r="X6121" s="8"/>
    </row>
    <row r="6122" spans="22:24" ht="14.25" customHeight="1" x14ac:dyDescent="0.2">
      <c r="V6122" s="8"/>
      <c r="X6122" s="8"/>
    </row>
    <row r="6123" spans="22:24" ht="14.25" customHeight="1" x14ac:dyDescent="0.2">
      <c r="V6123" s="8"/>
      <c r="X6123" s="8"/>
    </row>
    <row r="6124" spans="22:24" ht="14.25" customHeight="1" x14ac:dyDescent="0.2">
      <c r="V6124" s="8"/>
      <c r="X6124" s="8"/>
    </row>
    <row r="6125" spans="22:24" ht="14.25" customHeight="1" x14ac:dyDescent="0.2">
      <c r="V6125" s="8"/>
      <c r="X6125" s="8"/>
    </row>
    <row r="6126" spans="22:24" ht="14.25" customHeight="1" x14ac:dyDescent="0.2">
      <c r="V6126" s="8"/>
      <c r="X6126" s="8"/>
    </row>
    <row r="6127" spans="22:24" ht="14.25" customHeight="1" x14ac:dyDescent="0.2">
      <c r="V6127" s="8"/>
      <c r="X6127" s="8"/>
    </row>
    <row r="6128" spans="22:24" ht="14.25" customHeight="1" x14ac:dyDescent="0.2">
      <c r="V6128" s="8"/>
      <c r="X6128" s="8"/>
    </row>
    <row r="6129" spans="22:24" ht="14.25" customHeight="1" x14ac:dyDescent="0.2">
      <c r="V6129" s="8"/>
      <c r="X6129" s="8"/>
    </row>
    <row r="6130" spans="22:24" ht="14.25" customHeight="1" x14ac:dyDescent="0.2">
      <c r="V6130" s="8"/>
      <c r="X6130" s="8"/>
    </row>
    <row r="6131" spans="22:24" ht="14.25" customHeight="1" x14ac:dyDescent="0.2">
      <c r="V6131" s="8"/>
      <c r="X6131" s="8"/>
    </row>
    <row r="6132" spans="22:24" ht="14.25" customHeight="1" x14ac:dyDescent="0.2">
      <c r="V6132" s="8"/>
      <c r="X6132" s="8"/>
    </row>
    <row r="6133" spans="22:24" ht="14.25" customHeight="1" x14ac:dyDescent="0.2">
      <c r="V6133" s="8"/>
      <c r="X6133" s="8"/>
    </row>
    <row r="6134" spans="22:24" ht="14.25" customHeight="1" x14ac:dyDescent="0.2">
      <c r="V6134" s="8"/>
      <c r="X6134" s="8"/>
    </row>
    <row r="6135" spans="22:24" ht="14.25" customHeight="1" x14ac:dyDescent="0.2">
      <c r="V6135" s="8"/>
      <c r="X6135" s="8"/>
    </row>
    <row r="6136" spans="22:24" ht="14.25" customHeight="1" x14ac:dyDescent="0.2">
      <c r="V6136" s="8"/>
      <c r="X6136" s="8"/>
    </row>
    <row r="6137" spans="22:24" ht="14.25" customHeight="1" x14ac:dyDescent="0.2">
      <c r="V6137" s="8"/>
      <c r="X6137" s="8"/>
    </row>
    <row r="6138" spans="22:24" ht="14.25" customHeight="1" x14ac:dyDescent="0.2">
      <c r="V6138" s="8"/>
      <c r="X6138" s="8"/>
    </row>
    <row r="6139" spans="22:24" ht="14.25" customHeight="1" x14ac:dyDescent="0.2">
      <c r="V6139" s="8"/>
      <c r="X6139" s="8"/>
    </row>
    <row r="6140" spans="22:24" ht="14.25" customHeight="1" x14ac:dyDescent="0.2">
      <c r="V6140" s="8"/>
      <c r="X6140" s="8"/>
    </row>
    <row r="6141" spans="22:24" ht="14.25" customHeight="1" x14ac:dyDescent="0.2">
      <c r="V6141" s="8"/>
      <c r="X6141" s="8"/>
    </row>
    <row r="6142" spans="22:24" ht="14.25" customHeight="1" x14ac:dyDescent="0.2">
      <c r="V6142" s="8"/>
      <c r="X6142" s="8"/>
    </row>
    <row r="6143" spans="22:24" ht="14.25" customHeight="1" x14ac:dyDescent="0.2">
      <c r="V6143" s="8"/>
      <c r="X6143" s="8"/>
    </row>
    <row r="6144" spans="22:24" ht="14.25" customHeight="1" x14ac:dyDescent="0.2">
      <c r="V6144" s="8"/>
      <c r="X6144" s="8"/>
    </row>
    <row r="6145" spans="22:24" ht="14.25" customHeight="1" x14ac:dyDescent="0.2">
      <c r="V6145" s="8"/>
      <c r="X6145" s="8"/>
    </row>
    <row r="6146" spans="22:24" ht="14.25" customHeight="1" x14ac:dyDescent="0.2">
      <c r="V6146" s="8"/>
      <c r="X6146" s="8"/>
    </row>
    <row r="6147" spans="22:24" ht="14.25" customHeight="1" x14ac:dyDescent="0.2">
      <c r="V6147" s="8"/>
      <c r="X6147" s="8"/>
    </row>
    <row r="6148" spans="22:24" ht="14.25" customHeight="1" x14ac:dyDescent="0.2">
      <c r="V6148" s="8"/>
      <c r="X6148" s="8"/>
    </row>
    <row r="6149" spans="22:24" ht="14.25" customHeight="1" x14ac:dyDescent="0.2">
      <c r="V6149" s="8"/>
      <c r="X6149" s="8"/>
    </row>
    <row r="6150" spans="22:24" ht="14.25" customHeight="1" x14ac:dyDescent="0.2">
      <c r="V6150" s="8"/>
      <c r="X6150" s="8"/>
    </row>
    <row r="6151" spans="22:24" ht="14.25" customHeight="1" x14ac:dyDescent="0.2">
      <c r="V6151" s="8"/>
      <c r="X6151" s="8"/>
    </row>
    <row r="6152" spans="22:24" ht="14.25" customHeight="1" x14ac:dyDescent="0.2">
      <c r="V6152" s="8"/>
      <c r="X6152" s="8"/>
    </row>
    <row r="6153" spans="22:24" ht="14.25" customHeight="1" x14ac:dyDescent="0.2">
      <c r="V6153" s="8"/>
      <c r="X6153" s="8"/>
    </row>
    <row r="6154" spans="22:24" ht="14.25" customHeight="1" x14ac:dyDescent="0.2">
      <c r="V6154" s="8"/>
      <c r="X6154" s="8"/>
    </row>
    <row r="6155" spans="22:24" ht="14.25" customHeight="1" x14ac:dyDescent="0.2">
      <c r="V6155" s="8"/>
      <c r="X6155" s="8"/>
    </row>
    <row r="6156" spans="22:24" ht="14.25" customHeight="1" x14ac:dyDescent="0.2">
      <c r="V6156" s="8"/>
      <c r="X6156" s="8"/>
    </row>
    <row r="6157" spans="22:24" ht="14.25" customHeight="1" x14ac:dyDescent="0.2">
      <c r="V6157" s="8"/>
      <c r="X6157" s="8"/>
    </row>
    <row r="6158" spans="22:24" ht="14.25" customHeight="1" x14ac:dyDescent="0.2">
      <c r="V6158" s="8"/>
      <c r="X6158" s="8"/>
    </row>
    <row r="6159" spans="22:24" ht="14.25" customHeight="1" x14ac:dyDescent="0.2">
      <c r="V6159" s="8"/>
      <c r="X6159" s="8"/>
    </row>
    <row r="6160" spans="22:24" ht="14.25" customHeight="1" x14ac:dyDescent="0.2">
      <c r="V6160" s="8"/>
      <c r="X6160" s="8"/>
    </row>
    <row r="6161" spans="22:24" ht="14.25" customHeight="1" x14ac:dyDescent="0.2">
      <c r="V6161" s="8"/>
      <c r="X6161" s="8"/>
    </row>
    <row r="6162" spans="22:24" ht="14.25" customHeight="1" x14ac:dyDescent="0.2">
      <c r="V6162" s="8"/>
      <c r="X6162" s="8"/>
    </row>
    <row r="6163" spans="22:24" ht="14.25" customHeight="1" x14ac:dyDescent="0.2">
      <c r="V6163" s="8"/>
      <c r="X6163" s="8"/>
    </row>
    <row r="6164" spans="22:24" ht="14.25" customHeight="1" x14ac:dyDescent="0.2">
      <c r="V6164" s="8"/>
      <c r="X6164" s="8"/>
    </row>
    <row r="6165" spans="22:24" ht="14.25" customHeight="1" x14ac:dyDescent="0.2">
      <c r="V6165" s="8"/>
      <c r="X6165" s="8"/>
    </row>
    <row r="6166" spans="22:24" ht="14.25" customHeight="1" x14ac:dyDescent="0.2">
      <c r="V6166" s="8"/>
      <c r="X6166" s="8"/>
    </row>
    <row r="6167" spans="22:24" ht="14.25" customHeight="1" x14ac:dyDescent="0.2">
      <c r="V6167" s="8"/>
      <c r="X6167" s="8"/>
    </row>
    <row r="6168" spans="22:24" ht="14.25" customHeight="1" x14ac:dyDescent="0.2">
      <c r="V6168" s="8"/>
      <c r="X6168" s="8"/>
    </row>
    <row r="6169" spans="22:24" ht="14.25" customHeight="1" x14ac:dyDescent="0.2">
      <c r="V6169" s="8"/>
      <c r="X6169" s="8"/>
    </row>
    <row r="6170" spans="22:24" ht="14.25" customHeight="1" x14ac:dyDescent="0.2">
      <c r="V6170" s="8"/>
      <c r="X6170" s="8"/>
    </row>
    <row r="6171" spans="22:24" ht="14.25" customHeight="1" x14ac:dyDescent="0.2">
      <c r="V6171" s="8"/>
      <c r="X6171" s="8"/>
    </row>
    <row r="6172" spans="22:24" ht="14.25" customHeight="1" x14ac:dyDescent="0.2">
      <c r="V6172" s="8"/>
      <c r="X6172" s="8"/>
    </row>
    <row r="6173" spans="22:24" ht="14.25" customHeight="1" x14ac:dyDescent="0.2">
      <c r="V6173" s="8"/>
      <c r="X6173" s="8"/>
    </row>
    <row r="6174" spans="22:24" ht="14.25" customHeight="1" x14ac:dyDescent="0.2">
      <c r="V6174" s="8"/>
      <c r="X6174" s="8"/>
    </row>
    <row r="6175" spans="22:24" ht="14.25" customHeight="1" x14ac:dyDescent="0.2">
      <c r="V6175" s="8"/>
      <c r="X6175" s="8"/>
    </row>
    <row r="6176" spans="22:24" ht="14.25" customHeight="1" x14ac:dyDescent="0.2">
      <c r="V6176" s="8"/>
      <c r="X6176" s="8"/>
    </row>
    <row r="6177" spans="22:24" ht="14.25" customHeight="1" x14ac:dyDescent="0.2">
      <c r="V6177" s="8"/>
      <c r="X6177" s="8"/>
    </row>
    <row r="6178" spans="22:24" ht="14.25" customHeight="1" x14ac:dyDescent="0.2">
      <c r="V6178" s="8"/>
      <c r="X6178" s="8"/>
    </row>
    <row r="6179" spans="22:24" ht="14.25" customHeight="1" x14ac:dyDescent="0.2">
      <c r="V6179" s="8"/>
      <c r="X6179" s="8"/>
    </row>
    <row r="6180" spans="22:24" ht="14.25" customHeight="1" x14ac:dyDescent="0.2">
      <c r="V6180" s="8"/>
      <c r="X6180" s="8"/>
    </row>
    <row r="6181" spans="22:24" ht="14.25" customHeight="1" x14ac:dyDescent="0.2">
      <c r="V6181" s="8"/>
      <c r="X6181" s="8"/>
    </row>
    <row r="6182" spans="22:24" ht="14.25" customHeight="1" x14ac:dyDescent="0.2">
      <c r="V6182" s="8"/>
      <c r="X6182" s="8"/>
    </row>
    <row r="6183" spans="22:24" ht="14.25" customHeight="1" x14ac:dyDescent="0.2">
      <c r="V6183" s="8"/>
      <c r="X6183" s="8"/>
    </row>
    <row r="6184" spans="22:24" ht="14.25" customHeight="1" x14ac:dyDescent="0.2">
      <c r="V6184" s="8"/>
      <c r="X6184" s="8"/>
    </row>
    <row r="6185" spans="22:24" ht="14.25" customHeight="1" x14ac:dyDescent="0.2">
      <c r="V6185" s="8"/>
      <c r="X6185" s="8"/>
    </row>
    <row r="6186" spans="22:24" ht="14.25" customHeight="1" x14ac:dyDescent="0.2">
      <c r="V6186" s="8"/>
      <c r="X6186" s="8"/>
    </row>
    <row r="6187" spans="22:24" ht="14.25" customHeight="1" x14ac:dyDescent="0.2">
      <c r="V6187" s="8"/>
      <c r="X6187" s="8"/>
    </row>
    <row r="6188" spans="22:24" ht="14.25" customHeight="1" x14ac:dyDescent="0.2">
      <c r="V6188" s="8"/>
      <c r="X6188" s="8"/>
    </row>
    <row r="6189" spans="22:24" ht="14.25" customHeight="1" x14ac:dyDescent="0.2">
      <c r="V6189" s="8"/>
      <c r="X6189" s="8"/>
    </row>
    <row r="6190" spans="22:24" ht="14.25" customHeight="1" x14ac:dyDescent="0.2">
      <c r="V6190" s="8"/>
      <c r="X6190" s="8"/>
    </row>
    <row r="6191" spans="22:24" ht="14.25" customHeight="1" x14ac:dyDescent="0.2">
      <c r="V6191" s="8"/>
      <c r="X6191" s="8"/>
    </row>
    <row r="6192" spans="22:24" ht="14.25" customHeight="1" x14ac:dyDescent="0.2">
      <c r="V6192" s="8"/>
      <c r="X6192" s="8"/>
    </row>
    <row r="6193" spans="22:24" ht="14.25" customHeight="1" x14ac:dyDescent="0.2">
      <c r="V6193" s="8"/>
      <c r="X6193" s="8"/>
    </row>
    <row r="6194" spans="22:24" ht="14.25" customHeight="1" x14ac:dyDescent="0.2">
      <c r="V6194" s="8"/>
      <c r="X6194" s="8"/>
    </row>
    <row r="6195" spans="22:24" ht="14.25" customHeight="1" x14ac:dyDescent="0.2">
      <c r="V6195" s="8"/>
      <c r="X6195" s="8"/>
    </row>
    <row r="6196" spans="22:24" ht="14.25" customHeight="1" x14ac:dyDescent="0.2">
      <c r="V6196" s="8"/>
      <c r="X6196" s="8"/>
    </row>
    <row r="6197" spans="22:24" ht="14.25" customHeight="1" x14ac:dyDescent="0.2">
      <c r="V6197" s="8"/>
      <c r="X6197" s="8"/>
    </row>
    <row r="6198" spans="22:24" ht="14.25" customHeight="1" x14ac:dyDescent="0.2">
      <c r="V6198" s="8"/>
      <c r="X6198" s="8"/>
    </row>
    <row r="6199" spans="22:24" ht="14.25" customHeight="1" x14ac:dyDescent="0.2">
      <c r="V6199" s="8"/>
      <c r="X6199" s="8"/>
    </row>
    <row r="6200" spans="22:24" ht="14.25" customHeight="1" x14ac:dyDescent="0.2">
      <c r="V6200" s="8"/>
      <c r="X6200" s="8"/>
    </row>
    <row r="6201" spans="22:24" ht="14.25" customHeight="1" x14ac:dyDescent="0.2">
      <c r="V6201" s="8"/>
      <c r="X6201" s="8"/>
    </row>
    <row r="6202" spans="22:24" ht="14.25" customHeight="1" x14ac:dyDescent="0.2">
      <c r="V6202" s="8"/>
      <c r="X6202" s="8"/>
    </row>
    <row r="6203" spans="22:24" ht="14.25" customHeight="1" x14ac:dyDescent="0.2">
      <c r="V6203" s="8"/>
      <c r="X6203" s="8"/>
    </row>
    <row r="6204" spans="22:24" ht="14.25" customHeight="1" x14ac:dyDescent="0.2">
      <c r="V6204" s="8"/>
      <c r="X6204" s="8"/>
    </row>
    <row r="6205" spans="22:24" ht="14.25" customHeight="1" x14ac:dyDescent="0.2">
      <c r="V6205" s="8"/>
      <c r="X6205" s="8"/>
    </row>
    <row r="6206" spans="22:24" ht="14.25" customHeight="1" x14ac:dyDescent="0.2">
      <c r="V6206" s="8"/>
      <c r="X6206" s="8"/>
    </row>
    <row r="6207" spans="22:24" ht="14.25" customHeight="1" x14ac:dyDescent="0.2">
      <c r="V6207" s="8"/>
      <c r="X6207" s="8"/>
    </row>
    <row r="6208" spans="22:24" ht="14.25" customHeight="1" x14ac:dyDescent="0.2">
      <c r="V6208" s="8"/>
      <c r="X6208" s="8"/>
    </row>
    <row r="6209" spans="22:24" ht="14.25" customHeight="1" x14ac:dyDescent="0.2">
      <c r="V6209" s="8"/>
      <c r="X6209" s="8"/>
    </row>
    <row r="6210" spans="22:24" ht="14.25" customHeight="1" x14ac:dyDescent="0.2">
      <c r="V6210" s="8"/>
      <c r="X6210" s="8"/>
    </row>
    <row r="6211" spans="22:24" ht="14.25" customHeight="1" x14ac:dyDescent="0.2">
      <c r="V6211" s="8"/>
      <c r="X6211" s="8"/>
    </row>
    <row r="6212" spans="22:24" ht="14.25" customHeight="1" x14ac:dyDescent="0.2">
      <c r="V6212" s="8"/>
      <c r="X6212" s="8"/>
    </row>
    <row r="6213" spans="22:24" ht="14.25" customHeight="1" x14ac:dyDescent="0.2">
      <c r="V6213" s="8"/>
      <c r="X6213" s="8"/>
    </row>
    <row r="6214" spans="22:24" ht="14.25" customHeight="1" x14ac:dyDescent="0.2">
      <c r="V6214" s="8"/>
      <c r="X6214" s="8"/>
    </row>
    <row r="6215" spans="22:24" ht="14.25" customHeight="1" x14ac:dyDescent="0.2">
      <c r="V6215" s="8"/>
      <c r="X6215" s="8"/>
    </row>
    <row r="6216" spans="22:24" ht="14.25" customHeight="1" x14ac:dyDescent="0.2">
      <c r="V6216" s="8"/>
      <c r="X6216" s="8"/>
    </row>
    <row r="6217" spans="22:24" ht="14.25" customHeight="1" x14ac:dyDescent="0.2">
      <c r="V6217" s="8"/>
      <c r="X6217" s="8"/>
    </row>
    <row r="6218" spans="22:24" ht="14.25" customHeight="1" x14ac:dyDescent="0.2">
      <c r="V6218" s="8"/>
      <c r="X6218" s="8"/>
    </row>
    <row r="6219" spans="22:24" ht="14.25" customHeight="1" x14ac:dyDescent="0.2">
      <c r="V6219" s="8"/>
      <c r="X6219" s="8"/>
    </row>
    <row r="6220" spans="22:24" ht="14.25" customHeight="1" x14ac:dyDescent="0.2">
      <c r="V6220" s="8"/>
      <c r="X6220" s="8"/>
    </row>
    <row r="6221" spans="22:24" ht="14.25" customHeight="1" x14ac:dyDescent="0.2">
      <c r="V6221" s="8"/>
      <c r="X6221" s="8"/>
    </row>
    <row r="6222" spans="22:24" ht="14.25" customHeight="1" x14ac:dyDescent="0.2">
      <c r="V6222" s="8"/>
      <c r="X6222" s="8"/>
    </row>
    <row r="6223" spans="22:24" ht="14.25" customHeight="1" x14ac:dyDescent="0.2">
      <c r="V6223" s="8"/>
      <c r="X6223" s="8"/>
    </row>
    <row r="6224" spans="22:24" ht="14.25" customHeight="1" x14ac:dyDescent="0.2">
      <c r="V6224" s="8"/>
      <c r="X6224" s="8"/>
    </row>
    <row r="6225" spans="22:24" ht="14.25" customHeight="1" x14ac:dyDescent="0.2">
      <c r="V6225" s="8"/>
      <c r="X6225" s="8"/>
    </row>
    <row r="6226" spans="22:24" ht="14.25" customHeight="1" x14ac:dyDescent="0.2">
      <c r="V6226" s="8"/>
      <c r="X6226" s="8"/>
    </row>
    <row r="6227" spans="22:24" ht="14.25" customHeight="1" x14ac:dyDescent="0.2">
      <c r="V6227" s="8"/>
      <c r="X6227" s="8"/>
    </row>
    <row r="6228" spans="22:24" ht="14.25" customHeight="1" x14ac:dyDescent="0.2">
      <c r="V6228" s="8"/>
      <c r="X6228" s="8"/>
    </row>
    <row r="6229" spans="22:24" ht="14.25" customHeight="1" x14ac:dyDescent="0.2">
      <c r="V6229" s="8"/>
      <c r="X6229" s="8"/>
    </row>
    <row r="6230" spans="22:24" ht="14.25" customHeight="1" x14ac:dyDescent="0.2">
      <c r="V6230" s="8"/>
      <c r="X6230" s="8"/>
    </row>
    <row r="6231" spans="22:24" ht="14.25" customHeight="1" x14ac:dyDescent="0.2">
      <c r="V6231" s="8"/>
      <c r="X6231" s="8"/>
    </row>
    <row r="6232" spans="22:24" ht="14.25" customHeight="1" x14ac:dyDescent="0.2">
      <c r="V6232" s="8"/>
      <c r="X6232" s="8"/>
    </row>
    <row r="6233" spans="22:24" ht="14.25" customHeight="1" x14ac:dyDescent="0.2">
      <c r="V6233" s="8"/>
      <c r="X6233" s="8"/>
    </row>
    <row r="6234" spans="22:24" ht="14.25" customHeight="1" x14ac:dyDescent="0.2">
      <c r="V6234" s="8"/>
      <c r="X6234" s="8"/>
    </row>
    <row r="6235" spans="22:24" ht="14.25" customHeight="1" x14ac:dyDescent="0.2">
      <c r="V6235" s="8"/>
      <c r="X6235" s="8"/>
    </row>
    <row r="6236" spans="22:24" ht="14.25" customHeight="1" x14ac:dyDescent="0.2">
      <c r="V6236" s="8"/>
      <c r="X6236" s="8"/>
    </row>
    <row r="6237" spans="22:24" ht="14.25" customHeight="1" x14ac:dyDescent="0.2">
      <c r="V6237" s="8"/>
      <c r="X6237" s="8"/>
    </row>
    <row r="6238" spans="22:24" ht="14.25" customHeight="1" x14ac:dyDescent="0.2">
      <c r="V6238" s="8"/>
      <c r="X6238" s="8"/>
    </row>
    <row r="6239" spans="22:24" ht="14.25" customHeight="1" x14ac:dyDescent="0.2">
      <c r="V6239" s="8"/>
      <c r="X6239" s="8"/>
    </row>
    <row r="6240" spans="22:24" ht="14.25" customHeight="1" x14ac:dyDescent="0.2">
      <c r="V6240" s="8"/>
      <c r="X6240" s="8"/>
    </row>
    <row r="6241" spans="22:24" ht="14.25" customHeight="1" x14ac:dyDescent="0.2">
      <c r="V6241" s="8"/>
      <c r="X6241" s="8"/>
    </row>
    <row r="6242" spans="22:24" ht="14.25" customHeight="1" x14ac:dyDescent="0.2">
      <c r="V6242" s="8"/>
      <c r="X6242" s="8"/>
    </row>
    <row r="6243" spans="22:24" ht="14.25" customHeight="1" x14ac:dyDescent="0.2">
      <c r="V6243" s="8"/>
      <c r="X6243" s="8"/>
    </row>
    <row r="6244" spans="22:24" ht="14.25" customHeight="1" x14ac:dyDescent="0.2">
      <c r="V6244" s="8"/>
      <c r="X6244" s="8"/>
    </row>
    <row r="6245" spans="22:24" ht="14.25" customHeight="1" x14ac:dyDescent="0.2">
      <c r="V6245" s="8"/>
      <c r="X6245" s="8"/>
    </row>
    <row r="6246" spans="22:24" ht="14.25" customHeight="1" x14ac:dyDescent="0.2">
      <c r="V6246" s="8"/>
      <c r="X6246" s="8"/>
    </row>
    <row r="6247" spans="22:24" ht="14.25" customHeight="1" x14ac:dyDescent="0.2">
      <c r="V6247" s="8"/>
      <c r="X6247" s="8"/>
    </row>
    <row r="6248" spans="22:24" ht="14.25" customHeight="1" x14ac:dyDescent="0.2">
      <c r="V6248" s="8"/>
      <c r="X6248" s="8"/>
    </row>
    <row r="6249" spans="22:24" ht="14.25" customHeight="1" x14ac:dyDescent="0.2">
      <c r="V6249" s="8"/>
      <c r="X6249" s="8"/>
    </row>
    <row r="6250" spans="22:24" ht="14.25" customHeight="1" x14ac:dyDescent="0.2">
      <c r="V6250" s="8"/>
      <c r="X6250" s="8"/>
    </row>
    <row r="6251" spans="22:24" ht="14.25" customHeight="1" x14ac:dyDescent="0.2">
      <c r="V6251" s="8"/>
      <c r="X6251" s="8"/>
    </row>
    <row r="6252" spans="22:24" ht="14.25" customHeight="1" x14ac:dyDescent="0.2">
      <c r="V6252" s="8"/>
      <c r="X6252" s="8"/>
    </row>
    <row r="6253" spans="22:24" ht="14.25" customHeight="1" x14ac:dyDescent="0.2">
      <c r="V6253" s="8"/>
      <c r="X6253" s="8"/>
    </row>
    <row r="6254" spans="22:24" ht="14.25" customHeight="1" x14ac:dyDescent="0.2">
      <c r="V6254" s="8"/>
      <c r="X6254" s="8"/>
    </row>
    <row r="6255" spans="22:24" ht="14.25" customHeight="1" x14ac:dyDescent="0.2">
      <c r="V6255" s="8"/>
      <c r="X6255" s="8"/>
    </row>
    <row r="6256" spans="22:24" ht="14.25" customHeight="1" x14ac:dyDescent="0.2">
      <c r="V6256" s="8"/>
      <c r="X6256" s="8"/>
    </row>
    <row r="6257" spans="22:24" ht="14.25" customHeight="1" x14ac:dyDescent="0.2">
      <c r="V6257" s="8"/>
      <c r="X6257" s="8"/>
    </row>
    <row r="6258" spans="22:24" ht="14.25" customHeight="1" x14ac:dyDescent="0.2">
      <c r="V6258" s="8"/>
      <c r="X6258" s="8"/>
    </row>
    <row r="6259" spans="22:24" ht="14.25" customHeight="1" x14ac:dyDescent="0.2">
      <c r="V6259" s="8"/>
      <c r="X6259" s="8"/>
    </row>
    <row r="6260" spans="22:24" ht="14.25" customHeight="1" x14ac:dyDescent="0.2">
      <c r="V6260" s="8"/>
      <c r="X6260" s="8"/>
    </row>
    <row r="6261" spans="22:24" ht="14.25" customHeight="1" x14ac:dyDescent="0.2">
      <c r="V6261" s="8"/>
      <c r="X6261" s="8"/>
    </row>
    <row r="6262" spans="22:24" ht="14.25" customHeight="1" x14ac:dyDescent="0.2">
      <c r="V6262" s="8"/>
      <c r="X6262" s="8"/>
    </row>
    <row r="6263" spans="22:24" ht="14.25" customHeight="1" x14ac:dyDescent="0.2">
      <c r="V6263" s="8"/>
      <c r="X6263" s="8"/>
    </row>
    <row r="6264" spans="22:24" ht="14.25" customHeight="1" x14ac:dyDescent="0.2">
      <c r="V6264" s="8"/>
      <c r="X6264" s="8"/>
    </row>
    <row r="6265" spans="22:24" ht="14.25" customHeight="1" x14ac:dyDescent="0.2">
      <c r="V6265" s="8"/>
      <c r="X6265" s="8"/>
    </row>
    <row r="6266" spans="22:24" ht="14.25" customHeight="1" x14ac:dyDescent="0.2">
      <c r="V6266" s="8"/>
      <c r="X6266" s="8"/>
    </row>
    <row r="6267" spans="22:24" ht="14.25" customHeight="1" x14ac:dyDescent="0.2">
      <c r="V6267" s="8"/>
      <c r="X6267" s="8"/>
    </row>
    <row r="6268" spans="22:24" ht="14.25" customHeight="1" x14ac:dyDescent="0.2">
      <c r="V6268" s="8"/>
      <c r="X6268" s="8"/>
    </row>
    <row r="6269" spans="22:24" ht="14.25" customHeight="1" x14ac:dyDescent="0.2">
      <c r="V6269" s="8"/>
      <c r="X6269" s="8"/>
    </row>
    <row r="6270" spans="22:24" ht="14.25" customHeight="1" x14ac:dyDescent="0.2">
      <c r="V6270" s="8"/>
      <c r="X6270" s="8"/>
    </row>
    <row r="6271" spans="22:24" ht="14.25" customHeight="1" x14ac:dyDescent="0.2">
      <c r="V6271" s="8"/>
      <c r="X6271" s="8"/>
    </row>
    <row r="6272" spans="22:24" ht="14.25" customHeight="1" x14ac:dyDescent="0.2">
      <c r="V6272" s="8"/>
      <c r="X6272" s="8"/>
    </row>
    <row r="6273" spans="22:24" ht="14.25" customHeight="1" x14ac:dyDescent="0.2">
      <c r="V6273" s="8"/>
      <c r="X6273" s="8"/>
    </row>
    <row r="6274" spans="22:24" ht="14.25" customHeight="1" x14ac:dyDescent="0.2">
      <c r="V6274" s="8"/>
      <c r="X6274" s="8"/>
    </row>
    <row r="6275" spans="22:24" ht="14.25" customHeight="1" x14ac:dyDescent="0.2">
      <c r="V6275" s="8"/>
      <c r="X6275" s="8"/>
    </row>
    <row r="6276" spans="22:24" ht="14.25" customHeight="1" x14ac:dyDescent="0.2">
      <c r="V6276" s="8"/>
      <c r="X6276" s="8"/>
    </row>
    <row r="6277" spans="22:24" ht="14.25" customHeight="1" x14ac:dyDescent="0.2">
      <c r="V6277" s="8"/>
      <c r="X6277" s="8"/>
    </row>
    <row r="6278" spans="22:24" ht="14.25" customHeight="1" x14ac:dyDescent="0.2">
      <c r="V6278" s="8"/>
      <c r="X6278" s="8"/>
    </row>
    <row r="6279" spans="22:24" ht="14.25" customHeight="1" x14ac:dyDescent="0.2">
      <c r="V6279" s="8"/>
      <c r="X6279" s="8"/>
    </row>
    <row r="6280" spans="22:24" ht="14.25" customHeight="1" x14ac:dyDescent="0.2">
      <c r="V6280" s="8"/>
      <c r="X6280" s="8"/>
    </row>
    <row r="6281" spans="22:24" ht="14.25" customHeight="1" x14ac:dyDescent="0.2">
      <c r="V6281" s="8"/>
      <c r="X6281" s="8"/>
    </row>
    <row r="6282" spans="22:24" ht="14.25" customHeight="1" x14ac:dyDescent="0.2">
      <c r="V6282" s="8"/>
      <c r="X6282" s="8"/>
    </row>
    <row r="6283" spans="22:24" ht="14.25" customHeight="1" x14ac:dyDescent="0.2">
      <c r="V6283" s="8"/>
      <c r="X6283" s="8"/>
    </row>
    <row r="6284" spans="22:24" ht="14.25" customHeight="1" x14ac:dyDescent="0.2">
      <c r="V6284" s="8"/>
      <c r="X6284" s="8"/>
    </row>
    <row r="6285" spans="22:24" ht="14.25" customHeight="1" x14ac:dyDescent="0.2">
      <c r="V6285" s="8"/>
      <c r="X6285" s="8"/>
    </row>
    <row r="6286" spans="22:24" ht="14.25" customHeight="1" x14ac:dyDescent="0.2">
      <c r="V6286" s="8"/>
      <c r="X6286" s="8"/>
    </row>
    <row r="6287" spans="22:24" ht="14.25" customHeight="1" x14ac:dyDescent="0.2">
      <c r="V6287" s="8"/>
      <c r="X6287" s="8"/>
    </row>
    <row r="6288" spans="22:24" ht="14.25" customHeight="1" x14ac:dyDescent="0.2">
      <c r="V6288" s="8"/>
      <c r="X6288" s="8"/>
    </row>
    <row r="6289" spans="22:24" ht="14.25" customHeight="1" x14ac:dyDescent="0.2">
      <c r="V6289" s="8"/>
      <c r="X6289" s="8"/>
    </row>
    <row r="6290" spans="22:24" ht="14.25" customHeight="1" x14ac:dyDescent="0.2">
      <c r="V6290" s="8"/>
      <c r="X6290" s="8"/>
    </row>
    <row r="6291" spans="22:24" ht="14.25" customHeight="1" x14ac:dyDescent="0.2">
      <c r="V6291" s="8"/>
      <c r="X6291" s="8"/>
    </row>
    <row r="6292" spans="22:24" ht="14.25" customHeight="1" x14ac:dyDescent="0.2">
      <c r="V6292" s="8"/>
      <c r="X6292" s="8"/>
    </row>
    <row r="6293" spans="22:24" ht="14.25" customHeight="1" x14ac:dyDescent="0.2">
      <c r="V6293" s="8"/>
      <c r="X6293" s="8"/>
    </row>
    <row r="6294" spans="22:24" ht="14.25" customHeight="1" x14ac:dyDescent="0.2">
      <c r="V6294" s="8"/>
      <c r="X6294" s="8"/>
    </row>
    <row r="6295" spans="22:24" ht="14.25" customHeight="1" x14ac:dyDescent="0.2">
      <c r="V6295" s="8"/>
      <c r="X6295" s="8"/>
    </row>
    <row r="6296" spans="22:24" ht="14.25" customHeight="1" x14ac:dyDescent="0.2">
      <c r="V6296" s="8"/>
      <c r="X6296" s="8"/>
    </row>
    <row r="6297" spans="22:24" ht="14.25" customHeight="1" x14ac:dyDescent="0.2">
      <c r="V6297" s="8"/>
      <c r="X6297" s="8"/>
    </row>
    <row r="6298" spans="22:24" ht="14.25" customHeight="1" x14ac:dyDescent="0.2">
      <c r="V6298" s="8"/>
      <c r="X6298" s="8"/>
    </row>
    <row r="6299" spans="22:24" ht="14.25" customHeight="1" x14ac:dyDescent="0.2">
      <c r="V6299" s="8"/>
      <c r="X6299" s="8"/>
    </row>
    <row r="6300" spans="22:24" ht="14.25" customHeight="1" x14ac:dyDescent="0.2">
      <c r="V6300" s="8"/>
      <c r="X6300" s="8"/>
    </row>
    <row r="6301" spans="22:24" ht="14.25" customHeight="1" x14ac:dyDescent="0.2">
      <c r="V6301" s="8"/>
      <c r="X6301" s="8"/>
    </row>
    <row r="6302" spans="22:24" ht="14.25" customHeight="1" x14ac:dyDescent="0.2">
      <c r="V6302" s="8"/>
      <c r="X6302" s="8"/>
    </row>
    <row r="6303" spans="22:24" ht="14.25" customHeight="1" x14ac:dyDescent="0.2">
      <c r="V6303" s="8"/>
      <c r="X6303" s="8"/>
    </row>
    <row r="6304" spans="22:24" ht="14.25" customHeight="1" x14ac:dyDescent="0.2">
      <c r="V6304" s="8"/>
      <c r="X6304" s="8"/>
    </row>
    <row r="6305" spans="22:24" ht="14.25" customHeight="1" x14ac:dyDescent="0.2">
      <c r="V6305" s="8"/>
      <c r="X6305" s="8"/>
    </row>
    <row r="6306" spans="22:24" ht="14.25" customHeight="1" x14ac:dyDescent="0.2">
      <c r="V6306" s="8"/>
      <c r="X6306" s="8"/>
    </row>
    <row r="6307" spans="22:24" ht="14.25" customHeight="1" x14ac:dyDescent="0.2">
      <c r="V6307" s="8"/>
      <c r="X6307" s="8"/>
    </row>
    <row r="6308" spans="22:24" ht="14.25" customHeight="1" x14ac:dyDescent="0.2">
      <c r="V6308" s="8"/>
      <c r="X6308" s="8"/>
    </row>
    <row r="6309" spans="22:24" ht="14.25" customHeight="1" x14ac:dyDescent="0.2">
      <c r="V6309" s="8"/>
      <c r="X6309" s="8"/>
    </row>
    <row r="6310" spans="22:24" ht="14.25" customHeight="1" x14ac:dyDescent="0.2">
      <c r="V6310" s="8"/>
      <c r="X6310" s="8"/>
    </row>
    <row r="6311" spans="22:24" ht="14.25" customHeight="1" x14ac:dyDescent="0.2">
      <c r="V6311" s="8"/>
      <c r="X6311" s="8"/>
    </row>
    <row r="6312" spans="22:24" ht="14.25" customHeight="1" x14ac:dyDescent="0.2">
      <c r="V6312" s="8"/>
      <c r="X6312" s="8"/>
    </row>
    <row r="6313" spans="22:24" ht="14.25" customHeight="1" x14ac:dyDescent="0.2">
      <c r="V6313" s="8"/>
      <c r="X6313" s="8"/>
    </row>
    <row r="6314" spans="22:24" ht="14.25" customHeight="1" x14ac:dyDescent="0.2">
      <c r="V6314" s="8"/>
      <c r="X6314" s="8"/>
    </row>
    <row r="6315" spans="22:24" ht="14.25" customHeight="1" x14ac:dyDescent="0.2">
      <c r="V6315" s="8"/>
      <c r="X6315" s="8"/>
    </row>
    <row r="6316" spans="22:24" ht="14.25" customHeight="1" x14ac:dyDescent="0.2">
      <c r="V6316" s="8"/>
      <c r="X6316" s="8"/>
    </row>
    <row r="6317" spans="22:24" ht="14.25" customHeight="1" x14ac:dyDescent="0.2">
      <c r="V6317" s="8"/>
      <c r="X6317" s="8"/>
    </row>
    <row r="6318" spans="22:24" ht="14.25" customHeight="1" x14ac:dyDescent="0.2">
      <c r="V6318" s="8"/>
      <c r="X6318" s="8"/>
    </row>
    <row r="6319" spans="22:24" ht="14.25" customHeight="1" x14ac:dyDescent="0.2">
      <c r="V6319" s="8"/>
      <c r="X6319" s="8"/>
    </row>
    <row r="6320" spans="22:24" ht="14.25" customHeight="1" x14ac:dyDescent="0.2">
      <c r="V6320" s="8"/>
      <c r="X6320" s="8"/>
    </row>
    <row r="6321" spans="22:24" ht="14.25" customHeight="1" x14ac:dyDescent="0.2">
      <c r="V6321" s="8"/>
      <c r="X6321" s="8"/>
    </row>
    <row r="6322" spans="22:24" ht="14.25" customHeight="1" x14ac:dyDescent="0.2">
      <c r="V6322" s="8"/>
      <c r="X6322" s="8"/>
    </row>
    <row r="6323" spans="22:24" ht="14.25" customHeight="1" x14ac:dyDescent="0.2">
      <c r="V6323" s="8"/>
      <c r="X6323" s="8"/>
    </row>
    <row r="6324" spans="22:24" ht="14.25" customHeight="1" x14ac:dyDescent="0.2">
      <c r="V6324" s="8"/>
      <c r="X6324" s="8"/>
    </row>
    <row r="6325" spans="22:24" ht="14.25" customHeight="1" x14ac:dyDescent="0.2">
      <c r="V6325" s="8"/>
      <c r="X6325" s="8"/>
    </row>
    <row r="6326" spans="22:24" ht="14.25" customHeight="1" x14ac:dyDescent="0.2">
      <c r="V6326" s="8"/>
      <c r="X6326" s="8"/>
    </row>
    <row r="6327" spans="22:24" ht="14.25" customHeight="1" x14ac:dyDescent="0.2">
      <c r="V6327" s="8"/>
      <c r="X6327" s="8"/>
    </row>
    <row r="6328" spans="22:24" ht="14.25" customHeight="1" x14ac:dyDescent="0.2">
      <c r="V6328" s="8"/>
      <c r="X6328" s="8"/>
    </row>
    <row r="6329" spans="22:24" ht="14.25" customHeight="1" x14ac:dyDescent="0.2">
      <c r="V6329" s="8"/>
      <c r="X6329" s="8"/>
    </row>
    <row r="6330" spans="22:24" ht="14.25" customHeight="1" x14ac:dyDescent="0.2">
      <c r="V6330" s="8"/>
      <c r="X6330" s="8"/>
    </row>
    <row r="6331" spans="22:24" ht="14.25" customHeight="1" x14ac:dyDescent="0.2">
      <c r="V6331" s="8"/>
      <c r="X6331" s="8"/>
    </row>
    <row r="6332" spans="22:24" ht="14.25" customHeight="1" x14ac:dyDescent="0.2">
      <c r="V6332" s="8"/>
      <c r="X6332" s="8"/>
    </row>
    <row r="6333" spans="22:24" ht="14.25" customHeight="1" x14ac:dyDescent="0.2">
      <c r="V6333" s="8"/>
      <c r="X6333" s="8"/>
    </row>
    <row r="6334" spans="22:24" ht="14.25" customHeight="1" x14ac:dyDescent="0.2">
      <c r="V6334" s="8"/>
      <c r="X6334" s="8"/>
    </row>
    <row r="6335" spans="22:24" ht="14.25" customHeight="1" x14ac:dyDescent="0.2">
      <c r="V6335" s="8"/>
      <c r="X6335" s="8"/>
    </row>
    <row r="6336" spans="22:24" ht="14.25" customHeight="1" x14ac:dyDescent="0.2">
      <c r="V6336" s="8"/>
      <c r="X6336" s="8"/>
    </row>
    <row r="6337" spans="22:24" ht="14.25" customHeight="1" x14ac:dyDescent="0.2">
      <c r="V6337" s="8"/>
      <c r="X6337" s="8"/>
    </row>
    <row r="6338" spans="22:24" ht="14.25" customHeight="1" x14ac:dyDescent="0.2">
      <c r="V6338" s="8"/>
      <c r="X6338" s="8"/>
    </row>
    <row r="6339" spans="22:24" ht="14.25" customHeight="1" x14ac:dyDescent="0.2">
      <c r="V6339" s="8"/>
      <c r="X6339" s="8"/>
    </row>
    <row r="6340" spans="22:24" ht="14.25" customHeight="1" x14ac:dyDescent="0.2">
      <c r="V6340" s="8"/>
      <c r="X6340" s="8"/>
    </row>
    <row r="6341" spans="22:24" ht="14.25" customHeight="1" x14ac:dyDescent="0.2">
      <c r="V6341" s="8"/>
      <c r="X6341" s="8"/>
    </row>
    <row r="6342" spans="22:24" ht="14.25" customHeight="1" x14ac:dyDescent="0.2">
      <c r="V6342" s="8"/>
      <c r="X6342" s="8"/>
    </row>
    <row r="6343" spans="22:24" ht="14.25" customHeight="1" x14ac:dyDescent="0.2">
      <c r="V6343" s="8"/>
      <c r="X6343" s="8"/>
    </row>
    <row r="6344" spans="22:24" ht="14.25" customHeight="1" x14ac:dyDescent="0.2">
      <c r="V6344" s="8"/>
      <c r="X6344" s="8"/>
    </row>
    <row r="6345" spans="22:24" ht="14.25" customHeight="1" x14ac:dyDescent="0.2">
      <c r="V6345" s="8"/>
      <c r="X6345" s="8"/>
    </row>
    <row r="6346" spans="22:24" ht="14.25" customHeight="1" x14ac:dyDescent="0.2">
      <c r="V6346" s="8"/>
      <c r="X6346" s="8"/>
    </row>
    <row r="6347" spans="22:24" ht="14.25" customHeight="1" x14ac:dyDescent="0.2">
      <c r="V6347" s="8"/>
      <c r="X6347" s="8"/>
    </row>
    <row r="6348" spans="22:24" ht="14.25" customHeight="1" x14ac:dyDescent="0.2">
      <c r="V6348" s="8"/>
      <c r="X6348" s="8"/>
    </row>
    <row r="6349" spans="22:24" ht="14.25" customHeight="1" x14ac:dyDescent="0.2">
      <c r="V6349" s="8"/>
      <c r="X6349" s="8"/>
    </row>
    <row r="6350" spans="22:24" ht="14.25" customHeight="1" x14ac:dyDescent="0.2">
      <c r="V6350" s="8"/>
      <c r="X6350" s="8"/>
    </row>
    <row r="6351" spans="22:24" ht="14.25" customHeight="1" x14ac:dyDescent="0.2">
      <c r="V6351" s="8"/>
      <c r="X6351" s="8"/>
    </row>
    <row r="6352" spans="22:24" ht="14.25" customHeight="1" x14ac:dyDescent="0.2">
      <c r="V6352" s="8"/>
      <c r="X6352" s="8"/>
    </row>
    <row r="6353" spans="22:24" ht="14.25" customHeight="1" x14ac:dyDescent="0.2">
      <c r="V6353" s="8"/>
      <c r="X6353" s="8"/>
    </row>
    <row r="6354" spans="22:24" ht="14.25" customHeight="1" x14ac:dyDescent="0.2">
      <c r="V6354" s="8"/>
      <c r="X6354" s="8"/>
    </row>
    <row r="6355" spans="22:24" ht="14.25" customHeight="1" x14ac:dyDescent="0.2">
      <c r="V6355" s="8"/>
      <c r="X6355" s="8"/>
    </row>
    <row r="6356" spans="22:24" ht="14.25" customHeight="1" x14ac:dyDescent="0.2">
      <c r="V6356" s="8"/>
      <c r="X6356" s="8"/>
    </row>
    <row r="6357" spans="22:24" ht="14.25" customHeight="1" x14ac:dyDescent="0.2">
      <c r="V6357" s="8"/>
      <c r="X6357" s="8"/>
    </row>
    <row r="6358" spans="22:24" ht="14.25" customHeight="1" x14ac:dyDescent="0.2">
      <c r="V6358" s="8"/>
      <c r="X6358" s="8"/>
    </row>
    <row r="6359" spans="22:24" ht="14.25" customHeight="1" x14ac:dyDescent="0.2">
      <c r="V6359" s="8"/>
      <c r="X6359" s="8"/>
    </row>
    <row r="6360" spans="22:24" ht="14.25" customHeight="1" x14ac:dyDescent="0.2">
      <c r="V6360" s="8"/>
      <c r="X6360" s="8"/>
    </row>
    <row r="6361" spans="22:24" ht="14.25" customHeight="1" x14ac:dyDescent="0.2">
      <c r="V6361" s="8"/>
      <c r="X6361" s="8"/>
    </row>
    <row r="6362" spans="22:24" ht="14.25" customHeight="1" x14ac:dyDescent="0.2">
      <c r="V6362" s="8"/>
      <c r="X6362" s="8"/>
    </row>
    <row r="6363" spans="22:24" ht="14.25" customHeight="1" x14ac:dyDescent="0.2">
      <c r="V6363" s="8"/>
      <c r="X6363" s="8"/>
    </row>
    <row r="6364" spans="22:24" ht="14.25" customHeight="1" x14ac:dyDescent="0.2">
      <c r="V6364" s="8"/>
      <c r="X6364" s="8"/>
    </row>
    <row r="6365" spans="22:24" ht="14.25" customHeight="1" x14ac:dyDescent="0.2">
      <c r="V6365" s="8"/>
      <c r="X6365" s="8"/>
    </row>
    <row r="6366" spans="22:24" ht="14.25" customHeight="1" x14ac:dyDescent="0.2">
      <c r="V6366" s="8"/>
      <c r="X6366" s="8"/>
    </row>
    <row r="6367" spans="22:24" ht="14.25" customHeight="1" x14ac:dyDescent="0.2">
      <c r="V6367" s="8"/>
      <c r="X6367" s="8"/>
    </row>
    <row r="6368" spans="22:24" ht="14.25" customHeight="1" x14ac:dyDescent="0.2">
      <c r="V6368" s="8"/>
      <c r="X6368" s="8"/>
    </row>
    <row r="6369" spans="22:24" ht="14.25" customHeight="1" x14ac:dyDescent="0.2">
      <c r="V6369" s="8"/>
      <c r="X6369" s="8"/>
    </row>
    <row r="6370" spans="22:24" ht="14.25" customHeight="1" x14ac:dyDescent="0.2">
      <c r="V6370" s="8"/>
      <c r="X6370" s="8"/>
    </row>
    <row r="6371" spans="22:24" ht="14.25" customHeight="1" x14ac:dyDescent="0.2">
      <c r="V6371" s="8"/>
      <c r="X6371" s="8"/>
    </row>
    <row r="6372" spans="22:24" ht="14.25" customHeight="1" x14ac:dyDescent="0.2">
      <c r="V6372" s="8"/>
      <c r="X6372" s="8"/>
    </row>
    <row r="6373" spans="22:24" ht="14.25" customHeight="1" x14ac:dyDescent="0.2">
      <c r="V6373" s="8"/>
      <c r="X6373" s="8"/>
    </row>
    <row r="6374" spans="22:24" ht="14.25" customHeight="1" x14ac:dyDescent="0.2">
      <c r="V6374" s="8"/>
      <c r="X6374" s="8"/>
    </row>
    <row r="6375" spans="22:24" ht="14.25" customHeight="1" x14ac:dyDescent="0.2">
      <c r="V6375" s="8"/>
      <c r="X6375" s="8"/>
    </row>
    <row r="6376" spans="22:24" ht="14.25" customHeight="1" x14ac:dyDescent="0.2">
      <c r="V6376" s="8"/>
      <c r="X6376" s="8"/>
    </row>
    <row r="6377" spans="22:24" ht="14.25" customHeight="1" x14ac:dyDescent="0.2">
      <c r="V6377" s="8"/>
      <c r="X6377" s="8"/>
    </row>
    <row r="6378" spans="22:24" ht="14.25" customHeight="1" x14ac:dyDescent="0.2">
      <c r="V6378" s="8"/>
      <c r="X6378" s="8"/>
    </row>
    <row r="6379" spans="22:24" ht="14.25" customHeight="1" x14ac:dyDescent="0.2">
      <c r="V6379" s="8"/>
      <c r="X6379" s="8"/>
    </row>
    <row r="6380" spans="22:24" ht="14.25" customHeight="1" x14ac:dyDescent="0.2">
      <c r="V6380" s="8"/>
      <c r="X6380" s="8"/>
    </row>
    <row r="6381" spans="22:24" ht="14.25" customHeight="1" x14ac:dyDescent="0.2">
      <c r="V6381" s="8"/>
      <c r="X6381" s="8"/>
    </row>
    <row r="6382" spans="22:24" ht="14.25" customHeight="1" x14ac:dyDescent="0.2">
      <c r="V6382" s="8"/>
      <c r="X6382" s="8"/>
    </row>
    <row r="6383" spans="22:24" ht="14.25" customHeight="1" x14ac:dyDescent="0.2">
      <c r="V6383" s="8"/>
      <c r="X6383" s="8"/>
    </row>
    <row r="6384" spans="22:24" ht="14.25" customHeight="1" x14ac:dyDescent="0.2">
      <c r="V6384" s="8"/>
      <c r="X6384" s="8"/>
    </row>
    <row r="6385" spans="22:24" ht="14.25" customHeight="1" x14ac:dyDescent="0.2">
      <c r="V6385" s="8"/>
      <c r="X6385" s="8"/>
    </row>
    <row r="6386" spans="22:24" ht="14.25" customHeight="1" x14ac:dyDescent="0.2">
      <c r="V6386" s="8"/>
      <c r="X6386" s="8"/>
    </row>
    <row r="6387" spans="22:24" ht="14.25" customHeight="1" x14ac:dyDescent="0.2">
      <c r="V6387" s="8"/>
      <c r="X6387" s="8"/>
    </row>
    <row r="6388" spans="22:24" ht="14.25" customHeight="1" x14ac:dyDescent="0.2">
      <c r="V6388" s="8"/>
      <c r="X6388" s="8"/>
    </row>
    <row r="6389" spans="22:24" ht="14.25" customHeight="1" x14ac:dyDescent="0.2">
      <c r="V6389" s="8"/>
      <c r="X6389" s="8"/>
    </row>
    <row r="6390" spans="22:24" ht="14.25" customHeight="1" x14ac:dyDescent="0.2">
      <c r="V6390" s="8"/>
      <c r="X6390" s="8"/>
    </row>
    <row r="6391" spans="22:24" ht="14.25" customHeight="1" x14ac:dyDescent="0.2">
      <c r="V6391" s="8"/>
      <c r="X6391" s="8"/>
    </row>
    <row r="6392" spans="22:24" ht="14.25" customHeight="1" x14ac:dyDescent="0.2">
      <c r="V6392" s="8"/>
      <c r="X6392" s="8"/>
    </row>
    <row r="6393" spans="22:24" ht="14.25" customHeight="1" x14ac:dyDescent="0.2">
      <c r="V6393" s="8"/>
      <c r="X6393" s="8"/>
    </row>
    <row r="6394" spans="22:24" ht="14.25" customHeight="1" x14ac:dyDescent="0.2">
      <c r="V6394" s="8"/>
      <c r="X6394" s="8"/>
    </row>
    <row r="6395" spans="22:24" ht="14.25" customHeight="1" x14ac:dyDescent="0.2">
      <c r="V6395" s="8"/>
      <c r="X6395" s="8"/>
    </row>
    <row r="6396" spans="22:24" ht="14.25" customHeight="1" x14ac:dyDescent="0.2">
      <c r="V6396" s="8"/>
      <c r="X6396" s="8"/>
    </row>
    <row r="6397" spans="22:24" ht="14.25" customHeight="1" x14ac:dyDescent="0.2">
      <c r="V6397" s="8"/>
      <c r="X6397" s="8"/>
    </row>
    <row r="6398" spans="22:24" ht="14.25" customHeight="1" x14ac:dyDescent="0.2">
      <c r="V6398" s="8"/>
      <c r="X6398" s="8"/>
    </row>
    <row r="6399" spans="22:24" ht="14.25" customHeight="1" x14ac:dyDescent="0.2">
      <c r="V6399" s="8"/>
      <c r="X6399" s="8"/>
    </row>
    <row r="6400" spans="22:24" ht="14.25" customHeight="1" x14ac:dyDescent="0.2">
      <c r="V6400" s="8"/>
      <c r="X6400" s="8"/>
    </row>
    <row r="6401" spans="22:24" ht="14.25" customHeight="1" x14ac:dyDescent="0.2">
      <c r="V6401" s="8"/>
      <c r="X6401" s="8"/>
    </row>
    <row r="6402" spans="22:24" ht="14.25" customHeight="1" x14ac:dyDescent="0.2">
      <c r="V6402" s="8"/>
      <c r="X6402" s="8"/>
    </row>
    <row r="6403" spans="22:24" ht="14.25" customHeight="1" x14ac:dyDescent="0.2">
      <c r="V6403" s="8"/>
      <c r="X6403" s="8"/>
    </row>
    <row r="6404" spans="22:24" ht="14.25" customHeight="1" x14ac:dyDescent="0.2">
      <c r="V6404" s="8"/>
      <c r="X6404" s="8"/>
    </row>
    <row r="6405" spans="22:24" ht="14.25" customHeight="1" x14ac:dyDescent="0.2">
      <c r="V6405" s="8"/>
      <c r="X6405" s="8"/>
    </row>
    <row r="6406" spans="22:24" ht="14.25" customHeight="1" x14ac:dyDescent="0.2">
      <c r="V6406" s="8"/>
      <c r="X6406" s="8"/>
    </row>
    <row r="6407" spans="22:24" ht="14.25" customHeight="1" x14ac:dyDescent="0.2">
      <c r="V6407" s="8"/>
      <c r="X6407" s="8"/>
    </row>
    <row r="6408" spans="22:24" ht="14.25" customHeight="1" x14ac:dyDescent="0.2">
      <c r="V6408" s="8"/>
      <c r="X6408" s="8"/>
    </row>
    <row r="6409" spans="22:24" ht="14.25" customHeight="1" x14ac:dyDescent="0.2">
      <c r="V6409" s="8"/>
      <c r="X6409" s="8"/>
    </row>
    <row r="6410" spans="22:24" ht="14.25" customHeight="1" x14ac:dyDescent="0.2">
      <c r="V6410" s="8"/>
      <c r="X6410" s="8"/>
    </row>
    <row r="6411" spans="22:24" ht="14.25" customHeight="1" x14ac:dyDescent="0.2">
      <c r="V6411" s="8"/>
      <c r="X6411" s="8"/>
    </row>
    <row r="6412" spans="22:24" ht="14.25" customHeight="1" x14ac:dyDescent="0.2">
      <c r="V6412" s="8"/>
      <c r="X6412" s="8"/>
    </row>
    <row r="6413" spans="22:24" ht="14.25" customHeight="1" x14ac:dyDescent="0.2">
      <c r="V6413" s="8"/>
      <c r="X6413" s="8"/>
    </row>
    <row r="6414" spans="22:24" ht="14.25" customHeight="1" x14ac:dyDescent="0.2">
      <c r="V6414" s="8"/>
      <c r="X6414" s="8"/>
    </row>
    <row r="6415" spans="22:24" ht="14.25" customHeight="1" x14ac:dyDescent="0.2">
      <c r="V6415" s="8"/>
      <c r="X6415" s="8"/>
    </row>
    <row r="6416" spans="22:24" ht="14.25" customHeight="1" x14ac:dyDescent="0.2">
      <c r="V6416" s="8"/>
      <c r="X6416" s="8"/>
    </row>
    <row r="6417" spans="22:24" ht="14.25" customHeight="1" x14ac:dyDescent="0.2">
      <c r="V6417" s="8"/>
      <c r="X6417" s="8"/>
    </row>
    <row r="6418" spans="22:24" ht="14.25" customHeight="1" x14ac:dyDescent="0.2">
      <c r="V6418" s="8"/>
      <c r="X6418" s="8"/>
    </row>
    <row r="6419" spans="22:24" ht="14.25" customHeight="1" x14ac:dyDescent="0.2">
      <c r="V6419" s="8"/>
      <c r="X6419" s="8"/>
    </row>
    <row r="6420" spans="22:24" ht="14.25" customHeight="1" x14ac:dyDescent="0.2">
      <c r="V6420" s="8"/>
      <c r="X6420" s="8"/>
    </row>
    <row r="6421" spans="22:24" ht="14.25" customHeight="1" x14ac:dyDescent="0.2">
      <c r="V6421" s="8"/>
      <c r="X6421" s="8"/>
    </row>
    <row r="6422" spans="22:24" ht="14.25" customHeight="1" x14ac:dyDescent="0.2">
      <c r="V6422" s="8"/>
      <c r="X6422" s="8"/>
    </row>
    <row r="6423" spans="22:24" ht="14.25" customHeight="1" x14ac:dyDescent="0.2">
      <c r="V6423" s="8"/>
      <c r="X6423" s="8"/>
    </row>
    <row r="6424" spans="22:24" ht="14.25" customHeight="1" x14ac:dyDescent="0.2">
      <c r="V6424" s="8"/>
      <c r="X6424" s="8"/>
    </row>
    <row r="6425" spans="22:24" ht="14.25" customHeight="1" x14ac:dyDescent="0.2">
      <c r="V6425" s="8"/>
      <c r="X6425" s="8"/>
    </row>
    <row r="6426" spans="22:24" ht="14.25" customHeight="1" x14ac:dyDescent="0.2">
      <c r="V6426" s="8"/>
      <c r="X6426" s="8"/>
    </row>
    <row r="6427" spans="22:24" ht="14.25" customHeight="1" x14ac:dyDescent="0.2">
      <c r="V6427" s="8"/>
      <c r="X6427" s="8"/>
    </row>
    <row r="6428" spans="22:24" ht="14.25" customHeight="1" x14ac:dyDescent="0.2">
      <c r="V6428" s="8"/>
      <c r="X6428" s="8"/>
    </row>
    <row r="6429" spans="22:24" ht="14.25" customHeight="1" x14ac:dyDescent="0.2">
      <c r="V6429" s="8"/>
      <c r="X6429" s="8"/>
    </row>
    <row r="6430" spans="22:24" ht="14.25" customHeight="1" x14ac:dyDescent="0.2">
      <c r="V6430" s="8"/>
      <c r="X6430" s="8"/>
    </row>
    <row r="6431" spans="22:24" ht="14.25" customHeight="1" x14ac:dyDescent="0.2">
      <c r="V6431" s="8"/>
      <c r="X6431" s="8"/>
    </row>
    <row r="6432" spans="22:24" ht="14.25" customHeight="1" x14ac:dyDescent="0.2">
      <c r="V6432" s="8"/>
      <c r="X6432" s="8"/>
    </row>
    <row r="6433" spans="22:24" ht="14.25" customHeight="1" x14ac:dyDescent="0.2">
      <c r="V6433" s="8"/>
      <c r="X6433" s="8"/>
    </row>
    <row r="6434" spans="22:24" ht="14.25" customHeight="1" x14ac:dyDescent="0.2">
      <c r="V6434" s="8"/>
      <c r="X6434" s="8"/>
    </row>
    <row r="6435" spans="22:24" ht="14.25" customHeight="1" x14ac:dyDescent="0.2">
      <c r="V6435" s="8"/>
      <c r="X6435" s="8"/>
    </row>
    <row r="6436" spans="22:24" ht="14.25" customHeight="1" x14ac:dyDescent="0.2">
      <c r="V6436" s="8"/>
      <c r="X6436" s="8"/>
    </row>
    <row r="6437" spans="22:24" ht="14.25" customHeight="1" x14ac:dyDescent="0.2">
      <c r="V6437" s="8"/>
      <c r="X6437" s="8"/>
    </row>
    <row r="6438" spans="22:24" ht="14.25" customHeight="1" x14ac:dyDescent="0.2">
      <c r="V6438" s="8"/>
      <c r="X6438" s="8"/>
    </row>
    <row r="6439" spans="22:24" ht="14.25" customHeight="1" x14ac:dyDescent="0.2">
      <c r="V6439" s="8"/>
      <c r="X6439" s="8"/>
    </row>
    <row r="6440" spans="22:24" ht="14.25" customHeight="1" x14ac:dyDescent="0.2">
      <c r="V6440" s="8"/>
      <c r="X6440" s="8"/>
    </row>
    <row r="6441" spans="22:24" ht="14.25" customHeight="1" x14ac:dyDescent="0.2">
      <c r="V6441" s="8"/>
      <c r="X6441" s="8"/>
    </row>
    <row r="6442" spans="22:24" ht="14.25" customHeight="1" x14ac:dyDescent="0.2">
      <c r="V6442" s="8"/>
      <c r="X6442" s="8"/>
    </row>
    <row r="6443" spans="22:24" ht="14.25" customHeight="1" x14ac:dyDescent="0.2">
      <c r="V6443" s="8"/>
      <c r="X6443" s="8"/>
    </row>
    <row r="6444" spans="22:24" ht="14.25" customHeight="1" x14ac:dyDescent="0.2">
      <c r="V6444" s="8"/>
      <c r="X6444" s="8"/>
    </row>
    <row r="6445" spans="22:24" ht="14.25" customHeight="1" x14ac:dyDescent="0.2">
      <c r="V6445" s="8"/>
      <c r="X6445" s="8"/>
    </row>
    <row r="6446" spans="22:24" ht="14.25" customHeight="1" x14ac:dyDescent="0.2">
      <c r="V6446" s="8"/>
      <c r="X6446" s="8"/>
    </row>
    <row r="6447" spans="22:24" ht="14.25" customHeight="1" x14ac:dyDescent="0.2">
      <c r="V6447" s="8"/>
      <c r="X6447" s="8"/>
    </row>
    <row r="6448" spans="22:24" ht="14.25" customHeight="1" x14ac:dyDescent="0.2">
      <c r="V6448" s="8"/>
      <c r="X6448" s="8"/>
    </row>
    <row r="6449" spans="22:24" ht="14.25" customHeight="1" x14ac:dyDescent="0.2">
      <c r="V6449" s="8"/>
      <c r="X6449" s="8"/>
    </row>
    <row r="6450" spans="22:24" ht="14.25" customHeight="1" x14ac:dyDescent="0.2">
      <c r="V6450" s="8"/>
      <c r="X6450" s="8"/>
    </row>
    <row r="6451" spans="22:24" ht="14.25" customHeight="1" x14ac:dyDescent="0.2">
      <c r="V6451" s="8"/>
      <c r="X6451" s="8"/>
    </row>
    <row r="6452" spans="22:24" ht="14.25" customHeight="1" x14ac:dyDescent="0.2">
      <c r="V6452" s="8"/>
      <c r="X6452" s="8"/>
    </row>
    <row r="6453" spans="22:24" ht="14.25" customHeight="1" x14ac:dyDescent="0.2">
      <c r="V6453" s="8"/>
      <c r="X6453" s="8"/>
    </row>
    <row r="6454" spans="22:24" ht="14.25" customHeight="1" x14ac:dyDescent="0.2">
      <c r="V6454" s="8"/>
      <c r="X6454" s="8"/>
    </row>
    <row r="6455" spans="22:24" ht="14.25" customHeight="1" x14ac:dyDescent="0.2">
      <c r="V6455" s="8"/>
      <c r="X6455" s="8"/>
    </row>
    <row r="6456" spans="22:24" ht="14.25" customHeight="1" x14ac:dyDescent="0.2">
      <c r="V6456" s="8"/>
      <c r="X6456" s="8"/>
    </row>
    <row r="6457" spans="22:24" ht="14.25" customHeight="1" x14ac:dyDescent="0.2">
      <c r="V6457" s="8"/>
      <c r="X6457" s="8"/>
    </row>
    <row r="6458" spans="22:24" ht="14.25" customHeight="1" x14ac:dyDescent="0.2">
      <c r="V6458" s="8"/>
      <c r="X6458" s="8"/>
    </row>
    <row r="6459" spans="22:24" ht="14.25" customHeight="1" x14ac:dyDescent="0.2">
      <c r="V6459" s="8"/>
      <c r="X6459" s="8"/>
    </row>
    <row r="6460" spans="22:24" ht="14.25" customHeight="1" x14ac:dyDescent="0.2">
      <c r="V6460" s="8"/>
      <c r="X6460" s="8"/>
    </row>
    <row r="6461" spans="22:24" ht="14.25" customHeight="1" x14ac:dyDescent="0.2">
      <c r="V6461" s="8"/>
      <c r="X6461" s="8"/>
    </row>
    <row r="6462" spans="22:24" ht="14.25" customHeight="1" x14ac:dyDescent="0.2">
      <c r="V6462" s="8"/>
      <c r="X6462" s="8"/>
    </row>
    <row r="6463" spans="22:24" ht="14.25" customHeight="1" x14ac:dyDescent="0.2">
      <c r="V6463" s="8"/>
      <c r="X6463" s="8"/>
    </row>
    <row r="6464" spans="22:24" ht="14.25" customHeight="1" x14ac:dyDescent="0.2">
      <c r="V6464" s="8"/>
      <c r="X6464" s="8"/>
    </row>
    <row r="6465" spans="22:24" ht="14.25" customHeight="1" x14ac:dyDescent="0.2">
      <c r="V6465" s="8"/>
      <c r="X6465" s="8"/>
    </row>
    <row r="6466" spans="22:24" ht="14.25" customHeight="1" x14ac:dyDescent="0.2">
      <c r="V6466" s="8"/>
      <c r="X6466" s="8"/>
    </row>
    <row r="6467" spans="22:24" ht="14.25" customHeight="1" x14ac:dyDescent="0.2">
      <c r="V6467" s="8"/>
      <c r="X6467" s="8"/>
    </row>
    <row r="6468" spans="22:24" ht="14.25" customHeight="1" x14ac:dyDescent="0.2">
      <c r="V6468" s="8"/>
      <c r="X6468" s="8"/>
    </row>
    <row r="6469" spans="22:24" ht="14.25" customHeight="1" x14ac:dyDescent="0.2">
      <c r="V6469" s="8"/>
      <c r="X6469" s="8"/>
    </row>
    <row r="6470" spans="22:24" ht="14.25" customHeight="1" x14ac:dyDescent="0.2">
      <c r="V6470" s="8"/>
      <c r="X6470" s="8"/>
    </row>
    <row r="6471" spans="22:24" ht="14.25" customHeight="1" x14ac:dyDescent="0.2">
      <c r="V6471" s="8"/>
      <c r="X6471" s="8"/>
    </row>
    <row r="6472" spans="22:24" ht="14.25" customHeight="1" x14ac:dyDescent="0.2">
      <c r="V6472" s="8"/>
      <c r="X6472" s="8"/>
    </row>
    <row r="6473" spans="22:24" ht="14.25" customHeight="1" x14ac:dyDescent="0.2">
      <c r="V6473" s="8"/>
      <c r="X6473" s="8"/>
    </row>
    <row r="6474" spans="22:24" ht="14.25" customHeight="1" x14ac:dyDescent="0.2">
      <c r="V6474" s="8"/>
      <c r="X6474" s="8"/>
    </row>
    <row r="6475" spans="22:24" ht="14.25" customHeight="1" x14ac:dyDescent="0.2">
      <c r="V6475" s="8"/>
      <c r="X6475" s="8"/>
    </row>
    <row r="6476" spans="22:24" ht="14.25" customHeight="1" x14ac:dyDescent="0.2">
      <c r="V6476" s="8"/>
      <c r="X6476" s="8"/>
    </row>
    <row r="6477" spans="22:24" ht="14.25" customHeight="1" x14ac:dyDescent="0.2">
      <c r="V6477" s="8"/>
      <c r="X6477" s="8"/>
    </row>
    <row r="6478" spans="22:24" ht="14.25" customHeight="1" x14ac:dyDescent="0.2">
      <c r="V6478" s="8"/>
      <c r="X6478" s="8"/>
    </row>
    <row r="6479" spans="22:24" ht="14.25" customHeight="1" x14ac:dyDescent="0.2">
      <c r="V6479" s="8"/>
      <c r="X6479" s="8"/>
    </row>
    <row r="6480" spans="22:24" ht="14.25" customHeight="1" x14ac:dyDescent="0.2">
      <c r="V6480" s="8"/>
      <c r="X6480" s="8"/>
    </row>
    <row r="6481" spans="22:24" ht="14.25" customHeight="1" x14ac:dyDescent="0.2">
      <c r="V6481" s="8"/>
      <c r="X6481" s="8"/>
    </row>
    <row r="6482" spans="22:24" ht="14.25" customHeight="1" x14ac:dyDescent="0.2">
      <c r="V6482" s="8"/>
      <c r="X6482" s="8"/>
    </row>
    <row r="6483" spans="22:24" ht="14.25" customHeight="1" x14ac:dyDescent="0.2">
      <c r="V6483" s="8"/>
      <c r="X6483" s="8"/>
    </row>
    <row r="6484" spans="22:24" ht="14.25" customHeight="1" x14ac:dyDescent="0.2">
      <c r="V6484" s="8"/>
      <c r="X6484" s="8"/>
    </row>
    <row r="6485" spans="22:24" ht="14.25" customHeight="1" x14ac:dyDescent="0.2">
      <c r="V6485" s="8"/>
      <c r="X6485" s="8"/>
    </row>
    <row r="6486" spans="22:24" ht="14.25" customHeight="1" x14ac:dyDescent="0.2">
      <c r="V6486" s="8"/>
      <c r="X6486" s="8"/>
    </row>
    <row r="6487" spans="22:24" ht="14.25" customHeight="1" x14ac:dyDescent="0.2">
      <c r="V6487" s="8"/>
      <c r="X6487" s="8"/>
    </row>
    <row r="6488" spans="22:24" ht="14.25" customHeight="1" x14ac:dyDescent="0.2">
      <c r="V6488" s="8"/>
      <c r="X6488" s="8"/>
    </row>
    <row r="6489" spans="22:24" ht="14.25" customHeight="1" x14ac:dyDescent="0.2">
      <c r="V6489" s="8"/>
      <c r="X6489" s="8"/>
    </row>
    <row r="6490" spans="22:24" ht="14.25" customHeight="1" x14ac:dyDescent="0.2">
      <c r="V6490" s="8"/>
      <c r="X6490" s="8"/>
    </row>
    <row r="6491" spans="22:24" ht="14.25" customHeight="1" x14ac:dyDescent="0.2">
      <c r="V6491" s="8"/>
      <c r="X6491" s="8"/>
    </row>
    <row r="6492" spans="22:24" ht="14.25" customHeight="1" x14ac:dyDescent="0.2">
      <c r="V6492" s="8"/>
      <c r="X6492" s="8"/>
    </row>
    <row r="6493" spans="22:24" ht="14.25" customHeight="1" x14ac:dyDescent="0.2">
      <c r="V6493" s="8"/>
      <c r="X6493" s="8"/>
    </row>
    <row r="6494" spans="22:24" ht="14.25" customHeight="1" x14ac:dyDescent="0.2">
      <c r="V6494" s="8"/>
      <c r="X6494" s="8"/>
    </row>
    <row r="6495" spans="22:24" ht="14.25" customHeight="1" x14ac:dyDescent="0.2">
      <c r="V6495" s="8"/>
      <c r="X6495" s="8"/>
    </row>
    <row r="6496" spans="22:24" ht="14.25" customHeight="1" x14ac:dyDescent="0.2">
      <c r="V6496" s="8"/>
      <c r="X6496" s="8"/>
    </row>
    <row r="6497" spans="22:24" ht="14.25" customHeight="1" x14ac:dyDescent="0.2">
      <c r="V6497" s="8"/>
      <c r="X6497" s="8"/>
    </row>
    <row r="6498" spans="22:24" ht="14.25" customHeight="1" x14ac:dyDescent="0.2">
      <c r="V6498" s="8"/>
      <c r="X6498" s="8"/>
    </row>
    <row r="6499" spans="22:24" ht="14.25" customHeight="1" x14ac:dyDescent="0.2">
      <c r="V6499" s="8"/>
      <c r="X6499" s="8"/>
    </row>
    <row r="6500" spans="22:24" ht="14.25" customHeight="1" x14ac:dyDescent="0.2">
      <c r="V6500" s="8"/>
      <c r="X6500" s="8"/>
    </row>
    <row r="6501" spans="22:24" ht="14.25" customHeight="1" x14ac:dyDescent="0.2">
      <c r="V6501" s="8"/>
      <c r="X6501" s="8"/>
    </row>
    <row r="6502" spans="22:24" ht="14.25" customHeight="1" x14ac:dyDescent="0.2">
      <c r="V6502" s="8"/>
      <c r="X6502" s="8"/>
    </row>
    <row r="6503" spans="22:24" ht="14.25" customHeight="1" x14ac:dyDescent="0.2">
      <c r="V6503" s="8"/>
      <c r="X6503" s="8"/>
    </row>
    <row r="6504" spans="22:24" ht="14.25" customHeight="1" x14ac:dyDescent="0.2">
      <c r="V6504" s="8"/>
      <c r="X6504" s="8"/>
    </row>
    <row r="6505" spans="22:24" ht="14.25" customHeight="1" x14ac:dyDescent="0.2">
      <c r="V6505" s="8"/>
      <c r="X6505" s="8"/>
    </row>
    <row r="6506" spans="22:24" ht="14.25" customHeight="1" x14ac:dyDescent="0.2">
      <c r="V6506" s="8"/>
      <c r="X6506" s="8"/>
    </row>
    <row r="6507" spans="22:24" ht="14.25" customHeight="1" x14ac:dyDescent="0.2">
      <c r="V6507" s="8"/>
      <c r="X6507" s="8"/>
    </row>
    <row r="6508" spans="22:24" ht="14.25" customHeight="1" x14ac:dyDescent="0.2">
      <c r="V6508" s="8"/>
      <c r="X6508" s="8"/>
    </row>
    <row r="6509" spans="22:24" ht="14.25" customHeight="1" x14ac:dyDescent="0.2">
      <c r="V6509" s="8"/>
      <c r="X6509" s="8"/>
    </row>
    <row r="6510" spans="22:24" ht="14.25" customHeight="1" x14ac:dyDescent="0.2">
      <c r="V6510" s="8"/>
      <c r="X6510" s="8"/>
    </row>
    <row r="6511" spans="22:24" ht="14.25" customHeight="1" x14ac:dyDescent="0.2">
      <c r="V6511" s="8"/>
      <c r="X6511" s="8"/>
    </row>
    <row r="6512" spans="22:24" ht="14.25" customHeight="1" x14ac:dyDescent="0.2">
      <c r="V6512" s="8"/>
      <c r="X6512" s="8"/>
    </row>
    <row r="6513" spans="22:24" ht="14.25" customHeight="1" x14ac:dyDescent="0.2">
      <c r="V6513" s="8"/>
      <c r="X6513" s="8"/>
    </row>
    <row r="6514" spans="22:24" ht="14.25" customHeight="1" x14ac:dyDescent="0.2">
      <c r="V6514" s="8"/>
      <c r="X6514" s="8"/>
    </row>
    <row r="6515" spans="22:24" ht="14.25" customHeight="1" x14ac:dyDescent="0.2">
      <c r="V6515" s="8"/>
      <c r="X6515" s="8"/>
    </row>
    <row r="6516" spans="22:24" ht="14.25" customHeight="1" x14ac:dyDescent="0.2">
      <c r="V6516" s="8"/>
      <c r="X6516" s="8"/>
    </row>
    <row r="6517" spans="22:24" ht="14.25" customHeight="1" x14ac:dyDescent="0.2">
      <c r="V6517" s="8"/>
      <c r="X6517" s="8"/>
    </row>
    <row r="6518" spans="22:24" ht="14.25" customHeight="1" x14ac:dyDescent="0.2">
      <c r="V6518" s="8"/>
      <c r="X6518" s="8"/>
    </row>
    <row r="6519" spans="22:24" ht="14.25" customHeight="1" x14ac:dyDescent="0.2">
      <c r="V6519" s="8"/>
      <c r="X6519" s="8"/>
    </row>
    <row r="6520" spans="22:24" ht="14.25" customHeight="1" x14ac:dyDescent="0.2">
      <c r="V6520" s="8"/>
      <c r="X6520" s="8"/>
    </row>
    <row r="6521" spans="22:24" ht="14.25" customHeight="1" x14ac:dyDescent="0.2">
      <c r="V6521" s="8"/>
      <c r="X6521" s="8"/>
    </row>
    <row r="6522" spans="22:24" ht="14.25" customHeight="1" x14ac:dyDescent="0.2">
      <c r="V6522" s="8"/>
      <c r="X6522" s="8"/>
    </row>
    <row r="6523" spans="22:24" ht="14.25" customHeight="1" x14ac:dyDescent="0.2">
      <c r="V6523" s="8"/>
      <c r="X6523" s="8"/>
    </row>
    <row r="6524" spans="22:24" ht="14.25" customHeight="1" x14ac:dyDescent="0.2">
      <c r="V6524" s="8"/>
      <c r="X6524" s="8"/>
    </row>
    <row r="6525" spans="22:24" ht="14.25" customHeight="1" x14ac:dyDescent="0.2">
      <c r="V6525" s="8"/>
      <c r="X6525" s="8"/>
    </row>
    <row r="6526" spans="22:24" ht="14.25" customHeight="1" x14ac:dyDescent="0.2">
      <c r="V6526" s="8"/>
      <c r="X6526" s="8"/>
    </row>
    <row r="6527" spans="22:24" ht="14.25" customHeight="1" x14ac:dyDescent="0.2">
      <c r="V6527" s="8"/>
      <c r="X6527" s="8"/>
    </row>
    <row r="6528" spans="22:24" ht="14.25" customHeight="1" x14ac:dyDescent="0.2">
      <c r="V6528" s="8"/>
      <c r="X6528" s="8"/>
    </row>
    <row r="6529" spans="22:24" ht="14.25" customHeight="1" x14ac:dyDescent="0.2">
      <c r="V6529" s="8"/>
      <c r="X6529" s="8"/>
    </row>
    <row r="6530" spans="22:24" ht="14.25" customHeight="1" x14ac:dyDescent="0.2">
      <c r="V6530" s="8"/>
      <c r="X6530" s="8"/>
    </row>
    <row r="6531" spans="22:24" ht="14.25" customHeight="1" x14ac:dyDescent="0.2">
      <c r="V6531" s="8"/>
      <c r="X6531" s="8"/>
    </row>
    <row r="6532" spans="22:24" ht="14.25" customHeight="1" x14ac:dyDescent="0.2">
      <c r="V6532" s="8"/>
      <c r="X6532" s="8"/>
    </row>
    <row r="6533" spans="22:24" ht="14.25" customHeight="1" x14ac:dyDescent="0.2">
      <c r="V6533" s="8"/>
      <c r="X6533" s="8"/>
    </row>
    <row r="6534" spans="22:24" ht="14.25" customHeight="1" x14ac:dyDescent="0.2">
      <c r="V6534" s="8"/>
      <c r="X6534" s="8"/>
    </row>
    <row r="6535" spans="22:24" ht="14.25" customHeight="1" x14ac:dyDescent="0.2">
      <c r="V6535" s="8"/>
      <c r="X6535" s="8"/>
    </row>
    <row r="6536" spans="22:24" ht="14.25" customHeight="1" x14ac:dyDescent="0.2">
      <c r="V6536" s="8"/>
      <c r="X6536" s="8"/>
    </row>
    <row r="6537" spans="22:24" ht="14.25" customHeight="1" x14ac:dyDescent="0.2">
      <c r="V6537" s="8"/>
      <c r="X6537" s="8"/>
    </row>
    <row r="6538" spans="22:24" ht="14.25" customHeight="1" x14ac:dyDescent="0.2">
      <c r="V6538" s="8"/>
      <c r="X6538" s="8"/>
    </row>
    <row r="6539" spans="22:24" ht="14.25" customHeight="1" x14ac:dyDescent="0.2">
      <c r="V6539" s="8"/>
      <c r="X6539" s="8"/>
    </row>
    <row r="6540" spans="22:24" ht="14.25" customHeight="1" x14ac:dyDescent="0.2">
      <c r="V6540" s="8"/>
      <c r="X6540" s="8"/>
    </row>
    <row r="6541" spans="22:24" ht="14.25" customHeight="1" x14ac:dyDescent="0.2">
      <c r="V6541" s="8"/>
      <c r="X6541" s="8"/>
    </row>
    <row r="6542" spans="22:24" ht="14.25" customHeight="1" x14ac:dyDescent="0.2">
      <c r="V6542" s="8"/>
      <c r="X6542" s="8"/>
    </row>
    <row r="6543" spans="22:24" ht="14.25" customHeight="1" x14ac:dyDescent="0.2">
      <c r="V6543" s="8"/>
      <c r="X6543" s="8"/>
    </row>
    <row r="6544" spans="22:24" ht="14.25" customHeight="1" x14ac:dyDescent="0.2">
      <c r="V6544" s="8"/>
      <c r="X6544" s="8"/>
    </row>
    <row r="6545" spans="22:24" ht="14.25" customHeight="1" x14ac:dyDescent="0.2">
      <c r="V6545" s="8"/>
      <c r="X6545" s="8"/>
    </row>
    <row r="6546" spans="22:24" ht="14.25" customHeight="1" x14ac:dyDescent="0.2">
      <c r="V6546" s="8"/>
      <c r="X6546" s="8"/>
    </row>
    <row r="6547" spans="22:24" ht="14.25" customHeight="1" x14ac:dyDescent="0.2">
      <c r="V6547" s="8"/>
      <c r="X6547" s="8"/>
    </row>
    <row r="6548" spans="22:24" ht="14.25" customHeight="1" x14ac:dyDescent="0.2">
      <c r="V6548" s="8"/>
      <c r="X6548" s="8"/>
    </row>
    <row r="6549" spans="22:24" ht="14.25" customHeight="1" x14ac:dyDescent="0.2">
      <c r="V6549" s="8"/>
      <c r="X6549" s="8"/>
    </row>
    <row r="6550" spans="22:24" ht="14.25" customHeight="1" x14ac:dyDescent="0.2">
      <c r="V6550" s="8"/>
      <c r="X6550" s="8"/>
    </row>
    <row r="6551" spans="22:24" ht="14.25" customHeight="1" x14ac:dyDescent="0.2">
      <c r="V6551" s="8"/>
      <c r="X6551" s="8"/>
    </row>
    <row r="6552" spans="22:24" ht="14.25" customHeight="1" x14ac:dyDescent="0.2">
      <c r="V6552" s="8"/>
      <c r="X6552" s="8"/>
    </row>
    <row r="6553" spans="22:24" ht="14.25" customHeight="1" x14ac:dyDescent="0.2">
      <c r="V6553" s="8"/>
      <c r="X6553" s="8"/>
    </row>
    <row r="6554" spans="22:24" ht="14.25" customHeight="1" x14ac:dyDescent="0.2">
      <c r="V6554" s="8"/>
      <c r="X6554" s="8"/>
    </row>
    <row r="6555" spans="22:24" ht="14.25" customHeight="1" x14ac:dyDescent="0.2">
      <c r="V6555" s="8"/>
      <c r="X6555" s="8"/>
    </row>
    <row r="6556" spans="22:24" ht="14.25" customHeight="1" x14ac:dyDescent="0.2">
      <c r="V6556" s="8"/>
      <c r="X6556" s="8"/>
    </row>
    <row r="6557" spans="22:24" ht="14.25" customHeight="1" x14ac:dyDescent="0.2">
      <c r="V6557" s="8"/>
      <c r="X6557" s="8"/>
    </row>
    <row r="6558" spans="22:24" ht="14.25" customHeight="1" x14ac:dyDescent="0.2">
      <c r="V6558" s="8"/>
      <c r="X6558" s="8"/>
    </row>
    <row r="6559" spans="22:24" ht="14.25" customHeight="1" x14ac:dyDescent="0.2">
      <c r="V6559" s="8"/>
      <c r="X6559" s="8"/>
    </row>
    <row r="6560" spans="22:24" ht="14.25" customHeight="1" x14ac:dyDescent="0.2">
      <c r="V6560" s="8"/>
      <c r="X6560" s="8"/>
    </row>
    <row r="6561" spans="22:24" ht="14.25" customHeight="1" x14ac:dyDescent="0.2">
      <c r="V6561" s="8"/>
      <c r="X6561" s="8"/>
    </row>
    <row r="6562" spans="22:24" ht="14.25" customHeight="1" x14ac:dyDescent="0.2">
      <c r="V6562" s="8"/>
      <c r="X6562" s="8"/>
    </row>
    <row r="6563" spans="22:24" ht="14.25" customHeight="1" x14ac:dyDescent="0.2">
      <c r="V6563" s="8"/>
      <c r="X6563" s="8"/>
    </row>
    <row r="6564" spans="22:24" ht="14.25" customHeight="1" x14ac:dyDescent="0.2">
      <c r="V6564" s="8"/>
      <c r="X6564" s="8"/>
    </row>
    <row r="6565" spans="22:24" ht="14.25" customHeight="1" x14ac:dyDescent="0.2">
      <c r="V6565" s="8"/>
      <c r="X6565" s="8"/>
    </row>
    <row r="6566" spans="22:24" ht="14.25" customHeight="1" x14ac:dyDescent="0.2">
      <c r="V6566" s="8"/>
      <c r="X6566" s="8"/>
    </row>
    <row r="6567" spans="22:24" ht="14.25" customHeight="1" x14ac:dyDescent="0.2">
      <c r="V6567" s="8"/>
      <c r="X6567" s="8"/>
    </row>
    <row r="6568" spans="22:24" ht="14.25" customHeight="1" x14ac:dyDescent="0.2">
      <c r="V6568" s="8"/>
      <c r="X6568" s="8"/>
    </row>
    <row r="6569" spans="22:24" ht="14.25" customHeight="1" x14ac:dyDescent="0.2">
      <c r="V6569" s="8"/>
      <c r="X6569" s="8"/>
    </row>
    <row r="6570" spans="22:24" ht="14.25" customHeight="1" x14ac:dyDescent="0.2">
      <c r="V6570" s="8"/>
      <c r="X6570" s="8"/>
    </row>
    <row r="6571" spans="22:24" ht="14.25" customHeight="1" x14ac:dyDescent="0.2">
      <c r="V6571" s="8"/>
      <c r="X6571" s="8"/>
    </row>
    <row r="6572" spans="22:24" ht="14.25" customHeight="1" x14ac:dyDescent="0.2">
      <c r="V6572" s="8"/>
      <c r="X6572" s="8"/>
    </row>
    <row r="6573" spans="22:24" ht="14.25" customHeight="1" x14ac:dyDescent="0.2">
      <c r="V6573" s="8"/>
      <c r="X6573" s="8"/>
    </row>
    <row r="6574" spans="22:24" ht="14.25" customHeight="1" x14ac:dyDescent="0.2">
      <c r="V6574" s="8"/>
      <c r="X6574" s="8"/>
    </row>
    <row r="6575" spans="22:24" ht="14.25" customHeight="1" x14ac:dyDescent="0.2">
      <c r="V6575" s="8"/>
      <c r="X6575" s="8"/>
    </row>
    <row r="6576" spans="22:24" ht="14.25" customHeight="1" x14ac:dyDescent="0.2">
      <c r="V6576" s="8"/>
      <c r="X6576" s="8"/>
    </row>
    <row r="6577" spans="22:24" ht="14.25" customHeight="1" x14ac:dyDescent="0.2">
      <c r="V6577" s="8"/>
      <c r="X6577" s="8"/>
    </row>
    <row r="6578" spans="22:24" ht="14.25" customHeight="1" x14ac:dyDescent="0.2">
      <c r="V6578" s="8"/>
      <c r="X6578" s="8"/>
    </row>
    <row r="6579" spans="22:24" ht="14.25" customHeight="1" x14ac:dyDescent="0.2">
      <c r="V6579" s="8"/>
      <c r="X6579" s="8"/>
    </row>
    <row r="6580" spans="22:24" ht="14.25" customHeight="1" x14ac:dyDescent="0.2">
      <c r="V6580" s="8"/>
      <c r="X6580" s="8"/>
    </row>
    <row r="6581" spans="22:24" ht="14.25" customHeight="1" x14ac:dyDescent="0.2">
      <c r="V6581" s="8"/>
      <c r="X6581" s="8"/>
    </row>
    <row r="6582" spans="22:24" ht="14.25" customHeight="1" x14ac:dyDescent="0.2">
      <c r="V6582" s="8"/>
      <c r="X6582" s="8"/>
    </row>
    <row r="6583" spans="22:24" ht="14.25" customHeight="1" x14ac:dyDescent="0.2">
      <c r="V6583" s="8"/>
      <c r="X6583" s="8"/>
    </row>
    <row r="6584" spans="22:24" ht="14.25" customHeight="1" x14ac:dyDescent="0.2">
      <c r="V6584" s="8"/>
      <c r="X6584" s="8"/>
    </row>
    <row r="6585" spans="22:24" ht="14.25" customHeight="1" x14ac:dyDescent="0.2">
      <c r="V6585" s="8"/>
      <c r="X6585" s="8"/>
    </row>
    <row r="6586" spans="22:24" ht="14.25" customHeight="1" x14ac:dyDescent="0.2">
      <c r="V6586" s="8"/>
      <c r="X6586" s="8"/>
    </row>
    <row r="6587" spans="22:24" ht="14.25" customHeight="1" x14ac:dyDescent="0.2">
      <c r="V6587" s="8"/>
      <c r="X6587" s="8"/>
    </row>
    <row r="6588" spans="22:24" ht="14.25" customHeight="1" x14ac:dyDescent="0.2">
      <c r="V6588" s="8"/>
      <c r="X6588" s="8"/>
    </row>
    <row r="6589" spans="22:24" ht="14.25" customHeight="1" x14ac:dyDescent="0.2">
      <c r="V6589" s="8"/>
      <c r="X6589" s="8"/>
    </row>
    <row r="6590" spans="22:24" ht="14.25" customHeight="1" x14ac:dyDescent="0.2">
      <c r="V6590" s="8"/>
      <c r="X6590" s="8"/>
    </row>
    <row r="6591" spans="22:24" ht="14.25" customHeight="1" x14ac:dyDescent="0.2">
      <c r="V6591" s="8"/>
      <c r="X6591" s="8"/>
    </row>
    <row r="6592" spans="22:24" ht="14.25" customHeight="1" x14ac:dyDescent="0.2">
      <c r="V6592" s="8"/>
      <c r="X6592" s="8"/>
    </row>
    <row r="6593" spans="22:24" ht="14.25" customHeight="1" x14ac:dyDescent="0.2">
      <c r="V6593" s="8"/>
      <c r="X6593" s="8"/>
    </row>
    <row r="6594" spans="22:24" ht="14.25" customHeight="1" x14ac:dyDescent="0.2">
      <c r="V6594" s="8"/>
      <c r="X6594" s="8"/>
    </row>
    <row r="6595" spans="22:24" ht="14.25" customHeight="1" x14ac:dyDescent="0.2">
      <c r="V6595" s="8"/>
      <c r="X6595" s="8"/>
    </row>
    <row r="6596" spans="22:24" ht="14.25" customHeight="1" x14ac:dyDescent="0.2">
      <c r="V6596" s="8"/>
      <c r="X6596" s="8"/>
    </row>
    <row r="6597" spans="22:24" ht="14.25" customHeight="1" x14ac:dyDescent="0.2">
      <c r="V6597" s="8"/>
      <c r="X6597" s="8"/>
    </row>
    <row r="6598" spans="22:24" ht="14.25" customHeight="1" x14ac:dyDescent="0.2">
      <c r="V6598" s="8"/>
      <c r="X6598" s="8"/>
    </row>
    <row r="6599" spans="22:24" ht="14.25" customHeight="1" x14ac:dyDescent="0.2">
      <c r="V6599" s="8"/>
      <c r="X6599" s="8"/>
    </row>
    <row r="6600" spans="22:24" ht="14.25" customHeight="1" x14ac:dyDescent="0.2">
      <c r="V6600" s="8"/>
      <c r="X6600" s="8"/>
    </row>
    <row r="6601" spans="22:24" ht="14.25" customHeight="1" x14ac:dyDescent="0.2">
      <c r="V6601" s="8"/>
      <c r="X6601" s="8"/>
    </row>
    <row r="6602" spans="22:24" ht="14.25" customHeight="1" x14ac:dyDescent="0.2">
      <c r="V6602" s="8"/>
      <c r="X6602" s="8"/>
    </row>
    <row r="6603" spans="22:24" ht="14.25" customHeight="1" x14ac:dyDescent="0.2">
      <c r="V6603" s="8"/>
      <c r="X6603" s="8"/>
    </row>
    <row r="6604" spans="22:24" ht="14.25" customHeight="1" x14ac:dyDescent="0.2">
      <c r="V6604" s="8"/>
      <c r="X6604" s="8"/>
    </row>
    <row r="6605" spans="22:24" ht="14.25" customHeight="1" x14ac:dyDescent="0.2">
      <c r="V6605" s="8"/>
      <c r="X6605" s="8"/>
    </row>
    <row r="6606" spans="22:24" ht="14.25" customHeight="1" x14ac:dyDescent="0.2">
      <c r="V6606" s="8"/>
      <c r="X6606" s="8"/>
    </row>
    <row r="6607" spans="22:24" ht="14.25" customHeight="1" x14ac:dyDescent="0.2">
      <c r="V6607" s="8"/>
      <c r="X6607" s="8"/>
    </row>
    <row r="6608" spans="22:24" ht="14.25" customHeight="1" x14ac:dyDescent="0.2">
      <c r="V6608" s="8"/>
      <c r="X6608" s="8"/>
    </row>
    <row r="6609" spans="22:24" ht="14.25" customHeight="1" x14ac:dyDescent="0.2">
      <c r="V6609" s="8"/>
      <c r="X6609" s="8"/>
    </row>
    <row r="6610" spans="22:24" ht="14.25" customHeight="1" x14ac:dyDescent="0.2">
      <c r="V6610" s="8"/>
      <c r="X6610" s="8"/>
    </row>
    <row r="6611" spans="22:24" ht="14.25" customHeight="1" x14ac:dyDescent="0.2">
      <c r="V6611" s="8"/>
      <c r="X6611" s="8"/>
    </row>
    <row r="6612" spans="22:24" ht="14.25" customHeight="1" x14ac:dyDescent="0.2">
      <c r="V6612" s="8"/>
      <c r="X6612" s="8"/>
    </row>
    <row r="6613" spans="22:24" ht="14.25" customHeight="1" x14ac:dyDescent="0.2">
      <c r="V6613" s="8"/>
      <c r="X6613" s="8"/>
    </row>
    <row r="6614" spans="22:24" ht="14.25" customHeight="1" x14ac:dyDescent="0.2">
      <c r="V6614" s="8"/>
      <c r="X6614" s="8"/>
    </row>
    <row r="6615" spans="22:24" ht="14.25" customHeight="1" x14ac:dyDescent="0.2">
      <c r="V6615" s="8"/>
      <c r="X6615" s="8"/>
    </row>
    <row r="6616" spans="22:24" ht="14.25" customHeight="1" x14ac:dyDescent="0.2">
      <c r="V6616" s="8"/>
      <c r="X6616" s="8"/>
    </row>
    <row r="6617" spans="22:24" ht="14.25" customHeight="1" x14ac:dyDescent="0.2">
      <c r="V6617" s="8"/>
      <c r="X6617" s="8"/>
    </row>
    <row r="6618" spans="22:24" ht="14.25" customHeight="1" x14ac:dyDescent="0.2">
      <c r="V6618" s="8"/>
      <c r="X6618" s="8"/>
    </row>
    <row r="6619" spans="22:24" ht="14.25" customHeight="1" x14ac:dyDescent="0.2">
      <c r="V6619" s="8"/>
      <c r="X6619" s="8"/>
    </row>
    <row r="6620" spans="22:24" ht="14.25" customHeight="1" x14ac:dyDescent="0.2">
      <c r="V6620" s="8"/>
      <c r="X6620" s="8"/>
    </row>
    <row r="6621" spans="22:24" ht="14.25" customHeight="1" x14ac:dyDescent="0.2">
      <c r="V6621" s="8"/>
      <c r="X6621" s="8"/>
    </row>
    <row r="6622" spans="22:24" ht="14.25" customHeight="1" x14ac:dyDescent="0.2">
      <c r="V6622" s="8"/>
      <c r="X6622" s="8"/>
    </row>
    <row r="6623" spans="22:24" ht="14.25" customHeight="1" x14ac:dyDescent="0.2">
      <c r="V6623" s="8"/>
      <c r="X6623" s="8"/>
    </row>
    <row r="6624" spans="22:24" ht="14.25" customHeight="1" x14ac:dyDescent="0.2">
      <c r="V6624" s="8"/>
      <c r="X6624" s="8"/>
    </row>
    <row r="6625" spans="22:24" ht="14.25" customHeight="1" x14ac:dyDescent="0.2">
      <c r="V6625" s="8"/>
      <c r="X6625" s="8"/>
    </row>
    <row r="6626" spans="22:24" ht="14.25" customHeight="1" x14ac:dyDescent="0.2">
      <c r="V6626" s="8"/>
      <c r="X6626" s="8"/>
    </row>
    <row r="6627" spans="22:24" ht="14.25" customHeight="1" x14ac:dyDescent="0.2">
      <c r="V6627" s="8"/>
      <c r="X6627" s="8"/>
    </row>
    <row r="6628" spans="22:24" ht="14.25" customHeight="1" x14ac:dyDescent="0.2">
      <c r="V6628" s="8"/>
      <c r="X6628" s="8"/>
    </row>
    <row r="6629" spans="22:24" ht="14.25" customHeight="1" x14ac:dyDescent="0.2">
      <c r="V6629" s="8"/>
      <c r="X6629" s="8"/>
    </row>
    <row r="6630" spans="22:24" ht="14.25" customHeight="1" x14ac:dyDescent="0.2">
      <c r="V6630" s="8"/>
      <c r="X6630" s="8"/>
    </row>
    <row r="6631" spans="22:24" ht="14.25" customHeight="1" x14ac:dyDescent="0.2">
      <c r="V6631" s="8"/>
      <c r="X6631" s="8"/>
    </row>
    <row r="6632" spans="22:24" ht="14.25" customHeight="1" x14ac:dyDescent="0.2">
      <c r="V6632" s="8"/>
      <c r="X6632" s="8"/>
    </row>
    <row r="6633" spans="22:24" ht="14.25" customHeight="1" x14ac:dyDescent="0.2">
      <c r="V6633" s="8"/>
      <c r="X6633" s="8"/>
    </row>
    <row r="6634" spans="22:24" ht="14.25" customHeight="1" x14ac:dyDescent="0.2">
      <c r="V6634" s="8"/>
      <c r="X6634" s="8"/>
    </row>
    <row r="6635" spans="22:24" ht="14.25" customHeight="1" x14ac:dyDescent="0.2">
      <c r="V6635" s="8"/>
      <c r="X6635" s="8"/>
    </row>
    <row r="6636" spans="22:24" ht="14.25" customHeight="1" x14ac:dyDescent="0.2">
      <c r="V6636" s="8"/>
      <c r="X6636" s="8"/>
    </row>
    <row r="6637" spans="22:24" ht="14.25" customHeight="1" x14ac:dyDescent="0.2">
      <c r="V6637" s="8"/>
      <c r="X6637" s="8"/>
    </row>
    <row r="6638" spans="22:24" ht="14.25" customHeight="1" x14ac:dyDescent="0.2">
      <c r="V6638" s="8"/>
      <c r="X6638" s="8"/>
    </row>
    <row r="6639" spans="22:24" ht="14.25" customHeight="1" x14ac:dyDescent="0.2">
      <c r="V6639" s="8"/>
      <c r="X6639" s="8"/>
    </row>
    <row r="6640" spans="22:24" ht="14.25" customHeight="1" x14ac:dyDescent="0.2">
      <c r="V6640" s="8"/>
      <c r="X6640" s="8"/>
    </row>
    <row r="6641" spans="22:24" ht="14.25" customHeight="1" x14ac:dyDescent="0.2">
      <c r="V6641" s="8"/>
      <c r="X6641" s="8"/>
    </row>
    <row r="6642" spans="22:24" ht="14.25" customHeight="1" x14ac:dyDescent="0.2">
      <c r="V6642" s="8"/>
      <c r="X6642" s="8"/>
    </row>
    <row r="6643" spans="22:24" ht="14.25" customHeight="1" x14ac:dyDescent="0.2">
      <c r="V6643" s="8"/>
      <c r="X6643" s="8"/>
    </row>
    <row r="6644" spans="22:24" ht="14.25" customHeight="1" x14ac:dyDescent="0.2">
      <c r="V6644" s="8"/>
      <c r="X6644" s="8"/>
    </row>
    <row r="6645" spans="22:24" ht="14.25" customHeight="1" x14ac:dyDescent="0.2">
      <c r="V6645" s="8"/>
      <c r="X6645" s="8"/>
    </row>
    <row r="6646" spans="22:24" ht="14.25" customHeight="1" x14ac:dyDescent="0.2">
      <c r="V6646" s="8"/>
      <c r="X6646" s="8"/>
    </row>
    <row r="6647" spans="22:24" ht="14.25" customHeight="1" x14ac:dyDescent="0.2">
      <c r="V6647" s="8"/>
      <c r="X6647" s="8"/>
    </row>
    <row r="6648" spans="22:24" ht="14.25" customHeight="1" x14ac:dyDescent="0.2">
      <c r="V6648" s="8"/>
      <c r="X6648" s="8"/>
    </row>
    <row r="6649" spans="22:24" ht="14.25" customHeight="1" x14ac:dyDescent="0.2">
      <c r="V6649" s="8"/>
      <c r="X6649" s="8"/>
    </row>
    <row r="6650" spans="22:24" ht="14.25" customHeight="1" x14ac:dyDescent="0.2">
      <c r="V6650" s="8"/>
      <c r="X6650" s="8"/>
    </row>
    <row r="6651" spans="22:24" ht="14.25" customHeight="1" x14ac:dyDescent="0.2">
      <c r="V6651" s="8"/>
      <c r="X6651" s="8"/>
    </row>
    <row r="6652" spans="22:24" ht="14.25" customHeight="1" x14ac:dyDescent="0.2">
      <c r="V6652" s="8"/>
      <c r="X6652" s="8"/>
    </row>
    <row r="6653" spans="22:24" ht="14.25" customHeight="1" x14ac:dyDescent="0.2">
      <c r="V6653" s="8"/>
      <c r="X6653" s="8"/>
    </row>
    <row r="6654" spans="22:24" ht="14.25" customHeight="1" x14ac:dyDescent="0.2">
      <c r="V6654" s="8"/>
      <c r="X6654" s="8"/>
    </row>
    <row r="6655" spans="22:24" ht="14.25" customHeight="1" x14ac:dyDescent="0.2">
      <c r="V6655" s="8"/>
      <c r="X6655" s="8"/>
    </row>
    <row r="6656" spans="22:24" ht="14.25" customHeight="1" x14ac:dyDescent="0.2">
      <c r="V6656" s="8"/>
      <c r="X6656" s="8"/>
    </row>
    <row r="6657" spans="22:24" ht="14.25" customHeight="1" x14ac:dyDescent="0.2">
      <c r="V6657" s="8"/>
      <c r="X6657" s="8"/>
    </row>
    <row r="6658" spans="22:24" ht="14.25" customHeight="1" x14ac:dyDescent="0.2">
      <c r="V6658" s="8"/>
      <c r="X6658" s="8"/>
    </row>
    <row r="6659" spans="22:24" ht="14.25" customHeight="1" x14ac:dyDescent="0.2">
      <c r="V6659" s="8"/>
      <c r="X6659" s="8"/>
    </row>
    <row r="6660" spans="22:24" ht="14.25" customHeight="1" x14ac:dyDescent="0.2">
      <c r="V6660" s="8"/>
      <c r="X6660" s="8"/>
    </row>
    <row r="6661" spans="22:24" ht="14.25" customHeight="1" x14ac:dyDescent="0.2">
      <c r="V6661" s="8"/>
      <c r="X6661" s="8"/>
    </row>
    <row r="6662" spans="22:24" ht="14.25" customHeight="1" x14ac:dyDescent="0.2">
      <c r="V6662" s="8"/>
      <c r="X6662" s="8"/>
    </row>
    <row r="6663" spans="22:24" ht="14.25" customHeight="1" x14ac:dyDescent="0.2">
      <c r="V6663" s="8"/>
      <c r="X6663" s="8"/>
    </row>
    <row r="6664" spans="22:24" ht="14.25" customHeight="1" x14ac:dyDescent="0.2">
      <c r="V6664" s="8"/>
      <c r="X6664" s="8"/>
    </row>
    <row r="6665" spans="22:24" ht="14.25" customHeight="1" x14ac:dyDescent="0.2">
      <c r="V6665" s="8"/>
      <c r="X6665" s="8"/>
    </row>
    <row r="6666" spans="22:24" ht="14.25" customHeight="1" x14ac:dyDescent="0.2">
      <c r="V6666" s="8"/>
      <c r="X6666" s="8"/>
    </row>
    <row r="6667" spans="22:24" ht="14.25" customHeight="1" x14ac:dyDescent="0.2">
      <c r="V6667" s="8"/>
      <c r="X6667" s="8"/>
    </row>
    <row r="6668" spans="22:24" ht="14.25" customHeight="1" x14ac:dyDescent="0.2">
      <c r="V6668" s="8"/>
      <c r="X6668" s="8"/>
    </row>
    <row r="6669" spans="22:24" ht="14.25" customHeight="1" x14ac:dyDescent="0.2">
      <c r="V6669" s="8"/>
      <c r="X6669" s="8"/>
    </row>
    <row r="6670" spans="22:24" ht="14.25" customHeight="1" x14ac:dyDescent="0.2">
      <c r="V6670" s="8"/>
      <c r="X6670" s="8"/>
    </row>
    <row r="6671" spans="22:24" ht="14.25" customHeight="1" x14ac:dyDescent="0.2">
      <c r="V6671" s="8"/>
      <c r="X6671" s="8"/>
    </row>
    <row r="6672" spans="22:24" ht="14.25" customHeight="1" x14ac:dyDescent="0.2">
      <c r="V6672" s="8"/>
      <c r="X6672" s="8"/>
    </row>
    <row r="6673" spans="22:24" ht="14.25" customHeight="1" x14ac:dyDescent="0.2">
      <c r="V6673" s="8"/>
      <c r="X6673" s="8"/>
    </row>
    <row r="6674" spans="22:24" ht="14.25" customHeight="1" x14ac:dyDescent="0.2">
      <c r="V6674" s="8"/>
      <c r="X6674" s="8"/>
    </row>
    <row r="6675" spans="22:24" ht="14.25" customHeight="1" x14ac:dyDescent="0.2">
      <c r="V6675" s="8"/>
      <c r="X6675" s="8"/>
    </row>
    <row r="6676" spans="22:24" ht="14.25" customHeight="1" x14ac:dyDescent="0.2">
      <c r="V6676" s="8"/>
      <c r="X6676" s="8"/>
    </row>
    <row r="6677" spans="22:24" ht="14.25" customHeight="1" x14ac:dyDescent="0.2">
      <c r="V6677" s="8"/>
      <c r="X6677" s="8"/>
    </row>
    <row r="6678" spans="22:24" ht="14.25" customHeight="1" x14ac:dyDescent="0.2">
      <c r="V6678" s="8"/>
      <c r="X6678" s="8"/>
    </row>
    <row r="6679" spans="22:24" ht="14.25" customHeight="1" x14ac:dyDescent="0.2">
      <c r="V6679" s="8"/>
      <c r="X6679" s="8"/>
    </row>
    <row r="6680" spans="22:24" ht="14.25" customHeight="1" x14ac:dyDescent="0.2">
      <c r="V6680" s="8"/>
      <c r="X6680" s="8"/>
    </row>
    <row r="6681" spans="22:24" ht="14.25" customHeight="1" x14ac:dyDescent="0.2">
      <c r="V6681" s="8"/>
      <c r="X6681" s="8"/>
    </row>
    <row r="6682" spans="22:24" ht="14.25" customHeight="1" x14ac:dyDescent="0.2">
      <c r="V6682" s="8"/>
      <c r="X6682" s="8"/>
    </row>
    <row r="6683" spans="22:24" ht="14.25" customHeight="1" x14ac:dyDescent="0.2">
      <c r="V6683" s="8"/>
      <c r="X6683" s="8"/>
    </row>
    <row r="6684" spans="22:24" ht="14.25" customHeight="1" x14ac:dyDescent="0.2">
      <c r="V6684" s="8"/>
      <c r="X6684" s="8"/>
    </row>
    <row r="6685" spans="22:24" ht="14.25" customHeight="1" x14ac:dyDescent="0.2">
      <c r="V6685" s="8"/>
      <c r="X6685" s="8"/>
    </row>
    <row r="6686" spans="22:24" ht="14.25" customHeight="1" x14ac:dyDescent="0.2">
      <c r="V6686" s="8"/>
      <c r="X6686" s="8"/>
    </row>
    <row r="6687" spans="22:24" ht="14.25" customHeight="1" x14ac:dyDescent="0.2">
      <c r="V6687" s="8"/>
      <c r="X6687" s="8"/>
    </row>
    <row r="6688" spans="22:24" ht="14.25" customHeight="1" x14ac:dyDescent="0.2">
      <c r="V6688" s="8"/>
      <c r="X6688" s="8"/>
    </row>
    <row r="6689" spans="22:24" ht="14.25" customHeight="1" x14ac:dyDescent="0.2">
      <c r="V6689" s="8"/>
      <c r="X6689" s="8"/>
    </row>
    <row r="6690" spans="22:24" ht="14.25" customHeight="1" x14ac:dyDescent="0.2">
      <c r="V6690" s="8"/>
      <c r="X6690" s="8"/>
    </row>
    <row r="6691" spans="22:24" ht="14.25" customHeight="1" x14ac:dyDescent="0.2">
      <c r="V6691" s="8"/>
      <c r="X6691" s="8"/>
    </row>
    <row r="6692" spans="22:24" ht="14.25" customHeight="1" x14ac:dyDescent="0.2">
      <c r="V6692" s="8"/>
      <c r="X6692" s="8"/>
    </row>
    <row r="6693" spans="22:24" ht="14.25" customHeight="1" x14ac:dyDescent="0.2">
      <c r="V6693" s="8"/>
      <c r="X6693" s="8"/>
    </row>
    <row r="6694" spans="22:24" ht="14.25" customHeight="1" x14ac:dyDescent="0.2">
      <c r="V6694" s="8"/>
      <c r="X6694" s="8"/>
    </row>
    <row r="6695" spans="22:24" ht="14.25" customHeight="1" x14ac:dyDescent="0.2">
      <c r="V6695" s="8"/>
      <c r="X6695" s="8"/>
    </row>
    <row r="6696" spans="22:24" ht="14.25" customHeight="1" x14ac:dyDescent="0.2">
      <c r="V6696" s="8"/>
      <c r="X6696" s="8"/>
    </row>
    <row r="6697" spans="22:24" ht="14.25" customHeight="1" x14ac:dyDescent="0.2">
      <c r="V6697" s="8"/>
      <c r="X6697" s="8"/>
    </row>
    <row r="6698" spans="22:24" ht="14.25" customHeight="1" x14ac:dyDescent="0.2">
      <c r="V6698" s="8"/>
      <c r="X6698" s="8"/>
    </row>
    <row r="6699" spans="22:24" ht="14.25" customHeight="1" x14ac:dyDescent="0.2">
      <c r="V6699" s="8"/>
      <c r="X6699" s="8"/>
    </row>
    <row r="6700" spans="22:24" ht="14.25" customHeight="1" x14ac:dyDescent="0.2">
      <c r="V6700" s="8"/>
      <c r="X6700" s="8"/>
    </row>
    <row r="6701" spans="22:24" ht="14.25" customHeight="1" x14ac:dyDescent="0.2">
      <c r="V6701" s="8"/>
      <c r="X6701" s="8"/>
    </row>
    <row r="6702" spans="22:24" ht="14.25" customHeight="1" x14ac:dyDescent="0.2">
      <c r="V6702" s="8"/>
      <c r="X6702" s="8"/>
    </row>
    <row r="6703" spans="22:24" ht="14.25" customHeight="1" x14ac:dyDescent="0.2">
      <c r="V6703" s="8"/>
      <c r="X6703" s="8"/>
    </row>
    <row r="6704" spans="22:24" ht="14.25" customHeight="1" x14ac:dyDescent="0.2">
      <c r="V6704" s="8"/>
      <c r="X6704" s="8"/>
    </row>
    <row r="6705" spans="22:24" ht="14.25" customHeight="1" x14ac:dyDescent="0.2">
      <c r="V6705" s="8"/>
      <c r="X6705" s="8"/>
    </row>
    <row r="6706" spans="22:24" ht="14.25" customHeight="1" x14ac:dyDescent="0.2">
      <c r="V6706" s="8"/>
      <c r="X6706" s="8"/>
    </row>
    <row r="6707" spans="22:24" ht="14.25" customHeight="1" x14ac:dyDescent="0.2">
      <c r="V6707" s="8"/>
      <c r="X6707" s="8"/>
    </row>
    <row r="6708" spans="22:24" ht="14.25" customHeight="1" x14ac:dyDescent="0.2">
      <c r="V6708" s="8"/>
      <c r="X6708" s="8"/>
    </row>
    <row r="6709" spans="22:24" ht="14.25" customHeight="1" x14ac:dyDescent="0.2">
      <c r="V6709" s="8"/>
      <c r="X6709" s="8"/>
    </row>
    <row r="6710" spans="22:24" ht="14.25" customHeight="1" x14ac:dyDescent="0.2">
      <c r="V6710" s="8"/>
      <c r="X6710" s="8"/>
    </row>
    <row r="6711" spans="22:24" ht="14.25" customHeight="1" x14ac:dyDescent="0.2">
      <c r="V6711" s="8"/>
      <c r="X6711" s="8"/>
    </row>
    <row r="6712" spans="22:24" ht="14.25" customHeight="1" x14ac:dyDescent="0.2">
      <c r="V6712" s="8"/>
      <c r="X6712" s="8"/>
    </row>
    <row r="6713" spans="22:24" ht="14.25" customHeight="1" x14ac:dyDescent="0.2">
      <c r="V6713" s="8"/>
      <c r="X6713" s="8"/>
    </row>
    <row r="6714" spans="22:24" ht="14.25" customHeight="1" x14ac:dyDescent="0.2">
      <c r="V6714" s="8"/>
      <c r="X6714" s="8"/>
    </row>
    <row r="6715" spans="22:24" ht="14.25" customHeight="1" x14ac:dyDescent="0.2">
      <c r="V6715" s="8"/>
      <c r="X6715" s="8"/>
    </row>
    <row r="6716" spans="22:24" ht="14.25" customHeight="1" x14ac:dyDescent="0.2">
      <c r="V6716" s="8"/>
      <c r="X6716" s="8"/>
    </row>
    <row r="6717" spans="22:24" ht="14.25" customHeight="1" x14ac:dyDescent="0.2">
      <c r="V6717" s="8"/>
      <c r="X6717" s="8"/>
    </row>
    <row r="6718" spans="22:24" ht="14.25" customHeight="1" x14ac:dyDescent="0.2">
      <c r="V6718" s="8"/>
      <c r="X6718" s="8"/>
    </row>
    <row r="6719" spans="22:24" ht="14.25" customHeight="1" x14ac:dyDescent="0.2">
      <c r="V6719" s="8"/>
      <c r="X6719" s="8"/>
    </row>
    <row r="6720" spans="22:24" ht="14.25" customHeight="1" x14ac:dyDescent="0.2">
      <c r="V6720" s="8"/>
      <c r="X6720" s="8"/>
    </row>
    <row r="6721" spans="22:24" ht="14.25" customHeight="1" x14ac:dyDescent="0.2">
      <c r="V6721" s="8"/>
      <c r="X6721" s="8"/>
    </row>
    <row r="6722" spans="22:24" ht="14.25" customHeight="1" x14ac:dyDescent="0.2">
      <c r="V6722" s="8"/>
      <c r="X6722" s="8"/>
    </row>
    <row r="6723" spans="22:24" ht="14.25" customHeight="1" x14ac:dyDescent="0.2">
      <c r="V6723" s="8"/>
      <c r="X6723" s="8"/>
    </row>
    <row r="6724" spans="22:24" ht="14.25" customHeight="1" x14ac:dyDescent="0.2">
      <c r="V6724" s="8"/>
      <c r="X6724" s="8"/>
    </row>
    <row r="6725" spans="22:24" ht="14.25" customHeight="1" x14ac:dyDescent="0.2">
      <c r="V6725" s="8"/>
      <c r="X6725" s="8"/>
    </row>
    <row r="6726" spans="22:24" ht="14.25" customHeight="1" x14ac:dyDescent="0.2">
      <c r="V6726" s="8"/>
      <c r="X6726" s="8"/>
    </row>
    <row r="6727" spans="22:24" ht="14.25" customHeight="1" x14ac:dyDescent="0.2">
      <c r="V6727" s="8"/>
      <c r="X6727" s="8"/>
    </row>
    <row r="6728" spans="22:24" ht="14.25" customHeight="1" x14ac:dyDescent="0.2">
      <c r="V6728" s="8"/>
      <c r="X6728" s="8"/>
    </row>
    <row r="6729" spans="22:24" ht="14.25" customHeight="1" x14ac:dyDescent="0.2">
      <c r="V6729" s="8"/>
      <c r="X6729" s="8"/>
    </row>
    <row r="6730" spans="22:24" ht="14.25" customHeight="1" x14ac:dyDescent="0.2">
      <c r="V6730" s="8"/>
      <c r="X6730" s="8"/>
    </row>
    <row r="6731" spans="22:24" ht="14.25" customHeight="1" x14ac:dyDescent="0.2">
      <c r="V6731" s="8"/>
      <c r="X6731" s="8"/>
    </row>
    <row r="6732" spans="22:24" ht="14.25" customHeight="1" x14ac:dyDescent="0.2">
      <c r="V6732" s="8"/>
      <c r="X6732" s="8"/>
    </row>
    <row r="6733" spans="22:24" ht="14.25" customHeight="1" x14ac:dyDescent="0.2">
      <c r="V6733" s="8"/>
      <c r="X6733" s="8"/>
    </row>
    <row r="6734" spans="22:24" ht="14.25" customHeight="1" x14ac:dyDescent="0.2">
      <c r="V6734" s="8"/>
      <c r="X6734" s="8"/>
    </row>
    <row r="6735" spans="22:24" ht="14.25" customHeight="1" x14ac:dyDescent="0.2">
      <c r="V6735" s="8"/>
      <c r="X6735" s="8"/>
    </row>
    <row r="6736" spans="22:24" ht="14.25" customHeight="1" x14ac:dyDescent="0.2">
      <c r="V6736" s="8"/>
      <c r="X6736" s="8"/>
    </row>
    <row r="6737" spans="22:24" ht="14.25" customHeight="1" x14ac:dyDescent="0.2">
      <c r="V6737" s="8"/>
      <c r="X6737" s="8"/>
    </row>
    <row r="6738" spans="22:24" ht="14.25" customHeight="1" x14ac:dyDescent="0.2">
      <c r="V6738" s="8"/>
      <c r="X6738" s="8"/>
    </row>
    <row r="6739" spans="22:24" ht="14.25" customHeight="1" x14ac:dyDescent="0.2">
      <c r="V6739" s="8"/>
      <c r="X6739" s="8"/>
    </row>
    <row r="6740" spans="22:24" ht="14.25" customHeight="1" x14ac:dyDescent="0.2">
      <c r="V6740" s="8"/>
      <c r="X6740" s="8"/>
    </row>
    <row r="6741" spans="22:24" ht="14.25" customHeight="1" x14ac:dyDescent="0.2">
      <c r="V6741" s="8"/>
      <c r="X6741" s="8"/>
    </row>
    <row r="6742" spans="22:24" ht="14.25" customHeight="1" x14ac:dyDescent="0.2">
      <c r="V6742" s="8"/>
      <c r="X6742" s="8"/>
    </row>
    <row r="6743" spans="22:24" ht="14.25" customHeight="1" x14ac:dyDescent="0.2">
      <c r="V6743" s="8"/>
      <c r="X6743" s="8"/>
    </row>
    <row r="6744" spans="22:24" ht="14.25" customHeight="1" x14ac:dyDescent="0.2">
      <c r="V6744" s="8"/>
      <c r="X6744" s="8"/>
    </row>
    <row r="6745" spans="22:24" ht="14.25" customHeight="1" x14ac:dyDescent="0.2">
      <c r="V6745" s="8"/>
      <c r="X6745" s="8"/>
    </row>
    <row r="6746" spans="22:24" ht="14.25" customHeight="1" x14ac:dyDescent="0.2">
      <c r="V6746" s="8"/>
      <c r="X6746" s="8"/>
    </row>
    <row r="6747" spans="22:24" ht="14.25" customHeight="1" x14ac:dyDescent="0.2">
      <c r="V6747" s="8"/>
      <c r="X6747" s="8"/>
    </row>
    <row r="6748" spans="22:24" ht="14.25" customHeight="1" x14ac:dyDescent="0.2">
      <c r="V6748" s="8"/>
      <c r="X6748" s="8"/>
    </row>
    <row r="6749" spans="22:24" ht="14.25" customHeight="1" x14ac:dyDescent="0.2">
      <c r="V6749" s="8"/>
      <c r="X6749" s="8"/>
    </row>
    <row r="6750" spans="22:24" ht="14.25" customHeight="1" x14ac:dyDescent="0.2">
      <c r="V6750" s="8"/>
      <c r="X6750" s="8"/>
    </row>
    <row r="6751" spans="22:24" ht="14.25" customHeight="1" x14ac:dyDescent="0.2">
      <c r="V6751" s="8"/>
      <c r="X6751" s="8"/>
    </row>
    <row r="6752" spans="22:24" ht="14.25" customHeight="1" x14ac:dyDescent="0.2">
      <c r="V6752" s="8"/>
      <c r="X6752" s="8"/>
    </row>
    <row r="6753" spans="22:24" ht="14.25" customHeight="1" x14ac:dyDescent="0.2">
      <c r="V6753" s="8"/>
      <c r="X6753" s="8"/>
    </row>
    <row r="6754" spans="22:24" ht="14.25" customHeight="1" x14ac:dyDescent="0.2">
      <c r="V6754" s="8"/>
      <c r="X6754" s="8"/>
    </row>
    <row r="6755" spans="22:24" ht="14.25" customHeight="1" x14ac:dyDescent="0.2">
      <c r="V6755" s="8"/>
      <c r="X6755" s="8"/>
    </row>
    <row r="6756" spans="22:24" ht="14.25" customHeight="1" x14ac:dyDescent="0.2">
      <c r="V6756" s="8"/>
      <c r="X6756" s="8"/>
    </row>
    <row r="6757" spans="22:24" ht="14.25" customHeight="1" x14ac:dyDescent="0.2">
      <c r="V6757" s="8"/>
      <c r="X6757" s="8"/>
    </row>
    <row r="6758" spans="22:24" ht="14.25" customHeight="1" x14ac:dyDescent="0.2">
      <c r="V6758" s="8"/>
      <c r="X6758" s="8"/>
    </row>
    <row r="6759" spans="22:24" ht="14.25" customHeight="1" x14ac:dyDescent="0.2">
      <c r="V6759" s="8"/>
      <c r="X6759" s="8"/>
    </row>
    <row r="6760" spans="22:24" ht="14.25" customHeight="1" x14ac:dyDescent="0.2">
      <c r="V6760" s="8"/>
      <c r="X6760" s="8"/>
    </row>
    <row r="6761" spans="22:24" ht="14.25" customHeight="1" x14ac:dyDescent="0.2">
      <c r="V6761" s="8"/>
      <c r="X6761" s="8"/>
    </row>
    <row r="6762" spans="22:24" ht="14.25" customHeight="1" x14ac:dyDescent="0.2">
      <c r="V6762" s="8"/>
      <c r="X6762" s="8"/>
    </row>
    <row r="6763" spans="22:24" ht="14.25" customHeight="1" x14ac:dyDescent="0.2">
      <c r="V6763" s="8"/>
      <c r="X6763" s="8"/>
    </row>
    <row r="6764" spans="22:24" ht="14.25" customHeight="1" x14ac:dyDescent="0.2">
      <c r="V6764" s="8"/>
      <c r="X6764" s="8"/>
    </row>
    <row r="6765" spans="22:24" ht="14.25" customHeight="1" x14ac:dyDescent="0.2">
      <c r="V6765" s="8"/>
      <c r="X6765" s="8"/>
    </row>
    <row r="6766" spans="22:24" ht="14.25" customHeight="1" x14ac:dyDescent="0.2">
      <c r="V6766" s="8"/>
      <c r="X6766" s="8"/>
    </row>
    <row r="6767" spans="22:24" ht="14.25" customHeight="1" x14ac:dyDescent="0.2">
      <c r="V6767" s="8"/>
      <c r="X6767" s="8"/>
    </row>
    <row r="6768" spans="22:24" ht="14.25" customHeight="1" x14ac:dyDescent="0.2">
      <c r="V6768" s="8"/>
      <c r="X6768" s="8"/>
    </row>
    <row r="6769" spans="22:24" ht="14.25" customHeight="1" x14ac:dyDescent="0.2">
      <c r="V6769" s="8"/>
      <c r="X6769" s="8"/>
    </row>
    <row r="6770" spans="22:24" ht="14.25" customHeight="1" x14ac:dyDescent="0.2">
      <c r="V6770" s="8"/>
      <c r="X6770" s="8"/>
    </row>
    <row r="6771" spans="22:24" ht="14.25" customHeight="1" x14ac:dyDescent="0.2">
      <c r="V6771" s="8"/>
      <c r="X6771" s="8"/>
    </row>
    <row r="6772" spans="22:24" ht="14.25" customHeight="1" x14ac:dyDescent="0.2">
      <c r="V6772" s="8"/>
      <c r="X6772" s="8"/>
    </row>
    <row r="6773" spans="22:24" ht="14.25" customHeight="1" x14ac:dyDescent="0.2">
      <c r="V6773" s="8"/>
      <c r="X6773" s="8"/>
    </row>
    <row r="6774" spans="22:24" ht="14.25" customHeight="1" x14ac:dyDescent="0.2">
      <c r="V6774" s="8"/>
      <c r="X6774" s="8"/>
    </row>
    <row r="6775" spans="22:24" ht="14.25" customHeight="1" x14ac:dyDescent="0.2">
      <c r="V6775" s="8"/>
      <c r="X6775" s="8"/>
    </row>
    <row r="6776" spans="22:24" ht="14.25" customHeight="1" x14ac:dyDescent="0.2">
      <c r="V6776" s="8"/>
      <c r="X6776" s="8"/>
    </row>
    <row r="6777" spans="22:24" ht="14.25" customHeight="1" x14ac:dyDescent="0.2">
      <c r="V6777" s="8"/>
      <c r="X6777" s="8"/>
    </row>
    <row r="6778" spans="22:24" ht="14.25" customHeight="1" x14ac:dyDescent="0.2">
      <c r="V6778" s="8"/>
      <c r="X6778" s="8"/>
    </row>
    <row r="6779" spans="22:24" ht="14.25" customHeight="1" x14ac:dyDescent="0.2">
      <c r="V6779" s="8"/>
      <c r="X6779" s="8"/>
    </row>
    <row r="6780" spans="22:24" ht="14.25" customHeight="1" x14ac:dyDescent="0.2">
      <c r="V6780" s="8"/>
      <c r="X6780" s="8"/>
    </row>
    <row r="6781" spans="22:24" ht="14.25" customHeight="1" x14ac:dyDescent="0.2">
      <c r="V6781" s="8"/>
      <c r="X6781" s="8"/>
    </row>
    <row r="6782" spans="22:24" ht="14.25" customHeight="1" x14ac:dyDescent="0.2">
      <c r="V6782" s="8"/>
      <c r="X6782" s="8"/>
    </row>
    <row r="6783" spans="22:24" ht="14.25" customHeight="1" x14ac:dyDescent="0.2">
      <c r="V6783" s="8"/>
      <c r="X6783" s="8"/>
    </row>
    <row r="6784" spans="22:24" ht="14.25" customHeight="1" x14ac:dyDescent="0.2">
      <c r="V6784" s="8"/>
      <c r="X6784" s="8"/>
    </row>
    <row r="6785" spans="22:24" ht="14.25" customHeight="1" x14ac:dyDescent="0.2">
      <c r="V6785" s="8"/>
      <c r="X6785" s="8"/>
    </row>
    <row r="6786" spans="22:24" ht="14.25" customHeight="1" x14ac:dyDescent="0.2">
      <c r="V6786" s="8"/>
      <c r="X6786" s="8"/>
    </row>
    <row r="6787" spans="22:24" ht="14.25" customHeight="1" x14ac:dyDescent="0.2">
      <c r="V6787" s="8"/>
      <c r="X6787" s="8"/>
    </row>
    <row r="6788" spans="22:24" ht="14.25" customHeight="1" x14ac:dyDescent="0.2">
      <c r="V6788" s="8"/>
      <c r="X6788" s="8"/>
    </row>
    <row r="6789" spans="22:24" ht="14.25" customHeight="1" x14ac:dyDescent="0.2">
      <c r="V6789" s="8"/>
      <c r="X6789" s="8"/>
    </row>
    <row r="6790" spans="22:24" ht="14.25" customHeight="1" x14ac:dyDescent="0.2">
      <c r="V6790" s="8"/>
      <c r="X6790" s="8"/>
    </row>
    <row r="6791" spans="22:24" ht="14.25" customHeight="1" x14ac:dyDescent="0.2">
      <c r="V6791" s="8"/>
      <c r="X6791" s="8"/>
    </row>
    <row r="6792" spans="22:24" ht="14.25" customHeight="1" x14ac:dyDescent="0.2">
      <c r="V6792" s="8"/>
      <c r="X6792" s="8"/>
    </row>
    <row r="6793" spans="22:24" ht="14.25" customHeight="1" x14ac:dyDescent="0.2">
      <c r="V6793" s="8"/>
      <c r="X6793" s="8"/>
    </row>
    <row r="6794" spans="22:24" ht="14.25" customHeight="1" x14ac:dyDescent="0.2">
      <c r="V6794" s="8"/>
      <c r="X6794" s="8"/>
    </row>
    <row r="6795" spans="22:24" ht="14.25" customHeight="1" x14ac:dyDescent="0.2">
      <c r="V6795" s="8"/>
      <c r="X6795" s="8"/>
    </row>
    <row r="6796" spans="22:24" ht="14.25" customHeight="1" x14ac:dyDescent="0.2">
      <c r="V6796" s="8"/>
      <c r="X6796" s="8"/>
    </row>
    <row r="6797" spans="22:24" ht="14.25" customHeight="1" x14ac:dyDescent="0.2">
      <c r="V6797" s="8"/>
      <c r="X6797" s="8"/>
    </row>
    <row r="6798" spans="22:24" ht="14.25" customHeight="1" x14ac:dyDescent="0.2">
      <c r="V6798" s="8"/>
      <c r="X6798" s="8"/>
    </row>
    <row r="6799" spans="22:24" ht="14.25" customHeight="1" x14ac:dyDescent="0.2">
      <c r="V6799" s="8"/>
      <c r="X6799" s="8"/>
    </row>
    <row r="6800" spans="22:24" ht="14.25" customHeight="1" x14ac:dyDescent="0.2">
      <c r="V6800" s="8"/>
      <c r="X6800" s="8"/>
    </row>
    <row r="6801" spans="22:24" ht="14.25" customHeight="1" x14ac:dyDescent="0.2">
      <c r="V6801" s="8"/>
      <c r="X6801" s="8"/>
    </row>
    <row r="6802" spans="22:24" ht="14.25" customHeight="1" x14ac:dyDescent="0.2">
      <c r="V6802" s="8"/>
      <c r="X6802" s="8"/>
    </row>
    <row r="6803" spans="22:24" ht="14.25" customHeight="1" x14ac:dyDescent="0.2">
      <c r="V6803" s="8"/>
      <c r="X6803" s="8"/>
    </row>
    <row r="6804" spans="22:24" ht="14.25" customHeight="1" x14ac:dyDescent="0.2">
      <c r="V6804" s="8"/>
      <c r="X6804" s="8"/>
    </row>
    <row r="6805" spans="22:24" ht="14.25" customHeight="1" x14ac:dyDescent="0.2">
      <c r="V6805" s="8"/>
      <c r="X6805" s="8"/>
    </row>
    <row r="6806" spans="22:24" ht="14.25" customHeight="1" x14ac:dyDescent="0.2">
      <c r="V6806" s="8"/>
      <c r="X6806" s="8"/>
    </row>
    <row r="6807" spans="22:24" ht="14.25" customHeight="1" x14ac:dyDescent="0.2">
      <c r="V6807" s="8"/>
      <c r="X6807" s="8"/>
    </row>
    <row r="6808" spans="22:24" ht="14.25" customHeight="1" x14ac:dyDescent="0.2">
      <c r="V6808" s="8"/>
      <c r="X6808" s="8"/>
    </row>
    <row r="6809" spans="22:24" ht="14.25" customHeight="1" x14ac:dyDescent="0.2">
      <c r="V6809" s="8"/>
      <c r="X6809" s="8"/>
    </row>
    <row r="6810" spans="22:24" ht="14.25" customHeight="1" x14ac:dyDescent="0.2">
      <c r="V6810" s="8"/>
      <c r="X6810" s="8"/>
    </row>
    <row r="6811" spans="22:24" ht="14.25" customHeight="1" x14ac:dyDescent="0.2">
      <c r="V6811" s="8"/>
      <c r="X6811" s="8"/>
    </row>
    <row r="6812" spans="22:24" ht="14.25" customHeight="1" x14ac:dyDescent="0.2">
      <c r="V6812" s="8"/>
      <c r="X6812" s="8"/>
    </row>
    <row r="6813" spans="22:24" ht="14.25" customHeight="1" x14ac:dyDescent="0.2">
      <c r="V6813" s="8"/>
      <c r="X6813" s="8"/>
    </row>
    <row r="6814" spans="22:24" ht="14.25" customHeight="1" x14ac:dyDescent="0.2">
      <c r="V6814" s="8"/>
      <c r="X6814" s="8"/>
    </row>
    <row r="6815" spans="22:24" ht="14.25" customHeight="1" x14ac:dyDescent="0.2">
      <c r="V6815" s="8"/>
      <c r="X6815" s="8"/>
    </row>
    <row r="6816" spans="22:24" ht="14.25" customHeight="1" x14ac:dyDescent="0.2">
      <c r="V6816" s="8"/>
      <c r="X6816" s="8"/>
    </row>
    <row r="6817" spans="22:24" ht="14.25" customHeight="1" x14ac:dyDescent="0.2">
      <c r="V6817" s="8"/>
      <c r="X6817" s="8"/>
    </row>
    <row r="6818" spans="22:24" ht="14.25" customHeight="1" x14ac:dyDescent="0.2">
      <c r="V6818" s="8"/>
      <c r="X6818" s="8"/>
    </row>
    <row r="6819" spans="22:24" ht="14.25" customHeight="1" x14ac:dyDescent="0.2">
      <c r="V6819" s="8"/>
      <c r="X6819" s="8"/>
    </row>
    <row r="6820" spans="22:24" ht="14.25" customHeight="1" x14ac:dyDescent="0.2">
      <c r="V6820" s="8"/>
      <c r="X6820" s="8"/>
    </row>
    <row r="6821" spans="22:24" ht="14.25" customHeight="1" x14ac:dyDescent="0.2">
      <c r="V6821" s="8"/>
      <c r="X6821" s="8"/>
    </row>
    <row r="6822" spans="22:24" ht="14.25" customHeight="1" x14ac:dyDescent="0.2">
      <c r="V6822" s="8"/>
      <c r="X6822" s="8"/>
    </row>
    <row r="6823" spans="22:24" ht="14.25" customHeight="1" x14ac:dyDescent="0.2">
      <c r="V6823" s="8"/>
      <c r="X6823" s="8"/>
    </row>
    <row r="6824" spans="22:24" ht="14.25" customHeight="1" x14ac:dyDescent="0.2">
      <c r="V6824" s="8"/>
      <c r="X6824" s="8"/>
    </row>
    <row r="6825" spans="22:24" ht="14.25" customHeight="1" x14ac:dyDescent="0.2">
      <c r="V6825" s="8"/>
      <c r="X6825" s="8"/>
    </row>
    <row r="6826" spans="22:24" ht="14.25" customHeight="1" x14ac:dyDescent="0.2">
      <c r="V6826" s="8"/>
      <c r="X6826" s="8"/>
    </row>
    <row r="6827" spans="22:24" ht="14.25" customHeight="1" x14ac:dyDescent="0.2">
      <c r="V6827" s="8"/>
      <c r="X6827" s="8"/>
    </row>
    <row r="6828" spans="22:24" ht="14.25" customHeight="1" x14ac:dyDescent="0.2">
      <c r="V6828" s="8"/>
      <c r="X6828" s="8"/>
    </row>
    <row r="6829" spans="22:24" ht="14.25" customHeight="1" x14ac:dyDescent="0.2">
      <c r="V6829" s="8"/>
      <c r="X6829" s="8"/>
    </row>
    <row r="6830" spans="22:24" ht="14.25" customHeight="1" x14ac:dyDescent="0.2">
      <c r="V6830" s="8"/>
      <c r="X6830" s="8"/>
    </row>
    <row r="6831" spans="22:24" ht="14.25" customHeight="1" x14ac:dyDescent="0.2">
      <c r="V6831" s="8"/>
      <c r="X6831" s="8"/>
    </row>
    <row r="6832" spans="22:24" ht="14.25" customHeight="1" x14ac:dyDescent="0.2">
      <c r="V6832" s="8"/>
      <c r="X6832" s="8"/>
    </row>
    <row r="6833" spans="22:24" ht="14.25" customHeight="1" x14ac:dyDescent="0.2">
      <c r="V6833" s="8"/>
      <c r="X6833" s="8"/>
    </row>
    <row r="6834" spans="22:24" ht="14.25" customHeight="1" x14ac:dyDescent="0.2">
      <c r="V6834" s="8"/>
      <c r="X6834" s="8"/>
    </row>
    <row r="6835" spans="22:24" ht="14.25" customHeight="1" x14ac:dyDescent="0.2">
      <c r="V6835" s="8"/>
      <c r="X6835" s="8"/>
    </row>
    <row r="6836" spans="22:24" ht="14.25" customHeight="1" x14ac:dyDescent="0.2">
      <c r="V6836" s="8"/>
      <c r="X6836" s="8"/>
    </row>
    <row r="6837" spans="22:24" ht="14.25" customHeight="1" x14ac:dyDescent="0.2">
      <c r="V6837" s="8"/>
      <c r="X6837" s="8"/>
    </row>
    <row r="6838" spans="22:24" ht="14.25" customHeight="1" x14ac:dyDescent="0.2">
      <c r="V6838" s="8"/>
      <c r="X6838" s="8"/>
    </row>
    <row r="6839" spans="22:24" ht="14.25" customHeight="1" x14ac:dyDescent="0.2">
      <c r="V6839" s="8"/>
      <c r="X6839" s="8"/>
    </row>
    <row r="6840" spans="22:24" ht="14.25" customHeight="1" x14ac:dyDescent="0.2">
      <c r="V6840" s="8"/>
      <c r="X6840" s="8"/>
    </row>
    <row r="6841" spans="22:24" ht="14.25" customHeight="1" x14ac:dyDescent="0.2">
      <c r="V6841" s="8"/>
      <c r="X6841" s="8"/>
    </row>
    <row r="6842" spans="22:24" ht="14.25" customHeight="1" x14ac:dyDescent="0.2">
      <c r="V6842" s="8"/>
      <c r="X6842" s="8"/>
    </row>
    <row r="6843" spans="22:24" ht="14.25" customHeight="1" x14ac:dyDescent="0.2">
      <c r="V6843" s="8"/>
      <c r="X6843" s="8"/>
    </row>
    <row r="6844" spans="22:24" ht="14.25" customHeight="1" x14ac:dyDescent="0.2">
      <c r="V6844" s="8"/>
      <c r="X6844" s="8"/>
    </row>
    <row r="6845" spans="22:24" ht="14.25" customHeight="1" x14ac:dyDescent="0.2">
      <c r="V6845" s="8"/>
      <c r="X6845" s="8"/>
    </row>
    <row r="6846" spans="22:24" ht="14.25" customHeight="1" x14ac:dyDescent="0.2">
      <c r="V6846" s="8"/>
      <c r="X6846" s="8"/>
    </row>
    <row r="6847" spans="22:24" ht="14.25" customHeight="1" x14ac:dyDescent="0.2">
      <c r="V6847" s="8"/>
      <c r="X6847" s="8"/>
    </row>
    <row r="6848" spans="22:24" ht="14.25" customHeight="1" x14ac:dyDescent="0.2">
      <c r="V6848" s="8"/>
      <c r="X6848" s="8"/>
    </row>
    <row r="6849" spans="22:24" ht="14.25" customHeight="1" x14ac:dyDescent="0.2">
      <c r="V6849" s="8"/>
      <c r="X6849" s="8"/>
    </row>
    <row r="6850" spans="22:24" ht="14.25" customHeight="1" x14ac:dyDescent="0.2">
      <c r="V6850" s="8"/>
      <c r="X6850" s="8"/>
    </row>
    <row r="6851" spans="22:24" ht="14.25" customHeight="1" x14ac:dyDescent="0.2">
      <c r="V6851" s="8"/>
      <c r="X6851" s="8"/>
    </row>
    <row r="6852" spans="22:24" ht="14.25" customHeight="1" x14ac:dyDescent="0.2">
      <c r="V6852" s="8"/>
      <c r="X6852" s="8"/>
    </row>
    <row r="6853" spans="22:24" ht="14.25" customHeight="1" x14ac:dyDescent="0.2">
      <c r="V6853" s="8"/>
      <c r="X6853" s="8"/>
    </row>
    <row r="6854" spans="22:24" ht="14.25" customHeight="1" x14ac:dyDescent="0.2">
      <c r="V6854" s="8"/>
      <c r="X6854" s="8"/>
    </row>
    <row r="6855" spans="22:24" ht="14.25" customHeight="1" x14ac:dyDescent="0.2">
      <c r="V6855" s="8"/>
      <c r="X6855" s="8"/>
    </row>
    <row r="6856" spans="22:24" ht="14.25" customHeight="1" x14ac:dyDescent="0.2">
      <c r="V6856" s="8"/>
      <c r="X6856" s="8"/>
    </row>
    <row r="6857" spans="22:24" ht="14.25" customHeight="1" x14ac:dyDescent="0.2">
      <c r="V6857" s="8"/>
      <c r="X6857" s="8"/>
    </row>
    <row r="6858" spans="22:24" ht="14.25" customHeight="1" x14ac:dyDescent="0.2">
      <c r="V6858" s="8"/>
      <c r="X6858" s="8"/>
    </row>
    <row r="6859" spans="22:24" ht="14.25" customHeight="1" x14ac:dyDescent="0.2">
      <c r="V6859" s="8"/>
      <c r="X6859" s="8"/>
    </row>
    <row r="6860" spans="22:24" ht="14.25" customHeight="1" x14ac:dyDescent="0.2">
      <c r="V6860" s="8"/>
      <c r="X6860" s="8"/>
    </row>
    <row r="6861" spans="22:24" ht="14.25" customHeight="1" x14ac:dyDescent="0.2">
      <c r="V6861" s="8"/>
      <c r="X6861" s="8"/>
    </row>
    <row r="6862" spans="22:24" ht="14.25" customHeight="1" x14ac:dyDescent="0.2">
      <c r="V6862" s="8"/>
      <c r="X6862" s="8"/>
    </row>
    <row r="6863" spans="22:24" ht="14.25" customHeight="1" x14ac:dyDescent="0.2">
      <c r="V6863" s="8"/>
      <c r="X6863" s="8"/>
    </row>
    <row r="6864" spans="22:24" ht="14.25" customHeight="1" x14ac:dyDescent="0.2">
      <c r="V6864" s="8"/>
      <c r="X6864" s="8"/>
    </row>
    <row r="6865" spans="22:24" ht="14.25" customHeight="1" x14ac:dyDescent="0.2">
      <c r="V6865" s="8"/>
      <c r="X6865" s="8"/>
    </row>
    <row r="6866" spans="22:24" ht="14.25" customHeight="1" x14ac:dyDescent="0.2">
      <c r="V6866" s="8"/>
      <c r="X6866" s="8"/>
    </row>
    <row r="6867" spans="22:24" ht="14.25" customHeight="1" x14ac:dyDescent="0.2">
      <c r="V6867" s="8"/>
      <c r="X6867" s="8"/>
    </row>
    <row r="6868" spans="22:24" ht="14.25" customHeight="1" x14ac:dyDescent="0.2">
      <c r="V6868" s="8"/>
      <c r="X6868" s="8"/>
    </row>
    <row r="6869" spans="22:24" ht="14.25" customHeight="1" x14ac:dyDescent="0.2">
      <c r="V6869" s="8"/>
      <c r="X6869" s="8"/>
    </row>
    <row r="6870" spans="22:24" ht="14.25" customHeight="1" x14ac:dyDescent="0.2">
      <c r="V6870" s="8"/>
      <c r="X6870" s="8"/>
    </row>
    <row r="6871" spans="22:24" ht="14.25" customHeight="1" x14ac:dyDescent="0.2">
      <c r="V6871" s="8"/>
      <c r="X6871" s="8"/>
    </row>
    <row r="6872" spans="22:24" ht="14.25" customHeight="1" x14ac:dyDescent="0.2">
      <c r="V6872" s="8"/>
      <c r="X6872" s="8"/>
    </row>
    <row r="6873" spans="22:24" ht="14.25" customHeight="1" x14ac:dyDescent="0.2">
      <c r="V6873" s="8"/>
      <c r="X6873" s="8"/>
    </row>
    <row r="6874" spans="22:24" ht="14.25" customHeight="1" x14ac:dyDescent="0.2">
      <c r="V6874" s="8"/>
      <c r="X6874" s="8"/>
    </row>
    <row r="6875" spans="22:24" ht="14.25" customHeight="1" x14ac:dyDescent="0.2">
      <c r="V6875" s="8"/>
      <c r="X6875" s="8"/>
    </row>
    <row r="6876" spans="22:24" ht="14.25" customHeight="1" x14ac:dyDescent="0.2">
      <c r="V6876" s="8"/>
      <c r="X6876" s="8"/>
    </row>
    <row r="6877" spans="22:24" ht="14.25" customHeight="1" x14ac:dyDescent="0.2">
      <c r="V6877" s="8"/>
      <c r="X6877" s="8"/>
    </row>
    <row r="6878" spans="22:24" ht="14.25" customHeight="1" x14ac:dyDescent="0.2">
      <c r="V6878" s="8"/>
      <c r="X6878" s="8"/>
    </row>
    <row r="6879" spans="22:24" ht="14.25" customHeight="1" x14ac:dyDescent="0.2">
      <c r="V6879" s="8"/>
      <c r="X6879" s="8"/>
    </row>
    <row r="6880" spans="22:24" ht="14.25" customHeight="1" x14ac:dyDescent="0.2">
      <c r="V6880" s="8"/>
      <c r="X6880" s="8"/>
    </row>
    <row r="6881" spans="22:24" ht="14.25" customHeight="1" x14ac:dyDescent="0.2">
      <c r="V6881" s="8"/>
      <c r="X6881" s="8"/>
    </row>
    <row r="6882" spans="22:24" ht="14.25" customHeight="1" x14ac:dyDescent="0.2">
      <c r="V6882" s="8"/>
      <c r="X6882" s="8"/>
    </row>
    <row r="6883" spans="22:24" ht="14.25" customHeight="1" x14ac:dyDescent="0.2">
      <c r="V6883" s="8"/>
      <c r="X6883" s="8"/>
    </row>
    <row r="6884" spans="22:24" ht="14.25" customHeight="1" x14ac:dyDescent="0.2">
      <c r="V6884" s="8"/>
      <c r="X6884" s="8"/>
    </row>
    <row r="6885" spans="22:24" ht="14.25" customHeight="1" x14ac:dyDescent="0.2">
      <c r="V6885" s="8"/>
      <c r="X6885" s="8"/>
    </row>
    <row r="6886" spans="22:24" ht="14.25" customHeight="1" x14ac:dyDescent="0.2">
      <c r="V6886" s="8"/>
      <c r="X6886" s="8"/>
    </row>
    <row r="6887" spans="22:24" ht="14.25" customHeight="1" x14ac:dyDescent="0.2">
      <c r="V6887" s="8"/>
      <c r="X6887" s="8"/>
    </row>
    <row r="6888" spans="22:24" ht="14.25" customHeight="1" x14ac:dyDescent="0.2">
      <c r="V6888" s="8"/>
      <c r="X6888" s="8"/>
    </row>
    <row r="6889" spans="22:24" ht="14.25" customHeight="1" x14ac:dyDescent="0.2">
      <c r="V6889" s="8"/>
      <c r="X6889" s="8"/>
    </row>
    <row r="6890" spans="22:24" ht="14.25" customHeight="1" x14ac:dyDescent="0.2">
      <c r="V6890" s="8"/>
      <c r="X6890" s="8"/>
    </row>
    <row r="6891" spans="22:24" ht="14.25" customHeight="1" x14ac:dyDescent="0.2">
      <c r="V6891" s="8"/>
      <c r="X6891" s="8"/>
    </row>
    <row r="6892" spans="22:24" ht="14.25" customHeight="1" x14ac:dyDescent="0.2">
      <c r="V6892" s="8"/>
      <c r="X6892" s="8"/>
    </row>
    <row r="6893" spans="22:24" ht="14.25" customHeight="1" x14ac:dyDescent="0.2">
      <c r="V6893" s="8"/>
      <c r="X6893" s="8"/>
    </row>
    <row r="6894" spans="22:24" ht="14.25" customHeight="1" x14ac:dyDescent="0.2">
      <c r="V6894" s="8"/>
      <c r="X6894" s="8"/>
    </row>
    <row r="6895" spans="22:24" ht="14.25" customHeight="1" x14ac:dyDescent="0.2">
      <c r="V6895" s="8"/>
      <c r="X6895" s="8"/>
    </row>
    <row r="6896" spans="22:24" ht="14.25" customHeight="1" x14ac:dyDescent="0.2">
      <c r="V6896" s="8"/>
      <c r="X6896" s="8"/>
    </row>
    <row r="6897" spans="22:24" ht="14.25" customHeight="1" x14ac:dyDescent="0.2">
      <c r="V6897" s="8"/>
      <c r="X6897" s="8"/>
    </row>
    <row r="6898" spans="22:24" ht="14.25" customHeight="1" x14ac:dyDescent="0.2">
      <c r="V6898" s="8"/>
      <c r="X6898" s="8"/>
    </row>
    <row r="6899" spans="22:24" ht="14.25" customHeight="1" x14ac:dyDescent="0.2">
      <c r="V6899" s="8"/>
      <c r="X6899" s="8"/>
    </row>
    <row r="6900" spans="22:24" ht="14.25" customHeight="1" x14ac:dyDescent="0.2">
      <c r="V6900" s="8"/>
      <c r="X6900" s="8"/>
    </row>
    <row r="6901" spans="22:24" ht="14.25" customHeight="1" x14ac:dyDescent="0.2">
      <c r="V6901" s="8"/>
      <c r="X6901" s="8"/>
    </row>
    <row r="6902" spans="22:24" ht="14.25" customHeight="1" x14ac:dyDescent="0.2">
      <c r="V6902" s="8"/>
      <c r="X6902" s="8"/>
    </row>
    <row r="6903" spans="22:24" ht="14.25" customHeight="1" x14ac:dyDescent="0.2">
      <c r="V6903" s="8"/>
      <c r="X6903" s="8"/>
    </row>
    <row r="6904" spans="22:24" ht="14.25" customHeight="1" x14ac:dyDescent="0.2">
      <c r="V6904" s="8"/>
      <c r="X6904" s="8"/>
    </row>
    <row r="6905" spans="22:24" ht="14.25" customHeight="1" x14ac:dyDescent="0.2">
      <c r="V6905" s="8"/>
      <c r="X6905" s="8"/>
    </row>
    <row r="6906" spans="22:24" ht="14.25" customHeight="1" x14ac:dyDescent="0.2">
      <c r="V6906" s="8"/>
      <c r="X6906" s="8"/>
    </row>
    <row r="6907" spans="22:24" ht="14.25" customHeight="1" x14ac:dyDescent="0.2">
      <c r="V6907" s="8"/>
      <c r="X6907" s="8"/>
    </row>
    <row r="6908" spans="22:24" ht="14.25" customHeight="1" x14ac:dyDescent="0.2">
      <c r="V6908" s="8"/>
      <c r="X6908" s="8"/>
    </row>
    <row r="6909" spans="22:24" ht="14.25" customHeight="1" x14ac:dyDescent="0.2">
      <c r="V6909" s="8"/>
      <c r="X6909" s="8"/>
    </row>
    <row r="6910" spans="22:24" ht="14.25" customHeight="1" x14ac:dyDescent="0.2">
      <c r="V6910" s="8"/>
      <c r="X6910" s="8"/>
    </row>
    <row r="6911" spans="22:24" ht="14.25" customHeight="1" x14ac:dyDescent="0.2">
      <c r="V6911" s="8"/>
      <c r="X6911" s="8"/>
    </row>
    <row r="6912" spans="22:24" ht="14.25" customHeight="1" x14ac:dyDescent="0.2">
      <c r="V6912" s="8"/>
      <c r="X6912" s="8"/>
    </row>
    <row r="6913" spans="22:24" ht="14.25" customHeight="1" x14ac:dyDescent="0.2">
      <c r="V6913" s="8"/>
      <c r="X6913" s="8"/>
    </row>
    <row r="6914" spans="22:24" ht="14.25" customHeight="1" x14ac:dyDescent="0.2">
      <c r="V6914" s="8"/>
      <c r="X6914" s="8"/>
    </row>
    <row r="6915" spans="22:24" ht="14.25" customHeight="1" x14ac:dyDescent="0.2">
      <c r="V6915" s="8"/>
      <c r="X6915" s="8"/>
    </row>
    <row r="6916" spans="22:24" ht="14.25" customHeight="1" x14ac:dyDescent="0.2">
      <c r="V6916" s="8"/>
      <c r="X6916" s="8"/>
    </row>
    <row r="6917" spans="22:24" ht="14.25" customHeight="1" x14ac:dyDescent="0.2">
      <c r="V6917" s="8"/>
      <c r="X6917" s="8"/>
    </row>
    <row r="6918" spans="22:24" ht="14.25" customHeight="1" x14ac:dyDescent="0.2">
      <c r="V6918" s="8"/>
      <c r="X6918" s="8"/>
    </row>
    <row r="6919" spans="22:24" ht="14.25" customHeight="1" x14ac:dyDescent="0.2">
      <c r="V6919" s="8"/>
      <c r="X6919" s="8"/>
    </row>
    <row r="6920" spans="22:24" ht="14.25" customHeight="1" x14ac:dyDescent="0.2">
      <c r="V6920" s="8"/>
      <c r="X6920" s="8"/>
    </row>
    <row r="6921" spans="22:24" ht="14.25" customHeight="1" x14ac:dyDescent="0.2">
      <c r="V6921" s="8"/>
      <c r="X6921" s="8"/>
    </row>
    <row r="6922" spans="22:24" ht="14.25" customHeight="1" x14ac:dyDescent="0.2">
      <c r="V6922" s="8"/>
      <c r="X6922" s="8"/>
    </row>
    <row r="6923" spans="22:24" ht="14.25" customHeight="1" x14ac:dyDescent="0.2">
      <c r="V6923" s="8"/>
      <c r="X6923" s="8"/>
    </row>
    <row r="6924" spans="22:24" ht="14.25" customHeight="1" x14ac:dyDescent="0.2">
      <c r="V6924" s="8"/>
      <c r="X6924" s="8"/>
    </row>
    <row r="6925" spans="22:24" ht="14.25" customHeight="1" x14ac:dyDescent="0.2">
      <c r="V6925" s="8"/>
      <c r="X6925" s="8"/>
    </row>
    <row r="6926" spans="22:24" ht="14.25" customHeight="1" x14ac:dyDescent="0.2">
      <c r="V6926" s="8"/>
      <c r="X6926" s="8"/>
    </row>
    <row r="6927" spans="22:24" ht="14.25" customHeight="1" x14ac:dyDescent="0.2">
      <c r="V6927" s="8"/>
      <c r="X6927" s="8"/>
    </row>
    <row r="6928" spans="22:24" ht="14.25" customHeight="1" x14ac:dyDescent="0.2">
      <c r="V6928" s="8"/>
      <c r="X6928" s="8"/>
    </row>
    <row r="6929" spans="22:24" ht="14.25" customHeight="1" x14ac:dyDescent="0.2">
      <c r="V6929" s="8"/>
      <c r="X6929" s="8"/>
    </row>
    <row r="6930" spans="22:24" ht="14.25" customHeight="1" x14ac:dyDescent="0.2">
      <c r="V6930" s="8"/>
      <c r="X6930" s="8"/>
    </row>
    <row r="6931" spans="22:24" ht="14.25" customHeight="1" x14ac:dyDescent="0.2">
      <c r="V6931" s="8"/>
      <c r="X6931" s="8"/>
    </row>
    <row r="6932" spans="22:24" ht="14.25" customHeight="1" x14ac:dyDescent="0.2">
      <c r="V6932" s="8"/>
      <c r="X6932" s="8"/>
    </row>
    <row r="6933" spans="22:24" ht="14.25" customHeight="1" x14ac:dyDescent="0.2">
      <c r="V6933" s="8"/>
      <c r="X6933" s="8"/>
    </row>
    <row r="6934" spans="22:24" ht="14.25" customHeight="1" x14ac:dyDescent="0.2">
      <c r="V6934" s="8"/>
      <c r="X6934" s="8"/>
    </row>
    <row r="6935" spans="22:24" ht="14.25" customHeight="1" x14ac:dyDescent="0.2">
      <c r="V6935" s="8"/>
      <c r="X6935" s="8"/>
    </row>
    <row r="6936" spans="22:24" ht="14.25" customHeight="1" x14ac:dyDescent="0.2">
      <c r="V6936" s="8"/>
      <c r="X6936" s="8"/>
    </row>
    <row r="6937" spans="22:24" ht="14.25" customHeight="1" x14ac:dyDescent="0.2">
      <c r="V6937" s="8"/>
      <c r="X6937" s="8"/>
    </row>
    <row r="6938" spans="22:24" ht="14.25" customHeight="1" x14ac:dyDescent="0.2">
      <c r="V6938" s="8"/>
      <c r="X6938" s="8"/>
    </row>
    <row r="6939" spans="22:24" ht="14.25" customHeight="1" x14ac:dyDescent="0.2">
      <c r="V6939" s="8"/>
      <c r="X6939" s="8"/>
    </row>
    <row r="6940" spans="22:24" ht="14.25" customHeight="1" x14ac:dyDescent="0.2">
      <c r="V6940" s="8"/>
      <c r="X6940" s="8"/>
    </row>
    <row r="6941" spans="22:24" ht="14.25" customHeight="1" x14ac:dyDescent="0.2">
      <c r="V6941" s="8"/>
      <c r="X6941" s="8"/>
    </row>
    <row r="6942" spans="22:24" ht="14.25" customHeight="1" x14ac:dyDescent="0.2">
      <c r="V6942" s="8"/>
      <c r="X6942" s="8"/>
    </row>
    <row r="6943" spans="22:24" ht="14.25" customHeight="1" x14ac:dyDescent="0.2">
      <c r="V6943" s="8"/>
      <c r="X6943" s="8"/>
    </row>
    <row r="6944" spans="22:24" ht="14.25" customHeight="1" x14ac:dyDescent="0.2">
      <c r="V6944" s="8"/>
      <c r="X6944" s="8"/>
    </row>
    <row r="6945" spans="22:24" ht="14.25" customHeight="1" x14ac:dyDescent="0.2">
      <c r="V6945" s="8"/>
      <c r="X6945" s="8"/>
    </row>
    <row r="6946" spans="22:24" ht="14.25" customHeight="1" x14ac:dyDescent="0.2">
      <c r="V6946" s="8"/>
      <c r="X6946" s="8"/>
    </row>
    <row r="6947" spans="22:24" ht="14.25" customHeight="1" x14ac:dyDescent="0.2">
      <c r="V6947" s="8"/>
      <c r="X6947" s="8"/>
    </row>
    <row r="6948" spans="22:24" ht="14.25" customHeight="1" x14ac:dyDescent="0.2">
      <c r="V6948" s="8"/>
      <c r="X6948" s="8"/>
    </row>
    <row r="6949" spans="22:24" ht="14.25" customHeight="1" x14ac:dyDescent="0.2">
      <c r="V6949" s="8"/>
      <c r="X6949" s="8"/>
    </row>
    <row r="6950" spans="22:24" ht="14.25" customHeight="1" x14ac:dyDescent="0.2">
      <c r="V6950" s="8"/>
      <c r="X6950" s="8"/>
    </row>
    <row r="6951" spans="22:24" ht="14.25" customHeight="1" x14ac:dyDescent="0.2">
      <c r="V6951" s="8"/>
      <c r="X6951" s="8"/>
    </row>
    <row r="6952" spans="22:24" ht="14.25" customHeight="1" x14ac:dyDescent="0.2">
      <c r="V6952" s="8"/>
      <c r="X6952" s="8"/>
    </row>
    <row r="6953" spans="22:24" ht="14.25" customHeight="1" x14ac:dyDescent="0.2">
      <c r="V6953" s="8"/>
      <c r="X6953" s="8"/>
    </row>
    <row r="6954" spans="22:24" ht="14.25" customHeight="1" x14ac:dyDescent="0.2">
      <c r="V6954" s="8"/>
      <c r="X6954" s="8"/>
    </row>
    <row r="6955" spans="22:24" ht="14.25" customHeight="1" x14ac:dyDescent="0.2">
      <c r="V6955" s="8"/>
      <c r="X6955" s="8"/>
    </row>
    <row r="6956" spans="22:24" ht="14.25" customHeight="1" x14ac:dyDescent="0.2">
      <c r="V6956" s="8"/>
      <c r="X6956" s="8"/>
    </row>
    <row r="6957" spans="22:24" ht="14.25" customHeight="1" x14ac:dyDescent="0.2">
      <c r="V6957" s="8"/>
      <c r="X6957" s="8"/>
    </row>
    <row r="6958" spans="22:24" ht="14.25" customHeight="1" x14ac:dyDescent="0.2">
      <c r="V6958" s="8"/>
      <c r="X6958" s="8"/>
    </row>
    <row r="6959" spans="22:24" ht="14.25" customHeight="1" x14ac:dyDescent="0.2">
      <c r="V6959" s="8"/>
      <c r="X6959" s="8"/>
    </row>
    <row r="6960" spans="22:24" ht="14.25" customHeight="1" x14ac:dyDescent="0.2">
      <c r="V6960" s="8"/>
      <c r="X6960" s="8"/>
    </row>
    <row r="6961" spans="22:24" ht="14.25" customHeight="1" x14ac:dyDescent="0.2">
      <c r="V6961" s="8"/>
      <c r="X6961" s="8"/>
    </row>
    <row r="6962" spans="22:24" ht="14.25" customHeight="1" x14ac:dyDescent="0.2">
      <c r="V6962" s="8"/>
      <c r="X6962" s="8"/>
    </row>
    <row r="6963" spans="22:24" ht="14.25" customHeight="1" x14ac:dyDescent="0.2">
      <c r="V6963" s="8"/>
      <c r="X6963" s="8"/>
    </row>
    <row r="6964" spans="22:24" ht="14.25" customHeight="1" x14ac:dyDescent="0.2">
      <c r="V6964" s="8"/>
      <c r="X6964" s="8"/>
    </row>
    <row r="6965" spans="22:24" ht="14.25" customHeight="1" x14ac:dyDescent="0.2">
      <c r="V6965" s="8"/>
      <c r="X6965" s="8"/>
    </row>
    <row r="6966" spans="22:24" ht="14.25" customHeight="1" x14ac:dyDescent="0.2">
      <c r="V6966" s="8"/>
      <c r="X6966" s="8"/>
    </row>
    <row r="6967" spans="22:24" ht="14.25" customHeight="1" x14ac:dyDescent="0.2">
      <c r="V6967" s="8"/>
      <c r="X6967" s="8"/>
    </row>
    <row r="6968" spans="22:24" ht="14.25" customHeight="1" x14ac:dyDescent="0.2">
      <c r="V6968" s="8"/>
      <c r="X6968" s="8"/>
    </row>
    <row r="6969" spans="22:24" ht="14.25" customHeight="1" x14ac:dyDescent="0.2">
      <c r="V6969" s="8"/>
      <c r="X6969" s="8"/>
    </row>
    <row r="6970" spans="22:24" ht="14.25" customHeight="1" x14ac:dyDescent="0.2">
      <c r="V6970" s="8"/>
      <c r="X6970" s="8"/>
    </row>
    <row r="6971" spans="22:24" ht="14.25" customHeight="1" x14ac:dyDescent="0.2">
      <c r="V6971" s="8"/>
      <c r="X6971" s="8"/>
    </row>
    <row r="6972" spans="22:24" ht="14.25" customHeight="1" x14ac:dyDescent="0.2">
      <c r="V6972" s="8"/>
      <c r="X6972" s="8"/>
    </row>
    <row r="6973" spans="22:24" ht="14.25" customHeight="1" x14ac:dyDescent="0.2">
      <c r="V6973" s="8"/>
      <c r="X6973" s="8"/>
    </row>
    <row r="6974" spans="22:24" ht="14.25" customHeight="1" x14ac:dyDescent="0.2">
      <c r="V6974" s="8"/>
      <c r="X6974" s="8"/>
    </row>
    <row r="6975" spans="22:24" ht="14.25" customHeight="1" x14ac:dyDescent="0.2">
      <c r="V6975" s="8"/>
      <c r="X6975" s="8"/>
    </row>
    <row r="6976" spans="22:24" ht="14.25" customHeight="1" x14ac:dyDescent="0.2">
      <c r="V6976" s="8"/>
      <c r="X6976" s="8"/>
    </row>
    <row r="6977" spans="22:24" ht="14.25" customHeight="1" x14ac:dyDescent="0.2">
      <c r="V6977" s="8"/>
      <c r="X6977" s="8"/>
    </row>
    <row r="6978" spans="22:24" ht="14.25" customHeight="1" x14ac:dyDescent="0.2">
      <c r="V6978" s="8"/>
      <c r="X6978" s="8"/>
    </row>
    <row r="6979" spans="22:24" ht="14.25" customHeight="1" x14ac:dyDescent="0.2">
      <c r="V6979" s="8"/>
      <c r="X6979" s="8"/>
    </row>
    <row r="6980" spans="22:24" ht="14.25" customHeight="1" x14ac:dyDescent="0.2">
      <c r="V6980" s="8"/>
      <c r="X6980" s="8"/>
    </row>
    <row r="6981" spans="22:24" ht="14.25" customHeight="1" x14ac:dyDescent="0.2">
      <c r="V6981" s="8"/>
      <c r="X6981" s="8"/>
    </row>
    <row r="6982" spans="22:24" ht="14.25" customHeight="1" x14ac:dyDescent="0.2">
      <c r="V6982" s="8"/>
      <c r="X6982" s="8"/>
    </row>
    <row r="6983" spans="22:24" ht="14.25" customHeight="1" x14ac:dyDescent="0.2">
      <c r="V6983" s="8"/>
      <c r="X6983" s="8"/>
    </row>
    <row r="6984" spans="22:24" ht="14.25" customHeight="1" x14ac:dyDescent="0.2">
      <c r="V6984" s="8"/>
      <c r="X6984" s="8"/>
    </row>
    <row r="6985" spans="22:24" ht="14.25" customHeight="1" x14ac:dyDescent="0.2">
      <c r="V6985" s="8"/>
      <c r="X6985" s="8"/>
    </row>
    <row r="6986" spans="22:24" ht="14.25" customHeight="1" x14ac:dyDescent="0.2">
      <c r="V6986" s="8"/>
      <c r="X6986" s="8"/>
    </row>
    <row r="6987" spans="22:24" ht="14.25" customHeight="1" x14ac:dyDescent="0.2">
      <c r="V6987" s="8"/>
      <c r="X6987" s="8"/>
    </row>
    <row r="6988" spans="22:24" ht="14.25" customHeight="1" x14ac:dyDescent="0.2">
      <c r="V6988" s="8"/>
      <c r="X6988" s="8"/>
    </row>
    <row r="6989" spans="22:24" ht="14.25" customHeight="1" x14ac:dyDescent="0.2">
      <c r="V6989" s="8"/>
      <c r="X6989" s="8"/>
    </row>
    <row r="6990" spans="22:24" ht="14.25" customHeight="1" x14ac:dyDescent="0.2">
      <c r="V6990" s="8"/>
      <c r="X6990" s="8"/>
    </row>
    <row r="6991" spans="22:24" ht="14.25" customHeight="1" x14ac:dyDescent="0.2">
      <c r="V6991" s="8"/>
      <c r="X6991" s="8"/>
    </row>
    <row r="6992" spans="22:24" ht="14.25" customHeight="1" x14ac:dyDescent="0.2">
      <c r="V6992" s="8"/>
      <c r="X6992" s="8"/>
    </row>
    <row r="6993" spans="22:24" ht="14.25" customHeight="1" x14ac:dyDescent="0.2">
      <c r="V6993" s="8"/>
      <c r="X6993" s="8"/>
    </row>
    <row r="6994" spans="22:24" ht="14.25" customHeight="1" x14ac:dyDescent="0.2">
      <c r="V6994" s="8"/>
      <c r="X6994" s="8"/>
    </row>
    <row r="6995" spans="22:24" ht="14.25" customHeight="1" x14ac:dyDescent="0.2">
      <c r="V6995" s="8"/>
      <c r="X6995" s="8"/>
    </row>
    <row r="6996" spans="22:24" ht="14.25" customHeight="1" x14ac:dyDescent="0.2">
      <c r="V6996" s="8"/>
      <c r="X6996" s="8"/>
    </row>
    <row r="6997" spans="22:24" ht="14.25" customHeight="1" x14ac:dyDescent="0.2">
      <c r="V6997" s="8"/>
      <c r="X6997" s="8"/>
    </row>
    <row r="6998" spans="22:24" ht="14.25" customHeight="1" x14ac:dyDescent="0.2">
      <c r="V6998" s="8"/>
      <c r="X6998" s="8"/>
    </row>
    <row r="6999" spans="22:24" ht="14.25" customHeight="1" x14ac:dyDescent="0.2">
      <c r="V6999" s="8"/>
      <c r="X6999" s="8"/>
    </row>
    <row r="7000" spans="22:24" ht="14.25" customHeight="1" x14ac:dyDescent="0.2">
      <c r="V7000" s="8"/>
      <c r="X7000" s="8"/>
    </row>
    <row r="7001" spans="22:24" ht="14.25" customHeight="1" x14ac:dyDescent="0.2">
      <c r="V7001" s="8"/>
      <c r="X7001" s="8"/>
    </row>
    <row r="7002" spans="22:24" ht="14.25" customHeight="1" x14ac:dyDescent="0.2">
      <c r="V7002" s="8"/>
      <c r="X7002" s="8"/>
    </row>
    <row r="7003" spans="22:24" ht="14.25" customHeight="1" x14ac:dyDescent="0.2">
      <c r="V7003" s="8"/>
      <c r="X7003" s="8"/>
    </row>
    <row r="7004" spans="22:24" ht="14.25" customHeight="1" x14ac:dyDescent="0.2">
      <c r="V7004" s="8"/>
      <c r="X7004" s="8"/>
    </row>
    <row r="7005" spans="22:24" ht="14.25" customHeight="1" x14ac:dyDescent="0.2">
      <c r="V7005" s="8"/>
      <c r="X7005" s="8"/>
    </row>
    <row r="7006" spans="22:24" ht="14.25" customHeight="1" x14ac:dyDescent="0.2">
      <c r="V7006" s="8"/>
      <c r="X7006" s="8"/>
    </row>
    <row r="7007" spans="22:24" ht="14.25" customHeight="1" x14ac:dyDescent="0.2">
      <c r="V7007" s="8"/>
      <c r="X7007" s="8"/>
    </row>
    <row r="7008" spans="22:24" ht="14.25" customHeight="1" x14ac:dyDescent="0.2">
      <c r="V7008" s="8"/>
      <c r="X7008" s="8"/>
    </row>
    <row r="7009" spans="22:24" ht="14.25" customHeight="1" x14ac:dyDescent="0.2">
      <c r="V7009" s="8"/>
      <c r="X7009" s="8"/>
    </row>
    <row r="7010" spans="22:24" ht="14.25" customHeight="1" x14ac:dyDescent="0.2">
      <c r="V7010" s="8"/>
      <c r="X7010" s="8"/>
    </row>
    <row r="7011" spans="22:24" ht="14.25" customHeight="1" x14ac:dyDescent="0.2">
      <c r="V7011" s="8"/>
      <c r="X7011" s="8"/>
    </row>
    <row r="7012" spans="22:24" ht="14.25" customHeight="1" x14ac:dyDescent="0.2">
      <c r="V7012" s="8"/>
      <c r="X7012" s="8"/>
    </row>
    <row r="7013" spans="22:24" ht="14.25" customHeight="1" x14ac:dyDescent="0.2">
      <c r="V7013" s="8"/>
      <c r="X7013" s="8"/>
    </row>
    <row r="7014" spans="22:24" ht="14.25" customHeight="1" x14ac:dyDescent="0.2">
      <c r="V7014" s="8"/>
      <c r="X7014" s="8"/>
    </row>
    <row r="7015" spans="22:24" ht="14.25" customHeight="1" x14ac:dyDescent="0.2">
      <c r="V7015" s="8"/>
      <c r="X7015" s="8"/>
    </row>
    <row r="7016" spans="22:24" ht="14.25" customHeight="1" x14ac:dyDescent="0.2">
      <c r="V7016" s="8"/>
      <c r="X7016" s="8"/>
    </row>
    <row r="7017" spans="22:24" ht="14.25" customHeight="1" x14ac:dyDescent="0.2">
      <c r="V7017" s="8"/>
      <c r="X7017" s="8"/>
    </row>
    <row r="7018" spans="22:24" ht="14.25" customHeight="1" x14ac:dyDescent="0.2">
      <c r="V7018" s="8"/>
      <c r="X7018" s="8"/>
    </row>
    <row r="7019" spans="22:24" ht="14.25" customHeight="1" x14ac:dyDescent="0.2">
      <c r="V7019" s="8"/>
      <c r="X7019" s="8"/>
    </row>
    <row r="7020" spans="22:24" ht="14.25" customHeight="1" x14ac:dyDescent="0.2">
      <c r="V7020" s="8"/>
      <c r="X7020" s="8"/>
    </row>
    <row r="7021" spans="22:24" ht="14.25" customHeight="1" x14ac:dyDescent="0.2">
      <c r="V7021" s="8"/>
      <c r="X7021" s="8"/>
    </row>
    <row r="7022" spans="22:24" ht="14.25" customHeight="1" x14ac:dyDescent="0.2">
      <c r="V7022" s="8"/>
      <c r="X7022" s="8"/>
    </row>
    <row r="7023" spans="22:24" ht="14.25" customHeight="1" x14ac:dyDescent="0.2">
      <c r="V7023" s="8"/>
      <c r="X7023" s="8"/>
    </row>
    <row r="7024" spans="22:24" ht="14.25" customHeight="1" x14ac:dyDescent="0.2">
      <c r="V7024" s="8"/>
      <c r="X7024" s="8"/>
    </row>
    <row r="7025" spans="22:24" ht="14.25" customHeight="1" x14ac:dyDescent="0.2">
      <c r="V7025" s="8"/>
      <c r="X7025" s="8"/>
    </row>
    <row r="7026" spans="22:24" ht="14.25" customHeight="1" x14ac:dyDescent="0.2">
      <c r="V7026" s="8"/>
      <c r="X7026" s="8"/>
    </row>
    <row r="7027" spans="22:24" ht="14.25" customHeight="1" x14ac:dyDescent="0.2">
      <c r="V7027" s="8"/>
      <c r="X7027" s="8"/>
    </row>
    <row r="7028" spans="22:24" ht="14.25" customHeight="1" x14ac:dyDescent="0.2">
      <c r="V7028" s="8"/>
      <c r="X7028" s="8"/>
    </row>
    <row r="7029" spans="22:24" ht="14.25" customHeight="1" x14ac:dyDescent="0.2">
      <c r="V7029" s="8"/>
      <c r="X7029" s="8"/>
    </row>
    <row r="7030" spans="22:24" ht="14.25" customHeight="1" x14ac:dyDescent="0.2">
      <c r="V7030" s="8"/>
      <c r="X7030" s="8"/>
    </row>
    <row r="7031" spans="22:24" ht="14.25" customHeight="1" x14ac:dyDescent="0.2">
      <c r="V7031" s="8"/>
      <c r="X7031" s="8"/>
    </row>
    <row r="7032" spans="22:24" ht="14.25" customHeight="1" x14ac:dyDescent="0.2">
      <c r="V7032" s="8"/>
      <c r="X7032" s="8"/>
    </row>
    <row r="7033" spans="22:24" ht="14.25" customHeight="1" x14ac:dyDescent="0.2">
      <c r="V7033" s="8"/>
      <c r="X7033" s="8"/>
    </row>
    <row r="7034" spans="22:24" ht="14.25" customHeight="1" x14ac:dyDescent="0.2">
      <c r="V7034" s="8"/>
      <c r="X7034" s="8"/>
    </row>
    <row r="7035" spans="22:24" ht="14.25" customHeight="1" x14ac:dyDescent="0.2">
      <c r="V7035" s="8"/>
      <c r="X7035" s="8"/>
    </row>
    <row r="7036" spans="22:24" ht="14.25" customHeight="1" x14ac:dyDescent="0.2">
      <c r="V7036" s="8"/>
      <c r="X7036" s="8"/>
    </row>
    <row r="7037" spans="22:24" ht="14.25" customHeight="1" x14ac:dyDescent="0.2">
      <c r="V7037" s="8"/>
      <c r="X7037" s="8"/>
    </row>
    <row r="7038" spans="22:24" ht="14.25" customHeight="1" x14ac:dyDescent="0.2">
      <c r="V7038" s="8"/>
      <c r="X7038" s="8"/>
    </row>
    <row r="7039" spans="22:24" ht="14.25" customHeight="1" x14ac:dyDescent="0.2">
      <c r="V7039" s="8"/>
      <c r="X7039" s="8"/>
    </row>
    <row r="7040" spans="22:24" ht="14.25" customHeight="1" x14ac:dyDescent="0.2">
      <c r="V7040" s="8"/>
      <c r="X7040" s="8"/>
    </row>
    <row r="7041" spans="22:24" ht="14.25" customHeight="1" x14ac:dyDescent="0.2">
      <c r="V7041" s="8"/>
      <c r="X7041" s="8"/>
    </row>
    <row r="7042" spans="22:24" ht="14.25" customHeight="1" x14ac:dyDescent="0.2">
      <c r="V7042" s="8"/>
      <c r="X7042" s="8"/>
    </row>
    <row r="7043" spans="22:24" ht="14.25" customHeight="1" x14ac:dyDescent="0.2">
      <c r="V7043" s="8"/>
      <c r="X7043" s="8"/>
    </row>
    <row r="7044" spans="22:24" ht="14.25" customHeight="1" x14ac:dyDescent="0.2">
      <c r="V7044" s="8"/>
      <c r="X7044" s="8"/>
    </row>
    <row r="7045" spans="22:24" ht="14.25" customHeight="1" x14ac:dyDescent="0.2">
      <c r="V7045" s="8"/>
      <c r="X7045" s="8"/>
    </row>
    <row r="7046" spans="22:24" ht="14.25" customHeight="1" x14ac:dyDescent="0.2">
      <c r="V7046" s="8"/>
      <c r="X7046" s="8"/>
    </row>
    <row r="7047" spans="22:24" ht="14.25" customHeight="1" x14ac:dyDescent="0.2">
      <c r="V7047" s="8"/>
      <c r="X7047" s="8"/>
    </row>
    <row r="7048" spans="22:24" ht="14.25" customHeight="1" x14ac:dyDescent="0.2">
      <c r="V7048" s="8"/>
      <c r="X7048" s="8"/>
    </row>
    <row r="7049" spans="22:24" ht="14.25" customHeight="1" x14ac:dyDescent="0.2">
      <c r="V7049" s="8"/>
      <c r="X7049" s="8"/>
    </row>
    <row r="7050" spans="22:24" ht="14.25" customHeight="1" x14ac:dyDescent="0.2">
      <c r="V7050" s="8"/>
      <c r="X7050" s="8"/>
    </row>
    <row r="7051" spans="22:24" ht="14.25" customHeight="1" x14ac:dyDescent="0.2">
      <c r="V7051" s="8"/>
      <c r="X7051" s="8"/>
    </row>
    <row r="7052" spans="22:24" ht="14.25" customHeight="1" x14ac:dyDescent="0.2">
      <c r="V7052" s="8"/>
      <c r="X7052" s="8"/>
    </row>
    <row r="7053" spans="22:24" ht="14.25" customHeight="1" x14ac:dyDescent="0.2">
      <c r="V7053" s="8"/>
      <c r="X7053" s="8"/>
    </row>
    <row r="7054" spans="22:24" ht="14.25" customHeight="1" x14ac:dyDescent="0.2">
      <c r="V7054" s="8"/>
      <c r="X7054" s="8"/>
    </row>
    <row r="7055" spans="22:24" ht="14.25" customHeight="1" x14ac:dyDescent="0.2">
      <c r="V7055" s="8"/>
      <c r="X7055" s="8"/>
    </row>
    <row r="7056" spans="22:24" ht="14.25" customHeight="1" x14ac:dyDescent="0.2">
      <c r="V7056" s="8"/>
      <c r="X7056" s="8"/>
    </row>
    <row r="7057" spans="22:24" ht="14.25" customHeight="1" x14ac:dyDescent="0.2">
      <c r="V7057" s="8"/>
      <c r="X7057" s="8"/>
    </row>
    <row r="7058" spans="22:24" ht="14.25" customHeight="1" x14ac:dyDescent="0.2">
      <c r="V7058" s="8"/>
      <c r="X7058" s="8"/>
    </row>
    <row r="7059" spans="22:24" ht="14.25" customHeight="1" x14ac:dyDescent="0.2">
      <c r="V7059" s="8"/>
      <c r="X7059" s="8"/>
    </row>
    <row r="7060" spans="22:24" ht="14.25" customHeight="1" x14ac:dyDescent="0.2">
      <c r="V7060" s="8"/>
      <c r="X7060" s="8"/>
    </row>
    <row r="7061" spans="22:24" ht="14.25" customHeight="1" x14ac:dyDescent="0.2">
      <c r="V7061" s="8"/>
      <c r="X7061" s="8"/>
    </row>
    <row r="7062" spans="22:24" ht="14.25" customHeight="1" x14ac:dyDescent="0.2">
      <c r="V7062" s="8"/>
      <c r="X7062" s="8"/>
    </row>
    <row r="7063" spans="22:24" ht="14.25" customHeight="1" x14ac:dyDescent="0.2">
      <c r="V7063" s="8"/>
      <c r="X7063" s="8"/>
    </row>
    <row r="7064" spans="22:24" ht="14.25" customHeight="1" x14ac:dyDescent="0.2">
      <c r="V7064" s="8"/>
      <c r="X7064" s="8"/>
    </row>
    <row r="7065" spans="22:24" ht="14.25" customHeight="1" x14ac:dyDescent="0.2">
      <c r="V7065" s="8"/>
      <c r="X7065" s="8"/>
    </row>
    <row r="7066" spans="22:24" ht="14.25" customHeight="1" x14ac:dyDescent="0.2">
      <c r="V7066" s="8"/>
      <c r="X7066" s="8"/>
    </row>
    <row r="7067" spans="22:24" ht="14.25" customHeight="1" x14ac:dyDescent="0.2">
      <c r="V7067" s="8"/>
      <c r="X7067" s="8"/>
    </row>
    <row r="7068" spans="22:24" ht="14.25" customHeight="1" x14ac:dyDescent="0.2">
      <c r="V7068" s="8"/>
      <c r="X7068" s="8"/>
    </row>
    <row r="7069" spans="22:24" ht="14.25" customHeight="1" x14ac:dyDescent="0.2">
      <c r="V7069" s="8"/>
      <c r="X7069" s="8"/>
    </row>
    <row r="7070" spans="22:24" ht="14.25" customHeight="1" x14ac:dyDescent="0.2">
      <c r="V7070" s="8"/>
      <c r="X7070" s="8"/>
    </row>
    <row r="7071" spans="22:24" ht="14.25" customHeight="1" x14ac:dyDescent="0.2">
      <c r="V7071" s="8"/>
      <c r="X7071" s="8"/>
    </row>
    <row r="7072" spans="22:24" ht="14.25" customHeight="1" x14ac:dyDescent="0.2">
      <c r="V7072" s="8"/>
      <c r="X7072" s="8"/>
    </row>
    <row r="7073" spans="22:24" ht="14.25" customHeight="1" x14ac:dyDescent="0.2">
      <c r="V7073" s="8"/>
      <c r="X7073" s="8"/>
    </row>
    <row r="7074" spans="22:24" ht="14.25" customHeight="1" x14ac:dyDescent="0.2">
      <c r="V7074" s="8"/>
      <c r="X7074" s="8"/>
    </row>
    <row r="7075" spans="22:24" ht="14.25" customHeight="1" x14ac:dyDescent="0.2">
      <c r="V7075" s="8"/>
      <c r="X7075" s="8"/>
    </row>
    <row r="7076" spans="22:24" ht="14.25" customHeight="1" x14ac:dyDescent="0.2">
      <c r="V7076" s="8"/>
      <c r="X7076" s="8"/>
    </row>
    <row r="7077" spans="22:24" ht="14.25" customHeight="1" x14ac:dyDescent="0.2">
      <c r="V7077" s="8"/>
      <c r="X7077" s="8"/>
    </row>
    <row r="7078" spans="22:24" ht="14.25" customHeight="1" x14ac:dyDescent="0.2">
      <c r="V7078" s="8"/>
      <c r="X7078" s="8"/>
    </row>
    <row r="7079" spans="22:24" ht="14.25" customHeight="1" x14ac:dyDescent="0.2">
      <c r="V7079" s="8"/>
      <c r="X7079" s="8"/>
    </row>
    <row r="7080" spans="22:24" ht="14.25" customHeight="1" x14ac:dyDescent="0.2">
      <c r="V7080" s="8"/>
      <c r="X7080" s="8"/>
    </row>
    <row r="7081" spans="22:24" ht="14.25" customHeight="1" x14ac:dyDescent="0.2">
      <c r="V7081" s="8"/>
      <c r="X7081" s="8"/>
    </row>
    <row r="7082" spans="22:24" ht="14.25" customHeight="1" x14ac:dyDescent="0.2">
      <c r="V7082" s="8"/>
      <c r="X7082" s="8"/>
    </row>
    <row r="7083" spans="22:24" ht="14.25" customHeight="1" x14ac:dyDescent="0.2">
      <c r="V7083" s="8"/>
      <c r="X7083" s="8"/>
    </row>
    <row r="7084" spans="22:24" ht="14.25" customHeight="1" x14ac:dyDescent="0.2">
      <c r="V7084" s="8"/>
      <c r="X7084" s="8"/>
    </row>
    <row r="7085" spans="22:24" ht="14.25" customHeight="1" x14ac:dyDescent="0.2">
      <c r="V7085" s="8"/>
      <c r="X7085" s="8"/>
    </row>
    <row r="7086" spans="22:24" ht="14.25" customHeight="1" x14ac:dyDescent="0.2">
      <c r="V7086" s="8"/>
      <c r="X7086" s="8"/>
    </row>
    <row r="7087" spans="22:24" ht="14.25" customHeight="1" x14ac:dyDescent="0.2">
      <c r="V7087" s="8"/>
      <c r="X7087" s="8"/>
    </row>
    <row r="7088" spans="22:24" ht="14.25" customHeight="1" x14ac:dyDescent="0.2">
      <c r="V7088" s="8"/>
      <c r="X7088" s="8"/>
    </row>
    <row r="7089" spans="22:24" ht="14.25" customHeight="1" x14ac:dyDescent="0.2">
      <c r="V7089" s="8"/>
      <c r="X7089" s="8"/>
    </row>
    <row r="7090" spans="22:24" ht="14.25" customHeight="1" x14ac:dyDescent="0.2">
      <c r="V7090" s="8"/>
      <c r="X7090" s="8"/>
    </row>
    <row r="7091" spans="22:24" ht="14.25" customHeight="1" x14ac:dyDescent="0.2">
      <c r="V7091" s="8"/>
      <c r="X7091" s="8"/>
    </row>
    <row r="7092" spans="22:24" ht="14.25" customHeight="1" x14ac:dyDescent="0.2">
      <c r="V7092" s="8"/>
      <c r="X7092" s="8"/>
    </row>
    <row r="7093" spans="22:24" ht="14.25" customHeight="1" x14ac:dyDescent="0.2">
      <c r="V7093" s="8"/>
      <c r="X7093" s="8"/>
    </row>
    <row r="7094" spans="22:24" ht="14.25" customHeight="1" x14ac:dyDescent="0.2">
      <c r="V7094" s="8"/>
      <c r="X7094" s="8"/>
    </row>
    <row r="7095" spans="22:24" ht="14.25" customHeight="1" x14ac:dyDescent="0.2">
      <c r="V7095" s="8"/>
      <c r="X7095" s="8"/>
    </row>
    <row r="7096" spans="22:24" ht="14.25" customHeight="1" x14ac:dyDescent="0.2">
      <c r="V7096" s="8"/>
      <c r="X7096" s="8"/>
    </row>
    <row r="7097" spans="22:24" ht="14.25" customHeight="1" x14ac:dyDescent="0.2">
      <c r="V7097" s="8"/>
      <c r="X7097" s="8"/>
    </row>
    <row r="7098" spans="22:24" ht="14.25" customHeight="1" x14ac:dyDescent="0.2">
      <c r="V7098" s="8"/>
      <c r="X7098" s="8"/>
    </row>
    <row r="7099" spans="22:24" ht="14.25" customHeight="1" x14ac:dyDescent="0.2">
      <c r="V7099" s="8"/>
      <c r="X7099" s="8"/>
    </row>
    <row r="7100" spans="22:24" ht="14.25" customHeight="1" x14ac:dyDescent="0.2">
      <c r="V7100" s="8"/>
      <c r="X7100" s="8"/>
    </row>
    <row r="7101" spans="22:24" ht="14.25" customHeight="1" x14ac:dyDescent="0.2">
      <c r="V7101" s="8"/>
      <c r="X7101" s="8"/>
    </row>
    <row r="7102" spans="22:24" ht="14.25" customHeight="1" x14ac:dyDescent="0.2">
      <c r="V7102" s="8"/>
      <c r="X7102" s="8"/>
    </row>
    <row r="7103" spans="22:24" ht="14.25" customHeight="1" x14ac:dyDescent="0.2">
      <c r="V7103" s="8"/>
      <c r="X7103" s="8"/>
    </row>
    <row r="7104" spans="22:24" ht="14.25" customHeight="1" x14ac:dyDescent="0.2">
      <c r="V7104" s="8"/>
      <c r="X7104" s="8"/>
    </row>
    <row r="7105" spans="22:24" ht="14.25" customHeight="1" x14ac:dyDescent="0.2">
      <c r="V7105" s="8"/>
      <c r="X7105" s="8"/>
    </row>
    <row r="7106" spans="22:24" ht="14.25" customHeight="1" x14ac:dyDescent="0.2">
      <c r="V7106" s="8"/>
      <c r="X7106" s="8"/>
    </row>
    <row r="7107" spans="22:24" ht="14.25" customHeight="1" x14ac:dyDescent="0.2">
      <c r="V7107" s="8"/>
      <c r="X7107" s="8"/>
    </row>
    <row r="7108" spans="22:24" ht="14.25" customHeight="1" x14ac:dyDescent="0.2">
      <c r="V7108" s="8"/>
      <c r="X7108" s="8"/>
    </row>
    <row r="7109" spans="22:24" ht="14.25" customHeight="1" x14ac:dyDescent="0.2">
      <c r="V7109" s="8"/>
      <c r="X7109" s="8"/>
    </row>
    <row r="7110" spans="22:24" ht="14.25" customHeight="1" x14ac:dyDescent="0.2">
      <c r="V7110" s="8"/>
      <c r="X7110" s="8"/>
    </row>
    <row r="7111" spans="22:24" ht="14.25" customHeight="1" x14ac:dyDescent="0.2">
      <c r="V7111" s="8"/>
      <c r="X7111" s="8"/>
    </row>
    <row r="7112" spans="22:24" ht="14.25" customHeight="1" x14ac:dyDescent="0.2">
      <c r="V7112" s="8"/>
      <c r="X7112" s="8"/>
    </row>
    <row r="7113" spans="22:24" ht="14.25" customHeight="1" x14ac:dyDescent="0.2">
      <c r="V7113" s="8"/>
      <c r="X7113" s="8"/>
    </row>
    <row r="7114" spans="22:24" ht="14.25" customHeight="1" x14ac:dyDescent="0.2">
      <c r="V7114" s="8"/>
      <c r="X7114" s="8"/>
    </row>
    <row r="7115" spans="22:24" ht="14.25" customHeight="1" x14ac:dyDescent="0.2">
      <c r="V7115" s="8"/>
      <c r="X7115" s="8"/>
    </row>
    <row r="7116" spans="22:24" ht="14.25" customHeight="1" x14ac:dyDescent="0.2">
      <c r="V7116" s="8"/>
      <c r="X7116" s="8"/>
    </row>
    <row r="7117" spans="22:24" ht="14.25" customHeight="1" x14ac:dyDescent="0.2">
      <c r="V7117" s="8"/>
      <c r="X7117" s="8"/>
    </row>
    <row r="7118" spans="22:24" ht="14.25" customHeight="1" x14ac:dyDescent="0.2">
      <c r="V7118" s="8"/>
      <c r="X7118" s="8"/>
    </row>
    <row r="7119" spans="22:24" ht="14.25" customHeight="1" x14ac:dyDescent="0.2">
      <c r="V7119" s="8"/>
      <c r="X7119" s="8"/>
    </row>
    <row r="7120" spans="22:24" ht="14.25" customHeight="1" x14ac:dyDescent="0.2">
      <c r="V7120" s="8"/>
      <c r="X7120" s="8"/>
    </row>
    <row r="7121" spans="22:24" ht="14.25" customHeight="1" x14ac:dyDescent="0.2">
      <c r="V7121" s="8"/>
      <c r="X7121" s="8"/>
    </row>
    <row r="7122" spans="22:24" ht="14.25" customHeight="1" x14ac:dyDescent="0.2">
      <c r="V7122" s="8"/>
      <c r="X7122" s="8"/>
    </row>
    <row r="7123" spans="22:24" ht="14.25" customHeight="1" x14ac:dyDescent="0.2">
      <c r="V7123" s="8"/>
      <c r="X7123" s="8"/>
    </row>
    <row r="7124" spans="22:24" ht="14.25" customHeight="1" x14ac:dyDescent="0.2">
      <c r="V7124" s="8"/>
      <c r="X7124" s="8"/>
    </row>
    <row r="7125" spans="22:24" ht="14.25" customHeight="1" x14ac:dyDescent="0.2">
      <c r="V7125" s="8"/>
      <c r="X7125" s="8"/>
    </row>
    <row r="7126" spans="22:24" ht="14.25" customHeight="1" x14ac:dyDescent="0.2">
      <c r="V7126" s="8"/>
      <c r="X7126" s="8"/>
    </row>
    <row r="7127" spans="22:24" ht="14.25" customHeight="1" x14ac:dyDescent="0.2">
      <c r="V7127" s="8"/>
      <c r="X7127" s="8"/>
    </row>
    <row r="7128" spans="22:24" ht="14.25" customHeight="1" x14ac:dyDescent="0.2">
      <c r="V7128" s="8"/>
      <c r="X7128" s="8"/>
    </row>
    <row r="7129" spans="22:24" ht="14.25" customHeight="1" x14ac:dyDescent="0.2">
      <c r="V7129" s="8"/>
      <c r="X7129" s="8"/>
    </row>
    <row r="7130" spans="22:24" ht="14.25" customHeight="1" x14ac:dyDescent="0.2">
      <c r="V7130" s="8"/>
      <c r="X7130" s="8"/>
    </row>
    <row r="7131" spans="22:24" ht="14.25" customHeight="1" x14ac:dyDescent="0.2">
      <c r="V7131" s="8"/>
      <c r="X7131" s="8"/>
    </row>
    <row r="7132" spans="22:24" ht="14.25" customHeight="1" x14ac:dyDescent="0.2">
      <c r="V7132" s="8"/>
      <c r="X7132" s="8"/>
    </row>
    <row r="7133" spans="22:24" ht="14.25" customHeight="1" x14ac:dyDescent="0.2">
      <c r="V7133" s="8"/>
      <c r="X7133" s="8"/>
    </row>
    <row r="7134" spans="22:24" ht="14.25" customHeight="1" x14ac:dyDescent="0.2">
      <c r="V7134" s="8"/>
      <c r="X7134" s="8"/>
    </row>
    <row r="7135" spans="22:24" ht="14.25" customHeight="1" x14ac:dyDescent="0.2">
      <c r="V7135" s="8"/>
      <c r="X7135" s="8"/>
    </row>
    <row r="7136" spans="22:24" ht="14.25" customHeight="1" x14ac:dyDescent="0.2">
      <c r="V7136" s="8"/>
      <c r="X7136" s="8"/>
    </row>
    <row r="7137" spans="22:24" ht="14.25" customHeight="1" x14ac:dyDescent="0.2">
      <c r="V7137" s="8"/>
      <c r="X7137" s="8"/>
    </row>
    <row r="7138" spans="22:24" ht="14.25" customHeight="1" x14ac:dyDescent="0.2">
      <c r="V7138" s="8"/>
      <c r="X7138" s="8"/>
    </row>
    <row r="7139" spans="22:24" ht="14.25" customHeight="1" x14ac:dyDescent="0.2">
      <c r="V7139" s="8"/>
      <c r="X7139" s="8"/>
    </row>
    <row r="7140" spans="22:24" ht="14.25" customHeight="1" x14ac:dyDescent="0.2">
      <c r="V7140" s="8"/>
      <c r="X7140" s="8"/>
    </row>
    <row r="7141" spans="22:24" ht="14.25" customHeight="1" x14ac:dyDescent="0.2">
      <c r="V7141" s="8"/>
      <c r="X7141" s="8"/>
    </row>
    <row r="7142" spans="22:24" ht="14.25" customHeight="1" x14ac:dyDescent="0.2">
      <c r="V7142" s="8"/>
      <c r="X7142" s="8"/>
    </row>
    <row r="7143" spans="22:24" ht="14.25" customHeight="1" x14ac:dyDescent="0.2">
      <c r="V7143" s="8"/>
      <c r="X7143" s="8"/>
    </row>
    <row r="7144" spans="22:24" ht="14.25" customHeight="1" x14ac:dyDescent="0.2">
      <c r="V7144" s="8"/>
      <c r="X7144" s="8"/>
    </row>
    <row r="7145" spans="22:24" ht="14.25" customHeight="1" x14ac:dyDescent="0.2">
      <c r="V7145" s="8"/>
      <c r="X7145" s="8"/>
    </row>
    <row r="7146" spans="22:24" ht="14.25" customHeight="1" x14ac:dyDescent="0.2">
      <c r="V7146" s="8"/>
      <c r="X7146" s="8"/>
    </row>
    <row r="7147" spans="22:24" ht="14.25" customHeight="1" x14ac:dyDescent="0.2">
      <c r="V7147" s="8"/>
      <c r="X7147" s="8"/>
    </row>
    <row r="7148" spans="22:24" ht="14.25" customHeight="1" x14ac:dyDescent="0.2">
      <c r="V7148" s="8"/>
      <c r="X7148" s="8"/>
    </row>
    <row r="7149" spans="22:24" ht="14.25" customHeight="1" x14ac:dyDescent="0.2">
      <c r="V7149" s="8"/>
      <c r="X7149" s="8"/>
    </row>
    <row r="7150" spans="22:24" ht="14.25" customHeight="1" x14ac:dyDescent="0.2">
      <c r="V7150" s="8"/>
      <c r="X7150" s="8"/>
    </row>
    <row r="7151" spans="22:24" ht="14.25" customHeight="1" x14ac:dyDescent="0.2">
      <c r="V7151" s="8"/>
      <c r="X7151" s="8"/>
    </row>
    <row r="7152" spans="22:24" ht="14.25" customHeight="1" x14ac:dyDescent="0.2">
      <c r="V7152" s="8"/>
      <c r="X7152" s="8"/>
    </row>
    <row r="7153" spans="22:24" ht="14.25" customHeight="1" x14ac:dyDescent="0.2">
      <c r="V7153" s="8"/>
      <c r="X7153" s="8"/>
    </row>
    <row r="7154" spans="22:24" ht="14.25" customHeight="1" x14ac:dyDescent="0.2">
      <c r="V7154" s="8"/>
      <c r="X7154" s="8"/>
    </row>
    <row r="7155" spans="22:24" ht="14.25" customHeight="1" x14ac:dyDescent="0.2">
      <c r="V7155" s="8"/>
      <c r="X7155" s="8"/>
    </row>
    <row r="7156" spans="22:24" ht="14.25" customHeight="1" x14ac:dyDescent="0.2">
      <c r="V7156" s="8"/>
      <c r="X7156" s="8"/>
    </row>
    <row r="7157" spans="22:24" ht="14.25" customHeight="1" x14ac:dyDescent="0.2">
      <c r="V7157" s="8"/>
      <c r="X7157" s="8"/>
    </row>
    <row r="7158" spans="22:24" ht="14.25" customHeight="1" x14ac:dyDescent="0.2">
      <c r="V7158" s="8"/>
      <c r="X7158" s="8"/>
    </row>
    <row r="7159" spans="22:24" ht="14.25" customHeight="1" x14ac:dyDescent="0.2">
      <c r="V7159" s="8"/>
      <c r="X7159" s="8"/>
    </row>
    <row r="7160" spans="22:24" ht="14.25" customHeight="1" x14ac:dyDescent="0.2">
      <c r="V7160" s="8"/>
      <c r="X7160" s="8"/>
    </row>
    <row r="7161" spans="22:24" ht="14.25" customHeight="1" x14ac:dyDescent="0.2">
      <c r="V7161" s="8"/>
      <c r="X7161" s="8"/>
    </row>
    <row r="7162" spans="22:24" ht="14.25" customHeight="1" x14ac:dyDescent="0.2">
      <c r="V7162" s="8"/>
      <c r="X7162" s="8"/>
    </row>
    <row r="7163" spans="22:24" ht="14.25" customHeight="1" x14ac:dyDescent="0.2">
      <c r="V7163" s="8"/>
      <c r="X7163" s="8"/>
    </row>
    <row r="7164" spans="22:24" ht="14.25" customHeight="1" x14ac:dyDescent="0.2">
      <c r="V7164" s="8"/>
      <c r="X7164" s="8"/>
    </row>
    <row r="7165" spans="22:24" ht="14.25" customHeight="1" x14ac:dyDescent="0.2">
      <c r="V7165" s="8"/>
      <c r="X7165" s="8"/>
    </row>
    <row r="7166" spans="22:24" ht="14.25" customHeight="1" x14ac:dyDescent="0.2">
      <c r="V7166" s="8"/>
      <c r="X7166" s="8"/>
    </row>
    <row r="7167" spans="22:24" ht="14.25" customHeight="1" x14ac:dyDescent="0.2">
      <c r="V7167" s="8"/>
      <c r="X7167" s="8"/>
    </row>
    <row r="7168" spans="22:24" ht="14.25" customHeight="1" x14ac:dyDescent="0.2">
      <c r="V7168" s="8"/>
      <c r="X7168" s="8"/>
    </row>
    <row r="7169" spans="22:24" ht="14.25" customHeight="1" x14ac:dyDescent="0.2">
      <c r="V7169" s="8"/>
      <c r="X7169" s="8"/>
    </row>
    <row r="7170" spans="22:24" ht="14.25" customHeight="1" x14ac:dyDescent="0.2">
      <c r="V7170" s="8"/>
      <c r="X7170" s="8"/>
    </row>
    <row r="7171" spans="22:24" ht="14.25" customHeight="1" x14ac:dyDescent="0.2">
      <c r="V7171" s="8"/>
      <c r="X7171" s="8"/>
    </row>
    <row r="7172" spans="22:24" ht="14.25" customHeight="1" x14ac:dyDescent="0.2">
      <c r="V7172" s="8"/>
      <c r="X7172" s="8"/>
    </row>
    <row r="7173" spans="22:24" ht="14.25" customHeight="1" x14ac:dyDescent="0.2">
      <c r="V7173" s="8"/>
      <c r="X7173" s="8"/>
    </row>
    <row r="7174" spans="22:24" ht="14.25" customHeight="1" x14ac:dyDescent="0.2">
      <c r="V7174" s="8"/>
      <c r="X7174" s="8"/>
    </row>
    <row r="7175" spans="22:24" ht="14.25" customHeight="1" x14ac:dyDescent="0.2">
      <c r="V7175" s="8"/>
      <c r="X7175" s="8"/>
    </row>
    <row r="7176" spans="22:24" ht="14.25" customHeight="1" x14ac:dyDescent="0.2">
      <c r="V7176" s="8"/>
      <c r="X7176" s="8"/>
    </row>
    <row r="7177" spans="22:24" ht="14.25" customHeight="1" x14ac:dyDescent="0.2">
      <c r="V7177" s="8"/>
      <c r="X7177" s="8"/>
    </row>
    <row r="7178" spans="22:24" ht="14.25" customHeight="1" x14ac:dyDescent="0.2">
      <c r="V7178" s="8"/>
      <c r="X7178" s="8"/>
    </row>
    <row r="7179" spans="22:24" ht="14.25" customHeight="1" x14ac:dyDescent="0.2">
      <c r="V7179" s="8"/>
      <c r="X7179" s="8"/>
    </row>
    <row r="7180" spans="22:24" ht="14.25" customHeight="1" x14ac:dyDescent="0.2">
      <c r="V7180" s="8"/>
      <c r="X7180" s="8"/>
    </row>
    <row r="7181" spans="22:24" ht="14.25" customHeight="1" x14ac:dyDescent="0.2">
      <c r="V7181" s="8"/>
      <c r="X7181" s="8"/>
    </row>
    <row r="7182" spans="22:24" ht="14.25" customHeight="1" x14ac:dyDescent="0.2">
      <c r="V7182" s="8"/>
      <c r="X7182" s="8"/>
    </row>
    <row r="7183" spans="22:24" ht="14.25" customHeight="1" x14ac:dyDescent="0.2">
      <c r="V7183" s="8"/>
      <c r="X7183" s="8"/>
    </row>
    <row r="7184" spans="22:24" ht="14.25" customHeight="1" x14ac:dyDescent="0.2">
      <c r="V7184" s="8"/>
      <c r="X7184" s="8"/>
    </row>
    <row r="7185" spans="22:24" ht="14.25" customHeight="1" x14ac:dyDescent="0.2">
      <c r="V7185" s="8"/>
      <c r="X7185" s="8"/>
    </row>
    <row r="7186" spans="22:24" ht="14.25" customHeight="1" x14ac:dyDescent="0.2">
      <c r="V7186" s="8"/>
      <c r="X7186" s="8"/>
    </row>
    <row r="7187" spans="22:24" ht="14.25" customHeight="1" x14ac:dyDescent="0.2">
      <c r="V7187" s="8"/>
      <c r="X7187" s="8"/>
    </row>
    <row r="7188" spans="22:24" ht="14.25" customHeight="1" x14ac:dyDescent="0.2">
      <c r="V7188" s="8"/>
      <c r="X7188" s="8"/>
    </row>
    <row r="7189" spans="22:24" ht="14.25" customHeight="1" x14ac:dyDescent="0.2">
      <c r="V7189" s="8"/>
      <c r="X7189" s="8"/>
    </row>
    <row r="7190" spans="22:24" ht="14.25" customHeight="1" x14ac:dyDescent="0.2">
      <c r="V7190" s="8"/>
      <c r="X7190" s="8"/>
    </row>
    <row r="7191" spans="22:24" ht="14.25" customHeight="1" x14ac:dyDescent="0.2">
      <c r="V7191" s="8"/>
      <c r="X7191" s="8"/>
    </row>
    <row r="7192" spans="22:24" ht="14.25" customHeight="1" x14ac:dyDescent="0.2">
      <c r="V7192" s="8"/>
      <c r="X7192" s="8"/>
    </row>
    <row r="7193" spans="22:24" ht="14.25" customHeight="1" x14ac:dyDescent="0.2">
      <c r="V7193" s="8"/>
      <c r="X7193" s="8"/>
    </row>
    <row r="7194" spans="22:24" ht="14.25" customHeight="1" x14ac:dyDescent="0.2">
      <c r="V7194" s="8"/>
      <c r="X7194" s="8"/>
    </row>
    <row r="7195" spans="22:24" ht="14.25" customHeight="1" x14ac:dyDescent="0.2">
      <c r="V7195" s="8"/>
      <c r="X7195" s="8"/>
    </row>
    <row r="7196" spans="22:24" ht="14.25" customHeight="1" x14ac:dyDescent="0.2">
      <c r="V7196" s="8"/>
      <c r="X7196" s="8"/>
    </row>
    <row r="7197" spans="22:24" ht="14.25" customHeight="1" x14ac:dyDescent="0.2">
      <c r="V7197" s="8"/>
      <c r="X7197" s="8"/>
    </row>
    <row r="7198" spans="22:24" ht="14.25" customHeight="1" x14ac:dyDescent="0.2">
      <c r="V7198" s="8"/>
      <c r="X7198" s="8"/>
    </row>
    <row r="7199" spans="22:24" ht="14.25" customHeight="1" x14ac:dyDescent="0.2">
      <c r="V7199" s="8"/>
      <c r="X7199" s="8"/>
    </row>
    <row r="7200" spans="22:24" ht="14.25" customHeight="1" x14ac:dyDescent="0.2">
      <c r="V7200" s="8"/>
      <c r="X7200" s="8"/>
    </row>
    <row r="7201" spans="22:24" ht="14.25" customHeight="1" x14ac:dyDescent="0.2">
      <c r="V7201" s="8"/>
      <c r="X7201" s="8"/>
    </row>
    <row r="7202" spans="22:24" ht="14.25" customHeight="1" x14ac:dyDescent="0.2">
      <c r="V7202" s="8"/>
      <c r="X7202" s="8"/>
    </row>
    <row r="7203" spans="22:24" ht="14.25" customHeight="1" x14ac:dyDescent="0.2">
      <c r="V7203" s="8"/>
      <c r="X7203" s="8"/>
    </row>
    <row r="7204" spans="22:24" ht="14.25" customHeight="1" x14ac:dyDescent="0.2">
      <c r="V7204" s="8"/>
      <c r="X7204" s="8"/>
    </row>
    <row r="7205" spans="22:24" ht="14.25" customHeight="1" x14ac:dyDescent="0.2">
      <c r="V7205" s="8"/>
      <c r="X7205" s="8"/>
    </row>
    <row r="7206" spans="22:24" ht="14.25" customHeight="1" x14ac:dyDescent="0.2">
      <c r="V7206" s="8"/>
      <c r="X7206" s="8"/>
    </row>
    <row r="7207" spans="22:24" ht="14.25" customHeight="1" x14ac:dyDescent="0.2">
      <c r="V7207" s="8"/>
      <c r="X7207" s="8"/>
    </row>
    <row r="7208" spans="22:24" ht="14.25" customHeight="1" x14ac:dyDescent="0.2">
      <c r="V7208" s="8"/>
      <c r="X7208" s="8"/>
    </row>
    <row r="7209" spans="22:24" ht="14.25" customHeight="1" x14ac:dyDescent="0.2">
      <c r="V7209" s="8"/>
      <c r="X7209" s="8"/>
    </row>
    <row r="7210" spans="22:24" ht="14.25" customHeight="1" x14ac:dyDescent="0.2">
      <c r="V7210" s="8"/>
      <c r="X7210" s="8"/>
    </row>
    <row r="7211" spans="22:24" ht="14.25" customHeight="1" x14ac:dyDescent="0.2">
      <c r="V7211" s="8"/>
      <c r="X7211" s="8"/>
    </row>
    <row r="7212" spans="22:24" ht="14.25" customHeight="1" x14ac:dyDescent="0.2">
      <c r="V7212" s="8"/>
      <c r="X7212" s="8"/>
    </row>
    <row r="7213" spans="22:24" ht="14.25" customHeight="1" x14ac:dyDescent="0.2">
      <c r="V7213" s="8"/>
      <c r="X7213" s="8"/>
    </row>
    <row r="7214" spans="22:24" ht="14.25" customHeight="1" x14ac:dyDescent="0.2">
      <c r="V7214" s="8"/>
      <c r="X7214" s="8"/>
    </row>
    <row r="7215" spans="22:24" ht="14.25" customHeight="1" x14ac:dyDescent="0.2">
      <c r="V7215" s="8"/>
      <c r="X7215" s="8"/>
    </row>
    <row r="7216" spans="22:24" ht="14.25" customHeight="1" x14ac:dyDescent="0.2">
      <c r="V7216" s="8"/>
      <c r="X7216" s="8"/>
    </row>
    <row r="7217" spans="22:24" ht="14.25" customHeight="1" x14ac:dyDescent="0.2">
      <c r="V7217" s="8"/>
      <c r="X7217" s="8"/>
    </row>
    <row r="7218" spans="22:24" ht="14.25" customHeight="1" x14ac:dyDescent="0.2">
      <c r="V7218" s="8"/>
      <c r="X7218" s="8"/>
    </row>
    <row r="7219" spans="22:24" ht="14.25" customHeight="1" x14ac:dyDescent="0.2">
      <c r="V7219" s="8"/>
      <c r="X7219" s="8"/>
    </row>
    <row r="7220" spans="22:24" ht="14.25" customHeight="1" x14ac:dyDescent="0.2">
      <c r="V7220" s="8"/>
      <c r="X7220" s="8"/>
    </row>
    <row r="7221" spans="22:24" ht="14.25" customHeight="1" x14ac:dyDescent="0.2">
      <c r="V7221" s="8"/>
      <c r="X7221" s="8"/>
    </row>
    <row r="7222" spans="22:24" ht="14.25" customHeight="1" x14ac:dyDescent="0.2">
      <c r="V7222" s="8"/>
      <c r="X7222" s="8"/>
    </row>
    <row r="7223" spans="22:24" ht="14.25" customHeight="1" x14ac:dyDescent="0.2">
      <c r="V7223" s="8"/>
      <c r="X7223" s="8"/>
    </row>
    <row r="7224" spans="22:24" ht="14.25" customHeight="1" x14ac:dyDescent="0.2">
      <c r="V7224" s="8"/>
      <c r="X7224" s="8"/>
    </row>
    <row r="7225" spans="22:24" ht="14.25" customHeight="1" x14ac:dyDescent="0.2">
      <c r="V7225" s="8"/>
      <c r="X7225" s="8"/>
    </row>
    <row r="7226" spans="22:24" ht="14.25" customHeight="1" x14ac:dyDescent="0.2">
      <c r="V7226" s="8"/>
      <c r="X7226" s="8"/>
    </row>
    <row r="7227" spans="22:24" ht="14.25" customHeight="1" x14ac:dyDescent="0.2">
      <c r="V7227" s="8"/>
      <c r="X7227" s="8"/>
    </row>
    <row r="7228" spans="22:24" ht="14.25" customHeight="1" x14ac:dyDescent="0.2">
      <c r="V7228" s="8"/>
      <c r="X7228" s="8"/>
    </row>
    <row r="7229" spans="22:24" ht="14.25" customHeight="1" x14ac:dyDescent="0.2">
      <c r="V7229" s="8"/>
      <c r="X7229" s="8"/>
    </row>
    <row r="7230" spans="22:24" ht="14.25" customHeight="1" x14ac:dyDescent="0.2">
      <c r="V7230" s="8"/>
      <c r="X7230" s="8"/>
    </row>
    <row r="7231" spans="22:24" ht="14.25" customHeight="1" x14ac:dyDescent="0.2">
      <c r="V7231" s="8"/>
      <c r="X7231" s="8"/>
    </row>
    <row r="7232" spans="22:24" ht="14.25" customHeight="1" x14ac:dyDescent="0.2">
      <c r="V7232" s="8"/>
      <c r="X7232" s="8"/>
    </row>
    <row r="7233" spans="22:24" ht="14.25" customHeight="1" x14ac:dyDescent="0.2">
      <c r="V7233" s="8"/>
      <c r="X7233" s="8"/>
    </row>
    <row r="7234" spans="22:24" ht="14.25" customHeight="1" x14ac:dyDescent="0.2">
      <c r="V7234" s="8"/>
      <c r="X7234" s="8"/>
    </row>
    <row r="7235" spans="22:24" ht="14.25" customHeight="1" x14ac:dyDescent="0.2">
      <c r="V7235" s="8"/>
      <c r="X7235" s="8"/>
    </row>
    <row r="7236" spans="22:24" ht="14.25" customHeight="1" x14ac:dyDescent="0.2">
      <c r="V7236" s="8"/>
      <c r="X7236" s="8"/>
    </row>
    <row r="7237" spans="22:24" ht="14.25" customHeight="1" x14ac:dyDescent="0.2">
      <c r="V7237" s="8"/>
      <c r="X7237" s="8"/>
    </row>
    <row r="7238" spans="22:24" ht="14.25" customHeight="1" x14ac:dyDescent="0.2">
      <c r="V7238" s="8"/>
      <c r="X7238" s="8"/>
    </row>
    <row r="7239" spans="22:24" ht="14.25" customHeight="1" x14ac:dyDescent="0.2">
      <c r="V7239" s="8"/>
      <c r="X7239" s="8"/>
    </row>
    <row r="7240" spans="22:24" ht="14.25" customHeight="1" x14ac:dyDescent="0.2">
      <c r="V7240" s="8"/>
      <c r="X7240" s="8"/>
    </row>
    <row r="7241" spans="22:24" ht="14.25" customHeight="1" x14ac:dyDescent="0.2">
      <c r="V7241" s="8"/>
      <c r="X7241" s="8"/>
    </row>
    <row r="7242" spans="22:24" ht="14.25" customHeight="1" x14ac:dyDescent="0.2">
      <c r="V7242" s="8"/>
      <c r="X7242" s="8"/>
    </row>
    <row r="7243" spans="22:24" ht="14.25" customHeight="1" x14ac:dyDescent="0.2">
      <c r="V7243" s="8"/>
      <c r="X7243" s="8"/>
    </row>
    <row r="7244" spans="22:24" ht="14.25" customHeight="1" x14ac:dyDescent="0.2">
      <c r="V7244" s="8"/>
      <c r="X7244" s="8"/>
    </row>
    <row r="7245" spans="22:24" ht="14.25" customHeight="1" x14ac:dyDescent="0.2">
      <c r="V7245" s="8"/>
      <c r="X7245" s="8"/>
    </row>
    <row r="7246" spans="22:24" ht="14.25" customHeight="1" x14ac:dyDescent="0.2">
      <c r="V7246" s="8"/>
      <c r="X7246" s="8"/>
    </row>
    <row r="7247" spans="22:24" ht="14.25" customHeight="1" x14ac:dyDescent="0.2">
      <c r="V7247" s="8"/>
      <c r="X7247" s="8"/>
    </row>
    <row r="7248" spans="22:24" ht="14.25" customHeight="1" x14ac:dyDescent="0.2">
      <c r="V7248" s="8"/>
      <c r="X7248" s="8"/>
    </row>
    <row r="7249" spans="22:24" ht="14.25" customHeight="1" x14ac:dyDescent="0.2">
      <c r="V7249" s="8"/>
      <c r="X7249" s="8"/>
    </row>
    <row r="7250" spans="22:24" ht="14.25" customHeight="1" x14ac:dyDescent="0.2">
      <c r="V7250" s="8"/>
      <c r="X7250" s="8"/>
    </row>
    <row r="7251" spans="22:24" ht="14.25" customHeight="1" x14ac:dyDescent="0.2">
      <c r="V7251" s="8"/>
      <c r="X7251" s="8"/>
    </row>
    <row r="7252" spans="22:24" ht="14.25" customHeight="1" x14ac:dyDescent="0.2">
      <c r="V7252" s="8"/>
      <c r="X7252" s="8"/>
    </row>
    <row r="7253" spans="22:24" ht="14.25" customHeight="1" x14ac:dyDescent="0.2">
      <c r="V7253" s="8"/>
      <c r="X7253" s="8"/>
    </row>
    <row r="7254" spans="22:24" ht="14.25" customHeight="1" x14ac:dyDescent="0.2">
      <c r="V7254" s="8"/>
      <c r="X7254" s="8"/>
    </row>
    <row r="7255" spans="22:24" ht="14.25" customHeight="1" x14ac:dyDescent="0.2">
      <c r="V7255" s="8"/>
      <c r="X7255" s="8"/>
    </row>
    <row r="7256" spans="22:24" ht="14.25" customHeight="1" x14ac:dyDescent="0.2">
      <c r="V7256" s="8"/>
      <c r="X7256" s="8"/>
    </row>
    <row r="7257" spans="22:24" ht="14.25" customHeight="1" x14ac:dyDescent="0.2">
      <c r="V7257" s="8"/>
      <c r="X7257" s="8"/>
    </row>
    <row r="7258" spans="22:24" ht="14.25" customHeight="1" x14ac:dyDescent="0.2">
      <c r="V7258" s="8"/>
      <c r="X7258" s="8"/>
    </row>
    <row r="7259" spans="22:24" ht="14.25" customHeight="1" x14ac:dyDescent="0.2">
      <c r="V7259" s="8"/>
      <c r="X7259" s="8"/>
    </row>
    <row r="7260" spans="22:24" ht="14.25" customHeight="1" x14ac:dyDescent="0.2">
      <c r="V7260" s="8"/>
      <c r="X7260" s="8"/>
    </row>
    <row r="7261" spans="22:24" ht="14.25" customHeight="1" x14ac:dyDescent="0.2">
      <c r="V7261" s="8"/>
      <c r="X7261" s="8"/>
    </row>
    <row r="7262" spans="22:24" ht="14.25" customHeight="1" x14ac:dyDescent="0.2">
      <c r="V7262" s="8"/>
      <c r="X7262" s="8"/>
    </row>
    <row r="7263" spans="22:24" ht="14.25" customHeight="1" x14ac:dyDescent="0.2">
      <c r="V7263" s="8"/>
      <c r="X7263" s="8"/>
    </row>
    <row r="7264" spans="22:24" ht="14.25" customHeight="1" x14ac:dyDescent="0.2">
      <c r="V7264" s="8"/>
      <c r="X7264" s="8"/>
    </row>
    <row r="7265" spans="22:24" ht="14.25" customHeight="1" x14ac:dyDescent="0.2">
      <c r="V7265" s="8"/>
      <c r="X7265" s="8"/>
    </row>
    <row r="7266" spans="22:24" ht="14.25" customHeight="1" x14ac:dyDescent="0.2">
      <c r="V7266" s="8"/>
      <c r="X7266" s="8"/>
    </row>
    <row r="7267" spans="22:24" ht="14.25" customHeight="1" x14ac:dyDescent="0.2">
      <c r="V7267" s="8"/>
      <c r="X7267" s="8"/>
    </row>
    <row r="7268" spans="22:24" ht="14.25" customHeight="1" x14ac:dyDescent="0.2">
      <c r="V7268" s="8"/>
      <c r="X7268" s="8"/>
    </row>
    <row r="7269" spans="22:24" ht="14.25" customHeight="1" x14ac:dyDescent="0.2">
      <c r="V7269" s="8"/>
      <c r="X7269" s="8"/>
    </row>
    <row r="7270" spans="22:24" ht="14.25" customHeight="1" x14ac:dyDescent="0.2">
      <c r="V7270" s="8"/>
      <c r="X7270" s="8"/>
    </row>
    <row r="7271" spans="22:24" ht="14.25" customHeight="1" x14ac:dyDescent="0.2">
      <c r="V7271" s="8"/>
      <c r="X7271" s="8"/>
    </row>
    <row r="7272" spans="22:24" ht="14.25" customHeight="1" x14ac:dyDescent="0.2">
      <c r="V7272" s="8"/>
      <c r="X7272" s="8"/>
    </row>
    <row r="7273" spans="22:24" ht="14.25" customHeight="1" x14ac:dyDescent="0.2">
      <c r="V7273" s="8"/>
      <c r="X7273" s="8"/>
    </row>
    <row r="7274" spans="22:24" ht="14.25" customHeight="1" x14ac:dyDescent="0.2">
      <c r="V7274" s="8"/>
      <c r="X7274" s="8"/>
    </row>
    <row r="7275" spans="22:24" ht="14.25" customHeight="1" x14ac:dyDescent="0.2">
      <c r="V7275" s="8"/>
      <c r="X7275" s="8"/>
    </row>
    <row r="7276" spans="22:24" ht="14.25" customHeight="1" x14ac:dyDescent="0.2">
      <c r="V7276" s="8"/>
      <c r="X7276" s="8"/>
    </row>
    <row r="7277" spans="22:24" ht="14.25" customHeight="1" x14ac:dyDescent="0.2">
      <c r="V7277" s="8"/>
      <c r="X7277" s="8"/>
    </row>
    <row r="7278" spans="22:24" ht="14.25" customHeight="1" x14ac:dyDescent="0.2">
      <c r="V7278" s="8"/>
      <c r="X7278" s="8"/>
    </row>
    <row r="7279" spans="22:24" ht="14.25" customHeight="1" x14ac:dyDescent="0.2">
      <c r="V7279" s="8"/>
      <c r="X7279" s="8"/>
    </row>
    <row r="7280" spans="22:24" ht="14.25" customHeight="1" x14ac:dyDescent="0.2">
      <c r="V7280" s="8"/>
      <c r="X7280" s="8"/>
    </row>
    <row r="7281" spans="22:24" ht="14.25" customHeight="1" x14ac:dyDescent="0.2">
      <c r="V7281" s="8"/>
      <c r="X7281" s="8"/>
    </row>
    <row r="7282" spans="22:24" ht="14.25" customHeight="1" x14ac:dyDescent="0.2">
      <c r="V7282" s="8"/>
      <c r="X7282" s="8"/>
    </row>
    <row r="7283" spans="22:24" ht="14.25" customHeight="1" x14ac:dyDescent="0.2">
      <c r="V7283" s="8"/>
      <c r="X7283" s="8"/>
    </row>
    <row r="7284" spans="22:24" ht="14.25" customHeight="1" x14ac:dyDescent="0.2">
      <c r="V7284" s="8"/>
      <c r="X7284" s="8"/>
    </row>
    <row r="7285" spans="22:24" ht="14.25" customHeight="1" x14ac:dyDescent="0.2">
      <c r="V7285" s="8"/>
      <c r="X7285" s="8"/>
    </row>
    <row r="7286" spans="22:24" ht="14.25" customHeight="1" x14ac:dyDescent="0.2">
      <c r="V7286" s="8"/>
      <c r="X7286" s="8"/>
    </row>
    <row r="7287" spans="22:24" ht="14.25" customHeight="1" x14ac:dyDescent="0.2">
      <c r="V7287" s="8"/>
      <c r="X7287" s="8"/>
    </row>
    <row r="7288" spans="22:24" ht="14.25" customHeight="1" x14ac:dyDescent="0.2">
      <c r="V7288" s="8"/>
      <c r="X7288" s="8"/>
    </row>
    <row r="7289" spans="22:24" ht="14.25" customHeight="1" x14ac:dyDescent="0.2">
      <c r="V7289" s="8"/>
      <c r="X7289" s="8"/>
    </row>
    <row r="7290" spans="22:24" ht="14.25" customHeight="1" x14ac:dyDescent="0.2">
      <c r="V7290" s="8"/>
      <c r="X7290" s="8"/>
    </row>
    <row r="7291" spans="22:24" ht="14.25" customHeight="1" x14ac:dyDescent="0.2">
      <c r="V7291" s="8"/>
      <c r="X7291" s="8"/>
    </row>
    <row r="7292" spans="22:24" ht="14.25" customHeight="1" x14ac:dyDescent="0.2">
      <c r="V7292" s="8"/>
      <c r="X7292" s="8"/>
    </row>
    <row r="7293" spans="22:24" ht="14.25" customHeight="1" x14ac:dyDescent="0.2">
      <c r="V7293" s="8"/>
      <c r="X7293" s="8"/>
    </row>
    <row r="7294" spans="22:24" ht="14.25" customHeight="1" x14ac:dyDescent="0.2">
      <c r="V7294" s="8"/>
      <c r="X7294" s="8"/>
    </row>
    <row r="7295" spans="22:24" ht="14.25" customHeight="1" x14ac:dyDescent="0.2">
      <c r="V7295" s="8"/>
      <c r="X7295" s="8"/>
    </row>
    <row r="7296" spans="22:24" ht="14.25" customHeight="1" x14ac:dyDescent="0.2">
      <c r="V7296" s="8"/>
      <c r="X7296" s="8"/>
    </row>
    <row r="7297" spans="22:24" ht="14.25" customHeight="1" x14ac:dyDescent="0.2">
      <c r="V7297" s="8"/>
      <c r="X7297" s="8"/>
    </row>
    <row r="7298" spans="22:24" ht="14.25" customHeight="1" x14ac:dyDescent="0.2">
      <c r="V7298" s="8"/>
      <c r="X7298" s="8"/>
    </row>
    <row r="7299" spans="22:24" ht="14.25" customHeight="1" x14ac:dyDescent="0.2">
      <c r="V7299" s="8"/>
      <c r="X7299" s="8"/>
    </row>
    <row r="7300" spans="22:24" ht="14.25" customHeight="1" x14ac:dyDescent="0.2">
      <c r="V7300" s="8"/>
      <c r="X7300" s="8"/>
    </row>
    <row r="7301" spans="22:24" ht="14.25" customHeight="1" x14ac:dyDescent="0.2">
      <c r="V7301" s="8"/>
      <c r="X7301" s="8"/>
    </row>
    <row r="7302" spans="22:24" ht="14.25" customHeight="1" x14ac:dyDescent="0.2">
      <c r="V7302" s="8"/>
      <c r="X7302" s="8"/>
    </row>
    <row r="7303" spans="22:24" ht="14.25" customHeight="1" x14ac:dyDescent="0.2">
      <c r="V7303" s="8"/>
      <c r="X7303" s="8"/>
    </row>
    <row r="7304" spans="22:24" ht="14.25" customHeight="1" x14ac:dyDescent="0.2">
      <c r="V7304" s="8"/>
      <c r="X7304" s="8"/>
    </row>
    <row r="7305" spans="22:24" ht="14.25" customHeight="1" x14ac:dyDescent="0.2">
      <c r="V7305" s="8"/>
      <c r="X7305" s="8"/>
    </row>
    <row r="7306" spans="22:24" ht="14.25" customHeight="1" x14ac:dyDescent="0.2">
      <c r="V7306" s="8"/>
      <c r="X7306" s="8"/>
    </row>
    <row r="7307" spans="22:24" ht="14.25" customHeight="1" x14ac:dyDescent="0.2">
      <c r="V7307" s="8"/>
      <c r="X7307" s="8"/>
    </row>
    <row r="7308" spans="22:24" ht="14.25" customHeight="1" x14ac:dyDescent="0.2">
      <c r="V7308" s="8"/>
      <c r="X7308" s="8"/>
    </row>
    <row r="7309" spans="22:24" ht="14.25" customHeight="1" x14ac:dyDescent="0.2">
      <c r="V7309" s="8"/>
      <c r="X7309" s="8"/>
    </row>
    <row r="7310" spans="22:24" ht="14.25" customHeight="1" x14ac:dyDescent="0.2">
      <c r="V7310" s="8"/>
      <c r="X7310" s="8"/>
    </row>
    <row r="7311" spans="22:24" ht="14.25" customHeight="1" x14ac:dyDescent="0.2">
      <c r="V7311" s="8"/>
      <c r="X7311" s="8"/>
    </row>
    <row r="7312" spans="22:24" ht="14.25" customHeight="1" x14ac:dyDescent="0.2">
      <c r="V7312" s="8"/>
      <c r="X7312" s="8"/>
    </row>
    <row r="7313" spans="22:24" ht="14.25" customHeight="1" x14ac:dyDescent="0.2">
      <c r="V7313" s="8"/>
      <c r="X7313" s="8"/>
    </row>
    <row r="7314" spans="22:24" ht="14.25" customHeight="1" x14ac:dyDescent="0.2">
      <c r="V7314" s="8"/>
      <c r="X7314" s="8"/>
    </row>
    <row r="7315" spans="22:24" ht="14.25" customHeight="1" x14ac:dyDescent="0.2">
      <c r="V7315" s="8"/>
      <c r="X7315" s="8"/>
    </row>
    <row r="7316" spans="22:24" ht="14.25" customHeight="1" x14ac:dyDescent="0.2">
      <c r="V7316" s="8"/>
      <c r="X7316" s="8"/>
    </row>
    <row r="7317" spans="22:24" ht="14.25" customHeight="1" x14ac:dyDescent="0.2">
      <c r="V7317" s="8"/>
      <c r="X7317" s="8"/>
    </row>
    <row r="7318" spans="22:24" ht="14.25" customHeight="1" x14ac:dyDescent="0.2">
      <c r="V7318" s="8"/>
      <c r="X7318" s="8"/>
    </row>
    <row r="7319" spans="22:24" ht="14.25" customHeight="1" x14ac:dyDescent="0.2">
      <c r="V7319" s="8"/>
      <c r="X7319" s="8"/>
    </row>
    <row r="7320" spans="22:24" ht="14.25" customHeight="1" x14ac:dyDescent="0.2">
      <c r="V7320" s="8"/>
      <c r="X7320" s="8"/>
    </row>
    <row r="7321" spans="22:24" ht="14.25" customHeight="1" x14ac:dyDescent="0.2">
      <c r="V7321" s="8"/>
      <c r="X7321" s="8"/>
    </row>
    <row r="7322" spans="22:24" ht="14.25" customHeight="1" x14ac:dyDescent="0.2">
      <c r="V7322" s="8"/>
      <c r="X7322" s="8"/>
    </row>
    <row r="7323" spans="22:24" ht="14.25" customHeight="1" x14ac:dyDescent="0.2">
      <c r="V7323" s="8"/>
      <c r="X7323" s="8"/>
    </row>
    <row r="7324" spans="22:24" ht="14.25" customHeight="1" x14ac:dyDescent="0.2">
      <c r="V7324" s="8"/>
      <c r="X7324" s="8"/>
    </row>
    <row r="7325" spans="22:24" ht="14.25" customHeight="1" x14ac:dyDescent="0.2">
      <c r="V7325" s="8"/>
      <c r="X7325" s="8"/>
    </row>
    <row r="7326" spans="22:24" ht="14.25" customHeight="1" x14ac:dyDescent="0.2">
      <c r="V7326" s="8"/>
      <c r="X7326" s="8"/>
    </row>
    <row r="7327" spans="22:24" ht="14.25" customHeight="1" x14ac:dyDescent="0.2">
      <c r="V7327" s="8"/>
      <c r="X7327" s="8"/>
    </row>
    <row r="7328" spans="22:24" ht="14.25" customHeight="1" x14ac:dyDescent="0.2">
      <c r="V7328" s="8"/>
      <c r="X7328" s="8"/>
    </row>
    <row r="7329" spans="22:24" ht="14.25" customHeight="1" x14ac:dyDescent="0.2">
      <c r="V7329" s="8"/>
      <c r="X7329" s="8"/>
    </row>
    <row r="7330" spans="22:24" ht="14.25" customHeight="1" x14ac:dyDescent="0.2">
      <c r="V7330" s="8"/>
      <c r="X7330" s="8"/>
    </row>
    <row r="7331" spans="22:24" ht="14.25" customHeight="1" x14ac:dyDescent="0.2">
      <c r="V7331" s="8"/>
      <c r="X7331" s="8"/>
    </row>
    <row r="7332" spans="22:24" ht="14.25" customHeight="1" x14ac:dyDescent="0.2">
      <c r="V7332" s="8"/>
      <c r="X7332" s="8"/>
    </row>
    <row r="7333" spans="22:24" ht="14.25" customHeight="1" x14ac:dyDescent="0.2">
      <c r="V7333" s="8"/>
      <c r="X7333" s="8"/>
    </row>
    <row r="7334" spans="22:24" ht="14.25" customHeight="1" x14ac:dyDescent="0.2">
      <c r="V7334" s="8"/>
      <c r="X7334" s="8"/>
    </row>
    <row r="7335" spans="22:24" ht="14.25" customHeight="1" x14ac:dyDescent="0.2">
      <c r="V7335" s="8"/>
      <c r="X7335" s="8"/>
    </row>
    <row r="7336" spans="22:24" ht="14.25" customHeight="1" x14ac:dyDescent="0.2">
      <c r="V7336" s="8"/>
      <c r="X7336" s="8"/>
    </row>
    <row r="7337" spans="22:24" ht="14.25" customHeight="1" x14ac:dyDescent="0.2">
      <c r="V7337" s="8"/>
      <c r="X7337" s="8"/>
    </row>
    <row r="7338" spans="22:24" ht="14.25" customHeight="1" x14ac:dyDescent="0.2">
      <c r="V7338" s="8"/>
      <c r="X7338" s="8"/>
    </row>
    <row r="7339" spans="22:24" ht="14.25" customHeight="1" x14ac:dyDescent="0.2">
      <c r="V7339" s="8"/>
      <c r="X7339" s="8"/>
    </row>
    <row r="7340" spans="22:24" ht="14.25" customHeight="1" x14ac:dyDescent="0.2">
      <c r="V7340" s="8"/>
      <c r="X7340" s="8"/>
    </row>
    <row r="7341" spans="22:24" ht="14.25" customHeight="1" x14ac:dyDescent="0.2">
      <c r="V7341" s="8"/>
      <c r="X7341" s="8"/>
    </row>
    <row r="7342" spans="22:24" ht="14.25" customHeight="1" x14ac:dyDescent="0.2">
      <c r="V7342" s="8"/>
      <c r="X7342" s="8"/>
    </row>
    <row r="7343" spans="22:24" ht="14.25" customHeight="1" x14ac:dyDescent="0.2">
      <c r="V7343" s="8"/>
      <c r="X7343" s="8"/>
    </row>
    <row r="7344" spans="22:24" ht="14.25" customHeight="1" x14ac:dyDescent="0.2">
      <c r="V7344" s="8"/>
      <c r="X7344" s="8"/>
    </row>
    <row r="7345" spans="22:24" ht="14.25" customHeight="1" x14ac:dyDescent="0.2">
      <c r="V7345" s="8"/>
      <c r="X7345" s="8"/>
    </row>
    <row r="7346" spans="22:24" ht="14.25" customHeight="1" x14ac:dyDescent="0.2">
      <c r="V7346" s="8"/>
      <c r="X7346" s="8"/>
    </row>
    <row r="7347" spans="22:24" ht="14.25" customHeight="1" x14ac:dyDescent="0.2">
      <c r="V7347" s="8"/>
      <c r="X7347" s="8"/>
    </row>
    <row r="7348" spans="22:24" ht="14.25" customHeight="1" x14ac:dyDescent="0.2">
      <c r="V7348" s="8"/>
      <c r="X7348" s="8"/>
    </row>
    <row r="7349" spans="22:24" ht="14.25" customHeight="1" x14ac:dyDescent="0.2">
      <c r="V7349" s="8"/>
      <c r="X7349" s="8"/>
    </row>
    <row r="7350" spans="22:24" ht="14.25" customHeight="1" x14ac:dyDescent="0.2">
      <c r="V7350" s="8"/>
      <c r="X7350" s="8"/>
    </row>
    <row r="7351" spans="22:24" ht="14.25" customHeight="1" x14ac:dyDescent="0.2">
      <c r="V7351" s="8"/>
      <c r="X7351" s="8"/>
    </row>
    <row r="7352" spans="22:24" ht="14.25" customHeight="1" x14ac:dyDescent="0.2">
      <c r="V7352" s="8"/>
      <c r="X7352" s="8"/>
    </row>
    <row r="7353" spans="22:24" ht="14.25" customHeight="1" x14ac:dyDescent="0.2">
      <c r="V7353" s="8"/>
      <c r="X7353" s="8"/>
    </row>
    <row r="7354" spans="22:24" ht="14.25" customHeight="1" x14ac:dyDescent="0.2">
      <c r="V7354" s="8"/>
      <c r="X7354" s="8"/>
    </row>
    <row r="7355" spans="22:24" ht="14.25" customHeight="1" x14ac:dyDescent="0.2">
      <c r="V7355" s="8"/>
      <c r="X7355" s="8"/>
    </row>
    <row r="7356" spans="22:24" ht="14.25" customHeight="1" x14ac:dyDescent="0.2">
      <c r="V7356" s="8"/>
      <c r="X7356" s="8"/>
    </row>
    <row r="7357" spans="22:24" ht="14.25" customHeight="1" x14ac:dyDescent="0.2">
      <c r="V7357" s="8"/>
      <c r="X7357" s="8"/>
    </row>
    <row r="7358" spans="22:24" ht="14.25" customHeight="1" x14ac:dyDescent="0.2">
      <c r="V7358" s="8"/>
      <c r="X7358" s="8"/>
    </row>
    <row r="7359" spans="22:24" ht="14.25" customHeight="1" x14ac:dyDescent="0.2">
      <c r="V7359" s="8"/>
      <c r="X7359" s="8"/>
    </row>
    <row r="7360" spans="22:24" ht="14.25" customHeight="1" x14ac:dyDescent="0.2">
      <c r="V7360" s="8"/>
      <c r="X7360" s="8"/>
    </row>
    <row r="7361" spans="22:24" ht="14.25" customHeight="1" x14ac:dyDescent="0.2">
      <c r="V7361" s="8"/>
      <c r="X7361" s="8"/>
    </row>
    <row r="7362" spans="22:24" ht="14.25" customHeight="1" x14ac:dyDescent="0.2">
      <c r="V7362" s="8"/>
      <c r="X7362" s="8"/>
    </row>
    <row r="7363" spans="22:24" ht="14.25" customHeight="1" x14ac:dyDescent="0.2">
      <c r="V7363" s="8"/>
      <c r="X7363" s="8"/>
    </row>
    <row r="7364" spans="22:24" ht="14.25" customHeight="1" x14ac:dyDescent="0.2">
      <c r="V7364" s="8"/>
      <c r="X7364" s="8"/>
    </row>
    <row r="7365" spans="22:24" ht="14.25" customHeight="1" x14ac:dyDescent="0.2">
      <c r="V7365" s="8"/>
      <c r="X7365" s="8"/>
    </row>
    <row r="7366" spans="22:24" ht="14.25" customHeight="1" x14ac:dyDescent="0.2">
      <c r="V7366" s="8"/>
      <c r="X7366" s="8"/>
    </row>
    <row r="7367" spans="22:24" ht="14.25" customHeight="1" x14ac:dyDescent="0.2">
      <c r="V7367" s="8"/>
      <c r="X7367" s="8"/>
    </row>
    <row r="7368" spans="22:24" ht="14.25" customHeight="1" x14ac:dyDescent="0.2">
      <c r="V7368" s="8"/>
      <c r="X7368" s="8"/>
    </row>
    <row r="7369" spans="22:24" ht="14.25" customHeight="1" x14ac:dyDescent="0.2">
      <c r="V7369" s="8"/>
      <c r="X7369" s="8"/>
    </row>
    <row r="7370" spans="22:24" ht="14.25" customHeight="1" x14ac:dyDescent="0.2">
      <c r="V7370" s="8"/>
      <c r="X7370" s="8"/>
    </row>
    <row r="7371" spans="22:24" ht="14.25" customHeight="1" x14ac:dyDescent="0.2">
      <c r="V7371" s="8"/>
      <c r="X7371" s="8"/>
    </row>
    <row r="7372" spans="22:24" ht="14.25" customHeight="1" x14ac:dyDescent="0.2">
      <c r="V7372" s="8"/>
      <c r="X7372" s="8"/>
    </row>
    <row r="7373" spans="22:24" ht="14.25" customHeight="1" x14ac:dyDescent="0.2">
      <c r="V7373" s="8"/>
      <c r="X7373" s="8"/>
    </row>
    <row r="7374" spans="22:24" ht="14.25" customHeight="1" x14ac:dyDescent="0.2">
      <c r="V7374" s="8"/>
      <c r="X7374" s="8"/>
    </row>
    <row r="7375" spans="22:24" ht="14.25" customHeight="1" x14ac:dyDescent="0.2">
      <c r="V7375" s="8"/>
      <c r="X7375" s="8"/>
    </row>
    <row r="7376" spans="22:24" ht="14.25" customHeight="1" x14ac:dyDescent="0.2">
      <c r="V7376" s="8"/>
      <c r="X7376" s="8"/>
    </row>
    <row r="7377" spans="22:24" ht="14.25" customHeight="1" x14ac:dyDescent="0.2">
      <c r="V7377" s="8"/>
      <c r="X7377" s="8"/>
    </row>
    <row r="7378" spans="22:24" ht="14.25" customHeight="1" x14ac:dyDescent="0.2">
      <c r="V7378" s="8"/>
      <c r="X7378" s="8"/>
    </row>
    <row r="7379" spans="22:24" ht="14.25" customHeight="1" x14ac:dyDescent="0.2">
      <c r="V7379" s="8"/>
      <c r="X7379" s="8"/>
    </row>
    <row r="7380" spans="22:24" ht="14.25" customHeight="1" x14ac:dyDescent="0.2">
      <c r="V7380" s="8"/>
      <c r="X7380" s="8"/>
    </row>
    <row r="7381" spans="22:24" ht="14.25" customHeight="1" x14ac:dyDescent="0.2">
      <c r="V7381" s="8"/>
      <c r="X7381" s="8"/>
    </row>
    <row r="7382" spans="22:24" ht="14.25" customHeight="1" x14ac:dyDescent="0.2">
      <c r="V7382" s="8"/>
      <c r="X7382" s="8"/>
    </row>
    <row r="7383" spans="22:24" ht="14.25" customHeight="1" x14ac:dyDescent="0.2">
      <c r="V7383" s="8"/>
      <c r="X7383" s="8"/>
    </row>
    <row r="7384" spans="22:24" ht="14.25" customHeight="1" x14ac:dyDescent="0.2">
      <c r="V7384" s="8"/>
      <c r="X7384" s="8"/>
    </row>
    <row r="7385" spans="22:24" ht="14.25" customHeight="1" x14ac:dyDescent="0.2">
      <c r="V7385" s="8"/>
      <c r="X7385" s="8"/>
    </row>
    <row r="7386" spans="22:24" ht="14.25" customHeight="1" x14ac:dyDescent="0.2">
      <c r="V7386" s="8"/>
      <c r="X7386" s="8"/>
    </row>
    <row r="7387" spans="22:24" ht="14.25" customHeight="1" x14ac:dyDescent="0.2">
      <c r="V7387" s="8"/>
      <c r="X7387" s="8"/>
    </row>
    <row r="7388" spans="22:24" ht="14.25" customHeight="1" x14ac:dyDescent="0.2">
      <c r="V7388" s="8"/>
      <c r="X7388" s="8"/>
    </row>
    <row r="7389" spans="22:24" ht="14.25" customHeight="1" x14ac:dyDescent="0.2">
      <c r="V7389" s="8"/>
      <c r="X7389" s="8"/>
    </row>
    <row r="7390" spans="22:24" ht="14.25" customHeight="1" x14ac:dyDescent="0.2">
      <c r="V7390" s="8"/>
      <c r="X7390" s="8"/>
    </row>
    <row r="7391" spans="22:24" ht="14.25" customHeight="1" x14ac:dyDescent="0.2">
      <c r="V7391" s="8"/>
      <c r="X7391" s="8"/>
    </row>
    <row r="7392" spans="22:24" ht="14.25" customHeight="1" x14ac:dyDescent="0.2">
      <c r="V7392" s="8"/>
      <c r="X7392" s="8"/>
    </row>
    <row r="7393" spans="22:24" ht="14.25" customHeight="1" x14ac:dyDescent="0.2">
      <c r="V7393" s="8"/>
      <c r="X7393" s="8"/>
    </row>
    <row r="7394" spans="22:24" ht="14.25" customHeight="1" x14ac:dyDescent="0.2">
      <c r="V7394" s="8"/>
      <c r="X7394" s="8"/>
    </row>
    <row r="7395" spans="22:24" ht="14.25" customHeight="1" x14ac:dyDescent="0.2">
      <c r="V7395" s="8"/>
      <c r="X7395" s="8"/>
    </row>
    <row r="7396" spans="22:24" ht="14.25" customHeight="1" x14ac:dyDescent="0.2">
      <c r="V7396" s="8"/>
      <c r="X7396" s="8"/>
    </row>
    <row r="7397" spans="22:24" ht="14.25" customHeight="1" x14ac:dyDescent="0.2">
      <c r="V7397" s="8"/>
      <c r="X7397" s="8"/>
    </row>
    <row r="7398" spans="22:24" ht="14.25" customHeight="1" x14ac:dyDescent="0.2">
      <c r="V7398" s="8"/>
      <c r="X7398" s="8"/>
    </row>
    <row r="7399" spans="22:24" ht="14.25" customHeight="1" x14ac:dyDescent="0.2">
      <c r="V7399" s="8"/>
      <c r="X7399" s="8"/>
    </row>
    <row r="7400" spans="22:24" ht="14.25" customHeight="1" x14ac:dyDescent="0.2">
      <c r="V7400" s="8"/>
      <c r="X7400" s="8"/>
    </row>
    <row r="7401" spans="22:24" ht="14.25" customHeight="1" x14ac:dyDescent="0.2">
      <c r="V7401" s="8"/>
      <c r="X7401" s="8"/>
    </row>
    <row r="7402" spans="22:24" ht="14.25" customHeight="1" x14ac:dyDescent="0.2">
      <c r="V7402" s="8"/>
      <c r="X7402" s="8"/>
    </row>
    <row r="7403" spans="22:24" ht="14.25" customHeight="1" x14ac:dyDescent="0.2">
      <c r="V7403" s="8"/>
      <c r="X7403" s="8"/>
    </row>
    <row r="7404" spans="22:24" ht="14.25" customHeight="1" x14ac:dyDescent="0.2">
      <c r="V7404" s="8"/>
      <c r="X7404" s="8"/>
    </row>
    <row r="7405" spans="22:24" ht="14.25" customHeight="1" x14ac:dyDescent="0.2">
      <c r="V7405" s="8"/>
      <c r="X7405" s="8"/>
    </row>
    <row r="7406" spans="22:24" ht="14.25" customHeight="1" x14ac:dyDescent="0.2">
      <c r="V7406" s="8"/>
      <c r="X7406" s="8"/>
    </row>
    <row r="7407" spans="22:24" ht="14.25" customHeight="1" x14ac:dyDescent="0.2">
      <c r="V7407" s="8"/>
      <c r="X7407" s="8"/>
    </row>
    <row r="7408" spans="22:24" ht="14.25" customHeight="1" x14ac:dyDescent="0.2">
      <c r="V7408" s="8"/>
      <c r="X7408" s="8"/>
    </row>
    <row r="7409" spans="22:24" ht="14.25" customHeight="1" x14ac:dyDescent="0.2">
      <c r="V7409" s="8"/>
      <c r="X7409" s="8"/>
    </row>
    <row r="7410" spans="22:24" ht="14.25" customHeight="1" x14ac:dyDescent="0.2">
      <c r="V7410" s="8"/>
      <c r="X7410" s="8"/>
    </row>
    <row r="7411" spans="22:24" ht="14.25" customHeight="1" x14ac:dyDescent="0.2">
      <c r="V7411" s="8"/>
      <c r="X7411" s="8"/>
    </row>
    <row r="7412" spans="22:24" ht="14.25" customHeight="1" x14ac:dyDescent="0.2">
      <c r="V7412" s="8"/>
      <c r="X7412" s="8"/>
    </row>
    <row r="7413" spans="22:24" ht="14.25" customHeight="1" x14ac:dyDescent="0.2">
      <c r="V7413" s="8"/>
      <c r="X7413" s="8"/>
    </row>
    <row r="7414" spans="22:24" ht="14.25" customHeight="1" x14ac:dyDescent="0.2">
      <c r="V7414" s="8"/>
      <c r="X7414" s="8"/>
    </row>
    <row r="7415" spans="22:24" ht="14.25" customHeight="1" x14ac:dyDescent="0.2">
      <c r="V7415" s="8"/>
      <c r="X7415" s="8"/>
    </row>
    <row r="7416" spans="22:24" ht="14.25" customHeight="1" x14ac:dyDescent="0.2">
      <c r="V7416" s="8"/>
      <c r="X7416" s="8"/>
    </row>
    <row r="7417" spans="22:24" ht="14.25" customHeight="1" x14ac:dyDescent="0.2">
      <c r="V7417" s="8"/>
      <c r="X7417" s="8"/>
    </row>
    <row r="7418" spans="22:24" ht="14.25" customHeight="1" x14ac:dyDescent="0.2">
      <c r="V7418" s="8"/>
      <c r="X7418" s="8"/>
    </row>
    <row r="7419" spans="22:24" ht="14.25" customHeight="1" x14ac:dyDescent="0.2">
      <c r="V7419" s="8"/>
      <c r="X7419" s="8"/>
    </row>
    <row r="7420" spans="22:24" ht="14.25" customHeight="1" x14ac:dyDescent="0.2">
      <c r="V7420" s="8"/>
      <c r="X7420" s="8"/>
    </row>
    <row r="7421" spans="22:24" ht="14.25" customHeight="1" x14ac:dyDescent="0.2">
      <c r="V7421" s="8"/>
      <c r="X7421" s="8"/>
    </row>
    <row r="7422" spans="22:24" ht="14.25" customHeight="1" x14ac:dyDescent="0.2">
      <c r="V7422" s="8"/>
      <c r="X7422" s="8"/>
    </row>
    <row r="7423" spans="22:24" ht="14.25" customHeight="1" x14ac:dyDescent="0.2">
      <c r="V7423" s="8"/>
      <c r="X7423" s="8"/>
    </row>
    <row r="7424" spans="22:24" ht="14.25" customHeight="1" x14ac:dyDescent="0.2">
      <c r="V7424" s="8"/>
      <c r="X7424" s="8"/>
    </row>
    <row r="7425" spans="22:24" ht="14.25" customHeight="1" x14ac:dyDescent="0.2">
      <c r="V7425" s="8"/>
      <c r="X7425" s="8"/>
    </row>
    <row r="7426" spans="22:24" ht="14.25" customHeight="1" x14ac:dyDescent="0.2">
      <c r="V7426" s="8"/>
      <c r="X7426" s="8"/>
    </row>
    <row r="7427" spans="22:24" ht="14.25" customHeight="1" x14ac:dyDescent="0.2">
      <c r="V7427" s="8"/>
      <c r="X7427" s="8"/>
    </row>
    <row r="7428" spans="22:24" ht="14.25" customHeight="1" x14ac:dyDescent="0.2">
      <c r="V7428" s="8"/>
      <c r="X7428" s="8"/>
    </row>
    <row r="7429" spans="22:24" ht="14.25" customHeight="1" x14ac:dyDescent="0.2">
      <c r="V7429" s="8"/>
      <c r="X7429" s="8"/>
    </row>
    <row r="7430" spans="22:24" ht="14.25" customHeight="1" x14ac:dyDescent="0.2">
      <c r="V7430" s="8"/>
      <c r="X7430" s="8"/>
    </row>
    <row r="7431" spans="22:24" ht="14.25" customHeight="1" x14ac:dyDescent="0.2">
      <c r="V7431" s="8"/>
      <c r="X7431" s="8"/>
    </row>
    <row r="7432" spans="22:24" ht="14.25" customHeight="1" x14ac:dyDescent="0.2">
      <c r="V7432" s="8"/>
      <c r="X7432" s="8"/>
    </row>
    <row r="7433" spans="22:24" ht="14.25" customHeight="1" x14ac:dyDescent="0.2">
      <c r="V7433" s="8"/>
      <c r="X7433" s="8"/>
    </row>
    <row r="7434" spans="22:24" ht="14.25" customHeight="1" x14ac:dyDescent="0.2">
      <c r="V7434" s="8"/>
      <c r="X7434" s="8"/>
    </row>
    <row r="7435" spans="22:24" ht="14.25" customHeight="1" x14ac:dyDescent="0.2">
      <c r="V7435" s="8"/>
      <c r="X7435" s="8"/>
    </row>
    <row r="7436" spans="22:24" ht="14.25" customHeight="1" x14ac:dyDescent="0.2">
      <c r="V7436" s="8"/>
      <c r="X7436" s="8"/>
    </row>
    <row r="7437" spans="22:24" ht="14.25" customHeight="1" x14ac:dyDescent="0.2">
      <c r="V7437" s="8"/>
      <c r="X7437" s="8"/>
    </row>
    <row r="7438" spans="22:24" ht="14.25" customHeight="1" x14ac:dyDescent="0.2">
      <c r="V7438" s="8"/>
      <c r="X7438" s="8"/>
    </row>
    <row r="7439" spans="22:24" ht="14.25" customHeight="1" x14ac:dyDescent="0.2">
      <c r="V7439" s="8"/>
      <c r="X7439" s="8"/>
    </row>
    <row r="7440" spans="22:24" ht="14.25" customHeight="1" x14ac:dyDescent="0.2">
      <c r="V7440" s="8"/>
      <c r="X7440" s="8"/>
    </row>
    <row r="7441" spans="22:24" ht="14.25" customHeight="1" x14ac:dyDescent="0.2">
      <c r="V7441" s="8"/>
      <c r="X7441" s="8"/>
    </row>
    <row r="7442" spans="22:24" ht="14.25" customHeight="1" x14ac:dyDescent="0.2">
      <c r="V7442" s="8"/>
      <c r="X7442" s="8"/>
    </row>
    <row r="7443" spans="22:24" ht="14.25" customHeight="1" x14ac:dyDescent="0.2">
      <c r="V7443" s="8"/>
      <c r="X7443" s="8"/>
    </row>
    <row r="7444" spans="22:24" ht="14.25" customHeight="1" x14ac:dyDescent="0.2">
      <c r="V7444" s="8"/>
      <c r="X7444" s="8"/>
    </row>
    <row r="7445" spans="22:24" ht="14.25" customHeight="1" x14ac:dyDescent="0.2">
      <c r="V7445" s="8"/>
      <c r="X7445" s="8"/>
    </row>
    <row r="7446" spans="22:24" ht="14.25" customHeight="1" x14ac:dyDescent="0.2">
      <c r="V7446" s="8"/>
      <c r="X7446" s="8"/>
    </row>
    <row r="7447" spans="22:24" ht="14.25" customHeight="1" x14ac:dyDescent="0.2">
      <c r="V7447" s="8"/>
      <c r="X7447" s="8"/>
    </row>
    <row r="7448" spans="22:24" ht="14.25" customHeight="1" x14ac:dyDescent="0.2">
      <c r="V7448" s="8"/>
      <c r="X7448" s="8"/>
    </row>
    <row r="7449" spans="22:24" ht="14.25" customHeight="1" x14ac:dyDescent="0.2">
      <c r="V7449" s="8"/>
      <c r="X7449" s="8"/>
    </row>
    <row r="7450" spans="22:24" ht="14.25" customHeight="1" x14ac:dyDescent="0.2">
      <c r="V7450" s="8"/>
      <c r="X7450" s="8"/>
    </row>
    <row r="7451" spans="22:24" ht="14.25" customHeight="1" x14ac:dyDescent="0.2">
      <c r="V7451" s="8"/>
      <c r="X7451" s="8"/>
    </row>
    <row r="7452" spans="22:24" ht="14.25" customHeight="1" x14ac:dyDescent="0.2">
      <c r="V7452" s="8"/>
      <c r="X7452" s="8"/>
    </row>
    <row r="7453" spans="22:24" ht="14.25" customHeight="1" x14ac:dyDescent="0.2">
      <c r="V7453" s="8"/>
      <c r="X7453" s="8"/>
    </row>
    <row r="7454" spans="22:24" ht="14.25" customHeight="1" x14ac:dyDescent="0.2">
      <c r="V7454" s="8"/>
      <c r="X7454" s="8"/>
    </row>
    <row r="7455" spans="22:24" ht="14.25" customHeight="1" x14ac:dyDescent="0.2">
      <c r="V7455" s="8"/>
      <c r="X7455" s="8"/>
    </row>
    <row r="7456" spans="22:24" ht="14.25" customHeight="1" x14ac:dyDescent="0.2">
      <c r="V7456" s="8"/>
      <c r="X7456" s="8"/>
    </row>
    <row r="7457" spans="22:24" ht="14.25" customHeight="1" x14ac:dyDescent="0.2">
      <c r="V7457" s="8"/>
      <c r="X7457" s="8"/>
    </row>
    <row r="7458" spans="22:24" ht="14.25" customHeight="1" x14ac:dyDescent="0.2">
      <c r="V7458" s="8"/>
      <c r="X7458" s="8"/>
    </row>
    <row r="7459" spans="22:24" ht="14.25" customHeight="1" x14ac:dyDescent="0.2">
      <c r="V7459" s="8"/>
      <c r="X7459" s="8"/>
    </row>
    <row r="7460" spans="22:24" ht="14.25" customHeight="1" x14ac:dyDescent="0.2">
      <c r="V7460" s="8"/>
      <c r="X7460" s="8"/>
    </row>
    <row r="7461" spans="22:24" ht="14.25" customHeight="1" x14ac:dyDescent="0.2">
      <c r="V7461" s="8"/>
      <c r="X7461" s="8"/>
    </row>
    <row r="7462" spans="22:24" ht="14.25" customHeight="1" x14ac:dyDescent="0.2">
      <c r="V7462" s="8"/>
      <c r="X7462" s="8"/>
    </row>
    <row r="7463" spans="22:24" ht="14.25" customHeight="1" x14ac:dyDescent="0.2">
      <c r="V7463" s="8"/>
      <c r="X7463" s="8"/>
    </row>
    <row r="7464" spans="22:24" ht="14.25" customHeight="1" x14ac:dyDescent="0.2">
      <c r="V7464" s="8"/>
      <c r="X7464" s="8"/>
    </row>
    <row r="7465" spans="22:24" ht="14.25" customHeight="1" x14ac:dyDescent="0.2">
      <c r="V7465" s="8"/>
      <c r="X7465" s="8"/>
    </row>
    <row r="7466" spans="22:24" ht="14.25" customHeight="1" x14ac:dyDescent="0.2">
      <c r="V7466" s="8"/>
      <c r="X7466" s="8"/>
    </row>
    <row r="7467" spans="22:24" ht="14.25" customHeight="1" x14ac:dyDescent="0.2">
      <c r="V7467" s="8"/>
      <c r="X7467" s="8"/>
    </row>
    <row r="7468" spans="22:24" ht="14.25" customHeight="1" x14ac:dyDescent="0.2">
      <c r="V7468" s="8"/>
      <c r="X7468" s="8"/>
    </row>
    <row r="7469" spans="22:24" ht="14.25" customHeight="1" x14ac:dyDescent="0.2">
      <c r="V7469" s="8"/>
      <c r="X7469" s="8"/>
    </row>
    <row r="7470" spans="22:24" ht="14.25" customHeight="1" x14ac:dyDescent="0.2">
      <c r="V7470" s="8"/>
      <c r="X7470" s="8"/>
    </row>
    <row r="7471" spans="22:24" ht="14.25" customHeight="1" x14ac:dyDescent="0.2">
      <c r="V7471" s="8"/>
      <c r="X7471" s="8"/>
    </row>
    <row r="7472" spans="22:24" ht="14.25" customHeight="1" x14ac:dyDescent="0.2">
      <c r="V7472" s="8"/>
      <c r="X7472" s="8"/>
    </row>
    <row r="7473" spans="22:24" ht="14.25" customHeight="1" x14ac:dyDescent="0.2">
      <c r="V7473" s="8"/>
      <c r="X7473" s="8"/>
    </row>
    <row r="7474" spans="22:24" ht="14.25" customHeight="1" x14ac:dyDescent="0.2">
      <c r="V7474" s="8"/>
      <c r="X7474" s="8"/>
    </row>
    <row r="7475" spans="22:24" ht="14.25" customHeight="1" x14ac:dyDescent="0.2">
      <c r="V7475" s="8"/>
      <c r="X7475" s="8"/>
    </row>
    <row r="7476" spans="22:24" ht="14.25" customHeight="1" x14ac:dyDescent="0.2">
      <c r="V7476" s="8"/>
      <c r="X7476" s="8"/>
    </row>
    <row r="7477" spans="22:24" ht="14.25" customHeight="1" x14ac:dyDescent="0.2">
      <c r="V7477" s="8"/>
      <c r="X7477" s="8"/>
    </row>
    <row r="7478" spans="22:24" ht="14.25" customHeight="1" x14ac:dyDescent="0.2">
      <c r="V7478" s="8"/>
      <c r="X7478" s="8"/>
    </row>
    <row r="7479" spans="22:24" ht="14.25" customHeight="1" x14ac:dyDescent="0.2">
      <c r="V7479" s="8"/>
      <c r="X7479" s="8"/>
    </row>
    <row r="7480" spans="22:24" ht="14.25" customHeight="1" x14ac:dyDescent="0.2">
      <c r="V7480" s="8"/>
      <c r="X7480" s="8"/>
    </row>
    <row r="7481" spans="22:24" ht="14.25" customHeight="1" x14ac:dyDescent="0.2">
      <c r="V7481" s="8"/>
      <c r="X7481" s="8"/>
    </row>
    <row r="7482" spans="22:24" ht="14.25" customHeight="1" x14ac:dyDescent="0.2">
      <c r="V7482" s="8"/>
      <c r="X7482" s="8"/>
    </row>
    <row r="7483" spans="22:24" ht="14.25" customHeight="1" x14ac:dyDescent="0.2">
      <c r="V7483" s="8"/>
      <c r="X7483" s="8"/>
    </row>
    <row r="7484" spans="22:24" ht="14.25" customHeight="1" x14ac:dyDescent="0.2">
      <c r="V7484" s="8"/>
      <c r="X7484" s="8"/>
    </row>
    <row r="7485" spans="22:24" ht="14.25" customHeight="1" x14ac:dyDescent="0.2">
      <c r="V7485" s="8"/>
      <c r="X7485" s="8"/>
    </row>
    <row r="7486" spans="22:24" ht="14.25" customHeight="1" x14ac:dyDescent="0.2">
      <c r="V7486" s="8"/>
      <c r="X7486" s="8"/>
    </row>
    <row r="7487" spans="22:24" ht="14.25" customHeight="1" x14ac:dyDescent="0.2">
      <c r="V7487" s="8"/>
      <c r="X7487" s="8"/>
    </row>
    <row r="7488" spans="22:24" ht="14.25" customHeight="1" x14ac:dyDescent="0.2">
      <c r="V7488" s="8"/>
      <c r="X7488" s="8"/>
    </row>
    <row r="7489" spans="22:24" ht="14.25" customHeight="1" x14ac:dyDescent="0.2">
      <c r="V7489" s="8"/>
      <c r="X7489" s="8"/>
    </row>
    <row r="7490" spans="22:24" ht="14.25" customHeight="1" x14ac:dyDescent="0.2">
      <c r="V7490" s="8"/>
      <c r="X7490" s="8"/>
    </row>
    <row r="7491" spans="22:24" ht="14.25" customHeight="1" x14ac:dyDescent="0.2">
      <c r="V7491" s="8"/>
      <c r="X7491" s="8"/>
    </row>
    <row r="7492" spans="22:24" ht="14.25" customHeight="1" x14ac:dyDescent="0.2">
      <c r="V7492" s="8"/>
      <c r="X7492" s="8"/>
    </row>
    <row r="7493" spans="22:24" ht="14.25" customHeight="1" x14ac:dyDescent="0.2">
      <c r="V7493" s="8"/>
      <c r="X7493" s="8"/>
    </row>
    <row r="7494" spans="22:24" ht="14.25" customHeight="1" x14ac:dyDescent="0.2">
      <c r="V7494" s="8"/>
      <c r="X7494" s="8"/>
    </row>
    <row r="7495" spans="22:24" ht="14.25" customHeight="1" x14ac:dyDescent="0.2">
      <c r="V7495" s="8"/>
      <c r="X7495" s="8"/>
    </row>
    <row r="7496" spans="22:24" ht="14.25" customHeight="1" x14ac:dyDescent="0.2">
      <c r="V7496" s="8"/>
      <c r="X7496" s="8"/>
    </row>
    <row r="7497" spans="22:24" ht="14.25" customHeight="1" x14ac:dyDescent="0.2">
      <c r="V7497" s="8"/>
      <c r="X7497" s="8"/>
    </row>
    <row r="7498" spans="22:24" ht="14.25" customHeight="1" x14ac:dyDescent="0.2">
      <c r="V7498" s="8"/>
      <c r="X7498" s="8"/>
    </row>
    <row r="7499" spans="22:24" ht="14.25" customHeight="1" x14ac:dyDescent="0.2">
      <c r="V7499" s="8"/>
      <c r="X7499" s="8"/>
    </row>
    <row r="7500" spans="22:24" ht="14.25" customHeight="1" x14ac:dyDescent="0.2">
      <c r="V7500" s="8"/>
      <c r="X7500" s="8"/>
    </row>
    <row r="7501" spans="22:24" ht="14.25" customHeight="1" x14ac:dyDescent="0.2">
      <c r="V7501" s="8"/>
      <c r="X7501" s="8"/>
    </row>
    <row r="7502" spans="22:24" ht="14.25" customHeight="1" x14ac:dyDescent="0.2">
      <c r="V7502" s="8"/>
      <c r="X7502" s="8"/>
    </row>
    <row r="7503" spans="22:24" ht="14.25" customHeight="1" x14ac:dyDescent="0.2">
      <c r="V7503" s="8"/>
      <c r="X7503" s="8"/>
    </row>
    <row r="7504" spans="22:24" ht="14.25" customHeight="1" x14ac:dyDescent="0.2">
      <c r="V7504" s="8"/>
      <c r="X7504" s="8"/>
    </row>
    <row r="7505" spans="22:24" ht="14.25" customHeight="1" x14ac:dyDescent="0.2">
      <c r="V7505" s="8"/>
      <c r="X7505" s="8"/>
    </row>
    <row r="7506" spans="22:24" ht="14.25" customHeight="1" x14ac:dyDescent="0.2">
      <c r="V7506" s="8"/>
      <c r="X7506" s="8"/>
    </row>
    <row r="7507" spans="22:24" ht="14.25" customHeight="1" x14ac:dyDescent="0.2">
      <c r="V7507" s="8"/>
      <c r="X7507" s="8"/>
    </row>
    <row r="7508" spans="22:24" ht="14.25" customHeight="1" x14ac:dyDescent="0.2">
      <c r="V7508" s="8"/>
      <c r="X7508" s="8"/>
    </row>
    <row r="7509" spans="22:24" ht="14.25" customHeight="1" x14ac:dyDescent="0.2">
      <c r="V7509" s="8"/>
      <c r="X7509" s="8"/>
    </row>
    <row r="7510" spans="22:24" ht="14.25" customHeight="1" x14ac:dyDescent="0.2">
      <c r="V7510" s="8"/>
      <c r="X7510" s="8"/>
    </row>
    <row r="7511" spans="22:24" ht="14.25" customHeight="1" x14ac:dyDescent="0.2">
      <c r="V7511" s="8"/>
      <c r="X7511" s="8"/>
    </row>
    <row r="7512" spans="22:24" ht="14.25" customHeight="1" x14ac:dyDescent="0.2">
      <c r="V7512" s="8"/>
      <c r="X7512" s="8"/>
    </row>
    <row r="7513" spans="22:24" ht="14.25" customHeight="1" x14ac:dyDescent="0.2">
      <c r="V7513" s="8"/>
      <c r="X7513" s="8"/>
    </row>
    <row r="7514" spans="22:24" ht="14.25" customHeight="1" x14ac:dyDescent="0.2">
      <c r="V7514" s="8"/>
      <c r="X7514" s="8"/>
    </row>
    <row r="7515" spans="22:24" ht="14.25" customHeight="1" x14ac:dyDescent="0.2">
      <c r="V7515" s="8"/>
      <c r="X7515" s="8"/>
    </row>
    <row r="7516" spans="22:24" ht="14.25" customHeight="1" x14ac:dyDescent="0.2">
      <c r="V7516" s="8"/>
      <c r="X7516" s="8"/>
    </row>
    <row r="7517" spans="22:24" ht="14.25" customHeight="1" x14ac:dyDescent="0.2">
      <c r="V7517" s="8"/>
      <c r="X7517" s="8"/>
    </row>
    <row r="7518" spans="22:24" ht="14.25" customHeight="1" x14ac:dyDescent="0.2">
      <c r="V7518" s="8"/>
      <c r="X7518" s="8"/>
    </row>
    <row r="7519" spans="22:24" ht="14.25" customHeight="1" x14ac:dyDescent="0.2">
      <c r="V7519" s="8"/>
      <c r="X7519" s="8"/>
    </row>
    <row r="7520" spans="22:24" ht="14.25" customHeight="1" x14ac:dyDescent="0.2">
      <c r="V7520" s="8"/>
      <c r="X7520" s="8"/>
    </row>
    <row r="7521" spans="22:24" ht="14.25" customHeight="1" x14ac:dyDescent="0.2">
      <c r="V7521" s="8"/>
      <c r="X7521" s="8"/>
    </row>
    <row r="7522" spans="22:24" ht="14.25" customHeight="1" x14ac:dyDescent="0.2">
      <c r="V7522" s="8"/>
      <c r="X7522" s="8"/>
    </row>
    <row r="7523" spans="22:24" ht="14.25" customHeight="1" x14ac:dyDescent="0.2">
      <c r="V7523" s="8"/>
      <c r="X7523" s="8"/>
    </row>
    <row r="7524" spans="22:24" ht="14.25" customHeight="1" x14ac:dyDescent="0.2">
      <c r="V7524" s="8"/>
      <c r="X7524" s="8"/>
    </row>
    <row r="7525" spans="22:24" ht="14.25" customHeight="1" x14ac:dyDescent="0.2">
      <c r="V7525" s="8"/>
      <c r="X7525" s="8"/>
    </row>
    <row r="7526" spans="22:24" ht="14.25" customHeight="1" x14ac:dyDescent="0.2">
      <c r="V7526" s="8"/>
      <c r="X7526" s="8"/>
    </row>
    <row r="7527" spans="22:24" ht="14.25" customHeight="1" x14ac:dyDescent="0.2">
      <c r="V7527" s="8"/>
      <c r="X7527" s="8"/>
    </row>
    <row r="7528" spans="22:24" ht="14.25" customHeight="1" x14ac:dyDescent="0.2">
      <c r="V7528" s="8"/>
      <c r="X7528" s="8"/>
    </row>
    <row r="7529" spans="22:24" ht="14.25" customHeight="1" x14ac:dyDescent="0.2">
      <c r="V7529" s="8"/>
      <c r="X7529" s="8"/>
    </row>
    <row r="7530" spans="22:24" ht="14.25" customHeight="1" x14ac:dyDescent="0.2">
      <c r="V7530" s="8"/>
      <c r="X7530" s="8"/>
    </row>
    <row r="7531" spans="22:24" ht="14.25" customHeight="1" x14ac:dyDescent="0.2">
      <c r="V7531" s="8"/>
      <c r="X7531" s="8"/>
    </row>
    <row r="7532" spans="22:24" ht="14.25" customHeight="1" x14ac:dyDescent="0.2">
      <c r="V7532" s="8"/>
      <c r="X7532" s="8"/>
    </row>
    <row r="7533" spans="22:24" ht="14.25" customHeight="1" x14ac:dyDescent="0.2">
      <c r="V7533" s="8"/>
      <c r="X7533" s="8"/>
    </row>
    <row r="7534" spans="22:24" ht="14.25" customHeight="1" x14ac:dyDescent="0.2">
      <c r="V7534" s="8"/>
      <c r="X7534" s="8"/>
    </row>
    <row r="7535" spans="22:24" ht="14.25" customHeight="1" x14ac:dyDescent="0.2">
      <c r="V7535" s="8"/>
      <c r="X7535" s="8"/>
    </row>
    <row r="7536" spans="22:24" ht="14.25" customHeight="1" x14ac:dyDescent="0.2">
      <c r="V7536" s="8"/>
      <c r="X7536" s="8"/>
    </row>
    <row r="7537" spans="22:24" ht="14.25" customHeight="1" x14ac:dyDescent="0.2">
      <c r="V7537" s="8"/>
      <c r="X7537" s="8"/>
    </row>
    <row r="7538" spans="22:24" ht="14.25" customHeight="1" x14ac:dyDescent="0.2">
      <c r="V7538" s="8"/>
      <c r="X7538" s="8"/>
    </row>
    <row r="7539" spans="22:24" ht="14.25" customHeight="1" x14ac:dyDescent="0.2">
      <c r="V7539" s="8"/>
      <c r="X7539" s="8"/>
    </row>
    <row r="7540" spans="22:24" ht="14.25" customHeight="1" x14ac:dyDescent="0.2">
      <c r="V7540" s="8"/>
      <c r="X7540" s="8"/>
    </row>
    <row r="7541" spans="22:24" ht="14.25" customHeight="1" x14ac:dyDescent="0.2">
      <c r="V7541" s="8"/>
      <c r="X7541" s="8"/>
    </row>
    <row r="7542" spans="22:24" ht="14.25" customHeight="1" x14ac:dyDescent="0.2">
      <c r="V7542" s="8"/>
      <c r="X7542" s="8"/>
    </row>
    <row r="7543" spans="22:24" ht="14.25" customHeight="1" x14ac:dyDescent="0.2">
      <c r="V7543" s="8"/>
      <c r="X7543" s="8"/>
    </row>
    <row r="7544" spans="22:24" ht="14.25" customHeight="1" x14ac:dyDescent="0.2">
      <c r="V7544" s="8"/>
      <c r="X7544" s="8"/>
    </row>
    <row r="7545" spans="22:24" ht="14.25" customHeight="1" x14ac:dyDescent="0.2">
      <c r="V7545" s="8"/>
      <c r="X7545" s="8"/>
    </row>
    <row r="7546" spans="22:24" ht="14.25" customHeight="1" x14ac:dyDescent="0.2">
      <c r="V7546" s="8"/>
      <c r="X7546" s="8"/>
    </row>
    <row r="7547" spans="22:24" ht="14.25" customHeight="1" x14ac:dyDescent="0.2">
      <c r="V7547" s="8"/>
      <c r="X7547" s="8"/>
    </row>
    <row r="7548" spans="22:24" ht="14.25" customHeight="1" x14ac:dyDescent="0.2">
      <c r="V7548" s="8"/>
      <c r="X7548" s="8"/>
    </row>
    <row r="7549" spans="22:24" ht="14.25" customHeight="1" x14ac:dyDescent="0.2">
      <c r="V7549" s="8"/>
      <c r="X7549" s="8"/>
    </row>
    <row r="7550" spans="22:24" ht="14.25" customHeight="1" x14ac:dyDescent="0.2">
      <c r="V7550" s="8"/>
      <c r="X7550" s="8"/>
    </row>
    <row r="7551" spans="22:24" ht="14.25" customHeight="1" x14ac:dyDescent="0.2">
      <c r="V7551" s="8"/>
      <c r="X7551" s="8"/>
    </row>
    <row r="7552" spans="22:24" ht="14.25" customHeight="1" x14ac:dyDescent="0.2">
      <c r="V7552" s="8"/>
      <c r="X7552" s="8"/>
    </row>
    <row r="7553" spans="22:24" ht="14.25" customHeight="1" x14ac:dyDescent="0.2">
      <c r="V7553" s="8"/>
      <c r="X7553" s="8"/>
    </row>
    <row r="7554" spans="22:24" ht="14.25" customHeight="1" x14ac:dyDescent="0.2">
      <c r="V7554" s="8"/>
      <c r="X7554" s="8"/>
    </row>
    <row r="7555" spans="22:24" ht="14.25" customHeight="1" x14ac:dyDescent="0.2">
      <c r="V7555" s="8"/>
      <c r="X7555" s="8"/>
    </row>
    <row r="7556" spans="22:24" ht="14.25" customHeight="1" x14ac:dyDescent="0.2">
      <c r="V7556" s="8"/>
      <c r="X7556" s="8"/>
    </row>
    <row r="7557" spans="22:24" ht="14.25" customHeight="1" x14ac:dyDescent="0.2">
      <c r="V7557" s="8"/>
      <c r="X7557" s="8"/>
    </row>
    <row r="7558" spans="22:24" ht="14.25" customHeight="1" x14ac:dyDescent="0.2">
      <c r="V7558" s="8"/>
      <c r="X7558" s="8"/>
    </row>
    <row r="7559" spans="22:24" ht="14.25" customHeight="1" x14ac:dyDescent="0.2">
      <c r="V7559" s="8"/>
      <c r="X7559" s="8"/>
    </row>
    <row r="7560" spans="22:24" ht="14.25" customHeight="1" x14ac:dyDescent="0.2">
      <c r="V7560" s="8"/>
      <c r="X7560" s="8"/>
    </row>
    <row r="7561" spans="22:24" ht="14.25" customHeight="1" x14ac:dyDescent="0.2">
      <c r="V7561" s="8"/>
      <c r="X7561" s="8"/>
    </row>
    <row r="7562" spans="22:24" ht="14.25" customHeight="1" x14ac:dyDescent="0.2">
      <c r="V7562" s="8"/>
      <c r="X7562" s="8"/>
    </row>
    <row r="7563" spans="22:24" ht="14.25" customHeight="1" x14ac:dyDescent="0.2">
      <c r="V7563" s="8"/>
      <c r="X7563" s="8"/>
    </row>
    <row r="7564" spans="22:24" ht="14.25" customHeight="1" x14ac:dyDescent="0.2">
      <c r="V7564" s="8"/>
      <c r="X7564" s="8"/>
    </row>
    <row r="7565" spans="22:24" ht="14.25" customHeight="1" x14ac:dyDescent="0.2">
      <c r="V7565" s="8"/>
      <c r="X7565" s="8"/>
    </row>
    <row r="7566" spans="22:24" ht="14.25" customHeight="1" x14ac:dyDescent="0.2">
      <c r="V7566" s="8"/>
      <c r="X7566" s="8"/>
    </row>
    <row r="7567" spans="22:24" ht="14.25" customHeight="1" x14ac:dyDescent="0.2">
      <c r="V7567" s="8"/>
      <c r="X7567" s="8"/>
    </row>
    <row r="7568" spans="22:24" ht="14.25" customHeight="1" x14ac:dyDescent="0.2">
      <c r="V7568" s="8"/>
      <c r="X7568" s="8"/>
    </row>
    <row r="7569" spans="22:24" ht="14.25" customHeight="1" x14ac:dyDescent="0.2">
      <c r="V7569" s="8"/>
      <c r="X7569" s="8"/>
    </row>
    <row r="7570" spans="22:24" ht="14.25" customHeight="1" x14ac:dyDescent="0.2">
      <c r="V7570" s="8"/>
      <c r="X7570" s="8"/>
    </row>
    <row r="7571" spans="22:24" ht="14.25" customHeight="1" x14ac:dyDescent="0.2">
      <c r="V7571" s="8"/>
      <c r="X7571" s="8"/>
    </row>
    <row r="7572" spans="22:24" ht="14.25" customHeight="1" x14ac:dyDescent="0.2">
      <c r="V7572" s="8"/>
      <c r="X7572" s="8"/>
    </row>
    <row r="7573" spans="22:24" ht="14.25" customHeight="1" x14ac:dyDescent="0.2">
      <c r="V7573" s="8"/>
      <c r="X7573" s="8"/>
    </row>
    <row r="7574" spans="22:24" ht="14.25" customHeight="1" x14ac:dyDescent="0.2">
      <c r="V7574" s="8"/>
      <c r="X7574" s="8"/>
    </row>
    <row r="7575" spans="22:24" ht="14.25" customHeight="1" x14ac:dyDescent="0.2">
      <c r="V7575" s="8"/>
      <c r="X7575" s="8"/>
    </row>
    <row r="7576" spans="22:24" ht="14.25" customHeight="1" x14ac:dyDescent="0.2">
      <c r="V7576" s="8"/>
      <c r="X7576" s="8"/>
    </row>
    <row r="7577" spans="22:24" ht="14.25" customHeight="1" x14ac:dyDescent="0.2">
      <c r="V7577" s="8"/>
      <c r="X7577" s="8"/>
    </row>
    <row r="7578" spans="22:24" ht="14.25" customHeight="1" x14ac:dyDescent="0.2">
      <c r="V7578" s="8"/>
      <c r="X7578" s="8"/>
    </row>
    <row r="7579" spans="22:24" ht="14.25" customHeight="1" x14ac:dyDescent="0.2">
      <c r="V7579" s="8"/>
      <c r="X7579" s="8"/>
    </row>
    <row r="7580" spans="22:24" ht="14.25" customHeight="1" x14ac:dyDescent="0.2">
      <c r="V7580" s="8"/>
      <c r="X7580" s="8"/>
    </row>
    <row r="7581" spans="22:24" ht="14.25" customHeight="1" x14ac:dyDescent="0.2">
      <c r="V7581" s="8"/>
      <c r="X7581" s="8"/>
    </row>
    <row r="7582" spans="22:24" ht="14.25" customHeight="1" x14ac:dyDescent="0.2">
      <c r="V7582" s="8"/>
      <c r="X7582" s="8"/>
    </row>
    <row r="7583" spans="22:24" ht="14.25" customHeight="1" x14ac:dyDescent="0.2">
      <c r="V7583" s="8"/>
      <c r="X7583" s="8"/>
    </row>
    <row r="7584" spans="22:24" ht="14.25" customHeight="1" x14ac:dyDescent="0.2">
      <c r="V7584" s="8"/>
      <c r="X7584" s="8"/>
    </row>
    <row r="7585" spans="22:24" ht="14.25" customHeight="1" x14ac:dyDescent="0.2">
      <c r="V7585" s="8"/>
      <c r="X7585" s="8"/>
    </row>
    <row r="7586" spans="22:24" ht="14.25" customHeight="1" x14ac:dyDescent="0.2">
      <c r="V7586" s="8"/>
      <c r="X7586" s="8"/>
    </row>
    <row r="7587" spans="22:24" ht="14.25" customHeight="1" x14ac:dyDescent="0.2">
      <c r="V7587" s="8"/>
      <c r="X7587" s="8"/>
    </row>
    <row r="7588" spans="22:24" ht="14.25" customHeight="1" x14ac:dyDescent="0.2">
      <c r="V7588" s="8"/>
      <c r="X7588" s="8"/>
    </row>
    <row r="7589" spans="22:24" ht="14.25" customHeight="1" x14ac:dyDescent="0.2">
      <c r="V7589" s="8"/>
      <c r="X7589" s="8"/>
    </row>
    <row r="7590" spans="22:24" ht="14.25" customHeight="1" x14ac:dyDescent="0.2">
      <c r="V7590" s="8"/>
      <c r="X7590" s="8"/>
    </row>
    <row r="7591" spans="22:24" ht="14.25" customHeight="1" x14ac:dyDescent="0.2">
      <c r="V7591" s="8"/>
      <c r="X7591" s="8"/>
    </row>
    <row r="7592" spans="22:24" ht="14.25" customHeight="1" x14ac:dyDescent="0.2">
      <c r="V7592" s="8"/>
      <c r="X7592" s="8"/>
    </row>
    <row r="7593" spans="22:24" ht="14.25" customHeight="1" x14ac:dyDescent="0.2">
      <c r="V7593" s="8"/>
      <c r="X7593" s="8"/>
    </row>
    <row r="7594" spans="22:24" ht="14.25" customHeight="1" x14ac:dyDescent="0.2">
      <c r="V7594" s="8"/>
      <c r="X7594" s="8"/>
    </row>
    <row r="7595" spans="22:24" ht="14.25" customHeight="1" x14ac:dyDescent="0.2">
      <c r="V7595" s="8"/>
      <c r="X7595" s="8"/>
    </row>
    <row r="7596" spans="22:24" ht="14.25" customHeight="1" x14ac:dyDescent="0.2">
      <c r="V7596" s="8"/>
      <c r="X7596" s="8"/>
    </row>
    <row r="7597" spans="22:24" ht="14.25" customHeight="1" x14ac:dyDescent="0.2">
      <c r="V7597" s="8"/>
      <c r="X7597" s="8"/>
    </row>
    <row r="7598" spans="22:24" ht="14.25" customHeight="1" x14ac:dyDescent="0.2">
      <c r="V7598" s="8"/>
      <c r="X7598" s="8"/>
    </row>
    <row r="7599" spans="22:24" ht="14.25" customHeight="1" x14ac:dyDescent="0.2">
      <c r="V7599" s="8"/>
      <c r="X7599" s="8"/>
    </row>
    <row r="7600" spans="22:24" ht="14.25" customHeight="1" x14ac:dyDescent="0.2">
      <c r="V7600" s="8"/>
      <c r="X7600" s="8"/>
    </row>
    <row r="7601" spans="22:24" ht="14.25" customHeight="1" x14ac:dyDescent="0.2">
      <c r="V7601" s="8"/>
      <c r="X7601" s="8"/>
    </row>
    <row r="7602" spans="22:24" ht="14.25" customHeight="1" x14ac:dyDescent="0.2">
      <c r="V7602" s="8"/>
      <c r="X7602" s="8"/>
    </row>
    <row r="7603" spans="22:24" ht="14.25" customHeight="1" x14ac:dyDescent="0.2">
      <c r="V7603" s="8"/>
      <c r="X7603" s="8"/>
    </row>
    <row r="7604" spans="22:24" ht="14.25" customHeight="1" x14ac:dyDescent="0.2">
      <c r="V7604" s="8"/>
      <c r="X7604" s="8"/>
    </row>
    <row r="7605" spans="22:24" ht="14.25" customHeight="1" x14ac:dyDescent="0.2">
      <c r="V7605" s="8"/>
      <c r="X7605" s="8"/>
    </row>
    <row r="7606" spans="22:24" ht="14.25" customHeight="1" x14ac:dyDescent="0.2">
      <c r="V7606" s="8"/>
      <c r="X7606" s="8"/>
    </row>
    <row r="7607" spans="22:24" ht="14.25" customHeight="1" x14ac:dyDescent="0.2">
      <c r="V7607" s="8"/>
      <c r="X7607" s="8"/>
    </row>
    <row r="7608" spans="22:24" ht="14.25" customHeight="1" x14ac:dyDescent="0.2">
      <c r="V7608" s="8"/>
      <c r="X7608" s="8"/>
    </row>
    <row r="7609" spans="22:24" ht="14.25" customHeight="1" x14ac:dyDescent="0.2">
      <c r="V7609" s="8"/>
      <c r="X7609" s="8"/>
    </row>
    <row r="7610" spans="22:24" ht="14.25" customHeight="1" x14ac:dyDescent="0.2">
      <c r="V7610" s="8"/>
      <c r="X7610" s="8"/>
    </row>
    <row r="7611" spans="22:24" ht="14.25" customHeight="1" x14ac:dyDescent="0.2">
      <c r="V7611" s="8"/>
      <c r="X7611" s="8"/>
    </row>
    <row r="7612" spans="22:24" ht="14.25" customHeight="1" x14ac:dyDescent="0.2">
      <c r="V7612" s="8"/>
      <c r="X7612" s="8"/>
    </row>
    <row r="7613" spans="22:24" ht="14.25" customHeight="1" x14ac:dyDescent="0.2">
      <c r="V7613" s="8"/>
      <c r="X7613" s="8"/>
    </row>
    <row r="7614" spans="22:24" ht="14.25" customHeight="1" x14ac:dyDescent="0.2">
      <c r="V7614" s="8"/>
      <c r="X7614" s="8"/>
    </row>
    <row r="7615" spans="22:24" ht="14.25" customHeight="1" x14ac:dyDescent="0.2">
      <c r="V7615" s="8"/>
      <c r="X7615" s="8"/>
    </row>
    <row r="7616" spans="22:24" ht="14.25" customHeight="1" x14ac:dyDescent="0.2">
      <c r="V7616" s="8"/>
      <c r="X7616" s="8"/>
    </row>
    <row r="7617" spans="22:24" ht="14.25" customHeight="1" x14ac:dyDescent="0.2">
      <c r="V7617" s="8"/>
      <c r="X7617" s="8"/>
    </row>
    <row r="7618" spans="22:24" ht="14.25" customHeight="1" x14ac:dyDescent="0.2">
      <c r="V7618" s="8"/>
      <c r="X7618" s="8"/>
    </row>
    <row r="7619" spans="22:24" ht="14.25" customHeight="1" x14ac:dyDescent="0.2">
      <c r="V7619" s="8"/>
      <c r="X7619" s="8"/>
    </row>
    <row r="7620" spans="22:24" ht="14.25" customHeight="1" x14ac:dyDescent="0.2">
      <c r="V7620" s="8"/>
      <c r="X7620" s="8"/>
    </row>
    <row r="7621" spans="22:24" ht="14.25" customHeight="1" x14ac:dyDescent="0.2">
      <c r="V7621" s="8"/>
      <c r="X7621" s="8"/>
    </row>
    <row r="7622" spans="22:24" ht="14.25" customHeight="1" x14ac:dyDescent="0.2">
      <c r="V7622" s="8"/>
      <c r="X7622" s="8"/>
    </row>
    <row r="7623" spans="22:24" ht="14.25" customHeight="1" x14ac:dyDescent="0.2">
      <c r="V7623" s="8"/>
      <c r="X7623" s="8"/>
    </row>
    <row r="7624" spans="22:24" ht="14.25" customHeight="1" x14ac:dyDescent="0.2">
      <c r="V7624" s="8"/>
      <c r="X7624" s="8"/>
    </row>
    <row r="7625" spans="22:24" ht="14.25" customHeight="1" x14ac:dyDescent="0.2">
      <c r="V7625" s="8"/>
      <c r="X7625" s="8"/>
    </row>
    <row r="7626" spans="22:24" ht="14.25" customHeight="1" x14ac:dyDescent="0.2">
      <c r="V7626" s="8"/>
      <c r="X7626" s="8"/>
    </row>
    <row r="7627" spans="22:24" ht="14.25" customHeight="1" x14ac:dyDescent="0.2">
      <c r="V7627" s="8"/>
      <c r="X7627" s="8"/>
    </row>
    <row r="7628" spans="22:24" ht="14.25" customHeight="1" x14ac:dyDescent="0.2">
      <c r="V7628" s="8"/>
      <c r="X7628" s="8"/>
    </row>
    <row r="7629" spans="22:24" ht="14.25" customHeight="1" x14ac:dyDescent="0.2">
      <c r="V7629" s="8"/>
      <c r="X7629" s="8"/>
    </row>
    <row r="7630" spans="22:24" ht="14.25" customHeight="1" x14ac:dyDescent="0.2">
      <c r="V7630" s="8"/>
      <c r="X7630" s="8"/>
    </row>
    <row r="7631" spans="22:24" ht="14.25" customHeight="1" x14ac:dyDescent="0.2">
      <c r="V7631" s="8"/>
      <c r="X7631" s="8"/>
    </row>
    <row r="7632" spans="22:24" ht="14.25" customHeight="1" x14ac:dyDescent="0.2">
      <c r="V7632" s="8"/>
      <c r="X7632" s="8"/>
    </row>
    <row r="7633" spans="22:24" ht="14.25" customHeight="1" x14ac:dyDescent="0.2">
      <c r="V7633" s="8"/>
      <c r="X7633" s="8"/>
    </row>
    <row r="7634" spans="22:24" ht="14.25" customHeight="1" x14ac:dyDescent="0.2">
      <c r="V7634" s="8"/>
      <c r="X7634" s="8"/>
    </row>
    <row r="7635" spans="22:24" ht="14.25" customHeight="1" x14ac:dyDescent="0.2">
      <c r="V7635" s="8"/>
      <c r="X7635" s="8"/>
    </row>
    <row r="7636" spans="22:24" ht="14.25" customHeight="1" x14ac:dyDescent="0.2">
      <c r="V7636" s="8"/>
      <c r="X7636" s="8"/>
    </row>
    <row r="7637" spans="22:24" ht="14.25" customHeight="1" x14ac:dyDescent="0.2">
      <c r="V7637" s="8"/>
      <c r="X7637" s="8"/>
    </row>
    <row r="7638" spans="22:24" ht="14.25" customHeight="1" x14ac:dyDescent="0.2">
      <c r="V7638" s="8"/>
      <c r="X7638" s="8"/>
    </row>
    <row r="7639" spans="22:24" ht="14.25" customHeight="1" x14ac:dyDescent="0.2">
      <c r="V7639" s="8"/>
      <c r="X7639" s="8"/>
    </row>
    <row r="7640" spans="22:24" ht="14.25" customHeight="1" x14ac:dyDescent="0.2">
      <c r="V7640" s="8"/>
      <c r="X7640" s="8"/>
    </row>
    <row r="7641" spans="22:24" ht="14.25" customHeight="1" x14ac:dyDescent="0.2">
      <c r="V7641" s="8"/>
      <c r="X7641" s="8"/>
    </row>
    <row r="7642" spans="22:24" ht="14.25" customHeight="1" x14ac:dyDescent="0.2">
      <c r="V7642" s="8"/>
      <c r="X7642" s="8"/>
    </row>
    <row r="7643" spans="22:24" ht="14.25" customHeight="1" x14ac:dyDescent="0.2">
      <c r="V7643" s="8"/>
      <c r="X7643" s="8"/>
    </row>
    <row r="7644" spans="22:24" ht="14.25" customHeight="1" x14ac:dyDescent="0.2">
      <c r="V7644" s="8"/>
      <c r="X7644" s="8"/>
    </row>
    <row r="7645" spans="22:24" ht="14.25" customHeight="1" x14ac:dyDescent="0.2">
      <c r="V7645" s="8"/>
      <c r="X7645" s="8"/>
    </row>
    <row r="7646" spans="22:24" ht="14.25" customHeight="1" x14ac:dyDescent="0.2">
      <c r="V7646" s="8"/>
      <c r="X7646" s="8"/>
    </row>
    <row r="7647" spans="22:24" ht="14.25" customHeight="1" x14ac:dyDescent="0.2">
      <c r="V7647" s="8"/>
      <c r="X7647" s="8"/>
    </row>
    <row r="7648" spans="22:24" ht="14.25" customHeight="1" x14ac:dyDescent="0.2">
      <c r="V7648" s="8"/>
      <c r="X7648" s="8"/>
    </row>
    <row r="7649" spans="22:24" ht="14.25" customHeight="1" x14ac:dyDescent="0.2">
      <c r="V7649" s="8"/>
      <c r="X7649" s="8"/>
    </row>
    <row r="7650" spans="22:24" ht="14.25" customHeight="1" x14ac:dyDescent="0.2">
      <c r="V7650" s="8"/>
      <c r="X7650" s="8"/>
    </row>
    <row r="7651" spans="22:24" ht="14.25" customHeight="1" x14ac:dyDescent="0.2">
      <c r="V7651" s="8"/>
      <c r="X7651" s="8"/>
    </row>
    <row r="7652" spans="22:24" ht="14.25" customHeight="1" x14ac:dyDescent="0.2">
      <c r="V7652" s="8"/>
      <c r="X7652" s="8"/>
    </row>
    <row r="7653" spans="22:24" ht="14.25" customHeight="1" x14ac:dyDescent="0.2">
      <c r="V7653" s="8"/>
      <c r="X7653" s="8"/>
    </row>
    <row r="7654" spans="22:24" ht="14.25" customHeight="1" x14ac:dyDescent="0.2">
      <c r="V7654" s="8"/>
      <c r="X7654" s="8"/>
    </row>
    <row r="7655" spans="22:24" ht="14.25" customHeight="1" x14ac:dyDescent="0.2">
      <c r="V7655" s="8"/>
      <c r="X7655" s="8"/>
    </row>
    <row r="7656" spans="22:24" ht="14.25" customHeight="1" x14ac:dyDescent="0.2">
      <c r="V7656" s="8"/>
      <c r="X7656" s="8"/>
    </row>
    <row r="7657" spans="22:24" ht="14.25" customHeight="1" x14ac:dyDescent="0.2">
      <c r="V7657" s="8"/>
      <c r="X7657" s="8"/>
    </row>
    <row r="7658" spans="22:24" ht="14.25" customHeight="1" x14ac:dyDescent="0.2">
      <c r="V7658" s="8"/>
      <c r="X7658" s="8"/>
    </row>
    <row r="7659" spans="22:24" ht="14.25" customHeight="1" x14ac:dyDescent="0.2">
      <c r="V7659" s="8"/>
      <c r="X7659" s="8"/>
    </row>
    <row r="7660" spans="22:24" ht="14.25" customHeight="1" x14ac:dyDescent="0.2">
      <c r="V7660" s="8"/>
      <c r="X7660" s="8"/>
    </row>
    <row r="7661" spans="22:24" ht="14.25" customHeight="1" x14ac:dyDescent="0.2">
      <c r="V7661" s="8"/>
      <c r="X7661" s="8"/>
    </row>
    <row r="7662" spans="22:24" ht="14.25" customHeight="1" x14ac:dyDescent="0.2">
      <c r="V7662" s="8"/>
      <c r="X7662" s="8"/>
    </row>
    <row r="7663" spans="22:24" ht="14.25" customHeight="1" x14ac:dyDescent="0.2">
      <c r="V7663" s="8"/>
      <c r="X7663" s="8"/>
    </row>
    <row r="7664" spans="22:24" ht="14.25" customHeight="1" x14ac:dyDescent="0.2">
      <c r="V7664" s="8"/>
      <c r="X7664" s="8"/>
    </row>
    <row r="7665" spans="22:24" ht="14.25" customHeight="1" x14ac:dyDescent="0.2">
      <c r="V7665" s="8"/>
      <c r="X7665" s="8"/>
    </row>
    <row r="7666" spans="22:24" ht="14.25" customHeight="1" x14ac:dyDescent="0.2">
      <c r="V7666" s="8"/>
      <c r="X7666" s="8"/>
    </row>
    <row r="7667" spans="22:24" ht="14.25" customHeight="1" x14ac:dyDescent="0.2">
      <c r="V7667" s="8"/>
      <c r="X7667" s="8"/>
    </row>
    <row r="7668" spans="22:24" ht="14.25" customHeight="1" x14ac:dyDescent="0.2">
      <c r="V7668" s="8"/>
      <c r="X7668" s="8"/>
    </row>
    <row r="7669" spans="22:24" ht="14.25" customHeight="1" x14ac:dyDescent="0.2">
      <c r="V7669" s="8"/>
      <c r="X7669" s="8"/>
    </row>
    <row r="7670" spans="22:24" ht="14.25" customHeight="1" x14ac:dyDescent="0.2">
      <c r="V7670" s="8"/>
      <c r="X7670" s="8"/>
    </row>
    <row r="7671" spans="22:24" ht="14.25" customHeight="1" x14ac:dyDescent="0.2">
      <c r="V7671" s="8"/>
      <c r="X7671" s="8"/>
    </row>
    <row r="7672" spans="22:24" ht="14.25" customHeight="1" x14ac:dyDescent="0.2">
      <c r="V7672" s="8"/>
      <c r="X7672" s="8"/>
    </row>
    <row r="7673" spans="22:24" ht="14.25" customHeight="1" x14ac:dyDescent="0.2">
      <c r="V7673" s="8"/>
      <c r="X7673" s="8"/>
    </row>
    <row r="7674" spans="22:24" ht="14.25" customHeight="1" x14ac:dyDescent="0.2">
      <c r="V7674" s="8"/>
      <c r="X7674" s="8"/>
    </row>
    <row r="7675" spans="22:24" ht="14.25" customHeight="1" x14ac:dyDescent="0.2">
      <c r="V7675" s="8"/>
      <c r="X7675" s="8"/>
    </row>
    <row r="7676" spans="22:24" ht="14.25" customHeight="1" x14ac:dyDescent="0.2">
      <c r="V7676" s="8"/>
      <c r="X7676" s="8"/>
    </row>
    <row r="7677" spans="22:24" ht="14.25" customHeight="1" x14ac:dyDescent="0.2">
      <c r="V7677" s="8"/>
      <c r="X7677" s="8"/>
    </row>
    <row r="7678" spans="22:24" ht="14.25" customHeight="1" x14ac:dyDescent="0.2">
      <c r="V7678" s="8"/>
      <c r="X7678" s="8"/>
    </row>
    <row r="7679" spans="22:24" ht="14.25" customHeight="1" x14ac:dyDescent="0.2">
      <c r="V7679" s="8"/>
      <c r="X7679" s="8"/>
    </row>
    <row r="7680" spans="22:24" ht="14.25" customHeight="1" x14ac:dyDescent="0.2">
      <c r="V7680" s="8"/>
      <c r="X7680" s="8"/>
    </row>
    <row r="7681" spans="22:24" ht="14.25" customHeight="1" x14ac:dyDescent="0.2">
      <c r="V7681" s="8"/>
      <c r="X7681" s="8"/>
    </row>
    <row r="7682" spans="22:24" ht="14.25" customHeight="1" x14ac:dyDescent="0.2">
      <c r="V7682" s="8"/>
      <c r="X7682" s="8"/>
    </row>
    <row r="7683" spans="22:24" ht="14.25" customHeight="1" x14ac:dyDescent="0.2">
      <c r="V7683" s="8"/>
      <c r="X7683" s="8"/>
    </row>
    <row r="7684" spans="22:24" ht="14.25" customHeight="1" x14ac:dyDescent="0.2">
      <c r="V7684" s="8"/>
      <c r="X7684" s="8"/>
    </row>
    <row r="7685" spans="22:24" ht="14.25" customHeight="1" x14ac:dyDescent="0.2">
      <c r="V7685" s="8"/>
      <c r="X7685" s="8"/>
    </row>
    <row r="7686" spans="22:24" ht="14.25" customHeight="1" x14ac:dyDescent="0.2">
      <c r="V7686" s="8"/>
      <c r="X7686" s="8"/>
    </row>
    <row r="7687" spans="22:24" ht="14.25" customHeight="1" x14ac:dyDescent="0.2">
      <c r="V7687" s="8"/>
      <c r="X7687" s="8"/>
    </row>
    <row r="7688" spans="22:24" ht="14.25" customHeight="1" x14ac:dyDescent="0.2">
      <c r="V7688" s="8"/>
      <c r="X7688" s="8"/>
    </row>
    <row r="7689" spans="22:24" ht="14.25" customHeight="1" x14ac:dyDescent="0.2">
      <c r="V7689" s="8"/>
      <c r="X7689" s="8"/>
    </row>
    <row r="7690" spans="22:24" ht="14.25" customHeight="1" x14ac:dyDescent="0.2">
      <c r="V7690" s="8"/>
      <c r="X7690" s="8"/>
    </row>
    <row r="7691" spans="22:24" ht="14.25" customHeight="1" x14ac:dyDescent="0.2">
      <c r="V7691" s="8"/>
      <c r="X7691" s="8"/>
    </row>
    <row r="7692" spans="22:24" ht="14.25" customHeight="1" x14ac:dyDescent="0.2">
      <c r="V7692" s="8"/>
      <c r="X7692" s="8"/>
    </row>
    <row r="7693" spans="22:24" ht="14.25" customHeight="1" x14ac:dyDescent="0.2">
      <c r="V7693" s="8"/>
      <c r="X7693" s="8"/>
    </row>
    <row r="7694" spans="22:24" ht="14.25" customHeight="1" x14ac:dyDescent="0.2">
      <c r="V7694" s="8"/>
      <c r="X7694" s="8"/>
    </row>
    <row r="7695" spans="22:24" ht="14.25" customHeight="1" x14ac:dyDescent="0.2">
      <c r="V7695" s="8"/>
      <c r="X7695" s="8"/>
    </row>
    <row r="7696" spans="22:24" ht="14.25" customHeight="1" x14ac:dyDescent="0.2">
      <c r="V7696" s="8"/>
      <c r="X7696" s="8"/>
    </row>
    <row r="7697" spans="22:24" ht="14.25" customHeight="1" x14ac:dyDescent="0.2">
      <c r="V7697" s="8"/>
      <c r="X7697" s="8"/>
    </row>
    <row r="7698" spans="22:24" ht="14.25" customHeight="1" x14ac:dyDescent="0.2">
      <c r="V7698" s="8"/>
      <c r="X7698" s="8"/>
    </row>
    <row r="7699" spans="22:24" ht="14.25" customHeight="1" x14ac:dyDescent="0.2">
      <c r="V7699" s="8"/>
      <c r="X7699" s="8"/>
    </row>
    <row r="7700" spans="22:24" ht="14.25" customHeight="1" x14ac:dyDescent="0.2">
      <c r="V7700" s="8"/>
      <c r="X7700" s="8"/>
    </row>
    <row r="7701" spans="22:24" ht="14.25" customHeight="1" x14ac:dyDescent="0.2">
      <c r="V7701" s="8"/>
      <c r="X7701" s="8"/>
    </row>
    <row r="7702" spans="22:24" ht="14.25" customHeight="1" x14ac:dyDescent="0.2">
      <c r="V7702" s="8"/>
      <c r="X7702" s="8"/>
    </row>
    <row r="7703" spans="22:24" ht="14.25" customHeight="1" x14ac:dyDescent="0.2">
      <c r="V7703" s="8"/>
      <c r="X7703" s="8"/>
    </row>
    <row r="7704" spans="22:24" ht="14.25" customHeight="1" x14ac:dyDescent="0.2">
      <c r="V7704" s="8"/>
      <c r="X7704" s="8"/>
    </row>
    <row r="7705" spans="22:24" ht="14.25" customHeight="1" x14ac:dyDescent="0.2">
      <c r="V7705" s="8"/>
      <c r="X7705" s="8"/>
    </row>
    <row r="7706" spans="22:24" ht="14.25" customHeight="1" x14ac:dyDescent="0.2">
      <c r="V7706" s="8"/>
      <c r="X7706" s="8"/>
    </row>
    <row r="7707" spans="22:24" ht="14.25" customHeight="1" x14ac:dyDescent="0.2">
      <c r="V7707" s="8"/>
      <c r="X7707" s="8"/>
    </row>
    <row r="7708" spans="22:24" ht="14.25" customHeight="1" x14ac:dyDescent="0.2">
      <c r="V7708" s="8"/>
      <c r="X7708" s="8"/>
    </row>
    <row r="7709" spans="22:24" ht="14.25" customHeight="1" x14ac:dyDescent="0.2">
      <c r="V7709" s="8"/>
      <c r="X7709" s="8"/>
    </row>
    <row r="7710" spans="22:24" ht="14.25" customHeight="1" x14ac:dyDescent="0.2">
      <c r="V7710" s="8"/>
      <c r="X7710" s="8"/>
    </row>
    <row r="7711" spans="22:24" ht="14.25" customHeight="1" x14ac:dyDescent="0.2">
      <c r="V7711" s="8"/>
      <c r="X7711" s="8"/>
    </row>
    <row r="7712" spans="22:24" ht="14.25" customHeight="1" x14ac:dyDescent="0.2">
      <c r="V7712" s="8"/>
      <c r="X7712" s="8"/>
    </row>
    <row r="7713" spans="22:24" ht="14.25" customHeight="1" x14ac:dyDescent="0.2">
      <c r="V7713" s="8"/>
      <c r="X7713" s="8"/>
    </row>
    <row r="7714" spans="22:24" ht="14.25" customHeight="1" x14ac:dyDescent="0.2">
      <c r="V7714" s="8"/>
      <c r="X7714" s="8"/>
    </row>
    <row r="7715" spans="22:24" ht="14.25" customHeight="1" x14ac:dyDescent="0.2">
      <c r="V7715" s="8"/>
      <c r="X7715" s="8"/>
    </row>
    <row r="7716" spans="22:24" ht="14.25" customHeight="1" x14ac:dyDescent="0.2">
      <c r="V7716" s="8"/>
      <c r="X7716" s="8"/>
    </row>
    <row r="7717" spans="22:24" ht="14.25" customHeight="1" x14ac:dyDescent="0.2">
      <c r="V7717" s="8"/>
      <c r="X7717" s="8"/>
    </row>
    <row r="7718" spans="22:24" ht="14.25" customHeight="1" x14ac:dyDescent="0.2">
      <c r="V7718" s="8"/>
      <c r="X7718" s="8"/>
    </row>
    <row r="7719" spans="22:24" ht="14.25" customHeight="1" x14ac:dyDescent="0.2">
      <c r="V7719" s="8"/>
      <c r="X7719" s="8"/>
    </row>
    <row r="7720" spans="22:24" ht="14.25" customHeight="1" x14ac:dyDescent="0.2">
      <c r="V7720" s="8"/>
      <c r="X7720" s="8"/>
    </row>
    <row r="7721" spans="22:24" ht="14.25" customHeight="1" x14ac:dyDescent="0.2">
      <c r="V7721" s="8"/>
      <c r="X7721" s="8"/>
    </row>
    <row r="7722" spans="22:24" ht="14.25" customHeight="1" x14ac:dyDescent="0.2">
      <c r="V7722" s="8"/>
      <c r="X7722" s="8"/>
    </row>
    <row r="7723" spans="22:24" ht="14.25" customHeight="1" x14ac:dyDescent="0.2">
      <c r="V7723" s="8"/>
      <c r="X7723" s="8"/>
    </row>
    <row r="7724" spans="22:24" ht="14.25" customHeight="1" x14ac:dyDescent="0.2">
      <c r="V7724" s="8"/>
      <c r="X7724" s="8"/>
    </row>
    <row r="7725" spans="22:24" ht="14.25" customHeight="1" x14ac:dyDescent="0.2">
      <c r="V7725" s="8"/>
      <c r="X7725" s="8"/>
    </row>
    <row r="7726" spans="22:24" ht="14.25" customHeight="1" x14ac:dyDescent="0.2">
      <c r="V7726" s="8"/>
      <c r="X7726" s="8"/>
    </row>
    <row r="7727" spans="22:24" ht="14.25" customHeight="1" x14ac:dyDescent="0.2">
      <c r="V7727" s="8"/>
      <c r="X7727" s="8"/>
    </row>
    <row r="7728" spans="22:24" ht="14.25" customHeight="1" x14ac:dyDescent="0.2">
      <c r="V7728" s="8"/>
      <c r="X7728" s="8"/>
    </row>
    <row r="7729" spans="22:24" ht="14.25" customHeight="1" x14ac:dyDescent="0.2">
      <c r="V7729" s="8"/>
      <c r="X7729" s="8"/>
    </row>
    <row r="7730" spans="22:24" ht="14.25" customHeight="1" x14ac:dyDescent="0.2">
      <c r="V7730" s="8"/>
      <c r="X7730" s="8"/>
    </row>
    <row r="7731" spans="22:24" ht="14.25" customHeight="1" x14ac:dyDescent="0.2">
      <c r="V7731" s="8"/>
      <c r="X7731" s="8"/>
    </row>
    <row r="7732" spans="22:24" ht="14.25" customHeight="1" x14ac:dyDescent="0.2">
      <c r="V7732" s="8"/>
      <c r="X7732" s="8"/>
    </row>
    <row r="7733" spans="22:24" ht="14.25" customHeight="1" x14ac:dyDescent="0.2">
      <c r="V7733" s="8"/>
      <c r="X7733" s="8"/>
    </row>
    <row r="7734" spans="22:24" ht="14.25" customHeight="1" x14ac:dyDescent="0.2">
      <c r="V7734" s="8"/>
      <c r="X7734" s="8"/>
    </row>
    <row r="7735" spans="22:24" ht="14.25" customHeight="1" x14ac:dyDescent="0.2">
      <c r="V7735" s="8"/>
      <c r="X7735" s="8"/>
    </row>
    <row r="7736" spans="22:24" ht="14.25" customHeight="1" x14ac:dyDescent="0.2">
      <c r="V7736" s="8"/>
      <c r="X7736" s="8"/>
    </row>
    <row r="7737" spans="22:24" ht="14.25" customHeight="1" x14ac:dyDescent="0.2">
      <c r="V7737" s="8"/>
      <c r="X7737" s="8"/>
    </row>
    <row r="7738" spans="22:24" ht="14.25" customHeight="1" x14ac:dyDescent="0.2">
      <c r="V7738" s="8"/>
      <c r="X7738" s="8"/>
    </row>
    <row r="7739" spans="22:24" ht="14.25" customHeight="1" x14ac:dyDescent="0.2">
      <c r="V7739" s="8"/>
      <c r="X7739" s="8"/>
    </row>
    <row r="7740" spans="22:24" ht="14.25" customHeight="1" x14ac:dyDescent="0.2">
      <c r="V7740" s="8"/>
      <c r="X7740" s="8"/>
    </row>
    <row r="7741" spans="22:24" ht="14.25" customHeight="1" x14ac:dyDescent="0.2">
      <c r="V7741" s="8"/>
      <c r="X7741" s="8"/>
    </row>
    <row r="7742" spans="22:24" ht="14.25" customHeight="1" x14ac:dyDescent="0.2">
      <c r="V7742" s="8"/>
      <c r="X7742" s="8"/>
    </row>
    <row r="7743" spans="22:24" ht="14.25" customHeight="1" x14ac:dyDescent="0.2">
      <c r="V7743" s="8"/>
      <c r="X7743" s="8"/>
    </row>
    <row r="7744" spans="22:24" ht="14.25" customHeight="1" x14ac:dyDescent="0.2">
      <c r="V7744" s="8"/>
      <c r="X7744" s="8"/>
    </row>
    <row r="7745" spans="22:24" ht="14.25" customHeight="1" x14ac:dyDescent="0.2">
      <c r="V7745" s="8"/>
      <c r="X7745" s="8"/>
    </row>
    <row r="7746" spans="22:24" ht="14.25" customHeight="1" x14ac:dyDescent="0.2">
      <c r="V7746" s="8"/>
      <c r="X7746" s="8"/>
    </row>
    <row r="7747" spans="22:24" ht="14.25" customHeight="1" x14ac:dyDescent="0.2">
      <c r="V7747" s="8"/>
      <c r="X7747" s="8"/>
    </row>
    <row r="7748" spans="22:24" ht="14.25" customHeight="1" x14ac:dyDescent="0.2">
      <c r="V7748" s="8"/>
      <c r="X7748" s="8"/>
    </row>
    <row r="7749" spans="22:24" ht="14.25" customHeight="1" x14ac:dyDescent="0.2">
      <c r="V7749" s="8"/>
      <c r="X7749" s="8"/>
    </row>
    <row r="7750" spans="22:24" ht="14.25" customHeight="1" x14ac:dyDescent="0.2">
      <c r="V7750" s="8"/>
      <c r="X7750" s="8"/>
    </row>
    <row r="7751" spans="22:24" ht="14.25" customHeight="1" x14ac:dyDescent="0.2">
      <c r="V7751" s="8"/>
      <c r="X7751" s="8"/>
    </row>
    <row r="7752" spans="22:24" ht="14.25" customHeight="1" x14ac:dyDescent="0.2">
      <c r="V7752" s="8"/>
      <c r="X7752" s="8"/>
    </row>
    <row r="7753" spans="22:24" ht="14.25" customHeight="1" x14ac:dyDescent="0.2">
      <c r="V7753" s="8"/>
      <c r="X7753" s="8"/>
    </row>
    <row r="7754" spans="22:24" ht="14.25" customHeight="1" x14ac:dyDescent="0.2">
      <c r="V7754" s="8"/>
      <c r="X7754" s="8"/>
    </row>
    <row r="7755" spans="22:24" ht="14.25" customHeight="1" x14ac:dyDescent="0.2">
      <c r="V7755" s="8"/>
      <c r="X7755" s="8"/>
    </row>
    <row r="7756" spans="22:24" ht="14.25" customHeight="1" x14ac:dyDescent="0.2">
      <c r="V7756" s="8"/>
      <c r="X7756" s="8"/>
    </row>
    <row r="7757" spans="22:24" ht="14.25" customHeight="1" x14ac:dyDescent="0.2">
      <c r="V7757" s="8"/>
      <c r="X7757" s="8"/>
    </row>
    <row r="7758" spans="22:24" ht="14.25" customHeight="1" x14ac:dyDescent="0.2">
      <c r="V7758" s="8"/>
      <c r="X7758" s="8"/>
    </row>
    <row r="7759" spans="22:24" ht="14.25" customHeight="1" x14ac:dyDescent="0.2">
      <c r="V7759" s="8"/>
      <c r="X7759" s="8"/>
    </row>
    <row r="7760" spans="22:24" ht="14.25" customHeight="1" x14ac:dyDescent="0.2">
      <c r="V7760" s="8"/>
      <c r="X7760" s="8"/>
    </row>
    <row r="7761" spans="22:24" ht="14.25" customHeight="1" x14ac:dyDescent="0.2">
      <c r="V7761" s="8"/>
      <c r="X7761" s="8"/>
    </row>
    <row r="7762" spans="22:24" ht="14.25" customHeight="1" x14ac:dyDescent="0.2">
      <c r="V7762" s="8"/>
      <c r="X7762" s="8"/>
    </row>
    <row r="7763" spans="22:24" ht="14.25" customHeight="1" x14ac:dyDescent="0.2">
      <c r="V7763" s="8"/>
      <c r="X7763" s="8"/>
    </row>
    <row r="7764" spans="22:24" ht="14.25" customHeight="1" x14ac:dyDescent="0.2">
      <c r="V7764" s="8"/>
      <c r="X7764" s="8"/>
    </row>
    <row r="7765" spans="22:24" ht="14.25" customHeight="1" x14ac:dyDescent="0.2">
      <c r="V7765" s="8"/>
      <c r="X7765" s="8"/>
    </row>
    <row r="7766" spans="22:24" ht="14.25" customHeight="1" x14ac:dyDescent="0.2">
      <c r="V7766" s="8"/>
      <c r="X7766" s="8"/>
    </row>
    <row r="7767" spans="22:24" ht="14.25" customHeight="1" x14ac:dyDescent="0.2">
      <c r="V7767" s="8"/>
      <c r="X7767" s="8"/>
    </row>
    <row r="7768" spans="22:24" ht="14.25" customHeight="1" x14ac:dyDescent="0.2">
      <c r="V7768" s="8"/>
      <c r="X7768" s="8"/>
    </row>
    <row r="7769" spans="22:24" ht="14.25" customHeight="1" x14ac:dyDescent="0.2">
      <c r="V7769" s="8"/>
      <c r="X7769" s="8"/>
    </row>
    <row r="7770" spans="22:24" ht="14.25" customHeight="1" x14ac:dyDescent="0.2">
      <c r="V7770" s="8"/>
      <c r="X7770" s="8"/>
    </row>
    <row r="7771" spans="22:24" ht="14.25" customHeight="1" x14ac:dyDescent="0.2">
      <c r="V7771" s="8"/>
      <c r="X7771" s="8"/>
    </row>
    <row r="7772" spans="22:24" ht="14.25" customHeight="1" x14ac:dyDescent="0.2">
      <c r="V7772" s="8"/>
      <c r="X7772" s="8"/>
    </row>
    <row r="7773" spans="22:24" ht="14.25" customHeight="1" x14ac:dyDescent="0.2">
      <c r="V7773" s="8"/>
      <c r="X7773" s="8"/>
    </row>
    <row r="7774" spans="22:24" ht="14.25" customHeight="1" x14ac:dyDescent="0.2">
      <c r="V7774" s="8"/>
      <c r="X7774" s="8"/>
    </row>
    <row r="7775" spans="22:24" ht="14.25" customHeight="1" x14ac:dyDescent="0.2">
      <c r="V7775" s="8"/>
      <c r="X7775" s="8"/>
    </row>
    <row r="7776" spans="22:24" ht="14.25" customHeight="1" x14ac:dyDescent="0.2">
      <c r="V7776" s="8"/>
      <c r="X7776" s="8"/>
    </row>
    <row r="7777" spans="22:24" ht="14.25" customHeight="1" x14ac:dyDescent="0.2">
      <c r="V7777" s="8"/>
      <c r="X7777" s="8"/>
    </row>
    <row r="7778" spans="22:24" ht="14.25" customHeight="1" x14ac:dyDescent="0.2">
      <c r="V7778" s="8"/>
      <c r="X7778" s="8"/>
    </row>
    <row r="7779" spans="22:24" ht="14.25" customHeight="1" x14ac:dyDescent="0.2">
      <c r="V7779" s="8"/>
      <c r="X7779" s="8"/>
    </row>
    <row r="7780" spans="22:24" ht="14.25" customHeight="1" x14ac:dyDescent="0.2">
      <c r="V7780" s="8"/>
      <c r="X7780" s="8"/>
    </row>
    <row r="7781" spans="22:24" ht="14.25" customHeight="1" x14ac:dyDescent="0.2">
      <c r="V7781" s="8"/>
      <c r="X7781" s="8"/>
    </row>
    <row r="7782" spans="22:24" ht="14.25" customHeight="1" x14ac:dyDescent="0.2">
      <c r="V7782" s="8"/>
      <c r="X7782" s="8"/>
    </row>
    <row r="7783" spans="22:24" ht="14.25" customHeight="1" x14ac:dyDescent="0.2">
      <c r="V7783" s="8"/>
      <c r="X7783" s="8"/>
    </row>
    <row r="7784" spans="22:24" ht="14.25" customHeight="1" x14ac:dyDescent="0.2">
      <c r="V7784" s="8"/>
      <c r="X7784" s="8"/>
    </row>
    <row r="7785" spans="22:24" ht="14.25" customHeight="1" x14ac:dyDescent="0.2">
      <c r="V7785" s="8"/>
      <c r="X7785" s="8"/>
    </row>
    <row r="7786" spans="22:24" ht="14.25" customHeight="1" x14ac:dyDescent="0.2">
      <c r="V7786" s="8"/>
      <c r="X7786" s="8"/>
    </row>
    <row r="7787" spans="22:24" ht="14.25" customHeight="1" x14ac:dyDescent="0.2">
      <c r="V7787" s="8"/>
      <c r="X7787" s="8"/>
    </row>
    <row r="7788" spans="22:24" ht="14.25" customHeight="1" x14ac:dyDescent="0.2">
      <c r="V7788" s="8"/>
      <c r="X7788" s="8"/>
    </row>
    <row r="7789" spans="22:24" ht="14.25" customHeight="1" x14ac:dyDescent="0.2">
      <c r="V7789" s="8"/>
      <c r="X7789" s="8"/>
    </row>
    <row r="7790" spans="22:24" ht="14.25" customHeight="1" x14ac:dyDescent="0.2">
      <c r="V7790" s="8"/>
      <c r="X7790" s="8"/>
    </row>
    <row r="7791" spans="22:24" ht="14.25" customHeight="1" x14ac:dyDescent="0.2">
      <c r="V7791" s="8"/>
      <c r="X7791" s="8"/>
    </row>
    <row r="7792" spans="22:24" ht="14.25" customHeight="1" x14ac:dyDescent="0.2">
      <c r="V7792" s="8"/>
      <c r="X7792" s="8"/>
    </row>
    <row r="7793" spans="22:24" ht="14.25" customHeight="1" x14ac:dyDescent="0.2">
      <c r="V7793" s="8"/>
      <c r="X7793" s="8"/>
    </row>
    <row r="7794" spans="22:24" ht="14.25" customHeight="1" x14ac:dyDescent="0.2">
      <c r="V7794" s="8"/>
      <c r="X7794" s="8"/>
    </row>
    <row r="7795" spans="22:24" ht="14.25" customHeight="1" x14ac:dyDescent="0.2">
      <c r="V7795" s="8"/>
      <c r="X7795" s="8"/>
    </row>
    <row r="7796" spans="22:24" ht="14.25" customHeight="1" x14ac:dyDescent="0.2">
      <c r="V7796" s="8"/>
      <c r="X7796" s="8"/>
    </row>
    <row r="7797" spans="22:24" ht="14.25" customHeight="1" x14ac:dyDescent="0.2">
      <c r="V7797" s="8"/>
      <c r="X7797" s="8"/>
    </row>
    <row r="7798" spans="22:24" ht="14.25" customHeight="1" x14ac:dyDescent="0.2">
      <c r="V7798" s="8"/>
      <c r="X7798" s="8"/>
    </row>
    <row r="7799" spans="22:24" ht="14.25" customHeight="1" x14ac:dyDescent="0.2">
      <c r="V7799" s="8"/>
      <c r="X7799" s="8"/>
    </row>
    <row r="7800" spans="22:24" ht="14.25" customHeight="1" x14ac:dyDescent="0.2">
      <c r="V7800" s="8"/>
      <c r="X7800" s="8"/>
    </row>
    <row r="7801" spans="22:24" ht="14.25" customHeight="1" x14ac:dyDescent="0.2">
      <c r="V7801" s="8"/>
      <c r="X7801" s="8"/>
    </row>
    <row r="7802" spans="22:24" ht="14.25" customHeight="1" x14ac:dyDescent="0.2">
      <c r="V7802" s="8"/>
      <c r="X7802" s="8"/>
    </row>
    <row r="7803" spans="22:24" ht="14.25" customHeight="1" x14ac:dyDescent="0.2">
      <c r="V7803" s="8"/>
      <c r="X7803" s="8"/>
    </row>
    <row r="7804" spans="22:24" ht="14.25" customHeight="1" x14ac:dyDescent="0.2">
      <c r="V7804" s="8"/>
      <c r="X7804" s="8"/>
    </row>
    <row r="7805" spans="22:24" ht="14.25" customHeight="1" x14ac:dyDescent="0.2">
      <c r="V7805" s="8"/>
      <c r="X7805" s="8"/>
    </row>
    <row r="7806" spans="22:24" ht="14.25" customHeight="1" x14ac:dyDescent="0.2">
      <c r="V7806" s="8"/>
      <c r="X7806" s="8"/>
    </row>
    <row r="7807" spans="22:24" ht="14.25" customHeight="1" x14ac:dyDescent="0.2">
      <c r="V7807" s="8"/>
      <c r="X7807" s="8"/>
    </row>
    <row r="7808" spans="22:24" ht="14.25" customHeight="1" x14ac:dyDescent="0.2">
      <c r="V7808" s="8"/>
      <c r="X7808" s="8"/>
    </row>
    <row r="7809" spans="22:24" ht="14.25" customHeight="1" x14ac:dyDescent="0.2">
      <c r="V7809" s="8"/>
      <c r="X7809" s="8"/>
    </row>
    <row r="7810" spans="22:24" ht="14.25" customHeight="1" x14ac:dyDescent="0.2">
      <c r="V7810" s="8"/>
      <c r="X7810" s="8"/>
    </row>
    <row r="7811" spans="22:24" ht="14.25" customHeight="1" x14ac:dyDescent="0.2">
      <c r="V7811" s="8"/>
      <c r="X7811" s="8"/>
    </row>
    <row r="7812" spans="22:24" ht="14.25" customHeight="1" x14ac:dyDescent="0.2">
      <c r="V7812" s="8"/>
      <c r="X7812" s="8"/>
    </row>
    <row r="7813" spans="22:24" ht="14.25" customHeight="1" x14ac:dyDescent="0.2">
      <c r="V7813" s="8"/>
      <c r="X7813" s="8"/>
    </row>
    <row r="7814" spans="22:24" ht="14.25" customHeight="1" x14ac:dyDescent="0.2">
      <c r="V7814" s="8"/>
      <c r="X7814" s="8"/>
    </row>
    <row r="7815" spans="22:24" ht="14.25" customHeight="1" x14ac:dyDescent="0.2">
      <c r="V7815" s="8"/>
      <c r="X7815" s="8"/>
    </row>
    <row r="7816" spans="22:24" ht="14.25" customHeight="1" x14ac:dyDescent="0.2">
      <c r="V7816" s="8"/>
      <c r="X7816" s="8"/>
    </row>
    <row r="7817" spans="22:24" ht="14.25" customHeight="1" x14ac:dyDescent="0.2">
      <c r="V7817" s="8"/>
      <c r="X7817" s="8"/>
    </row>
    <row r="7818" spans="22:24" ht="14.25" customHeight="1" x14ac:dyDescent="0.2">
      <c r="V7818" s="8"/>
      <c r="X7818" s="8"/>
    </row>
    <row r="7819" spans="22:24" ht="14.25" customHeight="1" x14ac:dyDescent="0.2">
      <c r="V7819" s="8"/>
      <c r="X7819" s="8"/>
    </row>
    <row r="7820" spans="22:24" ht="14.25" customHeight="1" x14ac:dyDescent="0.2">
      <c r="V7820" s="8"/>
      <c r="X7820" s="8"/>
    </row>
    <row r="7821" spans="22:24" ht="14.25" customHeight="1" x14ac:dyDescent="0.2">
      <c r="V7821" s="8"/>
      <c r="X7821" s="8"/>
    </row>
    <row r="7822" spans="22:24" ht="14.25" customHeight="1" x14ac:dyDescent="0.2">
      <c r="V7822" s="8"/>
      <c r="X7822" s="8"/>
    </row>
    <row r="7823" spans="22:24" ht="14.25" customHeight="1" x14ac:dyDescent="0.2">
      <c r="V7823" s="8"/>
      <c r="X7823" s="8"/>
    </row>
    <row r="7824" spans="22:24" ht="14.25" customHeight="1" x14ac:dyDescent="0.2">
      <c r="V7824" s="8"/>
      <c r="X7824" s="8"/>
    </row>
    <row r="7825" spans="22:24" ht="14.25" customHeight="1" x14ac:dyDescent="0.2">
      <c r="V7825" s="8"/>
      <c r="X7825" s="8"/>
    </row>
    <row r="7826" spans="22:24" ht="14.25" customHeight="1" x14ac:dyDescent="0.2">
      <c r="V7826" s="8"/>
      <c r="X7826" s="8"/>
    </row>
    <row r="7827" spans="22:24" ht="14.25" customHeight="1" x14ac:dyDescent="0.2">
      <c r="V7827" s="8"/>
      <c r="X7827" s="8"/>
    </row>
    <row r="7828" spans="22:24" ht="14.25" customHeight="1" x14ac:dyDescent="0.2">
      <c r="V7828" s="8"/>
      <c r="X7828" s="8"/>
    </row>
    <row r="7829" spans="22:24" ht="14.25" customHeight="1" x14ac:dyDescent="0.2">
      <c r="V7829" s="8"/>
      <c r="X7829" s="8"/>
    </row>
    <row r="7830" spans="22:24" ht="14.25" customHeight="1" x14ac:dyDescent="0.2">
      <c r="V7830" s="8"/>
      <c r="X7830" s="8"/>
    </row>
    <row r="7831" spans="22:24" ht="14.25" customHeight="1" x14ac:dyDescent="0.2">
      <c r="V7831" s="8"/>
      <c r="X7831" s="8"/>
    </row>
    <row r="7832" spans="22:24" ht="14.25" customHeight="1" x14ac:dyDescent="0.2">
      <c r="V7832" s="8"/>
      <c r="X7832" s="8"/>
    </row>
    <row r="7833" spans="22:24" ht="14.25" customHeight="1" x14ac:dyDescent="0.2">
      <c r="V7833" s="8"/>
      <c r="X7833" s="8"/>
    </row>
    <row r="7834" spans="22:24" ht="14.25" customHeight="1" x14ac:dyDescent="0.2">
      <c r="V7834" s="8"/>
      <c r="X7834" s="8"/>
    </row>
    <row r="7835" spans="22:24" ht="14.25" customHeight="1" x14ac:dyDescent="0.2">
      <c r="V7835" s="8"/>
      <c r="X7835" s="8"/>
    </row>
    <row r="7836" spans="22:24" ht="14.25" customHeight="1" x14ac:dyDescent="0.2">
      <c r="V7836" s="8"/>
      <c r="X7836" s="8"/>
    </row>
    <row r="7837" spans="22:24" ht="14.25" customHeight="1" x14ac:dyDescent="0.2">
      <c r="V7837" s="8"/>
      <c r="X7837" s="8"/>
    </row>
    <row r="7838" spans="22:24" ht="14.25" customHeight="1" x14ac:dyDescent="0.2">
      <c r="V7838" s="8"/>
      <c r="X7838" s="8"/>
    </row>
    <row r="7839" spans="22:24" ht="14.25" customHeight="1" x14ac:dyDescent="0.2">
      <c r="V7839" s="8"/>
      <c r="X7839" s="8"/>
    </row>
    <row r="7840" spans="22:24" ht="14.25" customHeight="1" x14ac:dyDescent="0.2">
      <c r="V7840" s="8"/>
      <c r="X7840" s="8"/>
    </row>
    <row r="7841" spans="22:24" ht="14.25" customHeight="1" x14ac:dyDescent="0.2">
      <c r="V7841" s="8"/>
      <c r="X7841" s="8"/>
    </row>
    <row r="7842" spans="22:24" ht="14.25" customHeight="1" x14ac:dyDescent="0.2">
      <c r="V7842" s="8"/>
      <c r="X7842" s="8"/>
    </row>
    <row r="7843" spans="22:24" ht="14.25" customHeight="1" x14ac:dyDescent="0.2">
      <c r="V7843" s="8"/>
      <c r="X7843" s="8"/>
    </row>
    <row r="7844" spans="22:24" ht="14.25" customHeight="1" x14ac:dyDescent="0.2">
      <c r="V7844" s="8"/>
      <c r="X7844" s="8"/>
    </row>
    <row r="7845" spans="22:24" ht="14.25" customHeight="1" x14ac:dyDescent="0.2">
      <c r="V7845" s="8"/>
      <c r="X7845" s="8"/>
    </row>
    <row r="7846" spans="22:24" ht="14.25" customHeight="1" x14ac:dyDescent="0.2">
      <c r="V7846" s="8"/>
      <c r="X7846" s="8"/>
    </row>
    <row r="7847" spans="22:24" ht="14.25" customHeight="1" x14ac:dyDescent="0.2">
      <c r="V7847" s="8"/>
      <c r="X7847" s="8"/>
    </row>
    <row r="7848" spans="22:24" ht="14.25" customHeight="1" x14ac:dyDescent="0.2">
      <c r="V7848" s="8"/>
      <c r="X7848" s="8"/>
    </row>
    <row r="7849" spans="22:24" ht="14.25" customHeight="1" x14ac:dyDescent="0.2">
      <c r="V7849" s="8"/>
      <c r="X7849" s="8"/>
    </row>
    <row r="7850" spans="22:24" ht="14.25" customHeight="1" x14ac:dyDescent="0.2">
      <c r="V7850" s="8"/>
      <c r="X7850" s="8"/>
    </row>
    <row r="7851" spans="22:24" ht="14.25" customHeight="1" x14ac:dyDescent="0.2">
      <c r="V7851" s="8"/>
      <c r="X7851" s="8"/>
    </row>
    <row r="7852" spans="22:24" ht="14.25" customHeight="1" x14ac:dyDescent="0.2">
      <c r="V7852" s="8"/>
      <c r="X7852" s="8"/>
    </row>
    <row r="7853" spans="22:24" ht="14.25" customHeight="1" x14ac:dyDescent="0.2">
      <c r="V7853" s="8"/>
      <c r="X7853" s="8"/>
    </row>
    <row r="7854" spans="22:24" ht="14.25" customHeight="1" x14ac:dyDescent="0.2">
      <c r="V7854" s="8"/>
      <c r="X7854" s="8"/>
    </row>
    <row r="7855" spans="22:24" ht="14.25" customHeight="1" x14ac:dyDescent="0.2">
      <c r="V7855" s="8"/>
      <c r="X7855" s="8"/>
    </row>
    <row r="7856" spans="22:24" ht="14.25" customHeight="1" x14ac:dyDescent="0.2">
      <c r="V7856" s="8"/>
      <c r="X7856" s="8"/>
    </row>
    <row r="7857" spans="22:24" ht="14.25" customHeight="1" x14ac:dyDescent="0.2">
      <c r="V7857" s="8"/>
      <c r="X7857" s="8"/>
    </row>
    <row r="7858" spans="22:24" ht="14.25" customHeight="1" x14ac:dyDescent="0.2">
      <c r="V7858" s="8"/>
      <c r="X7858" s="8"/>
    </row>
    <row r="7859" spans="22:24" ht="14.25" customHeight="1" x14ac:dyDescent="0.2">
      <c r="V7859" s="8"/>
      <c r="X7859" s="8"/>
    </row>
    <row r="7860" spans="22:24" ht="14.25" customHeight="1" x14ac:dyDescent="0.2">
      <c r="V7860" s="8"/>
      <c r="X7860" s="8"/>
    </row>
    <row r="7861" spans="22:24" ht="14.25" customHeight="1" x14ac:dyDescent="0.2">
      <c r="V7861" s="8"/>
      <c r="X7861" s="8"/>
    </row>
    <row r="7862" spans="22:24" ht="14.25" customHeight="1" x14ac:dyDescent="0.2">
      <c r="V7862" s="8"/>
      <c r="X7862" s="8"/>
    </row>
    <row r="7863" spans="22:24" ht="14.25" customHeight="1" x14ac:dyDescent="0.2">
      <c r="V7863" s="8"/>
      <c r="X7863" s="8"/>
    </row>
    <row r="7864" spans="22:24" ht="14.25" customHeight="1" x14ac:dyDescent="0.2">
      <c r="V7864" s="8"/>
      <c r="X7864" s="8"/>
    </row>
    <row r="7865" spans="22:24" ht="14.25" customHeight="1" x14ac:dyDescent="0.2">
      <c r="V7865" s="8"/>
      <c r="X7865" s="8"/>
    </row>
    <row r="7866" spans="22:24" ht="14.25" customHeight="1" x14ac:dyDescent="0.2">
      <c r="V7866" s="8"/>
      <c r="X7866" s="8"/>
    </row>
    <row r="7867" spans="22:24" ht="14.25" customHeight="1" x14ac:dyDescent="0.2">
      <c r="V7867" s="8"/>
      <c r="X7867" s="8"/>
    </row>
    <row r="7868" spans="22:24" ht="14.25" customHeight="1" x14ac:dyDescent="0.2">
      <c r="V7868" s="8"/>
      <c r="X7868" s="8"/>
    </row>
    <row r="7869" spans="22:24" ht="14.25" customHeight="1" x14ac:dyDescent="0.2">
      <c r="V7869" s="8"/>
      <c r="X7869" s="8"/>
    </row>
    <row r="7870" spans="22:24" ht="14.25" customHeight="1" x14ac:dyDescent="0.2">
      <c r="V7870" s="8"/>
      <c r="X7870" s="8"/>
    </row>
    <row r="7871" spans="22:24" ht="14.25" customHeight="1" x14ac:dyDescent="0.2">
      <c r="V7871" s="8"/>
      <c r="X7871" s="8"/>
    </row>
    <row r="7872" spans="22:24" ht="14.25" customHeight="1" x14ac:dyDescent="0.2">
      <c r="V7872" s="8"/>
      <c r="X7872" s="8"/>
    </row>
    <row r="7873" spans="22:24" ht="14.25" customHeight="1" x14ac:dyDescent="0.2">
      <c r="V7873" s="8"/>
      <c r="X7873" s="8"/>
    </row>
    <row r="7874" spans="22:24" ht="14.25" customHeight="1" x14ac:dyDescent="0.2">
      <c r="V7874" s="8"/>
      <c r="X7874" s="8"/>
    </row>
    <row r="7875" spans="22:24" ht="14.25" customHeight="1" x14ac:dyDescent="0.2">
      <c r="V7875" s="8"/>
      <c r="X7875" s="8"/>
    </row>
    <row r="7876" spans="22:24" ht="14.25" customHeight="1" x14ac:dyDescent="0.2">
      <c r="V7876" s="8"/>
      <c r="X7876" s="8"/>
    </row>
    <row r="7877" spans="22:24" ht="14.25" customHeight="1" x14ac:dyDescent="0.2">
      <c r="V7877" s="8"/>
      <c r="X7877" s="8"/>
    </row>
    <row r="7878" spans="22:24" ht="14.25" customHeight="1" x14ac:dyDescent="0.2">
      <c r="V7878" s="8"/>
      <c r="X7878" s="8"/>
    </row>
    <row r="7879" spans="22:24" ht="14.25" customHeight="1" x14ac:dyDescent="0.2">
      <c r="V7879" s="8"/>
      <c r="X7879" s="8"/>
    </row>
    <row r="7880" spans="22:24" ht="14.25" customHeight="1" x14ac:dyDescent="0.2">
      <c r="V7880" s="8"/>
      <c r="X7880" s="8"/>
    </row>
    <row r="7881" spans="22:24" ht="14.25" customHeight="1" x14ac:dyDescent="0.2">
      <c r="V7881" s="8"/>
      <c r="X7881" s="8"/>
    </row>
    <row r="7882" spans="22:24" ht="14.25" customHeight="1" x14ac:dyDescent="0.2">
      <c r="V7882" s="8"/>
      <c r="X7882" s="8"/>
    </row>
    <row r="7883" spans="22:24" ht="14.25" customHeight="1" x14ac:dyDescent="0.2">
      <c r="V7883" s="8"/>
      <c r="X7883" s="8"/>
    </row>
    <row r="7884" spans="22:24" ht="14.25" customHeight="1" x14ac:dyDescent="0.2">
      <c r="V7884" s="8"/>
      <c r="X7884" s="8"/>
    </row>
    <row r="7885" spans="22:24" ht="14.25" customHeight="1" x14ac:dyDescent="0.2">
      <c r="V7885" s="8"/>
      <c r="X7885" s="8"/>
    </row>
    <row r="7886" spans="22:24" ht="14.25" customHeight="1" x14ac:dyDescent="0.2">
      <c r="V7886" s="8"/>
      <c r="X7886" s="8"/>
    </row>
    <row r="7887" spans="22:24" ht="14.25" customHeight="1" x14ac:dyDescent="0.2">
      <c r="V7887" s="8"/>
      <c r="X7887" s="8"/>
    </row>
    <row r="7888" spans="22:24" ht="14.25" customHeight="1" x14ac:dyDescent="0.2">
      <c r="V7888" s="8"/>
      <c r="X7888" s="8"/>
    </row>
    <row r="7889" spans="22:24" ht="14.25" customHeight="1" x14ac:dyDescent="0.2">
      <c r="V7889" s="8"/>
      <c r="X7889" s="8"/>
    </row>
    <row r="7890" spans="22:24" ht="14.25" customHeight="1" x14ac:dyDescent="0.2">
      <c r="V7890" s="8"/>
      <c r="X7890" s="8"/>
    </row>
    <row r="7891" spans="22:24" ht="14.25" customHeight="1" x14ac:dyDescent="0.2">
      <c r="V7891" s="8"/>
      <c r="X7891" s="8"/>
    </row>
    <row r="7892" spans="22:24" ht="14.25" customHeight="1" x14ac:dyDescent="0.2">
      <c r="V7892" s="8"/>
      <c r="X7892" s="8"/>
    </row>
    <row r="7893" spans="22:24" ht="14.25" customHeight="1" x14ac:dyDescent="0.2">
      <c r="V7893" s="8"/>
      <c r="X7893" s="8"/>
    </row>
    <row r="7894" spans="22:24" ht="14.25" customHeight="1" x14ac:dyDescent="0.2">
      <c r="V7894" s="8"/>
      <c r="X7894" s="8"/>
    </row>
    <row r="7895" spans="22:24" ht="14.25" customHeight="1" x14ac:dyDescent="0.2">
      <c r="V7895" s="8"/>
      <c r="X7895" s="8"/>
    </row>
    <row r="7896" spans="22:24" ht="14.25" customHeight="1" x14ac:dyDescent="0.2">
      <c r="V7896" s="8"/>
      <c r="X7896" s="8"/>
    </row>
    <row r="7897" spans="22:24" ht="14.25" customHeight="1" x14ac:dyDescent="0.2">
      <c r="V7897" s="8"/>
      <c r="X7897" s="8"/>
    </row>
    <row r="7898" spans="22:24" ht="14.25" customHeight="1" x14ac:dyDescent="0.2">
      <c r="V7898" s="8"/>
      <c r="X7898" s="8"/>
    </row>
    <row r="7899" spans="22:24" ht="14.25" customHeight="1" x14ac:dyDescent="0.2">
      <c r="V7899" s="8"/>
      <c r="X7899" s="8"/>
    </row>
    <row r="7900" spans="22:24" ht="14.25" customHeight="1" x14ac:dyDescent="0.2">
      <c r="V7900" s="8"/>
      <c r="X7900" s="8"/>
    </row>
    <row r="7901" spans="22:24" ht="14.25" customHeight="1" x14ac:dyDescent="0.2">
      <c r="V7901" s="8"/>
      <c r="X7901" s="8"/>
    </row>
    <row r="7902" spans="22:24" ht="14.25" customHeight="1" x14ac:dyDescent="0.2">
      <c r="V7902" s="8"/>
      <c r="X7902" s="8"/>
    </row>
    <row r="7903" spans="22:24" ht="14.25" customHeight="1" x14ac:dyDescent="0.2">
      <c r="V7903" s="8"/>
      <c r="X7903" s="8"/>
    </row>
    <row r="7904" spans="22:24" ht="14.25" customHeight="1" x14ac:dyDescent="0.2">
      <c r="V7904" s="8"/>
      <c r="X7904" s="8"/>
    </row>
    <row r="7905" spans="22:24" ht="14.25" customHeight="1" x14ac:dyDescent="0.2">
      <c r="V7905" s="8"/>
      <c r="X7905" s="8"/>
    </row>
    <row r="7906" spans="22:24" ht="14.25" customHeight="1" x14ac:dyDescent="0.2">
      <c r="V7906" s="8"/>
      <c r="X7906" s="8"/>
    </row>
    <row r="7907" spans="22:24" ht="14.25" customHeight="1" x14ac:dyDescent="0.2">
      <c r="V7907" s="8"/>
      <c r="X7907" s="8"/>
    </row>
    <row r="7908" spans="22:24" ht="14.25" customHeight="1" x14ac:dyDescent="0.2">
      <c r="V7908" s="8"/>
      <c r="X7908" s="8"/>
    </row>
    <row r="7909" spans="22:24" ht="14.25" customHeight="1" x14ac:dyDescent="0.2">
      <c r="V7909" s="8"/>
      <c r="X7909" s="8"/>
    </row>
    <row r="7910" spans="22:24" ht="14.25" customHeight="1" x14ac:dyDescent="0.2">
      <c r="V7910" s="8"/>
      <c r="X7910" s="8"/>
    </row>
    <row r="7911" spans="22:24" ht="14.25" customHeight="1" x14ac:dyDescent="0.2">
      <c r="V7911" s="8"/>
      <c r="X7911" s="8"/>
    </row>
    <row r="7912" spans="22:24" ht="14.25" customHeight="1" x14ac:dyDescent="0.2">
      <c r="V7912" s="8"/>
      <c r="X7912" s="8"/>
    </row>
    <row r="7913" spans="22:24" ht="14.25" customHeight="1" x14ac:dyDescent="0.2">
      <c r="V7913" s="8"/>
      <c r="X7913" s="8"/>
    </row>
    <row r="7914" spans="22:24" ht="14.25" customHeight="1" x14ac:dyDescent="0.2">
      <c r="V7914" s="8"/>
      <c r="X7914" s="8"/>
    </row>
    <row r="7915" spans="22:24" ht="14.25" customHeight="1" x14ac:dyDescent="0.2">
      <c r="V7915" s="8"/>
      <c r="X7915" s="8"/>
    </row>
    <row r="7916" spans="22:24" ht="14.25" customHeight="1" x14ac:dyDescent="0.2">
      <c r="V7916" s="8"/>
      <c r="X7916" s="8"/>
    </row>
    <row r="7917" spans="22:24" ht="14.25" customHeight="1" x14ac:dyDescent="0.2">
      <c r="V7917" s="8"/>
      <c r="X7917" s="8"/>
    </row>
    <row r="7918" spans="22:24" ht="14.25" customHeight="1" x14ac:dyDescent="0.2">
      <c r="V7918" s="8"/>
      <c r="X7918" s="8"/>
    </row>
    <row r="7919" spans="22:24" ht="14.25" customHeight="1" x14ac:dyDescent="0.2">
      <c r="V7919" s="8"/>
      <c r="X7919" s="8"/>
    </row>
    <row r="7920" spans="22:24" ht="14.25" customHeight="1" x14ac:dyDescent="0.2">
      <c r="V7920" s="8"/>
      <c r="X7920" s="8"/>
    </row>
    <row r="7921" spans="22:24" ht="14.25" customHeight="1" x14ac:dyDescent="0.2">
      <c r="V7921" s="8"/>
      <c r="X7921" s="8"/>
    </row>
    <row r="7922" spans="22:24" ht="14.25" customHeight="1" x14ac:dyDescent="0.2">
      <c r="V7922" s="8"/>
      <c r="X7922" s="8"/>
    </row>
    <row r="7923" spans="22:24" ht="14.25" customHeight="1" x14ac:dyDescent="0.2">
      <c r="V7923" s="8"/>
      <c r="X7923" s="8"/>
    </row>
    <row r="7924" spans="22:24" ht="14.25" customHeight="1" x14ac:dyDescent="0.2">
      <c r="V7924" s="8"/>
      <c r="X7924" s="8"/>
    </row>
    <row r="7925" spans="22:24" ht="14.25" customHeight="1" x14ac:dyDescent="0.2">
      <c r="V7925" s="8"/>
      <c r="X7925" s="8"/>
    </row>
    <row r="7926" spans="22:24" ht="14.25" customHeight="1" x14ac:dyDescent="0.2">
      <c r="V7926" s="8"/>
      <c r="X7926" s="8"/>
    </row>
    <row r="7927" spans="22:24" ht="14.25" customHeight="1" x14ac:dyDescent="0.2">
      <c r="V7927" s="8"/>
      <c r="X7927" s="8"/>
    </row>
    <row r="7928" spans="22:24" ht="14.25" customHeight="1" x14ac:dyDescent="0.2">
      <c r="V7928" s="8"/>
      <c r="X7928" s="8"/>
    </row>
    <row r="7929" spans="22:24" ht="14.25" customHeight="1" x14ac:dyDescent="0.2">
      <c r="V7929" s="8"/>
      <c r="X7929" s="8"/>
    </row>
    <row r="7930" spans="22:24" ht="14.25" customHeight="1" x14ac:dyDescent="0.2">
      <c r="V7930" s="8"/>
      <c r="X7930" s="8"/>
    </row>
    <row r="7931" spans="22:24" ht="14.25" customHeight="1" x14ac:dyDescent="0.2">
      <c r="V7931" s="8"/>
      <c r="X7931" s="8"/>
    </row>
    <row r="7932" spans="22:24" ht="14.25" customHeight="1" x14ac:dyDescent="0.2">
      <c r="V7932" s="8"/>
      <c r="X7932" s="8"/>
    </row>
    <row r="7933" spans="22:24" ht="14.25" customHeight="1" x14ac:dyDescent="0.2">
      <c r="V7933" s="8"/>
      <c r="X7933" s="8"/>
    </row>
    <row r="7934" spans="22:24" ht="14.25" customHeight="1" x14ac:dyDescent="0.2">
      <c r="V7934" s="8"/>
      <c r="X7934" s="8"/>
    </row>
    <row r="7935" spans="22:24" ht="14.25" customHeight="1" x14ac:dyDescent="0.2">
      <c r="V7935" s="8"/>
      <c r="X7935" s="8"/>
    </row>
    <row r="7936" spans="22:24" ht="14.25" customHeight="1" x14ac:dyDescent="0.2">
      <c r="V7936" s="8"/>
      <c r="X7936" s="8"/>
    </row>
    <row r="7937" spans="22:24" ht="14.25" customHeight="1" x14ac:dyDescent="0.2">
      <c r="V7937" s="8"/>
      <c r="X7937" s="8"/>
    </row>
    <row r="7938" spans="22:24" ht="14.25" customHeight="1" x14ac:dyDescent="0.2">
      <c r="V7938" s="8"/>
      <c r="X7938" s="8"/>
    </row>
    <row r="7939" spans="22:24" ht="14.25" customHeight="1" x14ac:dyDescent="0.2">
      <c r="V7939" s="8"/>
      <c r="X7939" s="8"/>
    </row>
    <row r="7940" spans="22:24" ht="14.25" customHeight="1" x14ac:dyDescent="0.2">
      <c r="V7940" s="8"/>
      <c r="X7940" s="8"/>
    </row>
    <row r="7941" spans="22:24" ht="14.25" customHeight="1" x14ac:dyDescent="0.2">
      <c r="V7941" s="8"/>
      <c r="X7941" s="8"/>
    </row>
    <row r="7942" spans="22:24" ht="14.25" customHeight="1" x14ac:dyDescent="0.2">
      <c r="V7942" s="8"/>
      <c r="X7942" s="8"/>
    </row>
    <row r="7943" spans="22:24" ht="14.25" customHeight="1" x14ac:dyDescent="0.2">
      <c r="V7943" s="8"/>
      <c r="X7943" s="8"/>
    </row>
    <row r="7944" spans="22:24" ht="14.25" customHeight="1" x14ac:dyDescent="0.2">
      <c r="V7944" s="8"/>
      <c r="X7944" s="8"/>
    </row>
    <row r="7945" spans="22:24" ht="14.25" customHeight="1" x14ac:dyDescent="0.2">
      <c r="V7945" s="8"/>
      <c r="X7945" s="8"/>
    </row>
    <row r="7946" spans="22:24" ht="14.25" customHeight="1" x14ac:dyDescent="0.2">
      <c r="V7946" s="8"/>
      <c r="X7946" s="8"/>
    </row>
    <row r="7947" spans="22:24" ht="14.25" customHeight="1" x14ac:dyDescent="0.2">
      <c r="V7947" s="8"/>
      <c r="X7947" s="8"/>
    </row>
    <row r="7948" spans="22:24" ht="14.25" customHeight="1" x14ac:dyDescent="0.2">
      <c r="V7948" s="8"/>
      <c r="X7948" s="8"/>
    </row>
    <row r="7949" spans="22:24" ht="14.25" customHeight="1" x14ac:dyDescent="0.2">
      <c r="V7949" s="8"/>
      <c r="X7949" s="8"/>
    </row>
    <row r="7950" spans="22:24" ht="14.25" customHeight="1" x14ac:dyDescent="0.2">
      <c r="V7950" s="8"/>
      <c r="X7950" s="8"/>
    </row>
    <row r="7951" spans="22:24" ht="14.25" customHeight="1" x14ac:dyDescent="0.2">
      <c r="V7951" s="8"/>
      <c r="X7951" s="8"/>
    </row>
    <row r="7952" spans="22:24" ht="14.25" customHeight="1" x14ac:dyDescent="0.2">
      <c r="V7952" s="8"/>
      <c r="X7952" s="8"/>
    </row>
    <row r="7953" spans="22:24" ht="14.25" customHeight="1" x14ac:dyDescent="0.2">
      <c r="V7953" s="8"/>
      <c r="X7953" s="8"/>
    </row>
    <row r="7954" spans="22:24" ht="14.25" customHeight="1" x14ac:dyDescent="0.2">
      <c r="V7954" s="8"/>
      <c r="X7954" s="8"/>
    </row>
    <row r="7955" spans="22:24" ht="14.25" customHeight="1" x14ac:dyDescent="0.2">
      <c r="V7955" s="8"/>
      <c r="X7955" s="8"/>
    </row>
    <row r="7956" spans="22:24" ht="14.25" customHeight="1" x14ac:dyDescent="0.2">
      <c r="V7956" s="8"/>
      <c r="X7956" s="8"/>
    </row>
    <row r="7957" spans="22:24" ht="14.25" customHeight="1" x14ac:dyDescent="0.2">
      <c r="V7957" s="8"/>
      <c r="X7957" s="8"/>
    </row>
    <row r="7958" spans="22:24" ht="14.25" customHeight="1" x14ac:dyDescent="0.2">
      <c r="V7958" s="8"/>
      <c r="X7958" s="8"/>
    </row>
    <row r="7959" spans="22:24" ht="14.25" customHeight="1" x14ac:dyDescent="0.2">
      <c r="V7959" s="8"/>
      <c r="X7959" s="8"/>
    </row>
    <row r="7960" spans="22:24" ht="14.25" customHeight="1" x14ac:dyDescent="0.2">
      <c r="V7960" s="8"/>
      <c r="X7960" s="8"/>
    </row>
    <row r="7961" spans="22:24" ht="14.25" customHeight="1" x14ac:dyDescent="0.2">
      <c r="V7961" s="8"/>
      <c r="X7961" s="8"/>
    </row>
    <row r="7962" spans="22:24" ht="14.25" customHeight="1" x14ac:dyDescent="0.2">
      <c r="V7962" s="8"/>
      <c r="X7962" s="8"/>
    </row>
    <row r="7963" spans="22:24" ht="14.25" customHeight="1" x14ac:dyDescent="0.2">
      <c r="V7963" s="8"/>
      <c r="X7963" s="8"/>
    </row>
    <row r="7964" spans="22:24" ht="14.25" customHeight="1" x14ac:dyDescent="0.2">
      <c r="V7964" s="8"/>
      <c r="X7964" s="8"/>
    </row>
    <row r="7965" spans="22:24" ht="14.25" customHeight="1" x14ac:dyDescent="0.2">
      <c r="V7965" s="8"/>
      <c r="X7965" s="8"/>
    </row>
    <row r="7966" spans="22:24" ht="14.25" customHeight="1" x14ac:dyDescent="0.2">
      <c r="V7966" s="8"/>
      <c r="X7966" s="8"/>
    </row>
    <row r="7967" spans="22:24" ht="14.25" customHeight="1" x14ac:dyDescent="0.2">
      <c r="V7967" s="8"/>
      <c r="X7967" s="8"/>
    </row>
    <row r="7968" spans="22:24" ht="14.25" customHeight="1" x14ac:dyDescent="0.2">
      <c r="V7968" s="8"/>
      <c r="X7968" s="8"/>
    </row>
    <row r="7969" spans="22:24" ht="14.25" customHeight="1" x14ac:dyDescent="0.2">
      <c r="V7969" s="8"/>
      <c r="X7969" s="8"/>
    </row>
    <row r="7970" spans="22:24" ht="14.25" customHeight="1" x14ac:dyDescent="0.2">
      <c r="V7970" s="8"/>
      <c r="X7970" s="8"/>
    </row>
    <row r="7971" spans="22:24" ht="14.25" customHeight="1" x14ac:dyDescent="0.2">
      <c r="V7971" s="8"/>
      <c r="X7971" s="8"/>
    </row>
    <row r="7972" spans="22:24" ht="14.25" customHeight="1" x14ac:dyDescent="0.2">
      <c r="V7972" s="8"/>
      <c r="X7972" s="8"/>
    </row>
    <row r="7973" spans="22:24" ht="14.25" customHeight="1" x14ac:dyDescent="0.2">
      <c r="V7973" s="8"/>
      <c r="X7973" s="8"/>
    </row>
    <row r="7974" spans="22:24" ht="14.25" customHeight="1" x14ac:dyDescent="0.2">
      <c r="V7974" s="8"/>
      <c r="X7974" s="8"/>
    </row>
    <row r="7975" spans="22:24" ht="14.25" customHeight="1" x14ac:dyDescent="0.2">
      <c r="V7975" s="8"/>
      <c r="X7975" s="8"/>
    </row>
    <row r="7976" spans="22:24" ht="14.25" customHeight="1" x14ac:dyDescent="0.2">
      <c r="V7976" s="8"/>
      <c r="X7976" s="8"/>
    </row>
    <row r="7977" spans="22:24" ht="14.25" customHeight="1" x14ac:dyDescent="0.2">
      <c r="V7977" s="8"/>
      <c r="X7977" s="8"/>
    </row>
    <row r="7978" spans="22:24" ht="14.25" customHeight="1" x14ac:dyDescent="0.2">
      <c r="V7978" s="8"/>
      <c r="X7978" s="8"/>
    </row>
    <row r="7979" spans="22:24" ht="14.25" customHeight="1" x14ac:dyDescent="0.2">
      <c r="V7979" s="8"/>
      <c r="X7979" s="8"/>
    </row>
    <row r="7980" spans="22:24" ht="14.25" customHeight="1" x14ac:dyDescent="0.2">
      <c r="V7980" s="8"/>
      <c r="X7980" s="8"/>
    </row>
    <row r="7981" spans="22:24" ht="14.25" customHeight="1" x14ac:dyDescent="0.2">
      <c r="V7981" s="8"/>
      <c r="X7981" s="8"/>
    </row>
    <row r="7982" spans="22:24" ht="14.25" customHeight="1" x14ac:dyDescent="0.2">
      <c r="V7982" s="8"/>
      <c r="X7982" s="8"/>
    </row>
    <row r="7983" spans="22:24" ht="14.25" customHeight="1" x14ac:dyDescent="0.2">
      <c r="V7983" s="8"/>
      <c r="X7983" s="8"/>
    </row>
    <row r="7984" spans="22:24" ht="14.25" customHeight="1" x14ac:dyDescent="0.2">
      <c r="V7984" s="8"/>
      <c r="X7984" s="8"/>
    </row>
    <row r="7985" spans="22:24" ht="14.25" customHeight="1" x14ac:dyDescent="0.2">
      <c r="V7985" s="8"/>
      <c r="X7985" s="8"/>
    </row>
    <row r="7986" spans="22:24" ht="14.25" customHeight="1" x14ac:dyDescent="0.2">
      <c r="V7986" s="8"/>
      <c r="X7986" s="8"/>
    </row>
    <row r="7987" spans="22:24" ht="14.25" customHeight="1" x14ac:dyDescent="0.2">
      <c r="V7987" s="8"/>
      <c r="X7987" s="8"/>
    </row>
    <row r="7988" spans="22:24" ht="14.25" customHeight="1" x14ac:dyDescent="0.2">
      <c r="V7988" s="8"/>
      <c r="X7988" s="8"/>
    </row>
    <row r="7989" spans="22:24" ht="14.25" customHeight="1" x14ac:dyDescent="0.2">
      <c r="V7989" s="8"/>
      <c r="X7989" s="8"/>
    </row>
    <row r="7990" spans="22:24" ht="14.25" customHeight="1" x14ac:dyDescent="0.2">
      <c r="V7990" s="8"/>
      <c r="X7990" s="8"/>
    </row>
    <row r="7991" spans="22:24" ht="14.25" customHeight="1" x14ac:dyDescent="0.2">
      <c r="V7991" s="8"/>
      <c r="X7991" s="8"/>
    </row>
    <row r="7992" spans="22:24" ht="14.25" customHeight="1" x14ac:dyDescent="0.2">
      <c r="V7992" s="8"/>
      <c r="X7992" s="8"/>
    </row>
    <row r="7993" spans="22:24" ht="14.25" customHeight="1" x14ac:dyDescent="0.2">
      <c r="V7993" s="8"/>
      <c r="X7993" s="8"/>
    </row>
    <row r="7994" spans="22:24" ht="14.25" customHeight="1" x14ac:dyDescent="0.2">
      <c r="V7994" s="8"/>
      <c r="X7994" s="8"/>
    </row>
    <row r="7995" spans="22:24" ht="14.25" customHeight="1" x14ac:dyDescent="0.2">
      <c r="V7995" s="8"/>
      <c r="X7995" s="8"/>
    </row>
    <row r="7996" spans="22:24" ht="14.25" customHeight="1" x14ac:dyDescent="0.2">
      <c r="V7996" s="8"/>
      <c r="X7996" s="8"/>
    </row>
    <row r="7997" spans="22:24" ht="14.25" customHeight="1" x14ac:dyDescent="0.2">
      <c r="V7997" s="8"/>
      <c r="X7997" s="8"/>
    </row>
    <row r="7998" spans="22:24" ht="14.25" customHeight="1" x14ac:dyDescent="0.2">
      <c r="V7998" s="8"/>
      <c r="X7998" s="8"/>
    </row>
    <row r="7999" spans="22:24" ht="14.25" customHeight="1" x14ac:dyDescent="0.2">
      <c r="V7999" s="8"/>
      <c r="X7999" s="8"/>
    </row>
    <row r="8000" spans="22:24" ht="14.25" customHeight="1" x14ac:dyDescent="0.2">
      <c r="V8000" s="8"/>
      <c r="X8000" s="8"/>
    </row>
    <row r="8001" spans="22:24" ht="14.25" customHeight="1" x14ac:dyDescent="0.2">
      <c r="V8001" s="8"/>
      <c r="X8001" s="8"/>
    </row>
    <row r="8002" spans="22:24" ht="14.25" customHeight="1" x14ac:dyDescent="0.2">
      <c r="V8002" s="8"/>
      <c r="X8002" s="8"/>
    </row>
    <row r="8003" spans="22:24" ht="14.25" customHeight="1" x14ac:dyDescent="0.2">
      <c r="V8003" s="8"/>
      <c r="X8003" s="8"/>
    </row>
    <row r="8004" spans="22:24" ht="14.25" customHeight="1" x14ac:dyDescent="0.2">
      <c r="V8004" s="8"/>
      <c r="X8004" s="8"/>
    </row>
    <row r="8005" spans="22:24" ht="14.25" customHeight="1" x14ac:dyDescent="0.2">
      <c r="V8005" s="8"/>
      <c r="X8005" s="8"/>
    </row>
    <row r="8006" spans="22:24" ht="14.25" customHeight="1" x14ac:dyDescent="0.2">
      <c r="V8006" s="8"/>
      <c r="X8006" s="8"/>
    </row>
    <row r="8007" spans="22:24" ht="14.25" customHeight="1" x14ac:dyDescent="0.2">
      <c r="V8007" s="8"/>
      <c r="X8007" s="8"/>
    </row>
    <row r="8008" spans="22:24" ht="14.25" customHeight="1" x14ac:dyDescent="0.2">
      <c r="V8008" s="8"/>
      <c r="X8008" s="8"/>
    </row>
    <row r="8009" spans="22:24" ht="14.25" customHeight="1" x14ac:dyDescent="0.2">
      <c r="V8009" s="8"/>
      <c r="X8009" s="8"/>
    </row>
    <row r="8010" spans="22:24" ht="14.25" customHeight="1" x14ac:dyDescent="0.2">
      <c r="V8010" s="8"/>
      <c r="X8010" s="8"/>
    </row>
    <row r="8011" spans="22:24" ht="14.25" customHeight="1" x14ac:dyDescent="0.2">
      <c r="V8011" s="8"/>
      <c r="X8011" s="8"/>
    </row>
    <row r="8012" spans="22:24" ht="14.25" customHeight="1" x14ac:dyDescent="0.2">
      <c r="V8012" s="8"/>
      <c r="X8012" s="8"/>
    </row>
    <row r="8013" spans="22:24" ht="14.25" customHeight="1" x14ac:dyDescent="0.2">
      <c r="V8013" s="8"/>
      <c r="X8013" s="8"/>
    </row>
    <row r="8014" spans="22:24" ht="14.25" customHeight="1" x14ac:dyDescent="0.2">
      <c r="V8014" s="8"/>
      <c r="X8014" s="8"/>
    </row>
    <row r="8015" spans="22:24" ht="14.25" customHeight="1" x14ac:dyDescent="0.2">
      <c r="V8015" s="8"/>
      <c r="X8015" s="8"/>
    </row>
    <row r="8016" spans="22:24" ht="14.25" customHeight="1" x14ac:dyDescent="0.2">
      <c r="V8016" s="8"/>
      <c r="X8016" s="8"/>
    </row>
    <row r="8017" spans="22:24" ht="14.25" customHeight="1" x14ac:dyDescent="0.2">
      <c r="V8017" s="8"/>
      <c r="X8017" s="8"/>
    </row>
    <row r="8018" spans="22:24" ht="14.25" customHeight="1" x14ac:dyDescent="0.2">
      <c r="V8018" s="8"/>
      <c r="X8018" s="8"/>
    </row>
    <row r="8019" spans="22:24" ht="14.25" customHeight="1" x14ac:dyDescent="0.2">
      <c r="V8019" s="8"/>
      <c r="X8019" s="8"/>
    </row>
    <row r="8020" spans="22:24" ht="14.25" customHeight="1" x14ac:dyDescent="0.2">
      <c r="V8020" s="8"/>
      <c r="X8020" s="8"/>
    </row>
    <row r="8021" spans="22:24" ht="14.25" customHeight="1" x14ac:dyDescent="0.2">
      <c r="V8021" s="8"/>
      <c r="X8021" s="8"/>
    </row>
    <row r="8022" spans="22:24" ht="14.25" customHeight="1" x14ac:dyDescent="0.2">
      <c r="V8022" s="8"/>
      <c r="X8022" s="8"/>
    </row>
    <row r="8023" spans="22:24" ht="14.25" customHeight="1" x14ac:dyDescent="0.2">
      <c r="V8023" s="8"/>
      <c r="X8023" s="8"/>
    </row>
    <row r="8024" spans="22:24" ht="14.25" customHeight="1" x14ac:dyDescent="0.2">
      <c r="V8024" s="8"/>
      <c r="X8024" s="8"/>
    </row>
    <row r="8025" spans="22:24" ht="14.25" customHeight="1" x14ac:dyDescent="0.2">
      <c r="V8025" s="8"/>
      <c r="X8025" s="8"/>
    </row>
    <row r="8026" spans="22:24" ht="14.25" customHeight="1" x14ac:dyDescent="0.2">
      <c r="V8026" s="8"/>
      <c r="X8026" s="8"/>
    </row>
    <row r="8027" spans="22:24" ht="14.25" customHeight="1" x14ac:dyDescent="0.2">
      <c r="V8027" s="8"/>
      <c r="X8027" s="8"/>
    </row>
    <row r="8028" spans="22:24" ht="14.25" customHeight="1" x14ac:dyDescent="0.2">
      <c r="V8028" s="8"/>
      <c r="X8028" s="8"/>
    </row>
    <row r="8029" spans="22:24" ht="14.25" customHeight="1" x14ac:dyDescent="0.2">
      <c r="V8029" s="8"/>
      <c r="X8029" s="8"/>
    </row>
    <row r="8030" spans="22:24" ht="14.25" customHeight="1" x14ac:dyDescent="0.2">
      <c r="V8030" s="8"/>
      <c r="X8030" s="8"/>
    </row>
    <row r="8031" spans="22:24" ht="14.25" customHeight="1" x14ac:dyDescent="0.2">
      <c r="V8031" s="8"/>
      <c r="X8031" s="8"/>
    </row>
    <row r="8032" spans="22:24" ht="14.25" customHeight="1" x14ac:dyDescent="0.2">
      <c r="V8032" s="8"/>
      <c r="X8032" s="8"/>
    </row>
    <row r="8033" spans="22:24" ht="14.25" customHeight="1" x14ac:dyDescent="0.2">
      <c r="V8033" s="8"/>
      <c r="X8033" s="8"/>
    </row>
    <row r="8034" spans="22:24" ht="14.25" customHeight="1" x14ac:dyDescent="0.2">
      <c r="V8034" s="8"/>
      <c r="X8034" s="8"/>
    </row>
    <row r="8035" spans="22:24" ht="14.25" customHeight="1" x14ac:dyDescent="0.2">
      <c r="V8035" s="8"/>
      <c r="X8035" s="8"/>
    </row>
    <row r="8036" spans="22:24" ht="14.25" customHeight="1" x14ac:dyDescent="0.2">
      <c r="V8036" s="8"/>
      <c r="X8036" s="8"/>
    </row>
    <row r="8037" spans="22:24" ht="14.25" customHeight="1" x14ac:dyDescent="0.2">
      <c r="V8037" s="8"/>
      <c r="X8037" s="8"/>
    </row>
    <row r="8038" spans="22:24" ht="14.25" customHeight="1" x14ac:dyDescent="0.2">
      <c r="V8038" s="8"/>
      <c r="X8038" s="8"/>
    </row>
    <row r="8039" spans="22:24" ht="14.25" customHeight="1" x14ac:dyDescent="0.2">
      <c r="V8039" s="8"/>
      <c r="X8039" s="8"/>
    </row>
    <row r="8040" spans="22:24" ht="14.25" customHeight="1" x14ac:dyDescent="0.2">
      <c r="V8040" s="8"/>
      <c r="X8040" s="8"/>
    </row>
    <row r="8041" spans="22:24" ht="14.25" customHeight="1" x14ac:dyDescent="0.2">
      <c r="V8041" s="8"/>
      <c r="X8041" s="8"/>
    </row>
    <row r="8042" spans="22:24" ht="14.25" customHeight="1" x14ac:dyDescent="0.2">
      <c r="V8042" s="8"/>
      <c r="X8042" s="8"/>
    </row>
    <row r="8043" spans="22:24" ht="14.25" customHeight="1" x14ac:dyDescent="0.2">
      <c r="V8043" s="8"/>
      <c r="X8043" s="8"/>
    </row>
    <row r="8044" spans="22:24" ht="14.25" customHeight="1" x14ac:dyDescent="0.2">
      <c r="V8044" s="8"/>
      <c r="X8044" s="8"/>
    </row>
    <row r="8045" spans="22:24" ht="14.25" customHeight="1" x14ac:dyDescent="0.2">
      <c r="V8045" s="8"/>
      <c r="X8045" s="8"/>
    </row>
    <row r="8046" spans="22:24" ht="14.25" customHeight="1" x14ac:dyDescent="0.2">
      <c r="V8046" s="8"/>
      <c r="X8046" s="8"/>
    </row>
    <row r="8047" spans="22:24" ht="14.25" customHeight="1" x14ac:dyDescent="0.2">
      <c r="V8047" s="8"/>
      <c r="X8047" s="8"/>
    </row>
    <row r="8048" spans="22:24" ht="14.25" customHeight="1" x14ac:dyDescent="0.2">
      <c r="V8048" s="8"/>
      <c r="X8048" s="8"/>
    </row>
    <row r="8049" spans="22:24" ht="14.25" customHeight="1" x14ac:dyDescent="0.2">
      <c r="V8049" s="8"/>
      <c r="X8049" s="8"/>
    </row>
    <row r="8050" spans="22:24" ht="14.25" customHeight="1" x14ac:dyDescent="0.2">
      <c r="V8050" s="8"/>
      <c r="X8050" s="8"/>
    </row>
    <row r="8051" spans="22:24" ht="14.25" customHeight="1" x14ac:dyDescent="0.2">
      <c r="V8051" s="8"/>
      <c r="X8051" s="8"/>
    </row>
    <row r="8052" spans="22:24" ht="14.25" customHeight="1" x14ac:dyDescent="0.2">
      <c r="V8052" s="8"/>
      <c r="X8052" s="8"/>
    </row>
    <row r="8053" spans="22:24" ht="14.25" customHeight="1" x14ac:dyDescent="0.2">
      <c r="V8053" s="8"/>
      <c r="X8053" s="8"/>
    </row>
    <row r="8054" spans="22:24" ht="14.25" customHeight="1" x14ac:dyDescent="0.2">
      <c r="V8054" s="8"/>
      <c r="X8054" s="8"/>
    </row>
    <row r="8055" spans="22:24" ht="14.25" customHeight="1" x14ac:dyDescent="0.2">
      <c r="V8055" s="8"/>
      <c r="X8055" s="8"/>
    </row>
    <row r="8056" spans="22:24" ht="14.25" customHeight="1" x14ac:dyDescent="0.2">
      <c r="V8056" s="8"/>
      <c r="X8056" s="8"/>
    </row>
    <row r="8057" spans="22:24" ht="14.25" customHeight="1" x14ac:dyDescent="0.2">
      <c r="V8057" s="8"/>
      <c r="X8057" s="8"/>
    </row>
    <row r="8058" spans="22:24" ht="14.25" customHeight="1" x14ac:dyDescent="0.2">
      <c r="V8058" s="8"/>
      <c r="X8058" s="8"/>
    </row>
    <row r="8059" spans="22:24" ht="14.25" customHeight="1" x14ac:dyDescent="0.2">
      <c r="V8059" s="8"/>
      <c r="X8059" s="8"/>
    </row>
    <row r="8060" spans="22:24" ht="14.25" customHeight="1" x14ac:dyDescent="0.2">
      <c r="V8060" s="8"/>
      <c r="X8060" s="8"/>
    </row>
    <row r="8061" spans="22:24" ht="14.25" customHeight="1" x14ac:dyDescent="0.2">
      <c r="V8061" s="8"/>
      <c r="X8061" s="8"/>
    </row>
    <row r="8062" spans="22:24" ht="14.25" customHeight="1" x14ac:dyDescent="0.2">
      <c r="V8062" s="8"/>
      <c r="X8062" s="8"/>
    </row>
    <row r="8063" spans="22:24" ht="14.25" customHeight="1" x14ac:dyDescent="0.2">
      <c r="V8063" s="8"/>
      <c r="X8063" s="8"/>
    </row>
    <row r="8064" spans="22:24" ht="14.25" customHeight="1" x14ac:dyDescent="0.2">
      <c r="V8064" s="8"/>
      <c r="X8064" s="8"/>
    </row>
    <row r="8065" spans="22:24" ht="14.25" customHeight="1" x14ac:dyDescent="0.2">
      <c r="V8065" s="8"/>
      <c r="X8065" s="8"/>
    </row>
    <row r="8066" spans="22:24" ht="14.25" customHeight="1" x14ac:dyDescent="0.2">
      <c r="V8066" s="8"/>
      <c r="X8066" s="8"/>
    </row>
    <row r="8067" spans="22:24" ht="14.25" customHeight="1" x14ac:dyDescent="0.2">
      <c r="V8067" s="8"/>
      <c r="X8067" s="8"/>
    </row>
    <row r="8068" spans="22:24" ht="14.25" customHeight="1" x14ac:dyDescent="0.2">
      <c r="V8068" s="8"/>
      <c r="X8068" s="8"/>
    </row>
    <row r="8069" spans="22:24" ht="14.25" customHeight="1" x14ac:dyDescent="0.2">
      <c r="V8069" s="8"/>
      <c r="X8069" s="8"/>
    </row>
    <row r="8070" spans="22:24" ht="14.25" customHeight="1" x14ac:dyDescent="0.2">
      <c r="V8070" s="8"/>
      <c r="X8070" s="8"/>
    </row>
    <row r="8071" spans="22:24" ht="14.25" customHeight="1" x14ac:dyDescent="0.2">
      <c r="V8071" s="8"/>
      <c r="X8071" s="8"/>
    </row>
    <row r="8072" spans="22:24" ht="14.25" customHeight="1" x14ac:dyDescent="0.2">
      <c r="V8072" s="8"/>
      <c r="X8072" s="8"/>
    </row>
    <row r="8073" spans="22:24" ht="14.25" customHeight="1" x14ac:dyDescent="0.2">
      <c r="V8073" s="8"/>
      <c r="X8073" s="8"/>
    </row>
    <row r="8074" spans="22:24" ht="14.25" customHeight="1" x14ac:dyDescent="0.2">
      <c r="V8074" s="8"/>
      <c r="X8074" s="8"/>
    </row>
    <row r="8075" spans="22:24" ht="14.25" customHeight="1" x14ac:dyDescent="0.2">
      <c r="V8075" s="8"/>
      <c r="X8075" s="8"/>
    </row>
    <row r="8076" spans="22:24" ht="14.25" customHeight="1" x14ac:dyDescent="0.2">
      <c r="V8076" s="8"/>
      <c r="X8076" s="8"/>
    </row>
    <row r="8077" spans="22:24" ht="14.25" customHeight="1" x14ac:dyDescent="0.2">
      <c r="V8077" s="8"/>
      <c r="X8077" s="8"/>
    </row>
    <row r="8078" spans="22:24" ht="14.25" customHeight="1" x14ac:dyDescent="0.2">
      <c r="V8078" s="8"/>
      <c r="X8078" s="8"/>
    </row>
    <row r="8079" spans="22:24" ht="14.25" customHeight="1" x14ac:dyDescent="0.2">
      <c r="V8079" s="8"/>
      <c r="X8079" s="8"/>
    </row>
    <row r="8080" spans="22:24" ht="14.25" customHeight="1" x14ac:dyDescent="0.2">
      <c r="V8080" s="8"/>
      <c r="X8080" s="8"/>
    </row>
    <row r="8081" spans="22:24" ht="14.25" customHeight="1" x14ac:dyDescent="0.2">
      <c r="V8081" s="8"/>
      <c r="X8081" s="8"/>
    </row>
    <row r="8082" spans="22:24" ht="14.25" customHeight="1" x14ac:dyDescent="0.2">
      <c r="V8082" s="8"/>
      <c r="X8082" s="8"/>
    </row>
    <row r="8083" spans="22:24" ht="14.25" customHeight="1" x14ac:dyDescent="0.2">
      <c r="V8083" s="8"/>
      <c r="X8083" s="8"/>
    </row>
    <row r="8084" spans="22:24" ht="14.25" customHeight="1" x14ac:dyDescent="0.2">
      <c r="V8084" s="8"/>
      <c r="X8084" s="8"/>
    </row>
    <row r="8085" spans="22:24" ht="14.25" customHeight="1" x14ac:dyDescent="0.2">
      <c r="V8085" s="8"/>
      <c r="X8085" s="8"/>
    </row>
    <row r="8086" spans="22:24" ht="14.25" customHeight="1" x14ac:dyDescent="0.2">
      <c r="V8086" s="8"/>
      <c r="X8086" s="8"/>
    </row>
    <row r="8087" spans="22:24" ht="14.25" customHeight="1" x14ac:dyDescent="0.2">
      <c r="V8087" s="8"/>
      <c r="X8087" s="8"/>
    </row>
    <row r="8088" spans="22:24" ht="14.25" customHeight="1" x14ac:dyDescent="0.2">
      <c r="V8088" s="8"/>
      <c r="X8088" s="8"/>
    </row>
    <row r="8089" spans="22:24" ht="14.25" customHeight="1" x14ac:dyDescent="0.2">
      <c r="V8089" s="8"/>
      <c r="X8089" s="8"/>
    </row>
    <row r="8090" spans="22:24" ht="14.25" customHeight="1" x14ac:dyDescent="0.2">
      <c r="V8090" s="8"/>
      <c r="X8090" s="8"/>
    </row>
    <row r="8091" spans="22:24" ht="14.25" customHeight="1" x14ac:dyDescent="0.2">
      <c r="V8091" s="8"/>
      <c r="X8091" s="8"/>
    </row>
    <row r="8092" spans="22:24" ht="14.25" customHeight="1" x14ac:dyDescent="0.2">
      <c r="V8092" s="8"/>
      <c r="X8092" s="8"/>
    </row>
    <row r="8093" spans="22:24" ht="14.25" customHeight="1" x14ac:dyDescent="0.2">
      <c r="V8093" s="8"/>
      <c r="X8093" s="8"/>
    </row>
    <row r="8094" spans="22:24" ht="14.25" customHeight="1" x14ac:dyDescent="0.2">
      <c r="V8094" s="8"/>
      <c r="X8094" s="8"/>
    </row>
    <row r="8095" spans="22:24" ht="14.25" customHeight="1" x14ac:dyDescent="0.2">
      <c r="V8095" s="8"/>
      <c r="X8095" s="8"/>
    </row>
    <row r="8096" spans="22:24" ht="14.25" customHeight="1" x14ac:dyDescent="0.2">
      <c r="V8096" s="8"/>
      <c r="X8096" s="8"/>
    </row>
    <row r="8097" spans="22:24" ht="14.25" customHeight="1" x14ac:dyDescent="0.2">
      <c r="V8097" s="8"/>
      <c r="X8097" s="8"/>
    </row>
    <row r="8098" spans="22:24" ht="14.25" customHeight="1" x14ac:dyDescent="0.2">
      <c r="V8098" s="8"/>
      <c r="X8098" s="8"/>
    </row>
    <row r="8099" spans="22:24" ht="14.25" customHeight="1" x14ac:dyDescent="0.2">
      <c r="V8099" s="8"/>
      <c r="X8099" s="8"/>
    </row>
    <row r="8100" spans="22:24" ht="14.25" customHeight="1" x14ac:dyDescent="0.2">
      <c r="V8100" s="8"/>
      <c r="X8100" s="8"/>
    </row>
    <row r="8101" spans="22:24" ht="14.25" customHeight="1" x14ac:dyDescent="0.2">
      <c r="V8101" s="8"/>
      <c r="X8101" s="8"/>
    </row>
    <row r="8102" spans="22:24" ht="14.25" customHeight="1" x14ac:dyDescent="0.2">
      <c r="V8102" s="8"/>
      <c r="X8102" s="8"/>
    </row>
    <row r="8103" spans="22:24" ht="14.25" customHeight="1" x14ac:dyDescent="0.2">
      <c r="V8103" s="8"/>
      <c r="X8103" s="8"/>
    </row>
    <row r="8104" spans="22:24" ht="14.25" customHeight="1" x14ac:dyDescent="0.2">
      <c r="V8104" s="8"/>
      <c r="X8104" s="8"/>
    </row>
    <row r="8105" spans="22:24" ht="14.25" customHeight="1" x14ac:dyDescent="0.2">
      <c r="V8105" s="8"/>
      <c r="X8105" s="8"/>
    </row>
    <row r="8106" spans="22:24" ht="14.25" customHeight="1" x14ac:dyDescent="0.2">
      <c r="V8106" s="8"/>
      <c r="X8106" s="8"/>
    </row>
    <row r="8107" spans="22:24" ht="14.25" customHeight="1" x14ac:dyDescent="0.2">
      <c r="V8107" s="8"/>
      <c r="X8107" s="8"/>
    </row>
    <row r="8108" spans="22:24" ht="14.25" customHeight="1" x14ac:dyDescent="0.2">
      <c r="V8108" s="8"/>
      <c r="X8108" s="8"/>
    </row>
    <row r="8109" spans="22:24" ht="14.25" customHeight="1" x14ac:dyDescent="0.2">
      <c r="V8109" s="8"/>
      <c r="X8109" s="8"/>
    </row>
    <row r="8110" spans="22:24" ht="14.25" customHeight="1" x14ac:dyDescent="0.2">
      <c r="V8110" s="8"/>
      <c r="X8110" s="8"/>
    </row>
    <row r="8111" spans="22:24" ht="14.25" customHeight="1" x14ac:dyDescent="0.2">
      <c r="V8111" s="8"/>
      <c r="X8111" s="8"/>
    </row>
    <row r="8112" spans="22:24" ht="14.25" customHeight="1" x14ac:dyDescent="0.2">
      <c r="V8112" s="8"/>
      <c r="X8112" s="8"/>
    </row>
    <row r="8113" spans="22:24" ht="14.25" customHeight="1" x14ac:dyDescent="0.2">
      <c r="V8113" s="8"/>
      <c r="X8113" s="8"/>
    </row>
    <row r="8114" spans="22:24" ht="14.25" customHeight="1" x14ac:dyDescent="0.2">
      <c r="V8114" s="8"/>
      <c r="X8114" s="8"/>
    </row>
    <row r="8115" spans="22:24" ht="14.25" customHeight="1" x14ac:dyDescent="0.2">
      <c r="V8115" s="8"/>
      <c r="X8115" s="8"/>
    </row>
    <row r="8116" spans="22:24" ht="14.25" customHeight="1" x14ac:dyDescent="0.2">
      <c r="V8116" s="8"/>
      <c r="X8116" s="8"/>
    </row>
    <row r="8117" spans="22:24" ht="14.25" customHeight="1" x14ac:dyDescent="0.2">
      <c r="V8117" s="8"/>
      <c r="X8117" s="8"/>
    </row>
    <row r="8118" spans="22:24" ht="14.25" customHeight="1" x14ac:dyDescent="0.2">
      <c r="V8118" s="8"/>
      <c r="X8118" s="8"/>
    </row>
    <row r="8119" spans="22:24" ht="14.25" customHeight="1" x14ac:dyDescent="0.2">
      <c r="V8119" s="8"/>
      <c r="X8119" s="8"/>
    </row>
    <row r="8120" spans="22:24" ht="14.25" customHeight="1" x14ac:dyDescent="0.2">
      <c r="V8120" s="8"/>
      <c r="X8120" s="8"/>
    </row>
    <row r="8121" spans="22:24" ht="14.25" customHeight="1" x14ac:dyDescent="0.2">
      <c r="V8121" s="8"/>
      <c r="X8121" s="8"/>
    </row>
    <row r="8122" spans="22:24" ht="14.25" customHeight="1" x14ac:dyDescent="0.2">
      <c r="V8122" s="8"/>
      <c r="X8122" s="8"/>
    </row>
    <row r="8123" spans="22:24" ht="14.25" customHeight="1" x14ac:dyDescent="0.2">
      <c r="V8123" s="8"/>
      <c r="X8123" s="8"/>
    </row>
    <row r="8124" spans="22:24" ht="14.25" customHeight="1" x14ac:dyDescent="0.2">
      <c r="V8124" s="8"/>
      <c r="X8124" s="8"/>
    </row>
    <row r="8125" spans="22:24" ht="14.25" customHeight="1" x14ac:dyDescent="0.2">
      <c r="V8125" s="8"/>
      <c r="X8125" s="8"/>
    </row>
    <row r="8126" spans="22:24" ht="14.25" customHeight="1" x14ac:dyDescent="0.2">
      <c r="V8126" s="8"/>
      <c r="X8126" s="8"/>
    </row>
    <row r="8127" spans="22:24" ht="14.25" customHeight="1" x14ac:dyDescent="0.2">
      <c r="V8127" s="8"/>
      <c r="X8127" s="8"/>
    </row>
    <row r="8128" spans="22:24" ht="14.25" customHeight="1" x14ac:dyDescent="0.2">
      <c r="V8128" s="8"/>
      <c r="X8128" s="8"/>
    </row>
    <row r="8129" spans="22:24" ht="14.25" customHeight="1" x14ac:dyDescent="0.2">
      <c r="V8129" s="8"/>
      <c r="X8129" s="8"/>
    </row>
    <row r="8130" spans="22:24" ht="14.25" customHeight="1" x14ac:dyDescent="0.2">
      <c r="V8130" s="8"/>
      <c r="X8130" s="8"/>
    </row>
    <row r="8131" spans="22:24" ht="14.25" customHeight="1" x14ac:dyDescent="0.2">
      <c r="V8131" s="8"/>
      <c r="X8131" s="8"/>
    </row>
    <row r="8132" spans="22:24" ht="14.25" customHeight="1" x14ac:dyDescent="0.2">
      <c r="V8132" s="8"/>
      <c r="X8132" s="8"/>
    </row>
    <row r="8133" spans="22:24" ht="14.25" customHeight="1" x14ac:dyDescent="0.2">
      <c r="V8133" s="8"/>
      <c r="X8133" s="8"/>
    </row>
    <row r="8134" spans="22:24" ht="14.25" customHeight="1" x14ac:dyDescent="0.2">
      <c r="V8134" s="8"/>
      <c r="X8134" s="8"/>
    </row>
    <row r="8135" spans="22:24" ht="14.25" customHeight="1" x14ac:dyDescent="0.2">
      <c r="V8135" s="8"/>
      <c r="X8135" s="8"/>
    </row>
    <row r="8136" spans="22:24" ht="14.25" customHeight="1" x14ac:dyDescent="0.2">
      <c r="V8136" s="8"/>
      <c r="X8136" s="8"/>
    </row>
    <row r="8137" spans="22:24" ht="14.25" customHeight="1" x14ac:dyDescent="0.2">
      <c r="V8137" s="8"/>
      <c r="X8137" s="8"/>
    </row>
    <row r="8138" spans="22:24" ht="14.25" customHeight="1" x14ac:dyDescent="0.2">
      <c r="V8138" s="8"/>
      <c r="X8138" s="8"/>
    </row>
    <row r="8139" spans="22:24" ht="14.25" customHeight="1" x14ac:dyDescent="0.2">
      <c r="V8139" s="8"/>
      <c r="X8139" s="8"/>
    </row>
    <row r="8140" spans="22:24" ht="14.25" customHeight="1" x14ac:dyDescent="0.2">
      <c r="V8140" s="8"/>
      <c r="X8140" s="8"/>
    </row>
    <row r="8141" spans="22:24" ht="14.25" customHeight="1" x14ac:dyDescent="0.2">
      <c r="V8141" s="8"/>
      <c r="X8141" s="8"/>
    </row>
    <row r="8142" spans="22:24" ht="14.25" customHeight="1" x14ac:dyDescent="0.2">
      <c r="V8142" s="8"/>
      <c r="X8142" s="8"/>
    </row>
    <row r="8143" spans="22:24" ht="14.25" customHeight="1" x14ac:dyDescent="0.2">
      <c r="V8143" s="8"/>
      <c r="X8143" s="8"/>
    </row>
    <row r="8144" spans="22:24" ht="14.25" customHeight="1" x14ac:dyDescent="0.2">
      <c r="V8144" s="8"/>
      <c r="X8144" s="8"/>
    </row>
    <row r="8145" spans="22:24" ht="14.25" customHeight="1" x14ac:dyDescent="0.2">
      <c r="V8145" s="8"/>
      <c r="X8145" s="8"/>
    </row>
    <row r="8146" spans="22:24" ht="14.25" customHeight="1" x14ac:dyDescent="0.2">
      <c r="V8146" s="8"/>
      <c r="X8146" s="8"/>
    </row>
    <row r="8147" spans="22:24" ht="14.25" customHeight="1" x14ac:dyDescent="0.2">
      <c r="V8147" s="8"/>
      <c r="X8147" s="8"/>
    </row>
    <row r="8148" spans="22:24" ht="14.25" customHeight="1" x14ac:dyDescent="0.2">
      <c r="V8148" s="8"/>
      <c r="X8148" s="8"/>
    </row>
    <row r="8149" spans="22:24" ht="14.25" customHeight="1" x14ac:dyDescent="0.2">
      <c r="V8149" s="8"/>
      <c r="X8149" s="8"/>
    </row>
    <row r="8150" spans="22:24" ht="14.25" customHeight="1" x14ac:dyDescent="0.2">
      <c r="V8150" s="8"/>
      <c r="X8150" s="8"/>
    </row>
    <row r="8151" spans="22:24" ht="14.25" customHeight="1" x14ac:dyDescent="0.2">
      <c r="V8151" s="8"/>
      <c r="X8151" s="8"/>
    </row>
    <row r="8152" spans="22:24" ht="14.25" customHeight="1" x14ac:dyDescent="0.2">
      <c r="V8152" s="8"/>
      <c r="X8152" s="8"/>
    </row>
    <row r="8153" spans="22:24" ht="14.25" customHeight="1" x14ac:dyDescent="0.2">
      <c r="V8153" s="8"/>
      <c r="X8153" s="8"/>
    </row>
    <row r="8154" spans="22:24" ht="14.25" customHeight="1" x14ac:dyDescent="0.2">
      <c r="V8154" s="8"/>
      <c r="X8154" s="8"/>
    </row>
    <row r="8155" spans="22:24" ht="14.25" customHeight="1" x14ac:dyDescent="0.2">
      <c r="V8155" s="8"/>
      <c r="X8155" s="8"/>
    </row>
    <row r="8156" spans="22:24" ht="14.25" customHeight="1" x14ac:dyDescent="0.2">
      <c r="V8156" s="8"/>
      <c r="X8156" s="8"/>
    </row>
    <row r="8157" spans="22:24" ht="14.25" customHeight="1" x14ac:dyDescent="0.2">
      <c r="V8157" s="8"/>
      <c r="X8157" s="8"/>
    </row>
    <row r="8158" spans="22:24" ht="14.25" customHeight="1" x14ac:dyDescent="0.2">
      <c r="V8158" s="8"/>
      <c r="X8158" s="8"/>
    </row>
    <row r="8159" spans="22:24" ht="14.25" customHeight="1" x14ac:dyDescent="0.2">
      <c r="V8159" s="8"/>
      <c r="X8159" s="8"/>
    </row>
    <row r="8160" spans="22:24" ht="14.25" customHeight="1" x14ac:dyDescent="0.2">
      <c r="V8160" s="8"/>
      <c r="X8160" s="8"/>
    </row>
    <row r="8161" spans="22:24" ht="14.25" customHeight="1" x14ac:dyDescent="0.2">
      <c r="V8161" s="8"/>
      <c r="X8161" s="8"/>
    </row>
    <row r="8162" spans="22:24" ht="14.25" customHeight="1" x14ac:dyDescent="0.2">
      <c r="V8162" s="8"/>
      <c r="X8162" s="8"/>
    </row>
    <row r="8163" spans="22:24" ht="14.25" customHeight="1" x14ac:dyDescent="0.2">
      <c r="V8163" s="8"/>
      <c r="X8163" s="8"/>
    </row>
    <row r="8164" spans="22:24" ht="14.25" customHeight="1" x14ac:dyDescent="0.2">
      <c r="V8164" s="8"/>
      <c r="X8164" s="8"/>
    </row>
    <row r="8165" spans="22:24" ht="14.25" customHeight="1" x14ac:dyDescent="0.2">
      <c r="V8165" s="8"/>
      <c r="X8165" s="8"/>
    </row>
    <row r="8166" spans="22:24" ht="14.25" customHeight="1" x14ac:dyDescent="0.2">
      <c r="V8166" s="8"/>
      <c r="X8166" s="8"/>
    </row>
    <row r="8167" spans="22:24" ht="14.25" customHeight="1" x14ac:dyDescent="0.2">
      <c r="V8167" s="8"/>
      <c r="X8167" s="8"/>
    </row>
    <row r="8168" spans="22:24" ht="14.25" customHeight="1" x14ac:dyDescent="0.2">
      <c r="V8168" s="8"/>
      <c r="X8168" s="8"/>
    </row>
    <row r="8169" spans="22:24" ht="14.25" customHeight="1" x14ac:dyDescent="0.2">
      <c r="V8169" s="8"/>
      <c r="X8169" s="8"/>
    </row>
    <row r="8170" spans="22:24" ht="14.25" customHeight="1" x14ac:dyDescent="0.2">
      <c r="V8170" s="8"/>
      <c r="X8170" s="8"/>
    </row>
    <row r="8171" spans="22:24" ht="14.25" customHeight="1" x14ac:dyDescent="0.2">
      <c r="V8171" s="8"/>
      <c r="X8171" s="8"/>
    </row>
    <row r="8172" spans="22:24" ht="14.25" customHeight="1" x14ac:dyDescent="0.2">
      <c r="V8172" s="8"/>
      <c r="X8172" s="8"/>
    </row>
    <row r="8173" spans="22:24" ht="14.25" customHeight="1" x14ac:dyDescent="0.2">
      <c r="V8173" s="8"/>
      <c r="X8173" s="8"/>
    </row>
    <row r="8174" spans="22:24" ht="14.25" customHeight="1" x14ac:dyDescent="0.2">
      <c r="V8174" s="8"/>
      <c r="X8174" s="8"/>
    </row>
    <row r="8175" spans="22:24" ht="14.25" customHeight="1" x14ac:dyDescent="0.2">
      <c r="V8175" s="8"/>
      <c r="X8175" s="8"/>
    </row>
    <row r="8176" spans="22:24" ht="14.25" customHeight="1" x14ac:dyDescent="0.2">
      <c r="V8176" s="8"/>
      <c r="X8176" s="8"/>
    </row>
    <row r="8177" spans="22:24" ht="14.25" customHeight="1" x14ac:dyDescent="0.2">
      <c r="V8177" s="8"/>
      <c r="X8177" s="8"/>
    </row>
    <row r="8178" spans="22:24" ht="14.25" customHeight="1" x14ac:dyDescent="0.2">
      <c r="V8178" s="8"/>
      <c r="X8178" s="8"/>
    </row>
    <row r="8179" spans="22:24" ht="14.25" customHeight="1" x14ac:dyDescent="0.2">
      <c r="V8179" s="8"/>
      <c r="X8179" s="8"/>
    </row>
    <row r="8180" spans="22:24" ht="14.25" customHeight="1" x14ac:dyDescent="0.2">
      <c r="V8180" s="8"/>
      <c r="X8180" s="8"/>
    </row>
    <row r="8181" spans="22:24" ht="14.25" customHeight="1" x14ac:dyDescent="0.2">
      <c r="V8181" s="8"/>
      <c r="X8181" s="8"/>
    </row>
    <row r="8182" spans="22:24" ht="14.25" customHeight="1" x14ac:dyDescent="0.2">
      <c r="V8182" s="8"/>
      <c r="X8182" s="8"/>
    </row>
    <row r="8183" spans="22:24" ht="14.25" customHeight="1" x14ac:dyDescent="0.2">
      <c r="V8183" s="8"/>
      <c r="X8183" s="8"/>
    </row>
    <row r="8184" spans="22:24" ht="14.25" customHeight="1" x14ac:dyDescent="0.2">
      <c r="V8184" s="8"/>
      <c r="X8184" s="8"/>
    </row>
    <row r="8185" spans="22:24" ht="14.25" customHeight="1" x14ac:dyDescent="0.2">
      <c r="V8185" s="8"/>
      <c r="X8185" s="8"/>
    </row>
    <row r="8186" spans="22:24" ht="14.25" customHeight="1" x14ac:dyDescent="0.2">
      <c r="V8186" s="8"/>
      <c r="X8186" s="8"/>
    </row>
    <row r="8187" spans="22:24" ht="14.25" customHeight="1" x14ac:dyDescent="0.2">
      <c r="V8187" s="8"/>
      <c r="X8187" s="8"/>
    </row>
    <row r="8188" spans="22:24" ht="14.25" customHeight="1" x14ac:dyDescent="0.2">
      <c r="V8188" s="8"/>
      <c r="X8188" s="8"/>
    </row>
    <row r="8189" spans="22:24" ht="14.25" customHeight="1" x14ac:dyDescent="0.2">
      <c r="V8189" s="8"/>
      <c r="X8189" s="8"/>
    </row>
    <row r="8190" spans="22:24" ht="14.25" customHeight="1" x14ac:dyDescent="0.2">
      <c r="V8190" s="8"/>
      <c r="X8190" s="8"/>
    </row>
    <row r="8191" spans="22:24" ht="14.25" customHeight="1" x14ac:dyDescent="0.2">
      <c r="V8191" s="8"/>
      <c r="X8191" s="8"/>
    </row>
    <row r="8192" spans="22:24" ht="14.25" customHeight="1" x14ac:dyDescent="0.2">
      <c r="V8192" s="8"/>
      <c r="X8192" s="8"/>
    </row>
    <row r="8193" spans="22:24" ht="14.25" customHeight="1" x14ac:dyDescent="0.2">
      <c r="V8193" s="8"/>
      <c r="X8193" s="8"/>
    </row>
    <row r="8194" spans="22:24" ht="14.25" customHeight="1" x14ac:dyDescent="0.2">
      <c r="V8194" s="8"/>
      <c r="X8194" s="8"/>
    </row>
    <row r="8195" spans="22:24" ht="14.25" customHeight="1" x14ac:dyDescent="0.2">
      <c r="V8195" s="8"/>
      <c r="X8195" s="8"/>
    </row>
    <row r="8196" spans="22:24" ht="14.25" customHeight="1" x14ac:dyDescent="0.2">
      <c r="V8196" s="8"/>
      <c r="X8196" s="8"/>
    </row>
    <row r="8197" spans="22:24" ht="14.25" customHeight="1" x14ac:dyDescent="0.2">
      <c r="V8197" s="8"/>
      <c r="X8197" s="8"/>
    </row>
    <row r="8198" spans="22:24" ht="14.25" customHeight="1" x14ac:dyDescent="0.2">
      <c r="V8198" s="8"/>
      <c r="X8198" s="8"/>
    </row>
    <row r="8199" spans="22:24" ht="14.25" customHeight="1" x14ac:dyDescent="0.2">
      <c r="V8199" s="8"/>
      <c r="X8199" s="8"/>
    </row>
    <row r="8200" spans="22:24" ht="14.25" customHeight="1" x14ac:dyDescent="0.2">
      <c r="V8200" s="8"/>
      <c r="X8200" s="8"/>
    </row>
    <row r="8201" spans="22:24" ht="14.25" customHeight="1" x14ac:dyDescent="0.2">
      <c r="V8201" s="8"/>
      <c r="X8201" s="8"/>
    </row>
    <row r="8202" spans="22:24" ht="14.25" customHeight="1" x14ac:dyDescent="0.2">
      <c r="V8202" s="8"/>
      <c r="X8202" s="8"/>
    </row>
    <row r="8203" spans="22:24" ht="14.25" customHeight="1" x14ac:dyDescent="0.2">
      <c r="V8203" s="8"/>
      <c r="X8203" s="8"/>
    </row>
    <row r="8204" spans="22:24" ht="14.25" customHeight="1" x14ac:dyDescent="0.2">
      <c r="V8204" s="8"/>
      <c r="X8204" s="8"/>
    </row>
    <row r="8205" spans="22:24" ht="14.25" customHeight="1" x14ac:dyDescent="0.2">
      <c r="V8205" s="8"/>
      <c r="X8205" s="8"/>
    </row>
    <row r="8206" spans="22:24" ht="14.25" customHeight="1" x14ac:dyDescent="0.2">
      <c r="V8206" s="8"/>
      <c r="X8206" s="8"/>
    </row>
    <row r="8207" spans="22:24" ht="14.25" customHeight="1" x14ac:dyDescent="0.2">
      <c r="V8207" s="8"/>
      <c r="X8207" s="8"/>
    </row>
    <row r="8208" spans="22:24" ht="14.25" customHeight="1" x14ac:dyDescent="0.2">
      <c r="V8208" s="8"/>
      <c r="X8208" s="8"/>
    </row>
    <row r="8209" spans="22:24" ht="14.25" customHeight="1" x14ac:dyDescent="0.2">
      <c r="V8209" s="8"/>
      <c r="X8209" s="8"/>
    </row>
    <row r="8210" spans="22:24" ht="14.25" customHeight="1" x14ac:dyDescent="0.2">
      <c r="V8210" s="8"/>
      <c r="X8210" s="8"/>
    </row>
    <row r="8211" spans="22:24" ht="14.25" customHeight="1" x14ac:dyDescent="0.2">
      <c r="V8211" s="8"/>
      <c r="X8211" s="8"/>
    </row>
    <row r="8212" spans="22:24" ht="14.25" customHeight="1" x14ac:dyDescent="0.2">
      <c r="V8212" s="8"/>
      <c r="X8212" s="8"/>
    </row>
    <row r="8213" spans="22:24" ht="14.25" customHeight="1" x14ac:dyDescent="0.2">
      <c r="V8213" s="8"/>
      <c r="X8213" s="8"/>
    </row>
    <row r="8214" spans="22:24" ht="14.25" customHeight="1" x14ac:dyDescent="0.2">
      <c r="V8214" s="8"/>
      <c r="X8214" s="8"/>
    </row>
    <row r="8215" spans="22:24" ht="14.25" customHeight="1" x14ac:dyDescent="0.2">
      <c r="V8215" s="8"/>
      <c r="X8215" s="8"/>
    </row>
    <row r="8216" spans="22:24" ht="14.25" customHeight="1" x14ac:dyDescent="0.2">
      <c r="V8216" s="8"/>
      <c r="X8216" s="8"/>
    </row>
    <row r="8217" spans="22:24" ht="14.25" customHeight="1" x14ac:dyDescent="0.2">
      <c r="V8217" s="8"/>
      <c r="X8217" s="8"/>
    </row>
    <row r="8218" spans="22:24" ht="14.25" customHeight="1" x14ac:dyDescent="0.2">
      <c r="V8218" s="8"/>
      <c r="X8218" s="8"/>
    </row>
    <row r="8219" spans="22:24" ht="14.25" customHeight="1" x14ac:dyDescent="0.2">
      <c r="V8219" s="8"/>
      <c r="X8219" s="8"/>
    </row>
    <row r="8220" spans="22:24" ht="14.25" customHeight="1" x14ac:dyDescent="0.2">
      <c r="V8220" s="8"/>
      <c r="X8220" s="8"/>
    </row>
    <row r="8221" spans="22:24" ht="14.25" customHeight="1" x14ac:dyDescent="0.2">
      <c r="V8221" s="8"/>
      <c r="X8221" s="8"/>
    </row>
    <row r="8222" spans="22:24" ht="14.25" customHeight="1" x14ac:dyDescent="0.2">
      <c r="V8222" s="8"/>
      <c r="X8222" s="8"/>
    </row>
    <row r="8223" spans="22:24" ht="14.25" customHeight="1" x14ac:dyDescent="0.2">
      <c r="V8223" s="8"/>
      <c r="X8223" s="8"/>
    </row>
    <row r="8224" spans="22:24" ht="14.25" customHeight="1" x14ac:dyDescent="0.2">
      <c r="V8224" s="8"/>
      <c r="X8224" s="8"/>
    </row>
    <row r="8225" spans="22:24" ht="14.25" customHeight="1" x14ac:dyDescent="0.2">
      <c r="V8225" s="8"/>
      <c r="X8225" s="8"/>
    </row>
    <row r="8226" spans="22:24" ht="14.25" customHeight="1" x14ac:dyDescent="0.2">
      <c r="V8226" s="8"/>
      <c r="X8226" s="8"/>
    </row>
    <row r="8227" spans="22:24" ht="14.25" customHeight="1" x14ac:dyDescent="0.2">
      <c r="V8227" s="8"/>
      <c r="X8227" s="8"/>
    </row>
    <row r="8228" spans="22:24" ht="14.25" customHeight="1" x14ac:dyDescent="0.2">
      <c r="V8228" s="8"/>
      <c r="X8228" s="8"/>
    </row>
    <row r="8229" spans="22:24" ht="14.25" customHeight="1" x14ac:dyDescent="0.2">
      <c r="V8229" s="8"/>
      <c r="X8229" s="8"/>
    </row>
    <row r="8230" spans="22:24" ht="14.25" customHeight="1" x14ac:dyDescent="0.2">
      <c r="V8230" s="8"/>
      <c r="X8230" s="8"/>
    </row>
    <row r="8231" spans="22:24" ht="14.25" customHeight="1" x14ac:dyDescent="0.2">
      <c r="V8231" s="8"/>
      <c r="X8231" s="8"/>
    </row>
    <row r="8232" spans="22:24" ht="14.25" customHeight="1" x14ac:dyDescent="0.2">
      <c r="V8232" s="8"/>
      <c r="X8232" s="8"/>
    </row>
    <row r="8233" spans="22:24" ht="14.25" customHeight="1" x14ac:dyDescent="0.2">
      <c r="V8233" s="8"/>
      <c r="X8233" s="8"/>
    </row>
    <row r="8234" spans="22:24" ht="14.25" customHeight="1" x14ac:dyDescent="0.2">
      <c r="V8234" s="8"/>
      <c r="X8234" s="8"/>
    </row>
    <row r="8235" spans="22:24" ht="14.25" customHeight="1" x14ac:dyDescent="0.2">
      <c r="V8235" s="8"/>
      <c r="X8235" s="8"/>
    </row>
    <row r="8236" spans="22:24" ht="14.25" customHeight="1" x14ac:dyDescent="0.2">
      <c r="V8236" s="8"/>
      <c r="X8236" s="8"/>
    </row>
    <row r="8237" spans="22:24" ht="14.25" customHeight="1" x14ac:dyDescent="0.2">
      <c r="V8237" s="8"/>
      <c r="X8237" s="8"/>
    </row>
    <row r="8238" spans="22:24" ht="14.25" customHeight="1" x14ac:dyDescent="0.2">
      <c r="V8238" s="8"/>
      <c r="X8238" s="8"/>
    </row>
    <row r="8239" spans="22:24" ht="14.25" customHeight="1" x14ac:dyDescent="0.2">
      <c r="V8239" s="8"/>
      <c r="X8239" s="8"/>
    </row>
    <row r="8240" spans="22:24" ht="14.25" customHeight="1" x14ac:dyDescent="0.2">
      <c r="V8240" s="8"/>
      <c r="X8240" s="8"/>
    </row>
    <row r="8241" spans="22:24" ht="14.25" customHeight="1" x14ac:dyDescent="0.2">
      <c r="V8241" s="8"/>
      <c r="X8241" s="8"/>
    </row>
    <row r="8242" spans="22:24" ht="14.25" customHeight="1" x14ac:dyDescent="0.2">
      <c r="V8242" s="8"/>
      <c r="X8242" s="8"/>
    </row>
    <row r="8243" spans="22:24" ht="14.25" customHeight="1" x14ac:dyDescent="0.2">
      <c r="V8243" s="8"/>
      <c r="X8243" s="8"/>
    </row>
    <row r="8244" spans="22:24" ht="14.25" customHeight="1" x14ac:dyDescent="0.2">
      <c r="V8244" s="8"/>
      <c r="X8244" s="8"/>
    </row>
    <row r="8245" spans="22:24" ht="14.25" customHeight="1" x14ac:dyDescent="0.2">
      <c r="V8245" s="8"/>
      <c r="X8245" s="8"/>
    </row>
    <row r="8246" spans="22:24" ht="14.25" customHeight="1" x14ac:dyDescent="0.2">
      <c r="V8246" s="8"/>
      <c r="X8246" s="8"/>
    </row>
    <row r="8247" spans="22:24" ht="14.25" customHeight="1" x14ac:dyDescent="0.2">
      <c r="V8247" s="8"/>
      <c r="X8247" s="8"/>
    </row>
    <row r="8248" spans="22:24" ht="14.25" customHeight="1" x14ac:dyDescent="0.2">
      <c r="V8248" s="8"/>
      <c r="X8248" s="8"/>
    </row>
    <row r="8249" spans="22:24" ht="14.25" customHeight="1" x14ac:dyDescent="0.2">
      <c r="V8249" s="8"/>
      <c r="X8249" s="8"/>
    </row>
    <row r="8250" spans="22:24" ht="14.25" customHeight="1" x14ac:dyDescent="0.2">
      <c r="V8250" s="8"/>
      <c r="X8250" s="8"/>
    </row>
    <row r="8251" spans="22:24" ht="14.25" customHeight="1" x14ac:dyDescent="0.2">
      <c r="V8251" s="8"/>
      <c r="X8251" s="8"/>
    </row>
    <row r="8252" spans="22:24" ht="14.25" customHeight="1" x14ac:dyDescent="0.2">
      <c r="V8252" s="8"/>
      <c r="X8252" s="8"/>
    </row>
    <row r="8253" spans="22:24" ht="14.25" customHeight="1" x14ac:dyDescent="0.2">
      <c r="V8253" s="8"/>
      <c r="X8253" s="8"/>
    </row>
    <row r="8254" spans="22:24" ht="14.25" customHeight="1" x14ac:dyDescent="0.2">
      <c r="V8254" s="8"/>
      <c r="X8254" s="8"/>
    </row>
    <row r="8255" spans="22:24" ht="14.25" customHeight="1" x14ac:dyDescent="0.2">
      <c r="V8255" s="8"/>
      <c r="X8255" s="8"/>
    </row>
    <row r="8256" spans="22:24" ht="14.25" customHeight="1" x14ac:dyDescent="0.2">
      <c r="V8256" s="8"/>
      <c r="X8256" s="8"/>
    </row>
    <row r="8257" spans="22:24" ht="14.25" customHeight="1" x14ac:dyDescent="0.2">
      <c r="V8257" s="8"/>
      <c r="X8257" s="8"/>
    </row>
    <row r="8258" spans="22:24" ht="14.25" customHeight="1" x14ac:dyDescent="0.2">
      <c r="V8258" s="8"/>
      <c r="X8258" s="8"/>
    </row>
    <row r="8259" spans="22:24" ht="14.25" customHeight="1" x14ac:dyDescent="0.2">
      <c r="V8259" s="8"/>
      <c r="X8259" s="8"/>
    </row>
    <row r="8260" spans="22:24" ht="14.25" customHeight="1" x14ac:dyDescent="0.2">
      <c r="V8260" s="8"/>
      <c r="X8260" s="8"/>
    </row>
    <row r="8261" spans="22:24" ht="14.25" customHeight="1" x14ac:dyDescent="0.2">
      <c r="V8261" s="8"/>
      <c r="X8261" s="8"/>
    </row>
    <row r="8262" spans="22:24" ht="14.25" customHeight="1" x14ac:dyDescent="0.2">
      <c r="V8262" s="8"/>
      <c r="X8262" s="8"/>
    </row>
    <row r="8263" spans="22:24" ht="14.25" customHeight="1" x14ac:dyDescent="0.2">
      <c r="V8263" s="8"/>
      <c r="X8263" s="8"/>
    </row>
    <row r="8264" spans="22:24" ht="14.25" customHeight="1" x14ac:dyDescent="0.2">
      <c r="V8264" s="8"/>
      <c r="X8264" s="8"/>
    </row>
    <row r="8265" spans="22:24" ht="14.25" customHeight="1" x14ac:dyDescent="0.2">
      <c r="V8265" s="8"/>
      <c r="X8265" s="8"/>
    </row>
    <row r="8266" spans="22:24" ht="14.25" customHeight="1" x14ac:dyDescent="0.2">
      <c r="V8266" s="8"/>
      <c r="X8266" s="8"/>
    </row>
    <row r="8267" spans="22:24" ht="14.25" customHeight="1" x14ac:dyDescent="0.2">
      <c r="V8267" s="8"/>
      <c r="X8267" s="8"/>
    </row>
    <row r="8268" spans="22:24" ht="14.25" customHeight="1" x14ac:dyDescent="0.2">
      <c r="V8268" s="8"/>
      <c r="X8268" s="8"/>
    </row>
    <row r="8269" spans="22:24" ht="14.25" customHeight="1" x14ac:dyDescent="0.2">
      <c r="V8269" s="8"/>
      <c r="X8269" s="8"/>
    </row>
    <row r="8270" spans="22:24" ht="14.25" customHeight="1" x14ac:dyDescent="0.2">
      <c r="V8270" s="8"/>
      <c r="X8270" s="8"/>
    </row>
    <row r="8271" spans="22:24" ht="14.25" customHeight="1" x14ac:dyDescent="0.2">
      <c r="V8271" s="8"/>
      <c r="X8271" s="8"/>
    </row>
    <row r="8272" spans="22:24" ht="14.25" customHeight="1" x14ac:dyDescent="0.2">
      <c r="V8272" s="8"/>
      <c r="X8272" s="8"/>
    </row>
    <row r="8273" spans="22:24" ht="14.25" customHeight="1" x14ac:dyDescent="0.2">
      <c r="V8273" s="8"/>
      <c r="X8273" s="8"/>
    </row>
    <row r="8274" spans="22:24" ht="14.25" customHeight="1" x14ac:dyDescent="0.2">
      <c r="V8274" s="8"/>
      <c r="X8274" s="8"/>
    </row>
    <row r="8275" spans="22:24" ht="14.25" customHeight="1" x14ac:dyDescent="0.2">
      <c r="V8275" s="8"/>
      <c r="X8275" s="8"/>
    </row>
    <row r="8276" spans="22:24" ht="14.25" customHeight="1" x14ac:dyDescent="0.2">
      <c r="V8276" s="8"/>
      <c r="X8276" s="8"/>
    </row>
    <row r="8277" spans="22:24" ht="14.25" customHeight="1" x14ac:dyDescent="0.2">
      <c r="V8277" s="8"/>
      <c r="X8277" s="8"/>
    </row>
    <row r="8278" spans="22:24" ht="14.25" customHeight="1" x14ac:dyDescent="0.2">
      <c r="V8278" s="8"/>
      <c r="X8278" s="8"/>
    </row>
    <row r="8279" spans="22:24" ht="14.25" customHeight="1" x14ac:dyDescent="0.2">
      <c r="V8279" s="8"/>
      <c r="X8279" s="8"/>
    </row>
    <row r="8280" spans="22:24" ht="14.25" customHeight="1" x14ac:dyDescent="0.2">
      <c r="V8280" s="8"/>
      <c r="X8280" s="8"/>
    </row>
    <row r="8281" spans="22:24" ht="14.25" customHeight="1" x14ac:dyDescent="0.2">
      <c r="V8281" s="8"/>
      <c r="X8281" s="8"/>
    </row>
    <row r="8282" spans="22:24" ht="14.25" customHeight="1" x14ac:dyDescent="0.2">
      <c r="V8282" s="8"/>
      <c r="X8282" s="8"/>
    </row>
    <row r="8283" spans="22:24" ht="14.25" customHeight="1" x14ac:dyDescent="0.2">
      <c r="V8283" s="8"/>
      <c r="X8283" s="8"/>
    </row>
    <row r="8284" spans="22:24" ht="14.25" customHeight="1" x14ac:dyDescent="0.2">
      <c r="V8284" s="8"/>
      <c r="X8284" s="8"/>
    </row>
    <row r="8285" spans="22:24" ht="14.25" customHeight="1" x14ac:dyDescent="0.2">
      <c r="V8285" s="8"/>
      <c r="X8285" s="8"/>
    </row>
    <row r="8286" spans="22:24" ht="14.25" customHeight="1" x14ac:dyDescent="0.2">
      <c r="V8286" s="8"/>
      <c r="X8286" s="8"/>
    </row>
    <row r="8287" spans="22:24" ht="14.25" customHeight="1" x14ac:dyDescent="0.2">
      <c r="V8287" s="8"/>
      <c r="X8287" s="8"/>
    </row>
    <row r="8288" spans="22:24" ht="14.25" customHeight="1" x14ac:dyDescent="0.2">
      <c r="V8288" s="8"/>
      <c r="X8288" s="8"/>
    </row>
    <row r="8289" spans="22:24" ht="14.25" customHeight="1" x14ac:dyDescent="0.2">
      <c r="V8289" s="8"/>
      <c r="X8289" s="8"/>
    </row>
    <row r="8290" spans="22:24" ht="14.25" customHeight="1" x14ac:dyDescent="0.2">
      <c r="V8290" s="8"/>
      <c r="X8290" s="8"/>
    </row>
    <row r="8291" spans="22:24" ht="14.25" customHeight="1" x14ac:dyDescent="0.2">
      <c r="V8291" s="8"/>
      <c r="X8291" s="8"/>
    </row>
    <row r="8292" spans="22:24" ht="14.25" customHeight="1" x14ac:dyDescent="0.2">
      <c r="V8292" s="8"/>
      <c r="X8292" s="8"/>
    </row>
    <row r="8293" spans="22:24" ht="14.25" customHeight="1" x14ac:dyDescent="0.2">
      <c r="V8293" s="8"/>
      <c r="X8293" s="8"/>
    </row>
    <row r="8294" spans="22:24" ht="14.25" customHeight="1" x14ac:dyDescent="0.2">
      <c r="V8294" s="8"/>
      <c r="X8294" s="8"/>
    </row>
    <row r="8295" spans="22:24" ht="14.25" customHeight="1" x14ac:dyDescent="0.2">
      <c r="V8295" s="8"/>
      <c r="X8295" s="8"/>
    </row>
    <row r="8296" spans="22:24" ht="14.25" customHeight="1" x14ac:dyDescent="0.2">
      <c r="V8296" s="8"/>
      <c r="X8296" s="8"/>
    </row>
    <row r="8297" spans="22:24" ht="14.25" customHeight="1" x14ac:dyDescent="0.2">
      <c r="V8297" s="8"/>
      <c r="X8297" s="8"/>
    </row>
    <row r="8298" spans="22:24" ht="14.25" customHeight="1" x14ac:dyDescent="0.2">
      <c r="V8298" s="8"/>
      <c r="X8298" s="8"/>
    </row>
    <row r="8299" spans="22:24" ht="14.25" customHeight="1" x14ac:dyDescent="0.2">
      <c r="V8299" s="8"/>
      <c r="X8299" s="8"/>
    </row>
    <row r="8300" spans="22:24" ht="14.25" customHeight="1" x14ac:dyDescent="0.2">
      <c r="V8300" s="8"/>
      <c r="X8300" s="8"/>
    </row>
    <row r="8301" spans="22:24" ht="14.25" customHeight="1" x14ac:dyDescent="0.2">
      <c r="V8301" s="8"/>
      <c r="X8301" s="8"/>
    </row>
    <row r="8302" spans="22:24" ht="14.25" customHeight="1" x14ac:dyDescent="0.2">
      <c r="V8302" s="8"/>
      <c r="X8302" s="8"/>
    </row>
    <row r="8303" spans="22:24" ht="14.25" customHeight="1" x14ac:dyDescent="0.2">
      <c r="V8303" s="8"/>
      <c r="X8303" s="8"/>
    </row>
    <row r="8304" spans="22:24" ht="14.25" customHeight="1" x14ac:dyDescent="0.2">
      <c r="V8304" s="8"/>
      <c r="X8304" s="8"/>
    </row>
    <row r="8305" spans="22:24" ht="14.25" customHeight="1" x14ac:dyDescent="0.2">
      <c r="V8305" s="8"/>
      <c r="X8305" s="8"/>
    </row>
    <row r="8306" spans="22:24" ht="14.25" customHeight="1" x14ac:dyDescent="0.2">
      <c r="V8306" s="8"/>
      <c r="X8306" s="8"/>
    </row>
    <row r="8307" spans="22:24" ht="14.25" customHeight="1" x14ac:dyDescent="0.2">
      <c r="V8307" s="8"/>
      <c r="X8307" s="8"/>
    </row>
    <row r="8308" spans="22:24" ht="14.25" customHeight="1" x14ac:dyDescent="0.2">
      <c r="V8308" s="8"/>
      <c r="X8308" s="8"/>
    </row>
    <row r="8309" spans="22:24" ht="14.25" customHeight="1" x14ac:dyDescent="0.2">
      <c r="V8309" s="8"/>
      <c r="X8309" s="8"/>
    </row>
    <row r="8310" spans="22:24" ht="14.25" customHeight="1" x14ac:dyDescent="0.2">
      <c r="V8310" s="8"/>
      <c r="X8310" s="8"/>
    </row>
    <row r="8311" spans="22:24" ht="14.25" customHeight="1" x14ac:dyDescent="0.2">
      <c r="V8311" s="8"/>
      <c r="X8311" s="8"/>
    </row>
    <row r="8312" spans="22:24" ht="14.25" customHeight="1" x14ac:dyDescent="0.2">
      <c r="V8312" s="8"/>
      <c r="X8312" s="8"/>
    </row>
    <row r="8313" spans="22:24" ht="14.25" customHeight="1" x14ac:dyDescent="0.2">
      <c r="V8313" s="8"/>
      <c r="X8313" s="8"/>
    </row>
    <row r="8314" spans="22:24" ht="14.25" customHeight="1" x14ac:dyDescent="0.2">
      <c r="V8314" s="8"/>
      <c r="X8314" s="8"/>
    </row>
    <row r="8315" spans="22:24" ht="14.25" customHeight="1" x14ac:dyDescent="0.2">
      <c r="V8315" s="8"/>
      <c r="X8315" s="8"/>
    </row>
    <row r="8316" spans="22:24" ht="14.25" customHeight="1" x14ac:dyDescent="0.2">
      <c r="V8316" s="8"/>
      <c r="X8316" s="8"/>
    </row>
    <row r="8317" spans="22:24" ht="14.25" customHeight="1" x14ac:dyDescent="0.2">
      <c r="V8317" s="8"/>
      <c r="X8317" s="8"/>
    </row>
    <row r="8318" spans="22:24" ht="14.25" customHeight="1" x14ac:dyDescent="0.2">
      <c r="V8318" s="8"/>
      <c r="X8318" s="8"/>
    </row>
    <row r="8319" spans="22:24" ht="14.25" customHeight="1" x14ac:dyDescent="0.2">
      <c r="V8319" s="8"/>
      <c r="X8319" s="8"/>
    </row>
    <row r="8320" spans="22:24" ht="14.25" customHeight="1" x14ac:dyDescent="0.2">
      <c r="V8320" s="8"/>
      <c r="X8320" s="8"/>
    </row>
    <row r="8321" spans="22:24" ht="14.25" customHeight="1" x14ac:dyDescent="0.2">
      <c r="V8321" s="8"/>
      <c r="X8321" s="8"/>
    </row>
    <row r="8322" spans="22:24" ht="14.25" customHeight="1" x14ac:dyDescent="0.2">
      <c r="V8322" s="8"/>
      <c r="X8322" s="8"/>
    </row>
    <row r="8323" spans="22:24" ht="14.25" customHeight="1" x14ac:dyDescent="0.2">
      <c r="V8323" s="8"/>
      <c r="X8323" s="8"/>
    </row>
    <row r="8324" spans="22:24" ht="14.25" customHeight="1" x14ac:dyDescent="0.2">
      <c r="V8324" s="8"/>
      <c r="X8324" s="8"/>
    </row>
    <row r="8325" spans="22:24" ht="14.25" customHeight="1" x14ac:dyDescent="0.2">
      <c r="V8325" s="8"/>
      <c r="X8325" s="8"/>
    </row>
    <row r="8326" spans="22:24" ht="14.25" customHeight="1" x14ac:dyDescent="0.2">
      <c r="V8326" s="8"/>
      <c r="X8326" s="8"/>
    </row>
    <row r="8327" spans="22:24" ht="14.25" customHeight="1" x14ac:dyDescent="0.2">
      <c r="V8327" s="8"/>
      <c r="X8327" s="8"/>
    </row>
    <row r="8328" spans="22:24" ht="14.25" customHeight="1" x14ac:dyDescent="0.2">
      <c r="V8328" s="8"/>
      <c r="X8328" s="8"/>
    </row>
    <row r="8329" spans="22:24" ht="14.25" customHeight="1" x14ac:dyDescent="0.2">
      <c r="V8329" s="8"/>
      <c r="X8329" s="8"/>
    </row>
    <row r="8330" spans="22:24" ht="14.25" customHeight="1" x14ac:dyDescent="0.2">
      <c r="V8330" s="8"/>
      <c r="X8330" s="8"/>
    </row>
    <row r="8331" spans="22:24" ht="14.25" customHeight="1" x14ac:dyDescent="0.2">
      <c r="V8331" s="8"/>
      <c r="X8331" s="8"/>
    </row>
    <row r="8332" spans="22:24" ht="14.25" customHeight="1" x14ac:dyDescent="0.2">
      <c r="V8332" s="8"/>
      <c r="X8332" s="8"/>
    </row>
    <row r="8333" spans="22:24" ht="14.25" customHeight="1" x14ac:dyDescent="0.2">
      <c r="V8333" s="8"/>
      <c r="X8333" s="8"/>
    </row>
    <row r="8334" spans="22:24" ht="14.25" customHeight="1" x14ac:dyDescent="0.2">
      <c r="V8334" s="8"/>
      <c r="X8334" s="8"/>
    </row>
    <row r="8335" spans="22:24" ht="14.25" customHeight="1" x14ac:dyDescent="0.2">
      <c r="V8335" s="8"/>
      <c r="X8335" s="8"/>
    </row>
    <row r="8336" spans="22:24" ht="14.25" customHeight="1" x14ac:dyDescent="0.2">
      <c r="V8336" s="8"/>
      <c r="X8336" s="8"/>
    </row>
    <row r="8337" spans="22:24" ht="14.25" customHeight="1" x14ac:dyDescent="0.2">
      <c r="V8337" s="8"/>
      <c r="X8337" s="8"/>
    </row>
    <row r="8338" spans="22:24" ht="14.25" customHeight="1" x14ac:dyDescent="0.2">
      <c r="V8338" s="8"/>
      <c r="X8338" s="8"/>
    </row>
    <row r="8339" spans="22:24" ht="14.25" customHeight="1" x14ac:dyDescent="0.2">
      <c r="V8339" s="8"/>
      <c r="X8339" s="8"/>
    </row>
    <row r="8340" spans="22:24" ht="14.25" customHeight="1" x14ac:dyDescent="0.2">
      <c r="V8340" s="8"/>
      <c r="X8340" s="8"/>
    </row>
    <row r="8341" spans="22:24" ht="14.25" customHeight="1" x14ac:dyDescent="0.2">
      <c r="V8341" s="8"/>
      <c r="X8341" s="8"/>
    </row>
    <row r="8342" spans="22:24" ht="14.25" customHeight="1" x14ac:dyDescent="0.2">
      <c r="V8342" s="8"/>
      <c r="X8342" s="8"/>
    </row>
    <row r="8343" spans="22:24" ht="14.25" customHeight="1" x14ac:dyDescent="0.2">
      <c r="V8343" s="8"/>
      <c r="X8343" s="8"/>
    </row>
    <row r="8344" spans="22:24" ht="14.25" customHeight="1" x14ac:dyDescent="0.2">
      <c r="V8344" s="8"/>
      <c r="X8344" s="8"/>
    </row>
    <row r="8345" spans="22:24" ht="14.25" customHeight="1" x14ac:dyDescent="0.2">
      <c r="V8345" s="8"/>
      <c r="X8345" s="8"/>
    </row>
    <row r="8346" spans="22:24" ht="14.25" customHeight="1" x14ac:dyDescent="0.2">
      <c r="V8346" s="8"/>
      <c r="X8346" s="8"/>
    </row>
    <row r="8347" spans="22:24" ht="14.25" customHeight="1" x14ac:dyDescent="0.2">
      <c r="V8347" s="8"/>
      <c r="X8347" s="8"/>
    </row>
    <row r="8348" spans="22:24" ht="14.25" customHeight="1" x14ac:dyDescent="0.2">
      <c r="V8348" s="8"/>
      <c r="X8348" s="8"/>
    </row>
    <row r="8349" spans="22:24" ht="14.25" customHeight="1" x14ac:dyDescent="0.2">
      <c r="V8349" s="8"/>
      <c r="X8349" s="8"/>
    </row>
    <row r="8350" spans="22:24" ht="14.25" customHeight="1" x14ac:dyDescent="0.2">
      <c r="V8350" s="8"/>
      <c r="X8350" s="8"/>
    </row>
    <row r="8351" spans="22:24" ht="14.25" customHeight="1" x14ac:dyDescent="0.2">
      <c r="V8351" s="8"/>
      <c r="X8351" s="8"/>
    </row>
    <row r="8352" spans="22:24" ht="14.25" customHeight="1" x14ac:dyDescent="0.2">
      <c r="V8352" s="8"/>
      <c r="X8352" s="8"/>
    </row>
    <row r="8353" spans="22:24" ht="14.25" customHeight="1" x14ac:dyDescent="0.2">
      <c r="V8353" s="8"/>
      <c r="X8353" s="8"/>
    </row>
    <row r="8354" spans="22:24" ht="14.25" customHeight="1" x14ac:dyDescent="0.2">
      <c r="V8354" s="8"/>
      <c r="X8354" s="8"/>
    </row>
    <row r="8355" spans="22:24" ht="14.25" customHeight="1" x14ac:dyDescent="0.2">
      <c r="V8355" s="8"/>
      <c r="X8355" s="8"/>
    </row>
    <row r="8356" spans="22:24" ht="14.25" customHeight="1" x14ac:dyDescent="0.2">
      <c r="V8356" s="8"/>
      <c r="X8356" s="8"/>
    </row>
    <row r="8357" spans="22:24" ht="14.25" customHeight="1" x14ac:dyDescent="0.2">
      <c r="V8357" s="8"/>
      <c r="X8357" s="8"/>
    </row>
    <row r="8358" spans="22:24" ht="14.25" customHeight="1" x14ac:dyDescent="0.2">
      <c r="V8358" s="8"/>
      <c r="X8358" s="8"/>
    </row>
    <row r="8359" spans="22:24" ht="14.25" customHeight="1" x14ac:dyDescent="0.2">
      <c r="V8359" s="8"/>
      <c r="X8359" s="8"/>
    </row>
    <row r="8360" spans="22:24" ht="14.25" customHeight="1" x14ac:dyDescent="0.2">
      <c r="V8360" s="8"/>
      <c r="X8360" s="8"/>
    </row>
    <row r="8361" spans="22:24" ht="14.25" customHeight="1" x14ac:dyDescent="0.2">
      <c r="V8361" s="8"/>
      <c r="X8361" s="8"/>
    </row>
    <row r="8362" spans="22:24" ht="14.25" customHeight="1" x14ac:dyDescent="0.2">
      <c r="V8362" s="8"/>
      <c r="X8362" s="8"/>
    </row>
    <row r="8363" spans="22:24" ht="14.25" customHeight="1" x14ac:dyDescent="0.2">
      <c r="V8363" s="8"/>
      <c r="X8363" s="8"/>
    </row>
    <row r="8364" spans="22:24" ht="14.25" customHeight="1" x14ac:dyDescent="0.2">
      <c r="V8364" s="8"/>
      <c r="X8364" s="8"/>
    </row>
    <row r="8365" spans="22:24" ht="14.25" customHeight="1" x14ac:dyDescent="0.2">
      <c r="V8365" s="8"/>
      <c r="X8365" s="8"/>
    </row>
    <row r="8366" spans="22:24" ht="14.25" customHeight="1" x14ac:dyDescent="0.2">
      <c r="V8366" s="8"/>
      <c r="X8366" s="8"/>
    </row>
    <row r="8367" spans="22:24" ht="14.25" customHeight="1" x14ac:dyDescent="0.2">
      <c r="V8367" s="8"/>
      <c r="X8367" s="8"/>
    </row>
    <row r="8368" spans="22:24" ht="14.25" customHeight="1" x14ac:dyDescent="0.2">
      <c r="V8368" s="8"/>
      <c r="X8368" s="8"/>
    </row>
    <row r="8369" spans="22:24" ht="14.25" customHeight="1" x14ac:dyDescent="0.2">
      <c r="V8369" s="8"/>
      <c r="X8369" s="8"/>
    </row>
    <row r="8370" spans="22:24" ht="14.25" customHeight="1" x14ac:dyDescent="0.2">
      <c r="V8370" s="8"/>
      <c r="X8370" s="8"/>
    </row>
    <row r="8371" spans="22:24" ht="14.25" customHeight="1" x14ac:dyDescent="0.2">
      <c r="V8371" s="8"/>
      <c r="X8371" s="8"/>
    </row>
    <row r="8372" spans="22:24" ht="14.25" customHeight="1" x14ac:dyDescent="0.2">
      <c r="V8372" s="8"/>
      <c r="X8372" s="8"/>
    </row>
    <row r="8373" spans="22:24" ht="14.25" customHeight="1" x14ac:dyDescent="0.2">
      <c r="V8373" s="8"/>
      <c r="X8373" s="8"/>
    </row>
    <row r="8374" spans="22:24" ht="14.25" customHeight="1" x14ac:dyDescent="0.2">
      <c r="V8374" s="8"/>
      <c r="X8374" s="8"/>
    </row>
    <row r="8375" spans="22:24" ht="14.25" customHeight="1" x14ac:dyDescent="0.2">
      <c r="V8375" s="8"/>
      <c r="X8375" s="8"/>
    </row>
    <row r="8376" spans="22:24" ht="14.25" customHeight="1" x14ac:dyDescent="0.2">
      <c r="V8376" s="8"/>
      <c r="X8376" s="8"/>
    </row>
    <row r="8377" spans="22:24" ht="14.25" customHeight="1" x14ac:dyDescent="0.2">
      <c r="V8377" s="8"/>
      <c r="X8377" s="8"/>
    </row>
    <row r="8378" spans="22:24" ht="14.25" customHeight="1" x14ac:dyDescent="0.2">
      <c r="V8378" s="8"/>
      <c r="X8378" s="8"/>
    </row>
    <row r="8379" spans="22:24" ht="14.25" customHeight="1" x14ac:dyDescent="0.2">
      <c r="V8379" s="8"/>
      <c r="X8379" s="8"/>
    </row>
    <row r="8380" spans="22:24" ht="14.25" customHeight="1" x14ac:dyDescent="0.2">
      <c r="V8380" s="8"/>
      <c r="X8380" s="8"/>
    </row>
    <row r="8381" spans="22:24" ht="14.25" customHeight="1" x14ac:dyDescent="0.2">
      <c r="V8381" s="8"/>
      <c r="X8381" s="8"/>
    </row>
    <row r="8382" spans="22:24" ht="14.25" customHeight="1" x14ac:dyDescent="0.2">
      <c r="V8382" s="8"/>
      <c r="X8382" s="8"/>
    </row>
    <row r="8383" spans="22:24" ht="14.25" customHeight="1" x14ac:dyDescent="0.2">
      <c r="V8383" s="8"/>
      <c r="X8383" s="8"/>
    </row>
    <row r="8384" spans="22:24" ht="14.25" customHeight="1" x14ac:dyDescent="0.2">
      <c r="V8384" s="8"/>
      <c r="X8384" s="8"/>
    </row>
    <row r="8385" spans="22:24" ht="14.25" customHeight="1" x14ac:dyDescent="0.2">
      <c r="V8385" s="8"/>
      <c r="X8385" s="8"/>
    </row>
    <row r="8386" spans="22:24" ht="14.25" customHeight="1" x14ac:dyDescent="0.2">
      <c r="V8386" s="8"/>
      <c r="X8386" s="8"/>
    </row>
    <row r="8387" spans="22:24" ht="14.25" customHeight="1" x14ac:dyDescent="0.2">
      <c r="V8387" s="8"/>
      <c r="X8387" s="8"/>
    </row>
    <row r="8388" spans="22:24" ht="14.25" customHeight="1" x14ac:dyDescent="0.2">
      <c r="V8388" s="8"/>
      <c r="X8388" s="8"/>
    </row>
    <row r="8389" spans="22:24" ht="14.25" customHeight="1" x14ac:dyDescent="0.2">
      <c r="V8389" s="8"/>
      <c r="X8389" s="8"/>
    </row>
    <row r="8390" spans="22:24" ht="14.25" customHeight="1" x14ac:dyDescent="0.2">
      <c r="V8390" s="8"/>
      <c r="X8390" s="8"/>
    </row>
    <row r="8391" spans="22:24" ht="14.25" customHeight="1" x14ac:dyDescent="0.2">
      <c r="V8391" s="8"/>
      <c r="X8391" s="8"/>
    </row>
    <row r="8392" spans="22:24" ht="14.25" customHeight="1" x14ac:dyDescent="0.2">
      <c r="V8392" s="8"/>
      <c r="X8392" s="8"/>
    </row>
    <row r="8393" spans="22:24" ht="14.25" customHeight="1" x14ac:dyDescent="0.2">
      <c r="V8393" s="8"/>
      <c r="X8393" s="8"/>
    </row>
    <row r="8394" spans="22:24" ht="14.25" customHeight="1" x14ac:dyDescent="0.2">
      <c r="V8394" s="8"/>
      <c r="X8394" s="8"/>
    </row>
    <row r="8395" spans="22:24" ht="14.25" customHeight="1" x14ac:dyDescent="0.2">
      <c r="V8395" s="8"/>
      <c r="X8395" s="8"/>
    </row>
    <row r="8396" spans="22:24" ht="14.25" customHeight="1" x14ac:dyDescent="0.2">
      <c r="V8396" s="8"/>
      <c r="X8396" s="8"/>
    </row>
    <row r="8397" spans="22:24" ht="14.25" customHeight="1" x14ac:dyDescent="0.2">
      <c r="V8397" s="8"/>
      <c r="X8397" s="8"/>
    </row>
    <row r="8398" spans="22:24" ht="14.25" customHeight="1" x14ac:dyDescent="0.2">
      <c r="V8398" s="8"/>
      <c r="X8398" s="8"/>
    </row>
    <row r="8399" spans="22:24" ht="14.25" customHeight="1" x14ac:dyDescent="0.2">
      <c r="V8399" s="8"/>
      <c r="X8399" s="8"/>
    </row>
    <row r="8400" spans="22:24" ht="14.25" customHeight="1" x14ac:dyDescent="0.2">
      <c r="V8400" s="8"/>
      <c r="X8400" s="8"/>
    </row>
    <row r="8401" spans="22:24" ht="14.25" customHeight="1" x14ac:dyDescent="0.2">
      <c r="V8401" s="8"/>
      <c r="X8401" s="8"/>
    </row>
    <row r="8402" spans="22:24" ht="14.25" customHeight="1" x14ac:dyDescent="0.2">
      <c r="V8402" s="8"/>
      <c r="X8402" s="8"/>
    </row>
    <row r="8403" spans="22:24" ht="14.25" customHeight="1" x14ac:dyDescent="0.2">
      <c r="V8403" s="8"/>
      <c r="X8403" s="8"/>
    </row>
    <row r="8404" spans="22:24" ht="14.25" customHeight="1" x14ac:dyDescent="0.2">
      <c r="V8404" s="8"/>
      <c r="X8404" s="8"/>
    </row>
    <row r="8405" spans="22:24" ht="14.25" customHeight="1" x14ac:dyDescent="0.2">
      <c r="V8405" s="8"/>
      <c r="X8405" s="8"/>
    </row>
    <row r="8406" spans="22:24" ht="14.25" customHeight="1" x14ac:dyDescent="0.2">
      <c r="V8406" s="8"/>
      <c r="X8406" s="8"/>
    </row>
    <row r="8407" spans="22:24" ht="14.25" customHeight="1" x14ac:dyDescent="0.2">
      <c r="V8407" s="8"/>
      <c r="X8407" s="8"/>
    </row>
    <row r="8408" spans="22:24" ht="14.25" customHeight="1" x14ac:dyDescent="0.2">
      <c r="V8408" s="8"/>
      <c r="X8408" s="8"/>
    </row>
    <row r="8409" spans="22:24" ht="14.25" customHeight="1" x14ac:dyDescent="0.2">
      <c r="V8409" s="8"/>
      <c r="X8409" s="8"/>
    </row>
    <row r="8410" spans="22:24" ht="14.25" customHeight="1" x14ac:dyDescent="0.2">
      <c r="V8410" s="8"/>
      <c r="X8410" s="8"/>
    </row>
    <row r="8411" spans="22:24" ht="14.25" customHeight="1" x14ac:dyDescent="0.2">
      <c r="V8411" s="8"/>
      <c r="X8411" s="8"/>
    </row>
    <row r="8412" spans="22:24" ht="14.25" customHeight="1" x14ac:dyDescent="0.2">
      <c r="V8412" s="8"/>
      <c r="X8412" s="8"/>
    </row>
    <row r="8413" spans="22:24" ht="14.25" customHeight="1" x14ac:dyDescent="0.2">
      <c r="V8413" s="8"/>
      <c r="X8413" s="8"/>
    </row>
    <row r="8414" spans="22:24" ht="14.25" customHeight="1" x14ac:dyDescent="0.2">
      <c r="V8414" s="8"/>
      <c r="X8414" s="8"/>
    </row>
    <row r="8415" spans="22:24" ht="14.25" customHeight="1" x14ac:dyDescent="0.2">
      <c r="V8415" s="8"/>
      <c r="X8415" s="8"/>
    </row>
    <row r="8416" spans="22:24" ht="14.25" customHeight="1" x14ac:dyDescent="0.2">
      <c r="V8416" s="8"/>
      <c r="X8416" s="8"/>
    </row>
    <row r="8417" spans="22:24" ht="14.25" customHeight="1" x14ac:dyDescent="0.2">
      <c r="V8417" s="8"/>
      <c r="X8417" s="8"/>
    </row>
    <row r="8418" spans="22:24" ht="14.25" customHeight="1" x14ac:dyDescent="0.2">
      <c r="V8418" s="8"/>
      <c r="X8418" s="8"/>
    </row>
    <row r="8419" spans="22:24" ht="14.25" customHeight="1" x14ac:dyDescent="0.2">
      <c r="V8419" s="8"/>
      <c r="X8419" s="8"/>
    </row>
    <row r="8420" spans="22:24" ht="14.25" customHeight="1" x14ac:dyDescent="0.2">
      <c r="V8420" s="8"/>
      <c r="X8420" s="8"/>
    </row>
    <row r="8421" spans="22:24" ht="14.25" customHeight="1" x14ac:dyDescent="0.2">
      <c r="V8421" s="8"/>
      <c r="X8421" s="8"/>
    </row>
    <row r="8422" spans="22:24" ht="14.25" customHeight="1" x14ac:dyDescent="0.2">
      <c r="V8422" s="8"/>
      <c r="X8422" s="8"/>
    </row>
    <row r="8423" spans="22:24" ht="14.25" customHeight="1" x14ac:dyDescent="0.2">
      <c r="V8423" s="8"/>
      <c r="X8423" s="8"/>
    </row>
    <row r="8424" spans="22:24" ht="14.25" customHeight="1" x14ac:dyDescent="0.2">
      <c r="V8424" s="8"/>
      <c r="X8424" s="8"/>
    </row>
    <row r="8425" spans="22:24" ht="14.25" customHeight="1" x14ac:dyDescent="0.2">
      <c r="V8425" s="8"/>
      <c r="X8425" s="8"/>
    </row>
    <row r="8426" spans="22:24" ht="14.25" customHeight="1" x14ac:dyDescent="0.2">
      <c r="V8426" s="8"/>
      <c r="X8426" s="8"/>
    </row>
    <row r="8427" spans="22:24" ht="14.25" customHeight="1" x14ac:dyDescent="0.2">
      <c r="V8427" s="8"/>
      <c r="X8427" s="8"/>
    </row>
    <row r="8428" spans="22:24" ht="14.25" customHeight="1" x14ac:dyDescent="0.2">
      <c r="V8428" s="8"/>
      <c r="X8428" s="8"/>
    </row>
    <row r="8429" spans="22:24" ht="14.25" customHeight="1" x14ac:dyDescent="0.2">
      <c r="V8429" s="8"/>
      <c r="X8429" s="8"/>
    </row>
    <row r="8430" spans="22:24" ht="14.25" customHeight="1" x14ac:dyDescent="0.2">
      <c r="V8430" s="8"/>
      <c r="X8430" s="8"/>
    </row>
    <row r="8431" spans="22:24" ht="14.25" customHeight="1" x14ac:dyDescent="0.2">
      <c r="V8431" s="8"/>
      <c r="X8431" s="8"/>
    </row>
    <row r="8432" spans="22:24" ht="14.25" customHeight="1" x14ac:dyDescent="0.2">
      <c r="V8432" s="8"/>
      <c r="X8432" s="8"/>
    </row>
    <row r="8433" spans="22:24" ht="14.25" customHeight="1" x14ac:dyDescent="0.2">
      <c r="V8433" s="8"/>
      <c r="X8433" s="8"/>
    </row>
    <row r="8434" spans="22:24" ht="14.25" customHeight="1" x14ac:dyDescent="0.2">
      <c r="V8434" s="8"/>
      <c r="X8434" s="8"/>
    </row>
    <row r="8435" spans="22:24" ht="14.25" customHeight="1" x14ac:dyDescent="0.2">
      <c r="V8435" s="8"/>
      <c r="X8435" s="8"/>
    </row>
    <row r="8436" spans="22:24" ht="14.25" customHeight="1" x14ac:dyDescent="0.2">
      <c r="V8436" s="8"/>
      <c r="X8436" s="8"/>
    </row>
    <row r="8437" spans="22:24" ht="14.25" customHeight="1" x14ac:dyDescent="0.2">
      <c r="V8437" s="8"/>
      <c r="X8437" s="8"/>
    </row>
    <row r="8438" spans="22:24" ht="14.25" customHeight="1" x14ac:dyDescent="0.2">
      <c r="V8438" s="8"/>
      <c r="X8438" s="8"/>
    </row>
    <row r="8439" spans="22:24" ht="14.25" customHeight="1" x14ac:dyDescent="0.2">
      <c r="V8439" s="8"/>
      <c r="X8439" s="8"/>
    </row>
    <row r="8440" spans="22:24" ht="14.25" customHeight="1" x14ac:dyDescent="0.2">
      <c r="V8440" s="8"/>
      <c r="X8440" s="8"/>
    </row>
    <row r="8441" spans="22:24" ht="14.25" customHeight="1" x14ac:dyDescent="0.2">
      <c r="V8441" s="8"/>
      <c r="X8441" s="8"/>
    </row>
    <row r="8442" spans="22:24" ht="14.25" customHeight="1" x14ac:dyDescent="0.2">
      <c r="V8442" s="8"/>
      <c r="X8442" s="8"/>
    </row>
    <row r="8443" spans="22:24" ht="14.25" customHeight="1" x14ac:dyDescent="0.2">
      <c r="V8443" s="8"/>
      <c r="X8443" s="8"/>
    </row>
    <row r="8444" spans="22:24" ht="14.25" customHeight="1" x14ac:dyDescent="0.2">
      <c r="V8444" s="8"/>
      <c r="X8444" s="8"/>
    </row>
    <row r="8445" spans="22:24" ht="14.25" customHeight="1" x14ac:dyDescent="0.2">
      <c r="V8445" s="8"/>
      <c r="X8445" s="8"/>
    </row>
    <row r="8446" spans="22:24" ht="14.25" customHeight="1" x14ac:dyDescent="0.2">
      <c r="V8446" s="8"/>
      <c r="X8446" s="8"/>
    </row>
    <row r="8447" spans="22:24" ht="14.25" customHeight="1" x14ac:dyDescent="0.2">
      <c r="V8447" s="8"/>
      <c r="X8447" s="8"/>
    </row>
    <row r="8448" spans="22:24" ht="14.25" customHeight="1" x14ac:dyDescent="0.2">
      <c r="V8448" s="8"/>
      <c r="X8448" s="8"/>
    </row>
    <row r="8449" spans="22:24" ht="14.25" customHeight="1" x14ac:dyDescent="0.2">
      <c r="V8449" s="8"/>
      <c r="X8449" s="8"/>
    </row>
    <row r="8450" spans="22:24" ht="14.25" customHeight="1" x14ac:dyDescent="0.2">
      <c r="V8450" s="8"/>
      <c r="X8450" s="8"/>
    </row>
    <row r="8451" spans="22:24" ht="14.25" customHeight="1" x14ac:dyDescent="0.2">
      <c r="V8451" s="8"/>
      <c r="X8451" s="8"/>
    </row>
    <row r="8452" spans="22:24" ht="14.25" customHeight="1" x14ac:dyDescent="0.2">
      <c r="V8452" s="8"/>
      <c r="X8452" s="8"/>
    </row>
    <row r="8453" spans="22:24" ht="14.25" customHeight="1" x14ac:dyDescent="0.2">
      <c r="V8453" s="8"/>
      <c r="X8453" s="8"/>
    </row>
    <row r="8454" spans="22:24" ht="14.25" customHeight="1" x14ac:dyDescent="0.2">
      <c r="V8454" s="8"/>
      <c r="X8454" s="8"/>
    </row>
    <row r="8455" spans="22:24" ht="14.25" customHeight="1" x14ac:dyDescent="0.2">
      <c r="V8455" s="8"/>
      <c r="X8455" s="8"/>
    </row>
    <row r="8456" spans="22:24" ht="14.25" customHeight="1" x14ac:dyDescent="0.2">
      <c r="V8456" s="8"/>
      <c r="X8456" s="8"/>
    </row>
    <row r="8457" spans="22:24" ht="14.25" customHeight="1" x14ac:dyDescent="0.2">
      <c r="V8457" s="8"/>
      <c r="X8457" s="8"/>
    </row>
    <row r="8458" spans="22:24" ht="14.25" customHeight="1" x14ac:dyDescent="0.2">
      <c r="V8458" s="8"/>
      <c r="X8458" s="8"/>
    </row>
    <row r="8459" spans="22:24" ht="14.25" customHeight="1" x14ac:dyDescent="0.2">
      <c r="V8459" s="8"/>
      <c r="X8459" s="8"/>
    </row>
    <row r="8460" spans="22:24" ht="14.25" customHeight="1" x14ac:dyDescent="0.2">
      <c r="V8460" s="8"/>
      <c r="X8460" s="8"/>
    </row>
    <row r="8461" spans="22:24" ht="14.25" customHeight="1" x14ac:dyDescent="0.2">
      <c r="V8461" s="8"/>
      <c r="X8461" s="8"/>
    </row>
    <row r="8462" spans="22:24" ht="14.25" customHeight="1" x14ac:dyDescent="0.2">
      <c r="V8462" s="8"/>
      <c r="X8462" s="8"/>
    </row>
    <row r="8463" spans="22:24" ht="14.25" customHeight="1" x14ac:dyDescent="0.2">
      <c r="V8463" s="8"/>
      <c r="X8463" s="8"/>
    </row>
    <row r="8464" spans="22:24" ht="14.25" customHeight="1" x14ac:dyDescent="0.2">
      <c r="V8464" s="8"/>
      <c r="X8464" s="8"/>
    </row>
    <row r="8465" spans="22:24" ht="14.25" customHeight="1" x14ac:dyDescent="0.2">
      <c r="V8465" s="8"/>
      <c r="X8465" s="8"/>
    </row>
    <row r="8466" spans="22:24" ht="14.25" customHeight="1" x14ac:dyDescent="0.2">
      <c r="V8466" s="8"/>
      <c r="X8466" s="8"/>
    </row>
    <row r="8467" spans="22:24" ht="14.25" customHeight="1" x14ac:dyDescent="0.2">
      <c r="V8467" s="8"/>
      <c r="X8467" s="8"/>
    </row>
    <row r="8468" spans="22:24" ht="14.25" customHeight="1" x14ac:dyDescent="0.2">
      <c r="V8468" s="8"/>
      <c r="X8468" s="8"/>
    </row>
    <row r="8469" spans="22:24" ht="14.25" customHeight="1" x14ac:dyDescent="0.2">
      <c r="V8469" s="8"/>
      <c r="X8469" s="8"/>
    </row>
    <row r="8470" spans="22:24" ht="14.25" customHeight="1" x14ac:dyDescent="0.2">
      <c r="V8470" s="8"/>
      <c r="X8470" s="8"/>
    </row>
    <row r="8471" spans="22:24" ht="14.25" customHeight="1" x14ac:dyDescent="0.2">
      <c r="V8471" s="8"/>
      <c r="X8471" s="8"/>
    </row>
    <row r="8472" spans="22:24" ht="14.25" customHeight="1" x14ac:dyDescent="0.2">
      <c r="V8472" s="8"/>
      <c r="X8472" s="8"/>
    </row>
    <row r="8473" spans="22:24" ht="14.25" customHeight="1" x14ac:dyDescent="0.2">
      <c r="V8473" s="8"/>
      <c r="X8473" s="8"/>
    </row>
    <row r="8474" spans="22:24" ht="14.25" customHeight="1" x14ac:dyDescent="0.2">
      <c r="V8474" s="8"/>
      <c r="X8474" s="8"/>
    </row>
    <row r="8475" spans="22:24" ht="14.25" customHeight="1" x14ac:dyDescent="0.2">
      <c r="V8475" s="8"/>
      <c r="X8475" s="8"/>
    </row>
    <row r="8476" spans="22:24" ht="14.25" customHeight="1" x14ac:dyDescent="0.2">
      <c r="V8476" s="8"/>
      <c r="X8476" s="8"/>
    </row>
    <row r="8477" spans="22:24" ht="14.25" customHeight="1" x14ac:dyDescent="0.2">
      <c r="V8477" s="8"/>
      <c r="X8477" s="8"/>
    </row>
    <row r="8478" spans="22:24" ht="14.25" customHeight="1" x14ac:dyDescent="0.2">
      <c r="V8478" s="8"/>
      <c r="X8478" s="8"/>
    </row>
    <row r="8479" spans="22:24" ht="14.25" customHeight="1" x14ac:dyDescent="0.2">
      <c r="V8479" s="8"/>
      <c r="X8479" s="8"/>
    </row>
    <row r="8480" spans="22:24" ht="14.25" customHeight="1" x14ac:dyDescent="0.2">
      <c r="V8480" s="8"/>
      <c r="X8480" s="8"/>
    </row>
    <row r="8481" spans="22:24" ht="14.25" customHeight="1" x14ac:dyDescent="0.2">
      <c r="V8481" s="8"/>
      <c r="X8481" s="8"/>
    </row>
    <row r="8482" spans="22:24" ht="14.25" customHeight="1" x14ac:dyDescent="0.2">
      <c r="V8482" s="8"/>
      <c r="X8482" s="8"/>
    </row>
    <row r="8483" spans="22:24" ht="14.25" customHeight="1" x14ac:dyDescent="0.2">
      <c r="V8483" s="8"/>
      <c r="X8483" s="8"/>
    </row>
    <row r="8484" spans="22:24" ht="14.25" customHeight="1" x14ac:dyDescent="0.2">
      <c r="V8484" s="8"/>
      <c r="X8484" s="8"/>
    </row>
    <row r="8485" spans="22:24" ht="14.25" customHeight="1" x14ac:dyDescent="0.2">
      <c r="V8485" s="8"/>
      <c r="X8485" s="8"/>
    </row>
    <row r="8486" spans="22:24" ht="14.25" customHeight="1" x14ac:dyDescent="0.2">
      <c r="V8486" s="8"/>
      <c r="X8486" s="8"/>
    </row>
    <row r="8487" spans="22:24" ht="14.25" customHeight="1" x14ac:dyDescent="0.2">
      <c r="V8487" s="8"/>
      <c r="X8487" s="8"/>
    </row>
    <row r="8488" spans="22:24" ht="14.25" customHeight="1" x14ac:dyDescent="0.2">
      <c r="V8488" s="8"/>
      <c r="X8488" s="8"/>
    </row>
    <row r="8489" spans="22:24" ht="14.25" customHeight="1" x14ac:dyDescent="0.2">
      <c r="V8489" s="8"/>
      <c r="X8489" s="8"/>
    </row>
    <row r="8490" spans="22:24" ht="14.25" customHeight="1" x14ac:dyDescent="0.2">
      <c r="V8490" s="8"/>
      <c r="X8490" s="8"/>
    </row>
    <row r="8491" spans="22:24" ht="14.25" customHeight="1" x14ac:dyDescent="0.2">
      <c r="V8491" s="8"/>
      <c r="X8491" s="8"/>
    </row>
    <row r="8492" spans="22:24" ht="14.25" customHeight="1" x14ac:dyDescent="0.2">
      <c r="V8492" s="8"/>
      <c r="X8492" s="8"/>
    </row>
    <row r="8493" spans="22:24" ht="14.25" customHeight="1" x14ac:dyDescent="0.2">
      <c r="V8493" s="8"/>
      <c r="X8493" s="8"/>
    </row>
    <row r="8494" spans="22:24" ht="14.25" customHeight="1" x14ac:dyDescent="0.2">
      <c r="V8494" s="8"/>
      <c r="X8494" s="8"/>
    </row>
    <row r="8495" spans="22:24" ht="14.25" customHeight="1" x14ac:dyDescent="0.2">
      <c r="V8495" s="8"/>
      <c r="X8495" s="8"/>
    </row>
    <row r="8496" spans="22:24" ht="14.25" customHeight="1" x14ac:dyDescent="0.2">
      <c r="V8496" s="8"/>
      <c r="X8496" s="8"/>
    </row>
    <row r="8497" spans="22:24" ht="14.25" customHeight="1" x14ac:dyDescent="0.2">
      <c r="V8497" s="8"/>
      <c r="X8497" s="8"/>
    </row>
    <row r="8498" spans="22:24" ht="14.25" customHeight="1" x14ac:dyDescent="0.2">
      <c r="V8498" s="8"/>
      <c r="X8498" s="8"/>
    </row>
    <row r="8499" spans="22:24" ht="14.25" customHeight="1" x14ac:dyDescent="0.2">
      <c r="V8499" s="8"/>
      <c r="X8499" s="8"/>
    </row>
    <row r="8500" spans="22:24" ht="14.25" customHeight="1" x14ac:dyDescent="0.2">
      <c r="V8500" s="8"/>
      <c r="X8500" s="8"/>
    </row>
    <row r="8501" spans="22:24" ht="14.25" customHeight="1" x14ac:dyDescent="0.2">
      <c r="V8501" s="8"/>
      <c r="X8501" s="8"/>
    </row>
    <row r="8502" spans="22:24" ht="14.25" customHeight="1" x14ac:dyDescent="0.2">
      <c r="V8502" s="8"/>
      <c r="X8502" s="8"/>
    </row>
    <row r="8503" spans="22:24" ht="14.25" customHeight="1" x14ac:dyDescent="0.2">
      <c r="V8503" s="8"/>
      <c r="X8503" s="8"/>
    </row>
    <row r="8504" spans="22:24" ht="14.25" customHeight="1" x14ac:dyDescent="0.2">
      <c r="V8504" s="8"/>
      <c r="X8504" s="8"/>
    </row>
    <row r="8505" spans="22:24" ht="14.25" customHeight="1" x14ac:dyDescent="0.2">
      <c r="V8505" s="8"/>
      <c r="X8505" s="8"/>
    </row>
    <row r="8506" spans="22:24" ht="14.25" customHeight="1" x14ac:dyDescent="0.2">
      <c r="V8506" s="8"/>
      <c r="X8506" s="8"/>
    </row>
    <row r="8507" spans="22:24" ht="14.25" customHeight="1" x14ac:dyDescent="0.2">
      <c r="V8507" s="8"/>
      <c r="X8507" s="8"/>
    </row>
    <row r="8508" spans="22:24" ht="14.25" customHeight="1" x14ac:dyDescent="0.2">
      <c r="V8508" s="8"/>
      <c r="X8508" s="8"/>
    </row>
    <row r="8509" spans="22:24" ht="14.25" customHeight="1" x14ac:dyDescent="0.2">
      <c r="V8509" s="8"/>
      <c r="X8509" s="8"/>
    </row>
    <row r="8510" spans="22:24" ht="14.25" customHeight="1" x14ac:dyDescent="0.2">
      <c r="V8510" s="8"/>
      <c r="X8510" s="8"/>
    </row>
    <row r="8511" spans="22:24" ht="14.25" customHeight="1" x14ac:dyDescent="0.2">
      <c r="V8511" s="8"/>
      <c r="X8511" s="8"/>
    </row>
    <row r="8512" spans="22:24" ht="14.25" customHeight="1" x14ac:dyDescent="0.2">
      <c r="V8512" s="8"/>
      <c r="X8512" s="8"/>
    </row>
    <row r="8513" spans="22:24" ht="14.25" customHeight="1" x14ac:dyDescent="0.2">
      <c r="V8513" s="8"/>
      <c r="X8513" s="8"/>
    </row>
    <row r="8514" spans="22:24" ht="14.25" customHeight="1" x14ac:dyDescent="0.2">
      <c r="V8514" s="8"/>
      <c r="X8514" s="8"/>
    </row>
    <row r="8515" spans="22:24" ht="14.25" customHeight="1" x14ac:dyDescent="0.2">
      <c r="V8515" s="8"/>
      <c r="X8515" s="8"/>
    </row>
    <row r="8516" spans="22:24" ht="14.25" customHeight="1" x14ac:dyDescent="0.2">
      <c r="V8516" s="8"/>
      <c r="X8516" s="8"/>
    </row>
    <row r="8517" spans="22:24" ht="14.25" customHeight="1" x14ac:dyDescent="0.2">
      <c r="V8517" s="8"/>
      <c r="X8517" s="8"/>
    </row>
    <row r="8518" spans="22:24" ht="14.25" customHeight="1" x14ac:dyDescent="0.2">
      <c r="V8518" s="8"/>
      <c r="X8518" s="8"/>
    </row>
    <row r="8519" spans="22:24" ht="14.25" customHeight="1" x14ac:dyDescent="0.2">
      <c r="V8519" s="8"/>
      <c r="X8519" s="8"/>
    </row>
    <row r="8520" spans="22:24" ht="14.25" customHeight="1" x14ac:dyDescent="0.2">
      <c r="V8520" s="8"/>
      <c r="X8520" s="8"/>
    </row>
    <row r="8521" spans="22:24" ht="14.25" customHeight="1" x14ac:dyDescent="0.2">
      <c r="V8521" s="8"/>
      <c r="X8521" s="8"/>
    </row>
    <row r="8522" spans="22:24" ht="14.25" customHeight="1" x14ac:dyDescent="0.2">
      <c r="V8522" s="8"/>
      <c r="X8522" s="8"/>
    </row>
    <row r="8523" spans="22:24" ht="14.25" customHeight="1" x14ac:dyDescent="0.2">
      <c r="V8523" s="8"/>
      <c r="X8523" s="8"/>
    </row>
    <row r="8524" spans="22:24" ht="14.25" customHeight="1" x14ac:dyDescent="0.2">
      <c r="V8524" s="8"/>
      <c r="X8524" s="8"/>
    </row>
    <row r="8525" spans="22:24" ht="14.25" customHeight="1" x14ac:dyDescent="0.2">
      <c r="V8525" s="8"/>
      <c r="X8525" s="8"/>
    </row>
    <row r="8526" spans="22:24" ht="14.25" customHeight="1" x14ac:dyDescent="0.2">
      <c r="V8526" s="8"/>
      <c r="X8526" s="8"/>
    </row>
    <row r="8527" spans="22:24" ht="14.25" customHeight="1" x14ac:dyDescent="0.2">
      <c r="V8527" s="8"/>
      <c r="X8527" s="8"/>
    </row>
    <row r="8528" spans="22:24" ht="14.25" customHeight="1" x14ac:dyDescent="0.2">
      <c r="V8528" s="8"/>
      <c r="X8528" s="8"/>
    </row>
    <row r="8529" spans="22:24" ht="14.25" customHeight="1" x14ac:dyDescent="0.2">
      <c r="V8529" s="8"/>
      <c r="X8529" s="8"/>
    </row>
    <row r="8530" spans="22:24" ht="14.25" customHeight="1" x14ac:dyDescent="0.2">
      <c r="V8530" s="8"/>
      <c r="X8530" s="8"/>
    </row>
    <row r="8531" spans="22:24" ht="14.25" customHeight="1" x14ac:dyDescent="0.2">
      <c r="V8531" s="8"/>
      <c r="X8531" s="8"/>
    </row>
    <row r="8532" spans="22:24" ht="14.25" customHeight="1" x14ac:dyDescent="0.2">
      <c r="V8532" s="8"/>
      <c r="X8532" s="8"/>
    </row>
    <row r="8533" spans="22:24" ht="14.25" customHeight="1" x14ac:dyDescent="0.2">
      <c r="V8533" s="8"/>
      <c r="X8533" s="8"/>
    </row>
    <row r="8534" spans="22:24" ht="14.25" customHeight="1" x14ac:dyDescent="0.2">
      <c r="V8534" s="8"/>
      <c r="X8534" s="8"/>
    </row>
    <row r="8535" spans="22:24" ht="14.25" customHeight="1" x14ac:dyDescent="0.2">
      <c r="V8535" s="8"/>
      <c r="X8535" s="8"/>
    </row>
    <row r="8536" spans="22:24" ht="14.25" customHeight="1" x14ac:dyDescent="0.2">
      <c r="V8536" s="8"/>
      <c r="X8536" s="8"/>
    </row>
    <row r="8537" spans="22:24" ht="14.25" customHeight="1" x14ac:dyDescent="0.2">
      <c r="V8537" s="8"/>
      <c r="X8537" s="8"/>
    </row>
    <row r="8538" spans="22:24" ht="14.25" customHeight="1" x14ac:dyDescent="0.2">
      <c r="V8538" s="8"/>
      <c r="X8538" s="8"/>
    </row>
    <row r="8539" spans="22:24" ht="14.25" customHeight="1" x14ac:dyDescent="0.2">
      <c r="V8539" s="8"/>
      <c r="X8539" s="8"/>
    </row>
    <row r="8540" spans="22:24" ht="14.25" customHeight="1" x14ac:dyDescent="0.2">
      <c r="V8540" s="8"/>
      <c r="X8540" s="8"/>
    </row>
    <row r="8541" spans="22:24" ht="14.25" customHeight="1" x14ac:dyDescent="0.2">
      <c r="V8541" s="8"/>
      <c r="X8541" s="8"/>
    </row>
    <row r="8542" spans="22:24" ht="14.25" customHeight="1" x14ac:dyDescent="0.2">
      <c r="V8542" s="8"/>
      <c r="X8542" s="8"/>
    </row>
    <row r="8543" spans="22:24" ht="14.25" customHeight="1" x14ac:dyDescent="0.2">
      <c r="V8543" s="8"/>
      <c r="X8543" s="8"/>
    </row>
    <row r="8544" spans="22:24" ht="14.25" customHeight="1" x14ac:dyDescent="0.2">
      <c r="V8544" s="8"/>
      <c r="X8544" s="8"/>
    </row>
    <row r="8545" spans="22:24" ht="14.25" customHeight="1" x14ac:dyDescent="0.2">
      <c r="V8545" s="8"/>
      <c r="X8545" s="8"/>
    </row>
    <row r="8546" spans="22:24" ht="14.25" customHeight="1" x14ac:dyDescent="0.2">
      <c r="V8546" s="8"/>
      <c r="X8546" s="8"/>
    </row>
    <row r="8547" spans="22:24" ht="14.25" customHeight="1" x14ac:dyDescent="0.2">
      <c r="V8547" s="8"/>
      <c r="X8547" s="8"/>
    </row>
    <row r="8548" spans="22:24" ht="14.25" customHeight="1" x14ac:dyDescent="0.2">
      <c r="V8548" s="8"/>
      <c r="X8548" s="8"/>
    </row>
    <row r="8549" spans="22:24" ht="14.25" customHeight="1" x14ac:dyDescent="0.2">
      <c r="V8549" s="8"/>
      <c r="X8549" s="8"/>
    </row>
    <row r="8550" spans="22:24" ht="14.25" customHeight="1" x14ac:dyDescent="0.2">
      <c r="V8550" s="8"/>
      <c r="X8550" s="8"/>
    </row>
    <row r="8551" spans="22:24" ht="14.25" customHeight="1" x14ac:dyDescent="0.2">
      <c r="V8551" s="8"/>
      <c r="X8551" s="8"/>
    </row>
    <row r="8552" spans="22:24" ht="14.25" customHeight="1" x14ac:dyDescent="0.2">
      <c r="V8552" s="8"/>
      <c r="X8552" s="8"/>
    </row>
    <row r="8553" spans="22:24" ht="14.25" customHeight="1" x14ac:dyDescent="0.2">
      <c r="V8553" s="8"/>
      <c r="X8553" s="8"/>
    </row>
    <row r="8554" spans="22:24" ht="14.25" customHeight="1" x14ac:dyDescent="0.2">
      <c r="V8554" s="8"/>
      <c r="X8554" s="8"/>
    </row>
    <row r="8555" spans="22:24" ht="14.25" customHeight="1" x14ac:dyDescent="0.2">
      <c r="V8555" s="8"/>
      <c r="X8555" s="8"/>
    </row>
    <row r="8556" spans="22:24" ht="14.25" customHeight="1" x14ac:dyDescent="0.2">
      <c r="V8556" s="8"/>
      <c r="X8556" s="8"/>
    </row>
    <row r="8557" spans="22:24" ht="14.25" customHeight="1" x14ac:dyDescent="0.2">
      <c r="V8557" s="8"/>
      <c r="X8557" s="8"/>
    </row>
    <row r="8558" spans="22:24" ht="14.25" customHeight="1" x14ac:dyDescent="0.2">
      <c r="V8558" s="8"/>
      <c r="X8558" s="8"/>
    </row>
    <row r="8559" spans="22:24" ht="14.25" customHeight="1" x14ac:dyDescent="0.2">
      <c r="V8559" s="8"/>
      <c r="X8559" s="8"/>
    </row>
    <row r="8560" spans="22:24" ht="14.25" customHeight="1" x14ac:dyDescent="0.2">
      <c r="V8560" s="8"/>
      <c r="X8560" s="8"/>
    </row>
    <row r="8561" spans="22:24" ht="14.25" customHeight="1" x14ac:dyDescent="0.2">
      <c r="V8561" s="8"/>
      <c r="X8561" s="8"/>
    </row>
    <row r="8562" spans="22:24" ht="14.25" customHeight="1" x14ac:dyDescent="0.2">
      <c r="V8562" s="8"/>
      <c r="X8562" s="8"/>
    </row>
    <row r="8563" spans="22:24" ht="14.25" customHeight="1" x14ac:dyDescent="0.2">
      <c r="V8563" s="8"/>
      <c r="X8563" s="8"/>
    </row>
    <row r="8564" spans="22:24" ht="14.25" customHeight="1" x14ac:dyDescent="0.2">
      <c r="V8564" s="8"/>
      <c r="X8564" s="8"/>
    </row>
    <row r="8565" spans="22:24" ht="14.25" customHeight="1" x14ac:dyDescent="0.2">
      <c r="V8565" s="8"/>
      <c r="X8565" s="8"/>
    </row>
    <row r="8566" spans="22:24" ht="14.25" customHeight="1" x14ac:dyDescent="0.2">
      <c r="V8566" s="8"/>
      <c r="X8566" s="8"/>
    </row>
    <row r="8567" spans="22:24" ht="14.25" customHeight="1" x14ac:dyDescent="0.2">
      <c r="V8567" s="8"/>
      <c r="X8567" s="8"/>
    </row>
    <row r="8568" spans="22:24" ht="14.25" customHeight="1" x14ac:dyDescent="0.2">
      <c r="V8568" s="8"/>
      <c r="X8568" s="8"/>
    </row>
    <row r="8569" spans="22:24" ht="14.25" customHeight="1" x14ac:dyDescent="0.2">
      <c r="V8569" s="8"/>
      <c r="X8569" s="8"/>
    </row>
    <row r="8570" spans="22:24" ht="14.25" customHeight="1" x14ac:dyDescent="0.2">
      <c r="V8570" s="8"/>
      <c r="X8570" s="8"/>
    </row>
    <row r="8571" spans="22:24" ht="14.25" customHeight="1" x14ac:dyDescent="0.2">
      <c r="V8571" s="8"/>
      <c r="X8571" s="8"/>
    </row>
    <row r="8572" spans="22:24" ht="14.25" customHeight="1" x14ac:dyDescent="0.2">
      <c r="V8572" s="8"/>
      <c r="X8572" s="8"/>
    </row>
    <row r="8573" spans="22:24" ht="14.25" customHeight="1" x14ac:dyDescent="0.2">
      <c r="V8573" s="8"/>
      <c r="X8573" s="8"/>
    </row>
    <row r="8574" spans="22:24" ht="14.25" customHeight="1" x14ac:dyDescent="0.2">
      <c r="V8574" s="8"/>
      <c r="X8574" s="8"/>
    </row>
    <row r="8575" spans="22:24" ht="14.25" customHeight="1" x14ac:dyDescent="0.2">
      <c r="V8575" s="8"/>
      <c r="X8575" s="8"/>
    </row>
    <row r="8576" spans="22:24" ht="14.25" customHeight="1" x14ac:dyDescent="0.2">
      <c r="V8576" s="8"/>
      <c r="X8576" s="8"/>
    </row>
    <row r="8577" spans="22:24" ht="14.25" customHeight="1" x14ac:dyDescent="0.2">
      <c r="V8577" s="8"/>
      <c r="X8577" s="8"/>
    </row>
    <row r="8578" spans="22:24" ht="14.25" customHeight="1" x14ac:dyDescent="0.2">
      <c r="V8578" s="8"/>
      <c r="X8578" s="8"/>
    </row>
    <row r="8579" spans="22:24" ht="14.25" customHeight="1" x14ac:dyDescent="0.2">
      <c r="V8579" s="8"/>
      <c r="X8579" s="8"/>
    </row>
    <row r="8580" spans="22:24" ht="14.25" customHeight="1" x14ac:dyDescent="0.2">
      <c r="V8580" s="8"/>
      <c r="X8580" s="8"/>
    </row>
    <row r="8581" spans="22:24" ht="14.25" customHeight="1" x14ac:dyDescent="0.2">
      <c r="V8581" s="8"/>
      <c r="X8581" s="8"/>
    </row>
    <row r="8582" spans="22:24" ht="14.25" customHeight="1" x14ac:dyDescent="0.2">
      <c r="V8582" s="8"/>
      <c r="X8582" s="8"/>
    </row>
    <row r="8583" spans="22:24" ht="14.25" customHeight="1" x14ac:dyDescent="0.2">
      <c r="V8583" s="8"/>
      <c r="X8583" s="8"/>
    </row>
    <row r="8584" spans="22:24" ht="14.25" customHeight="1" x14ac:dyDescent="0.2">
      <c r="V8584" s="8"/>
      <c r="X8584" s="8"/>
    </row>
    <row r="8585" spans="22:24" ht="14.25" customHeight="1" x14ac:dyDescent="0.2">
      <c r="V8585" s="8"/>
      <c r="X8585" s="8"/>
    </row>
    <row r="8586" spans="22:24" ht="14.25" customHeight="1" x14ac:dyDescent="0.2">
      <c r="V8586" s="8"/>
      <c r="X8586" s="8"/>
    </row>
    <row r="8587" spans="22:24" ht="14.25" customHeight="1" x14ac:dyDescent="0.2">
      <c r="V8587" s="8"/>
      <c r="X8587" s="8"/>
    </row>
    <row r="8588" spans="22:24" ht="14.25" customHeight="1" x14ac:dyDescent="0.2">
      <c r="V8588" s="8"/>
      <c r="X8588" s="8"/>
    </row>
    <row r="8589" spans="22:24" ht="14.25" customHeight="1" x14ac:dyDescent="0.2">
      <c r="V8589" s="8"/>
      <c r="X8589" s="8"/>
    </row>
    <row r="8590" spans="22:24" ht="14.25" customHeight="1" x14ac:dyDescent="0.2">
      <c r="V8590" s="8"/>
      <c r="X8590" s="8"/>
    </row>
    <row r="8591" spans="22:24" ht="14.25" customHeight="1" x14ac:dyDescent="0.2">
      <c r="V8591" s="8"/>
      <c r="X8591" s="8"/>
    </row>
    <row r="8592" spans="22:24" ht="14.25" customHeight="1" x14ac:dyDescent="0.2">
      <c r="V8592" s="8"/>
      <c r="X8592" s="8"/>
    </row>
    <row r="8593" spans="22:24" ht="14.25" customHeight="1" x14ac:dyDescent="0.2">
      <c r="V8593" s="8"/>
      <c r="X8593" s="8"/>
    </row>
    <row r="8594" spans="22:24" ht="14.25" customHeight="1" x14ac:dyDescent="0.2">
      <c r="V8594" s="8"/>
      <c r="X8594" s="8"/>
    </row>
    <row r="8595" spans="22:24" ht="14.25" customHeight="1" x14ac:dyDescent="0.2">
      <c r="V8595" s="8"/>
      <c r="X8595" s="8"/>
    </row>
    <row r="8596" spans="22:24" ht="14.25" customHeight="1" x14ac:dyDescent="0.2">
      <c r="V8596" s="8"/>
      <c r="X8596" s="8"/>
    </row>
    <row r="8597" spans="22:24" ht="14.25" customHeight="1" x14ac:dyDescent="0.2">
      <c r="V8597" s="8"/>
      <c r="X8597" s="8"/>
    </row>
    <row r="8598" spans="22:24" ht="14.25" customHeight="1" x14ac:dyDescent="0.2">
      <c r="V8598" s="8"/>
      <c r="X8598" s="8"/>
    </row>
    <row r="8599" spans="22:24" ht="14.25" customHeight="1" x14ac:dyDescent="0.2">
      <c r="V8599" s="8"/>
      <c r="X8599" s="8"/>
    </row>
    <row r="8600" spans="22:24" ht="14.25" customHeight="1" x14ac:dyDescent="0.2">
      <c r="V8600" s="8"/>
      <c r="X8600" s="8"/>
    </row>
    <row r="8601" spans="22:24" ht="14.25" customHeight="1" x14ac:dyDescent="0.2">
      <c r="V8601" s="8"/>
      <c r="X8601" s="8"/>
    </row>
    <row r="8602" spans="22:24" ht="14.25" customHeight="1" x14ac:dyDescent="0.2">
      <c r="V8602" s="8"/>
      <c r="X8602" s="8"/>
    </row>
    <row r="8603" spans="22:24" ht="14.25" customHeight="1" x14ac:dyDescent="0.2">
      <c r="V8603" s="8"/>
      <c r="X8603" s="8"/>
    </row>
    <row r="8604" spans="22:24" ht="14.25" customHeight="1" x14ac:dyDescent="0.2">
      <c r="V8604" s="8"/>
      <c r="X8604" s="8"/>
    </row>
    <row r="8605" spans="22:24" ht="14.25" customHeight="1" x14ac:dyDescent="0.2">
      <c r="V8605" s="8"/>
      <c r="X8605" s="8"/>
    </row>
    <row r="8606" spans="22:24" ht="14.25" customHeight="1" x14ac:dyDescent="0.2">
      <c r="V8606" s="8"/>
      <c r="X8606" s="8"/>
    </row>
    <row r="8607" spans="22:24" ht="14.25" customHeight="1" x14ac:dyDescent="0.2">
      <c r="V8607" s="8"/>
      <c r="X8607" s="8"/>
    </row>
    <row r="8608" spans="22:24" ht="14.25" customHeight="1" x14ac:dyDescent="0.2">
      <c r="V8608" s="8"/>
      <c r="X8608" s="8"/>
    </row>
    <row r="8609" spans="22:24" ht="14.25" customHeight="1" x14ac:dyDescent="0.2">
      <c r="V8609" s="8"/>
      <c r="X8609" s="8"/>
    </row>
    <row r="8610" spans="22:24" ht="14.25" customHeight="1" x14ac:dyDescent="0.2">
      <c r="V8610" s="8"/>
      <c r="X8610" s="8"/>
    </row>
    <row r="8611" spans="22:24" ht="14.25" customHeight="1" x14ac:dyDescent="0.2">
      <c r="V8611" s="8"/>
      <c r="X8611" s="8"/>
    </row>
    <row r="8612" spans="22:24" ht="14.25" customHeight="1" x14ac:dyDescent="0.2">
      <c r="V8612" s="8"/>
      <c r="X8612" s="8"/>
    </row>
    <row r="8613" spans="22:24" ht="14.25" customHeight="1" x14ac:dyDescent="0.2">
      <c r="V8613" s="8"/>
      <c r="X8613" s="8"/>
    </row>
    <row r="8614" spans="22:24" ht="14.25" customHeight="1" x14ac:dyDescent="0.2">
      <c r="V8614" s="8"/>
      <c r="X8614" s="8"/>
    </row>
    <row r="8615" spans="22:24" ht="14.25" customHeight="1" x14ac:dyDescent="0.2">
      <c r="V8615" s="8"/>
      <c r="X8615" s="8"/>
    </row>
    <row r="8616" spans="22:24" ht="14.25" customHeight="1" x14ac:dyDescent="0.2">
      <c r="V8616" s="8"/>
      <c r="X8616" s="8"/>
    </row>
    <row r="8617" spans="22:24" ht="14.25" customHeight="1" x14ac:dyDescent="0.2">
      <c r="V8617" s="8"/>
      <c r="X8617" s="8"/>
    </row>
    <row r="8618" spans="22:24" ht="14.25" customHeight="1" x14ac:dyDescent="0.2">
      <c r="V8618" s="8"/>
      <c r="X8618" s="8"/>
    </row>
    <row r="8619" spans="22:24" ht="14.25" customHeight="1" x14ac:dyDescent="0.2">
      <c r="V8619" s="8"/>
      <c r="X8619" s="8"/>
    </row>
    <row r="8620" spans="22:24" ht="14.25" customHeight="1" x14ac:dyDescent="0.2">
      <c r="V8620" s="8"/>
      <c r="X8620" s="8"/>
    </row>
    <row r="8621" spans="22:24" ht="14.25" customHeight="1" x14ac:dyDescent="0.2">
      <c r="V8621" s="8"/>
      <c r="X8621" s="8"/>
    </row>
    <row r="8622" spans="22:24" ht="14.25" customHeight="1" x14ac:dyDescent="0.2">
      <c r="V8622" s="8"/>
      <c r="X8622" s="8"/>
    </row>
    <row r="8623" spans="22:24" ht="14.25" customHeight="1" x14ac:dyDescent="0.2">
      <c r="V8623" s="8"/>
      <c r="X8623" s="8"/>
    </row>
    <row r="8624" spans="22:24" ht="14.25" customHeight="1" x14ac:dyDescent="0.2">
      <c r="V8624" s="8"/>
      <c r="X8624" s="8"/>
    </row>
    <row r="8625" spans="22:24" ht="14.25" customHeight="1" x14ac:dyDescent="0.2">
      <c r="V8625" s="8"/>
      <c r="X8625" s="8"/>
    </row>
    <row r="8626" spans="22:24" ht="14.25" customHeight="1" x14ac:dyDescent="0.2">
      <c r="V8626" s="8"/>
      <c r="X8626" s="8"/>
    </row>
    <row r="8627" spans="22:24" ht="14.25" customHeight="1" x14ac:dyDescent="0.2">
      <c r="V8627" s="8"/>
      <c r="X8627" s="8"/>
    </row>
    <row r="8628" spans="22:24" ht="14.25" customHeight="1" x14ac:dyDescent="0.2">
      <c r="V8628" s="8"/>
      <c r="X8628" s="8"/>
    </row>
    <row r="8629" spans="22:24" ht="14.25" customHeight="1" x14ac:dyDescent="0.2">
      <c r="V8629" s="8"/>
      <c r="X8629" s="8"/>
    </row>
    <row r="8630" spans="22:24" ht="14.25" customHeight="1" x14ac:dyDescent="0.2">
      <c r="V8630" s="8"/>
      <c r="X8630" s="8"/>
    </row>
    <row r="8631" spans="22:24" ht="14.25" customHeight="1" x14ac:dyDescent="0.2">
      <c r="V8631" s="8"/>
      <c r="X8631" s="8"/>
    </row>
    <row r="8632" spans="22:24" ht="14.25" customHeight="1" x14ac:dyDescent="0.2">
      <c r="V8632" s="8"/>
      <c r="X8632" s="8"/>
    </row>
    <row r="8633" spans="22:24" ht="14.25" customHeight="1" x14ac:dyDescent="0.2">
      <c r="V8633" s="8"/>
      <c r="X8633" s="8"/>
    </row>
    <row r="8634" spans="22:24" ht="14.25" customHeight="1" x14ac:dyDescent="0.2">
      <c r="V8634" s="8"/>
      <c r="X8634" s="8"/>
    </row>
    <row r="8635" spans="22:24" ht="14.25" customHeight="1" x14ac:dyDescent="0.2">
      <c r="V8635" s="8"/>
      <c r="X8635" s="8"/>
    </row>
    <row r="8636" spans="22:24" ht="14.25" customHeight="1" x14ac:dyDescent="0.2">
      <c r="V8636" s="8"/>
      <c r="X8636" s="8"/>
    </row>
    <row r="8637" spans="22:24" ht="14.25" customHeight="1" x14ac:dyDescent="0.2">
      <c r="V8637" s="8"/>
      <c r="X8637" s="8"/>
    </row>
    <row r="8638" spans="22:24" ht="14.25" customHeight="1" x14ac:dyDescent="0.2">
      <c r="V8638" s="8"/>
      <c r="X8638" s="8"/>
    </row>
    <row r="8639" spans="22:24" ht="14.25" customHeight="1" x14ac:dyDescent="0.2">
      <c r="V8639" s="8"/>
      <c r="X8639" s="8"/>
    </row>
    <row r="8640" spans="22:24" ht="14.25" customHeight="1" x14ac:dyDescent="0.2">
      <c r="V8640" s="8"/>
      <c r="X8640" s="8"/>
    </row>
    <row r="8641" spans="22:24" ht="14.25" customHeight="1" x14ac:dyDescent="0.2">
      <c r="V8641" s="8"/>
      <c r="X8641" s="8"/>
    </row>
    <row r="8642" spans="22:24" ht="14.25" customHeight="1" x14ac:dyDescent="0.2">
      <c r="V8642" s="8"/>
      <c r="X8642" s="8"/>
    </row>
    <row r="8643" spans="22:24" ht="14.25" customHeight="1" x14ac:dyDescent="0.2">
      <c r="V8643" s="8"/>
      <c r="X8643" s="8"/>
    </row>
    <row r="8644" spans="22:24" ht="14.25" customHeight="1" x14ac:dyDescent="0.2">
      <c r="V8644" s="8"/>
      <c r="X8644" s="8"/>
    </row>
    <row r="8645" spans="22:24" ht="14.25" customHeight="1" x14ac:dyDescent="0.2">
      <c r="V8645" s="8"/>
      <c r="X8645" s="8"/>
    </row>
    <row r="8646" spans="22:24" ht="14.25" customHeight="1" x14ac:dyDescent="0.2">
      <c r="V8646" s="8"/>
      <c r="X8646" s="8"/>
    </row>
    <row r="8647" spans="22:24" ht="14.25" customHeight="1" x14ac:dyDescent="0.2">
      <c r="V8647" s="8"/>
      <c r="X8647" s="8"/>
    </row>
    <row r="8648" spans="22:24" ht="14.25" customHeight="1" x14ac:dyDescent="0.2">
      <c r="V8648" s="8"/>
      <c r="X8648" s="8"/>
    </row>
    <row r="8649" spans="22:24" ht="14.25" customHeight="1" x14ac:dyDescent="0.2">
      <c r="V8649" s="8"/>
      <c r="X8649" s="8"/>
    </row>
    <row r="8650" spans="22:24" ht="14.25" customHeight="1" x14ac:dyDescent="0.2">
      <c r="V8650" s="8"/>
      <c r="X8650" s="8"/>
    </row>
    <row r="8651" spans="22:24" ht="14.25" customHeight="1" x14ac:dyDescent="0.2">
      <c r="V8651" s="8"/>
      <c r="X8651" s="8"/>
    </row>
    <row r="8652" spans="22:24" ht="14.25" customHeight="1" x14ac:dyDescent="0.2">
      <c r="V8652" s="8"/>
      <c r="X8652" s="8"/>
    </row>
    <row r="8653" spans="22:24" ht="14.25" customHeight="1" x14ac:dyDescent="0.2">
      <c r="V8653" s="8"/>
      <c r="X8653" s="8"/>
    </row>
    <row r="8654" spans="22:24" ht="14.25" customHeight="1" x14ac:dyDescent="0.2">
      <c r="V8654" s="8"/>
      <c r="X8654" s="8"/>
    </row>
    <row r="8655" spans="22:24" ht="14.25" customHeight="1" x14ac:dyDescent="0.2">
      <c r="V8655" s="8"/>
      <c r="X8655" s="8"/>
    </row>
    <row r="8656" spans="22:24" ht="14.25" customHeight="1" x14ac:dyDescent="0.2">
      <c r="V8656" s="8"/>
      <c r="X8656" s="8"/>
    </row>
    <row r="8657" spans="22:24" ht="14.25" customHeight="1" x14ac:dyDescent="0.2">
      <c r="V8657" s="8"/>
      <c r="X8657" s="8"/>
    </row>
    <row r="8658" spans="22:24" ht="14.25" customHeight="1" x14ac:dyDescent="0.2">
      <c r="V8658" s="8"/>
      <c r="X8658" s="8"/>
    </row>
    <row r="8659" spans="22:24" ht="14.25" customHeight="1" x14ac:dyDescent="0.2">
      <c r="V8659" s="8"/>
      <c r="X8659" s="8"/>
    </row>
    <row r="8660" spans="22:24" ht="14.25" customHeight="1" x14ac:dyDescent="0.2">
      <c r="V8660" s="8"/>
      <c r="X8660" s="8"/>
    </row>
    <row r="8661" spans="22:24" ht="14.25" customHeight="1" x14ac:dyDescent="0.2">
      <c r="V8661" s="8"/>
      <c r="X8661" s="8"/>
    </row>
    <row r="8662" spans="22:24" ht="14.25" customHeight="1" x14ac:dyDescent="0.2">
      <c r="V8662" s="8"/>
      <c r="X8662" s="8"/>
    </row>
    <row r="8663" spans="22:24" ht="14.25" customHeight="1" x14ac:dyDescent="0.2">
      <c r="V8663" s="8"/>
      <c r="X8663" s="8"/>
    </row>
    <row r="8664" spans="22:24" ht="14.25" customHeight="1" x14ac:dyDescent="0.2">
      <c r="V8664" s="8"/>
      <c r="X8664" s="8"/>
    </row>
    <row r="8665" spans="22:24" ht="14.25" customHeight="1" x14ac:dyDescent="0.2">
      <c r="V8665" s="8"/>
      <c r="X8665" s="8"/>
    </row>
    <row r="8666" spans="22:24" ht="14.25" customHeight="1" x14ac:dyDescent="0.2">
      <c r="V8666" s="8"/>
      <c r="X8666" s="8"/>
    </row>
    <row r="8667" spans="22:24" ht="14.25" customHeight="1" x14ac:dyDescent="0.2">
      <c r="V8667" s="8"/>
      <c r="X8667" s="8"/>
    </row>
    <row r="8668" spans="22:24" ht="14.25" customHeight="1" x14ac:dyDescent="0.2">
      <c r="V8668" s="8"/>
      <c r="X8668" s="8"/>
    </row>
    <row r="8669" spans="22:24" ht="14.25" customHeight="1" x14ac:dyDescent="0.2">
      <c r="V8669" s="8"/>
      <c r="X8669" s="8"/>
    </row>
    <row r="8670" spans="22:24" ht="14.25" customHeight="1" x14ac:dyDescent="0.2">
      <c r="V8670" s="8"/>
      <c r="X8670" s="8"/>
    </row>
    <row r="8671" spans="22:24" ht="14.25" customHeight="1" x14ac:dyDescent="0.2">
      <c r="V8671" s="8"/>
      <c r="X8671" s="8"/>
    </row>
    <row r="8672" spans="22:24" ht="14.25" customHeight="1" x14ac:dyDescent="0.2">
      <c r="V8672" s="8"/>
      <c r="X8672" s="8"/>
    </row>
    <row r="8673" spans="22:24" ht="14.25" customHeight="1" x14ac:dyDescent="0.2">
      <c r="V8673" s="8"/>
      <c r="X8673" s="8"/>
    </row>
    <row r="8674" spans="22:24" ht="14.25" customHeight="1" x14ac:dyDescent="0.2">
      <c r="V8674" s="8"/>
      <c r="X8674" s="8"/>
    </row>
    <row r="8675" spans="22:24" ht="14.25" customHeight="1" x14ac:dyDescent="0.2">
      <c r="V8675" s="8"/>
      <c r="X8675" s="8"/>
    </row>
    <row r="8676" spans="22:24" ht="14.25" customHeight="1" x14ac:dyDescent="0.2">
      <c r="V8676" s="8"/>
      <c r="X8676" s="8"/>
    </row>
    <row r="8677" spans="22:24" ht="14.25" customHeight="1" x14ac:dyDescent="0.2">
      <c r="V8677" s="8"/>
      <c r="X8677" s="8"/>
    </row>
    <row r="8678" spans="22:24" ht="14.25" customHeight="1" x14ac:dyDescent="0.2">
      <c r="V8678" s="8"/>
      <c r="X8678" s="8"/>
    </row>
    <row r="8679" spans="22:24" ht="14.25" customHeight="1" x14ac:dyDescent="0.2">
      <c r="V8679" s="8"/>
      <c r="X8679" s="8"/>
    </row>
    <row r="8680" spans="22:24" ht="14.25" customHeight="1" x14ac:dyDescent="0.2">
      <c r="V8680" s="8"/>
      <c r="X8680" s="8"/>
    </row>
    <row r="8681" spans="22:24" ht="14.25" customHeight="1" x14ac:dyDescent="0.2">
      <c r="V8681" s="8"/>
      <c r="X8681" s="8"/>
    </row>
    <row r="8682" spans="22:24" ht="14.25" customHeight="1" x14ac:dyDescent="0.2">
      <c r="V8682" s="8"/>
      <c r="X8682" s="8"/>
    </row>
    <row r="8683" spans="22:24" ht="14.25" customHeight="1" x14ac:dyDescent="0.2">
      <c r="V8683" s="8"/>
      <c r="X8683" s="8"/>
    </row>
    <row r="8684" spans="22:24" ht="14.25" customHeight="1" x14ac:dyDescent="0.2">
      <c r="V8684" s="8"/>
      <c r="X8684" s="8"/>
    </row>
    <row r="8685" spans="22:24" ht="14.25" customHeight="1" x14ac:dyDescent="0.2">
      <c r="V8685" s="8"/>
      <c r="X8685" s="8"/>
    </row>
    <row r="8686" spans="22:24" ht="14.25" customHeight="1" x14ac:dyDescent="0.2">
      <c r="V8686" s="8"/>
      <c r="X8686" s="8"/>
    </row>
    <row r="8687" spans="22:24" ht="14.25" customHeight="1" x14ac:dyDescent="0.2">
      <c r="V8687" s="8"/>
      <c r="X8687" s="8"/>
    </row>
    <row r="8688" spans="22:24" ht="14.25" customHeight="1" x14ac:dyDescent="0.2">
      <c r="V8688" s="8"/>
      <c r="X8688" s="8"/>
    </row>
    <row r="8689" spans="22:24" ht="14.25" customHeight="1" x14ac:dyDescent="0.2">
      <c r="V8689" s="8"/>
      <c r="X8689" s="8"/>
    </row>
    <row r="8690" spans="22:24" ht="14.25" customHeight="1" x14ac:dyDescent="0.2">
      <c r="V8690" s="8"/>
      <c r="X8690" s="8"/>
    </row>
    <row r="8691" spans="22:24" ht="14.25" customHeight="1" x14ac:dyDescent="0.2">
      <c r="V8691" s="8"/>
      <c r="X8691" s="8"/>
    </row>
    <row r="8692" spans="22:24" ht="14.25" customHeight="1" x14ac:dyDescent="0.2">
      <c r="V8692" s="8"/>
      <c r="X8692" s="8"/>
    </row>
    <row r="8693" spans="22:24" ht="14.25" customHeight="1" x14ac:dyDescent="0.2">
      <c r="V8693" s="8"/>
      <c r="X8693" s="8"/>
    </row>
    <row r="8694" spans="22:24" ht="14.25" customHeight="1" x14ac:dyDescent="0.2">
      <c r="V8694" s="8"/>
      <c r="X8694" s="8"/>
    </row>
    <row r="8695" spans="22:24" ht="14.25" customHeight="1" x14ac:dyDescent="0.2">
      <c r="V8695" s="8"/>
      <c r="X8695" s="8"/>
    </row>
    <row r="8696" spans="22:24" ht="14.25" customHeight="1" x14ac:dyDescent="0.2">
      <c r="V8696" s="8"/>
      <c r="X8696" s="8"/>
    </row>
    <row r="8697" spans="22:24" ht="14.25" customHeight="1" x14ac:dyDescent="0.2">
      <c r="V8697" s="8"/>
      <c r="X8697" s="8"/>
    </row>
    <row r="8698" spans="22:24" ht="14.25" customHeight="1" x14ac:dyDescent="0.2">
      <c r="V8698" s="8"/>
      <c r="X8698" s="8"/>
    </row>
    <row r="8699" spans="22:24" ht="14.25" customHeight="1" x14ac:dyDescent="0.2">
      <c r="V8699" s="8"/>
      <c r="X8699" s="8"/>
    </row>
    <row r="8700" spans="22:24" ht="14.25" customHeight="1" x14ac:dyDescent="0.2">
      <c r="V8700" s="8"/>
      <c r="X8700" s="8"/>
    </row>
    <row r="8701" spans="22:24" ht="14.25" customHeight="1" x14ac:dyDescent="0.2">
      <c r="V8701" s="8"/>
      <c r="X8701" s="8"/>
    </row>
    <row r="8702" spans="22:24" ht="14.25" customHeight="1" x14ac:dyDescent="0.2">
      <c r="V8702" s="8"/>
      <c r="X8702" s="8"/>
    </row>
    <row r="8703" spans="22:24" ht="14.25" customHeight="1" x14ac:dyDescent="0.2">
      <c r="V8703" s="8"/>
      <c r="X8703" s="8"/>
    </row>
    <row r="8704" spans="22:24" ht="14.25" customHeight="1" x14ac:dyDescent="0.2">
      <c r="V8704" s="8"/>
      <c r="X8704" s="8"/>
    </row>
    <row r="8705" spans="22:24" ht="14.25" customHeight="1" x14ac:dyDescent="0.2">
      <c r="V8705" s="8"/>
      <c r="X8705" s="8"/>
    </row>
    <row r="8706" spans="22:24" ht="14.25" customHeight="1" x14ac:dyDescent="0.2">
      <c r="V8706" s="8"/>
      <c r="X8706" s="8"/>
    </row>
    <row r="8707" spans="22:24" ht="14.25" customHeight="1" x14ac:dyDescent="0.2">
      <c r="V8707" s="8"/>
      <c r="X8707" s="8"/>
    </row>
    <row r="8708" spans="22:24" ht="14.25" customHeight="1" x14ac:dyDescent="0.2">
      <c r="V8708" s="8"/>
      <c r="X8708" s="8"/>
    </row>
    <row r="8709" spans="22:24" ht="14.25" customHeight="1" x14ac:dyDescent="0.2">
      <c r="V8709" s="8"/>
      <c r="X8709" s="8"/>
    </row>
    <row r="8710" spans="22:24" ht="14.25" customHeight="1" x14ac:dyDescent="0.2">
      <c r="V8710" s="8"/>
      <c r="X8710" s="8"/>
    </row>
    <row r="8711" spans="22:24" ht="14.25" customHeight="1" x14ac:dyDescent="0.2">
      <c r="V8711" s="8"/>
      <c r="X8711" s="8"/>
    </row>
    <row r="8712" spans="22:24" ht="14.25" customHeight="1" x14ac:dyDescent="0.2">
      <c r="V8712" s="8"/>
      <c r="X8712" s="8"/>
    </row>
    <row r="8713" spans="22:24" ht="14.25" customHeight="1" x14ac:dyDescent="0.2">
      <c r="V8713" s="8"/>
      <c r="X8713" s="8"/>
    </row>
    <row r="8714" spans="22:24" ht="14.25" customHeight="1" x14ac:dyDescent="0.2">
      <c r="V8714" s="8"/>
      <c r="X8714" s="8"/>
    </row>
    <row r="8715" spans="22:24" ht="14.25" customHeight="1" x14ac:dyDescent="0.2">
      <c r="V8715" s="8"/>
      <c r="X8715" s="8"/>
    </row>
    <row r="8716" spans="22:24" ht="14.25" customHeight="1" x14ac:dyDescent="0.2">
      <c r="V8716" s="8"/>
      <c r="X8716" s="8"/>
    </row>
    <row r="8717" spans="22:24" ht="14.25" customHeight="1" x14ac:dyDescent="0.2">
      <c r="V8717" s="8"/>
      <c r="X8717" s="8"/>
    </row>
    <row r="8718" spans="22:24" ht="14.25" customHeight="1" x14ac:dyDescent="0.2">
      <c r="V8718" s="8"/>
      <c r="X8718" s="8"/>
    </row>
    <row r="8719" spans="22:24" ht="14.25" customHeight="1" x14ac:dyDescent="0.2">
      <c r="V8719" s="8"/>
      <c r="X8719" s="8"/>
    </row>
    <row r="8720" spans="22:24" ht="14.25" customHeight="1" x14ac:dyDescent="0.2">
      <c r="V8720" s="8"/>
      <c r="X8720" s="8"/>
    </row>
    <row r="8721" spans="22:24" ht="14.25" customHeight="1" x14ac:dyDescent="0.2">
      <c r="V8721" s="8"/>
      <c r="X8721" s="8"/>
    </row>
    <row r="8722" spans="22:24" ht="14.25" customHeight="1" x14ac:dyDescent="0.2">
      <c r="V8722" s="8"/>
      <c r="X8722" s="8"/>
    </row>
    <row r="8723" spans="22:24" ht="14.25" customHeight="1" x14ac:dyDescent="0.2">
      <c r="V8723" s="8"/>
      <c r="X8723" s="8"/>
    </row>
    <row r="8724" spans="22:24" ht="14.25" customHeight="1" x14ac:dyDescent="0.2">
      <c r="V8724" s="8"/>
      <c r="X8724" s="8"/>
    </row>
    <row r="8725" spans="22:24" ht="14.25" customHeight="1" x14ac:dyDescent="0.2">
      <c r="V8725" s="8"/>
      <c r="X8725" s="8"/>
    </row>
    <row r="8726" spans="22:24" ht="14.25" customHeight="1" x14ac:dyDescent="0.2">
      <c r="V8726" s="8"/>
      <c r="X8726" s="8"/>
    </row>
    <row r="8727" spans="22:24" ht="14.25" customHeight="1" x14ac:dyDescent="0.2">
      <c r="V8727" s="8"/>
      <c r="X8727" s="8"/>
    </row>
    <row r="8728" spans="22:24" ht="14.25" customHeight="1" x14ac:dyDescent="0.2">
      <c r="V8728" s="8"/>
      <c r="X8728" s="8"/>
    </row>
    <row r="8729" spans="22:24" ht="14.25" customHeight="1" x14ac:dyDescent="0.2">
      <c r="V8729" s="8"/>
      <c r="X8729" s="8"/>
    </row>
    <row r="8730" spans="22:24" ht="14.25" customHeight="1" x14ac:dyDescent="0.2">
      <c r="V8730" s="8"/>
      <c r="X8730" s="8"/>
    </row>
    <row r="8731" spans="22:24" ht="14.25" customHeight="1" x14ac:dyDescent="0.2">
      <c r="V8731" s="8"/>
      <c r="X8731" s="8"/>
    </row>
    <row r="8732" spans="22:24" ht="14.25" customHeight="1" x14ac:dyDescent="0.2">
      <c r="V8732" s="8"/>
      <c r="X8732" s="8"/>
    </row>
    <row r="8733" spans="22:24" ht="14.25" customHeight="1" x14ac:dyDescent="0.2">
      <c r="V8733" s="8"/>
      <c r="X8733" s="8"/>
    </row>
    <row r="8734" spans="22:24" ht="14.25" customHeight="1" x14ac:dyDescent="0.2">
      <c r="V8734" s="8"/>
      <c r="X8734" s="8"/>
    </row>
    <row r="8735" spans="22:24" ht="14.25" customHeight="1" x14ac:dyDescent="0.2">
      <c r="V8735" s="8"/>
      <c r="X8735" s="8"/>
    </row>
    <row r="8736" spans="22:24" ht="14.25" customHeight="1" x14ac:dyDescent="0.2">
      <c r="V8736" s="8"/>
      <c r="X8736" s="8"/>
    </row>
    <row r="8737" spans="22:24" ht="14.25" customHeight="1" x14ac:dyDescent="0.2">
      <c r="V8737" s="8"/>
      <c r="X8737" s="8"/>
    </row>
    <row r="8738" spans="22:24" ht="14.25" customHeight="1" x14ac:dyDescent="0.2">
      <c r="V8738" s="8"/>
      <c r="X8738" s="8"/>
    </row>
    <row r="8739" spans="22:24" ht="14.25" customHeight="1" x14ac:dyDescent="0.2">
      <c r="V8739" s="8"/>
      <c r="X8739" s="8"/>
    </row>
    <row r="8740" spans="22:24" ht="14.25" customHeight="1" x14ac:dyDescent="0.2">
      <c r="V8740" s="8"/>
      <c r="X8740" s="8"/>
    </row>
    <row r="8741" spans="22:24" ht="14.25" customHeight="1" x14ac:dyDescent="0.2">
      <c r="V8741" s="8"/>
      <c r="X8741" s="8"/>
    </row>
    <row r="8742" spans="22:24" ht="14.25" customHeight="1" x14ac:dyDescent="0.2">
      <c r="V8742" s="8"/>
      <c r="X8742" s="8"/>
    </row>
    <row r="8743" spans="22:24" ht="14.25" customHeight="1" x14ac:dyDescent="0.2">
      <c r="V8743" s="8"/>
      <c r="X8743" s="8"/>
    </row>
    <row r="8744" spans="22:24" ht="14.25" customHeight="1" x14ac:dyDescent="0.2">
      <c r="V8744" s="8"/>
      <c r="X8744" s="8"/>
    </row>
    <row r="8745" spans="22:24" ht="14.25" customHeight="1" x14ac:dyDescent="0.2">
      <c r="V8745" s="8"/>
      <c r="X8745" s="8"/>
    </row>
    <row r="8746" spans="22:24" ht="14.25" customHeight="1" x14ac:dyDescent="0.2">
      <c r="V8746" s="8"/>
      <c r="X8746" s="8"/>
    </row>
    <row r="8747" spans="22:24" ht="14.25" customHeight="1" x14ac:dyDescent="0.2">
      <c r="V8747" s="8"/>
      <c r="X8747" s="8"/>
    </row>
    <row r="8748" spans="22:24" ht="14.25" customHeight="1" x14ac:dyDescent="0.2">
      <c r="V8748" s="8"/>
      <c r="X8748" s="8"/>
    </row>
    <row r="8749" spans="22:24" ht="14.25" customHeight="1" x14ac:dyDescent="0.2">
      <c r="V8749" s="8"/>
      <c r="X8749" s="8"/>
    </row>
    <row r="8750" spans="22:24" ht="14.25" customHeight="1" x14ac:dyDescent="0.2">
      <c r="V8750" s="8"/>
      <c r="X8750" s="8"/>
    </row>
    <row r="8751" spans="22:24" ht="14.25" customHeight="1" x14ac:dyDescent="0.2">
      <c r="V8751" s="8"/>
      <c r="X8751" s="8"/>
    </row>
    <row r="8752" spans="22:24" ht="14.25" customHeight="1" x14ac:dyDescent="0.2">
      <c r="V8752" s="8"/>
      <c r="X8752" s="8"/>
    </row>
    <row r="8753" spans="22:24" ht="14.25" customHeight="1" x14ac:dyDescent="0.2">
      <c r="V8753" s="8"/>
      <c r="X8753" s="8"/>
    </row>
    <row r="8754" spans="22:24" ht="14.25" customHeight="1" x14ac:dyDescent="0.2">
      <c r="V8754" s="8"/>
      <c r="X8754" s="8"/>
    </row>
    <row r="8755" spans="22:24" ht="14.25" customHeight="1" x14ac:dyDescent="0.2">
      <c r="V8755" s="8"/>
      <c r="X8755" s="8"/>
    </row>
    <row r="8756" spans="22:24" ht="14.25" customHeight="1" x14ac:dyDescent="0.2">
      <c r="V8756" s="8"/>
      <c r="X8756" s="8"/>
    </row>
    <row r="8757" spans="22:24" ht="14.25" customHeight="1" x14ac:dyDescent="0.2">
      <c r="V8757" s="8"/>
      <c r="X8757" s="8"/>
    </row>
    <row r="8758" spans="22:24" ht="14.25" customHeight="1" x14ac:dyDescent="0.2">
      <c r="V8758" s="8"/>
      <c r="X8758" s="8"/>
    </row>
    <row r="8759" spans="22:24" ht="14.25" customHeight="1" x14ac:dyDescent="0.2">
      <c r="V8759" s="8"/>
      <c r="X8759" s="8"/>
    </row>
    <row r="8760" spans="22:24" ht="14.25" customHeight="1" x14ac:dyDescent="0.2">
      <c r="V8760" s="8"/>
      <c r="X8760" s="8"/>
    </row>
    <row r="8761" spans="22:24" ht="14.25" customHeight="1" x14ac:dyDescent="0.2">
      <c r="V8761" s="8"/>
      <c r="X8761" s="8"/>
    </row>
    <row r="8762" spans="22:24" ht="14.25" customHeight="1" x14ac:dyDescent="0.2">
      <c r="V8762" s="8"/>
      <c r="X8762" s="8"/>
    </row>
    <row r="8763" spans="22:24" ht="14.25" customHeight="1" x14ac:dyDescent="0.2">
      <c r="V8763" s="8"/>
      <c r="X8763" s="8"/>
    </row>
    <row r="8764" spans="22:24" ht="14.25" customHeight="1" x14ac:dyDescent="0.2">
      <c r="V8764" s="8"/>
      <c r="X8764" s="8"/>
    </row>
    <row r="8765" spans="22:24" ht="14.25" customHeight="1" x14ac:dyDescent="0.2">
      <c r="V8765" s="8"/>
      <c r="X8765" s="8"/>
    </row>
    <row r="8766" spans="22:24" ht="14.25" customHeight="1" x14ac:dyDescent="0.2">
      <c r="V8766" s="8"/>
      <c r="X8766" s="8"/>
    </row>
    <row r="8767" spans="22:24" ht="14.25" customHeight="1" x14ac:dyDescent="0.2">
      <c r="V8767" s="8"/>
      <c r="X8767" s="8"/>
    </row>
    <row r="8768" spans="22:24" ht="14.25" customHeight="1" x14ac:dyDescent="0.2">
      <c r="V8768" s="8"/>
      <c r="X8768" s="8"/>
    </row>
    <row r="8769" spans="22:24" ht="14.25" customHeight="1" x14ac:dyDescent="0.2">
      <c r="V8769" s="8"/>
      <c r="X8769" s="8"/>
    </row>
    <row r="8770" spans="22:24" ht="14.25" customHeight="1" x14ac:dyDescent="0.2">
      <c r="V8770" s="8"/>
      <c r="X8770" s="8"/>
    </row>
    <row r="8771" spans="22:24" ht="14.25" customHeight="1" x14ac:dyDescent="0.2">
      <c r="V8771" s="8"/>
      <c r="X8771" s="8"/>
    </row>
    <row r="8772" spans="22:24" ht="14.25" customHeight="1" x14ac:dyDescent="0.2">
      <c r="V8772" s="8"/>
      <c r="X8772" s="8"/>
    </row>
    <row r="8773" spans="22:24" ht="14.25" customHeight="1" x14ac:dyDescent="0.2">
      <c r="V8773" s="8"/>
      <c r="X8773" s="8"/>
    </row>
    <row r="8774" spans="22:24" ht="14.25" customHeight="1" x14ac:dyDescent="0.2">
      <c r="V8774" s="8"/>
      <c r="X8774" s="8"/>
    </row>
    <row r="8775" spans="22:24" ht="14.25" customHeight="1" x14ac:dyDescent="0.2">
      <c r="V8775" s="8"/>
      <c r="X8775" s="8"/>
    </row>
    <row r="8776" spans="22:24" ht="14.25" customHeight="1" x14ac:dyDescent="0.2">
      <c r="V8776" s="8"/>
      <c r="X8776" s="8"/>
    </row>
    <row r="8777" spans="22:24" ht="14.25" customHeight="1" x14ac:dyDescent="0.2">
      <c r="V8777" s="8"/>
      <c r="X8777" s="8"/>
    </row>
    <row r="8778" spans="22:24" ht="14.25" customHeight="1" x14ac:dyDescent="0.2">
      <c r="V8778" s="8"/>
      <c r="X8778" s="8"/>
    </row>
    <row r="8779" spans="22:24" ht="14.25" customHeight="1" x14ac:dyDescent="0.2">
      <c r="V8779" s="8"/>
      <c r="X8779" s="8"/>
    </row>
    <row r="8780" spans="22:24" ht="14.25" customHeight="1" x14ac:dyDescent="0.2">
      <c r="V8780" s="8"/>
      <c r="X8780" s="8"/>
    </row>
    <row r="8781" spans="22:24" ht="14.25" customHeight="1" x14ac:dyDescent="0.2">
      <c r="V8781" s="8"/>
      <c r="X8781" s="8"/>
    </row>
    <row r="8782" spans="22:24" ht="14.25" customHeight="1" x14ac:dyDescent="0.2">
      <c r="V8782" s="8"/>
      <c r="X8782" s="8"/>
    </row>
    <row r="8783" spans="22:24" ht="14.25" customHeight="1" x14ac:dyDescent="0.2">
      <c r="V8783" s="8"/>
      <c r="X8783" s="8"/>
    </row>
    <row r="8784" spans="22:24" ht="14.25" customHeight="1" x14ac:dyDescent="0.2">
      <c r="V8784" s="8"/>
      <c r="X8784" s="8"/>
    </row>
    <row r="8785" spans="22:24" ht="14.25" customHeight="1" x14ac:dyDescent="0.2">
      <c r="V8785" s="8"/>
      <c r="X8785" s="8"/>
    </row>
    <row r="8786" spans="22:24" ht="14.25" customHeight="1" x14ac:dyDescent="0.2">
      <c r="V8786" s="8"/>
      <c r="X8786" s="8"/>
    </row>
    <row r="8787" spans="22:24" ht="14.25" customHeight="1" x14ac:dyDescent="0.2">
      <c r="V8787" s="8"/>
      <c r="X8787" s="8"/>
    </row>
    <row r="8788" spans="22:24" ht="14.25" customHeight="1" x14ac:dyDescent="0.2">
      <c r="V8788" s="8"/>
      <c r="X8788" s="8"/>
    </row>
    <row r="8789" spans="22:24" ht="14.25" customHeight="1" x14ac:dyDescent="0.2">
      <c r="V8789" s="8"/>
      <c r="X8789" s="8"/>
    </row>
    <row r="8790" spans="22:24" ht="14.25" customHeight="1" x14ac:dyDescent="0.2">
      <c r="V8790" s="8"/>
      <c r="X8790" s="8"/>
    </row>
    <row r="8791" spans="22:24" ht="14.25" customHeight="1" x14ac:dyDescent="0.2">
      <c r="V8791" s="8"/>
      <c r="X8791" s="8"/>
    </row>
    <row r="8792" spans="22:24" ht="14.25" customHeight="1" x14ac:dyDescent="0.2">
      <c r="V8792" s="8"/>
      <c r="X8792" s="8"/>
    </row>
    <row r="8793" spans="22:24" ht="14.25" customHeight="1" x14ac:dyDescent="0.2">
      <c r="V8793" s="8"/>
      <c r="X8793" s="8"/>
    </row>
    <row r="8794" spans="22:24" ht="14.25" customHeight="1" x14ac:dyDescent="0.2">
      <c r="V8794" s="8"/>
      <c r="X8794" s="8"/>
    </row>
    <row r="8795" spans="22:24" ht="14.25" customHeight="1" x14ac:dyDescent="0.2">
      <c r="V8795" s="8"/>
      <c r="X8795" s="8"/>
    </row>
    <row r="8796" spans="22:24" ht="14.25" customHeight="1" x14ac:dyDescent="0.2">
      <c r="V8796" s="8"/>
      <c r="X8796" s="8"/>
    </row>
    <row r="8797" spans="22:24" ht="14.25" customHeight="1" x14ac:dyDescent="0.2">
      <c r="V8797" s="8"/>
      <c r="X8797" s="8"/>
    </row>
    <row r="8798" spans="22:24" ht="14.25" customHeight="1" x14ac:dyDescent="0.2">
      <c r="V8798" s="8"/>
      <c r="X8798" s="8"/>
    </row>
    <row r="8799" spans="22:24" ht="14.25" customHeight="1" x14ac:dyDescent="0.2">
      <c r="V8799" s="8"/>
      <c r="X8799" s="8"/>
    </row>
    <row r="8800" spans="22:24" ht="14.25" customHeight="1" x14ac:dyDescent="0.2">
      <c r="V8800" s="8"/>
      <c r="X8800" s="8"/>
    </row>
    <row r="8801" spans="22:24" ht="14.25" customHeight="1" x14ac:dyDescent="0.2">
      <c r="V8801" s="8"/>
      <c r="X8801" s="8"/>
    </row>
    <row r="8802" spans="22:24" ht="14.25" customHeight="1" x14ac:dyDescent="0.2">
      <c r="V8802" s="8"/>
      <c r="X8802" s="8"/>
    </row>
    <row r="8803" spans="22:24" ht="14.25" customHeight="1" x14ac:dyDescent="0.2">
      <c r="V8803" s="8"/>
      <c r="X8803" s="8"/>
    </row>
    <row r="8804" spans="22:24" ht="14.25" customHeight="1" x14ac:dyDescent="0.2">
      <c r="V8804" s="8"/>
      <c r="X8804" s="8"/>
    </row>
    <row r="8805" spans="22:24" ht="14.25" customHeight="1" x14ac:dyDescent="0.2">
      <c r="V8805" s="8"/>
      <c r="X8805" s="8"/>
    </row>
    <row r="8806" spans="22:24" ht="14.25" customHeight="1" x14ac:dyDescent="0.2">
      <c r="V8806" s="8"/>
      <c r="X8806" s="8"/>
    </row>
    <row r="8807" spans="22:24" ht="14.25" customHeight="1" x14ac:dyDescent="0.2">
      <c r="V8807" s="8"/>
      <c r="X8807" s="8"/>
    </row>
    <row r="8808" spans="22:24" ht="14.25" customHeight="1" x14ac:dyDescent="0.2">
      <c r="V8808" s="8"/>
      <c r="X8808" s="8"/>
    </row>
    <row r="8809" spans="22:24" ht="14.25" customHeight="1" x14ac:dyDescent="0.2">
      <c r="V8809" s="8"/>
      <c r="X8809" s="8"/>
    </row>
    <row r="8810" spans="22:24" ht="14.25" customHeight="1" x14ac:dyDescent="0.2">
      <c r="V8810" s="8"/>
      <c r="X8810" s="8"/>
    </row>
    <row r="8811" spans="22:24" ht="14.25" customHeight="1" x14ac:dyDescent="0.2">
      <c r="V8811" s="8"/>
      <c r="X8811" s="8"/>
    </row>
    <row r="8812" spans="22:24" ht="14.25" customHeight="1" x14ac:dyDescent="0.2">
      <c r="V8812" s="8"/>
      <c r="X8812" s="8"/>
    </row>
    <row r="8813" spans="22:24" ht="14.25" customHeight="1" x14ac:dyDescent="0.2">
      <c r="V8813" s="8"/>
      <c r="X8813" s="8"/>
    </row>
    <row r="8814" spans="22:24" ht="14.25" customHeight="1" x14ac:dyDescent="0.2">
      <c r="V8814" s="8"/>
      <c r="X8814" s="8"/>
    </row>
    <row r="8815" spans="22:24" ht="14.25" customHeight="1" x14ac:dyDescent="0.2">
      <c r="V8815" s="8"/>
      <c r="X8815" s="8"/>
    </row>
    <row r="8816" spans="22:24" ht="14.25" customHeight="1" x14ac:dyDescent="0.2">
      <c r="V8816" s="8"/>
      <c r="X8816" s="8"/>
    </row>
    <row r="8817" spans="22:24" ht="14.25" customHeight="1" x14ac:dyDescent="0.2">
      <c r="V8817" s="8"/>
      <c r="X8817" s="8"/>
    </row>
    <row r="8818" spans="22:24" ht="14.25" customHeight="1" x14ac:dyDescent="0.2">
      <c r="V8818" s="8"/>
      <c r="X8818" s="8"/>
    </row>
    <row r="8819" spans="22:24" ht="14.25" customHeight="1" x14ac:dyDescent="0.2">
      <c r="V8819" s="8"/>
      <c r="X8819" s="8"/>
    </row>
    <row r="8820" spans="22:24" ht="14.25" customHeight="1" x14ac:dyDescent="0.2">
      <c r="V8820" s="8"/>
      <c r="X8820" s="8"/>
    </row>
    <row r="8821" spans="22:24" ht="14.25" customHeight="1" x14ac:dyDescent="0.2">
      <c r="V8821" s="8"/>
      <c r="X8821" s="8"/>
    </row>
    <row r="8822" spans="22:24" ht="14.25" customHeight="1" x14ac:dyDescent="0.2">
      <c r="V8822" s="8"/>
      <c r="X8822" s="8"/>
    </row>
    <row r="8823" spans="22:24" ht="14.25" customHeight="1" x14ac:dyDescent="0.2">
      <c r="V8823" s="8"/>
      <c r="X8823" s="8"/>
    </row>
    <row r="8824" spans="22:24" ht="14.25" customHeight="1" x14ac:dyDescent="0.2">
      <c r="V8824" s="8"/>
      <c r="X8824" s="8"/>
    </row>
    <row r="8825" spans="22:24" ht="14.25" customHeight="1" x14ac:dyDescent="0.2">
      <c r="V8825" s="8"/>
      <c r="X8825" s="8"/>
    </row>
    <row r="8826" spans="22:24" ht="14.25" customHeight="1" x14ac:dyDescent="0.2">
      <c r="V8826" s="8"/>
      <c r="X8826" s="8"/>
    </row>
    <row r="8827" spans="22:24" ht="14.25" customHeight="1" x14ac:dyDescent="0.2">
      <c r="V8827" s="8"/>
      <c r="X8827" s="8"/>
    </row>
    <row r="8828" spans="22:24" ht="14.25" customHeight="1" x14ac:dyDescent="0.2">
      <c r="V8828" s="8"/>
      <c r="X8828" s="8"/>
    </row>
    <row r="8829" spans="22:24" ht="14.25" customHeight="1" x14ac:dyDescent="0.2">
      <c r="V8829" s="8"/>
      <c r="X8829" s="8"/>
    </row>
    <row r="8830" spans="22:24" ht="14.25" customHeight="1" x14ac:dyDescent="0.2">
      <c r="V8830" s="8"/>
      <c r="X8830" s="8"/>
    </row>
    <row r="8831" spans="22:24" ht="14.25" customHeight="1" x14ac:dyDescent="0.2">
      <c r="V8831" s="8"/>
      <c r="X8831" s="8"/>
    </row>
    <row r="8832" spans="22:24" ht="14.25" customHeight="1" x14ac:dyDescent="0.2">
      <c r="V8832" s="8"/>
      <c r="X8832" s="8"/>
    </row>
    <row r="8833" spans="22:24" ht="14.25" customHeight="1" x14ac:dyDescent="0.2">
      <c r="V8833" s="8"/>
      <c r="X8833" s="8"/>
    </row>
    <row r="8834" spans="22:24" ht="14.25" customHeight="1" x14ac:dyDescent="0.2">
      <c r="V8834" s="8"/>
      <c r="X8834" s="8"/>
    </row>
    <row r="8835" spans="22:24" ht="14.25" customHeight="1" x14ac:dyDescent="0.2">
      <c r="V8835" s="8"/>
      <c r="X8835" s="8"/>
    </row>
    <row r="8836" spans="22:24" ht="14.25" customHeight="1" x14ac:dyDescent="0.2">
      <c r="V8836" s="8"/>
      <c r="X8836" s="8"/>
    </row>
    <row r="8837" spans="22:24" ht="14.25" customHeight="1" x14ac:dyDescent="0.2">
      <c r="V8837" s="8"/>
      <c r="X8837" s="8"/>
    </row>
    <row r="8838" spans="22:24" ht="14.25" customHeight="1" x14ac:dyDescent="0.2">
      <c r="V8838" s="8"/>
      <c r="X8838" s="8"/>
    </row>
    <row r="8839" spans="22:24" ht="14.25" customHeight="1" x14ac:dyDescent="0.2">
      <c r="V8839" s="8"/>
      <c r="X8839" s="8"/>
    </row>
    <row r="8840" spans="22:24" ht="14.25" customHeight="1" x14ac:dyDescent="0.2">
      <c r="V8840" s="8"/>
      <c r="X8840" s="8"/>
    </row>
    <row r="8841" spans="22:24" ht="14.25" customHeight="1" x14ac:dyDescent="0.2">
      <c r="V8841" s="8"/>
      <c r="X8841" s="8"/>
    </row>
    <row r="8842" spans="22:24" ht="14.25" customHeight="1" x14ac:dyDescent="0.2">
      <c r="V8842" s="8"/>
      <c r="X8842" s="8"/>
    </row>
    <row r="8843" spans="22:24" ht="14.25" customHeight="1" x14ac:dyDescent="0.2">
      <c r="V8843" s="8"/>
      <c r="X8843" s="8"/>
    </row>
    <row r="8844" spans="22:24" ht="14.25" customHeight="1" x14ac:dyDescent="0.2">
      <c r="V8844" s="8"/>
      <c r="X8844" s="8"/>
    </row>
    <row r="8845" spans="22:24" ht="14.25" customHeight="1" x14ac:dyDescent="0.2">
      <c r="V8845" s="8"/>
      <c r="X8845" s="8"/>
    </row>
    <row r="8846" spans="22:24" ht="14.25" customHeight="1" x14ac:dyDescent="0.2">
      <c r="V8846" s="8"/>
      <c r="X8846" s="8"/>
    </row>
    <row r="8847" spans="22:24" ht="14.25" customHeight="1" x14ac:dyDescent="0.2">
      <c r="V8847" s="8"/>
      <c r="X8847" s="8"/>
    </row>
    <row r="8848" spans="22:24" ht="14.25" customHeight="1" x14ac:dyDescent="0.2">
      <c r="V8848" s="8"/>
      <c r="X8848" s="8"/>
    </row>
    <row r="8849" spans="22:24" ht="14.25" customHeight="1" x14ac:dyDescent="0.2">
      <c r="V8849" s="8"/>
      <c r="X8849" s="8"/>
    </row>
    <row r="8850" spans="22:24" ht="14.25" customHeight="1" x14ac:dyDescent="0.2">
      <c r="V8850" s="8"/>
      <c r="X8850" s="8"/>
    </row>
    <row r="8851" spans="22:24" ht="14.25" customHeight="1" x14ac:dyDescent="0.2">
      <c r="V8851" s="8"/>
      <c r="X8851" s="8"/>
    </row>
    <row r="8852" spans="22:24" ht="14.25" customHeight="1" x14ac:dyDescent="0.2">
      <c r="V8852" s="8"/>
      <c r="X8852" s="8"/>
    </row>
    <row r="8853" spans="22:24" ht="14.25" customHeight="1" x14ac:dyDescent="0.2">
      <c r="V8853" s="8"/>
      <c r="X8853" s="8"/>
    </row>
    <row r="8854" spans="22:24" ht="14.25" customHeight="1" x14ac:dyDescent="0.2">
      <c r="V8854" s="8"/>
      <c r="X8854" s="8"/>
    </row>
    <row r="8855" spans="22:24" ht="14.25" customHeight="1" x14ac:dyDescent="0.2">
      <c r="V8855" s="8"/>
      <c r="X8855" s="8"/>
    </row>
    <row r="8856" spans="22:24" ht="14.25" customHeight="1" x14ac:dyDescent="0.2">
      <c r="V8856" s="8"/>
      <c r="X8856" s="8"/>
    </row>
    <row r="8857" spans="22:24" ht="14.25" customHeight="1" x14ac:dyDescent="0.2">
      <c r="V8857" s="8"/>
      <c r="X8857" s="8"/>
    </row>
    <row r="8858" spans="22:24" ht="14.25" customHeight="1" x14ac:dyDescent="0.2">
      <c r="V8858" s="8"/>
      <c r="X8858" s="8"/>
    </row>
    <row r="8859" spans="22:24" ht="14.25" customHeight="1" x14ac:dyDescent="0.2">
      <c r="V8859" s="8"/>
      <c r="X8859" s="8"/>
    </row>
    <row r="8860" spans="22:24" ht="14.25" customHeight="1" x14ac:dyDescent="0.2">
      <c r="V8860" s="8"/>
      <c r="X8860" s="8"/>
    </row>
    <row r="8861" spans="22:24" ht="14.25" customHeight="1" x14ac:dyDescent="0.2">
      <c r="V8861" s="8"/>
      <c r="X8861" s="8"/>
    </row>
    <row r="8862" spans="22:24" ht="14.25" customHeight="1" x14ac:dyDescent="0.2">
      <c r="V8862" s="8"/>
      <c r="X8862" s="8"/>
    </row>
    <row r="8863" spans="22:24" ht="14.25" customHeight="1" x14ac:dyDescent="0.2">
      <c r="V8863" s="8"/>
      <c r="X8863" s="8"/>
    </row>
    <row r="8864" spans="22:24" ht="14.25" customHeight="1" x14ac:dyDescent="0.2">
      <c r="V8864" s="8"/>
      <c r="X8864" s="8"/>
    </row>
    <row r="8865" spans="22:24" ht="14.25" customHeight="1" x14ac:dyDescent="0.2">
      <c r="V8865" s="8"/>
      <c r="X8865" s="8"/>
    </row>
    <row r="8866" spans="22:24" ht="14.25" customHeight="1" x14ac:dyDescent="0.2">
      <c r="V8866" s="8"/>
      <c r="X8866" s="8"/>
    </row>
    <row r="8867" spans="22:24" ht="14.25" customHeight="1" x14ac:dyDescent="0.2">
      <c r="V8867" s="8"/>
      <c r="X8867" s="8"/>
    </row>
    <row r="8868" spans="22:24" ht="14.25" customHeight="1" x14ac:dyDescent="0.2">
      <c r="V8868" s="8"/>
      <c r="X8868" s="8"/>
    </row>
    <row r="8869" spans="22:24" ht="14.25" customHeight="1" x14ac:dyDescent="0.2">
      <c r="V8869" s="8"/>
      <c r="X8869" s="8"/>
    </row>
    <row r="8870" spans="22:24" ht="14.25" customHeight="1" x14ac:dyDescent="0.2">
      <c r="V8870" s="8"/>
      <c r="X8870" s="8"/>
    </row>
    <row r="8871" spans="22:24" ht="14.25" customHeight="1" x14ac:dyDescent="0.2">
      <c r="V8871" s="8"/>
      <c r="X8871" s="8"/>
    </row>
    <row r="8872" spans="22:24" ht="14.25" customHeight="1" x14ac:dyDescent="0.2">
      <c r="V8872" s="8"/>
      <c r="X8872" s="8"/>
    </row>
    <row r="8873" spans="22:24" ht="14.25" customHeight="1" x14ac:dyDescent="0.2">
      <c r="V8873" s="8"/>
      <c r="X8873" s="8"/>
    </row>
    <row r="8874" spans="22:24" ht="14.25" customHeight="1" x14ac:dyDescent="0.2">
      <c r="V8874" s="8"/>
      <c r="X8874" s="8"/>
    </row>
    <row r="8875" spans="22:24" ht="14.25" customHeight="1" x14ac:dyDescent="0.2">
      <c r="V8875" s="8"/>
      <c r="X8875" s="8"/>
    </row>
    <row r="8876" spans="22:24" ht="14.25" customHeight="1" x14ac:dyDescent="0.2">
      <c r="V8876" s="8"/>
      <c r="X8876" s="8"/>
    </row>
    <row r="8877" spans="22:24" ht="14.25" customHeight="1" x14ac:dyDescent="0.2">
      <c r="V8877" s="8"/>
      <c r="X8877" s="8"/>
    </row>
    <row r="8878" spans="22:24" ht="14.25" customHeight="1" x14ac:dyDescent="0.2">
      <c r="V8878" s="8"/>
      <c r="X8878" s="8"/>
    </row>
    <row r="8879" spans="22:24" ht="14.25" customHeight="1" x14ac:dyDescent="0.2">
      <c r="V8879" s="8"/>
      <c r="X8879" s="8"/>
    </row>
    <row r="8880" spans="22:24" ht="14.25" customHeight="1" x14ac:dyDescent="0.2">
      <c r="V8880" s="8"/>
      <c r="X8880" s="8"/>
    </row>
    <row r="8881" spans="22:24" ht="14.25" customHeight="1" x14ac:dyDescent="0.2">
      <c r="V8881" s="8"/>
      <c r="X8881" s="8"/>
    </row>
    <row r="8882" spans="22:24" ht="14.25" customHeight="1" x14ac:dyDescent="0.2">
      <c r="V8882" s="8"/>
      <c r="X8882" s="8"/>
    </row>
    <row r="8883" spans="22:24" ht="14.25" customHeight="1" x14ac:dyDescent="0.2">
      <c r="V8883" s="8"/>
      <c r="X8883" s="8"/>
    </row>
    <row r="8884" spans="22:24" ht="14.25" customHeight="1" x14ac:dyDescent="0.2">
      <c r="V8884" s="8"/>
      <c r="X8884" s="8"/>
    </row>
    <row r="8885" spans="22:24" ht="14.25" customHeight="1" x14ac:dyDescent="0.2">
      <c r="V8885" s="8"/>
      <c r="X8885" s="8"/>
    </row>
    <row r="8886" spans="22:24" ht="14.25" customHeight="1" x14ac:dyDescent="0.2">
      <c r="V8886" s="8"/>
      <c r="X8886" s="8"/>
    </row>
    <row r="8887" spans="22:24" ht="14.25" customHeight="1" x14ac:dyDescent="0.2">
      <c r="V8887" s="8"/>
      <c r="X8887" s="8"/>
    </row>
    <row r="8888" spans="22:24" ht="14.25" customHeight="1" x14ac:dyDescent="0.2">
      <c r="V8888" s="8"/>
      <c r="X8888" s="8"/>
    </row>
    <row r="8889" spans="22:24" ht="14.25" customHeight="1" x14ac:dyDescent="0.2">
      <c r="V8889" s="8"/>
      <c r="X8889" s="8"/>
    </row>
    <row r="8890" spans="22:24" ht="14.25" customHeight="1" x14ac:dyDescent="0.2">
      <c r="V8890" s="8"/>
      <c r="X8890" s="8"/>
    </row>
    <row r="8891" spans="22:24" ht="14.25" customHeight="1" x14ac:dyDescent="0.2">
      <c r="V8891" s="8"/>
      <c r="X8891" s="8"/>
    </row>
    <row r="8892" spans="22:24" ht="14.25" customHeight="1" x14ac:dyDescent="0.2">
      <c r="V8892" s="8"/>
      <c r="X8892" s="8"/>
    </row>
    <row r="8893" spans="22:24" ht="14.25" customHeight="1" x14ac:dyDescent="0.2">
      <c r="V8893" s="8"/>
      <c r="X8893" s="8"/>
    </row>
    <row r="8894" spans="22:24" ht="14.25" customHeight="1" x14ac:dyDescent="0.2">
      <c r="V8894" s="8"/>
      <c r="X8894" s="8"/>
    </row>
    <row r="8895" spans="22:24" ht="14.25" customHeight="1" x14ac:dyDescent="0.2">
      <c r="V8895" s="8"/>
      <c r="X8895" s="8"/>
    </row>
    <row r="8896" spans="22:24" ht="14.25" customHeight="1" x14ac:dyDescent="0.2">
      <c r="V8896" s="8"/>
      <c r="X8896" s="8"/>
    </row>
    <row r="8897" spans="22:24" ht="14.25" customHeight="1" x14ac:dyDescent="0.2">
      <c r="V8897" s="8"/>
      <c r="X8897" s="8"/>
    </row>
    <row r="8898" spans="22:24" ht="14.25" customHeight="1" x14ac:dyDescent="0.2">
      <c r="V8898" s="8"/>
      <c r="X8898" s="8"/>
    </row>
    <row r="8899" spans="22:24" ht="14.25" customHeight="1" x14ac:dyDescent="0.2">
      <c r="V8899" s="8"/>
      <c r="X8899" s="8"/>
    </row>
    <row r="8900" spans="22:24" ht="14.25" customHeight="1" x14ac:dyDescent="0.2">
      <c r="V8900" s="8"/>
      <c r="X8900" s="8"/>
    </row>
    <row r="8901" spans="22:24" ht="14.25" customHeight="1" x14ac:dyDescent="0.2">
      <c r="V8901" s="8"/>
      <c r="X8901" s="8"/>
    </row>
    <row r="8902" spans="22:24" ht="14.25" customHeight="1" x14ac:dyDescent="0.2">
      <c r="V8902" s="8"/>
      <c r="X8902" s="8"/>
    </row>
    <row r="8903" spans="22:24" ht="14.25" customHeight="1" x14ac:dyDescent="0.2">
      <c r="V8903" s="8"/>
      <c r="X8903" s="8"/>
    </row>
    <row r="8904" spans="22:24" ht="14.25" customHeight="1" x14ac:dyDescent="0.2">
      <c r="V8904" s="8"/>
      <c r="X8904" s="8"/>
    </row>
    <row r="8905" spans="22:24" ht="14.25" customHeight="1" x14ac:dyDescent="0.2">
      <c r="V8905" s="8"/>
      <c r="X8905" s="8"/>
    </row>
    <row r="8906" spans="22:24" ht="14.25" customHeight="1" x14ac:dyDescent="0.2">
      <c r="V8906" s="8"/>
      <c r="X8906" s="8"/>
    </row>
    <row r="8907" spans="22:24" ht="14.25" customHeight="1" x14ac:dyDescent="0.2">
      <c r="V8907" s="8"/>
      <c r="X8907" s="8"/>
    </row>
    <row r="8908" spans="22:24" ht="14.25" customHeight="1" x14ac:dyDescent="0.2">
      <c r="V8908" s="8"/>
      <c r="X8908" s="8"/>
    </row>
    <row r="8909" spans="22:24" ht="14.25" customHeight="1" x14ac:dyDescent="0.2">
      <c r="V8909" s="8"/>
      <c r="X8909" s="8"/>
    </row>
    <row r="8910" spans="22:24" ht="14.25" customHeight="1" x14ac:dyDescent="0.2">
      <c r="V8910" s="8"/>
      <c r="X8910" s="8"/>
    </row>
    <row r="8911" spans="22:24" ht="14.25" customHeight="1" x14ac:dyDescent="0.2">
      <c r="V8911" s="8"/>
      <c r="X8911" s="8"/>
    </row>
    <row r="8912" spans="22:24" ht="14.25" customHeight="1" x14ac:dyDescent="0.2">
      <c r="V8912" s="8"/>
      <c r="X8912" s="8"/>
    </row>
    <row r="8913" spans="22:24" ht="14.25" customHeight="1" x14ac:dyDescent="0.2">
      <c r="V8913" s="8"/>
      <c r="X8913" s="8"/>
    </row>
    <row r="8914" spans="22:24" ht="14.25" customHeight="1" x14ac:dyDescent="0.2">
      <c r="V8914" s="8"/>
      <c r="X8914" s="8"/>
    </row>
    <row r="8915" spans="22:24" ht="14.25" customHeight="1" x14ac:dyDescent="0.2">
      <c r="V8915" s="8"/>
      <c r="X8915" s="8"/>
    </row>
    <row r="8916" spans="22:24" ht="14.25" customHeight="1" x14ac:dyDescent="0.2">
      <c r="V8916" s="8"/>
      <c r="X8916" s="8"/>
    </row>
    <row r="8917" spans="22:24" ht="14.25" customHeight="1" x14ac:dyDescent="0.2">
      <c r="V8917" s="8"/>
      <c r="X8917" s="8"/>
    </row>
    <row r="8918" spans="22:24" ht="14.25" customHeight="1" x14ac:dyDescent="0.2">
      <c r="V8918" s="8"/>
      <c r="X8918" s="8"/>
    </row>
    <row r="8919" spans="22:24" ht="14.25" customHeight="1" x14ac:dyDescent="0.2">
      <c r="V8919" s="8"/>
      <c r="X8919" s="8"/>
    </row>
    <row r="8920" spans="22:24" ht="14.25" customHeight="1" x14ac:dyDescent="0.2">
      <c r="V8920" s="8"/>
      <c r="X8920" s="8"/>
    </row>
    <row r="8921" spans="22:24" ht="14.25" customHeight="1" x14ac:dyDescent="0.2">
      <c r="V8921" s="8"/>
      <c r="X8921" s="8"/>
    </row>
    <row r="8922" spans="22:24" ht="14.25" customHeight="1" x14ac:dyDescent="0.2">
      <c r="V8922" s="8"/>
      <c r="X8922" s="8"/>
    </row>
    <row r="8923" spans="22:24" ht="14.25" customHeight="1" x14ac:dyDescent="0.2">
      <c r="V8923" s="8"/>
      <c r="X8923" s="8"/>
    </row>
    <row r="8924" spans="22:24" ht="14.25" customHeight="1" x14ac:dyDescent="0.2">
      <c r="V8924" s="8"/>
      <c r="X8924" s="8"/>
    </row>
    <row r="8925" spans="22:24" ht="14.25" customHeight="1" x14ac:dyDescent="0.2">
      <c r="V8925" s="8"/>
      <c r="X8925" s="8"/>
    </row>
    <row r="8926" spans="22:24" ht="14.25" customHeight="1" x14ac:dyDescent="0.2">
      <c r="V8926" s="8"/>
      <c r="X8926" s="8"/>
    </row>
    <row r="8927" spans="22:24" ht="14.25" customHeight="1" x14ac:dyDescent="0.2">
      <c r="V8927" s="8"/>
      <c r="X8927" s="8"/>
    </row>
    <row r="8928" spans="22:24" ht="14.25" customHeight="1" x14ac:dyDescent="0.2">
      <c r="V8928" s="8"/>
      <c r="X8928" s="8"/>
    </row>
    <row r="8929" spans="22:24" ht="14.25" customHeight="1" x14ac:dyDescent="0.2">
      <c r="V8929" s="8"/>
      <c r="X8929" s="8"/>
    </row>
    <row r="8930" spans="22:24" ht="14.25" customHeight="1" x14ac:dyDescent="0.2">
      <c r="V8930" s="8"/>
      <c r="X8930" s="8"/>
    </row>
    <row r="8931" spans="22:24" ht="14.25" customHeight="1" x14ac:dyDescent="0.2">
      <c r="V8931" s="8"/>
      <c r="X8931" s="8"/>
    </row>
    <row r="8932" spans="22:24" ht="14.25" customHeight="1" x14ac:dyDescent="0.2">
      <c r="V8932" s="8"/>
      <c r="X8932" s="8"/>
    </row>
    <row r="8933" spans="22:24" ht="14.25" customHeight="1" x14ac:dyDescent="0.2">
      <c r="V8933" s="8"/>
      <c r="X8933" s="8"/>
    </row>
    <row r="8934" spans="22:24" ht="14.25" customHeight="1" x14ac:dyDescent="0.2">
      <c r="V8934" s="8"/>
      <c r="X8934" s="8"/>
    </row>
    <row r="8935" spans="22:24" ht="14.25" customHeight="1" x14ac:dyDescent="0.2">
      <c r="V8935" s="8"/>
      <c r="X8935" s="8"/>
    </row>
    <row r="8936" spans="22:24" ht="14.25" customHeight="1" x14ac:dyDescent="0.2">
      <c r="V8936" s="8"/>
      <c r="X8936" s="8"/>
    </row>
    <row r="8937" spans="22:24" ht="14.25" customHeight="1" x14ac:dyDescent="0.2">
      <c r="V8937" s="8"/>
      <c r="X8937" s="8"/>
    </row>
    <row r="8938" spans="22:24" ht="14.25" customHeight="1" x14ac:dyDescent="0.2">
      <c r="V8938" s="8"/>
      <c r="X8938" s="8"/>
    </row>
    <row r="8939" spans="22:24" ht="14.25" customHeight="1" x14ac:dyDescent="0.2">
      <c r="V8939" s="8"/>
      <c r="X8939" s="8"/>
    </row>
    <row r="8940" spans="22:24" ht="14.25" customHeight="1" x14ac:dyDescent="0.2">
      <c r="V8940" s="8"/>
      <c r="X8940" s="8"/>
    </row>
    <row r="8941" spans="22:24" ht="14.25" customHeight="1" x14ac:dyDescent="0.2">
      <c r="V8941" s="8"/>
      <c r="X8941" s="8"/>
    </row>
    <row r="8942" spans="22:24" ht="14.25" customHeight="1" x14ac:dyDescent="0.2">
      <c r="V8942" s="8"/>
      <c r="X8942" s="8"/>
    </row>
    <row r="8943" spans="22:24" ht="14.25" customHeight="1" x14ac:dyDescent="0.2">
      <c r="V8943" s="8"/>
      <c r="X8943" s="8"/>
    </row>
    <row r="8944" spans="22:24" ht="14.25" customHeight="1" x14ac:dyDescent="0.2">
      <c r="V8944" s="8"/>
      <c r="X8944" s="8"/>
    </row>
    <row r="8945" spans="22:24" ht="14.25" customHeight="1" x14ac:dyDescent="0.2">
      <c r="V8945" s="8"/>
      <c r="X8945" s="8"/>
    </row>
    <row r="8946" spans="22:24" ht="14.25" customHeight="1" x14ac:dyDescent="0.2">
      <c r="V8946" s="8"/>
      <c r="X8946" s="8"/>
    </row>
    <row r="8947" spans="22:24" ht="14.25" customHeight="1" x14ac:dyDescent="0.2">
      <c r="V8947" s="8"/>
      <c r="X8947" s="8"/>
    </row>
    <row r="8948" spans="22:24" ht="14.25" customHeight="1" x14ac:dyDescent="0.2">
      <c r="V8948" s="8"/>
      <c r="X8948" s="8"/>
    </row>
    <row r="8949" spans="22:24" ht="14.25" customHeight="1" x14ac:dyDescent="0.2">
      <c r="V8949" s="8"/>
      <c r="X8949" s="8"/>
    </row>
    <row r="8950" spans="22:24" ht="14.25" customHeight="1" x14ac:dyDescent="0.2">
      <c r="V8950" s="8"/>
      <c r="X8950" s="8"/>
    </row>
    <row r="8951" spans="22:24" ht="14.25" customHeight="1" x14ac:dyDescent="0.2">
      <c r="V8951" s="8"/>
      <c r="X8951" s="8"/>
    </row>
    <row r="8952" spans="22:24" ht="14.25" customHeight="1" x14ac:dyDescent="0.2">
      <c r="V8952" s="8"/>
      <c r="X8952" s="8"/>
    </row>
    <row r="8953" spans="22:24" ht="14.25" customHeight="1" x14ac:dyDescent="0.2">
      <c r="V8953" s="8"/>
      <c r="X8953" s="8"/>
    </row>
    <row r="8954" spans="22:24" ht="14.25" customHeight="1" x14ac:dyDescent="0.2">
      <c r="V8954" s="8"/>
      <c r="X8954" s="8"/>
    </row>
    <row r="8955" spans="22:24" ht="14.25" customHeight="1" x14ac:dyDescent="0.2">
      <c r="V8955" s="8"/>
      <c r="X8955" s="8"/>
    </row>
    <row r="8956" spans="22:24" ht="14.25" customHeight="1" x14ac:dyDescent="0.2">
      <c r="V8956" s="8"/>
      <c r="X8956" s="8"/>
    </row>
    <row r="8957" spans="22:24" ht="14.25" customHeight="1" x14ac:dyDescent="0.2">
      <c r="V8957" s="8"/>
      <c r="X8957" s="8"/>
    </row>
    <row r="8958" spans="22:24" ht="14.25" customHeight="1" x14ac:dyDescent="0.2">
      <c r="V8958" s="8"/>
      <c r="X8958" s="8"/>
    </row>
    <row r="8959" spans="22:24" ht="14.25" customHeight="1" x14ac:dyDescent="0.2">
      <c r="V8959" s="8"/>
      <c r="X8959" s="8"/>
    </row>
    <row r="8960" spans="22:24" ht="14.25" customHeight="1" x14ac:dyDescent="0.2">
      <c r="V8960" s="8"/>
      <c r="X8960" s="8"/>
    </row>
    <row r="8961" spans="22:24" ht="14.25" customHeight="1" x14ac:dyDescent="0.2">
      <c r="V8961" s="8"/>
      <c r="X8961" s="8"/>
    </row>
    <row r="8962" spans="22:24" ht="14.25" customHeight="1" x14ac:dyDescent="0.2">
      <c r="V8962" s="8"/>
      <c r="X8962" s="8"/>
    </row>
    <row r="8963" spans="22:24" ht="14.25" customHeight="1" x14ac:dyDescent="0.2">
      <c r="V8963" s="8"/>
      <c r="X8963" s="8"/>
    </row>
    <row r="8964" spans="22:24" ht="14.25" customHeight="1" x14ac:dyDescent="0.2">
      <c r="V8964" s="8"/>
      <c r="X8964" s="8"/>
    </row>
    <row r="8965" spans="22:24" ht="14.25" customHeight="1" x14ac:dyDescent="0.2">
      <c r="V8965" s="8"/>
      <c r="X8965" s="8"/>
    </row>
    <row r="8966" spans="22:24" ht="14.25" customHeight="1" x14ac:dyDescent="0.2">
      <c r="V8966" s="8"/>
      <c r="X8966" s="8"/>
    </row>
    <row r="8967" spans="22:24" ht="14.25" customHeight="1" x14ac:dyDescent="0.2">
      <c r="V8967" s="8"/>
      <c r="X8967" s="8"/>
    </row>
    <row r="8968" spans="22:24" ht="14.25" customHeight="1" x14ac:dyDescent="0.2">
      <c r="V8968" s="8"/>
      <c r="X8968" s="8"/>
    </row>
    <row r="8969" spans="22:24" ht="14.25" customHeight="1" x14ac:dyDescent="0.2">
      <c r="V8969" s="8"/>
      <c r="X8969" s="8"/>
    </row>
    <row r="8970" spans="22:24" ht="14.25" customHeight="1" x14ac:dyDescent="0.2">
      <c r="V8970" s="8"/>
      <c r="X8970" s="8"/>
    </row>
    <row r="8971" spans="22:24" ht="14.25" customHeight="1" x14ac:dyDescent="0.2">
      <c r="V8971" s="8"/>
      <c r="X8971" s="8"/>
    </row>
    <row r="8972" spans="22:24" ht="14.25" customHeight="1" x14ac:dyDescent="0.2">
      <c r="V8972" s="8"/>
      <c r="X8972" s="8"/>
    </row>
    <row r="8973" spans="22:24" ht="14.25" customHeight="1" x14ac:dyDescent="0.2">
      <c r="V8973" s="8"/>
      <c r="X8973" s="8"/>
    </row>
    <row r="8974" spans="22:24" ht="14.25" customHeight="1" x14ac:dyDescent="0.2">
      <c r="V8974" s="8"/>
      <c r="X8974" s="8"/>
    </row>
    <row r="8975" spans="22:24" ht="14.25" customHeight="1" x14ac:dyDescent="0.2">
      <c r="V8975" s="8"/>
      <c r="X8975" s="8"/>
    </row>
    <row r="8976" spans="22:24" ht="14.25" customHeight="1" x14ac:dyDescent="0.2">
      <c r="V8976" s="8"/>
      <c r="X8976" s="8"/>
    </row>
    <row r="8977" spans="22:24" ht="14.25" customHeight="1" x14ac:dyDescent="0.2">
      <c r="V8977" s="8"/>
      <c r="X8977" s="8"/>
    </row>
    <row r="8978" spans="22:24" ht="14.25" customHeight="1" x14ac:dyDescent="0.2">
      <c r="V8978" s="8"/>
      <c r="X8978" s="8"/>
    </row>
    <row r="8979" spans="22:24" ht="14.25" customHeight="1" x14ac:dyDescent="0.2">
      <c r="V8979" s="8"/>
      <c r="X8979" s="8"/>
    </row>
    <row r="8980" spans="22:24" ht="14.25" customHeight="1" x14ac:dyDescent="0.2">
      <c r="V8980" s="8"/>
      <c r="X8980" s="8"/>
    </row>
    <row r="8981" spans="22:24" ht="14.25" customHeight="1" x14ac:dyDescent="0.2">
      <c r="V8981" s="8"/>
      <c r="X8981" s="8"/>
    </row>
    <row r="8982" spans="22:24" ht="14.25" customHeight="1" x14ac:dyDescent="0.2">
      <c r="V8982" s="8"/>
      <c r="X8982" s="8"/>
    </row>
    <row r="8983" spans="22:24" ht="14.25" customHeight="1" x14ac:dyDescent="0.2">
      <c r="V8983" s="8"/>
      <c r="X8983" s="8"/>
    </row>
    <row r="8984" spans="22:24" ht="14.25" customHeight="1" x14ac:dyDescent="0.2">
      <c r="V8984" s="8"/>
      <c r="X8984" s="8"/>
    </row>
    <row r="8985" spans="22:24" ht="14.25" customHeight="1" x14ac:dyDescent="0.2">
      <c r="V8985" s="8"/>
      <c r="X8985" s="8"/>
    </row>
    <row r="8986" spans="22:24" ht="14.25" customHeight="1" x14ac:dyDescent="0.2">
      <c r="V8986" s="8"/>
      <c r="X8986" s="8"/>
    </row>
    <row r="8987" spans="22:24" ht="14.25" customHeight="1" x14ac:dyDescent="0.2">
      <c r="V8987" s="8"/>
      <c r="X8987" s="8"/>
    </row>
    <row r="8988" spans="22:24" ht="14.25" customHeight="1" x14ac:dyDescent="0.2">
      <c r="V8988" s="8"/>
      <c r="X8988" s="8"/>
    </row>
    <row r="8989" spans="22:24" ht="14.25" customHeight="1" x14ac:dyDescent="0.2">
      <c r="V8989" s="8"/>
      <c r="X8989" s="8"/>
    </row>
    <row r="8990" spans="22:24" ht="14.25" customHeight="1" x14ac:dyDescent="0.2">
      <c r="V8990" s="8"/>
      <c r="X8990" s="8"/>
    </row>
    <row r="8991" spans="22:24" ht="14.25" customHeight="1" x14ac:dyDescent="0.2">
      <c r="V8991" s="8"/>
      <c r="X8991" s="8"/>
    </row>
    <row r="8992" spans="22:24" ht="14.25" customHeight="1" x14ac:dyDescent="0.2">
      <c r="V8992" s="8"/>
      <c r="X8992" s="8"/>
    </row>
    <row r="8993" spans="22:24" ht="14.25" customHeight="1" x14ac:dyDescent="0.2">
      <c r="V8993" s="8"/>
      <c r="X8993" s="8"/>
    </row>
    <row r="8994" spans="22:24" ht="14.25" customHeight="1" x14ac:dyDescent="0.2">
      <c r="V8994" s="8"/>
      <c r="X8994" s="8"/>
    </row>
    <row r="8995" spans="22:24" ht="14.25" customHeight="1" x14ac:dyDescent="0.2">
      <c r="V8995" s="8"/>
      <c r="X8995" s="8"/>
    </row>
    <row r="8996" spans="22:24" ht="14.25" customHeight="1" x14ac:dyDescent="0.2">
      <c r="V8996" s="8"/>
      <c r="X8996" s="8"/>
    </row>
    <row r="8997" spans="22:24" ht="14.25" customHeight="1" x14ac:dyDescent="0.2">
      <c r="V8997" s="8"/>
      <c r="X8997" s="8"/>
    </row>
    <row r="8998" spans="22:24" ht="14.25" customHeight="1" x14ac:dyDescent="0.2">
      <c r="V8998" s="8"/>
      <c r="X8998" s="8"/>
    </row>
    <row r="8999" spans="22:24" ht="14.25" customHeight="1" x14ac:dyDescent="0.2">
      <c r="V8999" s="8"/>
      <c r="X8999" s="8"/>
    </row>
    <row r="9000" spans="22:24" ht="14.25" customHeight="1" x14ac:dyDescent="0.2">
      <c r="V9000" s="8"/>
      <c r="X9000" s="8"/>
    </row>
    <row r="9001" spans="22:24" ht="14.25" customHeight="1" x14ac:dyDescent="0.2">
      <c r="V9001" s="8"/>
      <c r="X9001" s="8"/>
    </row>
    <row r="9002" spans="22:24" ht="14.25" customHeight="1" x14ac:dyDescent="0.2">
      <c r="V9002" s="8"/>
      <c r="X9002" s="8"/>
    </row>
    <row r="9003" spans="22:24" ht="14.25" customHeight="1" x14ac:dyDescent="0.2">
      <c r="V9003" s="8"/>
      <c r="X9003" s="8"/>
    </row>
    <row r="9004" spans="22:24" ht="14.25" customHeight="1" x14ac:dyDescent="0.2">
      <c r="V9004" s="8"/>
      <c r="X9004" s="8"/>
    </row>
    <row r="9005" spans="22:24" ht="14.25" customHeight="1" x14ac:dyDescent="0.2">
      <c r="V9005" s="8"/>
      <c r="X9005" s="8"/>
    </row>
    <row r="9006" spans="22:24" ht="14.25" customHeight="1" x14ac:dyDescent="0.2">
      <c r="V9006" s="8"/>
      <c r="X9006" s="8"/>
    </row>
    <row r="9007" spans="22:24" ht="14.25" customHeight="1" x14ac:dyDescent="0.2">
      <c r="V9007" s="8"/>
      <c r="X9007" s="8"/>
    </row>
    <row r="9008" spans="22:24" ht="14.25" customHeight="1" x14ac:dyDescent="0.2">
      <c r="V9008" s="8"/>
      <c r="X9008" s="8"/>
    </row>
    <row r="9009" spans="22:24" ht="14.25" customHeight="1" x14ac:dyDescent="0.2">
      <c r="V9009" s="8"/>
      <c r="X9009" s="8"/>
    </row>
    <row r="9010" spans="22:24" ht="14.25" customHeight="1" x14ac:dyDescent="0.2">
      <c r="V9010" s="8"/>
      <c r="X9010" s="8"/>
    </row>
    <row r="9011" spans="22:24" ht="14.25" customHeight="1" x14ac:dyDescent="0.2">
      <c r="V9011" s="8"/>
      <c r="X9011" s="8"/>
    </row>
    <row r="9012" spans="22:24" ht="14.25" customHeight="1" x14ac:dyDescent="0.2">
      <c r="V9012" s="8"/>
      <c r="X9012" s="8"/>
    </row>
    <row r="9013" spans="22:24" ht="14.25" customHeight="1" x14ac:dyDescent="0.2">
      <c r="V9013" s="8"/>
      <c r="X9013" s="8"/>
    </row>
    <row r="9014" spans="22:24" ht="14.25" customHeight="1" x14ac:dyDescent="0.2">
      <c r="V9014" s="8"/>
      <c r="X9014" s="8"/>
    </row>
    <row r="9015" spans="22:24" ht="14.25" customHeight="1" x14ac:dyDescent="0.2">
      <c r="V9015" s="8"/>
      <c r="X9015" s="8"/>
    </row>
    <row r="9016" spans="22:24" ht="14.25" customHeight="1" x14ac:dyDescent="0.2">
      <c r="V9016" s="8"/>
      <c r="X9016" s="8"/>
    </row>
    <row r="9017" spans="22:24" ht="14.25" customHeight="1" x14ac:dyDescent="0.2">
      <c r="V9017" s="8"/>
      <c r="X9017" s="8"/>
    </row>
    <row r="9018" spans="22:24" ht="14.25" customHeight="1" x14ac:dyDescent="0.2">
      <c r="V9018" s="8"/>
      <c r="X9018" s="8"/>
    </row>
    <row r="9019" spans="22:24" ht="14.25" customHeight="1" x14ac:dyDescent="0.2">
      <c r="V9019" s="8"/>
      <c r="X9019" s="8"/>
    </row>
    <row r="9020" spans="22:24" ht="14.25" customHeight="1" x14ac:dyDescent="0.2">
      <c r="V9020" s="8"/>
      <c r="X9020" s="8"/>
    </row>
    <row r="9021" spans="22:24" ht="14.25" customHeight="1" x14ac:dyDescent="0.2">
      <c r="V9021" s="8"/>
      <c r="X9021" s="8"/>
    </row>
    <row r="9022" spans="22:24" ht="14.25" customHeight="1" x14ac:dyDescent="0.2">
      <c r="V9022" s="8"/>
      <c r="X9022" s="8"/>
    </row>
    <row r="9023" spans="22:24" ht="14.25" customHeight="1" x14ac:dyDescent="0.2">
      <c r="V9023" s="8"/>
      <c r="X9023" s="8"/>
    </row>
    <row r="9024" spans="22:24" ht="14.25" customHeight="1" x14ac:dyDescent="0.2">
      <c r="V9024" s="8"/>
      <c r="X9024" s="8"/>
    </row>
    <row r="9025" spans="22:24" ht="14.25" customHeight="1" x14ac:dyDescent="0.2">
      <c r="V9025" s="8"/>
      <c r="X9025" s="8"/>
    </row>
    <row r="9026" spans="22:24" ht="14.25" customHeight="1" x14ac:dyDescent="0.2">
      <c r="V9026" s="8"/>
      <c r="X9026" s="8"/>
    </row>
    <row r="9027" spans="22:24" ht="14.25" customHeight="1" x14ac:dyDescent="0.2">
      <c r="V9027" s="8"/>
      <c r="X9027" s="8"/>
    </row>
    <row r="9028" spans="22:24" ht="14.25" customHeight="1" x14ac:dyDescent="0.2">
      <c r="V9028" s="8"/>
      <c r="X9028" s="8"/>
    </row>
    <row r="9029" spans="22:24" ht="14.25" customHeight="1" x14ac:dyDescent="0.2">
      <c r="V9029" s="8"/>
      <c r="X9029" s="8"/>
    </row>
    <row r="9030" spans="22:24" ht="14.25" customHeight="1" x14ac:dyDescent="0.2">
      <c r="V9030" s="8"/>
      <c r="X9030" s="8"/>
    </row>
    <row r="9031" spans="22:24" ht="14.25" customHeight="1" x14ac:dyDescent="0.2">
      <c r="V9031" s="8"/>
      <c r="X9031" s="8"/>
    </row>
    <row r="9032" spans="22:24" ht="14.25" customHeight="1" x14ac:dyDescent="0.2">
      <c r="V9032" s="8"/>
      <c r="X9032" s="8"/>
    </row>
    <row r="9033" spans="22:24" ht="14.25" customHeight="1" x14ac:dyDescent="0.2">
      <c r="V9033" s="8"/>
      <c r="X9033" s="8"/>
    </row>
    <row r="9034" spans="22:24" ht="14.25" customHeight="1" x14ac:dyDescent="0.2">
      <c r="V9034" s="8"/>
      <c r="X9034" s="8"/>
    </row>
    <row r="9035" spans="22:24" ht="14.25" customHeight="1" x14ac:dyDescent="0.2">
      <c r="V9035" s="8"/>
      <c r="X9035" s="8"/>
    </row>
    <row r="9036" spans="22:24" ht="14.25" customHeight="1" x14ac:dyDescent="0.2">
      <c r="V9036" s="8"/>
      <c r="X9036" s="8"/>
    </row>
    <row r="9037" spans="22:24" ht="14.25" customHeight="1" x14ac:dyDescent="0.2">
      <c r="V9037" s="8"/>
      <c r="X9037" s="8"/>
    </row>
    <row r="9038" spans="22:24" ht="14.25" customHeight="1" x14ac:dyDescent="0.2">
      <c r="V9038" s="8"/>
      <c r="X9038" s="8"/>
    </row>
    <row r="9039" spans="22:24" ht="14.25" customHeight="1" x14ac:dyDescent="0.2">
      <c r="V9039" s="8"/>
      <c r="X9039" s="8"/>
    </row>
    <row r="9040" spans="22:24" ht="14.25" customHeight="1" x14ac:dyDescent="0.2">
      <c r="V9040" s="8"/>
      <c r="X9040" s="8"/>
    </row>
    <row r="9041" spans="22:24" ht="14.25" customHeight="1" x14ac:dyDescent="0.2">
      <c r="V9041" s="8"/>
      <c r="X9041" s="8"/>
    </row>
    <row r="9042" spans="22:24" ht="14.25" customHeight="1" x14ac:dyDescent="0.2">
      <c r="V9042" s="8"/>
      <c r="X9042" s="8"/>
    </row>
    <row r="9043" spans="22:24" ht="14.25" customHeight="1" x14ac:dyDescent="0.2">
      <c r="V9043" s="8"/>
      <c r="X9043" s="8"/>
    </row>
    <row r="9044" spans="22:24" ht="14.25" customHeight="1" x14ac:dyDescent="0.2">
      <c r="V9044" s="8"/>
      <c r="X9044" s="8"/>
    </row>
    <row r="9045" spans="22:24" ht="14.25" customHeight="1" x14ac:dyDescent="0.2">
      <c r="V9045" s="8"/>
      <c r="X9045" s="8"/>
    </row>
    <row r="9046" spans="22:24" ht="14.25" customHeight="1" x14ac:dyDescent="0.2">
      <c r="V9046" s="8"/>
      <c r="X9046" s="8"/>
    </row>
    <row r="9047" spans="22:24" ht="14.25" customHeight="1" x14ac:dyDescent="0.2">
      <c r="V9047" s="8"/>
      <c r="X9047" s="8"/>
    </row>
    <row r="9048" spans="22:24" ht="14.25" customHeight="1" x14ac:dyDescent="0.2">
      <c r="V9048" s="8"/>
      <c r="X9048" s="8"/>
    </row>
    <row r="9049" spans="22:24" ht="14.25" customHeight="1" x14ac:dyDescent="0.2">
      <c r="V9049" s="8"/>
      <c r="X9049" s="8"/>
    </row>
    <row r="9050" spans="22:24" ht="14.25" customHeight="1" x14ac:dyDescent="0.2">
      <c r="V9050" s="8"/>
      <c r="X9050" s="8"/>
    </row>
    <row r="9051" spans="22:24" ht="14.25" customHeight="1" x14ac:dyDescent="0.2">
      <c r="V9051" s="8"/>
      <c r="X9051" s="8"/>
    </row>
    <row r="9052" spans="22:24" ht="14.25" customHeight="1" x14ac:dyDescent="0.2">
      <c r="V9052" s="8"/>
      <c r="X9052" s="8"/>
    </row>
    <row r="9053" spans="22:24" ht="14.25" customHeight="1" x14ac:dyDescent="0.2">
      <c r="V9053" s="8"/>
      <c r="X9053" s="8"/>
    </row>
    <row r="9054" spans="22:24" ht="14.25" customHeight="1" x14ac:dyDescent="0.2">
      <c r="V9054" s="8"/>
      <c r="X9054" s="8"/>
    </row>
    <row r="9055" spans="22:24" ht="14.25" customHeight="1" x14ac:dyDescent="0.2">
      <c r="V9055" s="8"/>
      <c r="X9055" s="8"/>
    </row>
    <row r="9056" spans="22:24" ht="14.25" customHeight="1" x14ac:dyDescent="0.2">
      <c r="V9056" s="8"/>
      <c r="X9056" s="8"/>
    </row>
    <row r="9057" spans="22:24" ht="14.25" customHeight="1" x14ac:dyDescent="0.2">
      <c r="V9057" s="8"/>
      <c r="X9057" s="8"/>
    </row>
    <row r="9058" spans="22:24" ht="14.25" customHeight="1" x14ac:dyDescent="0.2">
      <c r="V9058" s="8"/>
      <c r="X9058" s="8"/>
    </row>
    <row r="9059" spans="22:24" ht="14.25" customHeight="1" x14ac:dyDescent="0.2">
      <c r="V9059" s="8"/>
      <c r="X9059" s="8"/>
    </row>
    <row r="9060" spans="22:24" ht="14.25" customHeight="1" x14ac:dyDescent="0.2">
      <c r="V9060" s="8"/>
      <c r="X9060" s="8"/>
    </row>
    <row r="9061" spans="22:24" ht="14.25" customHeight="1" x14ac:dyDescent="0.2">
      <c r="V9061" s="8"/>
      <c r="X9061" s="8"/>
    </row>
    <row r="9062" spans="22:24" ht="14.25" customHeight="1" x14ac:dyDescent="0.2">
      <c r="V9062" s="8"/>
      <c r="X9062" s="8"/>
    </row>
    <row r="9063" spans="22:24" ht="14.25" customHeight="1" x14ac:dyDescent="0.2">
      <c r="V9063" s="8"/>
      <c r="X9063" s="8"/>
    </row>
    <row r="9064" spans="22:24" ht="14.25" customHeight="1" x14ac:dyDescent="0.2">
      <c r="V9064" s="8"/>
      <c r="X9064" s="8"/>
    </row>
    <row r="9065" spans="22:24" ht="14.25" customHeight="1" x14ac:dyDescent="0.2">
      <c r="V9065" s="8"/>
      <c r="X9065" s="8"/>
    </row>
    <row r="9066" spans="22:24" ht="14.25" customHeight="1" x14ac:dyDescent="0.2">
      <c r="V9066" s="8"/>
      <c r="X9066" s="8"/>
    </row>
    <row r="9067" spans="22:24" ht="14.25" customHeight="1" x14ac:dyDescent="0.2">
      <c r="V9067" s="8"/>
      <c r="X9067" s="8"/>
    </row>
    <row r="9068" spans="22:24" ht="14.25" customHeight="1" x14ac:dyDescent="0.2">
      <c r="V9068" s="8"/>
      <c r="X9068" s="8"/>
    </row>
    <row r="9069" spans="22:24" ht="14.25" customHeight="1" x14ac:dyDescent="0.2">
      <c r="V9069" s="8"/>
      <c r="X9069" s="8"/>
    </row>
    <row r="9070" spans="22:24" ht="14.25" customHeight="1" x14ac:dyDescent="0.2">
      <c r="V9070" s="8"/>
      <c r="X9070" s="8"/>
    </row>
    <row r="9071" spans="22:24" ht="14.25" customHeight="1" x14ac:dyDescent="0.2">
      <c r="V9071" s="8"/>
      <c r="X9071" s="8"/>
    </row>
    <row r="9072" spans="22:24" ht="14.25" customHeight="1" x14ac:dyDescent="0.2">
      <c r="V9072" s="8"/>
      <c r="X9072" s="8"/>
    </row>
    <row r="9073" spans="22:24" ht="14.25" customHeight="1" x14ac:dyDescent="0.2">
      <c r="V9073" s="8"/>
      <c r="X9073" s="8"/>
    </row>
    <row r="9074" spans="22:24" ht="14.25" customHeight="1" x14ac:dyDescent="0.2">
      <c r="V9074" s="8"/>
      <c r="X9074" s="8"/>
    </row>
    <row r="9075" spans="22:24" ht="14.25" customHeight="1" x14ac:dyDescent="0.2">
      <c r="V9075" s="8"/>
      <c r="X9075" s="8"/>
    </row>
    <row r="9076" spans="22:24" ht="14.25" customHeight="1" x14ac:dyDescent="0.2">
      <c r="V9076" s="8"/>
      <c r="X9076" s="8"/>
    </row>
    <row r="9077" spans="22:24" ht="14.25" customHeight="1" x14ac:dyDescent="0.2">
      <c r="V9077" s="8"/>
      <c r="X9077" s="8"/>
    </row>
    <row r="9078" spans="22:24" ht="14.25" customHeight="1" x14ac:dyDescent="0.2">
      <c r="V9078" s="8"/>
      <c r="X9078" s="8"/>
    </row>
    <row r="9079" spans="22:24" ht="14.25" customHeight="1" x14ac:dyDescent="0.2">
      <c r="V9079" s="8"/>
      <c r="X9079" s="8"/>
    </row>
    <row r="9080" spans="22:24" ht="14.25" customHeight="1" x14ac:dyDescent="0.2">
      <c r="V9080" s="8"/>
      <c r="X9080" s="8"/>
    </row>
    <row r="9081" spans="22:24" ht="14.25" customHeight="1" x14ac:dyDescent="0.2">
      <c r="V9081" s="8"/>
      <c r="X9081" s="8"/>
    </row>
    <row r="9082" spans="22:24" ht="14.25" customHeight="1" x14ac:dyDescent="0.2">
      <c r="V9082" s="8"/>
      <c r="X9082" s="8"/>
    </row>
    <row r="9083" spans="22:24" ht="14.25" customHeight="1" x14ac:dyDescent="0.2">
      <c r="V9083" s="8"/>
      <c r="X9083" s="8"/>
    </row>
    <row r="9084" spans="22:24" ht="14.25" customHeight="1" x14ac:dyDescent="0.2">
      <c r="V9084" s="8"/>
      <c r="X9084" s="8"/>
    </row>
    <row r="9085" spans="22:24" ht="14.25" customHeight="1" x14ac:dyDescent="0.2">
      <c r="V9085" s="8"/>
      <c r="X9085" s="8"/>
    </row>
    <row r="9086" spans="22:24" ht="14.25" customHeight="1" x14ac:dyDescent="0.2">
      <c r="V9086" s="8"/>
      <c r="X9086" s="8"/>
    </row>
    <row r="9087" spans="22:24" ht="14.25" customHeight="1" x14ac:dyDescent="0.2">
      <c r="V9087" s="8"/>
      <c r="X9087" s="8"/>
    </row>
    <row r="9088" spans="22:24" ht="14.25" customHeight="1" x14ac:dyDescent="0.2">
      <c r="V9088" s="8"/>
      <c r="X9088" s="8"/>
    </row>
    <row r="9089" spans="22:24" ht="14.25" customHeight="1" x14ac:dyDescent="0.2">
      <c r="V9089" s="8"/>
      <c r="X9089" s="8"/>
    </row>
    <row r="9090" spans="22:24" ht="14.25" customHeight="1" x14ac:dyDescent="0.2">
      <c r="V9090" s="8"/>
      <c r="X9090" s="8"/>
    </row>
    <row r="9091" spans="22:24" ht="14.25" customHeight="1" x14ac:dyDescent="0.2">
      <c r="V9091" s="8"/>
      <c r="X9091" s="8"/>
    </row>
    <row r="9092" spans="22:24" ht="14.25" customHeight="1" x14ac:dyDescent="0.2">
      <c r="V9092" s="8"/>
      <c r="X9092" s="8"/>
    </row>
    <row r="9093" spans="22:24" ht="14.25" customHeight="1" x14ac:dyDescent="0.2">
      <c r="V9093" s="8"/>
      <c r="X9093" s="8"/>
    </row>
    <row r="9094" spans="22:24" ht="14.25" customHeight="1" x14ac:dyDescent="0.2">
      <c r="V9094" s="8"/>
      <c r="X9094" s="8"/>
    </row>
    <row r="9095" spans="22:24" ht="14.25" customHeight="1" x14ac:dyDescent="0.2">
      <c r="V9095" s="8"/>
      <c r="X9095" s="8"/>
    </row>
    <row r="9096" spans="22:24" ht="14.25" customHeight="1" x14ac:dyDescent="0.2">
      <c r="V9096" s="8"/>
      <c r="X9096" s="8"/>
    </row>
    <row r="9097" spans="22:24" ht="14.25" customHeight="1" x14ac:dyDescent="0.2">
      <c r="V9097" s="8"/>
      <c r="X9097" s="8"/>
    </row>
    <row r="9098" spans="22:24" ht="14.25" customHeight="1" x14ac:dyDescent="0.2">
      <c r="V9098" s="8"/>
      <c r="X9098" s="8"/>
    </row>
    <row r="9099" spans="22:24" ht="14.25" customHeight="1" x14ac:dyDescent="0.2">
      <c r="V9099" s="8"/>
      <c r="X9099" s="8"/>
    </row>
    <row r="9100" spans="22:24" ht="14.25" customHeight="1" x14ac:dyDescent="0.2">
      <c r="V9100" s="8"/>
      <c r="X9100" s="8"/>
    </row>
    <row r="9101" spans="22:24" ht="14.25" customHeight="1" x14ac:dyDescent="0.2">
      <c r="V9101" s="8"/>
      <c r="X9101" s="8"/>
    </row>
    <row r="9102" spans="22:24" ht="14.25" customHeight="1" x14ac:dyDescent="0.2">
      <c r="V9102" s="8"/>
      <c r="X9102" s="8"/>
    </row>
    <row r="9103" spans="22:24" ht="14.25" customHeight="1" x14ac:dyDescent="0.2">
      <c r="V9103" s="8"/>
      <c r="X9103" s="8"/>
    </row>
    <row r="9104" spans="22:24" ht="14.25" customHeight="1" x14ac:dyDescent="0.2">
      <c r="V9104" s="8"/>
      <c r="X9104" s="8"/>
    </row>
    <row r="9105" spans="22:24" ht="14.25" customHeight="1" x14ac:dyDescent="0.2">
      <c r="V9105" s="8"/>
      <c r="X9105" s="8"/>
    </row>
    <row r="9106" spans="22:24" ht="14.25" customHeight="1" x14ac:dyDescent="0.2">
      <c r="V9106" s="8"/>
      <c r="X9106" s="8"/>
    </row>
    <row r="9107" spans="22:24" ht="14.25" customHeight="1" x14ac:dyDescent="0.2">
      <c r="V9107" s="8"/>
      <c r="X9107" s="8"/>
    </row>
    <row r="9108" spans="22:24" ht="14.25" customHeight="1" x14ac:dyDescent="0.2">
      <c r="V9108" s="8"/>
      <c r="X9108" s="8"/>
    </row>
    <row r="9109" spans="22:24" ht="14.25" customHeight="1" x14ac:dyDescent="0.2">
      <c r="V9109" s="8"/>
      <c r="X9109" s="8"/>
    </row>
    <row r="9110" spans="22:24" ht="14.25" customHeight="1" x14ac:dyDescent="0.2">
      <c r="V9110" s="8"/>
      <c r="X9110" s="8"/>
    </row>
    <row r="9111" spans="22:24" ht="14.25" customHeight="1" x14ac:dyDescent="0.2">
      <c r="V9111" s="8"/>
      <c r="X9111" s="8"/>
    </row>
    <row r="9112" spans="22:24" ht="14.25" customHeight="1" x14ac:dyDescent="0.2">
      <c r="V9112" s="8"/>
      <c r="X9112" s="8"/>
    </row>
    <row r="9113" spans="22:24" ht="14.25" customHeight="1" x14ac:dyDescent="0.2">
      <c r="V9113" s="8"/>
      <c r="X9113" s="8"/>
    </row>
    <row r="9114" spans="22:24" ht="14.25" customHeight="1" x14ac:dyDescent="0.2">
      <c r="V9114" s="8"/>
      <c r="X9114" s="8"/>
    </row>
    <row r="9115" spans="22:24" ht="14.25" customHeight="1" x14ac:dyDescent="0.2">
      <c r="V9115" s="8"/>
      <c r="X9115" s="8"/>
    </row>
    <row r="9116" spans="22:24" ht="14.25" customHeight="1" x14ac:dyDescent="0.2">
      <c r="V9116" s="8"/>
      <c r="X9116" s="8"/>
    </row>
    <row r="9117" spans="22:24" ht="14.25" customHeight="1" x14ac:dyDescent="0.2">
      <c r="V9117" s="8"/>
      <c r="X9117" s="8"/>
    </row>
    <row r="9118" spans="22:24" ht="14.25" customHeight="1" x14ac:dyDescent="0.2">
      <c r="V9118" s="8"/>
      <c r="X9118" s="8"/>
    </row>
    <row r="9119" spans="22:24" ht="14.25" customHeight="1" x14ac:dyDescent="0.2">
      <c r="V9119" s="8"/>
      <c r="X9119" s="8"/>
    </row>
    <row r="9120" spans="22:24" ht="14.25" customHeight="1" x14ac:dyDescent="0.2">
      <c r="V9120" s="8"/>
      <c r="X9120" s="8"/>
    </row>
    <row r="9121" spans="22:24" ht="14.25" customHeight="1" x14ac:dyDescent="0.2">
      <c r="V9121" s="8"/>
      <c r="X9121" s="8"/>
    </row>
    <row r="9122" spans="22:24" ht="14.25" customHeight="1" x14ac:dyDescent="0.2">
      <c r="V9122" s="8"/>
      <c r="X9122" s="8"/>
    </row>
    <row r="9123" spans="22:24" ht="14.25" customHeight="1" x14ac:dyDescent="0.2">
      <c r="V9123" s="8"/>
      <c r="X9123" s="8"/>
    </row>
    <row r="9124" spans="22:24" ht="14.25" customHeight="1" x14ac:dyDescent="0.2">
      <c r="V9124" s="8"/>
      <c r="X9124" s="8"/>
    </row>
    <row r="9125" spans="22:24" ht="14.25" customHeight="1" x14ac:dyDescent="0.2">
      <c r="V9125" s="8"/>
      <c r="X9125" s="8"/>
    </row>
    <row r="9126" spans="22:24" ht="14.25" customHeight="1" x14ac:dyDescent="0.2">
      <c r="V9126" s="8"/>
      <c r="X9126" s="8"/>
    </row>
    <row r="9127" spans="22:24" ht="14.25" customHeight="1" x14ac:dyDescent="0.2">
      <c r="V9127" s="8"/>
      <c r="X9127" s="8"/>
    </row>
    <row r="9128" spans="22:24" ht="14.25" customHeight="1" x14ac:dyDescent="0.2">
      <c r="V9128" s="8"/>
      <c r="X9128" s="8"/>
    </row>
    <row r="9129" spans="22:24" ht="14.25" customHeight="1" x14ac:dyDescent="0.2">
      <c r="V9129" s="8"/>
      <c r="X9129" s="8"/>
    </row>
    <row r="9130" spans="22:24" ht="14.25" customHeight="1" x14ac:dyDescent="0.2">
      <c r="V9130" s="8"/>
      <c r="X9130" s="8"/>
    </row>
    <row r="9131" spans="22:24" ht="14.25" customHeight="1" x14ac:dyDescent="0.2">
      <c r="V9131" s="8"/>
      <c r="X9131" s="8"/>
    </row>
    <row r="9132" spans="22:24" ht="14.25" customHeight="1" x14ac:dyDescent="0.2">
      <c r="V9132" s="8"/>
      <c r="X9132" s="8"/>
    </row>
    <row r="9133" spans="22:24" ht="14.25" customHeight="1" x14ac:dyDescent="0.2">
      <c r="V9133" s="8"/>
      <c r="X9133" s="8"/>
    </row>
    <row r="9134" spans="22:24" ht="14.25" customHeight="1" x14ac:dyDescent="0.2">
      <c r="V9134" s="8"/>
      <c r="X9134" s="8"/>
    </row>
    <row r="9135" spans="22:24" ht="14.25" customHeight="1" x14ac:dyDescent="0.2">
      <c r="V9135" s="8"/>
      <c r="X9135" s="8"/>
    </row>
    <row r="9136" spans="22:24" ht="14.25" customHeight="1" x14ac:dyDescent="0.2">
      <c r="V9136" s="8"/>
      <c r="X9136" s="8"/>
    </row>
    <row r="9137" spans="22:24" ht="14.25" customHeight="1" x14ac:dyDescent="0.2">
      <c r="V9137" s="8"/>
      <c r="X9137" s="8"/>
    </row>
    <row r="9138" spans="22:24" ht="14.25" customHeight="1" x14ac:dyDescent="0.2">
      <c r="V9138" s="8"/>
      <c r="X9138" s="8"/>
    </row>
    <row r="9139" spans="22:24" ht="14.25" customHeight="1" x14ac:dyDescent="0.2">
      <c r="V9139" s="8"/>
      <c r="X9139" s="8"/>
    </row>
    <row r="9140" spans="22:24" ht="14.25" customHeight="1" x14ac:dyDescent="0.2">
      <c r="V9140" s="8"/>
      <c r="X9140" s="8"/>
    </row>
    <row r="9141" spans="22:24" ht="14.25" customHeight="1" x14ac:dyDescent="0.2">
      <c r="V9141" s="8"/>
      <c r="X9141" s="8"/>
    </row>
    <row r="9142" spans="22:24" ht="14.25" customHeight="1" x14ac:dyDescent="0.2">
      <c r="V9142" s="8"/>
      <c r="X9142" s="8"/>
    </row>
    <row r="9143" spans="22:24" ht="14.25" customHeight="1" x14ac:dyDescent="0.2">
      <c r="V9143" s="8"/>
      <c r="X9143" s="8"/>
    </row>
    <row r="9144" spans="22:24" ht="14.25" customHeight="1" x14ac:dyDescent="0.2">
      <c r="V9144" s="8"/>
      <c r="X9144" s="8"/>
    </row>
    <row r="9145" spans="22:24" ht="14.25" customHeight="1" x14ac:dyDescent="0.2">
      <c r="V9145" s="8"/>
      <c r="X9145" s="8"/>
    </row>
    <row r="9146" spans="22:24" ht="14.25" customHeight="1" x14ac:dyDescent="0.2">
      <c r="V9146" s="8"/>
      <c r="X9146" s="8"/>
    </row>
    <row r="9147" spans="22:24" ht="14.25" customHeight="1" x14ac:dyDescent="0.2">
      <c r="V9147" s="8"/>
      <c r="X9147" s="8"/>
    </row>
    <row r="9148" spans="22:24" ht="14.25" customHeight="1" x14ac:dyDescent="0.2">
      <c r="V9148" s="8"/>
      <c r="X9148" s="8"/>
    </row>
    <row r="9149" spans="22:24" ht="14.25" customHeight="1" x14ac:dyDescent="0.2">
      <c r="V9149" s="8"/>
      <c r="X9149" s="8"/>
    </row>
    <row r="9150" spans="22:24" ht="14.25" customHeight="1" x14ac:dyDescent="0.2">
      <c r="V9150" s="8"/>
      <c r="X9150" s="8"/>
    </row>
    <row r="9151" spans="22:24" ht="14.25" customHeight="1" x14ac:dyDescent="0.2">
      <c r="V9151" s="8"/>
      <c r="X9151" s="8"/>
    </row>
    <row r="9152" spans="22:24" ht="14.25" customHeight="1" x14ac:dyDescent="0.2">
      <c r="V9152" s="8"/>
      <c r="X9152" s="8"/>
    </row>
    <row r="9153" spans="22:24" ht="14.25" customHeight="1" x14ac:dyDescent="0.2">
      <c r="V9153" s="8"/>
      <c r="X9153" s="8"/>
    </row>
    <row r="9154" spans="22:24" ht="14.25" customHeight="1" x14ac:dyDescent="0.2">
      <c r="V9154" s="8"/>
      <c r="X9154" s="8"/>
    </row>
    <row r="9155" spans="22:24" ht="14.25" customHeight="1" x14ac:dyDescent="0.2">
      <c r="V9155" s="8"/>
      <c r="X9155" s="8"/>
    </row>
    <row r="9156" spans="22:24" ht="14.25" customHeight="1" x14ac:dyDescent="0.2">
      <c r="V9156" s="8"/>
      <c r="X9156" s="8"/>
    </row>
    <row r="9157" spans="22:24" ht="14.25" customHeight="1" x14ac:dyDescent="0.2">
      <c r="V9157" s="8"/>
      <c r="X9157" s="8"/>
    </row>
    <row r="9158" spans="22:24" ht="14.25" customHeight="1" x14ac:dyDescent="0.2">
      <c r="V9158" s="8"/>
      <c r="X9158" s="8"/>
    </row>
    <row r="9159" spans="22:24" ht="14.25" customHeight="1" x14ac:dyDescent="0.2">
      <c r="V9159" s="8"/>
      <c r="X9159" s="8"/>
    </row>
    <row r="9160" spans="22:24" ht="14.25" customHeight="1" x14ac:dyDescent="0.2">
      <c r="V9160" s="8"/>
      <c r="X9160" s="8"/>
    </row>
    <row r="9161" spans="22:24" ht="14.25" customHeight="1" x14ac:dyDescent="0.2">
      <c r="V9161" s="8"/>
      <c r="X9161" s="8"/>
    </row>
    <row r="9162" spans="22:24" ht="14.25" customHeight="1" x14ac:dyDescent="0.2">
      <c r="V9162" s="8"/>
      <c r="X9162" s="8"/>
    </row>
    <row r="9163" spans="22:24" ht="14.25" customHeight="1" x14ac:dyDescent="0.2">
      <c r="V9163" s="8"/>
      <c r="X9163" s="8"/>
    </row>
    <row r="9164" spans="22:24" ht="14.25" customHeight="1" x14ac:dyDescent="0.2">
      <c r="V9164" s="8"/>
      <c r="X9164" s="8"/>
    </row>
    <row r="9165" spans="22:24" ht="14.25" customHeight="1" x14ac:dyDescent="0.2">
      <c r="V9165" s="8"/>
      <c r="X9165" s="8"/>
    </row>
    <row r="9166" spans="22:24" ht="14.25" customHeight="1" x14ac:dyDescent="0.2">
      <c r="V9166" s="8"/>
      <c r="X9166" s="8"/>
    </row>
    <row r="9167" spans="22:24" ht="14.25" customHeight="1" x14ac:dyDescent="0.2">
      <c r="V9167" s="8"/>
      <c r="X9167" s="8"/>
    </row>
    <row r="9168" spans="22:24" ht="14.25" customHeight="1" x14ac:dyDescent="0.2">
      <c r="V9168" s="8"/>
      <c r="X9168" s="8"/>
    </row>
    <row r="9169" spans="22:24" ht="14.25" customHeight="1" x14ac:dyDescent="0.2">
      <c r="V9169" s="8"/>
      <c r="X9169" s="8"/>
    </row>
    <row r="9170" spans="22:24" ht="14.25" customHeight="1" x14ac:dyDescent="0.2">
      <c r="V9170" s="8"/>
      <c r="X9170" s="8"/>
    </row>
    <row r="9171" spans="22:24" ht="14.25" customHeight="1" x14ac:dyDescent="0.2">
      <c r="V9171" s="8"/>
      <c r="X9171" s="8"/>
    </row>
    <row r="9172" spans="22:24" ht="14.25" customHeight="1" x14ac:dyDescent="0.2">
      <c r="V9172" s="8"/>
      <c r="X9172" s="8"/>
    </row>
    <row r="9173" spans="22:24" ht="14.25" customHeight="1" x14ac:dyDescent="0.2">
      <c r="V9173" s="8"/>
      <c r="X9173" s="8"/>
    </row>
    <row r="9174" spans="22:24" ht="14.25" customHeight="1" x14ac:dyDescent="0.2">
      <c r="V9174" s="8"/>
      <c r="X9174" s="8"/>
    </row>
    <row r="9175" spans="22:24" ht="14.25" customHeight="1" x14ac:dyDescent="0.2">
      <c r="V9175" s="8"/>
      <c r="X9175" s="8"/>
    </row>
    <row r="9176" spans="22:24" ht="14.25" customHeight="1" x14ac:dyDescent="0.2">
      <c r="V9176" s="8"/>
      <c r="X9176" s="8"/>
    </row>
    <row r="9177" spans="22:24" ht="14.25" customHeight="1" x14ac:dyDescent="0.2">
      <c r="V9177" s="8"/>
      <c r="X9177" s="8"/>
    </row>
    <row r="9178" spans="22:24" ht="14.25" customHeight="1" x14ac:dyDescent="0.2">
      <c r="V9178" s="8"/>
      <c r="X9178" s="8"/>
    </row>
    <row r="9179" spans="22:24" ht="14.25" customHeight="1" x14ac:dyDescent="0.2">
      <c r="V9179" s="8"/>
      <c r="X9179" s="8"/>
    </row>
    <row r="9180" spans="22:24" ht="14.25" customHeight="1" x14ac:dyDescent="0.2">
      <c r="V9180" s="8"/>
      <c r="X9180" s="8"/>
    </row>
    <row r="9181" spans="22:24" ht="14.25" customHeight="1" x14ac:dyDescent="0.2">
      <c r="V9181" s="8"/>
      <c r="X9181" s="8"/>
    </row>
    <row r="9182" spans="22:24" ht="14.25" customHeight="1" x14ac:dyDescent="0.2">
      <c r="V9182" s="8"/>
      <c r="X9182" s="8"/>
    </row>
    <row r="9183" spans="22:24" ht="14.25" customHeight="1" x14ac:dyDescent="0.2">
      <c r="V9183" s="8"/>
      <c r="X9183" s="8"/>
    </row>
    <row r="9184" spans="22:24" ht="14.25" customHeight="1" x14ac:dyDescent="0.2">
      <c r="V9184" s="8"/>
      <c r="X9184" s="8"/>
    </row>
    <row r="9185" spans="22:24" ht="14.25" customHeight="1" x14ac:dyDescent="0.2">
      <c r="V9185" s="8"/>
      <c r="X9185" s="8"/>
    </row>
    <row r="9186" spans="22:24" ht="14.25" customHeight="1" x14ac:dyDescent="0.2">
      <c r="V9186" s="8"/>
      <c r="X9186" s="8"/>
    </row>
    <row r="9187" spans="22:24" ht="14.25" customHeight="1" x14ac:dyDescent="0.2">
      <c r="V9187" s="8"/>
      <c r="X9187" s="8"/>
    </row>
    <row r="9188" spans="22:24" ht="14.25" customHeight="1" x14ac:dyDescent="0.2">
      <c r="V9188" s="8"/>
      <c r="X9188" s="8"/>
    </row>
    <row r="9189" spans="22:24" ht="14.25" customHeight="1" x14ac:dyDescent="0.2">
      <c r="V9189" s="8"/>
      <c r="X9189" s="8"/>
    </row>
    <row r="9190" spans="22:24" ht="14.25" customHeight="1" x14ac:dyDescent="0.2">
      <c r="V9190" s="8"/>
      <c r="X9190" s="8"/>
    </row>
    <row r="9191" spans="22:24" ht="14.25" customHeight="1" x14ac:dyDescent="0.2">
      <c r="V9191" s="8"/>
      <c r="X9191" s="8"/>
    </row>
    <row r="9192" spans="22:24" ht="14.25" customHeight="1" x14ac:dyDescent="0.2">
      <c r="V9192" s="8"/>
      <c r="X9192" s="8"/>
    </row>
    <row r="9193" spans="22:24" ht="14.25" customHeight="1" x14ac:dyDescent="0.2">
      <c r="V9193" s="8"/>
      <c r="X9193" s="8"/>
    </row>
    <row r="9194" spans="22:24" ht="14.25" customHeight="1" x14ac:dyDescent="0.2">
      <c r="V9194" s="8"/>
      <c r="X9194" s="8"/>
    </row>
    <row r="9195" spans="22:24" ht="14.25" customHeight="1" x14ac:dyDescent="0.2">
      <c r="V9195" s="8"/>
      <c r="X9195" s="8"/>
    </row>
    <row r="9196" spans="22:24" ht="14.25" customHeight="1" x14ac:dyDescent="0.2">
      <c r="V9196" s="8"/>
      <c r="X9196" s="8"/>
    </row>
    <row r="9197" spans="22:24" ht="14.25" customHeight="1" x14ac:dyDescent="0.2">
      <c r="V9197" s="8"/>
      <c r="X9197" s="8"/>
    </row>
    <row r="9198" spans="22:24" ht="14.25" customHeight="1" x14ac:dyDescent="0.2">
      <c r="V9198" s="8"/>
      <c r="X9198" s="8"/>
    </row>
    <row r="9199" spans="22:24" ht="14.25" customHeight="1" x14ac:dyDescent="0.2">
      <c r="V9199" s="8"/>
      <c r="X9199" s="8"/>
    </row>
    <row r="9200" spans="22:24" ht="14.25" customHeight="1" x14ac:dyDescent="0.2">
      <c r="V9200" s="8"/>
      <c r="X9200" s="8"/>
    </row>
    <row r="9201" spans="22:24" ht="14.25" customHeight="1" x14ac:dyDescent="0.2">
      <c r="V9201" s="8"/>
      <c r="X9201" s="8"/>
    </row>
    <row r="9202" spans="22:24" ht="14.25" customHeight="1" x14ac:dyDescent="0.2">
      <c r="V9202" s="8"/>
      <c r="X9202" s="8"/>
    </row>
    <row r="9203" spans="22:24" ht="14.25" customHeight="1" x14ac:dyDescent="0.2">
      <c r="V9203" s="8"/>
      <c r="X9203" s="8"/>
    </row>
    <row r="9204" spans="22:24" ht="14.25" customHeight="1" x14ac:dyDescent="0.2">
      <c r="V9204" s="8"/>
      <c r="X9204" s="8"/>
    </row>
    <row r="9205" spans="22:24" ht="14.25" customHeight="1" x14ac:dyDescent="0.2">
      <c r="V9205" s="8"/>
      <c r="X9205" s="8"/>
    </row>
    <row r="9206" spans="22:24" ht="14.25" customHeight="1" x14ac:dyDescent="0.2">
      <c r="V9206" s="8"/>
      <c r="X9206" s="8"/>
    </row>
    <row r="9207" spans="22:24" ht="14.25" customHeight="1" x14ac:dyDescent="0.2">
      <c r="V9207" s="8"/>
      <c r="X9207" s="8"/>
    </row>
    <row r="9208" spans="22:24" ht="14.25" customHeight="1" x14ac:dyDescent="0.2">
      <c r="V9208" s="8"/>
      <c r="X9208" s="8"/>
    </row>
    <row r="9209" spans="22:24" ht="14.25" customHeight="1" x14ac:dyDescent="0.2">
      <c r="V9209" s="8"/>
      <c r="X9209" s="8"/>
    </row>
    <row r="9210" spans="22:24" ht="14.25" customHeight="1" x14ac:dyDescent="0.2">
      <c r="V9210" s="8"/>
      <c r="X9210" s="8"/>
    </row>
    <row r="9211" spans="22:24" ht="14.25" customHeight="1" x14ac:dyDescent="0.2">
      <c r="V9211" s="8"/>
      <c r="X9211" s="8"/>
    </row>
    <row r="9212" spans="22:24" ht="14.25" customHeight="1" x14ac:dyDescent="0.2">
      <c r="V9212" s="8"/>
      <c r="X9212" s="8"/>
    </row>
    <row r="9213" spans="22:24" ht="14.25" customHeight="1" x14ac:dyDescent="0.2">
      <c r="V9213" s="8"/>
      <c r="X9213" s="8"/>
    </row>
    <row r="9214" spans="22:24" ht="14.25" customHeight="1" x14ac:dyDescent="0.2">
      <c r="V9214" s="8"/>
      <c r="X9214" s="8"/>
    </row>
    <row r="9215" spans="22:24" ht="14.25" customHeight="1" x14ac:dyDescent="0.2">
      <c r="V9215" s="8"/>
      <c r="X9215" s="8"/>
    </row>
    <row r="9216" spans="22:24" ht="14.25" customHeight="1" x14ac:dyDescent="0.2">
      <c r="V9216" s="8"/>
      <c r="X9216" s="8"/>
    </row>
    <row r="9217" spans="22:24" ht="14.25" customHeight="1" x14ac:dyDescent="0.2">
      <c r="V9217" s="8"/>
      <c r="X9217" s="8"/>
    </row>
    <row r="9218" spans="22:24" ht="14.25" customHeight="1" x14ac:dyDescent="0.2">
      <c r="V9218" s="8"/>
      <c r="X9218" s="8"/>
    </row>
    <row r="9219" spans="22:24" ht="14.25" customHeight="1" x14ac:dyDescent="0.2">
      <c r="V9219" s="8"/>
      <c r="X9219" s="8"/>
    </row>
    <row r="9220" spans="22:24" ht="14.25" customHeight="1" x14ac:dyDescent="0.2">
      <c r="V9220" s="8"/>
      <c r="X9220" s="8"/>
    </row>
    <row r="9221" spans="22:24" ht="14.25" customHeight="1" x14ac:dyDescent="0.2">
      <c r="V9221" s="8"/>
      <c r="X9221" s="8"/>
    </row>
    <row r="9222" spans="22:24" ht="14.25" customHeight="1" x14ac:dyDescent="0.2">
      <c r="V9222" s="8"/>
      <c r="X9222" s="8"/>
    </row>
    <row r="9223" spans="22:24" ht="14.25" customHeight="1" x14ac:dyDescent="0.2">
      <c r="V9223" s="8"/>
      <c r="X9223" s="8"/>
    </row>
    <row r="9224" spans="22:24" ht="14.25" customHeight="1" x14ac:dyDescent="0.2">
      <c r="V9224" s="8"/>
      <c r="X9224" s="8"/>
    </row>
    <row r="9225" spans="22:24" ht="14.25" customHeight="1" x14ac:dyDescent="0.2">
      <c r="V9225" s="8"/>
      <c r="X9225" s="8"/>
    </row>
    <row r="9226" spans="22:24" ht="14.25" customHeight="1" x14ac:dyDescent="0.2">
      <c r="V9226" s="8"/>
      <c r="X9226" s="8"/>
    </row>
    <row r="9227" spans="22:24" ht="14.25" customHeight="1" x14ac:dyDescent="0.2">
      <c r="V9227" s="8"/>
      <c r="X9227" s="8"/>
    </row>
    <row r="9228" spans="22:24" ht="14.25" customHeight="1" x14ac:dyDescent="0.2">
      <c r="V9228" s="8"/>
      <c r="X9228" s="8"/>
    </row>
    <row r="9229" spans="22:24" ht="14.25" customHeight="1" x14ac:dyDescent="0.2">
      <c r="V9229" s="8"/>
      <c r="X9229" s="8"/>
    </row>
    <row r="9230" spans="22:24" ht="14.25" customHeight="1" x14ac:dyDescent="0.2">
      <c r="V9230" s="8"/>
      <c r="X9230" s="8"/>
    </row>
    <row r="9231" spans="22:24" ht="14.25" customHeight="1" x14ac:dyDescent="0.2">
      <c r="V9231" s="8"/>
      <c r="X9231" s="8"/>
    </row>
    <row r="9232" spans="22:24" ht="14.25" customHeight="1" x14ac:dyDescent="0.2">
      <c r="V9232" s="8"/>
      <c r="X9232" s="8"/>
    </row>
    <row r="9233" spans="22:24" ht="14.25" customHeight="1" x14ac:dyDescent="0.2">
      <c r="V9233" s="8"/>
      <c r="X9233" s="8"/>
    </row>
    <row r="9234" spans="22:24" ht="14.25" customHeight="1" x14ac:dyDescent="0.2">
      <c r="V9234" s="8"/>
      <c r="X9234" s="8"/>
    </row>
    <row r="9235" spans="22:24" ht="14.25" customHeight="1" x14ac:dyDescent="0.2">
      <c r="V9235" s="8"/>
      <c r="X9235" s="8"/>
    </row>
    <row r="9236" spans="22:24" ht="14.25" customHeight="1" x14ac:dyDescent="0.2">
      <c r="V9236" s="8"/>
      <c r="X9236" s="8"/>
    </row>
    <row r="9237" spans="22:24" ht="14.25" customHeight="1" x14ac:dyDescent="0.2">
      <c r="V9237" s="8"/>
      <c r="X9237" s="8"/>
    </row>
    <row r="9238" spans="22:24" ht="14.25" customHeight="1" x14ac:dyDescent="0.2">
      <c r="V9238" s="8"/>
      <c r="X9238" s="8"/>
    </row>
    <row r="9239" spans="22:24" ht="14.25" customHeight="1" x14ac:dyDescent="0.2">
      <c r="V9239" s="8"/>
      <c r="X9239" s="8"/>
    </row>
    <row r="9240" spans="22:24" ht="14.25" customHeight="1" x14ac:dyDescent="0.2">
      <c r="V9240" s="8"/>
      <c r="X9240" s="8"/>
    </row>
    <row r="9241" spans="22:24" ht="14.25" customHeight="1" x14ac:dyDescent="0.2">
      <c r="V9241" s="8"/>
      <c r="X9241" s="8"/>
    </row>
    <row r="9242" spans="22:24" ht="14.25" customHeight="1" x14ac:dyDescent="0.2">
      <c r="V9242" s="8"/>
      <c r="X9242" s="8"/>
    </row>
    <row r="9243" spans="22:24" ht="14.25" customHeight="1" x14ac:dyDescent="0.2">
      <c r="V9243" s="8"/>
      <c r="X9243" s="8"/>
    </row>
    <row r="9244" spans="22:24" ht="14.25" customHeight="1" x14ac:dyDescent="0.2">
      <c r="V9244" s="8"/>
      <c r="X9244" s="8"/>
    </row>
    <row r="9245" spans="22:24" ht="14.25" customHeight="1" x14ac:dyDescent="0.2">
      <c r="V9245" s="8"/>
      <c r="X9245" s="8"/>
    </row>
    <row r="9246" spans="22:24" ht="14.25" customHeight="1" x14ac:dyDescent="0.2">
      <c r="V9246" s="8"/>
      <c r="X9246" s="8"/>
    </row>
    <row r="9247" spans="22:24" ht="14.25" customHeight="1" x14ac:dyDescent="0.2">
      <c r="V9247" s="8"/>
      <c r="X9247" s="8"/>
    </row>
    <row r="9248" spans="22:24" ht="14.25" customHeight="1" x14ac:dyDescent="0.2">
      <c r="V9248" s="8"/>
      <c r="X9248" s="8"/>
    </row>
    <row r="9249" spans="22:24" ht="14.25" customHeight="1" x14ac:dyDescent="0.2">
      <c r="V9249" s="8"/>
      <c r="X9249" s="8"/>
    </row>
    <row r="9250" spans="22:24" ht="14.25" customHeight="1" x14ac:dyDescent="0.2">
      <c r="V9250" s="8"/>
      <c r="X9250" s="8"/>
    </row>
    <row r="9251" spans="22:24" ht="14.25" customHeight="1" x14ac:dyDescent="0.2">
      <c r="V9251" s="8"/>
      <c r="X9251" s="8"/>
    </row>
    <row r="9252" spans="22:24" ht="14.25" customHeight="1" x14ac:dyDescent="0.2">
      <c r="V9252" s="8"/>
      <c r="X9252" s="8"/>
    </row>
    <row r="9253" spans="22:24" ht="14.25" customHeight="1" x14ac:dyDescent="0.2">
      <c r="V9253" s="8"/>
      <c r="X9253" s="8"/>
    </row>
    <row r="9254" spans="22:24" ht="14.25" customHeight="1" x14ac:dyDescent="0.2">
      <c r="V9254" s="8"/>
      <c r="X9254" s="8"/>
    </row>
    <row r="9255" spans="22:24" ht="14.25" customHeight="1" x14ac:dyDescent="0.2">
      <c r="V9255" s="8"/>
      <c r="X9255" s="8"/>
    </row>
    <row r="9256" spans="22:24" ht="14.25" customHeight="1" x14ac:dyDescent="0.2">
      <c r="V9256" s="8"/>
      <c r="X9256" s="8"/>
    </row>
    <row r="9257" spans="22:24" ht="14.25" customHeight="1" x14ac:dyDescent="0.2">
      <c r="V9257" s="8"/>
      <c r="X9257" s="8"/>
    </row>
    <row r="9258" spans="22:24" ht="14.25" customHeight="1" x14ac:dyDescent="0.2">
      <c r="V9258" s="8"/>
      <c r="X9258" s="8"/>
    </row>
    <row r="9259" spans="22:24" ht="14.25" customHeight="1" x14ac:dyDescent="0.2">
      <c r="V9259" s="8"/>
      <c r="X9259" s="8"/>
    </row>
    <row r="9260" spans="22:24" ht="14.25" customHeight="1" x14ac:dyDescent="0.2">
      <c r="V9260" s="8"/>
      <c r="X9260" s="8"/>
    </row>
    <row r="9261" spans="22:24" ht="14.25" customHeight="1" x14ac:dyDescent="0.2">
      <c r="V9261" s="8"/>
      <c r="X9261" s="8"/>
    </row>
    <row r="9262" spans="22:24" ht="14.25" customHeight="1" x14ac:dyDescent="0.2">
      <c r="V9262" s="8"/>
      <c r="X9262" s="8"/>
    </row>
    <row r="9263" spans="22:24" ht="14.25" customHeight="1" x14ac:dyDescent="0.2">
      <c r="V9263" s="8"/>
      <c r="X9263" s="8"/>
    </row>
    <row r="9264" spans="22:24" ht="14.25" customHeight="1" x14ac:dyDescent="0.2">
      <c r="V9264" s="8"/>
      <c r="X9264" s="8"/>
    </row>
    <row r="9265" spans="22:24" ht="14.25" customHeight="1" x14ac:dyDescent="0.2">
      <c r="V9265" s="8"/>
      <c r="X9265" s="8"/>
    </row>
    <row r="9266" spans="22:24" ht="14.25" customHeight="1" x14ac:dyDescent="0.2">
      <c r="V9266" s="8"/>
      <c r="X9266" s="8"/>
    </row>
    <row r="9267" spans="22:24" ht="14.25" customHeight="1" x14ac:dyDescent="0.2">
      <c r="V9267" s="8"/>
      <c r="X9267" s="8"/>
    </row>
    <row r="9268" spans="22:24" ht="14.25" customHeight="1" x14ac:dyDescent="0.2">
      <c r="V9268" s="8"/>
      <c r="X9268" s="8"/>
    </row>
    <row r="9269" spans="22:24" ht="14.25" customHeight="1" x14ac:dyDescent="0.2">
      <c r="V9269" s="8"/>
      <c r="X9269" s="8"/>
    </row>
    <row r="9270" spans="22:24" ht="14.25" customHeight="1" x14ac:dyDescent="0.2">
      <c r="V9270" s="8"/>
      <c r="X9270" s="8"/>
    </row>
    <row r="9271" spans="22:24" ht="14.25" customHeight="1" x14ac:dyDescent="0.2">
      <c r="V9271" s="8"/>
      <c r="X9271" s="8"/>
    </row>
    <row r="9272" spans="22:24" ht="14.25" customHeight="1" x14ac:dyDescent="0.2">
      <c r="V9272" s="8"/>
      <c r="X9272" s="8"/>
    </row>
    <row r="9273" spans="22:24" ht="14.25" customHeight="1" x14ac:dyDescent="0.2">
      <c r="V9273" s="8"/>
      <c r="X9273" s="8"/>
    </row>
    <row r="9274" spans="22:24" ht="14.25" customHeight="1" x14ac:dyDescent="0.2">
      <c r="V9274" s="8"/>
      <c r="X9274" s="8"/>
    </row>
    <row r="9275" spans="22:24" ht="14.25" customHeight="1" x14ac:dyDescent="0.2">
      <c r="V9275" s="8"/>
      <c r="X9275" s="8"/>
    </row>
    <row r="9276" spans="22:24" ht="14.25" customHeight="1" x14ac:dyDescent="0.2">
      <c r="V9276" s="8"/>
      <c r="X9276" s="8"/>
    </row>
    <row r="9277" spans="22:24" ht="14.25" customHeight="1" x14ac:dyDescent="0.2">
      <c r="V9277" s="8"/>
      <c r="X9277" s="8"/>
    </row>
    <row r="9278" spans="22:24" ht="14.25" customHeight="1" x14ac:dyDescent="0.2">
      <c r="V9278" s="8"/>
      <c r="X9278" s="8"/>
    </row>
    <row r="9279" spans="22:24" ht="14.25" customHeight="1" x14ac:dyDescent="0.2">
      <c r="V9279" s="8"/>
      <c r="X9279" s="8"/>
    </row>
    <row r="9280" spans="22:24" ht="14.25" customHeight="1" x14ac:dyDescent="0.2">
      <c r="V9280" s="8"/>
      <c r="X9280" s="8"/>
    </row>
    <row r="9281" spans="22:24" ht="14.25" customHeight="1" x14ac:dyDescent="0.2">
      <c r="V9281" s="8"/>
      <c r="X9281" s="8"/>
    </row>
    <row r="9282" spans="22:24" ht="14.25" customHeight="1" x14ac:dyDescent="0.2">
      <c r="V9282" s="8"/>
      <c r="X9282" s="8"/>
    </row>
    <row r="9283" spans="22:24" ht="14.25" customHeight="1" x14ac:dyDescent="0.2">
      <c r="V9283" s="8"/>
      <c r="X9283" s="8"/>
    </row>
    <row r="9284" spans="22:24" ht="14.25" customHeight="1" x14ac:dyDescent="0.2">
      <c r="V9284" s="8"/>
      <c r="X9284" s="8"/>
    </row>
    <row r="9285" spans="22:24" ht="14.25" customHeight="1" x14ac:dyDescent="0.2">
      <c r="V9285" s="8"/>
      <c r="X9285" s="8"/>
    </row>
    <row r="9286" spans="22:24" ht="14.25" customHeight="1" x14ac:dyDescent="0.2">
      <c r="V9286" s="8"/>
      <c r="X9286" s="8"/>
    </row>
    <row r="9287" spans="22:24" ht="14.25" customHeight="1" x14ac:dyDescent="0.2">
      <c r="V9287" s="8"/>
      <c r="X9287" s="8"/>
    </row>
    <row r="9288" spans="22:24" ht="14.25" customHeight="1" x14ac:dyDescent="0.2">
      <c r="V9288" s="8"/>
      <c r="X9288" s="8"/>
    </row>
    <row r="9289" spans="22:24" ht="14.25" customHeight="1" x14ac:dyDescent="0.2">
      <c r="V9289" s="8"/>
      <c r="X9289" s="8"/>
    </row>
    <row r="9290" spans="22:24" ht="14.25" customHeight="1" x14ac:dyDescent="0.2">
      <c r="V9290" s="8"/>
      <c r="X9290" s="8"/>
    </row>
    <row r="9291" spans="22:24" ht="14.25" customHeight="1" x14ac:dyDescent="0.2">
      <c r="V9291" s="8"/>
      <c r="X9291" s="8"/>
    </row>
    <row r="9292" spans="22:24" ht="14.25" customHeight="1" x14ac:dyDescent="0.2">
      <c r="V9292" s="8"/>
      <c r="X9292" s="8"/>
    </row>
    <row r="9293" spans="22:24" ht="14.25" customHeight="1" x14ac:dyDescent="0.2">
      <c r="V9293" s="8"/>
      <c r="X9293" s="8"/>
    </row>
    <row r="9294" spans="22:24" ht="14.25" customHeight="1" x14ac:dyDescent="0.2">
      <c r="V9294" s="8"/>
      <c r="X9294" s="8"/>
    </row>
    <row r="9295" spans="22:24" ht="14.25" customHeight="1" x14ac:dyDescent="0.2">
      <c r="V9295" s="8"/>
      <c r="X9295" s="8"/>
    </row>
    <row r="9296" spans="22:24" ht="14.25" customHeight="1" x14ac:dyDescent="0.2">
      <c r="V9296" s="8"/>
      <c r="X9296" s="8"/>
    </row>
    <row r="9297" spans="22:24" ht="14.25" customHeight="1" x14ac:dyDescent="0.2">
      <c r="V9297" s="8"/>
      <c r="X9297" s="8"/>
    </row>
    <row r="9298" spans="22:24" ht="14.25" customHeight="1" x14ac:dyDescent="0.2">
      <c r="V9298" s="8"/>
      <c r="X9298" s="8"/>
    </row>
    <row r="9299" spans="22:24" ht="14.25" customHeight="1" x14ac:dyDescent="0.2">
      <c r="V9299" s="8"/>
      <c r="X9299" s="8"/>
    </row>
    <row r="9300" spans="22:24" ht="14.25" customHeight="1" x14ac:dyDescent="0.2">
      <c r="V9300" s="8"/>
      <c r="X9300" s="8"/>
    </row>
    <row r="9301" spans="22:24" ht="14.25" customHeight="1" x14ac:dyDescent="0.2">
      <c r="V9301" s="8"/>
      <c r="X9301" s="8"/>
    </row>
    <row r="9302" spans="22:24" ht="14.25" customHeight="1" x14ac:dyDescent="0.2">
      <c r="V9302" s="8"/>
      <c r="X9302" s="8"/>
    </row>
    <row r="9303" spans="22:24" ht="14.25" customHeight="1" x14ac:dyDescent="0.2">
      <c r="V9303" s="8"/>
      <c r="X9303" s="8"/>
    </row>
    <row r="9304" spans="22:24" ht="14.25" customHeight="1" x14ac:dyDescent="0.2">
      <c r="V9304" s="8"/>
      <c r="X9304" s="8"/>
    </row>
    <row r="9305" spans="22:24" ht="14.25" customHeight="1" x14ac:dyDescent="0.2">
      <c r="V9305" s="8"/>
      <c r="X9305" s="8"/>
    </row>
    <row r="9306" spans="22:24" ht="14.25" customHeight="1" x14ac:dyDescent="0.2">
      <c r="V9306" s="8"/>
      <c r="X9306" s="8"/>
    </row>
    <row r="9307" spans="22:24" ht="14.25" customHeight="1" x14ac:dyDescent="0.2">
      <c r="V9307" s="8"/>
      <c r="X9307" s="8"/>
    </row>
    <row r="9308" spans="22:24" ht="14.25" customHeight="1" x14ac:dyDescent="0.2">
      <c r="V9308" s="8"/>
      <c r="X9308" s="8"/>
    </row>
    <row r="9309" spans="22:24" ht="14.25" customHeight="1" x14ac:dyDescent="0.2">
      <c r="V9309" s="8"/>
      <c r="X9309" s="8"/>
    </row>
    <row r="9310" spans="22:24" ht="14.25" customHeight="1" x14ac:dyDescent="0.2">
      <c r="V9310" s="8"/>
      <c r="X9310" s="8"/>
    </row>
    <row r="9311" spans="22:24" ht="14.25" customHeight="1" x14ac:dyDescent="0.2">
      <c r="V9311" s="8"/>
      <c r="X9311" s="8"/>
    </row>
    <row r="9312" spans="22:24" ht="14.25" customHeight="1" x14ac:dyDescent="0.2">
      <c r="V9312" s="8"/>
      <c r="X9312" s="8"/>
    </row>
    <row r="9313" spans="22:24" ht="14.25" customHeight="1" x14ac:dyDescent="0.2">
      <c r="V9313" s="8"/>
      <c r="X9313" s="8"/>
    </row>
    <row r="9314" spans="22:24" ht="14.25" customHeight="1" x14ac:dyDescent="0.2">
      <c r="V9314" s="8"/>
      <c r="X9314" s="8"/>
    </row>
    <row r="9315" spans="22:24" ht="14.25" customHeight="1" x14ac:dyDescent="0.2">
      <c r="V9315" s="8"/>
      <c r="X9315" s="8"/>
    </row>
    <row r="9316" spans="22:24" ht="14.25" customHeight="1" x14ac:dyDescent="0.2">
      <c r="V9316" s="8"/>
      <c r="X9316" s="8"/>
    </row>
    <row r="9317" spans="22:24" ht="14.25" customHeight="1" x14ac:dyDescent="0.2">
      <c r="V9317" s="8"/>
      <c r="X9317" s="8"/>
    </row>
    <row r="9318" spans="22:24" ht="14.25" customHeight="1" x14ac:dyDescent="0.2">
      <c r="V9318" s="8"/>
      <c r="X9318" s="8"/>
    </row>
    <row r="9319" spans="22:24" ht="14.25" customHeight="1" x14ac:dyDescent="0.2">
      <c r="V9319" s="8"/>
      <c r="X9319" s="8"/>
    </row>
    <row r="9320" spans="22:24" ht="14.25" customHeight="1" x14ac:dyDescent="0.2">
      <c r="V9320" s="8"/>
      <c r="X9320" s="8"/>
    </row>
    <row r="9321" spans="22:24" ht="14.25" customHeight="1" x14ac:dyDescent="0.2">
      <c r="V9321" s="8"/>
      <c r="X9321" s="8"/>
    </row>
    <row r="9322" spans="22:24" ht="14.25" customHeight="1" x14ac:dyDescent="0.2">
      <c r="V9322" s="8"/>
      <c r="X9322" s="8"/>
    </row>
    <row r="9323" spans="22:24" ht="14.25" customHeight="1" x14ac:dyDescent="0.2">
      <c r="V9323" s="8"/>
      <c r="X9323" s="8"/>
    </row>
    <row r="9324" spans="22:24" ht="14.25" customHeight="1" x14ac:dyDescent="0.2">
      <c r="V9324" s="8"/>
      <c r="X9324" s="8"/>
    </row>
    <row r="9325" spans="22:24" ht="14.25" customHeight="1" x14ac:dyDescent="0.2">
      <c r="V9325" s="8"/>
      <c r="X9325" s="8"/>
    </row>
    <row r="9326" spans="22:24" ht="14.25" customHeight="1" x14ac:dyDescent="0.2">
      <c r="V9326" s="8"/>
      <c r="X9326" s="8"/>
    </row>
    <row r="9327" spans="22:24" ht="14.25" customHeight="1" x14ac:dyDescent="0.2">
      <c r="V9327" s="8"/>
      <c r="X9327" s="8"/>
    </row>
    <row r="9328" spans="22:24" ht="14.25" customHeight="1" x14ac:dyDescent="0.2">
      <c r="V9328" s="8"/>
      <c r="X9328" s="8"/>
    </row>
    <row r="9329" spans="22:24" ht="14.25" customHeight="1" x14ac:dyDescent="0.2">
      <c r="V9329" s="8"/>
      <c r="X9329" s="8"/>
    </row>
    <row r="9330" spans="22:24" ht="14.25" customHeight="1" x14ac:dyDescent="0.2">
      <c r="V9330" s="8"/>
      <c r="X9330" s="8"/>
    </row>
    <row r="9331" spans="22:24" ht="14.25" customHeight="1" x14ac:dyDescent="0.2">
      <c r="V9331" s="8"/>
      <c r="X9331" s="8"/>
    </row>
    <row r="9332" spans="22:24" ht="14.25" customHeight="1" x14ac:dyDescent="0.2">
      <c r="V9332" s="8"/>
      <c r="X9332" s="8"/>
    </row>
    <row r="9333" spans="22:24" ht="14.25" customHeight="1" x14ac:dyDescent="0.2">
      <c r="V9333" s="8"/>
      <c r="X9333" s="8"/>
    </row>
    <row r="9334" spans="22:24" ht="14.25" customHeight="1" x14ac:dyDescent="0.2">
      <c r="V9334" s="8"/>
      <c r="X9334" s="8"/>
    </row>
    <row r="9335" spans="22:24" ht="14.25" customHeight="1" x14ac:dyDescent="0.2">
      <c r="V9335" s="8"/>
      <c r="X9335" s="8"/>
    </row>
    <row r="9336" spans="22:24" ht="14.25" customHeight="1" x14ac:dyDescent="0.2">
      <c r="V9336" s="8"/>
      <c r="X9336" s="8"/>
    </row>
    <row r="9337" spans="22:24" ht="14.25" customHeight="1" x14ac:dyDescent="0.2">
      <c r="V9337" s="8"/>
      <c r="X9337" s="8"/>
    </row>
    <row r="9338" spans="22:24" ht="14.25" customHeight="1" x14ac:dyDescent="0.2">
      <c r="V9338" s="8"/>
      <c r="X9338" s="8"/>
    </row>
    <row r="9339" spans="22:24" ht="14.25" customHeight="1" x14ac:dyDescent="0.2">
      <c r="V9339" s="8"/>
      <c r="X9339" s="8"/>
    </row>
    <row r="9340" spans="22:24" ht="14.25" customHeight="1" x14ac:dyDescent="0.2">
      <c r="V9340" s="8"/>
      <c r="X9340" s="8"/>
    </row>
    <row r="9341" spans="22:24" ht="14.25" customHeight="1" x14ac:dyDescent="0.2">
      <c r="V9341" s="8"/>
      <c r="X9341" s="8"/>
    </row>
    <row r="9342" spans="22:24" ht="14.25" customHeight="1" x14ac:dyDescent="0.2">
      <c r="V9342" s="8"/>
      <c r="X9342" s="8"/>
    </row>
    <row r="9343" spans="22:24" ht="14.25" customHeight="1" x14ac:dyDescent="0.2">
      <c r="V9343" s="8"/>
      <c r="X9343" s="8"/>
    </row>
    <row r="9344" spans="22:24" ht="14.25" customHeight="1" x14ac:dyDescent="0.2">
      <c r="V9344" s="8"/>
      <c r="X9344" s="8"/>
    </row>
    <row r="9345" spans="22:24" ht="14.25" customHeight="1" x14ac:dyDescent="0.2">
      <c r="V9345" s="8"/>
      <c r="X9345" s="8"/>
    </row>
    <row r="9346" spans="22:24" ht="14.25" customHeight="1" x14ac:dyDescent="0.2">
      <c r="V9346" s="8"/>
      <c r="X9346" s="8"/>
    </row>
    <row r="9347" spans="22:24" ht="14.25" customHeight="1" x14ac:dyDescent="0.2">
      <c r="V9347" s="8"/>
      <c r="X9347" s="8"/>
    </row>
    <row r="9348" spans="22:24" ht="14.25" customHeight="1" x14ac:dyDescent="0.2">
      <c r="V9348" s="8"/>
      <c r="X9348" s="8"/>
    </row>
    <row r="9349" spans="22:24" ht="14.25" customHeight="1" x14ac:dyDescent="0.2">
      <c r="V9349" s="8"/>
      <c r="X9349" s="8"/>
    </row>
    <row r="9350" spans="22:24" ht="14.25" customHeight="1" x14ac:dyDescent="0.2">
      <c r="V9350" s="8"/>
      <c r="X9350" s="8"/>
    </row>
    <row r="9351" spans="22:24" ht="14.25" customHeight="1" x14ac:dyDescent="0.2">
      <c r="V9351" s="8"/>
      <c r="X9351" s="8"/>
    </row>
    <row r="9352" spans="22:24" ht="14.25" customHeight="1" x14ac:dyDescent="0.2">
      <c r="V9352" s="8"/>
      <c r="X9352" s="8"/>
    </row>
    <row r="9353" spans="22:24" ht="14.25" customHeight="1" x14ac:dyDescent="0.2">
      <c r="V9353" s="8"/>
      <c r="X9353" s="8"/>
    </row>
    <row r="9354" spans="22:24" ht="14.25" customHeight="1" x14ac:dyDescent="0.2">
      <c r="V9354" s="8"/>
      <c r="X9354" s="8"/>
    </row>
    <row r="9355" spans="22:24" ht="14.25" customHeight="1" x14ac:dyDescent="0.2">
      <c r="V9355" s="8"/>
      <c r="X9355" s="8"/>
    </row>
    <row r="9356" spans="22:24" ht="14.25" customHeight="1" x14ac:dyDescent="0.2">
      <c r="V9356" s="8"/>
      <c r="X9356" s="8"/>
    </row>
    <row r="9357" spans="22:24" ht="14.25" customHeight="1" x14ac:dyDescent="0.2">
      <c r="V9357" s="8"/>
      <c r="X9357" s="8"/>
    </row>
    <row r="9358" spans="22:24" ht="14.25" customHeight="1" x14ac:dyDescent="0.2">
      <c r="V9358" s="8"/>
      <c r="X9358" s="8"/>
    </row>
    <row r="9359" spans="22:24" ht="14.25" customHeight="1" x14ac:dyDescent="0.2">
      <c r="V9359" s="8"/>
      <c r="X9359" s="8"/>
    </row>
    <row r="9360" spans="22:24" ht="14.25" customHeight="1" x14ac:dyDescent="0.2">
      <c r="V9360" s="8"/>
      <c r="X9360" s="8"/>
    </row>
    <row r="9361" spans="22:24" ht="14.25" customHeight="1" x14ac:dyDescent="0.2">
      <c r="V9361" s="8"/>
      <c r="X9361" s="8"/>
    </row>
    <row r="9362" spans="22:24" ht="14.25" customHeight="1" x14ac:dyDescent="0.2">
      <c r="V9362" s="8"/>
      <c r="X9362" s="8"/>
    </row>
    <row r="9363" spans="22:24" ht="14.25" customHeight="1" x14ac:dyDescent="0.2">
      <c r="V9363" s="8"/>
      <c r="X9363" s="8"/>
    </row>
    <row r="9364" spans="22:24" ht="14.25" customHeight="1" x14ac:dyDescent="0.2">
      <c r="V9364" s="8"/>
      <c r="X9364" s="8"/>
    </row>
    <row r="9365" spans="22:24" ht="14.25" customHeight="1" x14ac:dyDescent="0.2">
      <c r="V9365" s="8"/>
      <c r="X9365" s="8"/>
    </row>
    <row r="9366" spans="22:24" ht="14.25" customHeight="1" x14ac:dyDescent="0.2">
      <c r="V9366" s="8"/>
      <c r="X9366" s="8"/>
    </row>
    <row r="9367" spans="22:24" ht="14.25" customHeight="1" x14ac:dyDescent="0.2">
      <c r="V9367" s="8"/>
      <c r="X9367" s="8"/>
    </row>
    <row r="9368" spans="22:24" ht="14.25" customHeight="1" x14ac:dyDescent="0.2">
      <c r="V9368" s="8"/>
      <c r="X9368" s="8"/>
    </row>
    <row r="9369" spans="22:24" ht="14.25" customHeight="1" x14ac:dyDescent="0.2">
      <c r="V9369" s="8"/>
      <c r="X9369" s="8"/>
    </row>
    <row r="9370" spans="22:24" ht="14.25" customHeight="1" x14ac:dyDescent="0.2">
      <c r="V9370" s="8"/>
      <c r="X9370" s="8"/>
    </row>
    <row r="9371" spans="22:24" ht="14.25" customHeight="1" x14ac:dyDescent="0.2">
      <c r="V9371" s="8"/>
      <c r="X9371" s="8"/>
    </row>
    <row r="9372" spans="22:24" ht="14.25" customHeight="1" x14ac:dyDescent="0.2">
      <c r="V9372" s="8"/>
      <c r="X9372" s="8"/>
    </row>
    <row r="9373" spans="22:24" ht="14.25" customHeight="1" x14ac:dyDescent="0.2">
      <c r="V9373" s="8"/>
      <c r="X9373" s="8"/>
    </row>
    <row r="9374" spans="22:24" ht="14.25" customHeight="1" x14ac:dyDescent="0.2">
      <c r="V9374" s="8"/>
      <c r="X9374" s="8"/>
    </row>
    <row r="9375" spans="22:24" ht="14.25" customHeight="1" x14ac:dyDescent="0.2">
      <c r="V9375" s="8"/>
      <c r="X9375" s="8"/>
    </row>
    <row r="9376" spans="22:24" ht="14.25" customHeight="1" x14ac:dyDescent="0.2">
      <c r="V9376" s="8"/>
      <c r="X9376" s="8"/>
    </row>
    <row r="9377" spans="22:24" ht="14.25" customHeight="1" x14ac:dyDescent="0.2">
      <c r="V9377" s="8"/>
      <c r="X9377" s="8"/>
    </row>
    <row r="9378" spans="22:24" ht="14.25" customHeight="1" x14ac:dyDescent="0.2">
      <c r="V9378" s="8"/>
      <c r="X9378" s="8"/>
    </row>
    <row r="9379" spans="22:24" ht="14.25" customHeight="1" x14ac:dyDescent="0.2">
      <c r="V9379" s="8"/>
      <c r="X9379" s="8"/>
    </row>
    <row r="9380" spans="22:24" ht="14.25" customHeight="1" x14ac:dyDescent="0.2">
      <c r="V9380" s="8"/>
      <c r="X9380" s="8"/>
    </row>
    <row r="9381" spans="22:24" ht="14.25" customHeight="1" x14ac:dyDescent="0.2">
      <c r="V9381" s="8"/>
      <c r="X9381" s="8"/>
    </row>
    <row r="9382" spans="22:24" ht="14.25" customHeight="1" x14ac:dyDescent="0.2">
      <c r="V9382" s="8"/>
      <c r="X9382" s="8"/>
    </row>
    <row r="9383" spans="22:24" ht="14.25" customHeight="1" x14ac:dyDescent="0.2">
      <c r="V9383" s="8"/>
      <c r="X9383" s="8"/>
    </row>
    <row r="9384" spans="22:24" ht="14.25" customHeight="1" x14ac:dyDescent="0.2">
      <c r="V9384" s="8"/>
      <c r="X9384" s="8"/>
    </row>
    <row r="9385" spans="22:24" ht="14.25" customHeight="1" x14ac:dyDescent="0.2">
      <c r="V9385" s="8"/>
      <c r="X9385" s="8"/>
    </row>
    <row r="9386" spans="22:24" ht="14.25" customHeight="1" x14ac:dyDescent="0.2">
      <c r="V9386" s="8"/>
      <c r="X9386" s="8"/>
    </row>
    <row r="9387" spans="22:24" ht="14.25" customHeight="1" x14ac:dyDescent="0.2">
      <c r="V9387" s="8"/>
      <c r="X9387" s="8"/>
    </row>
    <row r="9388" spans="22:24" ht="14.25" customHeight="1" x14ac:dyDescent="0.2">
      <c r="V9388" s="8"/>
      <c r="X9388" s="8"/>
    </row>
    <row r="9389" spans="22:24" ht="14.25" customHeight="1" x14ac:dyDescent="0.2">
      <c r="V9389" s="8"/>
      <c r="X9389" s="8"/>
    </row>
    <row r="9390" spans="22:24" ht="14.25" customHeight="1" x14ac:dyDescent="0.2">
      <c r="V9390" s="8"/>
      <c r="X9390" s="8"/>
    </row>
    <row r="9391" spans="22:24" ht="14.25" customHeight="1" x14ac:dyDescent="0.2">
      <c r="V9391" s="8"/>
      <c r="X9391" s="8"/>
    </row>
    <row r="9392" spans="22:24" ht="14.25" customHeight="1" x14ac:dyDescent="0.2">
      <c r="V9392" s="8"/>
      <c r="X9392" s="8"/>
    </row>
    <row r="9393" spans="22:24" ht="14.25" customHeight="1" x14ac:dyDescent="0.2">
      <c r="V9393" s="8"/>
      <c r="X9393" s="8"/>
    </row>
    <row r="9394" spans="22:24" ht="14.25" customHeight="1" x14ac:dyDescent="0.2">
      <c r="V9394" s="8"/>
      <c r="X9394" s="8"/>
    </row>
    <row r="9395" spans="22:24" ht="14.25" customHeight="1" x14ac:dyDescent="0.2">
      <c r="V9395" s="8"/>
      <c r="X9395" s="8"/>
    </row>
    <row r="9396" spans="22:24" ht="14.25" customHeight="1" x14ac:dyDescent="0.2">
      <c r="V9396" s="8"/>
      <c r="X9396" s="8"/>
    </row>
    <row r="9397" spans="22:24" ht="14.25" customHeight="1" x14ac:dyDescent="0.2">
      <c r="V9397" s="8"/>
      <c r="X9397" s="8"/>
    </row>
    <row r="9398" spans="22:24" ht="14.25" customHeight="1" x14ac:dyDescent="0.2">
      <c r="V9398" s="8"/>
      <c r="X9398" s="8"/>
    </row>
    <row r="9399" spans="22:24" ht="14.25" customHeight="1" x14ac:dyDescent="0.2">
      <c r="V9399" s="8"/>
      <c r="X9399" s="8"/>
    </row>
    <row r="9400" spans="22:24" ht="14.25" customHeight="1" x14ac:dyDescent="0.2">
      <c r="V9400" s="8"/>
      <c r="X9400" s="8"/>
    </row>
    <row r="9401" spans="22:24" ht="14.25" customHeight="1" x14ac:dyDescent="0.2">
      <c r="V9401" s="8"/>
      <c r="X9401" s="8"/>
    </row>
    <row r="9402" spans="22:24" ht="14.25" customHeight="1" x14ac:dyDescent="0.2">
      <c r="V9402" s="8"/>
      <c r="X9402" s="8"/>
    </row>
    <row r="9403" spans="22:24" ht="14.25" customHeight="1" x14ac:dyDescent="0.2">
      <c r="V9403" s="8"/>
      <c r="X9403" s="8"/>
    </row>
    <row r="9404" spans="22:24" ht="14.25" customHeight="1" x14ac:dyDescent="0.2">
      <c r="V9404" s="8"/>
      <c r="X9404" s="8"/>
    </row>
    <row r="9405" spans="22:24" ht="14.25" customHeight="1" x14ac:dyDescent="0.2">
      <c r="V9405" s="8"/>
      <c r="X9405" s="8"/>
    </row>
    <row r="9406" spans="22:24" ht="14.25" customHeight="1" x14ac:dyDescent="0.2">
      <c r="V9406" s="8"/>
      <c r="X9406" s="8"/>
    </row>
    <row r="9407" spans="22:24" ht="14.25" customHeight="1" x14ac:dyDescent="0.2">
      <c r="V9407" s="8"/>
      <c r="X9407" s="8"/>
    </row>
    <row r="9408" spans="22:24" ht="14.25" customHeight="1" x14ac:dyDescent="0.2">
      <c r="V9408" s="8"/>
      <c r="X9408" s="8"/>
    </row>
    <row r="9409" spans="22:24" ht="14.25" customHeight="1" x14ac:dyDescent="0.2">
      <c r="V9409" s="8"/>
      <c r="X9409" s="8"/>
    </row>
    <row r="9410" spans="22:24" ht="14.25" customHeight="1" x14ac:dyDescent="0.2">
      <c r="V9410" s="8"/>
      <c r="X9410" s="8"/>
    </row>
    <row r="9411" spans="22:24" ht="14.25" customHeight="1" x14ac:dyDescent="0.2">
      <c r="V9411" s="8"/>
      <c r="X9411" s="8"/>
    </row>
    <row r="9412" spans="22:24" ht="14.25" customHeight="1" x14ac:dyDescent="0.2">
      <c r="V9412" s="8"/>
      <c r="X9412" s="8"/>
    </row>
    <row r="9413" spans="22:24" ht="14.25" customHeight="1" x14ac:dyDescent="0.2">
      <c r="V9413" s="8"/>
      <c r="X9413" s="8"/>
    </row>
    <row r="9414" spans="22:24" ht="14.25" customHeight="1" x14ac:dyDescent="0.2">
      <c r="V9414" s="8"/>
      <c r="X9414" s="8"/>
    </row>
    <row r="9415" spans="22:24" ht="14.25" customHeight="1" x14ac:dyDescent="0.2">
      <c r="V9415" s="8"/>
      <c r="X9415" s="8"/>
    </row>
    <row r="9416" spans="22:24" ht="14.25" customHeight="1" x14ac:dyDescent="0.2">
      <c r="V9416" s="8"/>
      <c r="X9416" s="8"/>
    </row>
    <row r="9417" spans="22:24" ht="14.25" customHeight="1" x14ac:dyDescent="0.2">
      <c r="V9417" s="8"/>
      <c r="X9417" s="8"/>
    </row>
    <row r="9418" spans="22:24" ht="14.25" customHeight="1" x14ac:dyDescent="0.2">
      <c r="V9418" s="8"/>
      <c r="X9418" s="8"/>
    </row>
    <row r="9419" spans="22:24" ht="14.25" customHeight="1" x14ac:dyDescent="0.2">
      <c r="V9419" s="8"/>
      <c r="X9419" s="8"/>
    </row>
    <row r="9420" spans="22:24" ht="14.25" customHeight="1" x14ac:dyDescent="0.2">
      <c r="V9420" s="8"/>
      <c r="X9420" s="8"/>
    </row>
    <row r="9421" spans="22:24" ht="14.25" customHeight="1" x14ac:dyDescent="0.2">
      <c r="V9421" s="8"/>
      <c r="X9421" s="8"/>
    </row>
    <row r="9422" spans="22:24" ht="14.25" customHeight="1" x14ac:dyDescent="0.2">
      <c r="V9422" s="8"/>
      <c r="X9422" s="8"/>
    </row>
    <row r="9423" spans="22:24" ht="14.25" customHeight="1" x14ac:dyDescent="0.2">
      <c r="V9423" s="8"/>
      <c r="X9423" s="8"/>
    </row>
    <row r="9424" spans="22:24" ht="14.25" customHeight="1" x14ac:dyDescent="0.2">
      <c r="V9424" s="8"/>
      <c r="X9424" s="8"/>
    </row>
    <row r="9425" spans="22:24" ht="14.25" customHeight="1" x14ac:dyDescent="0.2">
      <c r="V9425" s="8"/>
      <c r="X9425" s="8"/>
    </row>
    <row r="9426" spans="22:24" ht="14.25" customHeight="1" x14ac:dyDescent="0.2">
      <c r="V9426" s="8"/>
      <c r="X9426" s="8"/>
    </row>
    <row r="9427" spans="22:24" ht="14.25" customHeight="1" x14ac:dyDescent="0.2">
      <c r="V9427" s="8"/>
      <c r="X9427" s="8"/>
    </row>
    <row r="9428" spans="22:24" ht="14.25" customHeight="1" x14ac:dyDescent="0.2">
      <c r="V9428" s="8"/>
      <c r="X9428" s="8"/>
    </row>
    <row r="9429" spans="22:24" ht="14.25" customHeight="1" x14ac:dyDescent="0.2">
      <c r="V9429" s="8"/>
      <c r="X9429" s="8"/>
    </row>
    <row r="9430" spans="22:24" ht="14.25" customHeight="1" x14ac:dyDescent="0.2">
      <c r="V9430" s="8"/>
      <c r="X9430" s="8"/>
    </row>
    <row r="9431" spans="22:24" ht="14.25" customHeight="1" x14ac:dyDescent="0.2">
      <c r="V9431" s="8"/>
      <c r="X9431" s="8"/>
    </row>
    <row r="9432" spans="22:24" ht="14.25" customHeight="1" x14ac:dyDescent="0.2">
      <c r="V9432" s="8"/>
      <c r="X9432" s="8"/>
    </row>
    <row r="9433" spans="22:24" ht="14.25" customHeight="1" x14ac:dyDescent="0.2">
      <c r="V9433" s="8"/>
      <c r="X9433" s="8"/>
    </row>
    <row r="9434" spans="22:24" ht="14.25" customHeight="1" x14ac:dyDescent="0.2">
      <c r="V9434" s="8"/>
      <c r="X9434" s="8"/>
    </row>
    <row r="9435" spans="22:24" ht="14.25" customHeight="1" x14ac:dyDescent="0.2">
      <c r="V9435" s="8"/>
      <c r="X9435" s="8"/>
    </row>
    <row r="9436" spans="22:24" ht="14.25" customHeight="1" x14ac:dyDescent="0.2">
      <c r="V9436" s="8"/>
      <c r="X9436" s="8"/>
    </row>
    <row r="9437" spans="22:24" ht="14.25" customHeight="1" x14ac:dyDescent="0.2">
      <c r="V9437" s="8"/>
      <c r="X9437" s="8"/>
    </row>
    <row r="9438" spans="22:24" ht="14.25" customHeight="1" x14ac:dyDescent="0.2">
      <c r="V9438" s="8"/>
      <c r="X9438" s="8"/>
    </row>
    <row r="9439" spans="22:24" ht="14.25" customHeight="1" x14ac:dyDescent="0.2">
      <c r="V9439" s="8"/>
      <c r="X9439" s="8"/>
    </row>
    <row r="9440" spans="22:24" ht="14.25" customHeight="1" x14ac:dyDescent="0.2">
      <c r="V9440" s="8"/>
      <c r="X9440" s="8"/>
    </row>
    <row r="9441" spans="22:24" ht="14.25" customHeight="1" x14ac:dyDescent="0.2">
      <c r="V9441" s="8"/>
      <c r="X9441" s="8"/>
    </row>
    <row r="9442" spans="22:24" ht="14.25" customHeight="1" x14ac:dyDescent="0.2">
      <c r="V9442" s="8"/>
      <c r="X9442" s="8"/>
    </row>
    <row r="9443" spans="22:24" ht="14.25" customHeight="1" x14ac:dyDescent="0.2">
      <c r="V9443" s="8"/>
      <c r="X9443" s="8"/>
    </row>
    <row r="9444" spans="22:24" ht="14.25" customHeight="1" x14ac:dyDescent="0.2">
      <c r="V9444" s="8"/>
      <c r="X9444" s="8"/>
    </row>
    <row r="9445" spans="22:24" ht="14.25" customHeight="1" x14ac:dyDescent="0.2">
      <c r="V9445" s="8"/>
      <c r="X9445" s="8"/>
    </row>
    <row r="9446" spans="22:24" ht="14.25" customHeight="1" x14ac:dyDescent="0.2">
      <c r="V9446" s="8"/>
      <c r="X9446" s="8"/>
    </row>
    <row r="9447" spans="22:24" ht="14.25" customHeight="1" x14ac:dyDescent="0.2">
      <c r="V9447" s="8"/>
      <c r="X9447" s="8"/>
    </row>
    <row r="9448" spans="22:24" ht="14.25" customHeight="1" x14ac:dyDescent="0.2">
      <c r="V9448" s="8"/>
      <c r="X9448" s="8"/>
    </row>
    <row r="9449" spans="22:24" ht="14.25" customHeight="1" x14ac:dyDescent="0.2">
      <c r="V9449" s="8"/>
      <c r="X9449" s="8"/>
    </row>
    <row r="9450" spans="22:24" ht="14.25" customHeight="1" x14ac:dyDescent="0.2">
      <c r="V9450" s="8"/>
      <c r="X9450" s="8"/>
    </row>
    <row r="9451" spans="22:24" ht="14.25" customHeight="1" x14ac:dyDescent="0.2">
      <c r="V9451" s="8"/>
      <c r="X9451" s="8"/>
    </row>
    <row r="9452" spans="22:24" ht="14.25" customHeight="1" x14ac:dyDescent="0.2">
      <c r="V9452" s="8"/>
      <c r="X9452" s="8"/>
    </row>
    <row r="9453" spans="22:24" ht="14.25" customHeight="1" x14ac:dyDescent="0.2">
      <c r="V9453" s="8"/>
      <c r="X9453" s="8"/>
    </row>
    <row r="9454" spans="22:24" ht="14.25" customHeight="1" x14ac:dyDescent="0.2">
      <c r="V9454" s="8"/>
      <c r="X9454" s="8"/>
    </row>
    <row r="9455" spans="22:24" ht="14.25" customHeight="1" x14ac:dyDescent="0.2">
      <c r="V9455" s="8"/>
      <c r="X9455" s="8"/>
    </row>
    <row r="9456" spans="22:24" ht="14.25" customHeight="1" x14ac:dyDescent="0.2">
      <c r="V9456" s="8"/>
      <c r="X9456" s="8"/>
    </row>
    <row r="9457" spans="22:24" ht="14.25" customHeight="1" x14ac:dyDescent="0.2">
      <c r="V9457" s="8"/>
      <c r="X9457" s="8"/>
    </row>
    <row r="9458" spans="22:24" ht="14.25" customHeight="1" x14ac:dyDescent="0.2">
      <c r="V9458" s="8"/>
      <c r="X9458" s="8"/>
    </row>
    <row r="9459" spans="22:24" ht="14.25" customHeight="1" x14ac:dyDescent="0.2">
      <c r="V9459" s="8"/>
      <c r="X9459" s="8"/>
    </row>
    <row r="9460" spans="22:24" ht="14.25" customHeight="1" x14ac:dyDescent="0.2">
      <c r="V9460" s="8"/>
      <c r="X9460" s="8"/>
    </row>
    <row r="9461" spans="22:24" ht="14.25" customHeight="1" x14ac:dyDescent="0.2">
      <c r="V9461" s="8"/>
      <c r="X9461" s="8"/>
    </row>
    <row r="9462" spans="22:24" ht="14.25" customHeight="1" x14ac:dyDescent="0.2">
      <c r="V9462" s="8"/>
      <c r="X9462" s="8"/>
    </row>
    <row r="9463" spans="22:24" ht="14.25" customHeight="1" x14ac:dyDescent="0.2">
      <c r="V9463" s="8"/>
      <c r="X9463" s="8"/>
    </row>
    <row r="9464" spans="22:24" ht="14.25" customHeight="1" x14ac:dyDescent="0.2">
      <c r="V9464" s="8"/>
      <c r="X9464" s="8"/>
    </row>
    <row r="9465" spans="22:24" ht="14.25" customHeight="1" x14ac:dyDescent="0.2">
      <c r="V9465" s="8"/>
      <c r="X9465" s="8"/>
    </row>
    <row r="9466" spans="22:24" ht="14.25" customHeight="1" x14ac:dyDescent="0.2">
      <c r="V9466" s="8"/>
      <c r="X9466" s="8"/>
    </row>
    <row r="9467" spans="22:24" ht="14.25" customHeight="1" x14ac:dyDescent="0.2">
      <c r="V9467" s="8"/>
      <c r="X9467" s="8"/>
    </row>
    <row r="9468" spans="22:24" ht="14.25" customHeight="1" x14ac:dyDescent="0.2">
      <c r="V9468" s="8"/>
      <c r="X9468" s="8"/>
    </row>
    <row r="9469" spans="22:24" ht="14.25" customHeight="1" x14ac:dyDescent="0.2">
      <c r="V9469" s="8"/>
      <c r="X9469" s="8"/>
    </row>
    <row r="9470" spans="22:24" ht="14.25" customHeight="1" x14ac:dyDescent="0.2">
      <c r="V9470" s="8"/>
      <c r="X9470" s="8"/>
    </row>
    <row r="9471" spans="22:24" ht="14.25" customHeight="1" x14ac:dyDescent="0.2">
      <c r="V9471" s="8"/>
      <c r="X9471" s="8"/>
    </row>
    <row r="9472" spans="22:24" ht="14.25" customHeight="1" x14ac:dyDescent="0.2">
      <c r="V9472" s="8"/>
      <c r="X9472" s="8"/>
    </row>
    <row r="9473" spans="22:24" ht="14.25" customHeight="1" x14ac:dyDescent="0.2">
      <c r="V9473" s="8"/>
      <c r="X9473" s="8"/>
    </row>
    <row r="9474" spans="22:24" ht="14.25" customHeight="1" x14ac:dyDescent="0.2">
      <c r="V9474" s="8"/>
      <c r="X9474" s="8"/>
    </row>
    <row r="9475" spans="22:24" ht="14.25" customHeight="1" x14ac:dyDescent="0.2">
      <c r="V9475" s="8"/>
      <c r="X9475" s="8"/>
    </row>
    <row r="9476" spans="22:24" ht="14.25" customHeight="1" x14ac:dyDescent="0.2">
      <c r="V9476" s="8"/>
      <c r="X9476" s="8"/>
    </row>
    <row r="9477" spans="22:24" ht="14.25" customHeight="1" x14ac:dyDescent="0.2">
      <c r="V9477" s="8"/>
      <c r="X9477" s="8"/>
    </row>
    <row r="9478" spans="22:24" ht="14.25" customHeight="1" x14ac:dyDescent="0.2">
      <c r="V9478" s="8"/>
      <c r="X9478" s="8"/>
    </row>
    <row r="9479" spans="22:24" ht="14.25" customHeight="1" x14ac:dyDescent="0.2">
      <c r="V9479" s="8"/>
      <c r="X9479" s="8"/>
    </row>
    <row r="9480" spans="22:24" ht="14.25" customHeight="1" x14ac:dyDescent="0.2">
      <c r="V9480" s="8"/>
      <c r="X9480" s="8"/>
    </row>
    <row r="9481" spans="22:24" ht="14.25" customHeight="1" x14ac:dyDescent="0.2">
      <c r="V9481" s="8"/>
      <c r="X9481" s="8"/>
    </row>
    <row r="9482" spans="22:24" ht="14.25" customHeight="1" x14ac:dyDescent="0.2">
      <c r="V9482" s="8"/>
      <c r="X9482" s="8"/>
    </row>
    <row r="9483" spans="22:24" ht="14.25" customHeight="1" x14ac:dyDescent="0.2">
      <c r="V9483" s="8"/>
      <c r="X9483" s="8"/>
    </row>
    <row r="9484" spans="22:24" ht="14.25" customHeight="1" x14ac:dyDescent="0.2">
      <c r="V9484" s="8"/>
      <c r="X9484" s="8"/>
    </row>
    <row r="9485" spans="22:24" ht="14.25" customHeight="1" x14ac:dyDescent="0.2">
      <c r="V9485" s="8"/>
      <c r="X9485" s="8"/>
    </row>
    <row r="9486" spans="22:24" ht="14.25" customHeight="1" x14ac:dyDescent="0.2">
      <c r="V9486" s="8"/>
      <c r="X9486" s="8"/>
    </row>
    <row r="9487" spans="22:24" ht="14.25" customHeight="1" x14ac:dyDescent="0.2">
      <c r="V9487" s="8"/>
      <c r="X9487" s="8"/>
    </row>
    <row r="9488" spans="22:24" ht="14.25" customHeight="1" x14ac:dyDescent="0.2">
      <c r="V9488" s="8"/>
      <c r="X9488" s="8"/>
    </row>
    <row r="9489" spans="22:24" ht="14.25" customHeight="1" x14ac:dyDescent="0.2">
      <c r="V9489" s="8"/>
      <c r="X9489" s="8"/>
    </row>
    <row r="9490" spans="22:24" ht="14.25" customHeight="1" x14ac:dyDescent="0.2">
      <c r="V9490" s="8"/>
      <c r="X9490" s="8"/>
    </row>
    <row r="9491" spans="22:24" ht="14.25" customHeight="1" x14ac:dyDescent="0.2">
      <c r="V9491" s="8"/>
      <c r="X9491" s="8"/>
    </row>
    <row r="9492" spans="22:24" ht="14.25" customHeight="1" x14ac:dyDescent="0.2">
      <c r="V9492" s="8"/>
      <c r="X9492" s="8"/>
    </row>
    <row r="9493" spans="22:24" ht="14.25" customHeight="1" x14ac:dyDescent="0.2">
      <c r="V9493" s="8"/>
      <c r="X9493" s="8"/>
    </row>
    <row r="9494" spans="22:24" ht="14.25" customHeight="1" x14ac:dyDescent="0.2">
      <c r="V9494" s="8"/>
      <c r="X9494" s="8"/>
    </row>
    <row r="9495" spans="22:24" ht="14.25" customHeight="1" x14ac:dyDescent="0.2">
      <c r="V9495" s="8"/>
      <c r="X9495" s="8"/>
    </row>
    <row r="9496" spans="22:24" ht="14.25" customHeight="1" x14ac:dyDescent="0.2">
      <c r="V9496" s="8"/>
      <c r="X9496" s="8"/>
    </row>
    <row r="9497" spans="22:24" ht="14.25" customHeight="1" x14ac:dyDescent="0.2">
      <c r="V9497" s="8"/>
      <c r="X9497" s="8"/>
    </row>
    <row r="9498" spans="22:24" ht="14.25" customHeight="1" x14ac:dyDescent="0.2">
      <c r="V9498" s="8"/>
      <c r="X9498" s="8"/>
    </row>
    <row r="9499" spans="22:24" ht="14.25" customHeight="1" x14ac:dyDescent="0.2">
      <c r="V9499" s="8"/>
      <c r="X9499" s="8"/>
    </row>
    <row r="9500" spans="22:24" ht="14.25" customHeight="1" x14ac:dyDescent="0.2">
      <c r="V9500" s="8"/>
      <c r="X9500" s="8"/>
    </row>
    <row r="9501" spans="22:24" ht="14.25" customHeight="1" x14ac:dyDescent="0.2">
      <c r="V9501" s="8"/>
      <c r="X9501" s="8"/>
    </row>
    <row r="9502" spans="22:24" ht="14.25" customHeight="1" x14ac:dyDescent="0.2">
      <c r="V9502" s="8"/>
      <c r="X9502" s="8"/>
    </row>
    <row r="9503" spans="22:24" ht="14.25" customHeight="1" x14ac:dyDescent="0.2">
      <c r="V9503" s="8"/>
      <c r="X9503" s="8"/>
    </row>
    <row r="9504" spans="22:24" ht="14.25" customHeight="1" x14ac:dyDescent="0.2">
      <c r="V9504" s="8"/>
      <c r="X9504" s="8"/>
    </row>
    <row r="9505" spans="22:24" ht="14.25" customHeight="1" x14ac:dyDescent="0.2">
      <c r="V9505" s="8"/>
      <c r="X9505" s="8"/>
    </row>
    <row r="9506" spans="22:24" ht="14.25" customHeight="1" x14ac:dyDescent="0.2">
      <c r="V9506" s="8"/>
      <c r="X9506" s="8"/>
    </row>
    <row r="9507" spans="22:24" ht="14.25" customHeight="1" x14ac:dyDescent="0.2">
      <c r="V9507" s="8"/>
      <c r="X9507" s="8"/>
    </row>
    <row r="9508" spans="22:24" ht="14.25" customHeight="1" x14ac:dyDescent="0.2">
      <c r="V9508" s="8"/>
      <c r="X9508" s="8"/>
    </row>
    <row r="9509" spans="22:24" ht="14.25" customHeight="1" x14ac:dyDescent="0.2">
      <c r="V9509" s="8"/>
      <c r="X9509" s="8"/>
    </row>
    <row r="9510" spans="22:24" ht="14.25" customHeight="1" x14ac:dyDescent="0.2">
      <c r="V9510" s="8"/>
      <c r="X9510" s="8"/>
    </row>
    <row r="9511" spans="22:24" ht="14.25" customHeight="1" x14ac:dyDescent="0.2">
      <c r="V9511" s="8"/>
      <c r="X9511" s="8"/>
    </row>
    <row r="9512" spans="22:24" ht="14.25" customHeight="1" x14ac:dyDescent="0.2">
      <c r="V9512" s="8"/>
      <c r="X9512" s="8"/>
    </row>
    <row r="9513" spans="22:24" ht="14.25" customHeight="1" x14ac:dyDescent="0.2">
      <c r="V9513" s="8"/>
      <c r="X9513" s="8"/>
    </row>
    <row r="9514" spans="22:24" ht="14.25" customHeight="1" x14ac:dyDescent="0.2">
      <c r="V9514" s="8"/>
      <c r="X9514" s="8"/>
    </row>
    <row r="9515" spans="22:24" ht="14.25" customHeight="1" x14ac:dyDescent="0.2">
      <c r="V9515" s="8"/>
      <c r="X9515" s="8"/>
    </row>
    <row r="9516" spans="22:24" ht="14.25" customHeight="1" x14ac:dyDescent="0.2">
      <c r="V9516" s="8"/>
      <c r="X9516" s="8"/>
    </row>
    <row r="9517" spans="22:24" ht="14.25" customHeight="1" x14ac:dyDescent="0.2">
      <c r="V9517" s="8"/>
      <c r="X9517" s="8"/>
    </row>
    <row r="9518" spans="22:24" ht="14.25" customHeight="1" x14ac:dyDescent="0.2">
      <c r="V9518" s="8"/>
      <c r="X9518" s="8"/>
    </row>
    <row r="9519" spans="22:24" ht="14.25" customHeight="1" x14ac:dyDescent="0.2">
      <c r="V9519" s="8"/>
      <c r="X9519" s="8"/>
    </row>
    <row r="9520" spans="22:24" ht="14.25" customHeight="1" x14ac:dyDescent="0.2">
      <c r="V9520" s="8"/>
      <c r="X9520" s="8"/>
    </row>
    <row r="9521" spans="22:24" ht="14.25" customHeight="1" x14ac:dyDescent="0.2">
      <c r="V9521" s="8"/>
      <c r="X9521" s="8"/>
    </row>
    <row r="9522" spans="22:24" ht="14.25" customHeight="1" x14ac:dyDescent="0.2">
      <c r="V9522" s="8"/>
      <c r="X9522" s="8"/>
    </row>
    <row r="9523" spans="22:24" ht="14.25" customHeight="1" x14ac:dyDescent="0.2">
      <c r="V9523" s="8"/>
      <c r="X9523" s="8"/>
    </row>
    <row r="9524" spans="22:24" ht="14.25" customHeight="1" x14ac:dyDescent="0.2">
      <c r="V9524" s="8"/>
      <c r="X9524" s="8"/>
    </row>
    <row r="9525" spans="22:24" ht="14.25" customHeight="1" x14ac:dyDescent="0.2">
      <c r="V9525" s="8"/>
      <c r="X9525" s="8"/>
    </row>
    <row r="9526" spans="22:24" ht="14.25" customHeight="1" x14ac:dyDescent="0.2">
      <c r="V9526" s="8"/>
      <c r="X9526" s="8"/>
    </row>
    <row r="9527" spans="22:24" ht="14.25" customHeight="1" x14ac:dyDescent="0.2">
      <c r="V9527" s="8"/>
      <c r="X9527" s="8"/>
    </row>
    <row r="9528" spans="22:24" ht="14.25" customHeight="1" x14ac:dyDescent="0.2">
      <c r="V9528" s="8"/>
      <c r="X9528" s="8"/>
    </row>
    <row r="9529" spans="22:24" ht="14.25" customHeight="1" x14ac:dyDescent="0.2">
      <c r="V9529" s="8"/>
      <c r="X9529" s="8"/>
    </row>
    <row r="9530" spans="22:24" ht="14.25" customHeight="1" x14ac:dyDescent="0.2">
      <c r="V9530" s="8"/>
      <c r="X9530" s="8"/>
    </row>
    <row r="9531" spans="22:24" ht="14.25" customHeight="1" x14ac:dyDescent="0.2">
      <c r="V9531" s="8"/>
      <c r="X9531" s="8"/>
    </row>
    <row r="9532" spans="22:24" ht="14.25" customHeight="1" x14ac:dyDescent="0.2">
      <c r="V9532" s="8"/>
      <c r="X9532" s="8"/>
    </row>
    <row r="9533" spans="22:24" ht="14.25" customHeight="1" x14ac:dyDescent="0.2">
      <c r="V9533" s="8"/>
      <c r="X9533" s="8"/>
    </row>
    <row r="9534" spans="22:24" ht="14.25" customHeight="1" x14ac:dyDescent="0.2">
      <c r="V9534" s="8"/>
      <c r="X9534" s="8"/>
    </row>
    <row r="9535" spans="22:24" ht="14.25" customHeight="1" x14ac:dyDescent="0.2">
      <c r="V9535" s="8"/>
      <c r="X9535" s="8"/>
    </row>
    <row r="9536" spans="22:24" ht="14.25" customHeight="1" x14ac:dyDescent="0.2">
      <c r="V9536" s="8"/>
      <c r="X9536" s="8"/>
    </row>
    <row r="9537" spans="22:24" ht="14.25" customHeight="1" x14ac:dyDescent="0.2">
      <c r="V9537" s="8"/>
      <c r="X9537" s="8"/>
    </row>
    <row r="9538" spans="22:24" ht="14.25" customHeight="1" x14ac:dyDescent="0.2">
      <c r="V9538" s="8"/>
      <c r="X9538" s="8"/>
    </row>
    <row r="9539" spans="22:24" ht="14.25" customHeight="1" x14ac:dyDescent="0.2">
      <c r="V9539" s="8"/>
      <c r="X9539" s="8"/>
    </row>
    <row r="9540" spans="22:24" ht="14.25" customHeight="1" x14ac:dyDescent="0.2">
      <c r="V9540" s="8"/>
      <c r="X9540" s="8"/>
    </row>
    <row r="9541" spans="22:24" ht="14.25" customHeight="1" x14ac:dyDescent="0.2">
      <c r="V9541" s="8"/>
      <c r="X9541" s="8"/>
    </row>
    <row r="9542" spans="22:24" ht="14.25" customHeight="1" x14ac:dyDescent="0.2">
      <c r="V9542" s="8"/>
      <c r="X9542" s="8"/>
    </row>
    <row r="9543" spans="22:24" ht="14.25" customHeight="1" x14ac:dyDescent="0.2">
      <c r="V9543" s="8"/>
      <c r="X9543" s="8"/>
    </row>
    <row r="9544" spans="22:24" ht="14.25" customHeight="1" x14ac:dyDescent="0.2">
      <c r="V9544" s="8"/>
      <c r="X9544" s="8"/>
    </row>
    <row r="9545" spans="22:24" ht="14.25" customHeight="1" x14ac:dyDescent="0.2">
      <c r="V9545" s="8"/>
      <c r="X9545" s="8"/>
    </row>
    <row r="9546" spans="22:24" ht="14.25" customHeight="1" x14ac:dyDescent="0.2">
      <c r="V9546" s="8"/>
      <c r="X9546" s="8"/>
    </row>
    <row r="9547" spans="22:24" ht="14.25" customHeight="1" x14ac:dyDescent="0.2">
      <c r="V9547" s="8"/>
      <c r="X9547" s="8"/>
    </row>
    <row r="9548" spans="22:24" ht="14.25" customHeight="1" x14ac:dyDescent="0.2">
      <c r="V9548" s="8"/>
      <c r="X9548" s="8"/>
    </row>
    <row r="9549" spans="22:24" ht="14.25" customHeight="1" x14ac:dyDescent="0.2">
      <c r="V9549" s="8"/>
      <c r="X9549" s="8"/>
    </row>
    <row r="9550" spans="22:24" ht="14.25" customHeight="1" x14ac:dyDescent="0.2">
      <c r="V9550" s="8"/>
      <c r="X9550" s="8"/>
    </row>
    <row r="9551" spans="22:24" ht="14.25" customHeight="1" x14ac:dyDescent="0.2">
      <c r="V9551" s="8"/>
      <c r="X9551" s="8"/>
    </row>
    <row r="9552" spans="22:24" ht="14.25" customHeight="1" x14ac:dyDescent="0.2">
      <c r="V9552" s="8"/>
      <c r="X9552" s="8"/>
    </row>
    <row r="9553" spans="22:24" ht="14.25" customHeight="1" x14ac:dyDescent="0.2">
      <c r="V9553" s="8"/>
      <c r="X9553" s="8"/>
    </row>
    <row r="9554" spans="22:24" ht="14.25" customHeight="1" x14ac:dyDescent="0.2">
      <c r="V9554" s="8"/>
      <c r="X9554" s="8"/>
    </row>
    <row r="9555" spans="22:24" ht="14.25" customHeight="1" x14ac:dyDescent="0.2">
      <c r="V9555" s="8"/>
      <c r="X9555" s="8"/>
    </row>
    <row r="9556" spans="22:24" ht="14.25" customHeight="1" x14ac:dyDescent="0.2">
      <c r="V9556" s="8"/>
      <c r="X9556" s="8"/>
    </row>
    <row r="9557" spans="22:24" ht="14.25" customHeight="1" x14ac:dyDescent="0.2">
      <c r="V9557" s="8"/>
      <c r="X9557" s="8"/>
    </row>
    <row r="9558" spans="22:24" ht="14.25" customHeight="1" x14ac:dyDescent="0.2">
      <c r="V9558" s="8"/>
      <c r="X9558" s="8"/>
    </row>
    <row r="9559" spans="22:24" ht="14.25" customHeight="1" x14ac:dyDescent="0.2">
      <c r="V9559" s="8"/>
      <c r="X9559" s="8"/>
    </row>
    <row r="9560" spans="22:24" ht="14.25" customHeight="1" x14ac:dyDescent="0.2">
      <c r="V9560" s="8"/>
      <c r="X9560" s="8"/>
    </row>
    <row r="9561" spans="22:24" ht="14.25" customHeight="1" x14ac:dyDescent="0.2">
      <c r="V9561" s="8"/>
      <c r="X9561" s="8"/>
    </row>
    <row r="9562" spans="22:24" ht="14.25" customHeight="1" x14ac:dyDescent="0.2">
      <c r="V9562" s="8"/>
      <c r="X9562" s="8"/>
    </row>
    <row r="9563" spans="22:24" ht="14.25" customHeight="1" x14ac:dyDescent="0.2">
      <c r="V9563" s="8"/>
      <c r="X9563" s="8"/>
    </row>
    <row r="9564" spans="22:24" ht="14.25" customHeight="1" x14ac:dyDescent="0.2">
      <c r="V9564" s="8"/>
      <c r="X9564" s="8"/>
    </row>
    <row r="9565" spans="22:24" ht="14.25" customHeight="1" x14ac:dyDescent="0.2">
      <c r="V9565" s="8"/>
      <c r="X9565" s="8"/>
    </row>
    <row r="9566" spans="22:24" ht="14.25" customHeight="1" x14ac:dyDescent="0.2">
      <c r="V9566" s="8"/>
      <c r="X9566" s="8"/>
    </row>
    <row r="9567" spans="22:24" ht="14.25" customHeight="1" x14ac:dyDescent="0.2">
      <c r="V9567" s="8"/>
      <c r="X9567" s="8"/>
    </row>
    <row r="9568" spans="22:24" ht="14.25" customHeight="1" x14ac:dyDescent="0.2">
      <c r="V9568" s="8"/>
      <c r="X9568" s="8"/>
    </row>
    <row r="9569" spans="22:24" ht="14.25" customHeight="1" x14ac:dyDescent="0.2">
      <c r="V9569" s="8"/>
      <c r="X9569" s="8"/>
    </row>
    <row r="9570" spans="22:24" ht="14.25" customHeight="1" x14ac:dyDescent="0.2">
      <c r="V9570" s="8"/>
      <c r="X9570" s="8"/>
    </row>
    <row r="9571" spans="22:24" ht="14.25" customHeight="1" x14ac:dyDescent="0.2">
      <c r="V9571" s="8"/>
      <c r="X9571" s="8"/>
    </row>
    <row r="9572" spans="22:24" ht="14.25" customHeight="1" x14ac:dyDescent="0.2">
      <c r="V9572" s="8"/>
      <c r="X9572" s="8"/>
    </row>
    <row r="9573" spans="22:24" ht="14.25" customHeight="1" x14ac:dyDescent="0.2">
      <c r="V9573" s="8"/>
      <c r="X9573" s="8"/>
    </row>
    <row r="9574" spans="22:24" ht="14.25" customHeight="1" x14ac:dyDescent="0.2">
      <c r="V9574" s="8"/>
      <c r="X9574" s="8"/>
    </row>
    <row r="9575" spans="22:24" ht="14.25" customHeight="1" x14ac:dyDescent="0.2">
      <c r="V9575" s="8"/>
      <c r="X9575" s="8"/>
    </row>
    <row r="9576" spans="22:24" ht="14.25" customHeight="1" x14ac:dyDescent="0.2">
      <c r="V9576" s="8"/>
      <c r="X9576" s="8"/>
    </row>
    <row r="9577" spans="22:24" ht="14.25" customHeight="1" x14ac:dyDescent="0.2">
      <c r="V9577" s="8"/>
      <c r="X9577" s="8"/>
    </row>
    <row r="9578" spans="22:24" ht="14.25" customHeight="1" x14ac:dyDescent="0.2">
      <c r="V9578" s="8"/>
      <c r="X9578" s="8"/>
    </row>
    <row r="9579" spans="22:24" ht="14.25" customHeight="1" x14ac:dyDescent="0.2">
      <c r="V9579" s="8"/>
      <c r="X9579" s="8"/>
    </row>
    <row r="9580" spans="22:24" ht="14.25" customHeight="1" x14ac:dyDescent="0.2">
      <c r="V9580" s="8"/>
      <c r="X9580" s="8"/>
    </row>
    <row r="9581" spans="22:24" ht="14.25" customHeight="1" x14ac:dyDescent="0.2">
      <c r="V9581" s="8"/>
      <c r="X9581" s="8"/>
    </row>
    <row r="9582" spans="22:24" ht="14.25" customHeight="1" x14ac:dyDescent="0.2">
      <c r="V9582" s="8"/>
      <c r="X9582" s="8"/>
    </row>
    <row r="9583" spans="22:24" ht="14.25" customHeight="1" x14ac:dyDescent="0.2">
      <c r="V9583" s="8"/>
      <c r="X9583" s="8"/>
    </row>
    <row r="9584" spans="22:24" ht="14.25" customHeight="1" x14ac:dyDescent="0.2">
      <c r="V9584" s="8"/>
      <c r="X9584" s="8"/>
    </row>
    <row r="9585" spans="22:24" ht="14.25" customHeight="1" x14ac:dyDescent="0.2">
      <c r="V9585" s="8"/>
      <c r="X9585" s="8"/>
    </row>
    <row r="9586" spans="22:24" ht="14.25" customHeight="1" x14ac:dyDescent="0.2">
      <c r="V9586" s="8"/>
      <c r="X9586" s="8"/>
    </row>
    <row r="9587" spans="22:24" ht="14.25" customHeight="1" x14ac:dyDescent="0.2">
      <c r="V9587" s="8"/>
      <c r="X9587" s="8"/>
    </row>
    <row r="9588" spans="22:24" ht="14.25" customHeight="1" x14ac:dyDescent="0.2">
      <c r="V9588" s="8"/>
      <c r="X9588" s="8"/>
    </row>
    <row r="9589" spans="22:24" ht="14.25" customHeight="1" x14ac:dyDescent="0.2">
      <c r="V9589" s="8"/>
      <c r="X9589" s="8"/>
    </row>
    <row r="9590" spans="22:24" ht="14.25" customHeight="1" x14ac:dyDescent="0.2">
      <c r="V9590" s="8"/>
      <c r="X9590" s="8"/>
    </row>
    <row r="9591" spans="22:24" ht="14.25" customHeight="1" x14ac:dyDescent="0.2">
      <c r="V9591" s="8"/>
      <c r="X9591" s="8"/>
    </row>
    <row r="9592" spans="22:24" ht="14.25" customHeight="1" x14ac:dyDescent="0.2">
      <c r="V9592" s="8"/>
      <c r="X9592" s="8"/>
    </row>
    <row r="9593" spans="22:24" ht="14.25" customHeight="1" x14ac:dyDescent="0.2">
      <c r="V9593" s="8"/>
      <c r="X9593" s="8"/>
    </row>
    <row r="9594" spans="22:24" ht="14.25" customHeight="1" x14ac:dyDescent="0.2">
      <c r="V9594" s="8"/>
      <c r="X9594" s="8"/>
    </row>
    <row r="9595" spans="22:24" ht="14.25" customHeight="1" x14ac:dyDescent="0.2">
      <c r="V9595" s="8"/>
      <c r="X9595" s="8"/>
    </row>
    <row r="9596" spans="22:24" ht="14.25" customHeight="1" x14ac:dyDescent="0.2">
      <c r="V9596" s="8"/>
      <c r="X9596" s="8"/>
    </row>
    <row r="9597" spans="22:24" ht="14.25" customHeight="1" x14ac:dyDescent="0.2">
      <c r="V9597" s="8"/>
      <c r="X9597" s="8"/>
    </row>
    <row r="9598" spans="22:24" ht="14.25" customHeight="1" x14ac:dyDescent="0.2">
      <c r="V9598" s="8"/>
      <c r="X9598" s="8"/>
    </row>
    <row r="9599" spans="22:24" ht="14.25" customHeight="1" x14ac:dyDescent="0.2">
      <c r="V9599" s="8"/>
      <c r="X9599" s="8"/>
    </row>
    <row r="9600" spans="22:24" ht="14.25" customHeight="1" x14ac:dyDescent="0.2">
      <c r="V9600" s="8"/>
      <c r="X9600" s="8"/>
    </row>
    <row r="9601" spans="22:24" ht="14.25" customHeight="1" x14ac:dyDescent="0.2">
      <c r="V9601" s="8"/>
      <c r="X9601" s="8"/>
    </row>
    <row r="9602" spans="22:24" ht="14.25" customHeight="1" x14ac:dyDescent="0.2">
      <c r="V9602" s="8"/>
      <c r="X9602" s="8"/>
    </row>
    <row r="9603" spans="22:24" ht="14.25" customHeight="1" x14ac:dyDescent="0.2">
      <c r="V9603" s="8"/>
      <c r="X9603" s="8"/>
    </row>
    <row r="9604" spans="22:24" ht="14.25" customHeight="1" x14ac:dyDescent="0.2">
      <c r="V9604" s="8"/>
      <c r="X9604" s="8"/>
    </row>
    <row r="9605" spans="22:24" ht="14.25" customHeight="1" x14ac:dyDescent="0.2">
      <c r="V9605" s="8"/>
      <c r="X9605" s="8"/>
    </row>
    <row r="9606" spans="22:24" ht="14.25" customHeight="1" x14ac:dyDescent="0.2">
      <c r="V9606" s="8"/>
      <c r="X9606" s="8"/>
    </row>
    <row r="9607" spans="22:24" ht="14.25" customHeight="1" x14ac:dyDescent="0.2">
      <c r="V9607" s="8"/>
      <c r="X9607" s="8"/>
    </row>
    <row r="9608" spans="22:24" ht="14.25" customHeight="1" x14ac:dyDescent="0.2">
      <c r="V9608" s="8"/>
      <c r="X9608" s="8"/>
    </row>
    <row r="9609" spans="22:24" ht="14.25" customHeight="1" x14ac:dyDescent="0.2">
      <c r="V9609" s="8"/>
      <c r="X9609" s="8"/>
    </row>
    <row r="9610" spans="22:24" ht="14.25" customHeight="1" x14ac:dyDescent="0.2">
      <c r="V9610" s="8"/>
      <c r="X9610" s="8"/>
    </row>
    <row r="9611" spans="22:24" ht="14.25" customHeight="1" x14ac:dyDescent="0.2">
      <c r="V9611" s="8"/>
      <c r="X9611" s="8"/>
    </row>
    <row r="9612" spans="22:24" ht="14.25" customHeight="1" x14ac:dyDescent="0.2">
      <c r="V9612" s="8"/>
      <c r="X9612" s="8"/>
    </row>
    <row r="9613" spans="22:24" ht="14.25" customHeight="1" x14ac:dyDescent="0.2">
      <c r="V9613" s="8"/>
      <c r="X9613" s="8"/>
    </row>
    <row r="9614" spans="22:24" ht="14.25" customHeight="1" x14ac:dyDescent="0.2">
      <c r="V9614" s="8"/>
      <c r="X9614" s="8"/>
    </row>
    <row r="9615" spans="22:24" ht="14.25" customHeight="1" x14ac:dyDescent="0.2">
      <c r="V9615" s="8"/>
      <c r="X9615" s="8"/>
    </row>
    <row r="9616" spans="22:24" ht="14.25" customHeight="1" x14ac:dyDescent="0.2">
      <c r="V9616" s="8"/>
      <c r="X9616" s="8"/>
    </row>
    <row r="9617" spans="22:24" ht="14.25" customHeight="1" x14ac:dyDescent="0.2">
      <c r="V9617" s="8"/>
      <c r="X9617" s="8"/>
    </row>
    <row r="9618" spans="22:24" ht="14.25" customHeight="1" x14ac:dyDescent="0.2">
      <c r="V9618" s="8"/>
      <c r="X9618" s="8"/>
    </row>
    <row r="9619" spans="22:24" ht="14.25" customHeight="1" x14ac:dyDescent="0.2">
      <c r="V9619" s="8"/>
      <c r="X9619" s="8"/>
    </row>
    <row r="9620" spans="22:24" ht="14.25" customHeight="1" x14ac:dyDescent="0.2">
      <c r="V9620" s="8"/>
      <c r="X9620" s="8"/>
    </row>
    <row r="9621" spans="22:24" ht="14.25" customHeight="1" x14ac:dyDescent="0.2">
      <c r="V9621" s="8"/>
      <c r="X9621" s="8"/>
    </row>
    <row r="9622" spans="22:24" ht="14.25" customHeight="1" x14ac:dyDescent="0.2">
      <c r="V9622" s="8"/>
      <c r="X9622" s="8"/>
    </row>
    <row r="9623" spans="22:24" ht="14.25" customHeight="1" x14ac:dyDescent="0.2">
      <c r="V9623" s="8"/>
      <c r="X9623" s="8"/>
    </row>
    <row r="9624" spans="22:24" ht="14.25" customHeight="1" x14ac:dyDescent="0.2">
      <c r="V9624" s="8"/>
      <c r="X9624" s="8"/>
    </row>
    <row r="9625" spans="22:24" ht="14.25" customHeight="1" x14ac:dyDescent="0.2">
      <c r="V9625" s="8"/>
      <c r="X9625" s="8"/>
    </row>
    <row r="9626" spans="22:24" ht="14.25" customHeight="1" x14ac:dyDescent="0.2">
      <c r="V9626" s="8"/>
      <c r="X9626" s="8"/>
    </row>
    <row r="9627" spans="22:24" ht="14.25" customHeight="1" x14ac:dyDescent="0.2">
      <c r="V9627" s="8"/>
      <c r="X9627" s="8"/>
    </row>
    <row r="9628" spans="22:24" ht="14.25" customHeight="1" x14ac:dyDescent="0.2">
      <c r="V9628" s="8"/>
      <c r="X9628" s="8"/>
    </row>
    <row r="9629" spans="22:24" ht="14.25" customHeight="1" x14ac:dyDescent="0.2">
      <c r="V9629" s="8"/>
      <c r="X9629" s="8"/>
    </row>
    <row r="9630" spans="22:24" ht="14.25" customHeight="1" x14ac:dyDescent="0.2">
      <c r="V9630" s="8"/>
      <c r="X9630" s="8"/>
    </row>
    <row r="9631" spans="22:24" ht="14.25" customHeight="1" x14ac:dyDescent="0.2">
      <c r="V9631" s="8"/>
      <c r="X9631" s="8"/>
    </row>
    <row r="9632" spans="22:24" ht="14.25" customHeight="1" x14ac:dyDescent="0.2">
      <c r="V9632" s="8"/>
      <c r="X9632" s="8"/>
    </row>
    <row r="9633" spans="22:24" ht="14.25" customHeight="1" x14ac:dyDescent="0.2">
      <c r="V9633" s="8"/>
      <c r="X9633" s="8"/>
    </row>
    <row r="9634" spans="22:24" ht="14.25" customHeight="1" x14ac:dyDescent="0.2">
      <c r="V9634" s="8"/>
      <c r="X9634" s="8"/>
    </row>
    <row r="9635" spans="22:24" ht="14.25" customHeight="1" x14ac:dyDescent="0.2">
      <c r="V9635" s="8"/>
      <c r="X9635" s="8"/>
    </row>
    <row r="9636" spans="22:24" ht="14.25" customHeight="1" x14ac:dyDescent="0.2">
      <c r="V9636" s="8"/>
      <c r="X9636" s="8"/>
    </row>
    <row r="9637" spans="22:24" ht="14.25" customHeight="1" x14ac:dyDescent="0.2">
      <c r="V9637" s="8"/>
      <c r="X9637" s="8"/>
    </row>
    <row r="9638" spans="22:24" ht="14.25" customHeight="1" x14ac:dyDescent="0.2">
      <c r="V9638" s="8"/>
      <c r="X9638" s="8"/>
    </row>
    <row r="9639" spans="22:24" ht="14.25" customHeight="1" x14ac:dyDescent="0.2">
      <c r="V9639" s="8"/>
      <c r="X9639" s="8"/>
    </row>
    <row r="9640" spans="22:24" ht="14.25" customHeight="1" x14ac:dyDescent="0.2">
      <c r="V9640" s="8"/>
      <c r="X9640" s="8"/>
    </row>
    <row r="9641" spans="22:24" ht="14.25" customHeight="1" x14ac:dyDescent="0.2">
      <c r="V9641" s="8"/>
      <c r="X9641" s="8"/>
    </row>
    <row r="9642" spans="22:24" ht="14.25" customHeight="1" x14ac:dyDescent="0.2">
      <c r="V9642" s="8"/>
      <c r="X9642" s="8"/>
    </row>
    <row r="9643" spans="22:24" ht="14.25" customHeight="1" x14ac:dyDescent="0.2">
      <c r="V9643" s="8"/>
      <c r="X9643" s="8"/>
    </row>
    <row r="9644" spans="22:24" ht="14.25" customHeight="1" x14ac:dyDescent="0.2">
      <c r="V9644" s="8"/>
      <c r="X9644" s="8"/>
    </row>
    <row r="9645" spans="22:24" ht="14.25" customHeight="1" x14ac:dyDescent="0.2">
      <c r="V9645" s="8"/>
      <c r="X9645" s="8"/>
    </row>
    <row r="9646" spans="22:24" ht="14.25" customHeight="1" x14ac:dyDescent="0.2">
      <c r="V9646" s="8"/>
      <c r="X9646" s="8"/>
    </row>
    <row r="9647" spans="22:24" ht="14.25" customHeight="1" x14ac:dyDescent="0.2">
      <c r="V9647" s="8"/>
      <c r="X9647" s="8"/>
    </row>
    <row r="9648" spans="22:24" ht="14.25" customHeight="1" x14ac:dyDescent="0.2">
      <c r="V9648" s="8"/>
      <c r="X9648" s="8"/>
    </row>
    <row r="9649" spans="22:24" ht="14.25" customHeight="1" x14ac:dyDescent="0.2">
      <c r="V9649" s="8"/>
      <c r="X9649" s="8"/>
    </row>
    <row r="9650" spans="22:24" ht="14.25" customHeight="1" x14ac:dyDescent="0.2">
      <c r="V9650" s="8"/>
      <c r="X9650" s="8"/>
    </row>
    <row r="9651" spans="22:24" ht="14.25" customHeight="1" x14ac:dyDescent="0.2">
      <c r="V9651" s="8"/>
      <c r="X9651" s="8"/>
    </row>
    <row r="9652" spans="22:24" ht="14.25" customHeight="1" x14ac:dyDescent="0.2">
      <c r="V9652" s="8"/>
      <c r="X9652" s="8"/>
    </row>
    <row r="9653" spans="22:24" ht="14.25" customHeight="1" x14ac:dyDescent="0.2">
      <c r="V9653" s="8"/>
      <c r="X9653" s="8"/>
    </row>
    <row r="9654" spans="22:24" ht="14.25" customHeight="1" x14ac:dyDescent="0.2">
      <c r="V9654" s="8"/>
      <c r="X9654" s="8"/>
    </row>
    <row r="9655" spans="22:24" ht="14.25" customHeight="1" x14ac:dyDescent="0.2">
      <c r="V9655" s="8"/>
      <c r="X9655" s="8"/>
    </row>
    <row r="9656" spans="22:24" ht="14.25" customHeight="1" x14ac:dyDescent="0.2">
      <c r="V9656" s="8"/>
      <c r="X9656" s="8"/>
    </row>
    <row r="9657" spans="22:24" ht="14.25" customHeight="1" x14ac:dyDescent="0.2">
      <c r="V9657" s="8"/>
      <c r="X9657" s="8"/>
    </row>
    <row r="9658" spans="22:24" ht="14.25" customHeight="1" x14ac:dyDescent="0.2">
      <c r="V9658" s="8"/>
      <c r="X9658" s="8"/>
    </row>
    <row r="9659" spans="22:24" ht="14.25" customHeight="1" x14ac:dyDescent="0.2">
      <c r="V9659" s="8"/>
      <c r="X9659" s="8"/>
    </row>
    <row r="9660" spans="22:24" ht="14.25" customHeight="1" x14ac:dyDescent="0.2">
      <c r="V9660" s="8"/>
      <c r="X9660" s="8"/>
    </row>
    <row r="9661" spans="22:24" ht="14.25" customHeight="1" x14ac:dyDescent="0.2">
      <c r="V9661" s="8"/>
      <c r="X9661" s="8"/>
    </row>
    <row r="9662" spans="22:24" ht="14.25" customHeight="1" x14ac:dyDescent="0.2">
      <c r="V9662" s="8"/>
      <c r="X9662" s="8"/>
    </row>
    <row r="9663" spans="22:24" ht="14.25" customHeight="1" x14ac:dyDescent="0.2">
      <c r="V9663" s="8"/>
      <c r="X9663" s="8"/>
    </row>
    <row r="9664" spans="22:24" ht="14.25" customHeight="1" x14ac:dyDescent="0.2">
      <c r="V9664" s="8"/>
      <c r="X9664" s="8"/>
    </row>
    <row r="9665" spans="22:24" ht="14.25" customHeight="1" x14ac:dyDescent="0.2">
      <c r="V9665" s="8"/>
      <c r="X9665" s="8"/>
    </row>
    <row r="9666" spans="22:24" ht="14.25" customHeight="1" x14ac:dyDescent="0.2">
      <c r="V9666" s="8"/>
      <c r="X9666" s="8"/>
    </row>
    <row r="9667" spans="22:24" ht="14.25" customHeight="1" x14ac:dyDescent="0.2">
      <c r="V9667" s="8"/>
      <c r="X9667" s="8"/>
    </row>
    <row r="9668" spans="22:24" ht="14.25" customHeight="1" x14ac:dyDescent="0.2">
      <c r="V9668" s="8"/>
      <c r="X9668" s="8"/>
    </row>
    <row r="9669" spans="22:24" ht="14.25" customHeight="1" x14ac:dyDescent="0.2">
      <c r="V9669" s="8"/>
      <c r="X9669" s="8"/>
    </row>
    <row r="9670" spans="22:24" ht="14.25" customHeight="1" x14ac:dyDescent="0.2">
      <c r="V9670" s="8"/>
      <c r="X9670" s="8"/>
    </row>
    <row r="9671" spans="22:24" ht="14.25" customHeight="1" x14ac:dyDescent="0.2">
      <c r="V9671" s="8"/>
      <c r="X9671" s="8"/>
    </row>
    <row r="9672" spans="22:24" ht="14.25" customHeight="1" x14ac:dyDescent="0.2">
      <c r="V9672" s="8"/>
      <c r="X9672" s="8"/>
    </row>
    <row r="9673" spans="22:24" ht="14.25" customHeight="1" x14ac:dyDescent="0.2">
      <c r="V9673" s="8"/>
      <c r="X9673" s="8"/>
    </row>
    <row r="9674" spans="22:24" ht="14.25" customHeight="1" x14ac:dyDescent="0.2">
      <c r="V9674" s="8"/>
      <c r="X9674" s="8"/>
    </row>
    <row r="9675" spans="22:24" ht="14.25" customHeight="1" x14ac:dyDescent="0.2">
      <c r="V9675" s="8"/>
      <c r="X9675" s="8"/>
    </row>
    <row r="9676" spans="22:24" ht="14.25" customHeight="1" x14ac:dyDescent="0.2">
      <c r="V9676" s="8"/>
      <c r="X9676" s="8"/>
    </row>
    <row r="9677" spans="22:24" ht="14.25" customHeight="1" x14ac:dyDescent="0.2">
      <c r="V9677" s="8"/>
      <c r="X9677" s="8"/>
    </row>
    <row r="9678" spans="22:24" ht="14.25" customHeight="1" x14ac:dyDescent="0.2">
      <c r="V9678" s="8"/>
      <c r="X9678" s="8"/>
    </row>
    <row r="9679" spans="22:24" ht="14.25" customHeight="1" x14ac:dyDescent="0.2">
      <c r="V9679" s="8"/>
      <c r="X9679" s="8"/>
    </row>
    <row r="9680" spans="22:24" ht="14.25" customHeight="1" x14ac:dyDescent="0.2">
      <c r="V9680" s="8"/>
      <c r="X9680" s="8"/>
    </row>
    <row r="9681" spans="22:24" ht="14.25" customHeight="1" x14ac:dyDescent="0.2">
      <c r="V9681" s="8"/>
      <c r="X9681" s="8"/>
    </row>
    <row r="9682" spans="22:24" ht="14.25" customHeight="1" x14ac:dyDescent="0.2">
      <c r="V9682" s="8"/>
      <c r="X9682" s="8"/>
    </row>
    <row r="9683" spans="22:24" ht="14.25" customHeight="1" x14ac:dyDescent="0.2">
      <c r="V9683" s="8"/>
      <c r="X9683" s="8"/>
    </row>
    <row r="9684" spans="22:24" ht="14.25" customHeight="1" x14ac:dyDescent="0.2">
      <c r="V9684" s="8"/>
      <c r="X9684" s="8"/>
    </row>
    <row r="9685" spans="22:24" ht="14.25" customHeight="1" x14ac:dyDescent="0.2">
      <c r="V9685" s="8"/>
      <c r="X9685" s="8"/>
    </row>
    <row r="9686" spans="22:24" ht="14.25" customHeight="1" x14ac:dyDescent="0.2">
      <c r="V9686" s="8"/>
      <c r="X9686" s="8"/>
    </row>
    <row r="9687" spans="22:24" ht="14.25" customHeight="1" x14ac:dyDescent="0.2">
      <c r="V9687" s="8"/>
      <c r="X9687" s="8"/>
    </row>
    <row r="9688" spans="22:24" ht="14.25" customHeight="1" x14ac:dyDescent="0.2">
      <c r="V9688" s="8"/>
      <c r="X9688" s="8"/>
    </row>
    <row r="9689" spans="22:24" ht="14.25" customHeight="1" x14ac:dyDescent="0.2">
      <c r="V9689" s="8"/>
      <c r="X9689" s="8"/>
    </row>
    <row r="9690" spans="22:24" ht="14.25" customHeight="1" x14ac:dyDescent="0.2">
      <c r="V9690" s="8"/>
      <c r="X9690" s="8"/>
    </row>
    <row r="9691" spans="22:24" ht="14.25" customHeight="1" x14ac:dyDescent="0.2">
      <c r="V9691" s="8"/>
      <c r="X9691" s="8"/>
    </row>
    <row r="9692" spans="22:24" ht="14.25" customHeight="1" x14ac:dyDescent="0.2">
      <c r="V9692" s="8"/>
      <c r="X9692" s="8"/>
    </row>
    <row r="9693" spans="22:24" ht="14.25" customHeight="1" x14ac:dyDescent="0.2">
      <c r="V9693" s="8"/>
      <c r="X9693" s="8"/>
    </row>
    <row r="9694" spans="22:24" ht="14.25" customHeight="1" x14ac:dyDescent="0.2">
      <c r="V9694" s="8"/>
      <c r="X9694" s="8"/>
    </row>
    <row r="9695" spans="22:24" ht="14.25" customHeight="1" x14ac:dyDescent="0.2">
      <c r="V9695" s="8"/>
      <c r="X9695" s="8"/>
    </row>
    <row r="9696" spans="22:24" ht="14.25" customHeight="1" x14ac:dyDescent="0.2">
      <c r="V9696" s="8"/>
      <c r="X9696" s="8"/>
    </row>
    <row r="9697" spans="22:24" ht="14.25" customHeight="1" x14ac:dyDescent="0.2">
      <c r="V9697" s="8"/>
      <c r="X9697" s="8"/>
    </row>
    <row r="9698" spans="22:24" ht="14.25" customHeight="1" x14ac:dyDescent="0.2">
      <c r="V9698" s="8"/>
      <c r="X9698" s="8"/>
    </row>
    <row r="9699" spans="22:24" ht="14.25" customHeight="1" x14ac:dyDescent="0.2">
      <c r="V9699" s="8"/>
      <c r="X9699" s="8"/>
    </row>
    <row r="9700" spans="22:24" ht="14.25" customHeight="1" x14ac:dyDescent="0.2">
      <c r="V9700" s="8"/>
      <c r="X9700" s="8"/>
    </row>
    <row r="9701" spans="22:24" ht="14.25" customHeight="1" x14ac:dyDescent="0.2">
      <c r="V9701" s="8"/>
      <c r="X9701" s="8"/>
    </row>
    <row r="9702" spans="22:24" ht="14.25" customHeight="1" x14ac:dyDescent="0.2">
      <c r="V9702" s="8"/>
      <c r="X9702" s="8"/>
    </row>
    <row r="9703" spans="22:24" ht="14.25" customHeight="1" x14ac:dyDescent="0.2">
      <c r="V9703" s="8"/>
      <c r="X9703" s="8"/>
    </row>
    <row r="9704" spans="22:24" ht="14.25" customHeight="1" x14ac:dyDescent="0.2">
      <c r="V9704" s="8"/>
      <c r="X9704" s="8"/>
    </row>
    <row r="9705" spans="22:24" ht="14.25" customHeight="1" x14ac:dyDescent="0.2">
      <c r="V9705" s="8"/>
      <c r="X9705" s="8"/>
    </row>
    <row r="9706" spans="22:24" ht="14.25" customHeight="1" x14ac:dyDescent="0.2">
      <c r="V9706" s="8"/>
      <c r="X9706" s="8"/>
    </row>
    <row r="9707" spans="22:24" ht="14.25" customHeight="1" x14ac:dyDescent="0.2">
      <c r="V9707" s="8"/>
      <c r="X9707" s="8"/>
    </row>
    <row r="9708" spans="22:24" ht="14.25" customHeight="1" x14ac:dyDescent="0.2">
      <c r="V9708" s="8"/>
      <c r="X9708" s="8"/>
    </row>
    <row r="9709" spans="22:24" ht="14.25" customHeight="1" x14ac:dyDescent="0.2">
      <c r="V9709" s="8"/>
      <c r="X9709" s="8"/>
    </row>
    <row r="9710" spans="22:24" ht="14.25" customHeight="1" x14ac:dyDescent="0.2">
      <c r="V9710" s="8"/>
      <c r="X9710" s="8"/>
    </row>
    <row r="9711" spans="22:24" ht="14.25" customHeight="1" x14ac:dyDescent="0.2">
      <c r="V9711" s="8"/>
      <c r="X9711" s="8"/>
    </row>
    <row r="9712" spans="22:24" ht="14.25" customHeight="1" x14ac:dyDescent="0.2">
      <c r="V9712" s="8"/>
      <c r="X9712" s="8"/>
    </row>
    <row r="9713" spans="22:24" ht="14.25" customHeight="1" x14ac:dyDescent="0.2">
      <c r="V9713" s="8"/>
      <c r="X9713" s="8"/>
    </row>
    <row r="9714" spans="22:24" ht="14.25" customHeight="1" x14ac:dyDescent="0.2">
      <c r="V9714" s="8"/>
      <c r="X9714" s="8"/>
    </row>
    <row r="9715" spans="22:24" ht="14.25" customHeight="1" x14ac:dyDescent="0.2">
      <c r="V9715" s="8"/>
      <c r="X9715" s="8"/>
    </row>
    <row r="9716" spans="22:24" ht="14.25" customHeight="1" x14ac:dyDescent="0.2">
      <c r="V9716" s="8"/>
      <c r="X9716" s="8"/>
    </row>
    <row r="9717" spans="22:24" ht="14.25" customHeight="1" x14ac:dyDescent="0.2">
      <c r="V9717" s="8"/>
      <c r="X9717" s="8"/>
    </row>
    <row r="9718" spans="22:24" ht="14.25" customHeight="1" x14ac:dyDescent="0.2">
      <c r="V9718" s="8"/>
      <c r="X9718" s="8"/>
    </row>
    <row r="9719" spans="22:24" ht="14.25" customHeight="1" x14ac:dyDescent="0.2">
      <c r="V9719" s="8"/>
      <c r="X9719" s="8"/>
    </row>
    <row r="9720" spans="22:24" ht="14.25" customHeight="1" x14ac:dyDescent="0.2">
      <c r="V9720" s="8"/>
      <c r="X9720" s="8"/>
    </row>
    <row r="9721" spans="22:24" ht="14.25" customHeight="1" x14ac:dyDescent="0.2">
      <c r="V9721" s="8"/>
      <c r="X9721" s="8"/>
    </row>
    <row r="9722" spans="22:24" ht="14.25" customHeight="1" x14ac:dyDescent="0.2">
      <c r="V9722" s="8"/>
      <c r="X9722" s="8"/>
    </row>
    <row r="9723" spans="22:24" ht="14.25" customHeight="1" x14ac:dyDescent="0.2">
      <c r="V9723" s="8"/>
      <c r="X9723" s="8"/>
    </row>
    <row r="9724" spans="22:24" ht="14.25" customHeight="1" x14ac:dyDescent="0.2">
      <c r="V9724" s="8"/>
      <c r="X9724" s="8"/>
    </row>
    <row r="9725" spans="22:24" ht="14.25" customHeight="1" x14ac:dyDescent="0.2">
      <c r="V9725" s="8"/>
      <c r="X9725" s="8"/>
    </row>
    <row r="9726" spans="22:24" ht="14.25" customHeight="1" x14ac:dyDescent="0.2">
      <c r="V9726" s="8"/>
      <c r="X9726" s="8"/>
    </row>
    <row r="9727" spans="22:24" ht="14.25" customHeight="1" x14ac:dyDescent="0.2">
      <c r="V9727" s="8"/>
      <c r="X9727" s="8"/>
    </row>
    <row r="9728" spans="22:24" ht="14.25" customHeight="1" x14ac:dyDescent="0.2">
      <c r="V9728" s="8"/>
      <c r="X9728" s="8"/>
    </row>
    <row r="9729" spans="22:24" ht="14.25" customHeight="1" x14ac:dyDescent="0.2">
      <c r="V9729" s="8"/>
      <c r="X9729" s="8"/>
    </row>
    <row r="9730" spans="22:24" ht="14.25" customHeight="1" x14ac:dyDescent="0.2">
      <c r="V9730" s="8"/>
      <c r="X9730" s="8"/>
    </row>
    <row r="9731" spans="22:24" ht="14.25" customHeight="1" x14ac:dyDescent="0.2">
      <c r="V9731" s="8"/>
      <c r="X9731" s="8"/>
    </row>
    <row r="9732" spans="22:24" ht="14.25" customHeight="1" x14ac:dyDescent="0.2">
      <c r="V9732" s="8"/>
      <c r="X9732" s="8"/>
    </row>
    <row r="9733" spans="22:24" ht="14.25" customHeight="1" x14ac:dyDescent="0.2">
      <c r="V9733" s="8"/>
      <c r="X9733" s="8"/>
    </row>
    <row r="9734" spans="22:24" ht="14.25" customHeight="1" x14ac:dyDescent="0.2">
      <c r="V9734" s="8"/>
      <c r="X9734" s="8"/>
    </row>
    <row r="9735" spans="22:24" ht="14.25" customHeight="1" x14ac:dyDescent="0.2">
      <c r="V9735" s="8"/>
      <c r="X9735" s="8"/>
    </row>
    <row r="9736" spans="22:24" ht="14.25" customHeight="1" x14ac:dyDescent="0.2">
      <c r="V9736" s="8"/>
      <c r="X9736" s="8"/>
    </row>
    <row r="9737" spans="22:24" ht="14.25" customHeight="1" x14ac:dyDescent="0.2">
      <c r="V9737" s="8"/>
      <c r="X9737" s="8"/>
    </row>
    <row r="9738" spans="22:24" ht="14.25" customHeight="1" x14ac:dyDescent="0.2">
      <c r="V9738" s="8"/>
      <c r="X9738" s="8"/>
    </row>
    <row r="9739" spans="22:24" ht="14.25" customHeight="1" x14ac:dyDescent="0.2">
      <c r="V9739" s="8"/>
      <c r="X9739" s="8"/>
    </row>
    <row r="9740" spans="22:24" ht="14.25" customHeight="1" x14ac:dyDescent="0.2">
      <c r="V9740" s="8"/>
      <c r="X9740" s="8"/>
    </row>
    <row r="9741" spans="22:24" ht="14.25" customHeight="1" x14ac:dyDescent="0.2">
      <c r="V9741" s="8"/>
      <c r="X9741" s="8"/>
    </row>
    <row r="9742" spans="22:24" ht="14.25" customHeight="1" x14ac:dyDescent="0.2">
      <c r="V9742" s="8"/>
      <c r="X9742" s="8"/>
    </row>
    <row r="9743" spans="22:24" ht="14.25" customHeight="1" x14ac:dyDescent="0.2">
      <c r="V9743" s="8"/>
      <c r="X9743" s="8"/>
    </row>
    <row r="9744" spans="22:24" ht="14.25" customHeight="1" x14ac:dyDescent="0.2">
      <c r="V9744" s="8"/>
      <c r="X9744" s="8"/>
    </row>
    <row r="9745" spans="22:24" ht="14.25" customHeight="1" x14ac:dyDescent="0.2">
      <c r="V9745" s="8"/>
      <c r="X9745" s="8"/>
    </row>
    <row r="9746" spans="22:24" ht="14.25" customHeight="1" x14ac:dyDescent="0.2">
      <c r="V9746" s="8"/>
      <c r="X9746" s="8"/>
    </row>
    <row r="9747" spans="22:24" ht="14.25" customHeight="1" x14ac:dyDescent="0.2">
      <c r="V9747" s="8"/>
      <c r="X9747" s="8"/>
    </row>
    <row r="9748" spans="22:24" ht="14.25" customHeight="1" x14ac:dyDescent="0.2">
      <c r="V9748" s="8"/>
      <c r="X9748" s="8"/>
    </row>
    <row r="9749" spans="22:24" ht="14.25" customHeight="1" x14ac:dyDescent="0.2">
      <c r="V9749" s="8"/>
      <c r="X9749" s="8"/>
    </row>
    <row r="9750" spans="22:24" ht="14.25" customHeight="1" x14ac:dyDescent="0.2">
      <c r="V9750" s="8"/>
      <c r="X9750" s="8"/>
    </row>
    <row r="9751" spans="22:24" ht="14.25" customHeight="1" x14ac:dyDescent="0.2">
      <c r="V9751" s="8"/>
      <c r="X9751" s="8"/>
    </row>
    <row r="9752" spans="22:24" ht="14.25" customHeight="1" x14ac:dyDescent="0.2">
      <c r="V9752" s="8"/>
      <c r="X9752" s="8"/>
    </row>
    <row r="9753" spans="22:24" ht="14.25" customHeight="1" x14ac:dyDescent="0.2">
      <c r="V9753" s="8"/>
      <c r="X9753" s="8"/>
    </row>
    <row r="9754" spans="22:24" ht="14.25" customHeight="1" x14ac:dyDescent="0.2">
      <c r="V9754" s="8"/>
      <c r="X9754" s="8"/>
    </row>
    <row r="9755" spans="22:24" ht="14.25" customHeight="1" x14ac:dyDescent="0.2">
      <c r="V9755" s="8"/>
      <c r="X9755" s="8"/>
    </row>
    <row r="9756" spans="22:24" ht="14.25" customHeight="1" x14ac:dyDescent="0.2">
      <c r="V9756" s="8"/>
      <c r="X9756" s="8"/>
    </row>
    <row r="9757" spans="22:24" ht="14.25" customHeight="1" x14ac:dyDescent="0.2">
      <c r="V9757" s="8"/>
      <c r="X9757" s="8"/>
    </row>
    <row r="9758" spans="22:24" ht="14.25" customHeight="1" x14ac:dyDescent="0.2">
      <c r="V9758" s="8"/>
      <c r="X9758" s="8"/>
    </row>
    <row r="9759" spans="22:24" ht="14.25" customHeight="1" x14ac:dyDescent="0.2">
      <c r="V9759" s="8"/>
      <c r="X9759" s="8"/>
    </row>
    <row r="9760" spans="22:24" ht="14.25" customHeight="1" x14ac:dyDescent="0.2">
      <c r="V9760" s="8"/>
      <c r="X9760" s="8"/>
    </row>
    <row r="9761" spans="22:24" ht="14.25" customHeight="1" x14ac:dyDescent="0.2">
      <c r="V9761" s="8"/>
      <c r="X9761" s="8"/>
    </row>
    <row r="9762" spans="22:24" ht="14.25" customHeight="1" x14ac:dyDescent="0.2">
      <c r="V9762" s="8"/>
      <c r="X9762" s="8"/>
    </row>
    <row r="9763" spans="22:24" ht="14.25" customHeight="1" x14ac:dyDescent="0.2">
      <c r="V9763" s="8"/>
      <c r="X9763" s="8"/>
    </row>
    <row r="9764" spans="22:24" ht="14.25" customHeight="1" x14ac:dyDescent="0.2">
      <c r="V9764" s="8"/>
      <c r="X9764" s="8"/>
    </row>
    <row r="9765" spans="22:24" ht="14.25" customHeight="1" x14ac:dyDescent="0.2">
      <c r="V9765" s="8"/>
      <c r="X9765" s="8"/>
    </row>
    <row r="9766" spans="22:24" ht="14.25" customHeight="1" x14ac:dyDescent="0.2">
      <c r="V9766" s="8"/>
      <c r="X9766" s="8"/>
    </row>
    <row r="9767" spans="22:24" ht="14.25" customHeight="1" x14ac:dyDescent="0.2">
      <c r="V9767" s="8"/>
      <c r="X9767" s="8"/>
    </row>
    <row r="9768" spans="22:24" ht="14.25" customHeight="1" x14ac:dyDescent="0.2">
      <c r="V9768" s="8"/>
      <c r="X9768" s="8"/>
    </row>
    <row r="9769" spans="22:24" ht="14.25" customHeight="1" x14ac:dyDescent="0.2">
      <c r="V9769" s="8"/>
      <c r="X9769" s="8"/>
    </row>
    <row r="9770" spans="22:24" ht="14.25" customHeight="1" x14ac:dyDescent="0.2">
      <c r="V9770" s="8"/>
      <c r="X9770" s="8"/>
    </row>
    <row r="9771" spans="22:24" ht="14.25" customHeight="1" x14ac:dyDescent="0.2">
      <c r="V9771" s="8"/>
      <c r="X9771" s="8"/>
    </row>
    <row r="9772" spans="22:24" ht="14.25" customHeight="1" x14ac:dyDescent="0.2">
      <c r="V9772" s="8"/>
      <c r="X9772" s="8"/>
    </row>
    <row r="9773" spans="22:24" ht="14.25" customHeight="1" x14ac:dyDescent="0.2">
      <c r="V9773" s="8"/>
      <c r="X9773" s="8"/>
    </row>
    <row r="9774" spans="22:24" ht="14.25" customHeight="1" x14ac:dyDescent="0.2">
      <c r="V9774" s="8"/>
      <c r="X9774" s="8"/>
    </row>
    <row r="9775" spans="22:24" ht="14.25" customHeight="1" x14ac:dyDescent="0.2">
      <c r="V9775" s="8"/>
      <c r="X9775" s="8"/>
    </row>
    <row r="9776" spans="22:24" ht="14.25" customHeight="1" x14ac:dyDescent="0.2">
      <c r="V9776" s="8"/>
      <c r="X9776" s="8"/>
    </row>
    <row r="9777" spans="22:24" ht="14.25" customHeight="1" x14ac:dyDescent="0.2">
      <c r="V9777" s="8"/>
      <c r="X9777" s="8"/>
    </row>
    <row r="9778" spans="22:24" ht="14.25" customHeight="1" x14ac:dyDescent="0.2">
      <c r="V9778" s="8"/>
      <c r="X9778" s="8"/>
    </row>
    <row r="9779" spans="22:24" ht="14.25" customHeight="1" x14ac:dyDescent="0.2">
      <c r="V9779" s="8"/>
      <c r="X9779" s="8"/>
    </row>
    <row r="9780" spans="22:24" ht="14.25" customHeight="1" x14ac:dyDescent="0.2">
      <c r="V9780" s="8"/>
      <c r="X9780" s="8"/>
    </row>
    <row r="9781" spans="22:24" ht="14.25" customHeight="1" x14ac:dyDescent="0.2">
      <c r="V9781" s="8"/>
      <c r="X9781" s="8"/>
    </row>
    <row r="9782" spans="22:24" ht="14.25" customHeight="1" x14ac:dyDescent="0.2">
      <c r="V9782" s="8"/>
      <c r="X9782" s="8"/>
    </row>
    <row r="9783" spans="22:24" ht="14.25" customHeight="1" x14ac:dyDescent="0.2">
      <c r="V9783" s="8"/>
      <c r="X9783" s="8"/>
    </row>
    <row r="9784" spans="22:24" ht="14.25" customHeight="1" x14ac:dyDescent="0.2">
      <c r="V9784" s="8"/>
      <c r="X9784" s="8"/>
    </row>
    <row r="9785" spans="22:24" ht="14.25" customHeight="1" x14ac:dyDescent="0.2">
      <c r="V9785" s="8"/>
      <c r="X9785" s="8"/>
    </row>
    <row r="9786" spans="22:24" ht="14.25" customHeight="1" x14ac:dyDescent="0.2">
      <c r="V9786" s="8"/>
      <c r="X9786" s="8"/>
    </row>
    <row r="9787" spans="22:24" ht="14.25" customHeight="1" x14ac:dyDescent="0.2">
      <c r="V9787" s="8"/>
      <c r="X9787" s="8"/>
    </row>
    <row r="9788" spans="22:24" ht="14.25" customHeight="1" x14ac:dyDescent="0.2">
      <c r="V9788" s="8"/>
      <c r="X9788" s="8"/>
    </row>
    <row r="9789" spans="22:24" ht="14.25" customHeight="1" x14ac:dyDescent="0.2">
      <c r="V9789" s="8"/>
      <c r="X9789" s="8"/>
    </row>
    <row r="9790" spans="22:24" ht="14.25" customHeight="1" x14ac:dyDescent="0.2">
      <c r="V9790" s="8"/>
      <c r="X9790" s="8"/>
    </row>
    <row r="9791" spans="22:24" ht="14.25" customHeight="1" x14ac:dyDescent="0.2">
      <c r="V9791" s="8"/>
      <c r="X9791" s="8"/>
    </row>
    <row r="9792" spans="22:24" ht="14.25" customHeight="1" x14ac:dyDescent="0.2">
      <c r="V9792" s="8"/>
      <c r="X9792" s="8"/>
    </row>
    <row r="9793" spans="22:24" ht="14.25" customHeight="1" x14ac:dyDescent="0.2">
      <c r="V9793" s="8"/>
      <c r="X9793" s="8"/>
    </row>
    <row r="9794" spans="22:24" ht="14.25" customHeight="1" x14ac:dyDescent="0.2">
      <c r="V9794" s="8"/>
      <c r="X9794" s="8"/>
    </row>
    <row r="9795" spans="22:24" ht="14.25" customHeight="1" x14ac:dyDescent="0.2">
      <c r="V9795" s="8"/>
      <c r="X9795" s="8"/>
    </row>
    <row r="9796" spans="22:24" ht="14.25" customHeight="1" x14ac:dyDescent="0.2">
      <c r="V9796" s="8"/>
      <c r="X9796" s="8"/>
    </row>
    <row r="9797" spans="22:24" ht="14.25" customHeight="1" x14ac:dyDescent="0.2">
      <c r="V9797" s="8"/>
      <c r="X9797" s="8"/>
    </row>
    <row r="9798" spans="22:24" ht="14.25" customHeight="1" x14ac:dyDescent="0.2">
      <c r="V9798" s="8"/>
      <c r="X9798" s="8"/>
    </row>
    <row r="9799" spans="22:24" ht="14.25" customHeight="1" x14ac:dyDescent="0.2">
      <c r="V9799" s="8"/>
      <c r="X9799" s="8"/>
    </row>
    <row r="9800" spans="22:24" ht="14.25" customHeight="1" x14ac:dyDescent="0.2">
      <c r="V9800" s="8"/>
      <c r="X9800" s="8"/>
    </row>
    <row r="9801" spans="22:24" ht="14.25" customHeight="1" x14ac:dyDescent="0.2">
      <c r="V9801" s="8"/>
      <c r="X9801" s="8"/>
    </row>
    <row r="9802" spans="22:24" ht="14.25" customHeight="1" x14ac:dyDescent="0.2">
      <c r="V9802" s="8"/>
      <c r="X9802" s="8"/>
    </row>
    <row r="9803" spans="22:24" ht="14.25" customHeight="1" x14ac:dyDescent="0.2">
      <c r="V9803" s="8"/>
      <c r="X9803" s="8"/>
    </row>
    <row r="9804" spans="22:24" ht="14.25" customHeight="1" x14ac:dyDescent="0.2">
      <c r="V9804" s="8"/>
      <c r="X9804" s="8"/>
    </row>
    <row r="9805" spans="22:24" ht="14.25" customHeight="1" x14ac:dyDescent="0.2">
      <c r="V9805" s="8"/>
      <c r="X9805" s="8"/>
    </row>
    <row r="9806" spans="22:24" ht="14.25" customHeight="1" x14ac:dyDescent="0.2">
      <c r="V9806" s="8"/>
      <c r="X9806" s="8"/>
    </row>
    <row r="9807" spans="22:24" ht="14.25" customHeight="1" x14ac:dyDescent="0.2">
      <c r="V9807" s="8"/>
      <c r="X9807" s="8"/>
    </row>
    <row r="9808" spans="22:24" ht="14.25" customHeight="1" x14ac:dyDescent="0.2">
      <c r="V9808" s="8"/>
      <c r="X9808" s="8"/>
    </row>
    <row r="9809" spans="22:24" ht="14.25" customHeight="1" x14ac:dyDescent="0.2">
      <c r="V9809" s="8"/>
      <c r="X9809" s="8"/>
    </row>
    <row r="9810" spans="22:24" ht="14.25" customHeight="1" x14ac:dyDescent="0.2">
      <c r="V9810" s="8"/>
      <c r="X9810" s="8"/>
    </row>
    <row r="9811" spans="22:24" ht="14.25" customHeight="1" x14ac:dyDescent="0.2">
      <c r="V9811" s="8"/>
      <c r="X9811" s="8"/>
    </row>
    <row r="9812" spans="22:24" ht="14.25" customHeight="1" x14ac:dyDescent="0.2">
      <c r="V9812" s="8"/>
      <c r="X9812" s="8"/>
    </row>
    <row r="9813" spans="22:24" ht="14.25" customHeight="1" x14ac:dyDescent="0.2">
      <c r="V9813" s="8"/>
      <c r="X9813" s="8"/>
    </row>
    <row r="9814" spans="22:24" ht="14.25" customHeight="1" x14ac:dyDescent="0.2">
      <c r="V9814" s="8"/>
      <c r="X9814" s="8"/>
    </row>
    <row r="9815" spans="22:24" ht="14.25" customHeight="1" x14ac:dyDescent="0.2">
      <c r="V9815" s="8"/>
      <c r="X9815" s="8"/>
    </row>
    <row r="9816" spans="22:24" ht="14.25" customHeight="1" x14ac:dyDescent="0.2">
      <c r="V9816" s="8"/>
      <c r="X9816" s="8"/>
    </row>
    <row r="9817" spans="22:24" ht="14.25" customHeight="1" x14ac:dyDescent="0.2">
      <c r="V9817" s="8"/>
      <c r="X9817" s="8"/>
    </row>
    <row r="9818" spans="22:24" ht="14.25" customHeight="1" x14ac:dyDescent="0.2">
      <c r="V9818" s="8"/>
      <c r="X9818" s="8"/>
    </row>
    <row r="9819" spans="22:24" ht="14.25" customHeight="1" x14ac:dyDescent="0.2">
      <c r="V9819" s="8"/>
      <c r="X9819" s="8"/>
    </row>
    <row r="9820" spans="22:24" ht="14.25" customHeight="1" x14ac:dyDescent="0.2">
      <c r="V9820" s="8"/>
      <c r="X9820" s="8"/>
    </row>
    <row r="9821" spans="22:24" ht="14.25" customHeight="1" x14ac:dyDescent="0.2">
      <c r="V9821" s="8"/>
      <c r="X9821" s="8"/>
    </row>
    <row r="9822" spans="22:24" ht="14.25" customHeight="1" x14ac:dyDescent="0.2">
      <c r="V9822" s="8"/>
      <c r="X9822" s="8"/>
    </row>
    <row r="9823" spans="22:24" ht="14.25" customHeight="1" x14ac:dyDescent="0.2">
      <c r="V9823" s="8"/>
      <c r="X9823" s="8"/>
    </row>
    <row r="9824" spans="22:24" ht="14.25" customHeight="1" x14ac:dyDescent="0.2">
      <c r="V9824" s="8"/>
      <c r="X9824" s="8"/>
    </row>
    <row r="9825" spans="22:24" ht="14.25" customHeight="1" x14ac:dyDescent="0.2">
      <c r="V9825" s="8"/>
      <c r="X9825" s="8"/>
    </row>
    <row r="9826" spans="22:24" ht="14.25" customHeight="1" x14ac:dyDescent="0.2">
      <c r="V9826" s="8"/>
      <c r="X9826" s="8"/>
    </row>
    <row r="9827" spans="22:24" ht="14.25" customHeight="1" x14ac:dyDescent="0.2">
      <c r="V9827" s="8"/>
      <c r="X9827" s="8"/>
    </row>
    <row r="9828" spans="22:24" ht="14.25" customHeight="1" x14ac:dyDescent="0.2">
      <c r="V9828" s="8"/>
      <c r="X9828" s="8"/>
    </row>
    <row r="9829" spans="22:24" ht="14.25" customHeight="1" x14ac:dyDescent="0.2">
      <c r="V9829" s="8"/>
      <c r="X9829" s="8"/>
    </row>
    <row r="9830" spans="22:24" ht="14.25" customHeight="1" x14ac:dyDescent="0.2">
      <c r="V9830" s="8"/>
      <c r="X9830" s="8"/>
    </row>
    <row r="9831" spans="22:24" ht="14.25" customHeight="1" x14ac:dyDescent="0.2">
      <c r="V9831" s="8"/>
      <c r="X9831" s="8"/>
    </row>
    <row r="9832" spans="22:24" ht="14.25" customHeight="1" x14ac:dyDescent="0.2">
      <c r="V9832" s="8"/>
      <c r="X9832" s="8"/>
    </row>
    <row r="9833" spans="22:24" ht="14.25" customHeight="1" x14ac:dyDescent="0.2">
      <c r="V9833" s="8"/>
      <c r="X9833" s="8"/>
    </row>
    <row r="9834" spans="22:24" ht="14.25" customHeight="1" x14ac:dyDescent="0.2">
      <c r="V9834" s="8"/>
      <c r="X9834" s="8"/>
    </row>
    <row r="9835" spans="22:24" ht="14.25" customHeight="1" x14ac:dyDescent="0.2">
      <c r="V9835" s="8"/>
      <c r="X9835" s="8"/>
    </row>
    <row r="9836" spans="22:24" ht="14.25" customHeight="1" x14ac:dyDescent="0.2">
      <c r="V9836" s="8"/>
      <c r="X9836" s="8"/>
    </row>
    <row r="9837" spans="22:24" ht="14.25" customHeight="1" x14ac:dyDescent="0.2">
      <c r="V9837" s="8"/>
      <c r="X9837" s="8"/>
    </row>
    <row r="9838" spans="22:24" ht="14.25" customHeight="1" x14ac:dyDescent="0.2">
      <c r="V9838" s="8"/>
      <c r="X9838" s="8"/>
    </row>
    <row r="9839" spans="22:24" ht="14.25" customHeight="1" x14ac:dyDescent="0.2">
      <c r="V9839" s="8"/>
      <c r="X9839" s="8"/>
    </row>
    <row r="9840" spans="22:24" ht="14.25" customHeight="1" x14ac:dyDescent="0.2">
      <c r="V9840" s="8"/>
      <c r="X9840" s="8"/>
    </row>
    <row r="9841" spans="22:24" ht="14.25" customHeight="1" x14ac:dyDescent="0.2">
      <c r="V9841" s="8"/>
      <c r="X9841" s="8"/>
    </row>
    <row r="9842" spans="22:24" ht="14.25" customHeight="1" x14ac:dyDescent="0.2">
      <c r="V9842" s="8"/>
      <c r="X9842" s="8"/>
    </row>
    <row r="9843" spans="22:24" ht="14.25" customHeight="1" x14ac:dyDescent="0.2">
      <c r="V9843" s="8"/>
      <c r="X9843" s="8"/>
    </row>
    <row r="9844" spans="22:24" ht="14.25" customHeight="1" x14ac:dyDescent="0.2">
      <c r="V9844" s="8"/>
      <c r="X9844" s="8"/>
    </row>
    <row r="9845" spans="22:24" ht="14.25" customHeight="1" x14ac:dyDescent="0.2">
      <c r="V9845" s="8"/>
      <c r="X9845" s="8"/>
    </row>
    <row r="9846" spans="22:24" ht="14.25" customHeight="1" x14ac:dyDescent="0.2">
      <c r="V9846" s="8"/>
      <c r="X9846" s="8"/>
    </row>
    <row r="9847" spans="22:24" ht="14.25" customHeight="1" x14ac:dyDescent="0.2">
      <c r="V9847" s="8"/>
      <c r="X9847" s="8"/>
    </row>
    <row r="9848" spans="22:24" ht="14.25" customHeight="1" x14ac:dyDescent="0.2">
      <c r="V9848" s="8"/>
      <c r="X9848" s="8"/>
    </row>
    <row r="9849" spans="22:24" ht="14.25" customHeight="1" x14ac:dyDescent="0.2">
      <c r="V9849" s="8"/>
      <c r="X9849" s="8"/>
    </row>
    <row r="9850" spans="22:24" ht="14.25" customHeight="1" x14ac:dyDescent="0.2">
      <c r="V9850" s="8"/>
      <c r="X9850" s="8"/>
    </row>
    <row r="9851" spans="22:24" ht="14.25" customHeight="1" x14ac:dyDescent="0.2">
      <c r="V9851" s="8"/>
      <c r="X9851" s="8"/>
    </row>
    <row r="9852" spans="22:24" ht="14.25" customHeight="1" x14ac:dyDescent="0.2">
      <c r="V9852" s="8"/>
      <c r="X9852" s="8"/>
    </row>
    <row r="9853" spans="22:24" ht="14.25" customHeight="1" x14ac:dyDescent="0.2">
      <c r="V9853" s="8"/>
      <c r="X9853" s="8"/>
    </row>
    <row r="9854" spans="22:24" ht="14.25" customHeight="1" x14ac:dyDescent="0.2">
      <c r="V9854" s="8"/>
      <c r="X9854" s="8"/>
    </row>
    <row r="9855" spans="22:24" ht="14.25" customHeight="1" x14ac:dyDescent="0.2">
      <c r="V9855" s="8"/>
      <c r="X9855" s="8"/>
    </row>
    <row r="9856" spans="22:24" ht="14.25" customHeight="1" x14ac:dyDescent="0.2">
      <c r="V9856" s="8"/>
      <c r="X9856" s="8"/>
    </row>
    <row r="9857" spans="22:24" ht="14.25" customHeight="1" x14ac:dyDescent="0.2">
      <c r="V9857" s="8"/>
      <c r="X9857" s="8"/>
    </row>
    <row r="9858" spans="22:24" ht="14.25" customHeight="1" x14ac:dyDescent="0.2">
      <c r="V9858" s="8"/>
      <c r="X9858" s="8"/>
    </row>
    <row r="9859" spans="22:24" ht="14.25" customHeight="1" x14ac:dyDescent="0.2">
      <c r="V9859" s="8"/>
      <c r="X9859" s="8"/>
    </row>
    <row r="9860" spans="22:24" ht="14.25" customHeight="1" x14ac:dyDescent="0.2">
      <c r="V9860" s="8"/>
      <c r="X9860" s="8"/>
    </row>
    <row r="9861" spans="22:24" ht="14.25" customHeight="1" x14ac:dyDescent="0.2">
      <c r="V9861" s="8"/>
      <c r="X9861" s="8"/>
    </row>
    <row r="9862" spans="22:24" ht="14.25" customHeight="1" x14ac:dyDescent="0.2">
      <c r="V9862" s="8"/>
      <c r="X9862" s="8"/>
    </row>
    <row r="9863" spans="22:24" ht="14.25" customHeight="1" x14ac:dyDescent="0.2">
      <c r="V9863" s="8"/>
      <c r="X9863" s="8"/>
    </row>
    <row r="9864" spans="22:24" ht="14.25" customHeight="1" x14ac:dyDescent="0.2">
      <c r="V9864" s="8"/>
      <c r="X9864" s="8"/>
    </row>
    <row r="9865" spans="22:24" ht="14.25" customHeight="1" x14ac:dyDescent="0.2">
      <c r="V9865" s="8"/>
      <c r="X9865" s="8"/>
    </row>
    <row r="9866" spans="22:24" ht="14.25" customHeight="1" x14ac:dyDescent="0.2">
      <c r="V9866" s="8"/>
      <c r="X9866" s="8"/>
    </row>
    <row r="9867" spans="22:24" ht="14.25" customHeight="1" x14ac:dyDescent="0.2">
      <c r="V9867" s="8"/>
      <c r="X9867" s="8"/>
    </row>
    <row r="9868" spans="22:24" ht="14.25" customHeight="1" x14ac:dyDescent="0.2">
      <c r="V9868" s="8"/>
      <c r="X9868" s="8"/>
    </row>
    <row r="9869" spans="22:24" ht="14.25" customHeight="1" x14ac:dyDescent="0.2">
      <c r="V9869" s="8"/>
      <c r="X9869" s="8"/>
    </row>
    <row r="9870" spans="22:24" ht="14.25" customHeight="1" x14ac:dyDescent="0.2">
      <c r="V9870" s="8"/>
      <c r="X9870" s="8"/>
    </row>
    <row r="9871" spans="22:24" ht="14.25" customHeight="1" x14ac:dyDescent="0.2">
      <c r="V9871" s="8"/>
      <c r="X9871" s="8"/>
    </row>
    <row r="9872" spans="22:24" ht="14.25" customHeight="1" x14ac:dyDescent="0.2">
      <c r="V9872" s="8"/>
      <c r="X9872" s="8"/>
    </row>
    <row r="9873" spans="22:24" ht="14.25" customHeight="1" x14ac:dyDescent="0.2">
      <c r="V9873" s="8"/>
      <c r="X9873" s="8"/>
    </row>
    <row r="9874" spans="22:24" ht="14.25" customHeight="1" x14ac:dyDescent="0.2">
      <c r="V9874" s="8"/>
      <c r="X9874" s="8"/>
    </row>
    <row r="9875" spans="22:24" ht="14.25" customHeight="1" x14ac:dyDescent="0.2">
      <c r="V9875" s="8"/>
      <c r="X9875" s="8"/>
    </row>
    <row r="9876" spans="22:24" ht="14.25" customHeight="1" x14ac:dyDescent="0.2">
      <c r="V9876" s="8"/>
      <c r="X9876" s="8"/>
    </row>
    <row r="9877" spans="22:24" ht="14.25" customHeight="1" x14ac:dyDescent="0.2">
      <c r="V9877" s="8"/>
      <c r="X9877" s="8"/>
    </row>
    <row r="9878" spans="22:24" ht="14.25" customHeight="1" x14ac:dyDescent="0.2">
      <c r="V9878" s="8"/>
      <c r="X9878" s="8"/>
    </row>
    <row r="9879" spans="22:24" ht="14.25" customHeight="1" x14ac:dyDescent="0.2">
      <c r="V9879" s="8"/>
      <c r="X9879" s="8"/>
    </row>
    <row r="9880" spans="22:24" ht="14.25" customHeight="1" x14ac:dyDescent="0.2">
      <c r="V9880" s="8"/>
      <c r="X9880" s="8"/>
    </row>
    <row r="9881" spans="22:24" ht="14.25" customHeight="1" x14ac:dyDescent="0.2">
      <c r="V9881" s="8"/>
      <c r="X9881" s="8"/>
    </row>
    <row r="9882" spans="22:24" ht="14.25" customHeight="1" x14ac:dyDescent="0.2">
      <c r="V9882" s="8"/>
      <c r="X9882" s="8"/>
    </row>
    <row r="9883" spans="22:24" ht="14.25" customHeight="1" x14ac:dyDescent="0.2">
      <c r="V9883" s="8"/>
      <c r="X9883" s="8"/>
    </row>
    <row r="9884" spans="22:24" ht="14.25" customHeight="1" x14ac:dyDescent="0.2">
      <c r="V9884" s="8"/>
      <c r="X9884" s="8"/>
    </row>
    <row r="9885" spans="22:24" ht="14.25" customHeight="1" x14ac:dyDescent="0.2">
      <c r="V9885" s="8"/>
      <c r="X9885" s="8"/>
    </row>
    <row r="9886" spans="22:24" ht="14.25" customHeight="1" x14ac:dyDescent="0.2">
      <c r="V9886" s="8"/>
      <c r="X9886" s="8"/>
    </row>
    <row r="9887" spans="22:24" ht="14.25" customHeight="1" x14ac:dyDescent="0.2">
      <c r="V9887" s="8"/>
      <c r="X9887" s="8"/>
    </row>
    <row r="9888" spans="22:24" ht="14.25" customHeight="1" x14ac:dyDescent="0.2">
      <c r="V9888" s="8"/>
      <c r="X9888" s="8"/>
    </row>
    <row r="9889" spans="22:24" ht="14.25" customHeight="1" x14ac:dyDescent="0.2">
      <c r="V9889" s="8"/>
      <c r="X9889" s="8"/>
    </row>
    <row r="9890" spans="22:24" ht="14.25" customHeight="1" x14ac:dyDescent="0.2">
      <c r="V9890" s="8"/>
      <c r="X9890" s="8"/>
    </row>
    <row r="9891" spans="22:24" ht="14.25" customHeight="1" x14ac:dyDescent="0.2">
      <c r="V9891" s="8"/>
      <c r="X9891" s="8"/>
    </row>
    <row r="9892" spans="22:24" ht="14.25" customHeight="1" x14ac:dyDescent="0.2">
      <c r="V9892" s="8"/>
      <c r="X9892" s="8"/>
    </row>
    <row r="9893" spans="22:24" ht="14.25" customHeight="1" x14ac:dyDescent="0.2">
      <c r="V9893" s="8"/>
      <c r="X9893" s="8"/>
    </row>
    <row r="9894" spans="22:24" ht="14.25" customHeight="1" x14ac:dyDescent="0.2">
      <c r="V9894" s="8"/>
      <c r="X9894" s="8"/>
    </row>
    <row r="9895" spans="22:24" ht="14.25" customHeight="1" x14ac:dyDescent="0.2">
      <c r="V9895" s="8"/>
      <c r="X9895" s="8"/>
    </row>
    <row r="9896" spans="22:24" ht="14.25" customHeight="1" x14ac:dyDescent="0.2">
      <c r="V9896" s="8"/>
      <c r="X9896" s="8"/>
    </row>
    <row r="9897" spans="22:24" ht="14.25" customHeight="1" x14ac:dyDescent="0.2">
      <c r="V9897" s="8"/>
      <c r="X9897" s="8"/>
    </row>
    <row r="9898" spans="22:24" ht="14.25" customHeight="1" x14ac:dyDescent="0.2">
      <c r="V9898" s="8"/>
      <c r="X9898" s="8"/>
    </row>
    <row r="9899" spans="22:24" ht="14.25" customHeight="1" x14ac:dyDescent="0.2">
      <c r="V9899" s="8"/>
      <c r="X9899" s="8"/>
    </row>
    <row r="9900" spans="22:24" ht="14.25" customHeight="1" x14ac:dyDescent="0.2">
      <c r="V9900" s="8"/>
      <c r="X9900" s="8"/>
    </row>
    <row r="9901" spans="22:24" ht="14.25" customHeight="1" x14ac:dyDescent="0.2">
      <c r="V9901" s="8"/>
      <c r="X9901" s="8"/>
    </row>
    <row r="9902" spans="22:24" ht="14.25" customHeight="1" x14ac:dyDescent="0.2">
      <c r="V9902" s="8"/>
      <c r="X9902" s="8"/>
    </row>
    <row r="9903" spans="22:24" ht="14.25" customHeight="1" x14ac:dyDescent="0.2">
      <c r="V9903" s="8"/>
      <c r="X9903" s="8"/>
    </row>
    <row r="9904" spans="22:24" ht="14.25" customHeight="1" x14ac:dyDescent="0.2">
      <c r="V9904" s="8"/>
      <c r="X9904" s="8"/>
    </row>
    <row r="9905" spans="22:24" ht="14.25" customHeight="1" x14ac:dyDescent="0.2">
      <c r="V9905" s="8"/>
      <c r="X9905" s="8"/>
    </row>
    <row r="9906" spans="22:24" ht="14.25" customHeight="1" x14ac:dyDescent="0.2">
      <c r="V9906" s="8"/>
      <c r="X9906" s="8"/>
    </row>
    <row r="9907" spans="22:24" ht="14.25" customHeight="1" x14ac:dyDescent="0.2">
      <c r="V9907" s="8"/>
      <c r="X9907" s="8"/>
    </row>
    <row r="9908" spans="22:24" ht="14.25" customHeight="1" x14ac:dyDescent="0.2">
      <c r="V9908" s="8"/>
      <c r="X9908" s="8"/>
    </row>
    <row r="9909" spans="22:24" ht="14.25" customHeight="1" x14ac:dyDescent="0.2">
      <c r="V9909" s="8"/>
      <c r="X9909" s="8"/>
    </row>
    <row r="9910" spans="22:24" ht="14.25" customHeight="1" x14ac:dyDescent="0.2">
      <c r="V9910" s="8"/>
      <c r="X9910" s="8"/>
    </row>
    <row r="9911" spans="22:24" ht="14.25" customHeight="1" x14ac:dyDescent="0.2">
      <c r="V9911" s="8"/>
      <c r="X9911" s="8"/>
    </row>
    <row r="9912" spans="22:24" ht="14.25" customHeight="1" x14ac:dyDescent="0.2">
      <c r="V9912" s="8"/>
      <c r="X9912" s="8"/>
    </row>
    <row r="9913" spans="22:24" ht="14.25" customHeight="1" x14ac:dyDescent="0.2">
      <c r="V9913" s="8"/>
      <c r="X9913" s="8"/>
    </row>
    <row r="9914" spans="22:24" ht="14.25" customHeight="1" x14ac:dyDescent="0.2">
      <c r="V9914" s="8"/>
      <c r="X9914" s="8"/>
    </row>
    <row r="9915" spans="22:24" ht="14.25" customHeight="1" x14ac:dyDescent="0.2">
      <c r="V9915" s="8"/>
      <c r="X9915" s="8"/>
    </row>
    <row r="9916" spans="22:24" ht="14.25" customHeight="1" x14ac:dyDescent="0.2">
      <c r="V9916" s="8"/>
      <c r="X9916" s="8"/>
    </row>
    <row r="9917" spans="22:24" ht="14.25" customHeight="1" x14ac:dyDescent="0.2">
      <c r="V9917" s="8"/>
      <c r="X9917" s="8"/>
    </row>
    <row r="9918" spans="22:24" ht="14.25" customHeight="1" x14ac:dyDescent="0.2">
      <c r="V9918" s="8"/>
      <c r="X9918" s="8"/>
    </row>
    <row r="9919" spans="22:24" ht="14.25" customHeight="1" x14ac:dyDescent="0.2">
      <c r="V9919" s="8"/>
      <c r="X9919" s="8"/>
    </row>
    <row r="9920" spans="22:24" ht="14.25" customHeight="1" x14ac:dyDescent="0.2">
      <c r="V9920" s="8"/>
      <c r="X9920" s="8"/>
    </row>
    <row r="9921" spans="22:24" ht="14.25" customHeight="1" x14ac:dyDescent="0.2">
      <c r="V9921" s="8"/>
      <c r="X9921" s="8"/>
    </row>
    <row r="9922" spans="22:24" ht="14.25" customHeight="1" x14ac:dyDescent="0.2">
      <c r="V9922" s="8"/>
      <c r="X9922" s="8"/>
    </row>
    <row r="9923" spans="22:24" ht="14.25" customHeight="1" x14ac:dyDescent="0.2">
      <c r="V9923" s="8"/>
      <c r="X9923" s="8"/>
    </row>
    <row r="9924" spans="22:24" ht="14.25" customHeight="1" x14ac:dyDescent="0.2">
      <c r="V9924" s="8"/>
      <c r="X9924" s="8"/>
    </row>
    <row r="9925" spans="22:24" ht="14.25" customHeight="1" x14ac:dyDescent="0.2">
      <c r="V9925" s="8"/>
      <c r="X9925" s="8"/>
    </row>
    <row r="9926" spans="22:24" ht="14.25" customHeight="1" x14ac:dyDescent="0.2">
      <c r="V9926" s="8"/>
      <c r="X9926" s="8"/>
    </row>
    <row r="9927" spans="22:24" ht="14.25" customHeight="1" x14ac:dyDescent="0.2">
      <c r="V9927" s="8"/>
      <c r="X9927" s="8"/>
    </row>
    <row r="9928" spans="22:24" ht="14.25" customHeight="1" x14ac:dyDescent="0.2">
      <c r="V9928" s="8"/>
      <c r="X9928" s="8"/>
    </row>
    <row r="9929" spans="22:24" ht="14.25" customHeight="1" x14ac:dyDescent="0.2">
      <c r="V9929" s="8"/>
      <c r="X9929" s="8"/>
    </row>
    <row r="9930" spans="22:24" ht="14.25" customHeight="1" x14ac:dyDescent="0.2">
      <c r="V9930" s="8"/>
      <c r="X9930" s="8"/>
    </row>
    <row r="9931" spans="22:24" ht="14.25" customHeight="1" x14ac:dyDescent="0.2">
      <c r="V9931" s="8"/>
      <c r="X9931" s="8"/>
    </row>
    <row r="9932" spans="22:24" ht="14.25" customHeight="1" x14ac:dyDescent="0.2">
      <c r="V9932" s="8"/>
      <c r="X9932" s="8"/>
    </row>
    <row r="9933" spans="22:24" ht="14.25" customHeight="1" x14ac:dyDescent="0.2">
      <c r="V9933" s="8"/>
      <c r="X9933" s="8"/>
    </row>
    <row r="9934" spans="22:24" ht="14.25" customHeight="1" x14ac:dyDescent="0.2">
      <c r="V9934" s="8"/>
      <c r="X9934" s="8"/>
    </row>
    <row r="9935" spans="22:24" ht="14.25" customHeight="1" x14ac:dyDescent="0.2">
      <c r="V9935" s="8"/>
      <c r="X9935" s="8"/>
    </row>
    <row r="9936" spans="22:24" ht="14.25" customHeight="1" x14ac:dyDescent="0.2">
      <c r="V9936" s="8"/>
      <c r="X9936" s="8"/>
    </row>
    <row r="9937" spans="22:24" ht="14.25" customHeight="1" x14ac:dyDescent="0.2">
      <c r="V9937" s="8"/>
      <c r="X9937" s="8"/>
    </row>
    <row r="9938" spans="22:24" ht="14.25" customHeight="1" x14ac:dyDescent="0.2">
      <c r="V9938" s="8"/>
      <c r="X9938" s="8"/>
    </row>
    <row r="9939" spans="22:24" ht="14.25" customHeight="1" x14ac:dyDescent="0.2">
      <c r="V9939" s="8"/>
      <c r="X9939" s="8"/>
    </row>
    <row r="9940" spans="22:24" ht="14.25" customHeight="1" x14ac:dyDescent="0.2">
      <c r="V9940" s="8"/>
      <c r="X9940" s="8"/>
    </row>
    <row r="9941" spans="22:24" ht="14.25" customHeight="1" x14ac:dyDescent="0.2">
      <c r="V9941" s="8"/>
      <c r="X9941" s="8"/>
    </row>
    <row r="9942" spans="22:24" ht="14.25" customHeight="1" x14ac:dyDescent="0.2">
      <c r="V9942" s="8"/>
      <c r="X9942" s="8"/>
    </row>
    <row r="9943" spans="22:24" ht="14.25" customHeight="1" x14ac:dyDescent="0.2">
      <c r="V9943" s="8"/>
      <c r="X9943" s="8"/>
    </row>
    <row r="9944" spans="22:24" ht="14.25" customHeight="1" x14ac:dyDescent="0.2">
      <c r="V9944" s="8"/>
      <c r="X9944" s="8"/>
    </row>
    <row r="9945" spans="22:24" ht="14.25" customHeight="1" x14ac:dyDescent="0.2">
      <c r="V9945" s="8"/>
      <c r="X9945" s="8"/>
    </row>
    <row r="9946" spans="22:24" ht="14.25" customHeight="1" x14ac:dyDescent="0.2">
      <c r="V9946" s="8"/>
      <c r="X9946" s="8"/>
    </row>
    <row r="9947" spans="22:24" ht="14.25" customHeight="1" x14ac:dyDescent="0.2">
      <c r="V9947" s="8"/>
      <c r="X9947" s="8"/>
    </row>
    <row r="9948" spans="22:24" ht="14.25" customHeight="1" x14ac:dyDescent="0.2">
      <c r="V9948" s="8"/>
      <c r="X9948" s="8"/>
    </row>
    <row r="9949" spans="22:24" ht="14.25" customHeight="1" x14ac:dyDescent="0.2">
      <c r="V9949" s="8"/>
      <c r="X9949" s="8"/>
    </row>
    <row r="9950" spans="22:24" ht="14.25" customHeight="1" x14ac:dyDescent="0.2">
      <c r="V9950" s="8"/>
      <c r="X9950" s="8"/>
    </row>
    <row r="9951" spans="22:24" ht="14.25" customHeight="1" x14ac:dyDescent="0.2">
      <c r="V9951" s="8"/>
      <c r="X9951" s="8"/>
    </row>
    <row r="9952" spans="22:24" ht="14.25" customHeight="1" x14ac:dyDescent="0.2">
      <c r="V9952" s="8"/>
      <c r="X9952" s="8"/>
    </row>
    <row r="9953" spans="22:24" ht="14.25" customHeight="1" x14ac:dyDescent="0.2">
      <c r="V9953" s="8"/>
      <c r="X9953" s="8"/>
    </row>
    <row r="9954" spans="22:24" ht="14.25" customHeight="1" x14ac:dyDescent="0.2">
      <c r="V9954" s="8"/>
      <c r="X9954" s="8"/>
    </row>
    <row r="9955" spans="22:24" ht="14.25" customHeight="1" x14ac:dyDescent="0.2">
      <c r="V9955" s="8"/>
      <c r="X9955" s="8"/>
    </row>
    <row r="9956" spans="22:24" ht="14.25" customHeight="1" x14ac:dyDescent="0.2">
      <c r="V9956" s="8"/>
      <c r="X9956" s="8"/>
    </row>
    <row r="9957" spans="22:24" ht="14.25" customHeight="1" x14ac:dyDescent="0.2">
      <c r="V9957" s="8"/>
      <c r="X9957" s="8"/>
    </row>
    <row r="9958" spans="22:24" ht="14.25" customHeight="1" x14ac:dyDescent="0.2">
      <c r="V9958" s="8"/>
      <c r="X9958" s="8"/>
    </row>
    <row r="9959" spans="22:24" ht="14.25" customHeight="1" x14ac:dyDescent="0.2">
      <c r="V9959" s="8"/>
      <c r="X9959" s="8"/>
    </row>
    <row r="9960" spans="22:24" ht="14.25" customHeight="1" x14ac:dyDescent="0.2">
      <c r="V9960" s="8"/>
      <c r="X9960" s="8"/>
    </row>
    <row r="9961" spans="22:24" ht="14.25" customHeight="1" x14ac:dyDescent="0.2">
      <c r="V9961" s="8"/>
      <c r="X9961" s="8"/>
    </row>
    <row r="9962" spans="22:24" ht="14.25" customHeight="1" x14ac:dyDescent="0.2">
      <c r="V9962" s="8"/>
      <c r="X9962" s="8"/>
    </row>
    <row r="9963" spans="22:24" ht="14.25" customHeight="1" x14ac:dyDescent="0.2">
      <c r="V9963" s="8"/>
      <c r="X9963" s="8"/>
    </row>
    <row r="9964" spans="22:24" ht="14.25" customHeight="1" x14ac:dyDescent="0.2">
      <c r="V9964" s="8"/>
      <c r="X9964" s="8"/>
    </row>
    <row r="9965" spans="22:24" ht="14.25" customHeight="1" x14ac:dyDescent="0.2">
      <c r="V9965" s="8"/>
      <c r="X9965" s="8"/>
    </row>
    <row r="9966" spans="22:24" ht="14.25" customHeight="1" x14ac:dyDescent="0.2">
      <c r="V9966" s="8"/>
      <c r="X9966" s="8"/>
    </row>
    <row r="9967" spans="22:24" ht="14.25" customHeight="1" x14ac:dyDescent="0.2">
      <c r="V9967" s="8"/>
      <c r="X9967" s="8"/>
    </row>
    <row r="9968" spans="22:24" ht="14.25" customHeight="1" x14ac:dyDescent="0.2">
      <c r="V9968" s="8"/>
      <c r="X9968" s="8"/>
    </row>
    <row r="9969" spans="22:24" ht="14.25" customHeight="1" x14ac:dyDescent="0.2">
      <c r="V9969" s="8"/>
      <c r="X9969" s="8"/>
    </row>
    <row r="9970" spans="22:24" ht="14.25" customHeight="1" x14ac:dyDescent="0.2">
      <c r="V9970" s="8"/>
      <c r="X9970" s="8"/>
    </row>
    <row r="9971" spans="22:24" ht="14.25" customHeight="1" x14ac:dyDescent="0.2">
      <c r="V9971" s="8"/>
      <c r="X9971" s="8"/>
    </row>
    <row r="9972" spans="22:24" ht="14.25" customHeight="1" x14ac:dyDescent="0.2">
      <c r="V9972" s="8"/>
      <c r="X9972" s="8"/>
    </row>
    <row r="9973" spans="22:24" ht="14.25" customHeight="1" x14ac:dyDescent="0.2">
      <c r="V9973" s="8"/>
      <c r="X9973" s="8"/>
    </row>
    <row r="9974" spans="22:24" ht="14.25" customHeight="1" x14ac:dyDescent="0.2">
      <c r="V9974" s="8"/>
      <c r="X9974" s="8"/>
    </row>
    <row r="9975" spans="22:24" ht="14.25" customHeight="1" x14ac:dyDescent="0.2">
      <c r="V9975" s="8"/>
      <c r="X9975" s="8"/>
    </row>
    <row r="9976" spans="22:24" ht="14.25" customHeight="1" x14ac:dyDescent="0.2">
      <c r="V9976" s="8"/>
      <c r="X9976" s="8"/>
    </row>
    <row r="9977" spans="22:24" ht="14.25" customHeight="1" x14ac:dyDescent="0.2">
      <c r="V9977" s="8"/>
      <c r="X9977" s="8"/>
    </row>
    <row r="9978" spans="22:24" ht="14.25" customHeight="1" x14ac:dyDescent="0.2">
      <c r="V9978" s="8"/>
      <c r="X9978" s="8"/>
    </row>
    <row r="9979" spans="22:24" ht="14.25" customHeight="1" x14ac:dyDescent="0.2">
      <c r="V9979" s="8"/>
      <c r="X9979" s="8"/>
    </row>
    <row r="9980" spans="22:24" ht="14.25" customHeight="1" x14ac:dyDescent="0.2">
      <c r="V9980" s="8"/>
      <c r="X9980" s="8"/>
    </row>
    <row r="9981" spans="22:24" ht="14.25" customHeight="1" x14ac:dyDescent="0.2">
      <c r="V9981" s="8"/>
      <c r="X9981" s="8"/>
    </row>
    <row r="9982" spans="22:24" ht="14.25" customHeight="1" x14ac:dyDescent="0.2">
      <c r="V9982" s="8"/>
      <c r="X9982" s="8"/>
    </row>
    <row r="9983" spans="22:24" ht="14.25" customHeight="1" x14ac:dyDescent="0.2">
      <c r="V9983" s="8"/>
      <c r="X9983" s="8"/>
    </row>
    <row r="9984" spans="22:24" ht="14.25" customHeight="1" x14ac:dyDescent="0.2">
      <c r="V9984" s="8"/>
      <c r="X9984" s="8"/>
    </row>
    <row r="9985" spans="22:24" ht="14.25" customHeight="1" x14ac:dyDescent="0.2">
      <c r="V9985" s="8"/>
      <c r="X9985" s="8"/>
    </row>
    <row r="9986" spans="22:24" ht="14.25" customHeight="1" x14ac:dyDescent="0.2">
      <c r="V9986" s="8"/>
      <c r="X9986" s="8"/>
    </row>
    <row r="9987" spans="22:24" ht="14.25" customHeight="1" x14ac:dyDescent="0.2">
      <c r="V9987" s="8"/>
      <c r="X9987" s="8"/>
    </row>
    <row r="9988" spans="22:24" ht="14.25" customHeight="1" x14ac:dyDescent="0.2">
      <c r="V9988" s="8"/>
      <c r="X9988" s="8"/>
    </row>
    <row r="9989" spans="22:24" ht="14.25" customHeight="1" x14ac:dyDescent="0.2">
      <c r="V9989" s="8"/>
      <c r="X9989" s="8"/>
    </row>
    <row r="9990" spans="22:24" ht="14.25" customHeight="1" x14ac:dyDescent="0.2">
      <c r="V9990" s="8"/>
      <c r="X9990" s="8"/>
    </row>
    <row r="9991" spans="22:24" ht="14.25" customHeight="1" x14ac:dyDescent="0.2">
      <c r="V9991" s="8"/>
      <c r="X9991" s="8"/>
    </row>
    <row r="9992" spans="22:24" ht="14.25" customHeight="1" x14ac:dyDescent="0.2">
      <c r="V9992" s="8"/>
      <c r="X9992" s="8"/>
    </row>
    <row r="9993" spans="22:24" ht="14.25" customHeight="1" x14ac:dyDescent="0.2">
      <c r="V9993" s="8"/>
      <c r="X9993" s="8"/>
    </row>
    <row r="9994" spans="22:24" ht="14.25" customHeight="1" x14ac:dyDescent="0.2">
      <c r="V9994" s="8"/>
      <c r="X9994" s="8"/>
    </row>
  </sheetData>
  <autoFilter ref="A4:AI4" xr:uid="{C4772506-8D2D-4B51-A47A-3605CE599965}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Name</vt:lpstr>
      <vt:lpstr>Last name</vt:lpstr>
      <vt:lpstr>Companies</vt:lpstr>
      <vt:lpstr>Genders</vt:lpstr>
      <vt:lpstr>Marital status</vt:lpstr>
      <vt:lpstr>Ethnicities</vt:lpstr>
      <vt:lpstr>Departments</vt:lpstr>
      <vt:lpstr>Background education</vt:lpstr>
      <vt:lpstr>Roles</vt:lpstr>
      <vt:lpstr>Levels</vt:lpstr>
      <vt:lpstr>Countries</vt:lpstr>
      <vt:lpstr>States</vt:lpstr>
      <vt:lpstr>Recruitment source</vt:lpstr>
      <vt:lpstr>Employees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de Oliveira Ramos Vieira</dc:creator>
  <cp:keywords/>
  <dc:description/>
  <cp:lastModifiedBy>Arthur de Oliveira Ramos Vieira</cp:lastModifiedBy>
  <cp:revision/>
  <dcterms:created xsi:type="dcterms:W3CDTF">2022-03-01T05:37:40Z</dcterms:created>
  <dcterms:modified xsi:type="dcterms:W3CDTF">2022-09-28T17:40:37Z</dcterms:modified>
  <cp:category/>
  <cp:contentStatus/>
</cp:coreProperties>
</file>